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3785"/>
  </bookViews>
  <sheets>
    <sheet name="Benchmark Value" sheetId="9" r:id="rId1"/>
    <sheet name="Filing Data" sheetId="1" r:id="rId2"/>
    <sheet name="Distribution Data" sheetId="10" r:id="rId3"/>
    <sheet name="Benchmark Data" sheetId="6" r:id="rId4"/>
  </sheets>
  <definedNames>
    <definedName name="_xlnm._FilterDatabase" localSheetId="0" hidden="1">'Benchmark Value'!$B$10:$V$3618</definedName>
    <definedName name="_xlnm._FilterDatabase" localSheetId="1" hidden="1">'Filing Data'!$A$2:$AB$90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0" i="1" l="1"/>
  <c r="AA80" i="1" s="1"/>
  <c r="Q79" i="1"/>
  <c r="Q78" i="1"/>
  <c r="AA78" i="1" s="1"/>
  <c r="Q76" i="1"/>
  <c r="Q75" i="1"/>
  <c r="AA75" i="1" s="1"/>
  <c r="Q74" i="1"/>
  <c r="Q72" i="1"/>
  <c r="Q71" i="1"/>
  <c r="AA74" i="1"/>
  <c r="AA72" i="1"/>
  <c r="AA71" i="1"/>
  <c r="AA90" i="1"/>
  <c r="AA89" i="1"/>
  <c r="AA88" i="1"/>
  <c r="AA87" i="1"/>
  <c r="AA86" i="1"/>
  <c r="AA85" i="1"/>
  <c r="AA84" i="1"/>
  <c r="AA83" i="1"/>
  <c r="AA82" i="1"/>
  <c r="AA81" i="1"/>
  <c r="AA79" i="1"/>
  <c r="AA77" i="1"/>
  <c r="AA76" i="1"/>
  <c r="AA73" i="1"/>
  <c r="AA70" i="1"/>
  <c r="Y5" i="1"/>
  <c r="Z5" i="1" s="1"/>
  <c r="Z4" i="1"/>
  <c r="Y4" i="1"/>
  <c r="X4" i="1"/>
  <c r="W4" i="1"/>
  <c r="H34" i="10" l="1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36" i="10" l="1"/>
  <c r="H37" i="10"/>
  <c r="H35" i="10"/>
  <c r="H10" i="10"/>
  <c r="H4" i="10"/>
  <c r="H5" i="10"/>
  <c r="H6" i="10"/>
  <c r="H7" i="10"/>
  <c r="H8" i="10"/>
  <c r="H9" i="10"/>
  <c r="H3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4" i="10" l="1"/>
  <c r="A5" i="10"/>
  <c r="A6" i="10"/>
  <c r="A7" i="10"/>
  <c r="A8" i="10"/>
  <c r="A9" i="10"/>
  <c r="A10" i="10"/>
  <c r="A11" i="10"/>
  <c r="A3" i="10"/>
  <c r="B11" i="9" l="1"/>
  <c r="D11" i="9" l="1"/>
  <c r="C11" i="9"/>
  <c r="C12" i="9" s="1"/>
  <c r="I11" i="9"/>
  <c r="A11" i="9"/>
  <c r="N11" i="9"/>
  <c r="B12" i="9"/>
  <c r="T11" i="9"/>
  <c r="P12" i="9" l="1"/>
  <c r="P11" i="9"/>
  <c r="I12" i="9"/>
  <c r="D12" i="9"/>
  <c r="P13" i="9"/>
  <c r="A12" i="9"/>
  <c r="K11" i="9"/>
  <c r="K12" i="9"/>
  <c r="F12" i="9"/>
  <c r="F11" i="9"/>
  <c r="N12" i="9"/>
  <c r="B13" i="9"/>
  <c r="T12" i="9"/>
  <c r="U12" i="9" s="1"/>
  <c r="I13" i="9" l="1"/>
  <c r="D13" i="9"/>
  <c r="C13" i="9"/>
  <c r="C14" i="9" s="1"/>
  <c r="N13" i="9"/>
  <c r="T13" i="9"/>
  <c r="U13" i="9" s="1"/>
  <c r="K13" i="9"/>
  <c r="F13" i="9"/>
  <c r="A13" i="9"/>
  <c r="B14" i="9"/>
  <c r="K14" i="9" l="1"/>
  <c r="I14" i="9"/>
  <c r="D14" i="9"/>
  <c r="P14" i="9"/>
  <c r="F14" i="9"/>
  <c r="T14" i="9"/>
  <c r="U14" i="9" s="1"/>
  <c r="N14" i="9"/>
  <c r="A14" i="9"/>
  <c r="B15" i="9"/>
  <c r="I15" i="9" l="1"/>
  <c r="K16" i="9" s="1"/>
  <c r="D15" i="9"/>
  <c r="C15" i="9"/>
  <c r="C16" i="9" s="1"/>
  <c r="P15" i="9"/>
  <c r="N15" i="9"/>
  <c r="T15" i="9"/>
  <c r="U15" i="9" s="1"/>
  <c r="K15" i="9"/>
  <c r="F15" i="9"/>
  <c r="A15" i="9"/>
  <c r="B16" i="9"/>
  <c r="F16" i="9" l="1"/>
  <c r="I16" i="9"/>
  <c r="D16" i="9"/>
  <c r="P16" i="9"/>
  <c r="T16" i="9"/>
  <c r="U16" i="9" s="1"/>
  <c r="N16" i="9"/>
  <c r="A16" i="9"/>
  <c r="B17" i="9"/>
  <c r="I17" i="9" l="1"/>
  <c r="D17" i="9"/>
  <c r="C17" i="9"/>
  <c r="C18" i="9" s="1"/>
  <c r="P17" i="9"/>
  <c r="F17" i="9"/>
  <c r="K17" i="9"/>
  <c r="N17" i="9"/>
  <c r="T17" i="9"/>
  <c r="U17" i="9" s="1"/>
  <c r="A17" i="9"/>
  <c r="B18" i="9"/>
  <c r="I18" i="9" l="1"/>
  <c r="D18" i="9"/>
  <c r="F19" i="9" s="1"/>
  <c r="P18" i="9"/>
  <c r="K18" i="9"/>
  <c r="T18" i="9"/>
  <c r="U18" i="9" s="1"/>
  <c r="N18" i="9"/>
  <c r="F18" i="9"/>
  <c r="A18" i="9"/>
  <c r="B19" i="9"/>
  <c r="I19" i="9" l="1"/>
  <c r="D19" i="9"/>
  <c r="C19" i="9"/>
  <c r="C20" i="9" s="1"/>
  <c r="P19" i="9"/>
  <c r="K19" i="9"/>
  <c r="N19" i="9"/>
  <c r="T19" i="9"/>
  <c r="U19" i="9" s="1"/>
  <c r="A19" i="9"/>
  <c r="B20" i="9"/>
  <c r="I20" i="9" l="1"/>
  <c r="D20" i="9"/>
  <c r="F21" i="9" s="1"/>
  <c r="P20" i="9"/>
  <c r="T20" i="9"/>
  <c r="U20" i="9" s="1"/>
  <c r="N20" i="9"/>
  <c r="F20" i="9"/>
  <c r="K20" i="9"/>
  <c r="A20" i="9"/>
  <c r="B21" i="9"/>
  <c r="I21" i="9" l="1"/>
  <c r="K22" i="9" s="1"/>
  <c r="D21" i="9"/>
  <c r="C21" i="9"/>
  <c r="C22" i="9" s="1"/>
  <c r="P21" i="9"/>
  <c r="K21" i="9"/>
  <c r="N21" i="9"/>
  <c r="T21" i="9"/>
  <c r="U21" i="9" s="1"/>
  <c r="A21" i="9"/>
  <c r="B22" i="9"/>
  <c r="I22" i="9" l="1"/>
  <c r="D22" i="9"/>
  <c r="P22" i="9"/>
  <c r="F22" i="9"/>
  <c r="N22" i="9"/>
  <c r="T22" i="9"/>
  <c r="U22" i="9" s="1"/>
  <c r="A22" i="9"/>
  <c r="B23" i="9"/>
  <c r="I23" i="9" l="1"/>
  <c r="D23" i="9"/>
  <c r="C23" i="9"/>
  <c r="C24" i="9" s="1"/>
  <c r="P23" i="9"/>
  <c r="K23" i="9"/>
  <c r="F23" i="9"/>
  <c r="N23" i="9"/>
  <c r="T23" i="9"/>
  <c r="U23" i="9" s="1"/>
  <c r="A23" i="9"/>
  <c r="B24" i="9"/>
  <c r="I24" i="9" l="1"/>
  <c r="D24" i="9"/>
  <c r="P24" i="9"/>
  <c r="K24" i="9"/>
  <c r="N24" i="9"/>
  <c r="T24" i="9"/>
  <c r="U24" i="9" s="1"/>
  <c r="F24" i="9"/>
  <c r="A24" i="9"/>
  <c r="B25" i="9"/>
  <c r="I25" i="9" l="1"/>
  <c r="D25" i="9"/>
  <c r="C25" i="9"/>
  <c r="C26" i="9" s="1"/>
  <c r="P25" i="9"/>
  <c r="N25" i="9"/>
  <c r="T25" i="9"/>
  <c r="U25" i="9" s="1"/>
  <c r="F25" i="9"/>
  <c r="K25" i="9"/>
  <c r="A25" i="9"/>
  <c r="B26" i="9"/>
  <c r="I26" i="9" l="1"/>
  <c r="D26" i="9"/>
  <c r="P26" i="9"/>
  <c r="K26" i="9"/>
  <c r="F26" i="9"/>
  <c r="N26" i="9"/>
  <c r="T26" i="9"/>
  <c r="U26" i="9" s="1"/>
  <c r="A26" i="9"/>
  <c r="B27" i="9"/>
  <c r="I27" i="9" l="1"/>
  <c r="D27" i="9"/>
  <c r="C27" i="9"/>
  <c r="C28" i="9" s="1"/>
  <c r="P27" i="9"/>
  <c r="F27" i="9"/>
  <c r="K27" i="9"/>
  <c r="T27" i="9"/>
  <c r="U27" i="9" s="1"/>
  <c r="N27" i="9"/>
  <c r="A27" i="9"/>
  <c r="B28" i="9"/>
  <c r="I28" i="9" l="1"/>
  <c r="D28" i="9"/>
  <c r="P28" i="9"/>
  <c r="N28" i="9"/>
  <c r="T28" i="9"/>
  <c r="U28" i="9" s="1"/>
  <c r="K28" i="9"/>
  <c r="F28" i="9"/>
  <c r="A28" i="9"/>
  <c r="B29" i="9"/>
  <c r="I29" i="9" l="1"/>
  <c r="D29" i="9"/>
  <c r="C29" i="9"/>
  <c r="C30" i="9" s="1"/>
  <c r="P29" i="9"/>
  <c r="F29" i="9"/>
  <c r="K29" i="9"/>
  <c r="T29" i="9"/>
  <c r="U29" i="9" s="1"/>
  <c r="N29" i="9"/>
  <c r="A29" i="9"/>
  <c r="B30" i="9"/>
  <c r="I30" i="9" l="1"/>
  <c r="D30" i="9"/>
  <c r="P30" i="9"/>
  <c r="N30" i="9"/>
  <c r="T30" i="9"/>
  <c r="U30" i="9" s="1"/>
  <c r="K30" i="9"/>
  <c r="F30" i="9"/>
  <c r="A30" i="9"/>
  <c r="B31" i="9"/>
  <c r="I31" i="9" l="1"/>
  <c r="D31" i="9"/>
  <c r="C31" i="9"/>
  <c r="C32" i="9" s="1"/>
  <c r="P31" i="9"/>
  <c r="T31" i="9"/>
  <c r="U31" i="9" s="1"/>
  <c r="N31" i="9"/>
  <c r="F31" i="9"/>
  <c r="K31" i="9"/>
  <c r="A31" i="9"/>
  <c r="B32" i="9"/>
  <c r="I32" i="9" l="1"/>
  <c r="D32" i="9"/>
  <c r="P32" i="9"/>
  <c r="F32" i="9"/>
  <c r="N32" i="9"/>
  <c r="T32" i="9"/>
  <c r="U32" i="9" s="1"/>
  <c r="K32" i="9"/>
  <c r="A32" i="9"/>
  <c r="B33" i="9"/>
  <c r="I33" i="9" l="1"/>
  <c r="D33" i="9"/>
  <c r="C33" i="9"/>
  <c r="C34" i="9" s="1"/>
  <c r="P33" i="9"/>
  <c r="T33" i="9"/>
  <c r="U33" i="9" s="1"/>
  <c r="N33" i="9"/>
  <c r="K33" i="9"/>
  <c r="F33" i="9"/>
  <c r="A33" i="9"/>
  <c r="B34" i="9"/>
  <c r="I34" i="9" l="1"/>
  <c r="D34" i="9"/>
  <c r="P34" i="9"/>
  <c r="K34" i="9"/>
  <c r="F34" i="9"/>
  <c r="N34" i="9"/>
  <c r="T34" i="9"/>
  <c r="U34" i="9" s="1"/>
  <c r="A34" i="9"/>
  <c r="B35" i="9"/>
  <c r="I35" i="9" l="1"/>
  <c r="D35" i="9"/>
  <c r="C35" i="9"/>
  <c r="C36" i="9" s="1"/>
  <c r="P35" i="9"/>
  <c r="K35" i="9"/>
  <c r="T35" i="9"/>
  <c r="U35" i="9" s="1"/>
  <c r="N35" i="9"/>
  <c r="F35" i="9"/>
  <c r="A35" i="9"/>
  <c r="B36" i="9"/>
  <c r="I36" i="9" l="1"/>
  <c r="D36" i="9"/>
  <c r="P36" i="9"/>
  <c r="N36" i="9"/>
  <c r="T36" i="9"/>
  <c r="U36" i="9" s="1"/>
  <c r="F36" i="9"/>
  <c r="K36" i="9"/>
  <c r="A36" i="9"/>
  <c r="B37" i="9"/>
  <c r="I37" i="9" l="1"/>
  <c r="D37" i="9"/>
  <c r="C37" i="9"/>
  <c r="C38" i="9" s="1"/>
  <c r="P37" i="9"/>
  <c r="F37" i="9"/>
  <c r="K37" i="9"/>
  <c r="T37" i="9"/>
  <c r="U37" i="9" s="1"/>
  <c r="N37" i="9"/>
  <c r="A37" i="9"/>
  <c r="B38" i="9"/>
  <c r="I38" i="9" l="1"/>
  <c r="D38" i="9"/>
  <c r="P38" i="9"/>
  <c r="K38" i="9"/>
  <c r="F38" i="9"/>
  <c r="N38" i="9"/>
  <c r="T38" i="9"/>
  <c r="U38" i="9" s="1"/>
  <c r="A38" i="9"/>
  <c r="B39" i="9"/>
  <c r="I39" i="9" l="1"/>
  <c r="D39" i="9"/>
  <c r="C39" i="9"/>
  <c r="C40" i="9" s="1"/>
  <c r="P39" i="9"/>
  <c r="K39" i="9"/>
  <c r="F39" i="9"/>
  <c r="N39" i="9"/>
  <c r="T39" i="9"/>
  <c r="U39" i="9" s="1"/>
  <c r="A39" i="9"/>
  <c r="B40" i="9"/>
  <c r="I40" i="9" l="1"/>
  <c r="D40" i="9"/>
  <c r="P40" i="9"/>
  <c r="N40" i="9"/>
  <c r="T40" i="9"/>
  <c r="U40" i="9" s="1"/>
  <c r="F40" i="9"/>
  <c r="K40" i="9"/>
  <c r="A40" i="9"/>
  <c r="B41" i="9"/>
  <c r="I41" i="9" l="1"/>
  <c r="D41" i="9"/>
  <c r="C41" i="9"/>
  <c r="C42" i="9" s="1"/>
  <c r="P41" i="9"/>
  <c r="N41" i="9"/>
  <c r="T41" i="9"/>
  <c r="U41" i="9" s="1"/>
  <c r="K41" i="9"/>
  <c r="F41" i="9"/>
  <c r="A41" i="9"/>
  <c r="B42" i="9"/>
  <c r="I42" i="9" l="1"/>
  <c r="D42" i="9"/>
  <c r="P42" i="9"/>
  <c r="F42" i="9"/>
  <c r="K42" i="9"/>
  <c r="T42" i="9"/>
  <c r="U42" i="9" s="1"/>
  <c r="N42" i="9"/>
  <c r="A42" i="9"/>
  <c r="B43" i="9"/>
  <c r="I43" i="9" l="1"/>
  <c r="D43" i="9"/>
  <c r="C43" i="9"/>
  <c r="C44" i="9" s="1"/>
  <c r="P43" i="9"/>
  <c r="F43" i="9"/>
  <c r="N43" i="9"/>
  <c r="T43" i="9"/>
  <c r="U43" i="9" s="1"/>
  <c r="K43" i="9"/>
  <c r="A43" i="9"/>
  <c r="B44" i="9"/>
  <c r="I44" i="9" l="1"/>
  <c r="D44" i="9"/>
  <c r="P44" i="9"/>
  <c r="F44" i="9"/>
  <c r="N44" i="9"/>
  <c r="T44" i="9"/>
  <c r="U44" i="9" s="1"/>
  <c r="K44" i="9"/>
  <c r="A44" i="9"/>
  <c r="B45" i="9"/>
  <c r="I45" i="9" l="1"/>
  <c r="D45" i="9"/>
  <c r="C45" i="9"/>
  <c r="C46" i="9" s="1"/>
  <c r="P45" i="9"/>
  <c r="F45" i="9"/>
  <c r="K45" i="9"/>
  <c r="N45" i="9"/>
  <c r="T45" i="9"/>
  <c r="U45" i="9" s="1"/>
  <c r="A45" i="9"/>
  <c r="B46" i="9"/>
  <c r="I46" i="9" l="1"/>
  <c r="D46" i="9"/>
  <c r="P46" i="9"/>
  <c r="N46" i="9"/>
  <c r="T46" i="9"/>
  <c r="U46" i="9" s="1"/>
  <c r="K46" i="9"/>
  <c r="F46" i="9"/>
  <c r="A46" i="9"/>
  <c r="B47" i="9"/>
  <c r="I47" i="9" l="1"/>
  <c r="D47" i="9"/>
  <c r="C47" i="9"/>
  <c r="C48" i="9" s="1"/>
  <c r="P47" i="9"/>
  <c r="N47" i="9"/>
  <c r="T47" i="9"/>
  <c r="U47" i="9" s="1"/>
  <c r="F47" i="9"/>
  <c r="K47" i="9"/>
  <c r="A47" i="9"/>
  <c r="B48" i="9"/>
  <c r="I48" i="9" l="1"/>
  <c r="D48" i="9"/>
  <c r="P48" i="9"/>
  <c r="F48" i="9"/>
  <c r="K48" i="9"/>
  <c r="N48" i="9"/>
  <c r="T48" i="9"/>
  <c r="U48" i="9" s="1"/>
  <c r="A48" i="9"/>
  <c r="B49" i="9"/>
  <c r="I49" i="9" l="1"/>
  <c r="D49" i="9"/>
  <c r="C49" i="9"/>
  <c r="C50" i="9" s="1"/>
  <c r="P49" i="9"/>
  <c r="N49" i="9"/>
  <c r="T49" i="9"/>
  <c r="U49" i="9" s="1"/>
  <c r="K49" i="9"/>
  <c r="F49" i="9"/>
  <c r="A49" i="9"/>
  <c r="B50" i="9"/>
  <c r="I50" i="9" l="1"/>
  <c r="D50" i="9"/>
  <c r="P50" i="9"/>
  <c r="K50" i="9"/>
  <c r="T50" i="9"/>
  <c r="U50" i="9" s="1"/>
  <c r="N50" i="9"/>
  <c r="F50" i="9"/>
  <c r="A50" i="9"/>
  <c r="B51" i="9"/>
  <c r="I51" i="9" l="1"/>
  <c r="D51" i="9"/>
  <c r="C51" i="9"/>
  <c r="C52" i="9" s="1"/>
  <c r="P51" i="9"/>
  <c r="K51" i="9"/>
  <c r="F51" i="9"/>
  <c r="N51" i="9"/>
  <c r="T51" i="9"/>
  <c r="U51" i="9" s="1"/>
  <c r="A51" i="9"/>
  <c r="B52" i="9"/>
  <c r="I52" i="9" l="1"/>
  <c r="D52" i="9"/>
  <c r="P52" i="9"/>
  <c r="K52" i="9"/>
  <c r="T52" i="9"/>
  <c r="U52" i="9" s="1"/>
  <c r="N52" i="9"/>
  <c r="F52" i="9"/>
  <c r="A52" i="9"/>
  <c r="B53" i="9"/>
  <c r="I53" i="9" l="1"/>
  <c r="D53" i="9"/>
  <c r="C53" i="9"/>
  <c r="C54" i="9" s="1"/>
  <c r="P53" i="9"/>
  <c r="N53" i="9"/>
  <c r="T53" i="9"/>
  <c r="U53" i="9" s="1"/>
  <c r="F53" i="9"/>
  <c r="K53" i="9"/>
  <c r="A53" i="9"/>
  <c r="B54" i="9"/>
  <c r="I54" i="9" l="1"/>
  <c r="D54" i="9"/>
  <c r="P54" i="9"/>
  <c r="K54" i="9"/>
  <c r="T54" i="9"/>
  <c r="U54" i="9" s="1"/>
  <c r="N54" i="9"/>
  <c r="F54" i="9"/>
  <c r="A54" i="9"/>
  <c r="B55" i="9"/>
  <c r="I55" i="9" l="1"/>
  <c r="D55" i="9"/>
  <c r="C55" i="9"/>
  <c r="C56" i="9" s="1"/>
  <c r="P55" i="9"/>
  <c r="K55" i="9"/>
  <c r="N55" i="9"/>
  <c r="T55" i="9"/>
  <c r="U55" i="9" s="1"/>
  <c r="F55" i="9"/>
  <c r="A55" i="9"/>
  <c r="B56" i="9"/>
  <c r="I56" i="9" l="1"/>
  <c r="D56" i="9"/>
  <c r="P56" i="9"/>
  <c r="T56" i="9"/>
  <c r="U56" i="9" s="1"/>
  <c r="N56" i="9"/>
  <c r="K56" i="9"/>
  <c r="F56" i="9"/>
  <c r="A56" i="9"/>
  <c r="B57" i="9"/>
  <c r="I57" i="9" l="1"/>
  <c r="D57" i="9"/>
  <c r="C57" i="9"/>
  <c r="C58" i="9" s="1"/>
  <c r="P57" i="9"/>
  <c r="T57" i="9"/>
  <c r="U57" i="9" s="1"/>
  <c r="N57" i="9"/>
  <c r="K57" i="9"/>
  <c r="F57" i="9"/>
  <c r="A57" i="9"/>
  <c r="B58" i="9"/>
  <c r="I58" i="9" l="1"/>
  <c r="D58" i="9"/>
  <c r="P58" i="9"/>
  <c r="K58" i="9"/>
  <c r="N58" i="9"/>
  <c r="T58" i="9"/>
  <c r="U58" i="9" s="1"/>
  <c r="F58" i="9"/>
  <c r="A58" i="9"/>
  <c r="B59" i="9"/>
  <c r="I59" i="9" l="1"/>
  <c r="D59" i="9"/>
  <c r="C59" i="9"/>
  <c r="C60" i="9" s="1"/>
  <c r="P59" i="9"/>
  <c r="K59" i="9"/>
  <c r="N59" i="9"/>
  <c r="T59" i="9"/>
  <c r="U59" i="9" s="1"/>
  <c r="F59" i="9"/>
  <c r="A59" i="9"/>
  <c r="B60" i="9"/>
  <c r="I60" i="9" l="1"/>
  <c r="D60" i="9"/>
  <c r="P60" i="9"/>
  <c r="F60" i="9"/>
  <c r="N60" i="9"/>
  <c r="T60" i="9"/>
  <c r="U60" i="9" s="1"/>
  <c r="K60" i="9"/>
  <c r="A60" i="9"/>
  <c r="B61" i="9"/>
  <c r="I61" i="9" l="1"/>
  <c r="D61" i="9"/>
  <c r="C61" i="9"/>
  <c r="C62" i="9" s="1"/>
  <c r="P61" i="9"/>
  <c r="K61" i="9"/>
  <c r="T61" i="9"/>
  <c r="U61" i="9" s="1"/>
  <c r="N61" i="9"/>
  <c r="F61" i="9"/>
  <c r="A61" i="9"/>
  <c r="B62" i="9"/>
  <c r="I62" i="9" l="1"/>
  <c r="D62" i="9"/>
  <c r="P62" i="9"/>
  <c r="N62" i="9"/>
  <c r="T62" i="9"/>
  <c r="U62" i="9" s="1"/>
  <c r="K62" i="9"/>
  <c r="F62" i="9"/>
  <c r="A62" i="9"/>
  <c r="B63" i="9"/>
  <c r="I63" i="9" l="1"/>
  <c r="D63" i="9"/>
  <c r="C63" i="9"/>
  <c r="C64" i="9" s="1"/>
  <c r="P63" i="9"/>
  <c r="N63" i="9"/>
  <c r="T63" i="9"/>
  <c r="U63" i="9" s="1"/>
  <c r="K63" i="9"/>
  <c r="F63" i="9"/>
  <c r="A63" i="9"/>
  <c r="B64" i="9"/>
  <c r="I64" i="9" l="1"/>
  <c r="D64" i="9"/>
  <c r="P64" i="9"/>
  <c r="F64" i="9"/>
  <c r="K64" i="9"/>
  <c r="T64" i="9"/>
  <c r="U64" i="9" s="1"/>
  <c r="N64" i="9"/>
  <c r="A64" i="9"/>
  <c r="B65" i="9"/>
  <c r="I65" i="9" l="1"/>
  <c r="D65" i="9"/>
  <c r="C65" i="9"/>
  <c r="C66" i="9" s="1"/>
  <c r="P65" i="9"/>
  <c r="N65" i="9"/>
  <c r="T65" i="9"/>
  <c r="U65" i="9" s="1"/>
  <c r="K65" i="9"/>
  <c r="F65" i="9"/>
  <c r="A65" i="9"/>
  <c r="B66" i="9"/>
  <c r="I66" i="9" l="1"/>
  <c r="D66" i="9"/>
  <c r="P66" i="9"/>
  <c r="K66" i="9"/>
  <c r="F66" i="9"/>
  <c r="T66" i="9"/>
  <c r="U66" i="9" s="1"/>
  <c r="N66" i="9"/>
  <c r="A66" i="9"/>
  <c r="B67" i="9"/>
  <c r="I67" i="9" l="1"/>
  <c r="D67" i="9"/>
  <c r="C67" i="9"/>
  <c r="C68" i="9" s="1"/>
  <c r="P67" i="9"/>
  <c r="K67" i="9"/>
  <c r="N67" i="9"/>
  <c r="T67" i="9"/>
  <c r="U67" i="9" s="1"/>
  <c r="F67" i="9"/>
  <c r="A67" i="9"/>
  <c r="B68" i="9"/>
  <c r="I68" i="9" l="1"/>
  <c r="D68" i="9"/>
  <c r="P68" i="9"/>
  <c r="N68" i="9"/>
  <c r="T68" i="9"/>
  <c r="U68" i="9" s="1"/>
  <c r="K68" i="9"/>
  <c r="F68" i="9"/>
  <c r="A68" i="9"/>
  <c r="B69" i="9"/>
  <c r="I69" i="9" l="1"/>
  <c r="D69" i="9"/>
  <c r="C69" i="9"/>
  <c r="C70" i="9" s="1"/>
  <c r="P69" i="9"/>
  <c r="F69" i="9"/>
  <c r="N69" i="9"/>
  <c r="T69" i="9"/>
  <c r="U69" i="9" s="1"/>
  <c r="K69" i="9"/>
  <c r="A69" i="9"/>
  <c r="B70" i="9"/>
  <c r="I70" i="9" l="1"/>
  <c r="D70" i="9"/>
  <c r="P70" i="9"/>
  <c r="K70" i="9"/>
  <c r="F70" i="9"/>
  <c r="N70" i="9"/>
  <c r="T70" i="9"/>
  <c r="U70" i="9" s="1"/>
  <c r="A70" i="9"/>
  <c r="B71" i="9"/>
  <c r="I71" i="9" l="1"/>
  <c r="D71" i="9"/>
  <c r="C71" i="9"/>
  <c r="C72" i="9" s="1"/>
  <c r="P71" i="9"/>
  <c r="K71" i="9"/>
  <c r="T71" i="9"/>
  <c r="U71" i="9" s="1"/>
  <c r="N71" i="9"/>
  <c r="F71" i="9"/>
  <c r="A71" i="9"/>
  <c r="B72" i="9"/>
  <c r="I72" i="9" l="1"/>
  <c r="D72" i="9"/>
  <c r="P72" i="9"/>
  <c r="N72" i="9"/>
  <c r="T72" i="9"/>
  <c r="U72" i="9" s="1"/>
  <c r="F72" i="9"/>
  <c r="K72" i="9"/>
  <c r="A72" i="9"/>
  <c r="B73" i="9"/>
  <c r="I73" i="9" l="1"/>
  <c r="D73" i="9"/>
  <c r="C73" i="9"/>
  <c r="C74" i="9" s="1"/>
  <c r="P73" i="9"/>
  <c r="F73" i="9"/>
  <c r="K73" i="9"/>
  <c r="T73" i="9"/>
  <c r="U73" i="9" s="1"/>
  <c r="N73" i="9"/>
  <c r="A73" i="9"/>
  <c r="B74" i="9"/>
  <c r="I74" i="9" l="1"/>
  <c r="D74" i="9"/>
  <c r="P74" i="9"/>
  <c r="N74" i="9"/>
  <c r="T74" i="9"/>
  <c r="U74" i="9" s="1"/>
  <c r="K74" i="9"/>
  <c r="F74" i="9"/>
  <c r="A74" i="9"/>
  <c r="B75" i="9"/>
  <c r="I75" i="9" l="1"/>
  <c r="D75" i="9"/>
  <c r="C75" i="9"/>
  <c r="C76" i="9" s="1"/>
  <c r="P75" i="9"/>
  <c r="F75" i="9"/>
  <c r="T75" i="9"/>
  <c r="U75" i="9" s="1"/>
  <c r="N75" i="9"/>
  <c r="K75" i="9"/>
  <c r="A75" i="9"/>
  <c r="B76" i="9"/>
  <c r="I76" i="9" l="1"/>
  <c r="D76" i="9"/>
  <c r="P76" i="9"/>
  <c r="F76" i="9"/>
  <c r="N76" i="9"/>
  <c r="T76" i="9"/>
  <c r="U76" i="9" s="1"/>
  <c r="K76" i="9"/>
  <c r="A76" i="9"/>
  <c r="B77" i="9"/>
  <c r="I77" i="9" l="1"/>
  <c r="D77" i="9"/>
  <c r="C77" i="9"/>
  <c r="C78" i="9" s="1"/>
  <c r="P77" i="9"/>
  <c r="K77" i="9"/>
  <c r="T77" i="9"/>
  <c r="U77" i="9" s="1"/>
  <c r="N77" i="9"/>
  <c r="F77" i="9"/>
  <c r="A77" i="9"/>
  <c r="B78" i="9"/>
  <c r="I78" i="9" l="1"/>
  <c r="D78" i="9"/>
  <c r="P78" i="9"/>
  <c r="N78" i="9"/>
  <c r="T78" i="9"/>
  <c r="U78" i="9" s="1"/>
  <c r="K78" i="9"/>
  <c r="F78" i="9"/>
  <c r="A78" i="9"/>
  <c r="B79" i="9"/>
  <c r="I79" i="9" l="1"/>
  <c r="D79" i="9"/>
  <c r="C79" i="9"/>
  <c r="C80" i="9" s="1"/>
  <c r="P79" i="9"/>
  <c r="K79" i="9"/>
  <c r="F79" i="9"/>
  <c r="T79" i="9"/>
  <c r="U79" i="9" s="1"/>
  <c r="N79" i="9"/>
  <c r="A79" i="9"/>
  <c r="B80" i="9"/>
  <c r="I80" i="9" l="1"/>
  <c r="D80" i="9"/>
  <c r="P80" i="9"/>
  <c r="N80" i="9"/>
  <c r="T80" i="9"/>
  <c r="U80" i="9" s="1"/>
  <c r="K80" i="9"/>
  <c r="F80" i="9"/>
  <c r="A80" i="9"/>
  <c r="B81" i="9"/>
  <c r="I81" i="9" l="1"/>
  <c r="D81" i="9"/>
  <c r="C81" i="9"/>
  <c r="C82" i="9" s="1"/>
  <c r="P81" i="9"/>
  <c r="F81" i="9"/>
  <c r="N81" i="9"/>
  <c r="T81" i="9"/>
  <c r="U81" i="9" s="1"/>
  <c r="K81" i="9"/>
  <c r="A81" i="9"/>
  <c r="B82" i="9"/>
  <c r="I82" i="9" l="1"/>
  <c r="D82" i="9"/>
  <c r="P82" i="9"/>
  <c r="K82" i="9"/>
  <c r="N82" i="9"/>
  <c r="T82" i="9"/>
  <c r="U82" i="9" s="1"/>
  <c r="F82" i="9"/>
  <c r="A82" i="9"/>
  <c r="B83" i="9"/>
  <c r="I83" i="9" l="1"/>
  <c r="D83" i="9"/>
  <c r="C83" i="9"/>
  <c r="C84" i="9" s="1"/>
  <c r="P83" i="9"/>
  <c r="K83" i="9"/>
  <c r="N83" i="9"/>
  <c r="T83" i="9"/>
  <c r="U83" i="9" s="1"/>
  <c r="F83" i="9"/>
  <c r="A83" i="9"/>
  <c r="B84" i="9"/>
  <c r="I84" i="9" l="1"/>
  <c r="D84" i="9"/>
  <c r="P84" i="9"/>
  <c r="F84" i="9"/>
  <c r="K84" i="9"/>
  <c r="N84" i="9"/>
  <c r="T84" i="9"/>
  <c r="U84" i="9" s="1"/>
  <c r="A84" i="9"/>
  <c r="B85" i="9"/>
  <c r="I85" i="9" l="1"/>
  <c r="D85" i="9"/>
  <c r="C85" i="9"/>
  <c r="C86" i="9" s="1"/>
  <c r="P85" i="9"/>
  <c r="F85" i="9"/>
  <c r="N85" i="9"/>
  <c r="T85" i="9"/>
  <c r="U85" i="9" s="1"/>
  <c r="K85" i="9"/>
  <c r="A85" i="9"/>
  <c r="B86" i="9"/>
  <c r="I86" i="9" l="1"/>
  <c r="D86" i="9"/>
  <c r="P86" i="9"/>
  <c r="T86" i="9"/>
  <c r="U86" i="9" s="1"/>
  <c r="N86" i="9"/>
  <c r="K86" i="9"/>
  <c r="F86" i="9"/>
  <c r="A86" i="9"/>
  <c r="B87" i="9"/>
  <c r="I87" i="9" l="1"/>
  <c r="D87" i="9"/>
  <c r="C87" i="9"/>
  <c r="C88" i="9" s="1"/>
  <c r="P87" i="9"/>
  <c r="F87" i="9"/>
  <c r="N87" i="9"/>
  <c r="T87" i="9"/>
  <c r="U87" i="9" s="1"/>
  <c r="K87" i="9"/>
  <c r="A87" i="9"/>
  <c r="B88" i="9"/>
  <c r="I88" i="9" l="1"/>
  <c r="D88" i="9"/>
  <c r="P88" i="9"/>
  <c r="N88" i="9"/>
  <c r="T88" i="9"/>
  <c r="U88" i="9" s="1"/>
  <c r="F88" i="9"/>
  <c r="K88" i="9"/>
  <c r="A88" i="9"/>
  <c r="B89" i="9"/>
  <c r="I89" i="9" l="1"/>
  <c r="D89" i="9"/>
  <c r="C89" i="9"/>
  <c r="C90" i="9" s="1"/>
  <c r="P89" i="9"/>
  <c r="K89" i="9"/>
  <c r="F89" i="9"/>
  <c r="N89" i="9"/>
  <c r="T89" i="9"/>
  <c r="U89" i="9" s="1"/>
  <c r="A89" i="9"/>
  <c r="B90" i="9"/>
  <c r="I90" i="9" l="1"/>
  <c r="D90" i="9"/>
  <c r="P90" i="9"/>
  <c r="F90" i="9"/>
  <c r="T90" i="9"/>
  <c r="U90" i="9" s="1"/>
  <c r="N90" i="9"/>
  <c r="K90" i="9"/>
  <c r="A90" i="9"/>
  <c r="B91" i="9"/>
  <c r="I91" i="9" l="1"/>
  <c r="D91" i="9"/>
  <c r="C91" i="9"/>
  <c r="P91" i="9"/>
  <c r="K91" i="9"/>
  <c r="N91" i="9"/>
  <c r="T91" i="9"/>
  <c r="U91" i="9" s="1"/>
  <c r="F91" i="9"/>
  <c r="A91" i="9"/>
  <c r="B92" i="9"/>
  <c r="C92" i="9" l="1"/>
  <c r="I92" i="9"/>
  <c r="D92" i="9"/>
  <c r="P92" i="9"/>
  <c r="F92" i="9"/>
  <c r="N92" i="9"/>
  <c r="T92" i="9"/>
  <c r="U92" i="9" s="1"/>
  <c r="K92" i="9"/>
  <c r="A92" i="9"/>
  <c r="B93" i="9"/>
  <c r="I93" i="9" l="1"/>
  <c r="D93" i="9"/>
  <c r="C93" i="9"/>
  <c r="C94" i="9" s="1"/>
  <c r="P93" i="9"/>
  <c r="K93" i="9"/>
  <c r="F93" i="9"/>
  <c r="N93" i="9"/>
  <c r="T93" i="9"/>
  <c r="U93" i="9" s="1"/>
  <c r="A93" i="9"/>
  <c r="B94" i="9"/>
  <c r="I94" i="9" l="1"/>
  <c r="D94" i="9"/>
  <c r="P94" i="9"/>
  <c r="K94" i="9"/>
  <c r="F94" i="9"/>
  <c r="T94" i="9"/>
  <c r="U94" i="9" s="1"/>
  <c r="N94" i="9"/>
  <c r="A94" i="9"/>
  <c r="B95" i="9"/>
  <c r="I95" i="9" l="1"/>
  <c r="D95" i="9"/>
  <c r="C95" i="9"/>
  <c r="C96" i="9" s="1"/>
  <c r="P95" i="9"/>
  <c r="F95" i="9"/>
  <c r="N95" i="9"/>
  <c r="T95" i="9"/>
  <c r="U95" i="9" s="1"/>
  <c r="K95" i="9"/>
  <c r="A95" i="9"/>
  <c r="B96" i="9"/>
  <c r="I96" i="9" l="1"/>
  <c r="D96" i="9"/>
  <c r="P96" i="9"/>
  <c r="F96" i="9"/>
  <c r="T96" i="9"/>
  <c r="U96" i="9" s="1"/>
  <c r="N96" i="9"/>
  <c r="K96" i="9"/>
  <c r="A96" i="9"/>
  <c r="B97" i="9"/>
  <c r="I97" i="9" l="1"/>
  <c r="D97" i="9"/>
  <c r="C97" i="9"/>
  <c r="C98" i="9" s="1"/>
  <c r="P97" i="9"/>
  <c r="K97" i="9"/>
  <c r="N97" i="9"/>
  <c r="T97" i="9"/>
  <c r="U97" i="9" s="1"/>
  <c r="F97" i="9"/>
  <c r="A97" i="9"/>
  <c r="B98" i="9"/>
  <c r="I98" i="9" l="1"/>
  <c r="D98" i="9"/>
  <c r="P98" i="9"/>
  <c r="T98" i="9"/>
  <c r="N98" i="9"/>
  <c r="K98" i="9"/>
  <c r="F98" i="9"/>
  <c r="A98" i="9"/>
  <c r="B99" i="9"/>
  <c r="I99" i="9" l="1"/>
  <c r="D99" i="9"/>
  <c r="C99" i="9"/>
  <c r="C100" i="9" s="1"/>
  <c r="P99" i="9"/>
  <c r="F99" i="9"/>
  <c r="U98" i="9"/>
  <c r="N99" i="9"/>
  <c r="T99" i="9"/>
  <c r="U99" i="9" s="1"/>
  <c r="K99" i="9"/>
  <c r="A99" i="9"/>
  <c r="B100" i="9"/>
  <c r="I100" i="9" l="1"/>
  <c r="D100" i="9"/>
  <c r="P100" i="9"/>
  <c r="F100" i="9"/>
  <c r="T100" i="9"/>
  <c r="U100" i="9" s="1"/>
  <c r="N100" i="9"/>
  <c r="K100" i="9"/>
  <c r="A100" i="9"/>
  <c r="B101" i="9"/>
  <c r="I101" i="9" l="1"/>
  <c r="D101" i="9"/>
  <c r="C101" i="9"/>
  <c r="C102" i="9" s="1"/>
  <c r="P101" i="9"/>
  <c r="F101" i="9"/>
  <c r="K101" i="9"/>
  <c r="N101" i="9"/>
  <c r="T101" i="9"/>
  <c r="U101" i="9" s="1"/>
  <c r="A101" i="9"/>
  <c r="B102" i="9"/>
  <c r="I102" i="9" l="1"/>
  <c r="D102" i="9"/>
  <c r="P102" i="9"/>
  <c r="F102" i="9"/>
  <c r="N102" i="9"/>
  <c r="T102" i="9"/>
  <c r="U102" i="9" s="1"/>
  <c r="K102" i="9"/>
  <c r="A102" i="9"/>
  <c r="B103" i="9"/>
  <c r="I103" i="9" l="1"/>
  <c r="D103" i="9"/>
  <c r="C103" i="9"/>
  <c r="C104" i="9" s="1"/>
  <c r="P103" i="9"/>
  <c r="F103" i="9"/>
  <c r="N103" i="9"/>
  <c r="T103" i="9"/>
  <c r="U103" i="9" s="1"/>
  <c r="K103" i="9"/>
  <c r="A103" i="9"/>
  <c r="B104" i="9"/>
  <c r="I104" i="9" l="1"/>
  <c r="D104" i="9"/>
  <c r="P104" i="9"/>
  <c r="F104" i="9"/>
  <c r="K104" i="9"/>
  <c r="N104" i="9"/>
  <c r="T104" i="9"/>
  <c r="U104" i="9" s="1"/>
  <c r="A104" i="9"/>
  <c r="B105" i="9"/>
  <c r="I105" i="9" l="1"/>
  <c r="D105" i="9"/>
  <c r="C105" i="9"/>
  <c r="C106" i="9" s="1"/>
  <c r="P105" i="9"/>
  <c r="T105" i="9"/>
  <c r="U105" i="9" s="1"/>
  <c r="N105" i="9"/>
  <c r="F105" i="9"/>
  <c r="K105" i="9"/>
  <c r="A105" i="9"/>
  <c r="B106" i="9"/>
  <c r="I106" i="9" l="1"/>
  <c r="D106" i="9"/>
  <c r="P106" i="9"/>
  <c r="N106" i="9"/>
  <c r="T106" i="9"/>
  <c r="U106" i="9" s="1"/>
  <c r="F106" i="9"/>
  <c r="K106" i="9"/>
  <c r="A106" i="9"/>
  <c r="B107" i="9"/>
  <c r="I107" i="9" l="1"/>
  <c r="D107" i="9"/>
  <c r="C107" i="9"/>
  <c r="C108" i="9" s="1"/>
  <c r="P107" i="9"/>
  <c r="T107" i="9"/>
  <c r="U107" i="9" s="1"/>
  <c r="N107" i="9"/>
  <c r="K107" i="9"/>
  <c r="F107" i="9"/>
  <c r="A107" i="9"/>
  <c r="B108" i="9"/>
  <c r="I108" i="9" l="1"/>
  <c r="D108" i="9"/>
  <c r="P108" i="9"/>
  <c r="K108" i="9"/>
  <c r="F108" i="9"/>
  <c r="N108" i="9"/>
  <c r="T108" i="9"/>
  <c r="A108" i="9"/>
  <c r="B109" i="9"/>
  <c r="I109" i="9" l="1"/>
  <c r="D109" i="9"/>
  <c r="C109" i="9"/>
  <c r="C110" i="9" s="1"/>
  <c r="P109" i="9"/>
  <c r="U108" i="9"/>
  <c r="K109" i="9"/>
  <c r="T109" i="9"/>
  <c r="U109" i="9" s="1"/>
  <c r="N109" i="9"/>
  <c r="F109" i="9"/>
  <c r="A109" i="9"/>
  <c r="B110" i="9"/>
  <c r="I110" i="9" l="1"/>
  <c r="D110" i="9"/>
  <c r="P110" i="9"/>
  <c r="K110" i="9"/>
  <c r="F110" i="9"/>
  <c r="N110" i="9"/>
  <c r="T110" i="9"/>
  <c r="U110" i="9" s="1"/>
  <c r="A110" i="9"/>
  <c r="B111" i="9"/>
  <c r="I111" i="9" l="1"/>
  <c r="D111" i="9"/>
  <c r="C111" i="9"/>
  <c r="C112" i="9" s="1"/>
  <c r="P111" i="9"/>
  <c r="T111" i="9"/>
  <c r="U111" i="9" s="1"/>
  <c r="N111" i="9"/>
  <c r="K111" i="9"/>
  <c r="F111" i="9"/>
  <c r="A111" i="9"/>
  <c r="B112" i="9"/>
  <c r="I112" i="9" l="1"/>
  <c r="D112" i="9"/>
  <c r="P112" i="9"/>
  <c r="N112" i="9"/>
  <c r="T112" i="9"/>
  <c r="F112" i="9"/>
  <c r="K112" i="9"/>
  <c r="A112" i="9"/>
  <c r="B113" i="9"/>
  <c r="I113" i="9" l="1"/>
  <c r="D113" i="9"/>
  <c r="C113" i="9"/>
  <c r="C114" i="9" s="1"/>
  <c r="P113" i="9"/>
  <c r="N113" i="9"/>
  <c r="T113" i="9"/>
  <c r="U113" i="9" s="1"/>
  <c r="K113" i="9"/>
  <c r="F113" i="9"/>
  <c r="U112" i="9"/>
  <c r="A113" i="9"/>
  <c r="B114" i="9"/>
  <c r="I114" i="9" l="1"/>
  <c r="D114" i="9"/>
  <c r="P114" i="9"/>
  <c r="N114" i="9"/>
  <c r="T114" i="9"/>
  <c r="U114" i="9" s="1"/>
  <c r="F114" i="9"/>
  <c r="K114" i="9"/>
  <c r="A114" i="9"/>
  <c r="B115" i="9"/>
  <c r="I115" i="9" l="1"/>
  <c r="D115" i="9"/>
  <c r="C115" i="9"/>
  <c r="C116" i="9" s="1"/>
  <c r="P115" i="9"/>
  <c r="N115" i="9"/>
  <c r="T115" i="9"/>
  <c r="U115" i="9" s="1"/>
  <c r="F115" i="9"/>
  <c r="K115" i="9"/>
  <c r="A115" i="9"/>
  <c r="B116" i="9"/>
  <c r="I116" i="9" l="1"/>
  <c r="D116" i="9"/>
  <c r="P116" i="9"/>
  <c r="F116" i="9"/>
  <c r="T116" i="9"/>
  <c r="U116" i="9" s="1"/>
  <c r="N116" i="9"/>
  <c r="K116" i="9"/>
  <c r="A116" i="9"/>
  <c r="B117" i="9"/>
  <c r="C117" i="9" s="1"/>
  <c r="I117" i="9" l="1"/>
  <c r="D117" i="9"/>
  <c r="P117" i="9"/>
  <c r="F117" i="9"/>
  <c r="K117" i="9"/>
  <c r="N117" i="9"/>
  <c r="T117" i="9"/>
  <c r="U117" i="9" s="1"/>
  <c r="A117" i="9"/>
  <c r="B118" i="9"/>
  <c r="I118" i="9" l="1"/>
  <c r="D118" i="9"/>
  <c r="C118" i="9"/>
  <c r="C119" i="9" s="1"/>
  <c r="P118" i="9"/>
  <c r="T118" i="9"/>
  <c r="U118" i="9" s="1"/>
  <c r="N118" i="9"/>
  <c r="K118" i="9"/>
  <c r="F118" i="9"/>
  <c r="A118" i="9"/>
  <c r="B119" i="9"/>
  <c r="I119" i="9" l="1"/>
  <c r="D119" i="9"/>
  <c r="P119" i="9"/>
  <c r="N119" i="9"/>
  <c r="T119" i="9"/>
  <c r="U119" i="9" s="1"/>
  <c r="K119" i="9"/>
  <c r="F119" i="9"/>
  <c r="A119" i="9"/>
  <c r="B120" i="9"/>
  <c r="I120" i="9" l="1"/>
  <c r="D120" i="9"/>
  <c r="C120" i="9"/>
  <c r="C121" i="9" s="1"/>
  <c r="P120" i="9"/>
  <c r="K120" i="9"/>
  <c r="F120" i="9"/>
  <c r="T120" i="9"/>
  <c r="U120" i="9" s="1"/>
  <c r="N120" i="9"/>
  <c r="A120" i="9"/>
  <c r="B121" i="9"/>
  <c r="I121" i="9" l="1"/>
  <c r="D121" i="9"/>
  <c r="P121" i="9"/>
  <c r="F121" i="9"/>
  <c r="N121" i="9"/>
  <c r="T121" i="9"/>
  <c r="U121" i="9" s="1"/>
  <c r="K121" i="9"/>
  <c r="A121" i="9"/>
  <c r="B122" i="9"/>
  <c r="I122" i="9" l="1"/>
  <c r="D122" i="9"/>
  <c r="C122" i="9"/>
  <c r="C123" i="9" s="1"/>
  <c r="P122" i="9"/>
  <c r="N122" i="9"/>
  <c r="T122" i="9"/>
  <c r="U122" i="9" s="1"/>
  <c r="F122" i="9"/>
  <c r="K122" i="9"/>
  <c r="A122" i="9"/>
  <c r="B123" i="9"/>
  <c r="I123" i="9" l="1"/>
  <c r="D123" i="9"/>
  <c r="P123" i="9"/>
  <c r="F123" i="9"/>
  <c r="K123" i="9"/>
  <c r="T123" i="9"/>
  <c r="U123" i="9" s="1"/>
  <c r="N123" i="9"/>
  <c r="A123" i="9"/>
  <c r="B124" i="9"/>
  <c r="I124" i="9" l="1"/>
  <c r="D124" i="9"/>
  <c r="C124" i="9"/>
  <c r="C125" i="9" s="1"/>
  <c r="P124" i="9"/>
  <c r="N124" i="9"/>
  <c r="T124" i="9"/>
  <c r="U124" i="9" s="1"/>
  <c r="F124" i="9"/>
  <c r="K124" i="9"/>
  <c r="A124" i="9"/>
  <c r="B125" i="9"/>
  <c r="I125" i="9" l="1"/>
  <c r="D125" i="9"/>
  <c r="P125" i="9"/>
  <c r="K125" i="9"/>
  <c r="N125" i="9"/>
  <c r="T125" i="9"/>
  <c r="U125" i="9" s="1"/>
  <c r="F125" i="9"/>
  <c r="A125" i="9"/>
  <c r="B126" i="9"/>
  <c r="I126" i="9" l="1"/>
  <c r="D126" i="9"/>
  <c r="C126" i="9"/>
  <c r="C127" i="9" s="1"/>
  <c r="P126" i="9"/>
  <c r="N126" i="9"/>
  <c r="T126" i="9"/>
  <c r="U126" i="9" s="1"/>
  <c r="K126" i="9"/>
  <c r="F126" i="9"/>
  <c r="A126" i="9"/>
  <c r="B127" i="9"/>
  <c r="I127" i="9" l="1"/>
  <c r="D127" i="9"/>
  <c r="P127" i="9"/>
  <c r="F127" i="9"/>
  <c r="T127" i="9"/>
  <c r="U127" i="9" s="1"/>
  <c r="N127" i="9"/>
  <c r="K127" i="9"/>
  <c r="A127" i="9"/>
  <c r="B128" i="9"/>
  <c r="I128" i="9" l="1"/>
  <c r="D128" i="9"/>
  <c r="P128" i="9"/>
  <c r="F128" i="9"/>
  <c r="K128" i="9"/>
  <c r="N128" i="9"/>
  <c r="T128" i="9"/>
  <c r="U128" i="9" s="1"/>
  <c r="A128" i="9"/>
  <c r="B129" i="9"/>
  <c r="I129" i="9" l="1"/>
  <c r="D129" i="9"/>
  <c r="K129" i="9"/>
  <c r="T129" i="9"/>
  <c r="U129" i="9" s="1"/>
  <c r="N129" i="9"/>
  <c r="F129" i="9"/>
  <c r="A129" i="9"/>
  <c r="B130" i="9"/>
  <c r="I130" i="9" l="1"/>
  <c r="D130" i="9"/>
  <c r="F130" i="9"/>
  <c r="K130" i="9"/>
  <c r="N130" i="9"/>
  <c r="T130" i="9"/>
  <c r="A130" i="9"/>
  <c r="B131" i="9"/>
  <c r="I131" i="9" l="1"/>
  <c r="D131" i="9"/>
  <c r="K131" i="9"/>
  <c r="F131" i="9"/>
  <c r="U130" i="9"/>
  <c r="T131" i="9"/>
  <c r="U131" i="9" s="1"/>
  <c r="N131" i="9"/>
  <c r="A131" i="9"/>
  <c r="B132" i="9"/>
  <c r="I132" i="9" l="1"/>
  <c r="D132" i="9"/>
  <c r="K132" i="9"/>
  <c r="F132" i="9"/>
  <c r="N132" i="9"/>
  <c r="T132" i="9"/>
  <c r="U132" i="9" s="1"/>
  <c r="A132" i="9"/>
  <c r="B133" i="9"/>
  <c r="I133" i="9" l="1"/>
  <c r="D133" i="9"/>
  <c r="K133" i="9"/>
  <c r="F133" i="9"/>
  <c r="T133" i="9"/>
  <c r="U133" i="9" s="1"/>
  <c r="N133" i="9"/>
  <c r="A133" i="9"/>
  <c r="B134" i="9"/>
  <c r="I134" i="9" l="1"/>
  <c r="D134" i="9"/>
  <c r="N134" i="9"/>
  <c r="T134" i="9"/>
  <c r="U134" i="9" s="1"/>
  <c r="K134" i="9"/>
  <c r="F134" i="9"/>
  <c r="A134" i="9"/>
  <c r="B135" i="9"/>
  <c r="I135" i="9" l="1"/>
  <c r="D135" i="9"/>
  <c r="K135" i="9"/>
  <c r="F135" i="9"/>
  <c r="N135" i="9"/>
  <c r="T135" i="9"/>
  <c r="U135" i="9" s="1"/>
  <c r="A135" i="9"/>
  <c r="B136" i="9"/>
  <c r="I136" i="9" l="1"/>
  <c r="D136" i="9"/>
  <c r="N136" i="9"/>
  <c r="T136" i="9"/>
  <c r="U136" i="9" s="1"/>
  <c r="F136" i="9"/>
  <c r="K136" i="9"/>
  <c r="A136" i="9"/>
  <c r="B137" i="9"/>
  <c r="I137" i="9" l="1"/>
  <c r="D137" i="9"/>
  <c r="N137" i="9"/>
  <c r="T137" i="9"/>
  <c r="U137" i="9" s="1"/>
  <c r="K137" i="9"/>
  <c r="F137" i="9"/>
  <c r="A137" i="9"/>
  <c r="B138" i="9"/>
  <c r="I138" i="9" l="1"/>
  <c r="D138" i="9"/>
  <c r="F138" i="9"/>
  <c r="K138" i="9"/>
  <c r="T138" i="9"/>
  <c r="U138" i="9" s="1"/>
  <c r="N138" i="9"/>
  <c r="A138" i="9"/>
  <c r="B139" i="9"/>
  <c r="I139" i="9" l="1"/>
  <c r="D139" i="9"/>
  <c r="F139" i="9"/>
  <c r="N139" i="9"/>
  <c r="T139" i="9"/>
  <c r="U139" i="9" s="1"/>
  <c r="K139" i="9"/>
  <c r="A139" i="9"/>
  <c r="B140" i="9"/>
  <c r="I140" i="9" l="1"/>
  <c r="D140" i="9"/>
  <c r="T140" i="9"/>
  <c r="N140" i="9"/>
  <c r="K140" i="9"/>
  <c r="F140" i="9"/>
  <c r="A140" i="9"/>
  <c r="B141" i="9"/>
  <c r="I141" i="9" l="1"/>
  <c r="D141" i="9"/>
  <c r="U140" i="9"/>
  <c r="N141" i="9"/>
  <c r="T141" i="9"/>
  <c r="U141" i="9" s="1"/>
  <c r="K141" i="9"/>
  <c r="F141" i="9"/>
  <c r="A141" i="9"/>
  <c r="B142" i="9"/>
  <c r="I142" i="9" l="1"/>
  <c r="D142" i="9"/>
  <c r="K142" i="9"/>
  <c r="F142" i="9"/>
  <c r="T142" i="9"/>
  <c r="U142" i="9" s="1"/>
  <c r="N142" i="9"/>
  <c r="A142" i="9"/>
  <c r="B143" i="9"/>
  <c r="I143" i="9" l="1"/>
  <c r="D143" i="9"/>
  <c r="F143" i="9"/>
  <c r="N143" i="9"/>
  <c r="T143" i="9"/>
  <c r="U143" i="9" s="1"/>
  <c r="K143" i="9"/>
  <c r="A143" i="9"/>
  <c r="B144" i="9"/>
  <c r="I144" i="9" l="1"/>
  <c r="D144" i="9"/>
  <c r="N144" i="9"/>
  <c r="T144" i="9"/>
  <c r="U144" i="9" s="1"/>
  <c r="F144" i="9"/>
  <c r="K144" i="9"/>
  <c r="A144" i="9"/>
  <c r="B145" i="9"/>
  <c r="I145" i="9" l="1"/>
  <c r="D145" i="9"/>
  <c r="T145" i="9"/>
  <c r="U145" i="9" s="1"/>
  <c r="N145" i="9"/>
  <c r="F145" i="9"/>
  <c r="K145" i="9"/>
  <c r="A145" i="9"/>
  <c r="B146" i="9"/>
  <c r="I146" i="9" l="1"/>
  <c r="D146" i="9"/>
  <c r="F146" i="9"/>
  <c r="N146" i="9"/>
  <c r="T146" i="9"/>
  <c r="U146" i="9" s="1"/>
  <c r="K146" i="9"/>
  <c r="A146" i="9"/>
  <c r="B147" i="9"/>
  <c r="I147" i="9" l="1"/>
  <c r="D147" i="9"/>
  <c r="T147" i="9"/>
  <c r="U147" i="9" s="1"/>
  <c r="N147" i="9"/>
  <c r="K147" i="9"/>
  <c r="F147" i="9"/>
  <c r="A147" i="9"/>
  <c r="B148" i="9"/>
  <c r="I148" i="9" l="1"/>
  <c r="D148" i="9"/>
  <c r="F148" i="9"/>
  <c r="N148" i="9"/>
  <c r="T148" i="9"/>
  <c r="U148" i="9" s="1"/>
  <c r="K148" i="9"/>
  <c r="A148" i="9"/>
  <c r="B149" i="9"/>
  <c r="I149" i="9" l="1"/>
  <c r="D149" i="9"/>
  <c r="K149" i="9"/>
  <c r="F149" i="9"/>
  <c r="N149" i="9"/>
  <c r="T149" i="9"/>
  <c r="U149" i="9" s="1"/>
  <c r="A149" i="9"/>
  <c r="B150" i="9"/>
  <c r="I150" i="9" l="1"/>
  <c r="D150" i="9"/>
  <c r="F150" i="9"/>
  <c r="N150" i="9"/>
  <c r="T150" i="9"/>
  <c r="U150" i="9" s="1"/>
  <c r="K150" i="9"/>
  <c r="A150" i="9"/>
  <c r="B151" i="9"/>
  <c r="I151" i="9" l="1"/>
  <c r="D151" i="9"/>
  <c r="F151" i="9"/>
  <c r="N151" i="9"/>
  <c r="T151" i="9"/>
  <c r="U151" i="9" s="1"/>
  <c r="K151" i="9"/>
  <c r="A151" i="9"/>
  <c r="B152" i="9"/>
  <c r="I152" i="9" l="1"/>
  <c r="D152" i="9"/>
  <c r="T152" i="9"/>
  <c r="U152" i="9" s="1"/>
  <c r="N152" i="9"/>
  <c r="K152" i="9"/>
  <c r="F152" i="9"/>
  <c r="A152" i="9"/>
  <c r="B153" i="9"/>
  <c r="I153" i="9" l="1"/>
  <c r="D153" i="9"/>
  <c r="F153" i="9"/>
  <c r="K153" i="9"/>
  <c r="N153" i="9"/>
  <c r="T153" i="9"/>
  <c r="U153" i="9" s="1"/>
  <c r="A153" i="9"/>
  <c r="B154" i="9"/>
  <c r="I154" i="9" l="1"/>
  <c r="D154" i="9"/>
  <c r="T154" i="9"/>
  <c r="U154" i="9" s="1"/>
  <c r="N154" i="9"/>
  <c r="K154" i="9"/>
  <c r="F154" i="9"/>
  <c r="A154" i="9"/>
  <c r="B155" i="9"/>
  <c r="I155" i="9" l="1"/>
  <c r="D155" i="9"/>
  <c r="K155" i="9"/>
  <c r="F155" i="9"/>
  <c r="N155" i="9"/>
  <c r="T155" i="9"/>
  <c r="U155" i="9" s="1"/>
  <c r="A155" i="9"/>
  <c r="B156" i="9"/>
  <c r="I156" i="9" l="1"/>
  <c r="D156" i="9"/>
  <c r="T156" i="9"/>
  <c r="U156" i="9" s="1"/>
  <c r="N156" i="9"/>
  <c r="F156" i="9"/>
  <c r="K156" i="9"/>
  <c r="A156" i="9"/>
  <c r="B157" i="9"/>
  <c r="I157" i="9" l="1"/>
  <c r="D157" i="9"/>
  <c r="K157" i="9"/>
  <c r="F157" i="9"/>
  <c r="N157" i="9"/>
  <c r="T157" i="9"/>
  <c r="U157" i="9" s="1"/>
  <c r="A157" i="9"/>
  <c r="B158" i="9"/>
  <c r="I158" i="9" l="1"/>
  <c r="D158" i="9"/>
  <c r="T158" i="9"/>
  <c r="U158" i="9" s="1"/>
  <c r="N158" i="9"/>
  <c r="K158" i="9"/>
  <c r="F158" i="9"/>
  <c r="A158" i="9"/>
  <c r="B159" i="9"/>
  <c r="I159" i="9" l="1"/>
  <c r="D159" i="9"/>
  <c r="T159" i="9"/>
  <c r="U159" i="9" s="1"/>
  <c r="N159" i="9"/>
  <c r="K159" i="9"/>
  <c r="F159" i="9"/>
  <c r="A159" i="9"/>
  <c r="B160" i="9"/>
  <c r="I160" i="9" l="1"/>
  <c r="D160" i="9"/>
  <c r="K160" i="9"/>
  <c r="F160" i="9"/>
  <c r="N160" i="9"/>
  <c r="T160" i="9"/>
  <c r="U160" i="9" s="1"/>
  <c r="A160" i="9"/>
  <c r="B161" i="9"/>
  <c r="I161" i="9" l="1"/>
  <c r="D161" i="9"/>
  <c r="F161" i="9"/>
  <c r="K161" i="9"/>
  <c r="N161" i="9"/>
  <c r="T161" i="9"/>
  <c r="U161" i="9" s="1"/>
  <c r="A161" i="9"/>
  <c r="B162" i="9"/>
  <c r="I162" i="9" l="1"/>
  <c r="D162" i="9"/>
  <c r="K162" i="9"/>
  <c r="N162" i="9"/>
  <c r="T162" i="9"/>
  <c r="U162" i="9" s="1"/>
  <c r="F162" i="9"/>
  <c r="A162" i="9"/>
  <c r="B163" i="9"/>
  <c r="I163" i="9" l="1"/>
  <c r="D163" i="9"/>
  <c r="F163" i="9"/>
  <c r="K163" i="9"/>
  <c r="N163" i="9"/>
  <c r="T163" i="9"/>
  <c r="U163" i="9" s="1"/>
  <c r="A163" i="9"/>
  <c r="B164" i="9"/>
  <c r="I164" i="9" l="1"/>
  <c r="D164" i="9"/>
  <c r="N164" i="9"/>
  <c r="T164" i="9"/>
  <c r="U164" i="9" s="1"/>
  <c r="K164" i="9"/>
  <c r="F164" i="9"/>
  <c r="A164" i="9"/>
  <c r="B165" i="9"/>
  <c r="I165" i="9" l="1"/>
  <c r="D165" i="9"/>
  <c r="F165" i="9"/>
  <c r="K165" i="9"/>
  <c r="N165" i="9"/>
  <c r="T165" i="9"/>
  <c r="U165" i="9" s="1"/>
  <c r="A165" i="9"/>
  <c r="B166" i="9"/>
  <c r="I166" i="9" l="1"/>
  <c r="D166" i="9"/>
  <c r="N166" i="9"/>
  <c r="T166" i="9"/>
  <c r="U166" i="9" s="1"/>
  <c r="K166" i="9"/>
  <c r="F166" i="9"/>
  <c r="A166" i="9"/>
  <c r="B167" i="9"/>
  <c r="I167" i="9" l="1"/>
  <c r="D167" i="9"/>
  <c r="F167" i="9"/>
  <c r="K167" i="9"/>
  <c r="T167" i="9"/>
  <c r="U167" i="9" s="1"/>
  <c r="N167" i="9"/>
  <c r="A167" i="9"/>
  <c r="B168" i="9"/>
  <c r="I168" i="9" l="1"/>
  <c r="D168" i="9"/>
  <c r="N168" i="9"/>
  <c r="T168" i="9"/>
  <c r="U168" i="9" s="1"/>
  <c r="K168" i="9"/>
  <c r="F168" i="9"/>
  <c r="A168" i="9"/>
  <c r="B169" i="9"/>
  <c r="I169" i="9" l="1"/>
  <c r="D169" i="9"/>
  <c r="F169" i="9"/>
  <c r="T169" i="9"/>
  <c r="U169" i="9" s="1"/>
  <c r="N169" i="9"/>
  <c r="K169" i="9"/>
  <c r="A169" i="9"/>
  <c r="B170" i="9"/>
  <c r="I170" i="9" l="1"/>
  <c r="D170" i="9"/>
  <c r="N170" i="9"/>
  <c r="T170" i="9"/>
  <c r="U170" i="9" s="1"/>
  <c r="K170" i="9"/>
  <c r="F170" i="9"/>
  <c r="A170" i="9"/>
  <c r="B171" i="9"/>
  <c r="I171" i="9" l="1"/>
  <c r="D171" i="9"/>
  <c r="T171" i="9"/>
  <c r="U171" i="9" s="1"/>
  <c r="N171" i="9"/>
  <c r="F171" i="9"/>
  <c r="K171" i="9"/>
  <c r="A171" i="9"/>
  <c r="B172" i="9"/>
  <c r="I172" i="9" l="1"/>
  <c r="D172" i="9"/>
  <c r="F172" i="9"/>
  <c r="N172" i="9"/>
  <c r="T172" i="9"/>
  <c r="U172" i="9" s="1"/>
  <c r="K172" i="9"/>
  <c r="A172" i="9"/>
  <c r="B173" i="9"/>
  <c r="I173" i="9" l="1"/>
  <c r="D173" i="9"/>
  <c r="T173" i="9"/>
  <c r="U173" i="9" s="1"/>
  <c r="N173" i="9"/>
  <c r="F173" i="9"/>
  <c r="K173" i="9"/>
  <c r="A173" i="9"/>
  <c r="B174" i="9"/>
  <c r="I174" i="9" l="1"/>
  <c r="D174" i="9"/>
  <c r="F174" i="9"/>
  <c r="N174" i="9"/>
  <c r="T174" i="9"/>
  <c r="U174" i="9" s="1"/>
  <c r="K174" i="9"/>
  <c r="A174" i="9"/>
  <c r="B175" i="9"/>
  <c r="I175" i="9" l="1"/>
  <c r="D175" i="9"/>
  <c r="K175" i="9"/>
  <c r="N175" i="9"/>
  <c r="T175" i="9"/>
  <c r="U175" i="9" s="1"/>
  <c r="F175" i="9"/>
  <c r="A175" i="9"/>
  <c r="B176" i="9"/>
  <c r="I176" i="9" l="1"/>
  <c r="D176" i="9"/>
  <c r="F176" i="9"/>
  <c r="K176" i="9"/>
  <c r="N176" i="9"/>
  <c r="T176" i="9"/>
  <c r="U176" i="9" s="1"/>
  <c r="A176" i="9"/>
  <c r="B177" i="9"/>
  <c r="I177" i="9" l="1"/>
  <c r="D177" i="9"/>
  <c r="N177" i="9"/>
  <c r="T177" i="9"/>
  <c r="U177" i="9" s="1"/>
  <c r="F177" i="9"/>
  <c r="K177" i="9"/>
  <c r="A177" i="9"/>
  <c r="B178" i="9"/>
  <c r="I178" i="9" l="1"/>
  <c r="D178" i="9"/>
  <c r="N178" i="9"/>
  <c r="T178" i="9"/>
  <c r="U178" i="9" s="1"/>
  <c r="F178" i="9"/>
  <c r="K178" i="9"/>
  <c r="A178" i="9"/>
  <c r="B179" i="9"/>
  <c r="I179" i="9" l="1"/>
  <c r="D179" i="9"/>
  <c r="T179" i="9"/>
  <c r="U179" i="9" s="1"/>
  <c r="N179" i="9"/>
  <c r="K179" i="9"/>
  <c r="F179" i="9"/>
  <c r="A179" i="9"/>
  <c r="B180" i="9"/>
  <c r="I180" i="9" l="1"/>
  <c r="D180" i="9"/>
  <c r="N180" i="9"/>
  <c r="T180" i="9"/>
  <c r="U180" i="9" s="1"/>
  <c r="F180" i="9"/>
  <c r="K180" i="9"/>
  <c r="A180" i="9"/>
  <c r="B181" i="9"/>
  <c r="I181" i="9" l="1"/>
  <c r="D181" i="9"/>
  <c r="N181" i="9"/>
  <c r="T181" i="9"/>
  <c r="U181" i="9" s="1"/>
  <c r="F181" i="9"/>
  <c r="K181" i="9"/>
  <c r="A181" i="9"/>
  <c r="B182" i="9"/>
  <c r="I182" i="9" l="1"/>
  <c r="D182" i="9"/>
  <c r="N182" i="9"/>
  <c r="T182" i="9"/>
  <c r="U182" i="9" s="1"/>
  <c r="K182" i="9"/>
  <c r="F182" i="9"/>
  <c r="A182" i="9"/>
  <c r="B183" i="9"/>
  <c r="I183" i="9" l="1"/>
  <c r="D183" i="9"/>
  <c r="K183" i="9"/>
  <c r="T183" i="9"/>
  <c r="U183" i="9" s="1"/>
  <c r="N183" i="9"/>
  <c r="F183" i="9"/>
  <c r="A183" i="9"/>
  <c r="B184" i="9"/>
  <c r="I184" i="9" l="1"/>
  <c r="D184" i="9"/>
  <c r="K184" i="9"/>
  <c r="F184" i="9"/>
  <c r="N184" i="9"/>
  <c r="T184" i="9"/>
  <c r="U184" i="9" s="1"/>
  <c r="A184" i="9"/>
  <c r="B185" i="9"/>
  <c r="I185" i="9" l="1"/>
  <c r="D185" i="9"/>
  <c r="N185" i="9"/>
  <c r="T185" i="9"/>
  <c r="U185" i="9" s="1"/>
  <c r="K185" i="9"/>
  <c r="F185" i="9"/>
  <c r="A185" i="9"/>
  <c r="B186" i="9"/>
  <c r="I186" i="9" l="1"/>
  <c r="D186" i="9"/>
  <c r="N186" i="9"/>
  <c r="T186" i="9"/>
  <c r="U186" i="9" s="1"/>
  <c r="F186" i="9"/>
  <c r="K186" i="9"/>
  <c r="A186" i="9"/>
  <c r="B187" i="9"/>
  <c r="I187" i="9" l="1"/>
  <c r="D187" i="9"/>
  <c r="F187" i="9"/>
  <c r="K187" i="9"/>
  <c r="T187" i="9"/>
  <c r="U187" i="9" s="1"/>
  <c r="N187" i="9"/>
  <c r="A187" i="9"/>
  <c r="B188" i="9"/>
  <c r="I188" i="9" l="1"/>
  <c r="D188" i="9"/>
  <c r="K188" i="9"/>
  <c r="F188" i="9"/>
  <c r="N188" i="9"/>
  <c r="T188" i="9"/>
  <c r="U188" i="9" s="1"/>
  <c r="A188" i="9"/>
  <c r="B189" i="9"/>
  <c r="I189" i="9" l="1"/>
  <c r="D189" i="9"/>
  <c r="N189" i="9"/>
  <c r="T189" i="9"/>
  <c r="U189" i="9" s="1"/>
  <c r="F189" i="9"/>
  <c r="K189" i="9"/>
  <c r="A189" i="9"/>
  <c r="B190" i="9"/>
  <c r="I190" i="9" l="1"/>
  <c r="D190" i="9"/>
  <c r="N190" i="9"/>
  <c r="T190" i="9"/>
  <c r="U190" i="9" s="1"/>
  <c r="F190" i="9"/>
  <c r="K190" i="9"/>
  <c r="A190" i="9"/>
  <c r="B191" i="9"/>
  <c r="I191" i="9" l="1"/>
  <c r="D191" i="9"/>
  <c r="K191" i="9"/>
  <c r="F191" i="9"/>
  <c r="T191" i="9"/>
  <c r="U191" i="9" s="1"/>
  <c r="N191" i="9"/>
  <c r="A191" i="9"/>
  <c r="B192" i="9"/>
  <c r="I192" i="9" l="1"/>
  <c r="D192" i="9"/>
  <c r="N192" i="9"/>
  <c r="T192" i="9"/>
  <c r="U192" i="9" s="1"/>
  <c r="K192" i="9"/>
  <c r="F192" i="9"/>
  <c r="A192" i="9"/>
  <c r="B193" i="9"/>
  <c r="I193" i="9" l="1"/>
  <c r="D193" i="9"/>
  <c r="K193" i="9"/>
  <c r="N193" i="9"/>
  <c r="T193" i="9"/>
  <c r="U193" i="9" s="1"/>
  <c r="F193" i="9"/>
  <c r="A193" i="9"/>
  <c r="B194" i="9"/>
  <c r="I194" i="9" l="1"/>
  <c r="D194" i="9"/>
  <c r="F194" i="9"/>
  <c r="T194" i="9"/>
  <c r="U194" i="9" s="1"/>
  <c r="N194" i="9"/>
  <c r="K194" i="9"/>
  <c r="A194" i="9"/>
  <c r="B195" i="9"/>
  <c r="I195" i="9" l="1"/>
  <c r="D195" i="9"/>
  <c r="K195" i="9"/>
  <c r="F195" i="9"/>
  <c r="N195" i="9"/>
  <c r="T195" i="9"/>
  <c r="U195" i="9" s="1"/>
  <c r="A195" i="9"/>
  <c r="B196" i="9"/>
  <c r="I196" i="9" l="1"/>
  <c r="D196" i="9"/>
  <c r="K196" i="9"/>
  <c r="N196" i="9"/>
  <c r="T196" i="9"/>
  <c r="U196" i="9" s="1"/>
  <c r="F196" i="9"/>
  <c r="A196" i="9"/>
  <c r="B197" i="9"/>
  <c r="I197" i="9" l="1"/>
  <c r="D197" i="9"/>
  <c r="K197" i="9"/>
  <c r="F197" i="9"/>
  <c r="N197" i="9"/>
  <c r="T197" i="9"/>
  <c r="U197" i="9" s="1"/>
  <c r="A197" i="9"/>
  <c r="B198" i="9"/>
  <c r="I198" i="9" l="1"/>
  <c r="D198" i="9"/>
  <c r="F198" i="9"/>
  <c r="K198" i="9"/>
  <c r="T198" i="9"/>
  <c r="U198" i="9" s="1"/>
  <c r="N198" i="9"/>
  <c r="A198" i="9"/>
  <c r="B199" i="9"/>
  <c r="I199" i="9" l="1"/>
  <c r="D199" i="9"/>
  <c r="N199" i="9"/>
  <c r="T199" i="9"/>
  <c r="U199" i="9" s="1"/>
  <c r="K199" i="9"/>
  <c r="F199" i="9"/>
  <c r="A199" i="9"/>
  <c r="B200" i="9"/>
  <c r="I200" i="9" l="1"/>
  <c r="D200" i="9"/>
  <c r="T200" i="9"/>
  <c r="U200" i="9" s="1"/>
  <c r="N200" i="9"/>
  <c r="K200" i="9"/>
  <c r="F200" i="9"/>
  <c r="A200" i="9"/>
  <c r="B201" i="9"/>
  <c r="I201" i="9" l="1"/>
  <c r="D201" i="9"/>
  <c r="F201" i="9"/>
  <c r="N201" i="9"/>
  <c r="T201" i="9"/>
  <c r="U201" i="9" s="1"/>
  <c r="K201" i="9"/>
  <c r="A201" i="9"/>
  <c r="B202" i="9"/>
  <c r="I202" i="9" l="1"/>
  <c r="D202" i="9"/>
  <c r="T202" i="9"/>
  <c r="U202" i="9" s="1"/>
  <c r="N202" i="9"/>
  <c r="F202" i="9"/>
  <c r="K202" i="9"/>
  <c r="A202" i="9"/>
  <c r="B203" i="9"/>
  <c r="I203" i="9" l="1"/>
  <c r="D203" i="9"/>
  <c r="F203" i="9"/>
  <c r="N203" i="9"/>
  <c r="T203" i="9"/>
  <c r="U203" i="9" s="1"/>
  <c r="K203" i="9"/>
  <c r="A203" i="9"/>
  <c r="B204" i="9"/>
  <c r="I204" i="9" l="1"/>
  <c r="D204" i="9"/>
  <c r="T204" i="9"/>
  <c r="U204" i="9" s="1"/>
  <c r="N204" i="9"/>
  <c r="K204" i="9"/>
  <c r="F204" i="9"/>
  <c r="A204" i="9"/>
  <c r="B205" i="9"/>
  <c r="I205" i="9" l="1"/>
  <c r="D205" i="9"/>
  <c r="N205" i="9"/>
  <c r="T205" i="9"/>
  <c r="U205" i="9" s="1"/>
  <c r="K205" i="9"/>
  <c r="F205" i="9"/>
  <c r="A205" i="9"/>
  <c r="B206" i="9"/>
  <c r="I206" i="9" l="1"/>
  <c r="D206" i="9"/>
  <c r="K206" i="9"/>
  <c r="F206" i="9"/>
  <c r="T206" i="9"/>
  <c r="U206" i="9" s="1"/>
  <c r="N206" i="9"/>
  <c r="A206" i="9"/>
  <c r="B207" i="9"/>
  <c r="I207" i="9" l="1"/>
  <c r="D207" i="9"/>
  <c r="F207" i="9"/>
  <c r="T207" i="9"/>
  <c r="U207" i="9" s="1"/>
  <c r="N207" i="9"/>
  <c r="K207" i="9"/>
  <c r="A207" i="9"/>
  <c r="B208" i="9"/>
  <c r="I208" i="9" l="1"/>
  <c r="D208" i="9"/>
  <c r="K208" i="9"/>
  <c r="N208" i="9"/>
  <c r="T208" i="9"/>
  <c r="U208" i="9" s="1"/>
  <c r="F208" i="9"/>
  <c r="A208" i="9"/>
  <c r="B209" i="9"/>
  <c r="I209" i="9" l="1"/>
  <c r="D209" i="9"/>
  <c r="N209" i="9"/>
  <c r="T209" i="9"/>
  <c r="U209" i="9" s="1"/>
  <c r="K209" i="9"/>
  <c r="F209" i="9"/>
  <c r="A209" i="9"/>
  <c r="B210" i="9"/>
  <c r="I210" i="9" l="1"/>
  <c r="D210" i="9"/>
  <c r="K210" i="9"/>
  <c r="N210" i="9"/>
  <c r="T210" i="9"/>
  <c r="U210" i="9" s="1"/>
  <c r="F210" i="9"/>
  <c r="A210" i="9"/>
  <c r="B211" i="9"/>
  <c r="I211" i="9" l="1"/>
  <c r="D211" i="9"/>
  <c r="N211" i="9"/>
  <c r="T211" i="9"/>
  <c r="U211" i="9" s="1"/>
  <c r="F211" i="9"/>
  <c r="K211" i="9"/>
  <c r="A211" i="9"/>
  <c r="B212" i="9"/>
  <c r="I212" i="9" l="1"/>
  <c r="D212" i="9"/>
  <c r="F212" i="9"/>
  <c r="K212" i="9"/>
  <c r="N212" i="9"/>
  <c r="T212" i="9"/>
  <c r="U212" i="9" s="1"/>
  <c r="A212" i="9"/>
  <c r="B213" i="9"/>
  <c r="I213" i="9" l="1"/>
  <c r="D213" i="9"/>
  <c r="T213" i="9"/>
  <c r="U213" i="9" s="1"/>
  <c r="N213" i="9"/>
  <c r="K213" i="9"/>
  <c r="F213" i="9"/>
  <c r="A213" i="9"/>
  <c r="B214" i="9"/>
  <c r="I214" i="9" l="1"/>
  <c r="D214" i="9"/>
  <c r="N214" i="9"/>
  <c r="T214" i="9"/>
  <c r="U214" i="9" s="1"/>
  <c r="F214" i="9"/>
  <c r="K214" i="9"/>
  <c r="A214" i="9"/>
  <c r="B215" i="9"/>
  <c r="I215" i="9" l="1"/>
  <c r="D215" i="9"/>
  <c r="K215" i="9"/>
  <c r="N215" i="9"/>
  <c r="T215" i="9"/>
  <c r="U215" i="9" s="1"/>
  <c r="F215" i="9"/>
  <c r="A215" i="9"/>
  <c r="B216" i="9"/>
  <c r="I216" i="9" l="1"/>
  <c r="D216" i="9"/>
  <c r="F216" i="9"/>
  <c r="N216" i="9"/>
  <c r="T216" i="9"/>
  <c r="U216" i="9" s="1"/>
  <c r="K216" i="9"/>
  <c r="A216" i="9"/>
  <c r="B217" i="9"/>
  <c r="I217" i="9" l="1"/>
  <c r="D217" i="9"/>
  <c r="T217" i="9"/>
  <c r="U217" i="9" s="1"/>
  <c r="N217" i="9"/>
  <c r="K217" i="9"/>
  <c r="F217" i="9"/>
  <c r="A217" i="9"/>
  <c r="B218" i="9"/>
  <c r="I218" i="9" l="1"/>
  <c r="D218" i="9"/>
  <c r="K218" i="9"/>
  <c r="F218" i="9"/>
  <c r="N218" i="9"/>
  <c r="T218" i="9"/>
  <c r="U218" i="9" s="1"/>
  <c r="A218" i="9"/>
  <c r="B219" i="9"/>
  <c r="I219" i="9" l="1"/>
  <c r="D219" i="9"/>
  <c r="T219" i="9"/>
  <c r="U219" i="9" s="1"/>
  <c r="N219" i="9"/>
  <c r="K219" i="9"/>
  <c r="F219" i="9"/>
  <c r="A219" i="9"/>
  <c r="B220" i="9"/>
  <c r="I220" i="9" l="1"/>
  <c r="D220" i="9"/>
  <c r="N220" i="9"/>
  <c r="T220" i="9"/>
  <c r="U220" i="9" s="1"/>
  <c r="K220" i="9"/>
  <c r="F220" i="9"/>
  <c r="A220" i="9"/>
  <c r="B221" i="9"/>
  <c r="I221" i="9" l="1"/>
  <c r="D221" i="9"/>
  <c r="K221" i="9"/>
  <c r="N221" i="9"/>
  <c r="T221" i="9"/>
  <c r="U221" i="9" s="1"/>
  <c r="F221" i="9"/>
  <c r="A221" i="9"/>
  <c r="B222" i="9"/>
  <c r="I222" i="9" l="1"/>
  <c r="D222" i="9"/>
  <c r="K222" i="9"/>
  <c r="T222" i="9"/>
  <c r="U222" i="9" s="1"/>
  <c r="N222" i="9"/>
  <c r="F222" i="9"/>
  <c r="A222" i="9"/>
  <c r="B223" i="9"/>
  <c r="I223" i="9" l="1"/>
  <c r="D223" i="9"/>
  <c r="N223" i="9"/>
  <c r="T223" i="9"/>
  <c r="U223" i="9" s="1"/>
  <c r="F223" i="9"/>
  <c r="K223" i="9"/>
  <c r="A223" i="9"/>
  <c r="B224" i="9"/>
  <c r="I224" i="9" l="1"/>
  <c r="D224" i="9"/>
  <c r="T224" i="9"/>
  <c r="U224" i="9" s="1"/>
  <c r="N224" i="9"/>
  <c r="K224" i="9"/>
  <c r="F224" i="9"/>
  <c r="A224" i="9"/>
  <c r="B225" i="9"/>
  <c r="I225" i="9" l="1"/>
  <c r="D225" i="9"/>
  <c r="K225" i="9"/>
  <c r="F225" i="9"/>
  <c r="N225" i="9"/>
  <c r="T225" i="9"/>
  <c r="U225" i="9" s="1"/>
  <c r="A225" i="9"/>
  <c r="B226" i="9"/>
  <c r="I226" i="9" l="1"/>
  <c r="D226" i="9"/>
  <c r="N226" i="9"/>
  <c r="T226" i="9"/>
  <c r="U226" i="9" s="1"/>
  <c r="F226" i="9"/>
  <c r="K226" i="9"/>
  <c r="A226" i="9"/>
  <c r="B227" i="9"/>
  <c r="I227" i="9" l="1"/>
  <c r="D227" i="9"/>
  <c r="K227" i="9"/>
  <c r="N227" i="9"/>
  <c r="T227" i="9"/>
  <c r="U227" i="9" s="1"/>
  <c r="F227" i="9"/>
  <c r="A227" i="9"/>
  <c r="B228" i="9"/>
  <c r="I228" i="9" l="1"/>
  <c r="D228" i="9"/>
  <c r="N228" i="9"/>
  <c r="T228" i="9"/>
  <c r="U228" i="9" s="1"/>
  <c r="F228" i="9"/>
  <c r="K228" i="9"/>
  <c r="A228" i="9"/>
  <c r="B229" i="9"/>
  <c r="I229" i="9" l="1"/>
  <c r="D229" i="9"/>
  <c r="F229" i="9"/>
  <c r="K229" i="9"/>
  <c r="N229" i="9"/>
  <c r="T229" i="9"/>
  <c r="U229" i="9" s="1"/>
  <c r="A229" i="9"/>
  <c r="B230" i="9"/>
  <c r="I230" i="9" l="1"/>
  <c r="D230" i="9"/>
  <c r="N230" i="9"/>
  <c r="T230" i="9"/>
  <c r="U230" i="9" s="1"/>
  <c r="F230" i="9"/>
  <c r="K230" i="9"/>
  <c r="A230" i="9"/>
  <c r="B231" i="9"/>
  <c r="I231" i="9" l="1"/>
  <c r="D231" i="9"/>
  <c r="K231" i="9"/>
  <c r="F231" i="9"/>
  <c r="N231" i="9"/>
  <c r="T231" i="9"/>
  <c r="U231" i="9" s="1"/>
  <c r="A231" i="9"/>
  <c r="B232" i="9"/>
  <c r="I232" i="9" l="1"/>
  <c r="D232" i="9"/>
  <c r="K232" i="9"/>
  <c r="F232" i="9"/>
  <c r="N232" i="9"/>
  <c r="T232" i="9"/>
  <c r="U232" i="9" s="1"/>
  <c r="A232" i="9"/>
  <c r="B233" i="9"/>
  <c r="I233" i="9" l="1"/>
  <c r="D233" i="9"/>
  <c r="F233" i="9"/>
  <c r="N233" i="9"/>
  <c r="T233" i="9"/>
  <c r="U233" i="9" s="1"/>
  <c r="K233" i="9"/>
  <c r="A233" i="9"/>
  <c r="B234" i="9"/>
  <c r="I234" i="9" l="1"/>
  <c r="D234" i="9"/>
  <c r="N234" i="9"/>
  <c r="T234" i="9"/>
  <c r="U234" i="9" s="1"/>
  <c r="K234" i="9"/>
  <c r="F234" i="9"/>
  <c r="A234" i="9"/>
  <c r="B235" i="9"/>
  <c r="I235" i="9" l="1"/>
  <c r="D235" i="9"/>
  <c r="F235" i="9"/>
  <c r="K235" i="9"/>
  <c r="N235" i="9"/>
  <c r="T235" i="9"/>
  <c r="U235" i="9" s="1"/>
  <c r="A235" i="9"/>
  <c r="B236" i="9"/>
  <c r="I236" i="9" l="1"/>
  <c r="D236" i="9"/>
  <c r="K236" i="9"/>
  <c r="F236" i="9"/>
  <c r="T236" i="9"/>
  <c r="U236" i="9" s="1"/>
  <c r="N236" i="9"/>
  <c r="A236" i="9"/>
  <c r="B237" i="9"/>
  <c r="I237" i="9" l="1"/>
  <c r="D237" i="9"/>
  <c r="F237" i="9"/>
  <c r="N237" i="9"/>
  <c r="T237" i="9"/>
  <c r="U237" i="9" s="1"/>
  <c r="K237" i="9"/>
  <c r="A237" i="9"/>
  <c r="B238" i="9"/>
  <c r="I238" i="9" l="1"/>
  <c r="D238" i="9"/>
  <c r="T238" i="9"/>
  <c r="U238" i="9" s="1"/>
  <c r="N238" i="9"/>
  <c r="K238" i="9"/>
  <c r="F238" i="9"/>
  <c r="A238" i="9"/>
  <c r="B239" i="9"/>
  <c r="I239" i="9" l="1"/>
  <c r="D239" i="9"/>
  <c r="K239" i="9"/>
  <c r="F239" i="9"/>
  <c r="N239" i="9"/>
  <c r="T239" i="9"/>
  <c r="U239" i="9" s="1"/>
  <c r="A239" i="9"/>
  <c r="B240" i="9"/>
  <c r="I240" i="9" l="1"/>
  <c r="D240" i="9"/>
  <c r="T240" i="9"/>
  <c r="U240" i="9" s="1"/>
  <c r="N240" i="9"/>
  <c r="K240" i="9"/>
  <c r="F240" i="9"/>
  <c r="A240" i="9"/>
  <c r="B241" i="9"/>
  <c r="I241" i="9" l="1"/>
  <c r="D241" i="9"/>
  <c r="K241" i="9"/>
  <c r="T241" i="9"/>
  <c r="U241" i="9" s="1"/>
  <c r="N241" i="9"/>
  <c r="F241" i="9"/>
  <c r="A241" i="9"/>
  <c r="B242" i="9"/>
  <c r="I242" i="9" l="1"/>
  <c r="D242" i="9"/>
  <c r="N242" i="9"/>
  <c r="T242" i="9"/>
  <c r="U242" i="9" s="1"/>
  <c r="F242" i="9"/>
  <c r="K242" i="9"/>
  <c r="A242" i="9"/>
  <c r="B243" i="9"/>
  <c r="I243" i="9" l="1"/>
  <c r="D243" i="9"/>
  <c r="T243" i="9"/>
  <c r="U243" i="9" s="1"/>
  <c r="N243" i="9"/>
  <c r="K243" i="9"/>
  <c r="F243" i="9"/>
  <c r="A243" i="9"/>
  <c r="B244" i="9"/>
  <c r="I244" i="9" l="1"/>
  <c r="D244" i="9"/>
  <c r="K244" i="9"/>
  <c r="F244" i="9"/>
  <c r="N244" i="9"/>
  <c r="T244" i="9"/>
  <c r="U244" i="9" s="1"/>
  <c r="A244" i="9"/>
  <c r="B245" i="9"/>
  <c r="I245" i="9" l="1"/>
  <c r="D245" i="9"/>
  <c r="T245" i="9"/>
  <c r="U245" i="9" s="1"/>
  <c r="N245" i="9"/>
  <c r="K245" i="9"/>
  <c r="F245" i="9"/>
  <c r="A245" i="9"/>
  <c r="B246" i="9"/>
  <c r="I246" i="9" l="1"/>
  <c r="D246" i="9"/>
  <c r="N246" i="9"/>
  <c r="T246" i="9"/>
  <c r="U246" i="9" s="1"/>
  <c r="K246" i="9"/>
  <c r="F246" i="9"/>
  <c r="A246" i="9"/>
  <c r="B247" i="9"/>
  <c r="I247" i="9" l="1"/>
  <c r="D247" i="9"/>
  <c r="K247" i="9"/>
  <c r="T247" i="9"/>
  <c r="U247" i="9" s="1"/>
  <c r="N247" i="9"/>
  <c r="F247" i="9"/>
  <c r="A247" i="9"/>
  <c r="B248" i="9"/>
  <c r="I248" i="9" l="1"/>
  <c r="D248" i="9"/>
  <c r="N248" i="9"/>
  <c r="T248" i="9"/>
  <c r="U248" i="9" s="1"/>
  <c r="K248" i="9"/>
  <c r="F248" i="9"/>
  <c r="A248" i="9"/>
  <c r="B249" i="9"/>
  <c r="I249" i="9" l="1"/>
  <c r="D249" i="9"/>
  <c r="K249" i="9"/>
  <c r="T249" i="9"/>
  <c r="U249" i="9" s="1"/>
  <c r="N249" i="9"/>
  <c r="F249" i="9"/>
  <c r="A249" i="9"/>
  <c r="B250" i="9"/>
  <c r="I250" i="9" l="1"/>
  <c r="D250" i="9"/>
  <c r="F250" i="9"/>
  <c r="N250" i="9"/>
  <c r="T250" i="9"/>
  <c r="U250" i="9" s="1"/>
  <c r="K250" i="9"/>
  <c r="A250" i="9"/>
  <c r="B251" i="9"/>
  <c r="I251" i="9" l="1"/>
  <c r="D251" i="9"/>
  <c r="F251" i="9"/>
  <c r="T251" i="9"/>
  <c r="U251" i="9" s="1"/>
  <c r="N251" i="9"/>
  <c r="K251" i="9"/>
  <c r="A251" i="9"/>
  <c r="B252" i="9"/>
  <c r="I252" i="9" l="1"/>
  <c r="D252" i="9"/>
  <c r="N252" i="9"/>
  <c r="T252" i="9"/>
  <c r="U252" i="9" s="1"/>
  <c r="K252" i="9"/>
  <c r="F252" i="9"/>
  <c r="A252" i="9"/>
  <c r="B253" i="9"/>
  <c r="I253" i="9" l="1"/>
  <c r="D253" i="9"/>
  <c r="K253" i="9"/>
  <c r="F253" i="9"/>
  <c r="N253" i="9"/>
  <c r="T253" i="9"/>
  <c r="U253" i="9" s="1"/>
  <c r="A253" i="9"/>
  <c r="B254" i="9"/>
  <c r="I254" i="9" l="1"/>
  <c r="D254" i="9"/>
  <c r="K254" i="9"/>
  <c r="T254" i="9"/>
  <c r="U254" i="9" s="1"/>
  <c r="N254" i="9"/>
  <c r="F254" i="9"/>
  <c r="A254" i="9"/>
  <c r="B255" i="9"/>
  <c r="I255" i="9" l="1"/>
  <c r="D255" i="9"/>
  <c r="F255" i="9"/>
  <c r="K255" i="9"/>
  <c r="N255" i="9"/>
  <c r="T255" i="9"/>
  <c r="U255" i="9" s="1"/>
  <c r="A255" i="9"/>
  <c r="B256" i="9"/>
  <c r="I256" i="9" l="1"/>
  <c r="D256" i="9"/>
  <c r="F256" i="9"/>
  <c r="T256" i="9"/>
  <c r="U256" i="9" s="1"/>
  <c r="N256" i="9"/>
  <c r="K256" i="9"/>
  <c r="A256" i="9"/>
  <c r="B257" i="9"/>
  <c r="I257" i="9" l="1"/>
  <c r="D257" i="9"/>
  <c r="F257" i="9"/>
  <c r="N257" i="9"/>
  <c r="T257" i="9"/>
  <c r="U257" i="9" s="1"/>
  <c r="K257" i="9"/>
  <c r="A257" i="9"/>
  <c r="B258" i="9"/>
  <c r="I258" i="9" l="1"/>
  <c r="D258" i="9"/>
  <c r="N258" i="9"/>
  <c r="T258" i="9"/>
  <c r="U258" i="9" s="1"/>
  <c r="K258" i="9"/>
  <c r="F258" i="9"/>
  <c r="A258" i="9"/>
  <c r="B259" i="9"/>
  <c r="I259" i="9" l="1"/>
  <c r="D259" i="9"/>
  <c r="F259" i="9"/>
  <c r="N259" i="9"/>
  <c r="T259" i="9"/>
  <c r="U259" i="9" s="1"/>
  <c r="K259" i="9"/>
  <c r="A259" i="9"/>
  <c r="B260" i="9"/>
  <c r="I260" i="9" l="1"/>
  <c r="D260" i="9"/>
  <c r="N260" i="9"/>
  <c r="T260" i="9"/>
  <c r="U260" i="9" s="1"/>
  <c r="F260" i="9"/>
  <c r="K260" i="9"/>
  <c r="A260" i="9"/>
  <c r="B261" i="9"/>
  <c r="I261" i="9" l="1"/>
  <c r="D261" i="9"/>
  <c r="F261" i="9"/>
  <c r="K261" i="9"/>
  <c r="N261" i="9"/>
  <c r="T261" i="9"/>
  <c r="U261" i="9" s="1"/>
  <c r="A261" i="9"/>
  <c r="B262" i="9"/>
  <c r="I262" i="9" l="1"/>
  <c r="D262" i="9"/>
  <c r="K262" i="9"/>
  <c r="F262" i="9"/>
  <c r="N262" i="9"/>
  <c r="T262" i="9"/>
  <c r="U262" i="9" s="1"/>
  <c r="A262" i="9"/>
  <c r="B263" i="9"/>
  <c r="I263" i="9" l="1"/>
  <c r="D263" i="9"/>
  <c r="F263" i="9"/>
  <c r="K263" i="9"/>
  <c r="N263" i="9"/>
  <c r="T263" i="9"/>
  <c r="U263" i="9" s="1"/>
  <c r="A263" i="9"/>
  <c r="B264" i="9"/>
  <c r="I264" i="9" l="1"/>
  <c r="D264" i="9"/>
  <c r="F264" i="9"/>
  <c r="T264" i="9"/>
  <c r="U264" i="9" s="1"/>
  <c r="N264" i="9"/>
  <c r="K264" i="9"/>
  <c r="A264" i="9"/>
  <c r="B265" i="9"/>
  <c r="I265" i="9" l="1"/>
  <c r="D265" i="9"/>
  <c r="N265" i="9"/>
  <c r="T265" i="9"/>
  <c r="U265" i="9" s="1"/>
  <c r="F265" i="9"/>
  <c r="K265" i="9"/>
  <c r="A265" i="9"/>
  <c r="B266" i="9"/>
  <c r="I266" i="9" l="1"/>
  <c r="D266" i="9"/>
  <c r="F266" i="9"/>
  <c r="K266" i="9"/>
  <c r="T266" i="9"/>
  <c r="U266" i="9" s="1"/>
  <c r="N266" i="9"/>
  <c r="A266" i="9"/>
  <c r="B267" i="9"/>
  <c r="I267" i="9" l="1"/>
  <c r="D267" i="9"/>
  <c r="F267" i="9"/>
  <c r="K267" i="9"/>
  <c r="N267" i="9"/>
  <c r="T267" i="9"/>
  <c r="U267" i="9" s="1"/>
  <c r="A267" i="9"/>
  <c r="B268" i="9"/>
  <c r="I268" i="9" l="1"/>
  <c r="D268" i="9"/>
  <c r="F268" i="9"/>
  <c r="T268" i="9"/>
  <c r="U268" i="9" s="1"/>
  <c r="N268" i="9"/>
  <c r="K268" i="9"/>
  <c r="A268" i="9"/>
  <c r="B269" i="9"/>
  <c r="I269" i="9" l="1"/>
  <c r="D269" i="9"/>
  <c r="T269" i="9"/>
  <c r="U269" i="9" s="1"/>
  <c r="N269" i="9"/>
  <c r="K269" i="9"/>
  <c r="F269" i="9"/>
  <c r="A269" i="9"/>
  <c r="B270" i="9"/>
  <c r="I270" i="9" l="1"/>
  <c r="D270" i="9"/>
  <c r="N270" i="9"/>
  <c r="T270" i="9"/>
  <c r="U270" i="9" s="1"/>
  <c r="K270" i="9"/>
  <c r="F270" i="9"/>
  <c r="A270" i="9"/>
  <c r="B271" i="9"/>
  <c r="I271" i="9" l="1"/>
  <c r="D271" i="9"/>
  <c r="T271" i="9"/>
  <c r="U271" i="9" s="1"/>
  <c r="N271" i="9"/>
  <c r="K271" i="9"/>
  <c r="F271" i="9"/>
  <c r="A271" i="9"/>
  <c r="B272" i="9"/>
  <c r="I272" i="9" l="1"/>
  <c r="D272" i="9"/>
  <c r="F272" i="9"/>
  <c r="K272" i="9"/>
  <c r="N272" i="9"/>
  <c r="T272" i="9"/>
  <c r="U272" i="9" s="1"/>
  <c r="A272" i="9"/>
  <c r="B273" i="9"/>
  <c r="I273" i="9" l="1"/>
  <c r="D273" i="9"/>
  <c r="F273" i="9"/>
  <c r="K273" i="9"/>
  <c r="N273" i="9"/>
  <c r="T273" i="9"/>
  <c r="U273" i="9" s="1"/>
  <c r="A273" i="9"/>
  <c r="B274" i="9"/>
  <c r="I274" i="9" l="1"/>
  <c r="D274" i="9"/>
  <c r="N274" i="9"/>
  <c r="T274" i="9"/>
  <c r="U274" i="9" s="1"/>
  <c r="K274" i="9"/>
  <c r="F274" i="9"/>
  <c r="A274" i="9"/>
  <c r="B275" i="9"/>
  <c r="I275" i="9" l="1"/>
  <c r="D275" i="9"/>
  <c r="K275" i="9"/>
  <c r="T275" i="9"/>
  <c r="U275" i="9" s="1"/>
  <c r="N275" i="9"/>
  <c r="F275" i="9"/>
  <c r="A275" i="9"/>
  <c r="B276" i="9"/>
  <c r="I276" i="9" l="1"/>
  <c r="D276" i="9"/>
  <c r="N276" i="9"/>
  <c r="T276" i="9"/>
  <c r="U276" i="9" s="1"/>
  <c r="F276" i="9"/>
  <c r="K276" i="9"/>
  <c r="A276" i="9"/>
  <c r="B277" i="9"/>
  <c r="I277" i="9" l="1"/>
  <c r="D277" i="9"/>
  <c r="K277" i="9"/>
  <c r="F277" i="9"/>
  <c r="N277" i="9"/>
  <c r="T277" i="9"/>
  <c r="U277" i="9" s="1"/>
  <c r="A277" i="9"/>
  <c r="B278" i="9"/>
  <c r="I278" i="9" l="1"/>
  <c r="D278" i="9"/>
  <c r="K278" i="9"/>
  <c r="F278" i="9"/>
  <c r="T278" i="9"/>
  <c r="U278" i="9" s="1"/>
  <c r="N278" i="9"/>
  <c r="A278" i="9"/>
  <c r="B279" i="9"/>
  <c r="I279" i="9" l="1"/>
  <c r="D279" i="9"/>
  <c r="K279" i="9"/>
  <c r="N279" i="9"/>
  <c r="T279" i="9"/>
  <c r="U279" i="9" s="1"/>
  <c r="F279" i="9"/>
  <c r="A279" i="9"/>
  <c r="B280" i="9"/>
  <c r="I280" i="9" l="1"/>
  <c r="D280" i="9"/>
  <c r="K280" i="9"/>
  <c r="N280" i="9"/>
  <c r="T280" i="9"/>
  <c r="U280" i="9" s="1"/>
  <c r="F280" i="9"/>
  <c r="A280" i="9"/>
  <c r="B281" i="9"/>
  <c r="I281" i="9" l="1"/>
  <c r="D281" i="9"/>
  <c r="K281" i="9"/>
  <c r="N281" i="9"/>
  <c r="T281" i="9"/>
  <c r="U281" i="9" s="1"/>
  <c r="F281" i="9"/>
  <c r="A281" i="9"/>
  <c r="B282" i="9"/>
  <c r="I282" i="9" l="1"/>
  <c r="D282" i="9"/>
  <c r="K282" i="9"/>
  <c r="F282" i="9"/>
  <c r="T282" i="9"/>
  <c r="U282" i="9" s="1"/>
  <c r="N282" i="9"/>
  <c r="A282" i="9"/>
  <c r="B283" i="9"/>
  <c r="I283" i="9" l="1"/>
  <c r="D283" i="9"/>
  <c r="K283" i="9"/>
  <c r="T283" i="9"/>
  <c r="U283" i="9" s="1"/>
  <c r="N283" i="9"/>
  <c r="F283" i="9"/>
  <c r="A283" i="9"/>
  <c r="B284" i="9"/>
  <c r="I284" i="9" l="1"/>
  <c r="D284" i="9"/>
  <c r="F284" i="9"/>
  <c r="K284" i="9"/>
  <c r="N284" i="9"/>
  <c r="T284" i="9"/>
  <c r="U284" i="9" s="1"/>
  <c r="A284" i="9"/>
  <c r="B285" i="9"/>
  <c r="I285" i="9" l="1"/>
  <c r="D285" i="9"/>
  <c r="T285" i="9"/>
  <c r="U285" i="9" s="1"/>
  <c r="N285" i="9"/>
  <c r="F285" i="9"/>
  <c r="K285" i="9"/>
  <c r="A285" i="9"/>
  <c r="B286" i="9"/>
  <c r="I286" i="9" l="1"/>
  <c r="D286" i="9"/>
  <c r="N286" i="9"/>
  <c r="T286" i="9"/>
  <c r="U286" i="9" s="1"/>
  <c r="F286" i="9"/>
  <c r="K286" i="9"/>
  <c r="A286" i="9"/>
  <c r="B287" i="9"/>
  <c r="I287" i="9" l="1"/>
  <c r="D287" i="9"/>
  <c r="K287" i="9"/>
  <c r="T287" i="9"/>
  <c r="U287" i="9" s="1"/>
  <c r="N287" i="9"/>
  <c r="F287" i="9"/>
  <c r="A287" i="9"/>
  <c r="B288" i="9"/>
  <c r="I288" i="9" l="1"/>
  <c r="D288" i="9"/>
  <c r="K288" i="9"/>
  <c r="F288" i="9"/>
  <c r="T288" i="9"/>
  <c r="U288" i="9" s="1"/>
  <c r="N288" i="9"/>
  <c r="A288" i="9"/>
  <c r="B289" i="9"/>
  <c r="I289" i="9" l="1"/>
  <c r="D289" i="9"/>
  <c r="N289" i="9"/>
  <c r="T289" i="9"/>
  <c r="U289" i="9" s="1"/>
  <c r="K289" i="9"/>
  <c r="F289" i="9"/>
  <c r="A289" i="9"/>
  <c r="B290" i="9"/>
  <c r="I290" i="9" l="1"/>
  <c r="D290" i="9"/>
  <c r="K290" i="9"/>
  <c r="T290" i="9"/>
  <c r="U290" i="9" s="1"/>
  <c r="N290" i="9"/>
  <c r="F290" i="9"/>
  <c r="A290" i="9"/>
  <c r="B291" i="9"/>
  <c r="I291" i="9" l="1"/>
  <c r="D291" i="9"/>
  <c r="N291" i="9"/>
  <c r="T291" i="9"/>
  <c r="U291" i="9" s="1"/>
  <c r="K291" i="9"/>
  <c r="F291" i="9"/>
  <c r="A291" i="9"/>
  <c r="B292" i="9"/>
  <c r="I292" i="9" l="1"/>
  <c r="D292" i="9"/>
  <c r="T292" i="9"/>
  <c r="U292" i="9" s="1"/>
  <c r="N292" i="9"/>
  <c r="F292" i="9"/>
  <c r="K292" i="9"/>
  <c r="A292" i="9"/>
  <c r="B293" i="9"/>
  <c r="I293" i="9" l="1"/>
  <c r="D293" i="9"/>
  <c r="F293" i="9"/>
  <c r="N293" i="9"/>
  <c r="T293" i="9"/>
  <c r="U293" i="9" s="1"/>
  <c r="K293" i="9"/>
  <c r="A293" i="9"/>
  <c r="B294" i="9"/>
  <c r="I294" i="9" l="1"/>
  <c r="D294" i="9"/>
  <c r="F294" i="9"/>
  <c r="T294" i="9"/>
  <c r="U294" i="9" s="1"/>
  <c r="N294" i="9"/>
  <c r="K294" i="9"/>
  <c r="A294" i="9"/>
  <c r="B295" i="9"/>
  <c r="I295" i="9" l="1"/>
  <c r="D295" i="9"/>
  <c r="K295" i="9"/>
  <c r="F295" i="9"/>
  <c r="T295" i="9"/>
  <c r="U295" i="9" s="1"/>
  <c r="N295" i="9"/>
  <c r="A295" i="9"/>
  <c r="B296" i="9"/>
  <c r="I296" i="9" l="1"/>
  <c r="D296" i="9"/>
  <c r="N296" i="9"/>
  <c r="T296" i="9"/>
  <c r="K296" i="9"/>
  <c r="F296" i="9"/>
  <c r="A296" i="9"/>
  <c r="B297" i="9"/>
  <c r="I297" i="9" l="1"/>
  <c r="D297" i="9"/>
  <c r="F297" i="9"/>
  <c r="U296" i="9"/>
  <c r="N297" i="9"/>
  <c r="T297" i="9"/>
  <c r="U297" i="9" s="1"/>
  <c r="K297" i="9"/>
  <c r="A297" i="9"/>
  <c r="B298" i="9"/>
  <c r="I298" i="9" l="1"/>
  <c r="D298" i="9"/>
  <c r="N298" i="9"/>
  <c r="T298" i="9"/>
  <c r="U298" i="9" s="1"/>
  <c r="K298" i="9"/>
  <c r="F298" i="9"/>
  <c r="A298" i="9"/>
  <c r="B299" i="9"/>
  <c r="I299" i="9" l="1"/>
  <c r="D299" i="9"/>
  <c r="T299" i="9"/>
  <c r="U299" i="9" s="1"/>
  <c r="N299" i="9"/>
  <c r="F299" i="9"/>
  <c r="K299" i="9"/>
  <c r="A299" i="9"/>
  <c r="B300" i="9"/>
  <c r="I300" i="9" l="1"/>
  <c r="D300" i="9"/>
  <c r="F300" i="9"/>
  <c r="T300" i="9"/>
  <c r="N300" i="9"/>
  <c r="K300" i="9"/>
  <c r="A300" i="9"/>
  <c r="B301" i="9"/>
  <c r="I301" i="9" l="1"/>
  <c r="D301" i="9"/>
  <c r="K301" i="9"/>
  <c r="U300" i="9"/>
  <c r="N301" i="9"/>
  <c r="T301" i="9"/>
  <c r="U301" i="9" s="1"/>
  <c r="F301" i="9"/>
  <c r="A301" i="9"/>
  <c r="B302" i="9"/>
  <c r="I302" i="9" l="1"/>
  <c r="D302" i="9"/>
  <c r="F302" i="9"/>
  <c r="K302" i="9"/>
  <c r="N302" i="9"/>
  <c r="T302" i="9"/>
  <c r="U302" i="9" s="1"/>
  <c r="A302" i="9"/>
  <c r="B303" i="9"/>
  <c r="I303" i="9" l="1"/>
  <c r="D303" i="9"/>
  <c r="K303" i="9"/>
  <c r="F303" i="9"/>
  <c r="N303" i="9"/>
  <c r="T303" i="9"/>
  <c r="U303" i="9" s="1"/>
  <c r="A303" i="9"/>
  <c r="B304" i="9"/>
  <c r="I304" i="9" l="1"/>
  <c r="D304" i="9"/>
  <c r="N304" i="9"/>
  <c r="T304" i="9"/>
  <c r="U304" i="9" s="1"/>
  <c r="K304" i="9"/>
  <c r="F304" i="9"/>
  <c r="A304" i="9"/>
  <c r="B305" i="9"/>
  <c r="I305" i="9" l="1"/>
  <c r="D305" i="9"/>
  <c r="F305" i="9"/>
  <c r="K305" i="9"/>
  <c r="N305" i="9"/>
  <c r="T305" i="9"/>
  <c r="U305" i="9" s="1"/>
  <c r="A305" i="9"/>
  <c r="B306" i="9"/>
  <c r="I306" i="9" l="1"/>
  <c r="D306" i="9"/>
  <c r="T306" i="9"/>
  <c r="U306" i="9" s="1"/>
  <c r="N306" i="9"/>
  <c r="K306" i="9"/>
  <c r="F306" i="9"/>
  <c r="A306" i="9"/>
  <c r="B307" i="9"/>
  <c r="I307" i="9" l="1"/>
  <c r="D307" i="9"/>
  <c r="F307" i="9"/>
  <c r="K307" i="9"/>
  <c r="N307" i="9"/>
  <c r="T307" i="9"/>
  <c r="U307" i="9" s="1"/>
  <c r="A307" i="9"/>
  <c r="B308" i="9"/>
  <c r="I308" i="9" l="1"/>
  <c r="D308" i="9"/>
  <c r="F308" i="9"/>
  <c r="T308" i="9"/>
  <c r="U308" i="9" s="1"/>
  <c r="N308" i="9"/>
  <c r="K308" i="9"/>
  <c r="A308" i="9"/>
  <c r="B309" i="9"/>
  <c r="I309" i="9" l="1"/>
  <c r="D309" i="9"/>
  <c r="N309" i="9"/>
  <c r="T309" i="9"/>
  <c r="U309" i="9" s="1"/>
  <c r="K309" i="9"/>
  <c r="F309" i="9"/>
  <c r="A309" i="9"/>
  <c r="B310" i="9"/>
  <c r="I310" i="9" l="1"/>
  <c r="D310" i="9"/>
  <c r="N310" i="9"/>
  <c r="T310" i="9"/>
  <c r="U310" i="9" s="1"/>
  <c r="K310" i="9"/>
  <c r="F310" i="9"/>
  <c r="A310" i="9"/>
  <c r="B311" i="9"/>
  <c r="I311" i="9" l="1"/>
  <c r="D311" i="9"/>
  <c r="F311" i="9"/>
  <c r="K311" i="9"/>
  <c r="T311" i="9"/>
  <c r="U311" i="9" s="1"/>
  <c r="N311" i="9"/>
  <c r="A311" i="9"/>
  <c r="B312" i="9"/>
  <c r="I312" i="9" l="1"/>
  <c r="D312" i="9"/>
  <c r="N312" i="9"/>
  <c r="T312" i="9"/>
  <c r="U312" i="9" s="1"/>
  <c r="K312" i="9"/>
  <c r="F312" i="9"/>
  <c r="A312" i="9"/>
  <c r="B313" i="9"/>
  <c r="I313" i="9" l="1"/>
  <c r="D313" i="9"/>
  <c r="K313" i="9"/>
  <c r="N313" i="9"/>
  <c r="T313" i="9"/>
  <c r="U313" i="9" s="1"/>
  <c r="F313" i="9"/>
  <c r="A313" i="9"/>
  <c r="B314" i="9"/>
  <c r="I314" i="9" l="1"/>
  <c r="D314" i="9"/>
  <c r="K314" i="9"/>
  <c r="N314" i="9"/>
  <c r="T314" i="9"/>
  <c r="F314" i="9"/>
  <c r="A314" i="9"/>
  <c r="B315" i="9"/>
  <c r="I315" i="9" l="1"/>
  <c r="D315" i="9"/>
  <c r="F315" i="9"/>
  <c r="U314" i="9"/>
  <c r="T315" i="9"/>
  <c r="U315" i="9" s="1"/>
  <c r="N315" i="9"/>
  <c r="K315" i="9"/>
  <c r="A315" i="9"/>
  <c r="B316" i="9"/>
  <c r="I316" i="9" l="1"/>
  <c r="D316" i="9"/>
  <c r="N316" i="9"/>
  <c r="T316" i="9"/>
  <c r="K316" i="9"/>
  <c r="F316" i="9"/>
  <c r="A316" i="9"/>
  <c r="B317" i="9"/>
  <c r="I317" i="9" l="1"/>
  <c r="D317" i="9"/>
  <c r="U316" i="9"/>
  <c r="K317" i="9"/>
  <c r="F317" i="9"/>
  <c r="T317" i="9"/>
  <c r="U317" i="9" s="1"/>
  <c r="N317" i="9"/>
  <c r="A317" i="9"/>
  <c r="B318" i="9"/>
  <c r="I318" i="9" l="1"/>
  <c r="D318" i="9"/>
  <c r="K318" i="9"/>
  <c r="F318" i="9"/>
  <c r="N318" i="9"/>
  <c r="T318" i="9"/>
  <c r="U318" i="9" s="1"/>
  <c r="A318" i="9"/>
  <c r="B319" i="9"/>
  <c r="I319" i="9" l="1"/>
  <c r="D319" i="9"/>
  <c r="F319" i="9"/>
  <c r="K319" i="9"/>
  <c r="N319" i="9"/>
  <c r="T319" i="9"/>
  <c r="U319" i="9" s="1"/>
  <c r="A319" i="9"/>
  <c r="B320" i="9"/>
  <c r="I320" i="9" l="1"/>
  <c r="D320" i="9"/>
  <c r="T320" i="9"/>
  <c r="N320" i="9"/>
  <c r="K320" i="9"/>
  <c r="F320" i="9"/>
  <c r="A320" i="9"/>
  <c r="B321" i="9"/>
  <c r="I321" i="9" l="1"/>
  <c r="D321" i="9"/>
  <c r="U320" i="9"/>
  <c r="F321" i="9"/>
  <c r="N321" i="9"/>
  <c r="T321" i="9"/>
  <c r="U321" i="9" s="1"/>
  <c r="K321" i="9"/>
  <c r="A321" i="9"/>
  <c r="B322" i="9"/>
  <c r="I322" i="9" l="1"/>
  <c r="D322" i="9"/>
  <c r="T322" i="9"/>
  <c r="U322" i="9" s="1"/>
  <c r="N322" i="9"/>
  <c r="F322" i="9"/>
  <c r="K322" i="9"/>
  <c r="A322" i="9"/>
  <c r="B323" i="9"/>
  <c r="I323" i="9" l="1"/>
  <c r="D323" i="9"/>
  <c r="F323" i="9"/>
  <c r="N323" i="9"/>
  <c r="T323" i="9"/>
  <c r="U323" i="9" s="1"/>
  <c r="K323" i="9"/>
  <c r="A323" i="9"/>
  <c r="B324" i="9"/>
  <c r="I324" i="9" l="1"/>
  <c r="D324" i="9"/>
  <c r="F324" i="9"/>
  <c r="K324" i="9"/>
  <c r="T324" i="9"/>
  <c r="U324" i="9" s="1"/>
  <c r="N324" i="9"/>
  <c r="A324" i="9"/>
  <c r="B325" i="9"/>
  <c r="I325" i="9" l="1"/>
  <c r="D325" i="9"/>
  <c r="F325" i="9"/>
  <c r="N325" i="9"/>
  <c r="T325" i="9"/>
  <c r="U325" i="9" s="1"/>
  <c r="K325" i="9"/>
  <c r="A325" i="9"/>
  <c r="B326" i="9"/>
  <c r="I326" i="9" l="1"/>
  <c r="D326" i="9"/>
  <c r="F326" i="9"/>
  <c r="T326" i="9"/>
  <c r="U326" i="9" s="1"/>
  <c r="N326" i="9"/>
  <c r="K326" i="9"/>
  <c r="A326" i="9"/>
  <c r="B327" i="9"/>
  <c r="I327" i="9" l="1"/>
  <c r="D327" i="9"/>
  <c r="N327" i="9"/>
  <c r="T327" i="9"/>
  <c r="U327" i="9" s="1"/>
  <c r="K327" i="9"/>
  <c r="F327" i="9"/>
  <c r="A327" i="9"/>
  <c r="B328" i="9"/>
  <c r="I328" i="9" l="1"/>
  <c r="D328" i="9"/>
  <c r="K328" i="9"/>
  <c r="F328" i="9"/>
  <c r="T328" i="9"/>
  <c r="U328" i="9" s="1"/>
  <c r="N328" i="9"/>
  <c r="A328" i="9"/>
  <c r="B329" i="9"/>
  <c r="I329" i="9" l="1"/>
  <c r="D329" i="9"/>
  <c r="F329" i="9"/>
  <c r="N329" i="9"/>
  <c r="T329" i="9"/>
  <c r="U329" i="9" s="1"/>
  <c r="K329" i="9"/>
  <c r="A329" i="9"/>
  <c r="B330" i="9"/>
  <c r="I330" i="9" l="1"/>
  <c r="D330" i="9"/>
  <c r="K330" i="9"/>
  <c r="F330" i="9"/>
  <c r="T330" i="9"/>
  <c r="U330" i="9" s="1"/>
  <c r="N330" i="9"/>
  <c r="A330" i="9"/>
  <c r="B331" i="9"/>
  <c r="I331" i="9" l="1"/>
  <c r="D331" i="9"/>
  <c r="N331" i="9"/>
  <c r="T331" i="9"/>
  <c r="U331" i="9" s="1"/>
  <c r="K331" i="9"/>
  <c r="F331" i="9"/>
  <c r="A331" i="9"/>
  <c r="B332" i="9"/>
  <c r="I332" i="9" l="1"/>
  <c r="D332" i="9"/>
  <c r="F332" i="9"/>
  <c r="K332" i="9"/>
  <c r="N332" i="9"/>
  <c r="T332" i="9"/>
  <c r="U332" i="9" s="1"/>
  <c r="A332" i="9"/>
  <c r="B333" i="9"/>
  <c r="I333" i="9" l="1"/>
  <c r="D333" i="9"/>
  <c r="F333" i="9"/>
  <c r="T333" i="9"/>
  <c r="U333" i="9" s="1"/>
  <c r="N333" i="9"/>
  <c r="K333" i="9"/>
  <c r="A333" i="9"/>
  <c r="B334" i="9"/>
  <c r="I334" i="9" l="1"/>
  <c r="D334" i="9"/>
  <c r="N334" i="9"/>
  <c r="T334" i="9"/>
  <c r="U334" i="9" s="1"/>
  <c r="K334" i="9"/>
  <c r="F334" i="9"/>
  <c r="A334" i="9"/>
  <c r="B335" i="9"/>
  <c r="I335" i="9" l="1"/>
  <c r="D335" i="9"/>
  <c r="K335" i="9"/>
  <c r="N335" i="9"/>
  <c r="T335" i="9"/>
  <c r="U335" i="9" s="1"/>
  <c r="F335" i="9"/>
  <c r="A335" i="9"/>
  <c r="B336" i="9"/>
  <c r="I336" i="9" l="1"/>
  <c r="D336" i="9"/>
  <c r="K336" i="9"/>
  <c r="F336" i="9"/>
  <c r="N336" i="9"/>
  <c r="T336" i="9"/>
  <c r="U336" i="9" s="1"/>
  <c r="A336" i="9"/>
  <c r="B337" i="9"/>
  <c r="I337" i="9" l="1"/>
  <c r="D337" i="9"/>
  <c r="T337" i="9"/>
  <c r="U337" i="9" s="1"/>
  <c r="N337" i="9"/>
  <c r="F337" i="9"/>
  <c r="K337" i="9"/>
  <c r="A337" i="9"/>
  <c r="B338" i="9"/>
  <c r="I338" i="9" l="1"/>
  <c r="D338" i="9"/>
  <c r="F338" i="9"/>
  <c r="N338" i="9"/>
  <c r="T338" i="9"/>
  <c r="U338" i="9" s="1"/>
  <c r="K338" i="9"/>
  <c r="A338" i="9"/>
  <c r="B339" i="9"/>
  <c r="I339" i="9" l="1"/>
  <c r="D339" i="9"/>
  <c r="K339" i="9"/>
  <c r="F339" i="9"/>
  <c r="T339" i="9"/>
  <c r="U339" i="9" s="1"/>
  <c r="N339" i="9"/>
  <c r="A339" i="9"/>
  <c r="B340" i="9"/>
  <c r="I340" i="9" l="1"/>
  <c r="D340" i="9"/>
  <c r="T340" i="9"/>
  <c r="U340" i="9" s="1"/>
  <c r="N340" i="9"/>
  <c r="K340" i="9"/>
  <c r="F340" i="9"/>
  <c r="A340" i="9"/>
  <c r="B341" i="9"/>
  <c r="I341" i="9" l="1"/>
  <c r="D341" i="9"/>
  <c r="N341" i="9"/>
  <c r="T341" i="9"/>
  <c r="U341" i="9" s="1"/>
  <c r="K341" i="9"/>
  <c r="F341" i="9"/>
  <c r="A341" i="9"/>
  <c r="B342" i="9"/>
  <c r="I342" i="9" l="1"/>
  <c r="D342" i="9"/>
  <c r="K342" i="9"/>
  <c r="F342" i="9"/>
  <c r="N342" i="9"/>
  <c r="T342" i="9"/>
  <c r="U342" i="9" s="1"/>
  <c r="A342" i="9"/>
  <c r="B343" i="9"/>
  <c r="I343" i="9" l="1"/>
  <c r="D343" i="9"/>
  <c r="K343" i="9"/>
  <c r="F343" i="9"/>
  <c r="N343" i="9"/>
  <c r="T343" i="9"/>
  <c r="U343" i="9" s="1"/>
  <c r="A343" i="9"/>
  <c r="B344" i="9"/>
  <c r="I344" i="9" l="1"/>
  <c r="D344" i="9"/>
  <c r="F344" i="9"/>
  <c r="K344" i="9"/>
  <c r="N344" i="9"/>
  <c r="T344" i="9"/>
  <c r="U344" i="9" s="1"/>
  <c r="A344" i="9"/>
  <c r="B345" i="9"/>
  <c r="I345" i="9" l="1"/>
  <c r="D345" i="9"/>
  <c r="F345" i="9"/>
  <c r="K345" i="9"/>
  <c r="N345" i="9"/>
  <c r="T345" i="9"/>
  <c r="U345" i="9" s="1"/>
  <c r="A345" i="9"/>
  <c r="B346" i="9"/>
  <c r="I346" i="9" l="1"/>
  <c r="D346" i="9"/>
  <c r="K346" i="9"/>
  <c r="F346" i="9"/>
  <c r="N346" i="9"/>
  <c r="T346" i="9"/>
  <c r="U346" i="9" s="1"/>
  <c r="A346" i="9"/>
  <c r="B347" i="9"/>
  <c r="I347" i="9" l="1"/>
  <c r="D347" i="9"/>
  <c r="N347" i="9"/>
  <c r="T347" i="9"/>
  <c r="U347" i="9" s="1"/>
  <c r="F347" i="9"/>
  <c r="K347" i="9"/>
  <c r="A347" i="9"/>
  <c r="B348" i="9"/>
  <c r="I348" i="9" l="1"/>
  <c r="D348" i="9"/>
  <c r="K348" i="9"/>
  <c r="F348" i="9"/>
  <c r="T348" i="9"/>
  <c r="U348" i="9" s="1"/>
  <c r="N348" i="9"/>
  <c r="A348" i="9"/>
  <c r="B349" i="9"/>
  <c r="I349" i="9" l="1"/>
  <c r="D349" i="9"/>
  <c r="K349" i="9"/>
  <c r="F349" i="9"/>
  <c r="N349" i="9"/>
  <c r="T349" i="9"/>
  <c r="U349" i="9" s="1"/>
  <c r="A349" i="9"/>
  <c r="B350" i="9"/>
  <c r="I350" i="9" l="1"/>
  <c r="D350" i="9"/>
  <c r="K350" i="9"/>
  <c r="N350" i="9"/>
  <c r="T350" i="9"/>
  <c r="U350" i="9" s="1"/>
  <c r="F350" i="9"/>
  <c r="A350" i="9"/>
  <c r="B351" i="9"/>
  <c r="I351" i="9" l="1"/>
  <c r="D351" i="9"/>
  <c r="T351" i="9"/>
  <c r="U351" i="9" s="1"/>
  <c r="N351" i="9"/>
  <c r="K351" i="9"/>
  <c r="F351" i="9"/>
  <c r="A351" i="9"/>
  <c r="B352" i="9"/>
  <c r="I352" i="9" l="1"/>
  <c r="D352" i="9"/>
  <c r="F352" i="9"/>
  <c r="K352" i="9"/>
  <c r="N352" i="9"/>
  <c r="T352" i="9"/>
  <c r="U352" i="9" s="1"/>
  <c r="A352" i="9"/>
  <c r="B353" i="9"/>
  <c r="I353" i="9" l="1"/>
  <c r="D353" i="9"/>
  <c r="K353" i="9"/>
  <c r="F353" i="9"/>
  <c r="T353" i="9"/>
  <c r="U353" i="9" s="1"/>
  <c r="N353" i="9"/>
  <c r="A353" i="9"/>
  <c r="B354" i="9"/>
  <c r="I354" i="9" l="1"/>
  <c r="D354" i="9"/>
  <c r="F354" i="9"/>
  <c r="N354" i="9"/>
  <c r="T354" i="9"/>
  <c r="U354" i="9" s="1"/>
  <c r="K354" i="9"/>
  <c r="A354" i="9"/>
  <c r="B355" i="9"/>
  <c r="I355" i="9" l="1"/>
  <c r="D355" i="9"/>
  <c r="F355" i="9"/>
  <c r="N355" i="9"/>
  <c r="T355" i="9"/>
  <c r="U355" i="9" s="1"/>
  <c r="K355" i="9"/>
  <c r="A355" i="9"/>
  <c r="B356" i="9"/>
  <c r="I356" i="9" l="1"/>
  <c r="D356" i="9"/>
  <c r="K356" i="9"/>
  <c r="N356" i="9"/>
  <c r="T356" i="9"/>
  <c r="U356" i="9" s="1"/>
  <c r="F356" i="9"/>
  <c r="A356" i="9"/>
  <c r="B357" i="9"/>
  <c r="I357" i="9" l="1"/>
  <c r="D357" i="9"/>
  <c r="N357" i="9"/>
  <c r="T357" i="9"/>
  <c r="U357" i="9" s="1"/>
  <c r="F357" i="9"/>
  <c r="K357" i="9"/>
  <c r="A357" i="9"/>
  <c r="B358" i="9"/>
  <c r="I358" i="9" l="1"/>
  <c r="D358" i="9"/>
  <c r="N358" i="9"/>
  <c r="T358" i="9"/>
  <c r="U358" i="9" s="1"/>
  <c r="F358" i="9"/>
  <c r="K358" i="9"/>
  <c r="A358" i="9"/>
  <c r="B359" i="9"/>
  <c r="I359" i="9" l="1"/>
  <c r="D359" i="9"/>
  <c r="K359" i="9"/>
  <c r="T359" i="9"/>
  <c r="U359" i="9" s="1"/>
  <c r="N359" i="9"/>
  <c r="F359" i="9"/>
  <c r="A359" i="9"/>
  <c r="B360" i="9"/>
  <c r="I360" i="9" l="1"/>
  <c r="D360" i="9"/>
  <c r="N360" i="9"/>
  <c r="T360" i="9"/>
  <c r="U360" i="9" s="1"/>
  <c r="F360" i="9"/>
  <c r="K360" i="9"/>
  <c r="A360" i="9"/>
  <c r="B361" i="9"/>
  <c r="I361" i="9" l="1"/>
  <c r="D361" i="9"/>
  <c r="F361" i="9"/>
  <c r="K361" i="9"/>
  <c r="T361" i="9"/>
  <c r="U361" i="9" s="1"/>
  <c r="N361" i="9"/>
  <c r="A361" i="9"/>
  <c r="B362" i="9"/>
  <c r="I362" i="9" l="1"/>
  <c r="D362" i="9"/>
  <c r="K362" i="9"/>
  <c r="F362" i="9"/>
  <c r="N362" i="9"/>
  <c r="T362" i="9"/>
  <c r="U362" i="9" s="1"/>
  <c r="A362" i="9"/>
  <c r="B363" i="9"/>
  <c r="I363" i="9" l="1"/>
  <c r="D363" i="9"/>
  <c r="T363" i="9"/>
  <c r="U363" i="9" s="1"/>
  <c r="N363" i="9"/>
  <c r="K363" i="9"/>
  <c r="F363" i="9"/>
  <c r="A363" i="9"/>
  <c r="B364" i="9"/>
  <c r="I364" i="9" l="1"/>
  <c r="D364" i="9"/>
  <c r="K364" i="9"/>
  <c r="N364" i="9"/>
  <c r="T364" i="9"/>
  <c r="U364" i="9" s="1"/>
  <c r="F364" i="9"/>
  <c r="A364" i="9"/>
  <c r="B365" i="9"/>
  <c r="I365" i="9" l="1"/>
  <c r="D365" i="9"/>
  <c r="T365" i="9"/>
  <c r="U365" i="9" s="1"/>
  <c r="N365" i="9"/>
  <c r="K365" i="9"/>
  <c r="F365" i="9"/>
  <c r="A365" i="9"/>
  <c r="B366" i="9"/>
  <c r="I366" i="9" l="1"/>
  <c r="D366" i="9"/>
  <c r="T366" i="9"/>
  <c r="U366" i="9" s="1"/>
  <c r="N366" i="9"/>
  <c r="K366" i="9"/>
  <c r="F366" i="9"/>
  <c r="A366" i="9"/>
  <c r="B367" i="9"/>
  <c r="I367" i="9" l="1"/>
  <c r="D367" i="9"/>
  <c r="F367" i="9"/>
  <c r="K367" i="9"/>
  <c r="N367" i="9"/>
  <c r="T367" i="9"/>
  <c r="U367" i="9" s="1"/>
  <c r="A367" i="9"/>
  <c r="B368" i="9"/>
  <c r="I368" i="9" l="1"/>
  <c r="D368" i="9"/>
  <c r="T368" i="9"/>
  <c r="U368" i="9" s="1"/>
  <c r="N368" i="9"/>
  <c r="F368" i="9"/>
  <c r="K368" i="9"/>
  <c r="A368" i="9"/>
  <c r="B369" i="9"/>
  <c r="I369" i="9" l="1"/>
  <c r="D369" i="9"/>
  <c r="N369" i="9"/>
  <c r="T369" i="9"/>
  <c r="U369" i="9" s="1"/>
  <c r="K369" i="9"/>
  <c r="F369" i="9"/>
  <c r="A369" i="9"/>
  <c r="B370" i="9"/>
  <c r="I370" i="9" l="1"/>
  <c r="D370" i="9"/>
  <c r="F370" i="9"/>
  <c r="N370" i="9"/>
  <c r="T370" i="9"/>
  <c r="U370" i="9" s="1"/>
  <c r="K370" i="9"/>
  <c r="A370" i="9"/>
  <c r="B371" i="9"/>
  <c r="I371" i="9" l="1"/>
  <c r="D371" i="9"/>
  <c r="N371" i="9"/>
  <c r="T371" i="9"/>
  <c r="U371" i="9" s="1"/>
  <c r="K371" i="9"/>
  <c r="F371" i="9"/>
  <c r="A371" i="9"/>
  <c r="B372" i="9"/>
  <c r="I372" i="9" l="1"/>
  <c r="D372" i="9"/>
  <c r="K372" i="9"/>
  <c r="F372" i="9"/>
  <c r="N372" i="9"/>
  <c r="T372" i="9"/>
  <c r="U372" i="9" s="1"/>
  <c r="A372" i="9"/>
  <c r="B373" i="9"/>
  <c r="I373" i="9" l="1"/>
  <c r="D373" i="9"/>
  <c r="N373" i="9"/>
  <c r="T373" i="9"/>
  <c r="U373" i="9" s="1"/>
  <c r="K373" i="9"/>
  <c r="F373" i="9"/>
  <c r="A373" i="9"/>
  <c r="B374" i="9"/>
  <c r="I374" i="9" l="1"/>
  <c r="D374" i="9"/>
  <c r="K374" i="9"/>
  <c r="T374" i="9"/>
  <c r="U374" i="9" s="1"/>
  <c r="N374" i="9"/>
  <c r="F374" i="9"/>
  <c r="A374" i="9"/>
  <c r="B375" i="9"/>
  <c r="I375" i="9" l="1"/>
  <c r="D375" i="9"/>
  <c r="E11" i="9" s="1"/>
  <c r="K375" i="9"/>
  <c r="N375" i="9"/>
  <c r="T375" i="9"/>
  <c r="U375" i="9" s="1"/>
  <c r="F375" i="9"/>
  <c r="A375" i="9"/>
  <c r="B376" i="9"/>
  <c r="I376" i="9" l="1"/>
  <c r="D376" i="9"/>
  <c r="J11" i="9"/>
  <c r="K376" i="9"/>
  <c r="N376" i="9"/>
  <c r="T376" i="9"/>
  <c r="U376" i="9" s="1"/>
  <c r="F376" i="9"/>
  <c r="A376" i="9"/>
  <c r="B377" i="9"/>
  <c r="I377" i="9" l="1"/>
  <c r="D377" i="9"/>
  <c r="J12" i="9"/>
  <c r="K377" i="9"/>
  <c r="F377" i="9"/>
  <c r="N377" i="9"/>
  <c r="T377" i="9"/>
  <c r="U377" i="9" s="1"/>
  <c r="A377" i="9"/>
  <c r="E12" i="9"/>
  <c r="B378" i="9"/>
  <c r="I378" i="9" l="1"/>
  <c r="D378" i="9"/>
  <c r="J13" i="9"/>
  <c r="K378" i="9"/>
  <c r="T378" i="9"/>
  <c r="U378" i="9" s="1"/>
  <c r="N378" i="9"/>
  <c r="E13" i="9"/>
  <c r="F378" i="9"/>
  <c r="A378" i="9"/>
  <c r="B379" i="9"/>
  <c r="I379" i="9" l="1"/>
  <c r="D379" i="9"/>
  <c r="J14" i="9"/>
  <c r="K379" i="9"/>
  <c r="N379" i="9"/>
  <c r="T379" i="9"/>
  <c r="U379" i="9" s="1"/>
  <c r="F379" i="9"/>
  <c r="E14" i="9"/>
  <c r="A379" i="9"/>
  <c r="B380" i="9"/>
  <c r="I380" i="9" l="1"/>
  <c r="D380" i="9"/>
  <c r="J15" i="9"/>
  <c r="N380" i="9"/>
  <c r="T380" i="9"/>
  <c r="U380" i="9" s="1"/>
  <c r="K380" i="9"/>
  <c r="F380" i="9"/>
  <c r="E15" i="9"/>
  <c r="A380" i="9"/>
  <c r="B381" i="9"/>
  <c r="I381" i="9" l="1"/>
  <c r="D381" i="9"/>
  <c r="J16" i="9"/>
  <c r="T381" i="9"/>
  <c r="U381" i="9" s="1"/>
  <c r="N381" i="9"/>
  <c r="F381" i="9"/>
  <c r="E16" i="9"/>
  <c r="K381" i="9"/>
  <c r="A381" i="9"/>
  <c r="B382" i="9"/>
  <c r="I382" i="9" l="1"/>
  <c r="D382" i="9"/>
  <c r="J17" i="9"/>
  <c r="K382" i="9"/>
  <c r="E17" i="9"/>
  <c r="F382" i="9"/>
  <c r="N382" i="9"/>
  <c r="T382" i="9"/>
  <c r="U382" i="9" s="1"/>
  <c r="A382" i="9"/>
  <c r="B383" i="9"/>
  <c r="I383" i="9" l="1"/>
  <c r="D383" i="9"/>
  <c r="J18" i="9"/>
  <c r="K383" i="9"/>
  <c r="T383" i="9"/>
  <c r="U383" i="9" s="1"/>
  <c r="N383" i="9"/>
  <c r="F383" i="9"/>
  <c r="E18" i="9"/>
  <c r="A383" i="9"/>
  <c r="B384" i="9"/>
  <c r="I384" i="9" l="1"/>
  <c r="D384" i="9"/>
  <c r="J19" i="9"/>
  <c r="N384" i="9"/>
  <c r="T384" i="9"/>
  <c r="U384" i="9" s="1"/>
  <c r="K384" i="9"/>
  <c r="F384" i="9"/>
  <c r="E19" i="9"/>
  <c r="A384" i="9"/>
  <c r="B385" i="9"/>
  <c r="I385" i="9" l="1"/>
  <c r="D385" i="9"/>
  <c r="J20" i="9"/>
  <c r="N385" i="9"/>
  <c r="T385" i="9"/>
  <c r="U385" i="9" s="1"/>
  <c r="F385" i="9"/>
  <c r="E20" i="9"/>
  <c r="K385" i="9"/>
  <c r="A385" i="9"/>
  <c r="B386" i="9"/>
  <c r="I386" i="9" l="1"/>
  <c r="D386" i="9"/>
  <c r="J21" i="9"/>
  <c r="F386" i="9"/>
  <c r="E21" i="9"/>
  <c r="K386" i="9"/>
  <c r="N386" i="9"/>
  <c r="T386" i="9"/>
  <c r="U386" i="9" s="1"/>
  <c r="A386" i="9"/>
  <c r="B387" i="9"/>
  <c r="I387" i="9" l="1"/>
  <c r="D387" i="9"/>
  <c r="J22" i="9"/>
  <c r="K387" i="9"/>
  <c r="N387" i="9"/>
  <c r="T387" i="9"/>
  <c r="U387" i="9" s="1"/>
  <c r="F387" i="9"/>
  <c r="E22" i="9"/>
  <c r="A387" i="9"/>
  <c r="B388" i="9"/>
  <c r="I388" i="9" l="1"/>
  <c r="D388" i="9"/>
  <c r="J23" i="9"/>
  <c r="F388" i="9"/>
  <c r="E23" i="9"/>
  <c r="N388" i="9"/>
  <c r="T388" i="9"/>
  <c r="U388" i="9" s="1"/>
  <c r="K388" i="9"/>
  <c r="A388" i="9"/>
  <c r="B389" i="9"/>
  <c r="I389" i="9" l="1"/>
  <c r="D389" i="9"/>
  <c r="J24" i="9"/>
  <c r="K389" i="9"/>
  <c r="F389" i="9"/>
  <c r="E24" i="9"/>
  <c r="T389" i="9"/>
  <c r="U389" i="9" s="1"/>
  <c r="N389" i="9"/>
  <c r="A389" i="9"/>
  <c r="B390" i="9"/>
  <c r="I390" i="9" l="1"/>
  <c r="D390" i="9"/>
  <c r="J25" i="9"/>
  <c r="N390" i="9"/>
  <c r="T390" i="9"/>
  <c r="U390" i="9" s="1"/>
  <c r="K390" i="9"/>
  <c r="F390" i="9"/>
  <c r="E25" i="9"/>
  <c r="A390" i="9"/>
  <c r="B391" i="9"/>
  <c r="I391" i="9" l="1"/>
  <c r="D391" i="9"/>
  <c r="J26" i="9"/>
  <c r="K391" i="9"/>
  <c r="F391" i="9"/>
  <c r="E26" i="9"/>
  <c r="T391" i="9"/>
  <c r="U391" i="9" s="1"/>
  <c r="N391" i="9"/>
  <c r="A391" i="9"/>
  <c r="B392" i="9"/>
  <c r="I392" i="9" l="1"/>
  <c r="D392" i="9"/>
  <c r="J27" i="9"/>
  <c r="K392" i="9"/>
  <c r="T392" i="9"/>
  <c r="U392" i="9" s="1"/>
  <c r="N392" i="9"/>
  <c r="F392" i="9"/>
  <c r="E27" i="9"/>
  <c r="A392" i="9"/>
  <c r="B393" i="9"/>
  <c r="I393" i="9" l="1"/>
  <c r="D393" i="9"/>
  <c r="J28" i="9"/>
  <c r="N393" i="9"/>
  <c r="T393" i="9"/>
  <c r="U393" i="9" s="1"/>
  <c r="K393" i="9"/>
  <c r="F393" i="9"/>
  <c r="E28" i="9"/>
  <c r="A393" i="9"/>
  <c r="B394" i="9"/>
  <c r="I394" i="9" l="1"/>
  <c r="D394" i="9"/>
  <c r="J29" i="9"/>
  <c r="F394" i="9"/>
  <c r="E29" i="9"/>
  <c r="T394" i="9"/>
  <c r="N394" i="9"/>
  <c r="K394" i="9"/>
  <c r="A394" i="9"/>
  <c r="B395" i="9"/>
  <c r="I395" i="9" l="1"/>
  <c r="D395" i="9"/>
  <c r="J30" i="9"/>
  <c r="F395" i="9"/>
  <c r="E30" i="9"/>
  <c r="N395" i="9"/>
  <c r="T395" i="9"/>
  <c r="U395" i="9" s="1"/>
  <c r="K395" i="9"/>
  <c r="U394" i="9"/>
  <c r="A395" i="9"/>
  <c r="B396" i="9"/>
  <c r="I396" i="9" l="1"/>
  <c r="D396" i="9"/>
  <c r="J31" i="9"/>
  <c r="K396" i="9"/>
  <c r="N396" i="9"/>
  <c r="T396" i="9"/>
  <c r="U396" i="9" s="1"/>
  <c r="F396" i="9"/>
  <c r="E31" i="9"/>
  <c r="A396" i="9"/>
  <c r="B397" i="9"/>
  <c r="I397" i="9" l="1"/>
  <c r="D397" i="9"/>
  <c r="J32" i="9"/>
  <c r="F397" i="9"/>
  <c r="E32" i="9"/>
  <c r="N397" i="9"/>
  <c r="T397" i="9"/>
  <c r="U397" i="9" s="1"/>
  <c r="K397" i="9"/>
  <c r="A397" i="9"/>
  <c r="B398" i="9"/>
  <c r="I398" i="9" l="1"/>
  <c r="D398" i="9"/>
  <c r="J33" i="9"/>
  <c r="K398" i="9"/>
  <c r="N398" i="9"/>
  <c r="T398" i="9"/>
  <c r="U398" i="9" s="1"/>
  <c r="F398" i="9"/>
  <c r="E33" i="9"/>
  <c r="A398" i="9"/>
  <c r="B399" i="9"/>
  <c r="I399" i="9" l="1"/>
  <c r="D399" i="9"/>
  <c r="J34" i="9"/>
  <c r="K399" i="9"/>
  <c r="N399" i="9"/>
  <c r="T399" i="9"/>
  <c r="U399" i="9" s="1"/>
  <c r="F399" i="9"/>
  <c r="E34" i="9"/>
  <c r="A399" i="9"/>
  <c r="B400" i="9"/>
  <c r="I400" i="9" l="1"/>
  <c r="D400" i="9"/>
  <c r="J35" i="9"/>
  <c r="N400" i="9"/>
  <c r="T400" i="9"/>
  <c r="F400" i="9"/>
  <c r="E35" i="9"/>
  <c r="K400" i="9"/>
  <c r="A400" i="9"/>
  <c r="B401" i="9"/>
  <c r="I401" i="9" l="1"/>
  <c r="D401" i="9"/>
  <c r="J36" i="9"/>
  <c r="F401" i="9"/>
  <c r="E36" i="9"/>
  <c r="U400" i="9"/>
  <c r="N401" i="9"/>
  <c r="T401" i="9"/>
  <c r="U401" i="9" s="1"/>
  <c r="K401" i="9"/>
  <c r="A401" i="9"/>
  <c r="B402" i="9"/>
  <c r="I402" i="9" l="1"/>
  <c r="D402" i="9"/>
  <c r="J37" i="9"/>
  <c r="K402" i="9"/>
  <c r="N402" i="9"/>
  <c r="T402" i="9"/>
  <c r="F402" i="9"/>
  <c r="E37" i="9"/>
  <c r="A402" i="9"/>
  <c r="B403" i="9"/>
  <c r="I403" i="9" l="1"/>
  <c r="D403" i="9"/>
  <c r="J38" i="9"/>
  <c r="K403" i="9"/>
  <c r="U402" i="9"/>
  <c r="N403" i="9"/>
  <c r="T403" i="9"/>
  <c r="U403" i="9" s="1"/>
  <c r="F403" i="9"/>
  <c r="E38" i="9"/>
  <c r="A403" i="9"/>
  <c r="B404" i="9"/>
  <c r="I404" i="9" l="1"/>
  <c r="D404" i="9"/>
  <c r="J39" i="9"/>
  <c r="F404" i="9"/>
  <c r="E39" i="9"/>
  <c r="T404" i="9"/>
  <c r="N404" i="9"/>
  <c r="K404" i="9"/>
  <c r="A404" i="9"/>
  <c r="B405" i="9"/>
  <c r="I405" i="9" l="1"/>
  <c r="D405" i="9"/>
  <c r="J40" i="9"/>
  <c r="F405" i="9"/>
  <c r="E40" i="9"/>
  <c r="U404" i="9"/>
  <c r="K405" i="9"/>
  <c r="T405" i="9"/>
  <c r="U405" i="9" s="1"/>
  <c r="N405" i="9"/>
  <c r="A405" i="9"/>
  <c r="B406" i="9"/>
  <c r="I406" i="9" l="1"/>
  <c r="D406" i="9"/>
  <c r="J41" i="9"/>
  <c r="F406" i="9"/>
  <c r="E41" i="9"/>
  <c r="K406" i="9"/>
  <c r="N406" i="9"/>
  <c r="T406" i="9"/>
  <c r="U406" i="9" s="1"/>
  <c r="A406" i="9"/>
  <c r="B407" i="9"/>
  <c r="I407" i="9" l="1"/>
  <c r="D407" i="9"/>
  <c r="J42" i="9"/>
  <c r="T407" i="9"/>
  <c r="U407" i="9" s="1"/>
  <c r="N407" i="9"/>
  <c r="F407" i="9"/>
  <c r="E42" i="9"/>
  <c r="K407" i="9"/>
  <c r="A407" i="9"/>
  <c r="B408" i="9"/>
  <c r="I408" i="9" l="1"/>
  <c r="D408" i="9"/>
  <c r="J43" i="9"/>
  <c r="K408" i="9"/>
  <c r="F408" i="9"/>
  <c r="E43" i="9"/>
  <c r="N408" i="9"/>
  <c r="T408" i="9"/>
  <c r="U408" i="9" s="1"/>
  <c r="A408" i="9"/>
  <c r="B409" i="9"/>
  <c r="I409" i="9" l="1"/>
  <c r="D409" i="9"/>
  <c r="J44" i="9"/>
  <c r="K409" i="9"/>
  <c r="T409" i="9"/>
  <c r="U409" i="9" s="1"/>
  <c r="N409" i="9"/>
  <c r="F409" i="9"/>
  <c r="E44" i="9"/>
  <c r="A409" i="9"/>
  <c r="B410" i="9"/>
  <c r="I410" i="9" l="1"/>
  <c r="D410" i="9"/>
  <c r="J45" i="9"/>
  <c r="N410" i="9"/>
  <c r="T410" i="9"/>
  <c r="K410" i="9"/>
  <c r="F410" i="9"/>
  <c r="E45" i="9"/>
  <c r="A410" i="9"/>
  <c r="B411" i="9"/>
  <c r="I411" i="9" l="1"/>
  <c r="D411" i="9"/>
  <c r="E47" i="9" s="1"/>
  <c r="J46" i="9"/>
  <c r="U410" i="9"/>
  <c r="N411" i="9"/>
  <c r="T411" i="9"/>
  <c r="U411" i="9" s="1"/>
  <c r="K411" i="9"/>
  <c r="F411" i="9"/>
  <c r="E46" i="9"/>
  <c r="A411" i="9"/>
  <c r="B412" i="9"/>
  <c r="I412" i="9" l="1"/>
  <c r="D412" i="9"/>
  <c r="J47" i="9"/>
  <c r="F412" i="9"/>
  <c r="N412" i="9"/>
  <c r="T412" i="9"/>
  <c r="K412" i="9"/>
  <c r="A412" i="9"/>
  <c r="B413" i="9"/>
  <c r="I413" i="9" l="1"/>
  <c r="D413" i="9"/>
  <c r="J48" i="9"/>
  <c r="F413" i="9"/>
  <c r="E48" i="9"/>
  <c r="N413" i="9"/>
  <c r="T413" i="9"/>
  <c r="U413" i="9" s="1"/>
  <c r="U412" i="9"/>
  <c r="K413" i="9"/>
  <c r="A413" i="9"/>
  <c r="B414" i="9"/>
  <c r="I414" i="9" l="1"/>
  <c r="D414" i="9"/>
  <c r="J49" i="9"/>
  <c r="T414" i="9"/>
  <c r="U414" i="9" s="1"/>
  <c r="N414" i="9"/>
  <c r="K414" i="9"/>
  <c r="F414" i="9"/>
  <c r="E49" i="9"/>
  <c r="A414" i="9"/>
  <c r="B415" i="9"/>
  <c r="I415" i="9" l="1"/>
  <c r="D415" i="9"/>
  <c r="J50" i="9"/>
  <c r="N415" i="9"/>
  <c r="T415" i="9"/>
  <c r="U415" i="9" s="1"/>
  <c r="F415" i="9"/>
  <c r="E50" i="9"/>
  <c r="K415" i="9"/>
  <c r="A415" i="9"/>
  <c r="B416" i="9"/>
  <c r="I416" i="9" l="1"/>
  <c r="D416" i="9"/>
  <c r="J51" i="9"/>
  <c r="N416" i="9"/>
  <c r="T416" i="9"/>
  <c r="K416" i="9"/>
  <c r="F416" i="9"/>
  <c r="E51" i="9"/>
  <c r="A416" i="9"/>
  <c r="B417" i="9"/>
  <c r="I417" i="9" l="1"/>
  <c r="D417" i="9"/>
  <c r="J52" i="9"/>
  <c r="U416" i="9"/>
  <c r="N417" i="9"/>
  <c r="T417" i="9"/>
  <c r="U417" i="9" s="1"/>
  <c r="F417" i="9"/>
  <c r="E52" i="9"/>
  <c r="K417" i="9"/>
  <c r="A417" i="9"/>
  <c r="B418" i="9"/>
  <c r="I418" i="9" l="1"/>
  <c r="D418" i="9"/>
  <c r="J53" i="9"/>
  <c r="F418" i="9"/>
  <c r="E53" i="9"/>
  <c r="K418" i="9"/>
  <c r="T418" i="9"/>
  <c r="N418" i="9"/>
  <c r="A418" i="9"/>
  <c r="B419" i="9"/>
  <c r="I419" i="9" l="1"/>
  <c r="D419" i="9"/>
  <c r="J54" i="9"/>
  <c r="U418" i="9"/>
  <c r="K419" i="9"/>
  <c r="T419" i="9"/>
  <c r="U419" i="9" s="1"/>
  <c r="N419" i="9"/>
  <c r="F419" i="9"/>
  <c r="E54" i="9"/>
  <c r="A419" i="9"/>
  <c r="B420" i="9"/>
  <c r="I420" i="9" l="1"/>
  <c r="D420" i="9"/>
  <c r="J55" i="9"/>
  <c r="F420" i="9"/>
  <c r="E55" i="9"/>
  <c r="K420" i="9"/>
  <c r="N420" i="9"/>
  <c r="T420" i="9"/>
  <c r="U420" i="9" s="1"/>
  <c r="A420" i="9"/>
  <c r="B421" i="9"/>
  <c r="I421" i="9" l="1"/>
  <c r="D421" i="9"/>
  <c r="J56" i="9"/>
  <c r="K421" i="9"/>
  <c r="F421" i="9"/>
  <c r="E56" i="9"/>
  <c r="T421" i="9"/>
  <c r="U421" i="9" s="1"/>
  <c r="N421" i="9"/>
  <c r="A421" i="9"/>
  <c r="B422" i="9"/>
  <c r="I422" i="9" l="1"/>
  <c r="D422" i="9"/>
  <c r="J57" i="9"/>
  <c r="N422" i="9"/>
  <c r="T422" i="9"/>
  <c r="K422" i="9"/>
  <c r="F422" i="9"/>
  <c r="E57" i="9"/>
  <c r="A422" i="9"/>
  <c r="B423" i="9"/>
  <c r="I423" i="9" l="1"/>
  <c r="D423" i="9"/>
  <c r="J58" i="9"/>
  <c r="F423" i="9"/>
  <c r="E58" i="9"/>
  <c r="K423" i="9"/>
  <c r="U422" i="9"/>
  <c r="N423" i="9"/>
  <c r="T423" i="9"/>
  <c r="U423" i="9" s="1"/>
  <c r="A423" i="9"/>
  <c r="B424" i="9"/>
  <c r="I424" i="9" l="1"/>
  <c r="D424" i="9"/>
  <c r="J59" i="9"/>
  <c r="F424" i="9"/>
  <c r="E59" i="9"/>
  <c r="N424" i="9"/>
  <c r="T424" i="9"/>
  <c r="U424" i="9" s="1"/>
  <c r="K424" i="9"/>
  <c r="A424" i="9"/>
  <c r="B425" i="9"/>
  <c r="I425" i="9" l="1"/>
  <c r="D425" i="9"/>
  <c r="J60" i="9"/>
  <c r="N425" i="9"/>
  <c r="T425" i="9"/>
  <c r="U425" i="9" s="1"/>
  <c r="F425" i="9"/>
  <c r="E60" i="9"/>
  <c r="K425" i="9"/>
  <c r="A425" i="9"/>
  <c r="B426" i="9"/>
  <c r="I426" i="9" l="1"/>
  <c r="D426" i="9"/>
  <c r="J61" i="9"/>
  <c r="K426" i="9"/>
  <c r="F426" i="9"/>
  <c r="E61" i="9"/>
  <c r="N426" i="9"/>
  <c r="T426" i="9"/>
  <c r="A426" i="9"/>
  <c r="B427" i="9"/>
  <c r="I427" i="9" l="1"/>
  <c r="D427" i="9"/>
  <c r="J62" i="9"/>
  <c r="U426" i="9"/>
  <c r="K427" i="9"/>
  <c r="N427" i="9"/>
  <c r="T427" i="9"/>
  <c r="U427" i="9" s="1"/>
  <c r="F427" i="9"/>
  <c r="E62" i="9"/>
  <c r="A427" i="9"/>
  <c r="B428" i="9"/>
  <c r="I428" i="9" l="1"/>
  <c r="D428" i="9"/>
  <c r="J63" i="9"/>
  <c r="K428" i="9"/>
  <c r="N428" i="9"/>
  <c r="T428" i="9"/>
  <c r="U428" i="9" s="1"/>
  <c r="F428" i="9"/>
  <c r="E63" i="9"/>
  <c r="A428" i="9"/>
  <c r="B429" i="9"/>
  <c r="I429" i="9" l="1"/>
  <c r="D429" i="9"/>
  <c r="J64" i="9"/>
  <c r="K429" i="9"/>
  <c r="F429" i="9"/>
  <c r="E64" i="9"/>
  <c r="T429" i="9"/>
  <c r="U429" i="9" s="1"/>
  <c r="N429" i="9"/>
  <c r="A429" i="9"/>
  <c r="B430" i="9"/>
  <c r="I430" i="9" l="1"/>
  <c r="D430" i="9"/>
  <c r="J65" i="9"/>
  <c r="N430" i="9"/>
  <c r="T430" i="9"/>
  <c r="U430" i="9" s="1"/>
  <c r="K430" i="9"/>
  <c r="F430" i="9"/>
  <c r="E65" i="9"/>
  <c r="A430" i="9"/>
  <c r="B431" i="9"/>
  <c r="I431" i="9" l="1"/>
  <c r="D431" i="9"/>
  <c r="J66" i="9"/>
  <c r="K431" i="9"/>
  <c r="F431" i="9"/>
  <c r="E66" i="9"/>
  <c r="N431" i="9"/>
  <c r="T431" i="9"/>
  <c r="U431" i="9" s="1"/>
  <c r="A431" i="9"/>
  <c r="B432" i="9"/>
  <c r="I432" i="9" l="1"/>
  <c r="D432" i="9"/>
  <c r="J67" i="9"/>
  <c r="K432" i="9"/>
  <c r="F432" i="9"/>
  <c r="E67" i="9"/>
  <c r="N432" i="9"/>
  <c r="T432" i="9"/>
  <c r="U432" i="9" s="1"/>
  <c r="A432" i="9"/>
  <c r="B433" i="9"/>
  <c r="I433" i="9" l="1"/>
  <c r="D433" i="9"/>
  <c r="J68" i="9"/>
  <c r="T433" i="9"/>
  <c r="U433" i="9" s="1"/>
  <c r="N433" i="9"/>
  <c r="K433" i="9"/>
  <c r="F433" i="9"/>
  <c r="E68" i="9"/>
  <c r="A433" i="9"/>
  <c r="B434" i="9"/>
  <c r="I434" i="9" l="1"/>
  <c r="D434" i="9"/>
  <c r="J69" i="9"/>
  <c r="K434" i="9"/>
  <c r="N434" i="9"/>
  <c r="T434" i="9"/>
  <c r="U434" i="9" s="1"/>
  <c r="F434" i="9"/>
  <c r="E69" i="9"/>
  <c r="A434" i="9"/>
  <c r="B435" i="9"/>
  <c r="I435" i="9" l="1"/>
  <c r="D435" i="9"/>
  <c r="J70" i="9"/>
  <c r="K435" i="9"/>
  <c r="F435" i="9"/>
  <c r="E70" i="9"/>
  <c r="N435" i="9"/>
  <c r="T435" i="9"/>
  <c r="U435" i="9" s="1"/>
  <c r="A435" i="9"/>
  <c r="B436" i="9"/>
  <c r="I436" i="9" l="1"/>
  <c r="D436" i="9"/>
  <c r="J71" i="9"/>
  <c r="K436" i="9"/>
  <c r="T436" i="9"/>
  <c r="U436" i="9" s="1"/>
  <c r="N436" i="9"/>
  <c r="F436" i="9"/>
  <c r="E71" i="9"/>
  <c r="A436" i="9"/>
  <c r="B437" i="9"/>
  <c r="I437" i="9" l="1"/>
  <c r="D437" i="9"/>
  <c r="J72" i="9"/>
  <c r="F437" i="9"/>
  <c r="E72" i="9"/>
  <c r="N437" i="9"/>
  <c r="T437" i="9"/>
  <c r="U437" i="9" s="1"/>
  <c r="K437" i="9"/>
  <c r="A437" i="9"/>
  <c r="B438" i="9"/>
  <c r="I438" i="9" l="1"/>
  <c r="D438" i="9"/>
  <c r="J73" i="9"/>
  <c r="K438" i="9"/>
  <c r="F438" i="9"/>
  <c r="E73" i="9"/>
  <c r="T438" i="9"/>
  <c r="U438" i="9" s="1"/>
  <c r="N438" i="9"/>
  <c r="A438" i="9"/>
  <c r="B439" i="9"/>
  <c r="I439" i="9" l="1"/>
  <c r="D439" i="9"/>
  <c r="J74" i="9"/>
  <c r="N439" i="9"/>
  <c r="T439" i="9"/>
  <c r="U439" i="9" s="1"/>
  <c r="K439" i="9"/>
  <c r="F439" i="9"/>
  <c r="E74" i="9"/>
  <c r="A439" i="9"/>
  <c r="B440" i="9"/>
  <c r="I440" i="9" l="1"/>
  <c r="D440" i="9"/>
  <c r="J75" i="9"/>
  <c r="K440" i="9"/>
  <c r="F440" i="9"/>
  <c r="E75" i="9"/>
  <c r="T440" i="9"/>
  <c r="U440" i="9" s="1"/>
  <c r="N440" i="9"/>
  <c r="A440" i="9"/>
  <c r="B441" i="9"/>
  <c r="I441" i="9" l="1"/>
  <c r="D441" i="9"/>
  <c r="J76" i="9"/>
  <c r="K441" i="9"/>
  <c r="N441" i="9"/>
  <c r="T441" i="9"/>
  <c r="U441" i="9" s="1"/>
  <c r="F441" i="9"/>
  <c r="E76" i="9"/>
  <c r="A441" i="9"/>
  <c r="B442" i="9"/>
  <c r="I442" i="9" l="1"/>
  <c r="D442" i="9"/>
  <c r="J77" i="9"/>
  <c r="K442" i="9"/>
  <c r="T442" i="9"/>
  <c r="U442" i="9" s="1"/>
  <c r="N442" i="9"/>
  <c r="F442" i="9"/>
  <c r="E77" i="9"/>
  <c r="A442" i="9"/>
  <c r="B443" i="9"/>
  <c r="I443" i="9" l="1"/>
  <c r="D443" i="9"/>
  <c r="J78" i="9"/>
  <c r="N443" i="9"/>
  <c r="T443" i="9"/>
  <c r="U443" i="9" s="1"/>
  <c r="F443" i="9"/>
  <c r="E78" i="9"/>
  <c r="K443" i="9"/>
  <c r="A443" i="9"/>
  <c r="B444" i="9"/>
  <c r="I444" i="9" l="1"/>
  <c r="D444" i="9"/>
  <c r="J79" i="9"/>
  <c r="K444" i="9"/>
  <c r="N444" i="9"/>
  <c r="T444" i="9"/>
  <c r="U444" i="9" s="1"/>
  <c r="F444" i="9"/>
  <c r="E79" i="9"/>
  <c r="A444" i="9"/>
  <c r="B445" i="9"/>
  <c r="I445" i="9" l="1"/>
  <c r="D445" i="9"/>
  <c r="J80" i="9"/>
  <c r="F445" i="9"/>
  <c r="E80" i="9"/>
  <c r="K445" i="9"/>
  <c r="N445" i="9"/>
  <c r="T445" i="9"/>
  <c r="U445" i="9" s="1"/>
  <c r="A445" i="9"/>
  <c r="B446" i="9"/>
  <c r="I446" i="9" l="1"/>
  <c r="D446" i="9"/>
  <c r="J81" i="9"/>
  <c r="K446" i="9"/>
  <c r="N446" i="9"/>
  <c r="T446" i="9"/>
  <c r="U446" i="9" s="1"/>
  <c r="F446" i="9"/>
  <c r="E81" i="9"/>
  <c r="A446" i="9"/>
  <c r="B447" i="9"/>
  <c r="I447" i="9" l="1"/>
  <c r="D447" i="9"/>
  <c r="J82" i="9"/>
  <c r="K447" i="9"/>
  <c r="F447" i="9"/>
  <c r="E82" i="9"/>
  <c r="N447" i="9"/>
  <c r="T447" i="9"/>
  <c r="U447" i="9" s="1"/>
  <c r="A447" i="9"/>
  <c r="B448" i="9"/>
  <c r="I448" i="9" l="1"/>
  <c r="D448" i="9"/>
  <c r="J83" i="9"/>
  <c r="F448" i="9"/>
  <c r="E83" i="9"/>
  <c r="N448" i="9"/>
  <c r="T448" i="9"/>
  <c r="U448" i="9" s="1"/>
  <c r="K448" i="9"/>
  <c r="A448" i="9"/>
  <c r="B449" i="9"/>
  <c r="D449" i="9" l="1"/>
  <c r="I449" i="9"/>
  <c r="J84" i="9"/>
  <c r="N449" i="9"/>
  <c r="T449" i="9"/>
  <c r="U449" i="9" s="1"/>
  <c r="K449" i="9"/>
  <c r="F449" i="9"/>
  <c r="E84" i="9"/>
  <c r="A449" i="9"/>
  <c r="B450" i="9"/>
  <c r="I450" i="9" l="1"/>
  <c r="D450" i="9"/>
  <c r="J85" i="9"/>
  <c r="N450" i="9"/>
  <c r="T450" i="9"/>
  <c r="U450" i="9" s="1"/>
  <c r="F450" i="9"/>
  <c r="E85" i="9"/>
  <c r="K450" i="9"/>
  <c r="A450" i="9"/>
  <c r="B451" i="9"/>
  <c r="I451" i="9" l="1"/>
  <c r="D451" i="9"/>
  <c r="J86" i="9"/>
  <c r="K451" i="9"/>
  <c r="N451" i="9"/>
  <c r="T451" i="9"/>
  <c r="U451" i="9" s="1"/>
  <c r="F451" i="9"/>
  <c r="E86" i="9"/>
  <c r="A451" i="9"/>
  <c r="B452" i="9"/>
  <c r="I452" i="9" l="1"/>
  <c r="D452" i="9"/>
  <c r="J87" i="9"/>
  <c r="F452" i="9"/>
  <c r="E87" i="9"/>
  <c r="N452" i="9"/>
  <c r="T452" i="9"/>
  <c r="U452" i="9" s="1"/>
  <c r="K452" i="9"/>
  <c r="A452" i="9"/>
  <c r="B453" i="9"/>
  <c r="I453" i="9" l="1"/>
  <c r="D453" i="9"/>
  <c r="J88" i="9"/>
  <c r="F453" i="9"/>
  <c r="E88" i="9"/>
  <c r="K453" i="9"/>
  <c r="N453" i="9"/>
  <c r="T453" i="9"/>
  <c r="U453" i="9" s="1"/>
  <c r="A453" i="9"/>
  <c r="B454" i="9"/>
  <c r="I454" i="9" l="1"/>
  <c r="D454" i="9"/>
  <c r="J89" i="9"/>
  <c r="N454" i="9"/>
  <c r="T454" i="9"/>
  <c r="U454" i="9" s="1"/>
  <c r="F454" i="9"/>
  <c r="E89" i="9"/>
  <c r="K454" i="9"/>
  <c r="A454" i="9"/>
  <c r="B455" i="9"/>
  <c r="I455" i="9" l="1"/>
  <c r="D455" i="9"/>
  <c r="J90" i="9"/>
  <c r="K455" i="9"/>
  <c r="N455" i="9"/>
  <c r="T455" i="9"/>
  <c r="U455" i="9" s="1"/>
  <c r="F455" i="9"/>
  <c r="E90" i="9"/>
  <c r="A455" i="9"/>
  <c r="B456" i="9"/>
  <c r="I456" i="9" l="1"/>
  <c r="D456" i="9"/>
  <c r="J91" i="9"/>
  <c r="F456" i="9"/>
  <c r="E91" i="9"/>
  <c r="K456" i="9"/>
  <c r="N456" i="9"/>
  <c r="T456" i="9"/>
  <c r="U456" i="9" s="1"/>
  <c r="A456" i="9"/>
  <c r="B457" i="9"/>
  <c r="I457" i="9" l="1"/>
  <c r="D457" i="9"/>
  <c r="J92" i="9"/>
  <c r="K457" i="9"/>
  <c r="N457" i="9"/>
  <c r="T457" i="9"/>
  <c r="U457" i="9" s="1"/>
  <c r="F457" i="9"/>
  <c r="E92" i="9"/>
  <c r="A457" i="9"/>
  <c r="B458" i="9"/>
  <c r="I458" i="9" l="1"/>
  <c r="D458" i="9"/>
  <c r="J93" i="9"/>
  <c r="N458" i="9"/>
  <c r="T458" i="9"/>
  <c r="U458" i="9" s="1"/>
  <c r="K458" i="9"/>
  <c r="F458" i="9"/>
  <c r="E93" i="9"/>
  <c r="A458" i="9"/>
  <c r="B459" i="9"/>
  <c r="I459" i="9" l="1"/>
  <c r="D459" i="9"/>
  <c r="J94" i="9"/>
  <c r="K459" i="9"/>
  <c r="N459" i="9"/>
  <c r="T459" i="9"/>
  <c r="U459" i="9" s="1"/>
  <c r="F459" i="9"/>
  <c r="E94" i="9"/>
  <c r="A459" i="9"/>
  <c r="B460" i="9"/>
  <c r="I460" i="9" l="1"/>
  <c r="D460" i="9"/>
  <c r="J95" i="9"/>
  <c r="F460" i="9"/>
  <c r="E95" i="9"/>
  <c r="N460" i="9"/>
  <c r="T460" i="9"/>
  <c r="U460" i="9" s="1"/>
  <c r="K460" i="9"/>
  <c r="A460" i="9"/>
  <c r="B461" i="9"/>
  <c r="I461" i="9" l="1"/>
  <c r="D461" i="9"/>
  <c r="J96" i="9"/>
  <c r="F461" i="9"/>
  <c r="E96" i="9"/>
  <c r="K461" i="9"/>
  <c r="N461" i="9"/>
  <c r="T461" i="9"/>
  <c r="U461" i="9" s="1"/>
  <c r="A461" i="9"/>
  <c r="B462" i="9"/>
  <c r="I462" i="9" l="1"/>
  <c r="D462" i="9"/>
  <c r="J97" i="9"/>
  <c r="K462" i="9"/>
  <c r="F462" i="9"/>
  <c r="E97" i="9"/>
  <c r="N462" i="9"/>
  <c r="T462" i="9"/>
  <c r="U462" i="9" s="1"/>
  <c r="A462" i="9"/>
  <c r="B463" i="9"/>
  <c r="I463" i="9" l="1"/>
  <c r="D463" i="9"/>
  <c r="J98" i="9"/>
  <c r="N463" i="9"/>
  <c r="T463" i="9"/>
  <c r="U463" i="9" s="1"/>
  <c r="F463" i="9"/>
  <c r="E98" i="9"/>
  <c r="K463" i="9"/>
  <c r="A463" i="9"/>
  <c r="B464" i="9"/>
  <c r="I464" i="9" l="1"/>
  <c r="D464" i="9"/>
  <c r="J99" i="9"/>
  <c r="T464" i="9"/>
  <c r="U464" i="9" s="1"/>
  <c r="N464" i="9"/>
  <c r="K464" i="9"/>
  <c r="F464" i="9"/>
  <c r="E99" i="9"/>
  <c r="A464" i="9"/>
  <c r="B465" i="9"/>
  <c r="I465" i="9" l="1"/>
  <c r="D465" i="9"/>
  <c r="J100" i="9"/>
  <c r="K465" i="9"/>
  <c r="T465" i="9"/>
  <c r="U465" i="9" s="1"/>
  <c r="N465" i="9"/>
  <c r="F465" i="9"/>
  <c r="E100" i="9"/>
  <c r="A465" i="9"/>
  <c r="B466" i="9"/>
  <c r="I466" i="9" l="1"/>
  <c r="D466" i="9"/>
  <c r="J101" i="9"/>
  <c r="N466" i="9"/>
  <c r="T466" i="9"/>
  <c r="U466" i="9" s="1"/>
  <c r="F466" i="9"/>
  <c r="E101" i="9"/>
  <c r="K466" i="9"/>
  <c r="A466" i="9"/>
  <c r="B467" i="9"/>
  <c r="I467" i="9" l="1"/>
  <c r="D467" i="9"/>
  <c r="J102" i="9"/>
  <c r="K467" i="9"/>
  <c r="F467" i="9"/>
  <c r="E102" i="9"/>
  <c r="N467" i="9"/>
  <c r="T467" i="9"/>
  <c r="U467" i="9" s="1"/>
  <c r="A467" i="9"/>
  <c r="B468" i="9"/>
  <c r="I468" i="9" l="1"/>
  <c r="D468" i="9"/>
  <c r="J103" i="9"/>
  <c r="K468" i="9"/>
  <c r="F468" i="9"/>
  <c r="E103" i="9"/>
  <c r="N468" i="9"/>
  <c r="T468" i="9"/>
  <c r="U468" i="9" s="1"/>
  <c r="A468" i="9"/>
  <c r="B469" i="9"/>
  <c r="I469" i="9" l="1"/>
  <c r="D469" i="9"/>
  <c r="J104" i="9"/>
  <c r="F469" i="9"/>
  <c r="E104" i="9"/>
  <c r="K469" i="9"/>
  <c r="N469" i="9"/>
  <c r="T469" i="9"/>
  <c r="U469" i="9" s="1"/>
  <c r="A469" i="9"/>
  <c r="B470" i="9"/>
  <c r="I470" i="9" l="1"/>
  <c r="D470" i="9"/>
  <c r="J105" i="9"/>
  <c r="N470" i="9"/>
  <c r="T470" i="9"/>
  <c r="U470" i="9" s="1"/>
  <c r="F470" i="9"/>
  <c r="E105" i="9"/>
  <c r="K470" i="9"/>
  <c r="A470" i="9"/>
  <c r="B471" i="9"/>
  <c r="I471" i="9" l="1"/>
  <c r="D471" i="9"/>
  <c r="J106" i="9"/>
  <c r="T471" i="9"/>
  <c r="U471" i="9" s="1"/>
  <c r="N471" i="9"/>
  <c r="K471" i="9"/>
  <c r="F471" i="9"/>
  <c r="E106" i="9"/>
  <c r="A471" i="9"/>
  <c r="B472" i="9"/>
  <c r="I472" i="9" l="1"/>
  <c r="D472" i="9"/>
  <c r="J107" i="9"/>
  <c r="F472" i="9"/>
  <c r="E107" i="9"/>
  <c r="N472" i="9"/>
  <c r="T472" i="9"/>
  <c r="U472" i="9" s="1"/>
  <c r="K472" i="9"/>
  <c r="A472" i="9"/>
  <c r="B473" i="9"/>
  <c r="I473" i="9" l="1"/>
  <c r="D473" i="9"/>
  <c r="J108" i="9"/>
  <c r="F473" i="9"/>
  <c r="E108" i="9"/>
  <c r="K473" i="9"/>
  <c r="N473" i="9"/>
  <c r="T473" i="9"/>
  <c r="U473" i="9" s="1"/>
  <c r="A473" i="9"/>
  <c r="B474" i="9"/>
  <c r="I474" i="9" l="1"/>
  <c r="D474" i="9"/>
  <c r="J109" i="9"/>
  <c r="F474" i="9"/>
  <c r="E109" i="9"/>
  <c r="K474" i="9"/>
  <c r="N474" i="9"/>
  <c r="T474" i="9"/>
  <c r="U474" i="9" s="1"/>
  <c r="A474" i="9"/>
  <c r="B475" i="9"/>
  <c r="I475" i="9" l="1"/>
  <c r="D475" i="9"/>
  <c r="J110" i="9"/>
  <c r="K475" i="9"/>
  <c r="F475" i="9"/>
  <c r="E110" i="9"/>
  <c r="T475" i="9"/>
  <c r="U475" i="9" s="1"/>
  <c r="N475" i="9"/>
  <c r="A475" i="9"/>
  <c r="B476" i="9"/>
  <c r="I476" i="9" l="1"/>
  <c r="D476" i="9"/>
  <c r="J111" i="9"/>
  <c r="F476" i="9"/>
  <c r="E111" i="9"/>
  <c r="N476" i="9"/>
  <c r="T476" i="9"/>
  <c r="U476" i="9" s="1"/>
  <c r="K476" i="9"/>
  <c r="A476" i="9"/>
  <c r="B477" i="9"/>
  <c r="I477" i="9" l="1"/>
  <c r="D477" i="9"/>
  <c r="J112" i="9"/>
  <c r="T477" i="9"/>
  <c r="U477" i="9" s="1"/>
  <c r="N477" i="9"/>
  <c r="K477" i="9"/>
  <c r="F477" i="9"/>
  <c r="E112" i="9"/>
  <c r="A477" i="9"/>
  <c r="B478" i="9"/>
  <c r="I478" i="9" l="1"/>
  <c r="D478" i="9"/>
  <c r="J113" i="9"/>
  <c r="K478" i="9"/>
  <c r="N478" i="9"/>
  <c r="T478" i="9"/>
  <c r="U478" i="9" s="1"/>
  <c r="F478" i="9"/>
  <c r="E113" i="9"/>
  <c r="A478" i="9"/>
  <c r="B479" i="9"/>
  <c r="I479" i="9" l="1"/>
  <c r="D479" i="9"/>
  <c r="J114" i="9"/>
  <c r="N479" i="9"/>
  <c r="T479" i="9"/>
  <c r="U479" i="9" s="1"/>
  <c r="K479" i="9"/>
  <c r="F479" i="9"/>
  <c r="E114" i="9"/>
  <c r="A479" i="9"/>
  <c r="B480" i="9"/>
  <c r="I480" i="9" l="1"/>
  <c r="D480" i="9"/>
  <c r="J115" i="9"/>
  <c r="F480" i="9"/>
  <c r="E115" i="9"/>
  <c r="T480" i="9"/>
  <c r="U480" i="9" s="1"/>
  <c r="N480" i="9"/>
  <c r="K480" i="9"/>
  <c r="A480" i="9"/>
  <c r="B481" i="9"/>
  <c r="I481" i="9" l="1"/>
  <c r="D481" i="9"/>
  <c r="J116" i="9"/>
  <c r="F481" i="9"/>
  <c r="E116" i="9"/>
  <c r="K481" i="9"/>
  <c r="N481" i="9"/>
  <c r="T481" i="9"/>
  <c r="U481" i="9" s="1"/>
  <c r="A481" i="9"/>
  <c r="B482" i="9"/>
  <c r="I482" i="9" l="1"/>
  <c r="D482" i="9"/>
  <c r="J117" i="9"/>
  <c r="T482" i="9"/>
  <c r="U482" i="9" s="1"/>
  <c r="N482" i="9"/>
  <c r="K482" i="9"/>
  <c r="F482" i="9"/>
  <c r="E117" i="9"/>
  <c r="A482" i="9"/>
  <c r="B483" i="9"/>
  <c r="I483" i="9" l="1"/>
  <c r="D483" i="9"/>
  <c r="J118" i="9"/>
  <c r="K483" i="9"/>
  <c r="F483" i="9"/>
  <c r="E118" i="9"/>
  <c r="N483" i="9"/>
  <c r="T483" i="9"/>
  <c r="U483" i="9" s="1"/>
  <c r="A483" i="9"/>
  <c r="B484" i="9"/>
  <c r="I484" i="9" l="1"/>
  <c r="D484" i="9"/>
  <c r="J119" i="9"/>
  <c r="T484" i="9"/>
  <c r="U484" i="9" s="1"/>
  <c r="N484" i="9"/>
  <c r="F484" i="9"/>
  <c r="E119" i="9"/>
  <c r="K484" i="9"/>
  <c r="A484" i="9"/>
  <c r="B485" i="9"/>
  <c r="I485" i="9" l="1"/>
  <c r="D485" i="9"/>
  <c r="J120" i="9"/>
  <c r="K485" i="9"/>
  <c r="F485" i="9"/>
  <c r="E120" i="9"/>
  <c r="N485" i="9"/>
  <c r="T485" i="9"/>
  <c r="U485" i="9" s="1"/>
  <c r="A485" i="9"/>
  <c r="B486" i="9"/>
  <c r="I486" i="9" l="1"/>
  <c r="D486" i="9"/>
  <c r="J121" i="9"/>
  <c r="K486" i="9"/>
  <c r="F486" i="9"/>
  <c r="E121" i="9"/>
  <c r="N486" i="9"/>
  <c r="T486" i="9"/>
  <c r="U486" i="9" s="1"/>
  <c r="A486" i="9"/>
  <c r="B487" i="9"/>
  <c r="I487" i="9" l="1"/>
  <c r="D487" i="9"/>
  <c r="J122" i="9"/>
  <c r="F487" i="9"/>
  <c r="E122" i="9"/>
  <c r="N487" i="9"/>
  <c r="T487" i="9"/>
  <c r="U487" i="9" s="1"/>
  <c r="K487" i="9"/>
  <c r="A487" i="9"/>
  <c r="B488" i="9"/>
  <c r="I488" i="9" l="1"/>
  <c r="D488" i="9"/>
  <c r="J123" i="9"/>
  <c r="K488" i="9"/>
  <c r="N488" i="9"/>
  <c r="T488" i="9"/>
  <c r="U488" i="9" s="1"/>
  <c r="F488" i="9"/>
  <c r="E123" i="9"/>
  <c r="A488" i="9"/>
  <c r="B489" i="9"/>
  <c r="I489" i="9" l="1"/>
  <c r="D489" i="9"/>
  <c r="J124" i="9"/>
  <c r="N489" i="9"/>
  <c r="T489" i="9"/>
  <c r="U489" i="9" s="1"/>
  <c r="K489" i="9"/>
  <c r="F489" i="9"/>
  <c r="E124" i="9"/>
  <c r="A489" i="9"/>
  <c r="B490" i="9"/>
  <c r="I490" i="9" l="1"/>
  <c r="D490" i="9"/>
  <c r="J125" i="9"/>
  <c r="F490" i="9"/>
  <c r="E125" i="9"/>
  <c r="N490" i="9"/>
  <c r="T490" i="9"/>
  <c r="U490" i="9" s="1"/>
  <c r="K490" i="9"/>
  <c r="A490" i="9"/>
  <c r="B491" i="9"/>
  <c r="I491" i="9" l="1"/>
  <c r="D491" i="9"/>
  <c r="J126" i="9"/>
  <c r="N491" i="9"/>
  <c r="T491" i="9"/>
  <c r="U491" i="9" s="1"/>
  <c r="K491" i="9"/>
  <c r="F491" i="9"/>
  <c r="E126" i="9"/>
  <c r="A491" i="9"/>
  <c r="B492" i="9"/>
  <c r="I492" i="9" l="1"/>
  <c r="D492" i="9"/>
  <c r="J127" i="9"/>
  <c r="K492" i="9"/>
  <c r="F492" i="9"/>
  <c r="E127" i="9"/>
  <c r="N492" i="9"/>
  <c r="T492" i="9"/>
  <c r="U492" i="9" s="1"/>
  <c r="A492" i="9"/>
  <c r="B493" i="9"/>
  <c r="I493" i="9" l="1"/>
  <c r="D493" i="9"/>
  <c r="J128" i="9"/>
  <c r="N493" i="9"/>
  <c r="T493" i="9"/>
  <c r="U493" i="9" s="1"/>
  <c r="K493" i="9"/>
  <c r="F493" i="9"/>
  <c r="E128" i="9"/>
  <c r="A493" i="9"/>
  <c r="B494" i="9"/>
  <c r="I494" i="9" l="1"/>
  <c r="D494" i="9"/>
  <c r="J129" i="9"/>
  <c r="K494" i="9"/>
  <c r="F494" i="9"/>
  <c r="E129" i="9"/>
  <c r="T494" i="9"/>
  <c r="U494" i="9" s="1"/>
  <c r="N494" i="9"/>
  <c r="A494" i="9"/>
  <c r="B495" i="9"/>
  <c r="I495" i="9" l="1"/>
  <c r="D495" i="9"/>
  <c r="J130" i="9"/>
  <c r="K495" i="9"/>
  <c r="T495" i="9"/>
  <c r="U495" i="9" s="1"/>
  <c r="N495" i="9"/>
  <c r="F495" i="9"/>
  <c r="E130" i="9"/>
  <c r="A495" i="9"/>
  <c r="B496" i="9"/>
  <c r="I496" i="9" l="1"/>
  <c r="D496" i="9"/>
  <c r="J131" i="9"/>
  <c r="K496" i="9"/>
  <c r="N496" i="9"/>
  <c r="T496" i="9"/>
  <c r="U496" i="9" s="1"/>
  <c r="F496" i="9"/>
  <c r="E131" i="9"/>
  <c r="A496" i="9"/>
  <c r="B497" i="9"/>
  <c r="I497" i="9" l="1"/>
  <c r="D497" i="9"/>
  <c r="J132" i="9"/>
  <c r="K497" i="9"/>
  <c r="F497" i="9"/>
  <c r="E132" i="9"/>
  <c r="T497" i="9"/>
  <c r="U497" i="9" s="1"/>
  <c r="N497" i="9"/>
  <c r="A497" i="9"/>
  <c r="B498" i="9"/>
  <c r="I498" i="9" l="1"/>
  <c r="D498" i="9"/>
  <c r="J133" i="9"/>
  <c r="N498" i="9"/>
  <c r="T498" i="9"/>
  <c r="U498" i="9" s="1"/>
  <c r="K498" i="9"/>
  <c r="F498" i="9"/>
  <c r="E133" i="9"/>
  <c r="A498" i="9"/>
  <c r="B499" i="9"/>
  <c r="I499" i="9" l="1"/>
  <c r="D499" i="9"/>
  <c r="J134" i="9"/>
  <c r="K499" i="9"/>
  <c r="T499" i="9"/>
  <c r="U499" i="9" s="1"/>
  <c r="N499" i="9"/>
  <c r="F499" i="9"/>
  <c r="E134" i="9"/>
  <c r="A499" i="9"/>
  <c r="B500" i="9"/>
  <c r="I500" i="9" l="1"/>
  <c r="D500" i="9"/>
  <c r="J135" i="9"/>
  <c r="K500" i="9"/>
  <c r="F500" i="9"/>
  <c r="E135" i="9"/>
  <c r="N500" i="9"/>
  <c r="T500" i="9"/>
  <c r="U500" i="9" s="1"/>
  <c r="A500" i="9"/>
  <c r="B501" i="9"/>
  <c r="I501" i="9" l="1"/>
  <c r="D501" i="9"/>
  <c r="J136" i="9"/>
  <c r="K501" i="9"/>
  <c r="F501" i="9"/>
  <c r="E136" i="9"/>
  <c r="N501" i="9"/>
  <c r="T501" i="9"/>
  <c r="U501" i="9" s="1"/>
  <c r="A501" i="9"/>
  <c r="B502" i="9"/>
  <c r="I502" i="9" l="1"/>
  <c r="D502" i="9"/>
  <c r="J137" i="9"/>
  <c r="K502" i="9"/>
  <c r="F502" i="9"/>
  <c r="E137" i="9"/>
  <c r="N502" i="9"/>
  <c r="T502" i="9"/>
  <c r="U502" i="9" s="1"/>
  <c r="A502" i="9"/>
  <c r="B503" i="9"/>
  <c r="I503" i="9" l="1"/>
  <c r="D503" i="9"/>
  <c r="J138" i="9"/>
  <c r="F503" i="9"/>
  <c r="E138" i="9"/>
  <c r="K503" i="9"/>
  <c r="N503" i="9"/>
  <c r="T503" i="9"/>
  <c r="U503" i="9" s="1"/>
  <c r="A503" i="9"/>
  <c r="B504" i="9"/>
  <c r="I504" i="9" l="1"/>
  <c r="D504" i="9"/>
  <c r="J139" i="9"/>
  <c r="F504" i="9"/>
  <c r="E139" i="9"/>
  <c r="N504" i="9"/>
  <c r="T504" i="9"/>
  <c r="U504" i="9" s="1"/>
  <c r="K504" i="9"/>
  <c r="A504" i="9"/>
  <c r="B505" i="9"/>
  <c r="I505" i="9" l="1"/>
  <c r="D505" i="9"/>
  <c r="J140" i="9"/>
  <c r="K505" i="9"/>
  <c r="T505" i="9"/>
  <c r="U505" i="9" s="1"/>
  <c r="N505" i="9"/>
  <c r="F505" i="9"/>
  <c r="E140" i="9"/>
  <c r="A505" i="9"/>
  <c r="B506" i="9"/>
  <c r="I506" i="9" l="1"/>
  <c r="D506" i="9"/>
  <c r="J141" i="9"/>
  <c r="N506" i="9"/>
  <c r="T506" i="9"/>
  <c r="U506" i="9" s="1"/>
  <c r="F506" i="9"/>
  <c r="E141" i="9"/>
  <c r="K506" i="9"/>
  <c r="A506" i="9"/>
  <c r="B507" i="9"/>
  <c r="I507" i="9" l="1"/>
  <c r="D507" i="9"/>
  <c r="J142" i="9"/>
  <c r="F507" i="9"/>
  <c r="E142" i="9"/>
  <c r="K507" i="9"/>
  <c r="T507" i="9"/>
  <c r="U507" i="9" s="1"/>
  <c r="N507" i="9"/>
  <c r="A507" i="9"/>
  <c r="B508" i="9"/>
  <c r="I508" i="9" l="1"/>
  <c r="D508" i="9"/>
  <c r="J143" i="9"/>
  <c r="N508" i="9"/>
  <c r="T508" i="9"/>
  <c r="U508" i="9" s="1"/>
  <c r="F508" i="9"/>
  <c r="E143" i="9"/>
  <c r="K508" i="9"/>
  <c r="A508" i="9"/>
  <c r="B509" i="9"/>
  <c r="I509" i="9" l="1"/>
  <c r="D509" i="9"/>
  <c r="J144" i="9"/>
  <c r="N509" i="9"/>
  <c r="T509" i="9"/>
  <c r="U509" i="9" s="1"/>
  <c r="K509" i="9"/>
  <c r="F509" i="9"/>
  <c r="E144" i="9"/>
  <c r="A509" i="9"/>
  <c r="B510" i="9"/>
  <c r="I510" i="9" l="1"/>
  <c r="D510" i="9"/>
  <c r="J145" i="9"/>
  <c r="F510" i="9"/>
  <c r="E145" i="9"/>
  <c r="T510" i="9"/>
  <c r="U510" i="9" s="1"/>
  <c r="N510" i="9"/>
  <c r="K510" i="9"/>
  <c r="A510" i="9"/>
  <c r="B511" i="9"/>
  <c r="I511" i="9" l="1"/>
  <c r="D511" i="9"/>
  <c r="J146" i="9"/>
  <c r="K511" i="9"/>
  <c r="F511" i="9"/>
  <c r="E146" i="9"/>
  <c r="N511" i="9"/>
  <c r="T511" i="9"/>
  <c r="U511" i="9" s="1"/>
  <c r="A511" i="9"/>
  <c r="B512" i="9"/>
  <c r="I512" i="9" l="1"/>
  <c r="D512" i="9"/>
  <c r="J147" i="9"/>
  <c r="K512" i="9"/>
  <c r="F512" i="9"/>
  <c r="E147" i="9"/>
  <c r="N512" i="9"/>
  <c r="T512" i="9"/>
  <c r="U512" i="9" s="1"/>
  <c r="A512" i="9"/>
  <c r="B513" i="9"/>
  <c r="I513" i="9" l="1"/>
  <c r="D513" i="9"/>
  <c r="J148" i="9"/>
  <c r="F513" i="9"/>
  <c r="E148" i="9"/>
  <c r="N513" i="9"/>
  <c r="T513" i="9"/>
  <c r="U513" i="9" s="1"/>
  <c r="K513" i="9"/>
  <c r="A513" i="9"/>
  <c r="B514" i="9"/>
  <c r="I514" i="9" l="1"/>
  <c r="D514" i="9"/>
  <c r="J149" i="9"/>
  <c r="K514" i="9"/>
  <c r="N514" i="9"/>
  <c r="T514" i="9"/>
  <c r="U514" i="9" s="1"/>
  <c r="F514" i="9"/>
  <c r="E149" i="9"/>
  <c r="A514" i="9"/>
  <c r="B515" i="9"/>
  <c r="I515" i="9" l="1"/>
  <c r="D515" i="9"/>
  <c r="J150" i="9"/>
  <c r="K515" i="9"/>
  <c r="F515" i="9"/>
  <c r="E150" i="9"/>
  <c r="N515" i="9"/>
  <c r="T515" i="9"/>
  <c r="U515" i="9" s="1"/>
  <c r="A515" i="9"/>
  <c r="B516" i="9"/>
  <c r="I516" i="9" l="1"/>
  <c r="D516" i="9"/>
  <c r="J151" i="9"/>
  <c r="K516" i="9"/>
  <c r="F516" i="9"/>
  <c r="E151" i="9"/>
  <c r="N516" i="9"/>
  <c r="T516" i="9"/>
  <c r="U516" i="9" s="1"/>
  <c r="A516" i="9"/>
  <c r="B517" i="9"/>
  <c r="I517" i="9" l="1"/>
  <c r="D517" i="9"/>
  <c r="J152" i="9"/>
  <c r="N517" i="9"/>
  <c r="T517" i="9"/>
  <c r="U517" i="9" s="1"/>
  <c r="K517" i="9"/>
  <c r="F517" i="9"/>
  <c r="E152" i="9"/>
  <c r="A517" i="9"/>
  <c r="B518" i="9"/>
  <c r="I518" i="9" l="1"/>
  <c r="D518" i="9"/>
  <c r="J153" i="9"/>
  <c r="F518" i="9"/>
  <c r="E153" i="9"/>
  <c r="K518" i="9"/>
  <c r="N518" i="9"/>
  <c r="T518" i="9"/>
  <c r="U518" i="9" s="1"/>
  <c r="A518" i="9"/>
  <c r="B519" i="9"/>
  <c r="I519" i="9" l="1"/>
  <c r="D519" i="9"/>
  <c r="J154" i="9"/>
  <c r="N519" i="9"/>
  <c r="T519" i="9"/>
  <c r="U519" i="9" s="1"/>
  <c r="F519" i="9"/>
  <c r="E154" i="9"/>
  <c r="K519" i="9"/>
  <c r="A519" i="9"/>
  <c r="B520" i="9"/>
  <c r="I520" i="9" l="1"/>
  <c r="D520" i="9"/>
  <c r="J155" i="9"/>
  <c r="K520" i="9"/>
  <c r="F520" i="9"/>
  <c r="E155" i="9"/>
  <c r="T520" i="9"/>
  <c r="U520" i="9" s="1"/>
  <c r="N520" i="9"/>
  <c r="A520" i="9"/>
  <c r="B521" i="9"/>
  <c r="I521" i="9" l="1"/>
  <c r="D521" i="9"/>
  <c r="J156" i="9"/>
  <c r="T521" i="9"/>
  <c r="U521" i="9" s="1"/>
  <c r="N521" i="9"/>
  <c r="K521" i="9"/>
  <c r="F521" i="9"/>
  <c r="E156" i="9"/>
  <c r="A521" i="9"/>
  <c r="B522" i="9"/>
  <c r="I522" i="9" l="1"/>
  <c r="D522" i="9"/>
  <c r="J157" i="9"/>
  <c r="N522" i="9"/>
  <c r="T522" i="9"/>
  <c r="U522" i="9" s="1"/>
  <c r="K522" i="9"/>
  <c r="F522" i="9"/>
  <c r="E157" i="9"/>
  <c r="A522" i="9"/>
  <c r="B523" i="9"/>
  <c r="I523" i="9" l="1"/>
  <c r="D523" i="9"/>
  <c r="J158" i="9"/>
  <c r="K523" i="9"/>
  <c r="F523" i="9"/>
  <c r="E158" i="9"/>
  <c r="N523" i="9"/>
  <c r="T523" i="9"/>
  <c r="U523" i="9" s="1"/>
  <c r="A523" i="9"/>
  <c r="B524" i="9"/>
  <c r="I524" i="9" l="1"/>
  <c r="D524" i="9"/>
  <c r="J159" i="9"/>
  <c r="K524" i="9"/>
  <c r="N524" i="9"/>
  <c r="T524" i="9"/>
  <c r="U524" i="9" s="1"/>
  <c r="F524" i="9"/>
  <c r="E159" i="9"/>
  <c r="A524" i="9"/>
  <c r="B525" i="9"/>
  <c r="I525" i="9" l="1"/>
  <c r="D525" i="9"/>
  <c r="J160" i="9"/>
  <c r="F525" i="9"/>
  <c r="E160" i="9"/>
  <c r="K525" i="9"/>
  <c r="N525" i="9"/>
  <c r="T525" i="9"/>
  <c r="U525" i="9" s="1"/>
  <c r="A525" i="9"/>
  <c r="B526" i="9"/>
  <c r="I526" i="9" l="1"/>
  <c r="D526" i="9"/>
  <c r="J161" i="9"/>
  <c r="F526" i="9"/>
  <c r="E161" i="9"/>
  <c r="N526" i="9"/>
  <c r="T526" i="9"/>
  <c r="U526" i="9" s="1"/>
  <c r="K526" i="9"/>
  <c r="A526" i="9"/>
  <c r="B527" i="9"/>
  <c r="I527" i="9" l="1"/>
  <c r="D527" i="9"/>
  <c r="J162" i="9"/>
  <c r="F527" i="9"/>
  <c r="E162" i="9"/>
  <c r="T527" i="9"/>
  <c r="U527" i="9" s="1"/>
  <c r="N527" i="9"/>
  <c r="K527" i="9"/>
  <c r="A527" i="9"/>
  <c r="B528" i="9"/>
  <c r="I528" i="9" l="1"/>
  <c r="D528" i="9"/>
  <c r="J163" i="9"/>
  <c r="N528" i="9"/>
  <c r="T528" i="9"/>
  <c r="U528" i="9" s="1"/>
  <c r="K528" i="9"/>
  <c r="F528" i="9"/>
  <c r="E163" i="9"/>
  <c r="A528" i="9"/>
  <c r="B529" i="9"/>
  <c r="I529" i="9" l="1"/>
  <c r="D529" i="9"/>
  <c r="J164" i="9"/>
  <c r="K529" i="9"/>
  <c r="F529" i="9"/>
  <c r="E164" i="9"/>
  <c r="T529" i="9"/>
  <c r="U529" i="9" s="1"/>
  <c r="N529" i="9"/>
  <c r="A529" i="9"/>
  <c r="B530" i="9"/>
  <c r="I530" i="9" l="1"/>
  <c r="D530" i="9"/>
  <c r="J165" i="9"/>
  <c r="F530" i="9"/>
  <c r="E165" i="9"/>
  <c r="N530" i="9"/>
  <c r="T530" i="9"/>
  <c r="U530" i="9" s="1"/>
  <c r="K530" i="9"/>
  <c r="A530" i="9"/>
  <c r="B531" i="9"/>
  <c r="I531" i="9" l="1"/>
  <c r="D531" i="9"/>
  <c r="J166" i="9"/>
  <c r="F531" i="9"/>
  <c r="E166" i="9"/>
  <c r="K531" i="9"/>
  <c r="N531" i="9"/>
  <c r="T531" i="9"/>
  <c r="A531" i="9"/>
  <c r="B532" i="9"/>
  <c r="I532" i="9" l="1"/>
  <c r="D532" i="9"/>
  <c r="J167" i="9"/>
  <c r="K532" i="9"/>
  <c r="N532" i="9"/>
  <c r="T532" i="9"/>
  <c r="U532" i="9" s="1"/>
  <c r="U531" i="9"/>
  <c r="F532" i="9"/>
  <c r="E167" i="9"/>
  <c r="A532" i="9"/>
  <c r="B533" i="9"/>
  <c r="I533" i="9" l="1"/>
  <c r="D533" i="9"/>
  <c r="J168" i="9"/>
  <c r="N533" i="9"/>
  <c r="T533" i="9"/>
  <c r="U533" i="9" s="1"/>
  <c r="F533" i="9"/>
  <c r="E168" i="9"/>
  <c r="K533" i="9"/>
  <c r="A533" i="9"/>
  <c r="B534" i="9"/>
  <c r="I534" i="9" l="1"/>
  <c r="D534" i="9"/>
  <c r="J169" i="9"/>
  <c r="F534" i="9"/>
  <c r="E169" i="9"/>
  <c r="T534" i="9"/>
  <c r="U534" i="9" s="1"/>
  <c r="N534" i="9"/>
  <c r="K534" i="9"/>
  <c r="A534" i="9"/>
  <c r="B535" i="9"/>
  <c r="I535" i="9" l="1"/>
  <c r="D535" i="9"/>
  <c r="J170" i="9"/>
  <c r="N535" i="9"/>
  <c r="T535" i="9"/>
  <c r="U535" i="9" s="1"/>
  <c r="F535" i="9"/>
  <c r="E170" i="9"/>
  <c r="K535" i="9"/>
  <c r="A535" i="9"/>
  <c r="B536" i="9"/>
  <c r="I536" i="9" l="1"/>
  <c r="D536" i="9"/>
  <c r="J171" i="9"/>
  <c r="K536" i="9"/>
  <c r="T536" i="9"/>
  <c r="U536" i="9" s="1"/>
  <c r="N536" i="9"/>
  <c r="F536" i="9"/>
  <c r="E171" i="9"/>
  <c r="A536" i="9"/>
  <c r="B537" i="9"/>
  <c r="I537" i="9" l="1"/>
  <c r="D537" i="9"/>
  <c r="J172" i="9"/>
  <c r="K537" i="9"/>
  <c r="F537" i="9"/>
  <c r="E172" i="9"/>
  <c r="N537" i="9"/>
  <c r="T537" i="9"/>
  <c r="U537" i="9" s="1"/>
  <c r="A537" i="9"/>
  <c r="B538" i="9"/>
  <c r="I538" i="9" l="1"/>
  <c r="D538" i="9"/>
  <c r="J173" i="9"/>
  <c r="F538" i="9"/>
  <c r="E173" i="9"/>
  <c r="K538" i="9"/>
  <c r="N538" i="9"/>
  <c r="T538" i="9"/>
  <c r="U538" i="9" s="1"/>
  <c r="A538" i="9"/>
  <c r="B539" i="9"/>
  <c r="I539" i="9" l="1"/>
  <c r="D539" i="9"/>
  <c r="J174" i="9"/>
  <c r="K539" i="9"/>
  <c r="N539" i="9"/>
  <c r="T539" i="9"/>
  <c r="F539" i="9"/>
  <c r="E174" i="9"/>
  <c r="A539" i="9"/>
  <c r="B540" i="9"/>
  <c r="I540" i="9" l="1"/>
  <c r="D540" i="9"/>
  <c r="J175" i="9"/>
  <c r="N540" i="9"/>
  <c r="T540" i="9"/>
  <c r="U540" i="9" s="1"/>
  <c r="U539" i="9"/>
  <c r="K540" i="9"/>
  <c r="F540" i="9"/>
  <c r="E175" i="9"/>
  <c r="A540" i="9"/>
  <c r="B541" i="9"/>
  <c r="I541" i="9" l="1"/>
  <c r="D541" i="9"/>
  <c r="J176" i="9"/>
  <c r="K541" i="9"/>
  <c r="T541" i="9"/>
  <c r="U541" i="9" s="1"/>
  <c r="N541" i="9"/>
  <c r="F541" i="9"/>
  <c r="E176" i="9"/>
  <c r="A541" i="9"/>
  <c r="B542" i="9"/>
  <c r="I542" i="9" l="1"/>
  <c r="D542" i="9"/>
  <c r="J177" i="9"/>
  <c r="K542" i="9"/>
  <c r="F542" i="9"/>
  <c r="E177" i="9"/>
  <c r="N542" i="9"/>
  <c r="T542" i="9"/>
  <c r="U542" i="9" s="1"/>
  <c r="A542" i="9"/>
  <c r="B543" i="9"/>
  <c r="I543" i="9" l="1"/>
  <c r="D543" i="9"/>
  <c r="J178" i="9"/>
  <c r="N543" i="9"/>
  <c r="T543" i="9"/>
  <c r="K543" i="9"/>
  <c r="F543" i="9"/>
  <c r="E178" i="9"/>
  <c r="A543" i="9"/>
  <c r="B544" i="9"/>
  <c r="I544" i="9" l="1"/>
  <c r="D544" i="9"/>
  <c r="J179" i="9"/>
  <c r="K544" i="9"/>
  <c r="F544" i="9"/>
  <c r="E179" i="9"/>
  <c r="U543" i="9"/>
  <c r="T544" i="9"/>
  <c r="U544" i="9" s="1"/>
  <c r="N544" i="9"/>
  <c r="A544" i="9"/>
  <c r="B545" i="9"/>
  <c r="I545" i="9" l="1"/>
  <c r="D545" i="9"/>
  <c r="J180" i="9"/>
  <c r="K545" i="9"/>
  <c r="N545" i="9"/>
  <c r="T545" i="9"/>
  <c r="U545" i="9" s="1"/>
  <c r="F545" i="9"/>
  <c r="E180" i="9"/>
  <c r="A545" i="9"/>
  <c r="B546" i="9"/>
  <c r="I546" i="9" l="1"/>
  <c r="D546" i="9"/>
  <c r="J181" i="9"/>
  <c r="F546" i="9"/>
  <c r="E181" i="9"/>
  <c r="K546" i="9"/>
  <c r="N546" i="9"/>
  <c r="T546" i="9"/>
  <c r="U546" i="9" s="1"/>
  <c r="A546" i="9"/>
  <c r="B547" i="9"/>
  <c r="I547" i="9" l="1"/>
  <c r="D547" i="9"/>
  <c r="J182" i="9"/>
  <c r="K547" i="9"/>
  <c r="F547" i="9"/>
  <c r="E182" i="9"/>
  <c r="N547" i="9"/>
  <c r="T547" i="9"/>
  <c r="A547" i="9"/>
  <c r="B548" i="9"/>
  <c r="I548" i="9" l="1"/>
  <c r="D548" i="9"/>
  <c r="J183" i="9"/>
  <c r="T548" i="9"/>
  <c r="U548" i="9" s="1"/>
  <c r="N548" i="9"/>
  <c r="K548" i="9"/>
  <c r="U547" i="9"/>
  <c r="F548" i="9"/>
  <c r="E183" i="9"/>
  <c r="A548" i="9"/>
  <c r="B549" i="9"/>
  <c r="I549" i="9" l="1"/>
  <c r="D549" i="9"/>
  <c r="J184" i="9"/>
  <c r="F549" i="9"/>
  <c r="E184" i="9"/>
  <c r="K549" i="9"/>
  <c r="N549" i="9"/>
  <c r="T549" i="9"/>
  <c r="U549" i="9" s="1"/>
  <c r="A549" i="9"/>
  <c r="B550" i="9"/>
  <c r="I550" i="9" l="1"/>
  <c r="D550" i="9"/>
  <c r="J185" i="9"/>
  <c r="T550" i="9"/>
  <c r="U550" i="9" s="1"/>
  <c r="N550" i="9"/>
  <c r="K550" i="9"/>
  <c r="F550" i="9"/>
  <c r="E185" i="9"/>
  <c r="A550" i="9"/>
  <c r="B551" i="9"/>
  <c r="I551" i="9" l="1"/>
  <c r="D551" i="9"/>
  <c r="J186" i="9"/>
  <c r="F551" i="9"/>
  <c r="E186" i="9"/>
  <c r="T551" i="9"/>
  <c r="U551" i="9" s="1"/>
  <c r="N551" i="9"/>
  <c r="K551" i="9"/>
  <c r="A551" i="9"/>
  <c r="B552" i="9"/>
  <c r="I552" i="9" l="1"/>
  <c r="D552" i="9"/>
  <c r="J187" i="9"/>
  <c r="K552" i="9"/>
  <c r="N552" i="9"/>
  <c r="T552" i="9"/>
  <c r="U552" i="9" s="1"/>
  <c r="F552" i="9"/>
  <c r="E187" i="9"/>
  <c r="A552" i="9"/>
  <c r="B553" i="9"/>
  <c r="I553" i="9" l="1"/>
  <c r="D553" i="9"/>
  <c r="J188" i="9"/>
  <c r="K553" i="9"/>
  <c r="F553" i="9"/>
  <c r="E188" i="9"/>
  <c r="T553" i="9"/>
  <c r="U553" i="9" s="1"/>
  <c r="N553" i="9"/>
  <c r="A553" i="9"/>
  <c r="B554" i="9"/>
  <c r="I554" i="9" l="1"/>
  <c r="D554" i="9"/>
  <c r="J189" i="9"/>
  <c r="K554" i="9"/>
  <c r="F554" i="9"/>
  <c r="E189" i="9"/>
  <c r="N554" i="9"/>
  <c r="T554" i="9"/>
  <c r="U554" i="9" s="1"/>
  <c r="A554" i="9"/>
  <c r="B555" i="9"/>
  <c r="I555" i="9" l="1"/>
  <c r="D555" i="9"/>
  <c r="J190" i="9"/>
  <c r="F555" i="9"/>
  <c r="E190" i="9"/>
  <c r="K555" i="9"/>
  <c r="T555" i="9"/>
  <c r="N555" i="9"/>
  <c r="A555" i="9"/>
  <c r="B556" i="9"/>
  <c r="I556" i="9" l="1"/>
  <c r="D556" i="9"/>
  <c r="J191" i="9"/>
  <c r="U555" i="9"/>
  <c r="N556" i="9"/>
  <c r="T556" i="9"/>
  <c r="U556" i="9" s="1"/>
  <c r="K556" i="9"/>
  <c r="F556" i="9"/>
  <c r="E191" i="9"/>
  <c r="A556" i="9"/>
  <c r="B557" i="9"/>
  <c r="I557" i="9" l="1"/>
  <c r="D557" i="9"/>
  <c r="J192" i="9"/>
  <c r="K557" i="9"/>
  <c r="F557" i="9"/>
  <c r="E192" i="9"/>
  <c r="T557" i="9"/>
  <c r="U557" i="9" s="1"/>
  <c r="N557" i="9"/>
  <c r="A557" i="9"/>
  <c r="B558" i="9"/>
  <c r="I558" i="9" l="1"/>
  <c r="D558" i="9"/>
  <c r="J193" i="9"/>
  <c r="T558" i="9"/>
  <c r="U558" i="9" s="1"/>
  <c r="N558" i="9"/>
  <c r="K558" i="9"/>
  <c r="F558" i="9"/>
  <c r="E193" i="9"/>
  <c r="A558" i="9"/>
  <c r="B559" i="9"/>
  <c r="I559" i="9" l="1"/>
  <c r="D559" i="9"/>
  <c r="J194" i="9"/>
  <c r="F559" i="9"/>
  <c r="E194" i="9"/>
  <c r="K559" i="9"/>
  <c r="N559" i="9"/>
  <c r="T559" i="9"/>
  <c r="A559" i="9"/>
  <c r="B560" i="9"/>
  <c r="I560" i="9" l="1"/>
  <c r="D560" i="9"/>
  <c r="J195" i="9"/>
  <c r="K560" i="9"/>
  <c r="N560" i="9"/>
  <c r="T560" i="9"/>
  <c r="U560" i="9" s="1"/>
  <c r="F560" i="9"/>
  <c r="E195" i="9"/>
  <c r="U559" i="9"/>
  <c r="A560" i="9"/>
  <c r="B561" i="9"/>
  <c r="I561" i="9" l="1"/>
  <c r="D561" i="9"/>
  <c r="J196" i="9"/>
  <c r="F561" i="9"/>
  <c r="E196" i="9"/>
  <c r="N561" i="9"/>
  <c r="T561" i="9"/>
  <c r="U561" i="9" s="1"/>
  <c r="K561" i="9"/>
  <c r="A561" i="9"/>
  <c r="B562" i="9"/>
  <c r="I562" i="9" l="1"/>
  <c r="D562" i="9"/>
  <c r="J197" i="9"/>
  <c r="K562" i="9"/>
  <c r="F562" i="9"/>
  <c r="E197" i="9"/>
  <c r="T562" i="9"/>
  <c r="U562" i="9" s="1"/>
  <c r="N562" i="9"/>
  <c r="A562" i="9"/>
  <c r="B563" i="9"/>
  <c r="I563" i="9" l="1"/>
  <c r="D563" i="9"/>
  <c r="J198" i="9"/>
  <c r="N563" i="9"/>
  <c r="T563" i="9"/>
  <c r="F563" i="9"/>
  <c r="E198" i="9"/>
  <c r="K563" i="9"/>
  <c r="A563" i="9"/>
  <c r="B564" i="9"/>
  <c r="I564" i="9" l="1"/>
  <c r="D564" i="9"/>
  <c r="J199" i="9"/>
  <c r="T564" i="9"/>
  <c r="U564" i="9" s="1"/>
  <c r="N564" i="9"/>
  <c r="K564" i="9"/>
  <c r="F564" i="9"/>
  <c r="E199" i="9"/>
  <c r="U563" i="9"/>
  <c r="A564" i="9"/>
  <c r="B565" i="9"/>
  <c r="I565" i="9" l="1"/>
  <c r="D565" i="9"/>
  <c r="J200" i="9"/>
  <c r="K565" i="9"/>
  <c r="F565" i="9"/>
  <c r="E200" i="9"/>
  <c r="N565" i="9"/>
  <c r="T565" i="9"/>
  <c r="U565" i="9" s="1"/>
  <c r="A565" i="9"/>
  <c r="B566" i="9"/>
  <c r="I566" i="9" l="1"/>
  <c r="D566" i="9"/>
  <c r="J201" i="9"/>
  <c r="N566" i="9"/>
  <c r="T566" i="9"/>
  <c r="U566" i="9" s="1"/>
  <c r="K566" i="9"/>
  <c r="F566" i="9"/>
  <c r="E201" i="9"/>
  <c r="A566" i="9"/>
  <c r="B567" i="9"/>
  <c r="I567" i="9" l="1"/>
  <c r="D567" i="9"/>
  <c r="J202" i="9"/>
  <c r="N567" i="9"/>
  <c r="T567" i="9"/>
  <c r="U567" i="9" s="1"/>
  <c r="F567" i="9"/>
  <c r="E202" i="9"/>
  <c r="K567" i="9"/>
  <c r="A567" i="9"/>
  <c r="B568" i="9"/>
  <c r="I568" i="9" l="1"/>
  <c r="D568" i="9"/>
  <c r="J203" i="9"/>
  <c r="N568" i="9"/>
  <c r="T568" i="9"/>
  <c r="U568" i="9" s="1"/>
  <c r="F568" i="9"/>
  <c r="E203" i="9"/>
  <c r="K568" i="9"/>
  <c r="A568" i="9"/>
  <c r="B569" i="9"/>
  <c r="I569" i="9" l="1"/>
  <c r="D569" i="9"/>
  <c r="J204" i="9"/>
  <c r="N569" i="9"/>
  <c r="T569" i="9"/>
  <c r="U569" i="9" s="1"/>
  <c r="F569" i="9"/>
  <c r="E204" i="9"/>
  <c r="K569" i="9"/>
  <c r="A569" i="9"/>
  <c r="B570" i="9"/>
  <c r="I570" i="9" l="1"/>
  <c r="D570" i="9"/>
  <c r="J205" i="9"/>
  <c r="N570" i="9"/>
  <c r="T570" i="9"/>
  <c r="U570" i="9" s="1"/>
  <c r="K570" i="9"/>
  <c r="F570" i="9"/>
  <c r="E205" i="9"/>
  <c r="A570" i="9"/>
  <c r="B571" i="9"/>
  <c r="I571" i="9" l="1"/>
  <c r="D571" i="9"/>
  <c r="J206" i="9"/>
  <c r="F571" i="9"/>
  <c r="E206" i="9"/>
  <c r="T571" i="9"/>
  <c r="N571" i="9"/>
  <c r="K571" i="9"/>
  <c r="A571" i="9"/>
  <c r="B572" i="9"/>
  <c r="I572" i="9" l="1"/>
  <c r="D572" i="9"/>
  <c r="J207" i="9"/>
  <c r="K572" i="9"/>
  <c r="F572" i="9"/>
  <c r="E207" i="9"/>
  <c r="T572" i="9"/>
  <c r="U572" i="9" s="1"/>
  <c r="N572" i="9"/>
  <c r="U571" i="9"/>
  <c r="A572" i="9"/>
  <c r="B573" i="9"/>
  <c r="I573" i="9" l="1"/>
  <c r="D573" i="9"/>
  <c r="J208" i="9"/>
  <c r="N573" i="9"/>
  <c r="T573" i="9"/>
  <c r="U573" i="9" s="1"/>
  <c r="K573" i="9"/>
  <c r="F573" i="9"/>
  <c r="E208" i="9"/>
  <c r="A573" i="9"/>
  <c r="B574" i="9"/>
  <c r="I574" i="9" l="1"/>
  <c r="D574" i="9"/>
  <c r="J209" i="9"/>
  <c r="F574" i="9"/>
  <c r="E209" i="9"/>
  <c r="K574" i="9"/>
  <c r="N574" i="9"/>
  <c r="T574" i="9"/>
  <c r="U574" i="9" s="1"/>
  <c r="A574" i="9"/>
  <c r="B575" i="9"/>
  <c r="I575" i="9" l="1"/>
  <c r="D575" i="9"/>
  <c r="J210" i="9"/>
  <c r="K575" i="9"/>
  <c r="N575" i="9"/>
  <c r="T575" i="9"/>
  <c r="F575" i="9"/>
  <c r="E210" i="9"/>
  <c r="A575" i="9"/>
  <c r="B576" i="9"/>
  <c r="I576" i="9" l="1"/>
  <c r="D576" i="9"/>
  <c r="J211" i="9"/>
  <c r="U575" i="9"/>
  <c r="K576" i="9"/>
  <c r="T576" i="9"/>
  <c r="U576" i="9" s="1"/>
  <c r="N576" i="9"/>
  <c r="F576" i="9"/>
  <c r="E211" i="9"/>
  <c r="A576" i="9"/>
  <c r="B577" i="9"/>
  <c r="I577" i="9" l="1"/>
  <c r="D577" i="9"/>
  <c r="J212" i="9"/>
  <c r="F577" i="9"/>
  <c r="E212" i="9"/>
  <c r="N577" i="9"/>
  <c r="T577" i="9"/>
  <c r="U577" i="9" s="1"/>
  <c r="K577" i="9"/>
  <c r="A577" i="9"/>
  <c r="B578" i="9"/>
  <c r="I578" i="9" l="1"/>
  <c r="D578" i="9"/>
  <c r="J213" i="9"/>
  <c r="K578" i="9"/>
  <c r="F578" i="9"/>
  <c r="E213" i="9"/>
  <c r="N578" i="9"/>
  <c r="T578" i="9"/>
  <c r="U578" i="9" s="1"/>
  <c r="A578" i="9"/>
  <c r="B579" i="9"/>
  <c r="I579" i="9" l="1"/>
  <c r="D579" i="9"/>
  <c r="J214" i="9"/>
  <c r="K579" i="9"/>
  <c r="N579" i="9"/>
  <c r="T579" i="9"/>
  <c r="U579" i="9" s="1"/>
  <c r="F579" i="9"/>
  <c r="E214" i="9"/>
  <c r="A579" i="9"/>
  <c r="B580" i="9"/>
  <c r="I580" i="9" l="1"/>
  <c r="D580" i="9"/>
  <c r="J215" i="9"/>
  <c r="K580" i="9"/>
  <c r="F580" i="9"/>
  <c r="E215" i="9"/>
  <c r="T580" i="9"/>
  <c r="U580" i="9" s="1"/>
  <c r="N580" i="9"/>
  <c r="A580" i="9"/>
  <c r="B581" i="9"/>
  <c r="I581" i="9" l="1"/>
  <c r="D581" i="9"/>
  <c r="J216" i="9"/>
  <c r="N581" i="9"/>
  <c r="T581" i="9"/>
  <c r="U581" i="9" s="1"/>
  <c r="K581" i="9"/>
  <c r="F581" i="9"/>
  <c r="E216" i="9"/>
  <c r="A581" i="9"/>
  <c r="B582" i="9"/>
  <c r="I582" i="9" l="1"/>
  <c r="D582" i="9"/>
  <c r="J217" i="9"/>
  <c r="K582" i="9"/>
  <c r="F582" i="9"/>
  <c r="E217" i="9"/>
  <c r="N582" i="9"/>
  <c r="T582" i="9"/>
  <c r="U582" i="9" s="1"/>
  <c r="A582" i="9"/>
  <c r="B583" i="9"/>
  <c r="I583" i="9" l="1"/>
  <c r="D583" i="9"/>
  <c r="J218" i="9"/>
  <c r="N583" i="9"/>
  <c r="T583" i="9"/>
  <c r="U583" i="9" s="1"/>
  <c r="K583" i="9"/>
  <c r="F583" i="9"/>
  <c r="E218" i="9"/>
  <c r="A583" i="9"/>
  <c r="B584" i="9"/>
  <c r="I584" i="9" l="1"/>
  <c r="D584" i="9"/>
  <c r="J219" i="9"/>
  <c r="F584" i="9"/>
  <c r="E219" i="9"/>
  <c r="N584" i="9"/>
  <c r="T584" i="9"/>
  <c r="U584" i="9" s="1"/>
  <c r="K584" i="9"/>
  <c r="A584" i="9"/>
  <c r="B585" i="9"/>
  <c r="I585" i="9" l="1"/>
  <c r="D585" i="9"/>
  <c r="J220" i="9"/>
  <c r="N585" i="9"/>
  <c r="T585" i="9"/>
  <c r="U585" i="9" s="1"/>
  <c r="F585" i="9"/>
  <c r="E220" i="9"/>
  <c r="K585" i="9"/>
  <c r="A585" i="9"/>
  <c r="B586" i="9"/>
  <c r="I586" i="9" l="1"/>
  <c r="D586" i="9"/>
  <c r="J221" i="9"/>
  <c r="F586" i="9"/>
  <c r="E221" i="9"/>
  <c r="K586" i="9"/>
  <c r="N586" i="9"/>
  <c r="T586" i="9"/>
  <c r="U586" i="9" s="1"/>
  <c r="A586" i="9"/>
  <c r="B587" i="9"/>
  <c r="I587" i="9" l="1"/>
  <c r="D587" i="9"/>
  <c r="J222" i="9"/>
  <c r="K587" i="9"/>
  <c r="N587" i="9"/>
  <c r="T587" i="9"/>
  <c r="U587" i="9" s="1"/>
  <c r="F587" i="9"/>
  <c r="E222" i="9"/>
  <c r="A587" i="9"/>
  <c r="B588" i="9"/>
  <c r="I588" i="9" l="1"/>
  <c r="D588" i="9"/>
  <c r="J223" i="9"/>
  <c r="K588" i="9"/>
  <c r="N588" i="9"/>
  <c r="T588" i="9"/>
  <c r="U588" i="9" s="1"/>
  <c r="F588" i="9"/>
  <c r="E223" i="9"/>
  <c r="A588" i="9"/>
  <c r="B589" i="9"/>
  <c r="I589" i="9" l="1"/>
  <c r="D589" i="9"/>
  <c r="J224" i="9"/>
  <c r="K589" i="9"/>
  <c r="F589" i="9"/>
  <c r="E224" i="9"/>
  <c r="N589" i="9"/>
  <c r="T589" i="9"/>
  <c r="U589" i="9" s="1"/>
  <c r="A589" i="9"/>
  <c r="B590" i="9"/>
  <c r="I590" i="9" l="1"/>
  <c r="D590" i="9"/>
  <c r="J225" i="9"/>
  <c r="N590" i="9"/>
  <c r="T590" i="9"/>
  <c r="U590" i="9" s="1"/>
  <c r="F590" i="9"/>
  <c r="E225" i="9"/>
  <c r="K590" i="9"/>
  <c r="A590" i="9"/>
  <c r="B591" i="9"/>
  <c r="I591" i="9" l="1"/>
  <c r="D591" i="9"/>
  <c r="J226" i="9"/>
  <c r="F591" i="9"/>
  <c r="E226" i="9"/>
  <c r="T591" i="9"/>
  <c r="N591" i="9"/>
  <c r="K591" i="9"/>
  <c r="A591" i="9"/>
  <c r="B592" i="9"/>
  <c r="I592" i="9" l="1"/>
  <c r="D592" i="9"/>
  <c r="J227" i="9"/>
  <c r="K592" i="9"/>
  <c r="U591" i="9"/>
  <c r="T592" i="9"/>
  <c r="U592" i="9" s="1"/>
  <c r="N592" i="9"/>
  <c r="F592" i="9"/>
  <c r="E227" i="9"/>
  <c r="A592" i="9"/>
  <c r="B593" i="9"/>
  <c r="I593" i="9" l="1"/>
  <c r="D593" i="9"/>
  <c r="J228" i="9"/>
  <c r="K593" i="9"/>
  <c r="F593" i="9"/>
  <c r="E228" i="9"/>
  <c r="N593" i="9"/>
  <c r="T593" i="9"/>
  <c r="U593" i="9" s="1"/>
  <c r="A593" i="9"/>
  <c r="B594" i="9"/>
  <c r="I594" i="9" l="1"/>
  <c r="D594" i="9"/>
  <c r="J229" i="9"/>
  <c r="T594" i="9"/>
  <c r="U594" i="9" s="1"/>
  <c r="N594" i="9"/>
  <c r="K594" i="9"/>
  <c r="F594" i="9"/>
  <c r="E229" i="9"/>
  <c r="A594" i="9"/>
  <c r="B595" i="9"/>
  <c r="I595" i="9" l="1"/>
  <c r="D595" i="9"/>
  <c r="J230" i="9"/>
  <c r="K595" i="9"/>
  <c r="N595" i="9"/>
  <c r="T595" i="9"/>
  <c r="U595" i="9" s="1"/>
  <c r="F595" i="9"/>
  <c r="E230" i="9"/>
  <c r="A595" i="9"/>
  <c r="B596" i="9"/>
  <c r="I596" i="9" l="1"/>
  <c r="D596" i="9"/>
  <c r="J231" i="9"/>
  <c r="K596" i="9"/>
  <c r="T596" i="9"/>
  <c r="U596" i="9" s="1"/>
  <c r="N596" i="9"/>
  <c r="F596" i="9"/>
  <c r="E231" i="9"/>
  <c r="A596" i="9"/>
  <c r="B597" i="9"/>
  <c r="I597" i="9" l="1"/>
  <c r="D597" i="9"/>
  <c r="J232" i="9"/>
  <c r="N597" i="9"/>
  <c r="T597" i="9"/>
  <c r="U597" i="9" s="1"/>
  <c r="F597" i="9"/>
  <c r="E232" i="9"/>
  <c r="K597" i="9"/>
  <c r="A597" i="9"/>
  <c r="B598" i="9"/>
  <c r="I598" i="9" l="1"/>
  <c r="D598" i="9"/>
  <c r="J233" i="9"/>
  <c r="F598" i="9"/>
  <c r="E233" i="9"/>
  <c r="K598" i="9"/>
  <c r="T598" i="9"/>
  <c r="U598" i="9" s="1"/>
  <c r="N598" i="9"/>
  <c r="A598" i="9"/>
  <c r="B599" i="9"/>
  <c r="I599" i="9" l="1"/>
  <c r="D599" i="9"/>
  <c r="J234" i="9"/>
  <c r="N599" i="9"/>
  <c r="T599" i="9"/>
  <c r="U599" i="9" s="1"/>
  <c r="F599" i="9"/>
  <c r="E234" i="9"/>
  <c r="K599" i="9"/>
  <c r="A599" i="9"/>
  <c r="B600" i="9"/>
  <c r="I600" i="9" l="1"/>
  <c r="D600" i="9"/>
  <c r="J235" i="9"/>
  <c r="F600" i="9"/>
  <c r="E235" i="9"/>
  <c r="K600" i="9"/>
  <c r="T600" i="9"/>
  <c r="U600" i="9" s="1"/>
  <c r="N600" i="9"/>
  <c r="A600" i="9"/>
  <c r="B601" i="9"/>
  <c r="I601" i="9" l="1"/>
  <c r="D601" i="9"/>
  <c r="J236" i="9"/>
  <c r="N601" i="9"/>
  <c r="T601" i="9"/>
  <c r="U601" i="9" s="1"/>
  <c r="K601" i="9"/>
  <c r="F601" i="9"/>
  <c r="E236" i="9"/>
  <c r="A601" i="9"/>
  <c r="B602" i="9"/>
  <c r="I602" i="9" l="1"/>
  <c r="D602" i="9"/>
  <c r="J237" i="9"/>
  <c r="K602" i="9"/>
  <c r="F602" i="9"/>
  <c r="E237" i="9"/>
  <c r="T602" i="9"/>
  <c r="U602" i="9" s="1"/>
  <c r="N602" i="9"/>
  <c r="A602" i="9"/>
  <c r="B603" i="9"/>
  <c r="I603" i="9" l="1"/>
  <c r="D603" i="9"/>
  <c r="J238" i="9"/>
  <c r="F603" i="9"/>
  <c r="E238" i="9"/>
  <c r="K603" i="9"/>
  <c r="N603" i="9"/>
  <c r="T603" i="9"/>
  <c r="U603" i="9" s="1"/>
  <c r="A603" i="9"/>
  <c r="B604" i="9"/>
  <c r="I604" i="9" l="1"/>
  <c r="D604" i="9"/>
  <c r="J239" i="9"/>
  <c r="K604" i="9"/>
  <c r="T604" i="9"/>
  <c r="U604" i="9" s="1"/>
  <c r="N604" i="9"/>
  <c r="F604" i="9"/>
  <c r="E239" i="9"/>
  <c r="A604" i="9"/>
  <c r="B605" i="9"/>
  <c r="I605" i="9" l="1"/>
  <c r="D605" i="9"/>
  <c r="J240" i="9"/>
  <c r="K605" i="9"/>
  <c r="N605" i="9"/>
  <c r="T605" i="9"/>
  <c r="U605" i="9" s="1"/>
  <c r="F605" i="9"/>
  <c r="E240" i="9"/>
  <c r="A605" i="9"/>
  <c r="B606" i="9"/>
  <c r="I606" i="9" l="1"/>
  <c r="D606" i="9"/>
  <c r="J241" i="9"/>
  <c r="N606" i="9"/>
  <c r="T606" i="9"/>
  <c r="U606" i="9" s="1"/>
  <c r="K606" i="9"/>
  <c r="F606" i="9"/>
  <c r="E241" i="9"/>
  <c r="A606" i="9"/>
  <c r="B607" i="9"/>
  <c r="I607" i="9" l="1"/>
  <c r="D607" i="9"/>
  <c r="J242" i="9"/>
  <c r="F607" i="9"/>
  <c r="E242" i="9"/>
  <c r="K607" i="9"/>
  <c r="N607" i="9"/>
  <c r="T607" i="9"/>
  <c r="A607" i="9"/>
  <c r="B608" i="9"/>
  <c r="I608" i="9" l="1"/>
  <c r="D608" i="9"/>
  <c r="J243" i="9"/>
  <c r="U607" i="9"/>
  <c r="K608" i="9"/>
  <c r="N608" i="9"/>
  <c r="T608" i="9"/>
  <c r="U608" i="9" s="1"/>
  <c r="F608" i="9"/>
  <c r="E243" i="9"/>
  <c r="A608" i="9"/>
  <c r="B609" i="9"/>
  <c r="I609" i="9" l="1"/>
  <c r="D609" i="9"/>
  <c r="J244" i="9"/>
  <c r="K609" i="9"/>
  <c r="F609" i="9"/>
  <c r="E244" i="9"/>
  <c r="N609" i="9"/>
  <c r="T609" i="9"/>
  <c r="U609" i="9" s="1"/>
  <c r="A609" i="9"/>
  <c r="B610" i="9"/>
  <c r="I610" i="9" l="1"/>
  <c r="D610" i="9"/>
  <c r="J245" i="9"/>
  <c r="F610" i="9"/>
  <c r="E245" i="9"/>
  <c r="N610" i="9"/>
  <c r="T610" i="9"/>
  <c r="U610" i="9" s="1"/>
  <c r="K610" i="9"/>
  <c r="A610" i="9"/>
  <c r="B611" i="9"/>
  <c r="I611" i="9" l="1"/>
  <c r="D611" i="9"/>
  <c r="J246" i="9"/>
  <c r="F611" i="9"/>
  <c r="E246" i="9"/>
  <c r="K611" i="9"/>
  <c r="N611" i="9"/>
  <c r="T611" i="9"/>
  <c r="U611" i="9" s="1"/>
  <c r="A611" i="9"/>
  <c r="B612" i="9"/>
  <c r="I612" i="9" l="1"/>
  <c r="D612" i="9"/>
  <c r="J247" i="9"/>
  <c r="K612" i="9"/>
  <c r="N612" i="9"/>
  <c r="T612" i="9"/>
  <c r="U612" i="9" s="1"/>
  <c r="F612" i="9"/>
  <c r="E247" i="9"/>
  <c r="A612" i="9"/>
  <c r="B613" i="9"/>
  <c r="I613" i="9" l="1"/>
  <c r="D613" i="9"/>
  <c r="J248" i="9"/>
  <c r="T613" i="9"/>
  <c r="U613" i="9" s="1"/>
  <c r="N613" i="9"/>
  <c r="F613" i="9"/>
  <c r="E248" i="9"/>
  <c r="K613" i="9"/>
  <c r="A613" i="9"/>
  <c r="B614" i="9"/>
  <c r="I614" i="9" l="1"/>
  <c r="D614" i="9"/>
  <c r="J249" i="9"/>
  <c r="K614" i="9"/>
  <c r="N614" i="9"/>
  <c r="T614" i="9"/>
  <c r="U614" i="9" s="1"/>
  <c r="F614" i="9"/>
  <c r="E249" i="9"/>
  <c r="A614" i="9"/>
  <c r="B615" i="9"/>
  <c r="I615" i="9" l="1"/>
  <c r="D615" i="9"/>
  <c r="J250" i="9"/>
  <c r="T615" i="9"/>
  <c r="U615" i="9" s="1"/>
  <c r="N615" i="9"/>
  <c r="F615" i="9"/>
  <c r="E250" i="9"/>
  <c r="K615" i="9"/>
  <c r="A615" i="9"/>
  <c r="B616" i="9"/>
  <c r="I616" i="9" l="1"/>
  <c r="D616" i="9"/>
  <c r="J251" i="9"/>
  <c r="K616" i="9"/>
  <c r="N616" i="9"/>
  <c r="T616" i="9"/>
  <c r="U616" i="9" s="1"/>
  <c r="F616" i="9"/>
  <c r="E251" i="9"/>
  <c r="A616" i="9"/>
  <c r="B617" i="9"/>
  <c r="I617" i="9" l="1"/>
  <c r="D617" i="9"/>
  <c r="J252" i="9"/>
  <c r="F617" i="9"/>
  <c r="E252" i="9"/>
  <c r="T617" i="9"/>
  <c r="U617" i="9" s="1"/>
  <c r="N617" i="9"/>
  <c r="K617" i="9"/>
  <c r="A617" i="9"/>
  <c r="B618" i="9"/>
  <c r="I618" i="9" l="1"/>
  <c r="D618" i="9"/>
  <c r="J253" i="9"/>
  <c r="K618" i="9"/>
  <c r="F618" i="9"/>
  <c r="E253" i="9"/>
  <c r="T618" i="9"/>
  <c r="U618" i="9" s="1"/>
  <c r="N618" i="9"/>
  <c r="A618" i="9"/>
  <c r="B619" i="9"/>
  <c r="I619" i="9" l="1"/>
  <c r="D619" i="9"/>
  <c r="J254" i="9"/>
  <c r="N619" i="9"/>
  <c r="T619" i="9"/>
  <c r="U619" i="9" s="1"/>
  <c r="K619" i="9"/>
  <c r="F619" i="9"/>
  <c r="E254" i="9"/>
  <c r="A619" i="9"/>
  <c r="B620" i="9"/>
  <c r="I620" i="9" l="1"/>
  <c r="D620" i="9"/>
  <c r="J255" i="9"/>
  <c r="K620" i="9"/>
  <c r="F620" i="9"/>
  <c r="E255" i="9"/>
  <c r="N620" i="9"/>
  <c r="T620" i="9"/>
  <c r="U620" i="9" s="1"/>
  <c r="A620" i="9"/>
  <c r="B621" i="9"/>
  <c r="I621" i="9" l="1"/>
  <c r="D621" i="9"/>
  <c r="J256" i="9"/>
  <c r="K621" i="9"/>
  <c r="N621" i="9"/>
  <c r="T621" i="9"/>
  <c r="U621" i="9" s="1"/>
  <c r="F621" i="9"/>
  <c r="E256" i="9"/>
  <c r="A621" i="9"/>
  <c r="B622" i="9"/>
  <c r="I622" i="9" l="1"/>
  <c r="D622" i="9"/>
  <c r="J257" i="9"/>
  <c r="F622" i="9"/>
  <c r="E257" i="9"/>
  <c r="K622" i="9"/>
  <c r="N622" i="9"/>
  <c r="T622" i="9"/>
  <c r="U622" i="9" s="1"/>
  <c r="A622" i="9"/>
  <c r="B623" i="9"/>
  <c r="I623" i="9" l="1"/>
  <c r="D623" i="9"/>
  <c r="J258" i="9"/>
  <c r="N623" i="9"/>
  <c r="T623" i="9"/>
  <c r="U623" i="9" s="1"/>
  <c r="F623" i="9"/>
  <c r="E258" i="9"/>
  <c r="K623" i="9"/>
  <c r="A623" i="9"/>
  <c r="B624" i="9"/>
  <c r="I624" i="9" l="1"/>
  <c r="D624" i="9"/>
  <c r="J259" i="9"/>
  <c r="T624" i="9"/>
  <c r="U624" i="9" s="1"/>
  <c r="N624" i="9"/>
  <c r="K624" i="9"/>
  <c r="F624" i="9"/>
  <c r="E259" i="9"/>
  <c r="A624" i="9"/>
  <c r="B625" i="9"/>
  <c r="I625" i="9" l="1"/>
  <c r="D625" i="9"/>
  <c r="J260" i="9"/>
  <c r="F625" i="9"/>
  <c r="E260" i="9"/>
  <c r="K625" i="9"/>
  <c r="N625" i="9"/>
  <c r="T625" i="9"/>
  <c r="U625" i="9" s="1"/>
  <c r="A625" i="9"/>
  <c r="B626" i="9"/>
  <c r="I626" i="9" l="1"/>
  <c r="D626" i="9"/>
  <c r="J261" i="9"/>
  <c r="K626" i="9"/>
  <c r="F626" i="9"/>
  <c r="E261" i="9"/>
  <c r="T626" i="9"/>
  <c r="U626" i="9" s="1"/>
  <c r="N626" i="9"/>
  <c r="A626" i="9"/>
  <c r="B627" i="9"/>
  <c r="I627" i="9" l="1"/>
  <c r="D627" i="9"/>
  <c r="J262" i="9"/>
  <c r="N627" i="9"/>
  <c r="T627" i="9"/>
  <c r="U627" i="9" s="1"/>
  <c r="F627" i="9"/>
  <c r="E262" i="9"/>
  <c r="K627" i="9"/>
  <c r="A627" i="9"/>
  <c r="B628" i="9"/>
  <c r="I628" i="9" l="1"/>
  <c r="D628" i="9"/>
  <c r="J263" i="9"/>
  <c r="K628" i="9"/>
  <c r="N628" i="9"/>
  <c r="T628" i="9"/>
  <c r="U628" i="9" s="1"/>
  <c r="F628" i="9"/>
  <c r="E263" i="9"/>
  <c r="A628" i="9"/>
  <c r="B629" i="9"/>
  <c r="I629" i="9" l="1"/>
  <c r="D629" i="9"/>
  <c r="J264" i="9"/>
  <c r="F629" i="9"/>
  <c r="E264" i="9"/>
  <c r="K629" i="9"/>
  <c r="T629" i="9"/>
  <c r="U629" i="9" s="1"/>
  <c r="N629" i="9"/>
  <c r="A629" i="9"/>
  <c r="B630" i="9"/>
  <c r="I630" i="9" l="1"/>
  <c r="D630" i="9"/>
  <c r="J265" i="9"/>
  <c r="K630" i="9"/>
  <c r="N630" i="9"/>
  <c r="T630" i="9"/>
  <c r="U630" i="9" s="1"/>
  <c r="F630" i="9"/>
  <c r="E265" i="9"/>
  <c r="A630" i="9"/>
  <c r="B631" i="9"/>
  <c r="I631" i="9" l="1"/>
  <c r="D631" i="9"/>
  <c r="J266" i="9"/>
  <c r="K631" i="9"/>
  <c r="N631" i="9"/>
  <c r="T631" i="9"/>
  <c r="U631" i="9" s="1"/>
  <c r="F631" i="9"/>
  <c r="E266" i="9"/>
  <c r="A631" i="9"/>
  <c r="B632" i="9"/>
  <c r="I632" i="9" l="1"/>
  <c r="D632" i="9"/>
  <c r="J267" i="9"/>
  <c r="F632" i="9"/>
  <c r="E267" i="9"/>
  <c r="N632" i="9"/>
  <c r="T632" i="9"/>
  <c r="U632" i="9" s="1"/>
  <c r="K632" i="9"/>
  <c r="A632" i="9"/>
  <c r="B633" i="9"/>
  <c r="I633" i="9" l="1"/>
  <c r="D633" i="9"/>
  <c r="J268" i="9"/>
  <c r="F633" i="9"/>
  <c r="E268" i="9"/>
  <c r="T633" i="9"/>
  <c r="N633" i="9"/>
  <c r="K633" i="9"/>
  <c r="A633" i="9"/>
  <c r="B634" i="9"/>
  <c r="I634" i="9" l="1"/>
  <c r="D634" i="9"/>
  <c r="J269" i="9"/>
  <c r="K634" i="9"/>
  <c r="T634" i="9"/>
  <c r="U634" i="9" s="1"/>
  <c r="N634" i="9"/>
  <c r="F634" i="9"/>
  <c r="E269" i="9"/>
  <c r="U633" i="9"/>
  <c r="A634" i="9"/>
  <c r="B635" i="9"/>
  <c r="I635" i="9" l="1"/>
  <c r="D635" i="9"/>
  <c r="J270" i="9"/>
  <c r="F635" i="9"/>
  <c r="E270" i="9"/>
  <c r="N635" i="9"/>
  <c r="T635" i="9"/>
  <c r="U635" i="9" s="1"/>
  <c r="K635" i="9"/>
  <c r="A635" i="9"/>
  <c r="B636" i="9"/>
  <c r="I636" i="9" l="1"/>
  <c r="D636" i="9"/>
  <c r="J271" i="9"/>
  <c r="F636" i="9"/>
  <c r="E271" i="9"/>
  <c r="K636" i="9"/>
  <c r="T636" i="9"/>
  <c r="U636" i="9" s="1"/>
  <c r="N636" i="9"/>
  <c r="A636" i="9"/>
  <c r="B637" i="9"/>
  <c r="I637" i="9" l="1"/>
  <c r="D637" i="9"/>
  <c r="J272" i="9"/>
  <c r="F637" i="9"/>
  <c r="E272" i="9"/>
  <c r="K637" i="9"/>
  <c r="N637" i="9"/>
  <c r="T637" i="9"/>
  <c r="U637" i="9" s="1"/>
  <c r="A637" i="9"/>
  <c r="B638" i="9"/>
  <c r="I638" i="9" l="1"/>
  <c r="D638" i="9"/>
  <c r="J273" i="9"/>
  <c r="T638" i="9"/>
  <c r="U638" i="9" s="1"/>
  <c r="N638" i="9"/>
  <c r="F638" i="9"/>
  <c r="E273" i="9"/>
  <c r="K638" i="9"/>
  <c r="A638" i="9"/>
  <c r="B639" i="9"/>
  <c r="I639" i="9" l="1"/>
  <c r="D639" i="9"/>
  <c r="J274" i="9"/>
  <c r="N639" i="9"/>
  <c r="T639" i="9"/>
  <c r="U639" i="9" s="1"/>
  <c r="K639" i="9"/>
  <c r="F639" i="9"/>
  <c r="E274" i="9"/>
  <c r="A639" i="9"/>
  <c r="B640" i="9"/>
  <c r="I640" i="9" l="1"/>
  <c r="D640" i="9"/>
  <c r="J275" i="9"/>
  <c r="K640" i="9"/>
  <c r="F640" i="9"/>
  <c r="E275" i="9"/>
  <c r="T640" i="9"/>
  <c r="U640" i="9" s="1"/>
  <c r="N640" i="9"/>
  <c r="A640" i="9"/>
  <c r="B641" i="9"/>
  <c r="I641" i="9" l="1"/>
  <c r="D641" i="9"/>
  <c r="J276" i="9"/>
  <c r="F641" i="9"/>
  <c r="E276" i="9"/>
  <c r="N641" i="9"/>
  <c r="T641" i="9"/>
  <c r="U641" i="9" s="1"/>
  <c r="K641" i="9"/>
  <c r="A641" i="9"/>
  <c r="B642" i="9"/>
  <c r="I642" i="9" l="1"/>
  <c r="D642" i="9"/>
  <c r="J277" i="9"/>
  <c r="T642" i="9"/>
  <c r="U642" i="9" s="1"/>
  <c r="N642" i="9"/>
  <c r="K642" i="9"/>
  <c r="F642" i="9"/>
  <c r="E277" i="9"/>
  <c r="A642" i="9"/>
  <c r="B643" i="9"/>
  <c r="I643" i="9" l="1"/>
  <c r="D643" i="9"/>
  <c r="J278" i="9"/>
  <c r="K643" i="9"/>
  <c r="F643" i="9"/>
  <c r="E278" i="9"/>
  <c r="T643" i="9"/>
  <c r="U643" i="9" s="1"/>
  <c r="N643" i="9"/>
  <c r="A643" i="9"/>
  <c r="B644" i="9"/>
  <c r="I644" i="9" l="1"/>
  <c r="D644" i="9"/>
  <c r="J279" i="9"/>
  <c r="K644" i="9"/>
  <c r="N644" i="9"/>
  <c r="T644" i="9"/>
  <c r="U644" i="9" s="1"/>
  <c r="F644" i="9"/>
  <c r="E279" i="9"/>
  <c r="A644" i="9"/>
  <c r="B645" i="9"/>
  <c r="I645" i="9" l="1"/>
  <c r="D645" i="9"/>
  <c r="J280" i="9"/>
  <c r="F645" i="9"/>
  <c r="E280" i="9"/>
  <c r="K645" i="9"/>
  <c r="N645" i="9"/>
  <c r="T645" i="9"/>
  <c r="U645" i="9" s="1"/>
  <c r="A645" i="9"/>
  <c r="B646" i="9"/>
  <c r="I646" i="9" l="1"/>
  <c r="D646" i="9"/>
  <c r="J281" i="9"/>
  <c r="N646" i="9"/>
  <c r="T646" i="9"/>
  <c r="U646" i="9" s="1"/>
  <c r="F646" i="9"/>
  <c r="E281" i="9"/>
  <c r="K646" i="9"/>
  <c r="A646" i="9"/>
  <c r="B647" i="9"/>
  <c r="I647" i="9" l="1"/>
  <c r="D647" i="9"/>
  <c r="J282" i="9"/>
  <c r="F647" i="9"/>
  <c r="E282" i="9"/>
  <c r="T647" i="9"/>
  <c r="U647" i="9" s="1"/>
  <c r="N647" i="9"/>
  <c r="K647" i="9"/>
  <c r="A647" i="9"/>
  <c r="B648" i="9"/>
  <c r="I648" i="9" l="1"/>
  <c r="D648" i="9"/>
  <c r="J283" i="9"/>
  <c r="F648" i="9"/>
  <c r="E283" i="9"/>
  <c r="K648" i="9"/>
  <c r="N648" i="9"/>
  <c r="T648" i="9"/>
  <c r="U648" i="9" s="1"/>
  <c r="A648" i="9"/>
  <c r="B649" i="9"/>
  <c r="I649" i="9" l="1"/>
  <c r="D649" i="9"/>
  <c r="J284" i="9"/>
  <c r="T649" i="9"/>
  <c r="U649" i="9" s="1"/>
  <c r="N649" i="9"/>
  <c r="K649" i="9"/>
  <c r="F649" i="9"/>
  <c r="E284" i="9"/>
  <c r="A649" i="9"/>
  <c r="B650" i="9"/>
  <c r="I650" i="9" l="1"/>
  <c r="D650" i="9"/>
  <c r="J285" i="9"/>
  <c r="N650" i="9"/>
  <c r="T650" i="9"/>
  <c r="U650" i="9" s="1"/>
  <c r="K650" i="9"/>
  <c r="F650" i="9"/>
  <c r="E285" i="9"/>
  <c r="A650" i="9"/>
  <c r="B651" i="9"/>
  <c r="I651" i="9" l="1"/>
  <c r="D651" i="9"/>
  <c r="J286" i="9"/>
  <c r="K651" i="9"/>
  <c r="F651" i="9"/>
  <c r="E286" i="9"/>
  <c r="N651" i="9"/>
  <c r="T651" i="9"/>
  <c r="U651" i="9" s="1"/>
  <c r="A651" i="9"/>
  <c r="B652" i="9"/>
  <c r="I652" i="9" l="1"/>
  <c r="D652" i="9"/>
  <c r="J287" i="9"/>
  <c r="K652" i="9"/>
  <c r="T652" i="9"/>
  <c r="U652" i="9" s="1"/>
  <c r="N652" i="9"/>
  <c r="F652" i="9"/>
  <c r="E287" i="9"/>
  <c r="A652" i="9"/>
  <c r="B653" i="9"/>
  <c r="I653" i="9" l="1"/>
  <c r="D653" i="9"/>
  <c r="J288" i="9"/>
  <c r="N653" i="9"/>
  <c r="T653" i="9"/>
  <c r="U653" i="9" s="1"/>
  <c r="K653" i="9"/>
  <c r="F653" i="9"/>
  <c r="E288" i="9"/>
  <c r="A653" i="9"/>
  <c r="B654" i="9"/>
  <c r="I654" i="9" l="1"/>
  <c r="D654" i="9"/>
  <c r="J289" i="9"/>
  <c r="T654" i="9"/>
  <c r="U654" i="9" s="1"/>
  <c r="N654" i="9"/>
  <c r="K654" i="9"/>
  <c r="F654" i="9"/>
  <c r="E289" i="9"/>
  <c r="A654" i="9"/>
  <c r="B655" i="9"/>
  <c r="I655" i="9" l="1"/>
  <c r="D655" i="9"/>
  <c r="J290" i="9"/>
  <c r="N655" i="9"/>
  <c r="T655" i="9"/>
  <c r="U655" i="9" s="1"/>
  <c r="K655" i="9"/>
  <c r="F655" i="9"/>
  <c r="E290" i="9"/>
  <c r="A655" i="9"/>
  <c r="B656" i="9"/>
  <c r="I656" i="9" l="1"/>
  <c r="D656" i="9"/>
  <c r="J291" i="9"/>
  <c r="F656" i="9"/>
  <c r="E291" i="9"/>
  <c r="N656" i="9"/>
  <c r="T656" i="9"/>
  <c r="U656" i="9" s="1"/>
  <c r="K656" i="9"/>
  <c r="A656" i="9"/>
  <c r="B657" i="9"/>
  <c r="I657" i="9" l="1"/>
  <c r="D657" i="9"/>
  <c r="J292" i="9"/>
  <c r="K657" i="9"/>
  <c r="N657" i="9"/>
  <c r="T657" i="9"/>
  <c r="U657" i="9" s="1"/>
  <c r="F657" i="9"/>
  <c r="E292" i="9"/>
  <c r="A657" i="9"/>
  <c r="B658" i="9"/>
  <c r="I658" i="9" l="1"/>
  <c r="D658" i="9"/>
  <c r="J293" i="9"/>
  <c r="F658" i="9"/>
  <c r="E293" i="9"/>
  <c r="K658" i="9"/>
  <c r="N658" i="9"/>
  <c r="T658" i="9"/>
  <c r="U658" i="9" s="1"/>
  <c r="A658" i="9"/>
  <c r="B659" i="9"/>
  <c r="I659" i="9" l="1"/>
  <c r="D659" i="9"/>
  <c r="J294" i="9"/>
  <c r="K659" i="9"/>
  <c r="F659" i="9"/>
  <c r="E294" i="9"/>
  <c r="N659" i="9"/>
  <c r="T659" i="9"/>
  <c r="U659" i="9" s="1"/>
  <c r="A659" i="9"/>
  <c r="B660" i="9"/>
  <c r="I660" i="9" l="1"/>
  <c r="D660" i="9"/>
  <c r="J295" i="9"/>
  <c r="F660" i="9"/>
  <c r="E295" i="9"/>
  <c r="T660" i="9"/>
  <c r="U660" i="9" s="1"/>
  <c r="N660" i="9"/>
  <c r="K660" i="9"/>
  <c r="A660" i="9"/>
  <c r="B661" i="9"/>
  <c r="I661" i="9" l="1"/>
  <c r="D661" i="9"/>
  <c r="J296" i="9"/>
  <c r="F661" i="9"/>
  <c r="E296" i="9"/>
  <c r="N661" i="9"/>
  <c r="T661" i="9"/>
  <c r="U661" i="9" s="1"/>
  <c r="K661" i="9"/>
  <c r="A661" i="9"/>
  <c r="B662" i="9"/>
  <c r="I662" i="9" l="1"/>
  <c r="D662" i="9"/>
  <c r="J297" i="9"/>
  <c r="F662" i="9"/>
  <c r="E297" i="9"/>
  <c r="T662" i="9"/>
  <c r="U662" i="9" s="1"/>
  <c r="N662" i="9"/>
  <c r="K662" i="9"/>
  <c r="A662" i="9"/>
  <c r="B663" i="9"/>
  <c r="I663" i="9" l="1"/>
  <c r="D663" i="9"/>
  <c r="J298" i="9"/>
  <c r="F663" i="9"/>
  <c r="E298" i="9"/>
  <c r="T663" i="9"/>
  <c r="U663" i="9" s="1"/>
  <c r="N663" i="9"/>
  <c r="K663" i="9"/>
  <c r="A663" i="9"/>
  <c r="B664" i="9"/>
  <c r="I664" i="9" l="1"/>
  <c r="D664" i="9"/>
  <c r="J299" i="9"/>
  <c r="N664" i="9"/>
  <c r="T664" i="9"/>
  <c r="U664" i="9" s="1"/>
  <c r="K664" i="9"/>
  <c r="F664" i="9"/>
  <c r="E299" i="9"/>
  <c r="A664" i="9"/>
  <c r="B665" i="9"/>
  <c r="I665" i="9" l="1"/>
  <c r="D665" i="9"/>
  <c r="J300" i="9"/>
  <c r="K665" i="9"/>
  <c r="F665" i="9"/>
  <c r="E300" i="9"/>
  <c r="T665" i="9"/>
  <c r="U665" i="9" s="1"/>
  <c r="N665" i="9"/>
  <c r="A665" i="9"/>
  <c r="B666" i="9"/>
  <c r="I666" i="9" l="1"/>
  <c r="D666" i="9"/>
  <c r="J301" i="9"/>
  <c r="K666" i="9"/>
  <c r="N666" i="9"/>
  <c r="T666" i="9"/>
  <c r="U666" i="9" s="1"/>
  <c r="F666" i="9"/>
  <c r="E301" i="9"/>
  <c r="A666" i="9"/>
  <c r="B667" i="9"/>
  <c r="I667" i="9" l="1"/>
  <c r="D667" i="9"/>
  <c r="J302" i="9"/>
  <c r="F667" i="9"/>
  <c r="E302" i="9"/>
  <c r="K667" i="9"/>
  <c r="N667" i="9"/>
  <c r="T667" i="9"/>
  <c r="U667" i="9" s="1"/>
  <c r="A667" i="9"/>
  <c r="B668" i="9"/>
  <c r="I668" i="9" l="1"/>
  <c r="D668" i="9"/>
  <c r="J303" i="9"/>
  <c r="N668" i="9"/>
  <c r="T668" i="9"/>
  <c r="U668" i="9" s="1"/>
  <c r="K668" i="9"/>
  <c r="F668" i="9"/>
  <c r="E303" i="9"/>
  <c r="A668" i="9"/>
  <c r="B669" i="9"/>
  <c r="I669" i="9" l="1"/>
  <c r="D669" i="9"/>
  <c r="J304" i="9"/>
  <c r="F669" i="9"/>
  <c r="E304" i="9"/>
  <c r="N669" i="9"/>
  <c r="T669" i="9"/>
  <c r="U669" i="9" s="1"/>
  <c r="K669" i="9"/>
  <c r="A669" i="9"/>
  <c r="B670" i="9"/>
  <c r="I670" i="9" l="1"/>
  <c r="D670" i="9"/>
  <c r="J305" i="9"/>
  <c r="K670" i="9"/>
  <c r="N670" i="9"/>
  <c r="T670" i="9"/>
  <c r="U670" i="9" s="1"/>
  <c r="F670" i="9"/>
  <c r="E305" i="9"/>
  <c r="A670" i="9"/>
  <c r="B671" i="9"/>
  <c r="I671" i="9" l="1"/>
  <c r="D671" i="9"/>
  <c r="J306" i="9"/>
  <c r="K671" i="9"/>
  <c r="F671" i="9"/>
  <c r="E306" i="9"/>
  <c r="N671" i="9"/>
  <c r="T671" i="9"/>
  <c r="U671" i="9" s="1"/>
  <c r="A671" i="9"/>
  <c r="B672" i="9"/>
  <c r="I672" i="9" l="1"/>
  <c r="D672" i="9"/>
  <c r="J307" i="9"/>
  <c r="F672" i="9"/>
  <c r="E307" i="9"/>
  <c r="K672" i="9"/>
  <c r="T672" i="9"/>
  <c r="U672" i="9" s="1"/>
  <c r="N672" i="9"/>
  <c r="A672" i="9"/>
  <c r="B673" i="9"/>
  <c r="I673" i="9" l="1"/>
  <c r="D673" i="9"/>
  <c r="J308" i="9"/>
  <c r="N673" i="9"/>
  <c r="T673" i="9"/>
  <c r="U673" i="9" s="1"/>
  <c r="K673" i="9"/>
  <c r="F673" i="9"/>
  <c r="E308" i="9"/>
  <c r="A673" i="9"/>
  <c r="B674" i="9"/>
  <c r="I674" i="9" l="1"/>
  <c r="D674" i="9"/>
  <c r="J309" i="9"/>
  <c r="F674" i="9"/>
  <c r="E309" i="9"/>
  <c r="T674" i="9"/>
  <c r="U674" i="9" s="1"/>
  <c r="N674" i="9"/>
  <c r="K674" i="9"/>
  <c r="A674" i="9"/>
  <c r="B675" i="9"/>
  <c r="I675" i="9" l="1"/>
  <c r="D675" i="9"/>
  <c r="J310" i="9"/>
  <c r="F675" i="9"/>
  <c r="E310" i="9"/>
  <c r="T675" i="9"/>
  <c r="U675" i="9" s="1"/>
  <c r="N675" i="9"/>
  <c r="K675" i="9"/>
  <c r="A675" i="9"/>
  <c r="B676" i="9"/>
  <c r="I676" i="9" l="1"/>
  <c r="D676" i="9"/>
  <c r="J311" i="9"/>
  <c r="F676" i="9"/>
  <c r="E311" i="9"/>
  <c r="K676" i="9"/>
  <c r="N676" i="9"/>
  <c r="T676" i="9"/>
  <c r="U676" i="9" s="1"/>
  <c r="A676" i="9"/>
  <c r="B677" i="9"/>
  <c r="I677" i="9" l="1"/>
  <c r="D677" i="9"/>
  <c r="J312" i="9"/>
  <c r="K677" i="9"/>
  <c r="F677" i="9"/>
  <c r="E312" i="9"/>
  <c r="N677" i="9"/>
  <c r="T677" i="9"/>
  <c r="U677" i="9" s="1"/>
  <c r="A677" i="9"/>
  <c r="B678" i="9"/>
  <c r="I678" i="9" l="1"/>
  <c r="D678" i="9"/>
  <c r="J313" i="9"/>
  <c r="K678" i="9"/>
  <c r="N678" i="9"/>
  <c r="T678" i="9"/>
  <c r="U678" i="9" s="1"/>
  <c r="F678" i="9"/>
  <c r="E313" i="9"/>
  <c r="A678" i="9"/>
  <c r="B679" i="9"/>
  <c r="I679" i="9" l="1"/>
  <c r="D679" i="9"/>
  <c r="J314" i="9"/>
  <c r="T679" i="9"/>
  <c r="U679" i="9" s="1"/>
  <c r="N679" i="9"/>
  <c r="F679" i="9"/>
  <c r="E314" i="9"/>
  <c r="K679" i="9"/>
  <c r="A679" i="9"/>
  <c r="B680" i="9"/>
  <c r="I680" i="9" l="1"/>
  <c r="D680" i="9"/>
  <c r="J315" i="9"/>
  <c r="F680" i="9"/>
  <c r="E315" i="9"/>
  <c r="N680" i="9"/>
  <c r="T680" i="9"/>
  <c r="U680" i="9" s="1"/>
  <c r="K680" i="9"/>
  <c r="A680" i="9"/>
  <c r="B681" i="9"/>
  <c r="I681" i="9" l="1"/>
  <c r="D681" i="9"/>
  <c r="J316" i="9"/>
  <c r="F681" i="9"/>
  <c r="E316" i="9"/>
  <c r="N681" i="9"/>
  <c r="T681" i="9"/>
  <c r="U681" i="9" s="1"/>
  <c r="K681" i="9"/>
  <c r="A681" i="9"/>
  <c r="B682" i="9"/>
  <c r="I682" i="9" l="1"/>
  <c r="D682" i="9"/>
  <c r="J317" i="9"/>
  <c r="K682" i="9"/>
  <c r="F682" i="9"/>
  <c r="E317" i="9"/>
  <c r="T682" i="9"/>
  <c r="U682" i="9" s="1"/>
  <c r="N682" i="9"/>
  <c r="A682" i="9"/>
  <c r="B683" i="9"/>
  <c r="I683" i="9" l="1"/>
  <c r="D683" i="9"/>
  <c r="J318" i="9"/>
  <c r="N683" i="9"/>
  <c r="T683" i="9"/>
  <c r="U683" i="9" s="1"/>
  <c r="K683" i="9"/>
  <c r="F683" i="9"/>
  <c r="E318" i="9"/>
  <c r="A683" i="9"/>
  <c r="B684" i="9"/>
  <c r="I684" i="9" l="1"/>
  <c r="D684" i="9"/>
  <c r="J319" i="9"/>
  <c r="K684" i="9"/>
  <c r="F684" i="9"/>
  <c r="E319" i="9"/>
  <c r="N684" i="9"/>
  <c r="T684" i="9"/>
  <c r="U684" i="9" s="1"/>
  <c r="A684" i="9"/>
  <c r="B685" i="9"/>
  <c r="I685" i="9" l="1"/>
  <c r="D685" i="9"/>
  <c r="J320" i="9"/>
  <c r="N685" i="9"/>
  <c r="T685" i="9"/>
  <c r="U685" i="9" s="1"/>
  <c r="F685" i="9"/>
  <c r="E320" i="9"/>
  <c r="K685" i="9"/>
  <c r="A685" i="9"/>
  <c r="B686" i="9"/>
  <c r="I686" i="9" l="1"/>
  <c r="D686" i="9"/>
  <c r="J321" i="9"/>
  <c r="N686" i="9"/>
  <c r="T686" i="9"/>
  <c r="U686" i="9" s="1"/>
  <c r="F686" i="9"/>
  <c r="E321" i="9"/>
  <c r="K686" i="9"/>
  <c r="A686" i="9"/>
  <c r="B687" i="9"/>
  <c r="I687" i="9" l="1"/>
  <c r="D687" i="9"/>
  <c r="J322" i="9"/>
  <c r="N687" i="9"/>
  <c r="T687" i="9"/>
  <c r="U687" i="9" s="1"/>
  <c r="F687" i="9"/>
  <c r="E322" i="9"/>
  <c r="K687" i="9"/>
  <c r="A687" i="9"/>
  <c r="B688" i="9"/>
  <c r="I688" i="9" l="1"/>
  <c r="D688" i="9"/>
  <c r="J323" i="9"/>
  <c r="K688" i="9"/>
  <c r="F688" i="9"/>
  <c r="E323" i="9"/>
  <c r="N688" i="9"/>
  <c r="T688" i="9"/>
  <c r="U688" i="9" s="1"/>
  <c r="A688" i="9"/>
  <c r="B689" i="9"/>
  <c r="I689" i="9" l="1"/>
  <c r="D689" i="9"/>
  <c r="J324" i="9"/>
  <c r="N689" i="9"/>
  <c r="T689" i="9"/>
  <c r="U689" i="9" s="1"/>
  <c r="F689" i="9"/>
  <c r="E324" i="9"/>
  <c r="K689" i="9"/>
  <c r="A689" i="9"/>
  <c r="B690" i="9"/>
  <c r="I690" i="9" l="1"/>
  <c r="D690" i="9"/>
  <c r="J325" i="9"/>
  <c r="F690" i="9"/>
  <c r="E325" i="9"/>
  <c r="K690" i="9"/>
  <c r="N690" i="9"/>
  <c r="T690" i="9"/>
  <c r="U690" i="9" s="1"/>
  <c r="A690" i="9"/>
  <c r="B691" i="9"/>
  <c r="I691" i="9" l="1"/>
  <c r="D691" i="9"/>
  <c r="J326" i="9"/>
  <c r="F691" i="9"/>
  <c r="E326" i="9"/>
  <c r="K691" i="9"/>
  <c r="N691" i="9"/>
  <c r="T691" i="9"/>
  <c r="U691" i="9" s="1"/>
  <c r="A691" i="9"/>
  <c r="B692" i="9"/>
  <c r="I692" i="9" l="1"/>
  <c r="D692" i="9"/>
  <c r="J327" i="9"/>
  <c r="N692" i="9"/>
  <c r="T692" i="9"/>
  <c r="U692" i="9" s="1"/>
  <c r="F692" i="9"/>
  <c r="E327" i="9"/>
  <c r="K692" i="9"/>
  <c r="A692" i="9"/>
  <c r="B693" i="9"/>
  <c r="I693" i="9" l="1"/>
  <c r="D693" i="9"/>
  <c r="J328" i="9"/>
  <c r="K693" i="9"/>
  <c r="F693" i="9"/>
  <c r="E328" i="9"/>
  <c r="T693" i="9"/>
  <c r="U693" i="9" s="1"/>
  <c r="N693" i="9"/>
  <c r="A693" i="9"/>
  <c r="B694" i="9"/>
  <c r="I694" i="9" l="1"/>
  <c r="D694" i="9"/>
  <c r="J329" i="9"/>
  <c r="N694" i="9"/>
  <c r="T694" i="9"/>
  <c r="U694" i="9" s="1"/>
  <c r="F694" i="9"/>
  <c r="E329" i="9"/>
  <c r="K694" i="9"/>
  <c r="A694" i="9"/>
  <c r="B695" i="9"/>
  <c r="I695" i="9" l="1"/>
  <c r="D695" i="9"/>
  <c r="J330" i="9"/>
  <c r="F695" i="9"/>
  <c r="E330" i="9"/>
  <c r="K695" i="9"/>
  <c r="N695" i="9"/>
  <c r="T695" i="9"/>
  <c r="U695" i="9" s="1"/>
  <c r="A695" i="9"/>
  <c r="B696" i="9"/>
  <c r="I696" i="9" l="1"/>
  <c r="D696" i="9"/>
  <c r="J331" i="9"/>
  <c r="N696" i="9"/>
  <c r="T696" i="9"/>
  <c r="U696" i="9" s="1"/>
  <c r="K696" i="9"/>
  <c r="F696" i="9"/>
  <c r="E331" i="9"/>
  <c r="A696" i="9"/>
  <c r="B697" i="9"/>
  <c r="I697" i="9" l="1"/>
  <c r="D697" i="9"/>
  <c r="J332" i="9"/>
  <c r="N697" i="9"/>
  <c r="T697" i="9"/>
  <c r="F697" i="9"/>
  <c r="E332" i="9"/>
  <c r="K697" i="9"/>
  <c r="A697" i="9"/>
  <c r="B698" i="9"/>
  <c r="I698" i="9" l="1"/>
  <c r="D698" i="9"/>
  <c r="J333" i="9"/>
  <c r="U697" i="9"/>
  <c r="N698" i="9"/>
  <c r="T698" i="9"/>
  <c r="U698" i="9" s="1"/>
  <c r="F698" i="9"/>
  <c r="E333" i="9"/>
  <c r="K698" i="9"/>
  <c r="A698" i="9"/>
  <c r="B699" i="9"/>
  <c r="I699" i="9" l="1"/>
  <c r="D699" i="9"/>
  <c r="J334" i="9"/>
  <c r="K699" i="9"/>
  <c r="N699" i="9"/>
  <c r="T699" i="9"/>
  <c r="U699" i="9" s="1"/>
  <c r="F699" i="9"/>
  <c r="E334" i="9"/>
  <c r="A699" i="9"/>
  <c r="B700" i="9"/>
  <c r="I700" i="9" l="1"/>
  <c r="D700" i="9"/>
  <c r="J335" i="9"/>
  <c r="F700" i="9"/>
  <c r="E335" i="9"/>
  <c r="T700" i="9"/>
  <c r="U700" i="9" s="1"/>
  <c r="N700" i="9"/>
  <c r="K700" i="9"/>
  <c r="A700" i="9"/>
  <c r="B701" i="9"/>
  <c r="I701" i="9" l="1"/>
  <c r="D701" i="9"/>
  <c r="J336" i="9"/>
  <c r="N701" i="9"/>
  <c r="T701" i="9"/>
  <c r="U701" i="9" s="1"/>
  <c r="F701" i="9"/>
  <c r="E336" i="9"/>
  <c r="K701" i="9"/>
  <c r="A701" i="9"/>
  <c r="B702" i="9"/>
  <c r="I702" i="9" l="1"/>
  <c r="D702" i="9"/>
  <c r="J337" i="9"/>
  <c r="F702" i="9"/>
  <c r="E337" i="9"/>
  <c r="K702" i="9"/>
  <c r="T702" i="9"/>
  <c r="U702" i="9" s="1"/>
  <c r="N702" i="9"/>
  <c r="A702" i="9"/>
  <c r="B703" i="9"/>
  <c r="I703" i="9" l="1"/>
  <c r="D703" i="9"/>
  <c r="J338" i="9"/>
  <c r="K703" i="9"/>
  <c r="F703" i="9"/>
  <c r="E338" i="9"/>
  <c r="T703" i="9"/>
  <c r="U703" i="9" s="1"/>
  <c r="N703" i="9"/>
  <c r="A703" i="9"/>
  <c r="B704" i="9"/>
  <c r="D704" i="9" l="1"/>
  <c r="I704" i="9"/>
  <c r="J339" i="9"/>
  <c r="F704" i="9"/>
  <c r="E339" i="9"/>
  <c r="K704" i="9"/>
  <c r="N704" i="9"/>
  <c r="T704" i="9"/>
  <c r="U704" i="9" s="1"/>
  <c r="A704" i="9"/>
  <c r="B705" i="9"/>
  <c r="I705" i="9" l="1"/>
  <c r="D705" i="9"/>
  <c r="J340" i="9"/>
  <c r="N705" i="9"/>
  <c r="T705" i="9"/>
  <c r="U705" i="9" s="1"/>
  <c r="F705" i="9"/>
  <c r="E340" i="9"/>
  <c r="K705" i="9"/>
  <c r="A705" i="9"/>
  <c r="B706" i="9"/>
  <c r="I706" i="9" l="1"/>
  <c r="D706" i="9"/>
  <c r="J341" i="9"/>
  <c r="F706" i="9"/>
  <c r="E341" i="9"/>
  <c r="N706" i="9"/>
  <c r="T706" i="9"/>
  <c r="U706" i="9" s="1"/>
  <c r="K706" i="9"/>
  <c r="A706" i="9"/>
  <c r="B707" i="9"/>
  <c r="I707" i="9" l="1"/>
  <c r="D707" i="9"/>
  <c r="J342" i="9"/>
  <c r="F707" i="9"/>
  <c r="E342" i="9"/>
  <c r="K707" i="9"/>
  <c r="N707" i="9"/>
  <c r="T707" i="9"/>
  <c r="U707" i="9" s="1"/>
  <c r="A707" i="9"/>
  <c r="B708" i="9"/>
  <c r="I708" i="9" l="1"/>
  <c r="D708" i="9"/>
  <c r="J343" i="9"/>
  <c r="K708" i="9"/>
  <c r="F708" i="9"/>
  <c r="E343" i="9"/>
  <c r="N708" i="9"/>
  <c r="T708" i="9"/>
  <c r="U708" i="9" s="1"/>
  <c r="A708" i="9"/>
  <c r="B709" i="9"/>
  <c r="I709" i="9" l="1"/>
  <c r="D709" i="9"/>
  <c r="J344" i="9"/>
  <c r="N709" i="9"/>
  <c r="T709" i="9"/>
  <c r="U709" i="9" s="1"/>
  <c r="K709" i="9"/>
  <c r="F709" i="9"/>
  <c r="E344" i="9"/>
  <c r="A709" i="9"/>
  <c r="B710" i="9"/>
  <c r="I710" i="9" l="1"/>
  <c r="D710" i="9"/>
  <c r="J345" i="9"/>
  <c r="K710" i="9"/>
  <c r="N710" i="9"/>
  <c r="T710" i="9"/>
  <c r="U710" i="9" s="1"/>
  <c r="F710" i="9"/>
  <c r="E345" i="9"/>
  <c r="A710" i="9"/>
  <c r="B711" i="9"/>
  <c r="I711" i="9" l="1"/>
  <c r="D711" i="9"/>
  <c r="J346" i="9"/>
  <c r="K711" i="9"/>
  <c r="T711" i="9"/>
  <c r="U711" i="9" s="1"/>
  <c r="N711" i="9"/>
  <c r="F711" i="9"/>
  <c r="E346" i="9"/>
  <c r="A711" i="9"/>
  <c r="B712" i="9"/>
  <c r="I712" i="9" l="1"/>
  <c r="D712" i="9"/>
  <c r="J347" i="9"/>
  <c r="K712" i="9"/>
  <c r="N712" i="9"/>
  <c r="T712" i="9"/>
  <c r="U712" i="9" s="1"/>
  <c r="F712" i="9"/>
  <c r="E347" i="9"/>
  <c r="A712" i="9"/>
  <c r="B713" i="9"/>
  <c r="I713" i="9" l="1"/>
  <c r="D713" i="9"/>
  <c r="J348" i="9"/>
  <c r="K713" i="9"/>
  <c r="F713" i="9"/>
  <c r="E348" i="9"/>
  <c r="T713" i="9"/>
  <c r="U713" i="9" s="1"/>
  <c r="N713" i="9"/>
  <c r="A713" i="9"/>
  <c r="B714" i="9"/>
  <c r="I714" i="9" l="1"/>
  <c r="D714" i="9"/>
  <c r="J349" i="9"/>
  <c r="F714" i="9"/>
  <c r="E349" i="9"/>
  <c r="N714" i="9"/>
  <c r="T714" i="9"/>
  <c r="U714" i="9" s="1"/>
  <c r="K714" i="9"/>
  <c r="A714" i="9"/>
  <c r="B715" i="9"/>
  <c r="I715" i="9" l="1"/>
  <c r="D715" i="9"/>
  <c r="J350" i="9"/>
  <c r="N715" i="9"/>
  <c r="T715" i="9"/>
  <c r="U715" i="9" s="1"/>
  <c r="K715" i="9"/>
  <c r="F715" i="9"/>
  <c r="E350" i="9"/>
  <c r="A715" i="9"/>
  <c r="B716" i="9"/>
  <c r="I716" i="9" l="1"/>
  <c r="D716" i="9"/>
  <c r="J351" i="9"/>
  <c r="K716" i="9"/>
  <c r="T716" i="9"/>
  <c r="U716" i="9" s="1"/>
  <c r="N716" i="9"/>
  <c r="F716" i="9"/>
  <c r="E351" i="9"/>
  <c r="A716" i="9"/>
  <c r="B717" i="9"/>
  <c r="I717" i="9" l="1"/>
  <c r="D717" i="9"/>
  <c r="J352" i="9"/>
  <c r="K717" i="9"/>
  <c r="N717" i="9"/>
  <c r="T717" i="9"/>
  <c r="U717" i="9" s="1"/>
  <c r="F717" i="9"/>
  <c r="E352" i="9"/>
  <c r="A717" i="9"/>
  <c r="B718" i="9"/>
  <c r="I718" i="9" l="1"/>
  <c r="D718" i="9"/>
  <c r="J353" i="9"/>
  <c r="K718" i="9"/>
  <c r="F718" i="9"/>
  <c r="E353" i="9"/>
  <c r="T718" i="9"/>
  <c r="U718" i="9" s="1"/>
  <c r="N718" i="9"/>
  <c r="A718" i="9"/>
  <c r="B719" i="9"/>
  <c r="I719" i="9" l="1"/>
  <c r="D719" i="9"/>
  <c r="J354" i="9"/>
  <c r="N719" i="9"/>
  <c r="T719" i="9"/>
  <c r="U719" i="9" s="1"/>
  <c r="K719" i="9"/>
  <c r="F719" i="9"/>
  <c r="E354" i="9"/>
  <c r="A719" i="9"/>
  <c r="B720" i="9"/>
  <c r="I720" i="9" l="1"/>
  <c r="D720" i="9"/>
  <c r="J355" i="9"/>
  <c r="N720" i="9"/>
  <c r="T720" i="9"/>
  <c r="U720" i="9" s="1"/>
  <c r="K720" i="9"/>
  <c r="F720" i="9"/>
  <c r="E355" i="9"/>
  <c r="A720" i="9"/>
  <c r="B721" i="9"/>
  <c r="I721" i="9" l="1"/>
  <c r="D721" i="9"/>
  <c r="J356" i="9"/>
  <c r="F721" i="9"/>
  <c r="E356" i="9"/>
  <c r="K721" i="9"/>
  <c r="N721" i="9"/>
  <c r="T721" i="9"/>
  <c r="U721" i="9" s="1"/>
  <c r="A721" i="9"/>
  <c r="B722" i="9"/>
  <c r="I722" i="9" l="1"/>
  <c r="D722" i="9"/>
  <c r="J357" i="9"/>
  <c r="F722" i="9"/>
  <c r="E357" i="9"/>
  <c r="K722" i="9"/>
  <c r="N722" i="9"/>
  <c r="T722" i="9"/>
  <c r="U722" i="9" s="1"/>
  <c r="A722" i="9"/>
  <c r="B723" i="9"/>
  <c r="I723" i="9" l="1"/>
  <c r="D723" i="9"/>
  <c r="J358" i="9"/>
  <c r="N723" i="9"/>
  <c r="T723" i="9"/>
  <c r="U723" i="9" s="1"/>
  <c r="F723" i="9"/>
  <c r="E358" i="9"/>
  <c r="K723" i="9"/>
  <c r="A723" i="9"/>
  <c r="B724" i="9"/>
  <c r="I724" i="9" l="1"/>
  <c r="D724" i="9"/>
  <c r="J359" i="9"/>
  <c r="K724" i="9"/>
  <c r="T724" i="9"/>
  <c r="U724" i="9" s="1"/>
  <c r="N724" i="9"/>
  <c r="F724" i="9"/>
  <c r="E359" i="9"/>
  <c r="A724" i="9"/>
  <c r="B725" i="9"/>
  <c r="I725" i="9" l="1"/>
  <c r="D725" i="9"/>
  <c r="J360" i="9"/>
  <c r="N725" i="9"/>
  <c r="T725" i="9"/>
  <c r="U725" i="9" s="1"/>
  <c r="K725" i="9"/>
  <c r="F725" i="9"/>
  <c r="E360" i="9"/>
  <c r="A725" i="9"/>
  <c r="B726" i="9"/>
  <c r="I726" i="9" l="1"/>
  <c r="D726" i="9"/>
  <c r="J361" i="9"/>
  <c r="F726" i="9"/>
  <c r="E361" i="9"/>
  <c r="K726" i="9"/>
  <c r="T726" i="9"/>
  <c r="U726" i="9" s="1"/>
  <c r="N726" i="9"/>
  <c r="A726" i="9"/>
  <c r="B727" i="9"/>
  <c r="I727" i="9" l="1"/>
  <c r="D727" i="9"/>
  <c r="J362" i="9"/>
  <c r="F727" i="9"/>
  <c r="E362" i="9"/>
  <c r="T727" i="9"/>
  <c r="U727" i="9" s="1"/>
  <c r="N727" i="9"/>
  <c r="K727" i="9"/>
  <c r="A727" i="9"/>
  <c r="B728" i="9"/>
  <c r="I728" i="9" l="1"/>
  <c r="D728" i="9"/>
  <c r="J363" i="9"/>
  <c r="K728" i="9"/>
  <c r="F728" i="9"/>
  <c r="E363" i="9"/>
  <c r="N728" i="9"/>
  <c r="T728" i="9"/>
  <c r="U728" i="9" s="1"/>
  <c r="A728" i="9"/>
  <c r="B729" i="9"/>
  <c r="I729" i="9" l="1"/>
  <c r="D729" i="9"/>
  <c r="J364" i="9"/>
  <c r="F729" i="9"/>
  <c r="E364" i="9"/>
  <c r="T729" i="9"/>
  <c r="U729" i="9" s="1"/>
  <c r="N729" i="9"/>
  <c r="K729" i="9"/>
  <c r="A729" i="9"/>
  <c r="B730" i="9"/>
  <c r="I730" i="9" l="1"/>
  <c r="D730" i="9"/>
  <c r="J365" i="9"/>
  <c r="F730" i="9"/>
  <c r="E365" i="9"/>
  <c r="K730" i="9"/>
  <c r="N730" i="9"/>
  <c r="T730" i="9"/>
  <c r="U730" i="9" s="1"/>
  <c r="A730" i="9"/>
  <c r="B731" i="9"/>
  <c r="I731" i="9" l="1"/>
  <c r="D731" i="9"/>
  <c r="J366" i="9"/>
  <c r="K731" i="9"/>
  <c r="N731" i="9"/>
  <c r="T731" i="9"/>
  <c r="U731" i="9" s="1"/>
  <c r="F731" i="9"/>
  <c r="E366" i="9"/>
  <c r="A731" i="9"/>
  <c r="B732" i="9"/>
  <c r="I732" i="9" l="1"/>
  <c r="D732" i="9"/>
  <c r="J367" i="9"/>
  <c r="K732" i="9"/>
  <c r="F732" i="9"/>
  <c r="E367" i="9"/>
  <c r="N732" i="9"/>
  <c r="T732" i="9"/>
  <c r="U732" i="9" s="1"/>
  <c r="A732" i="9"/>
  <c r="B733" i="9"/>
  <c r="I733" i="9" l="1"/>
  <c r="D733" i="9"/>
  <c r="J368" i="9"/>
  <c r="K733" i="9"/>
  <c r="F733" i="9"/>
  <c r="E368" i="9"/>
  <c r="N733" i="9"/>
  <c r="T733" i="9"/>
  <c r="U733" i="9" s="1"/>
  <c r="A733" i="9"/>
  <c r="B734" i="9"/>
  <c r="I734" i="9" l="1"/>
  <c r="D734" i="9"/>
  <c r="J369" i="9"/>
  <c r="K734" i="9"/>
  <c r="F734" i="9"/>
  <c r="E369" i="9"/>
  <c r="T734" i="9"/>
  <c r="U734" i="9" s="1"/>
  <c r="N734" i="9"/>
  <c r="A734" i="9"/>
  <c r="B735" i="9"/>
  <c r="I735" i="9" l="1"/>
  <c r="D735" i="9"/>
  <c r="J370" i="9"/>
  <c r="N735" i="9"/>
  <c r="T735" i="9"/>
  <c r="U735" i="9" s="1"/>
  <c r="F735" i="9"/>
  <c r="E370" i="9"/>
  <c r="K735" i="9"/>
  <c r="A735" i="9"/>
  <c r="B736" i="9"/>
  <c r="I736" i="9" l="1"/>
  <c r="D736" i="9"/>
  <c r="J371" i="9"/>
  <c r="K736" i="9"/>
  <c r="F736" i="9"/>
  <c r="E371" i="9"/>
  <c r="N736" i="9"/>
  <c r="T736" i="9"/>
  <c r="U736" i="9" s="1"/>
  <c r="A736" i="9"/>
  <c r="B737" i="9"/>
  <c r="I737" i="9" l="1"/>
  <c r="D737" i="9"/>
  <c r="J372" i="9"/>
  <c r="N737" i="9"/>
  <c r="T737" i="9"/>
  <c r="U737" i="9" s="1"/>
  <c r="K737" i="9"/>
  <c r="F737" i="9"/>
  <c r="E372" i="9"/>
  <c r="A737" i="9"/>
  <c r="B738" i="9"/>
  <c r="I738" i="9" l="1"/>
  <c r="D738" i="9"/>
  <c r="J373" i="9"/>
  <c r="N738" i="9"/>
  <c r="T738" i="9"/>
  <c r="U738" i="9" s="1"/>
  <c r="F738" i="9"/>
  <c r="E373" i="9"/>
  <c r="K738" i="9"/>
  <c r="A738" i="9"/>
  <c r="B739" i="9"/>
  <c r="I739" i="9" l="1"/>
  <c r="D739" i="9"/>
  <c r="J374" i="9"/>
  <c r="K739" i="9"/>
  <c r="F739" i="9"/>
  <c r="E374" i="9"/>
  <c r="N739" i="9"/>
  <c r="T739" i="9"/>
  <c r="U739" i="9" s="1"/>
  <c r="A739" i="9"/>
  <c r="B740" i="9"/>
  <c r="I740" i="9" l="1"/>
  <c r="D740" i="9"/>
  <c r="J375" i="9"/>
  <c r="T740" i="9"/>
  <c r="U740" i="9" s="1"/>
  <c r="N740" i="9"/>
  <c r="K740" i="9"/>
  <c r="F740" i="9"/>
  <c r="E375" i="9"/>
  <c r="A740" i="9"/>
  <c r="B741" i="9"/>
  <c r="I741" i="9" l="1"/>
  <c r="D741" i="9"/>
  <c r="J376" i="9"/>
  <c r="F741" i="9"/>
  <c r="E376" i="9"/>
  <c r="N741" i="9"/>
  <c r="T741" i="9"/>
  <c r="U741" i="9" s="1"/>
  <c r="K741" i="9"/>
  <c r="A741" i="9"/>
  <c r="B742" i="9"/>
  <c r="I742" i="9" l="1"/>
  <c r="D742" i="9"/>
  <c r="J377" i="9"/>
  <c r="K742" i="9"/>
  <c r="F742" i="9"/>
  <c r="E377" i="9"/>
  <c r="N742" i="9"/>
  <c r="T742" i="9"/>
  <c r="U742" i="9" s="1"/>
  <c r="A742" i="9"/>
  <c r="B743" i="9"/>
  <c r="I743" i="9" l="1"/>
  <c r="D743" i="9"/>
  <c r="J378" i="9"/>
  <c r="N743" i="9"/>
  <c r="T743" i="9"/>
  <c r="U743" i="9" s="1"/>
  <c r="F743" i="9"/>
  <c r="E378" i="9"/>
  <c r="K743" i="9"/>
  <c r="A743" i="9"/>
  <c r="B744" i="9"/>
  <c r="I744" i="9" l="1"/>
  <c r="D744" i="9"/>
  <c r="J379" i="9"/>
  <c r="F744" i="9"/>
  <c r="E379" i="9"/>
  <c r="K744" i="9"/>
  <c r="N744" i="9"/>
  <c r="T744" i="9"/>
  <c r="U744" i="9" s="1"/>
  <c r="A744" i="9"/>
  <c r="B745" i="9"/>
  <c r="I745" i="9" l="1"/>
  <c r="D745" i="9"/>
  <c r="J380" i="9"/>
  <c r="F745" i="9"/>
  <c r="E380" i="9"/>
  <c r="N745" i="9"/>
  <c r="T745" i="9"/>
  <c r="U745" i="9" s="1"/>
  <c r="K745" i="9"/>
  <c r="A745" i="9"/>
  <c r="B746" i="9"/>
  <c r="I746" i="9" l="1"/>
  <c r="D746" i="9"/>
  <c r="J381" i="9"/>
  <c r="K746" i="9"/>
  <c r="F746" i="9"/>
  <c r="E381" i="9"/>
  <c r="N746" i="9"/>
  <c r="T746" i="9"/>
  <c r="U746" i="9" s="1"/>
  <c r="A746" i="9"/>
  <c r="B747" i="9"/>
  <c r="I747" i="9" l="1"/>
  <c r="D747" i="9"/>
  <c r="J382" i="9"/>
  <c r="K747" i="9"/>
  <c r="N747" i="9"/>
  <c r="T747" i="9"/>
  <c r="U747" i="9" s="1"/>
  <c r="F747" i="9"/>
  <c r="E382" i="9"/>
  <c r="A747" i="9"/>
  <c r="B748" i="9"/>
  <c r="I748" i="9" l="1"/>
  <c r="D748" i="9"/>
  <c r="J383" i="9"/>
  <c r="K748" i="9"/>
  <c r="F748" i="9"/>
  <c r="E383" i="9"/>
  <c r="N748" i="9"/>
  <c r="T748" i="9"/>
  <c r="U748" i="9" s="1"/>
  <c r="A748" i="9"/>
  <c r="B749" i="9"/>
  <c r="I749" i="9" l="1"/>
  <c r="D749" i="9"/>
  <c r="J384" i="9"/>
  <c r="T749" i="9"/>
  <c r="U749" i="9" s="1"/>
  <c r="N749" i="9"/>
  <c r="K749" i="9"/>
  <c r="F749" i="9"/>
  <c r="E384" i="9"/>
  <c r="A749" i="9"/>
  <c r="B750" i="9"/>
  <c r="I750" i="9" l="1"/>
  <c r="D750" i="9"/>
  <c r="J385" i="9"/>
  <c r="N750" i="9"/>
  <c r="T750" i="9"/>
  <c r="U750" i="9" s="1"/>
  <c r="K750" i="9"/>
  <c r="F750" i="9"/>
  <c r="E385" i="9"/>
  <c r="A750" i="9"/>
  <c r="B751" i="9"/>
  <c r="I751" i="9" l="1"/>
  <c r="D751" i="9"/>
  <c r="J386" i="9"/>
  <c r="N751" i="9"/>
  <c r="T751" i="9"/>
  <c r="U751" i="9" s="1"/>
  <c r="K751" i="9"/>
  <c r="F751" i="9"/>
  <c r="E386" i="9"/>
  <c r="A751" i="9"/>
  <c r="B752" i="9"/>
  <c r="I752" i="9" l="1"/>
  <c r="D752" i="9"/>
  <c r="J387" i="9"/>
  <c r="F752" i="9"/>
  <c r="E387" i="9"/>
  <c r="K752" i="9"/>
  <c r="T752" i="9"/>
  <c r="U752" i="9" s="1"/>
  <c r="N752" i="9"/>
  <c r="A752" i="9"/>
  <c r="B753" i="9"/>
  <c r="I753" i="9" l="1"/>
  <c r="D753" i="9"/>
  <c r="J388" i="9"/>
  <c r="F753" i="9"/>
  <c r="E388" i="9"/>
  <c r="K753" i="9"/>
  <c r="N753" i="9"/>
  <c r="T753" i="9"/>
  <c r="U753" i="9" s="1"/>
  <c r="A753" i="9"/>
  <c r="B754" i="9"/>
  <c r="I754" i="9" l="1"/>
  <c r="D754" i="9"/>
  <c r="J389" i="9"/>
  <c r="K754" i="9"/>
  <c r="T754" i="9"/>
  <c r="U754" i="9" s="1"/>
  <c r="N754" i="9"/>
  <c r="F754" i="9"/>
  <c r="E389" i="9"/>
  <c r="A754" i="9"/>
  <c r="B755" i="9"/>
  <c r="I755" i="9" l="1"/>
  <c r="D755" i="9"/>
  <c r="J390" i="9"/>
  <c r="K755" i="9"/>
  <c r="N755" i="9"/>
  <c r="T755" i="9"/>
  <c r="F755" i="9"/>
  <c r="E390" i="9"/>
  <c r="A755" i="9"/>
  <c r="B756" i="9"/>
  <c r="I756" i="9" l="1"/>
  <c r="D756" i="9"/>
  <c r="J391" i="9"/>
  <c r="F756" i="9"/>
  <c r="E391" i="9"/>
  <c r="U755" i="9"/>
  <c r="K756" i="9"/>
  <c r="N756" i="9"/>
  <c r="T756" i="9"/>
  <c r="U756" i="9" s="1"/>
  <c r="A756" i="9"/>
  <c r="B757" i="9"/>
  <c r="I757" i="9" l="1"/>
  <c r="D757" i="9"/>
  <c r="J392" i="9"/>
  <c r="N757" i="9"/>
  <c r="T757" i="9"/>
  <c r="U757" i="9" s="1"/>
  <c r="F757" i="9"/>
  <c r="E392" i="9"/>
  <c r="K757" i="9"/>
  <c r="A757" i="9"/>
  <c r="B758" i="9"/>
  <c r="I758" i="9" l="1"/>
  <c r="D758" i="9"/>
  <c r="J393" i="9"/>
  <c r="K758" i="9"/>
  <c r="F758" i="9"/>
  <c r="E393" i="9"/>
  <c r="T758" i="9"/>
  <c r="U758" i="9" s="1"/>
  <c r="N758" i="9"/>
  <c r="A758" i="9"/>
  <c r="B759" i="9"/>
  <c r="I759" i="9" l="1"/>
  <c r="D759" i="9"/>
  <c r="J394" i="9"/>
  <c r="F759" i="9"/>
  <c r="E394" i="9"/>
  <c r="N759" i="9"/>
  <c r="T759" i="9"/>
  <c r="U759" i="9" s="1"/>
  <c r="K759" i="9"/>
  <c r="A759" i="9"/>
  <c r="B760" i="9"/>
  <c r="I760" i="9" l="1"/>
  <c r="D760" i="9"/>
  <c r="J395" i="9"/>
  <c r="T760" i="9"/>
  <c r="U760" i="9" s="1"/>
  <c r="N760" i="9"/>
  <c r="K760" i="9"/>
  <c r="F760" i="9"/>
  <c r="E395" i="9"/>
  <c r="A760" i="9"/>
  <c r="B761" i="9"/>
  <c r="I761" i="9" l="1"/>
  <c r="D761" i="9"/>
  <c r="J396" i="9"/>
  <c r="F761" i="9"/>
  <c r="E396" i="9"/>
  <c r="K761" i="9"/>
  <c r="N761" i="9"/>
  <c r="T761" i="9"/>
  <c r="U761" i="9" s="1"/>
  <c r="A761" i="9"/>
  <c r="B762" i="9"/>
  <c r="I762" i="9" l="1"/>
  <c r="D762" i="9"/>
  <c r="J397" i="9"/>
  <c r="K762" i="9"/>
  <c r="T762" i="9"/>
  <c r="U762" i="9" s="1"/>
  <c r="N762" i="9"/>
  <c r="F762" i="9"/>
  <c r="E397" i="9"/>
  <c r="A762" i="9"/>
  <c r="B763" i="9"/>
  <c r="I763" i="9" l="1"/>
  <c r="D763" i="9"/>
  <c r="J398" i="9"/>
  <c r="F763" i="9"/>
  <c r="E398" i="9"/>
  <c r="K763" i="9"/>
  <c r="N763" i="9"/>
  <c r="T763" i="9"/>
  <c r="U763" i="9" s="1"/>
  <c r="A763" i="9"/>
  <c r="B764" i="9"/>
  <c r="I764" i="9" l="1"/>
  <c r="D764" i="9"/>
  <c r="J399" i="9"/>
  <c r="T764" i="9"/>
  <c r="U764" i="9" s="1"/>
  <c r="N764" i="9"/>
  <c r="K764" i="9"/>
  <c r="F764" i="9"/>
  <c r="E399" i="9"/>
  <c r="A764" i="9"/>
  <c r="B765" i="9"/>
  <c r="I765" i="9" l="1"/>
  <c r="D765" i="9"/>
  <c r="J400" i="9"/>
  <c r="K765" i="9"/>
  <c r="N765" i="9"/>
  <c r="T765" i="9"/>
  <c r="U765" i="9" s="1"/>
  <c r="F765" i="9"/>
  <c r="E400" i="9"/>
  <c r="A765" i="9"/>
  <c r="B766" i="9"/>
  <c r="I766" i="9" l="1"/>
  <c r="D766" i="9"/>
  <c r="J401" i="9"/>
  <c r="F766" i="9"/>
  <c r="E401" i="9"/>
  <c r="T766" i="9"/>
  <c r="U766" i="9" s="1"/>
  <c r="N766" i="9"/>
  <c r="K766" i="9"/>
  <c r="A766" i="9"/>
  <c r="B767" i="9"/>
  <c r="I767" i="9" l="1"/>
  <c r="D767" i="9"/>
  <c r="J402" i="9"/>
  <c r="N767" i="9"/>
  <c r="T767" i="9"/>
  <c r="U767" i="9" s="1"/>
  <c r="K767" i="9"/>
  <c r="F767" i="9"/>
  <c r="E402" i="9"/>
  <c r="A767" i="9"/>
  <c r="B768" i="9"/>
  <c r="I768" i="9" l="1"/>
  <c r="D768" i="9"/>
  <c r="J403" i="9"/>
  <c r="T768" i="9"/>
  <c r="U768" i="9" s="1"/>
  <c r="N768" i="9"/>
  <c r="K768" i="9"/>
  <c r="F768" i="9"/>
  <c r="E403" i="9"/>
  <c r="A768" i="9"/>
  <c r="B769" i="9"/>
  <c r="I769" i="9" l="1"/>
  <c r="D769" i="9"/>
  <c r="J404" i="9"/>
  <c r="K769" i="9"/>
  <c r="F769" i="9"/>
  <c r="E404" i="9"/>
  <c r="N769" i="9"/>
  <c r="T769" i="9"/>
  <c r="U769" i="9" s="1"/>
  <c r="A769" i="9"/>
  <c r="B770" i="9"/>
  <c r="I770" i="9" l="1"/>
  <c r="D770" i="9"/>
  <c r="J405" i="9"/>
  <c r="K770" i="9"/>
  <c r="T770" i="9"/>
  <c r="U770" i="9" s="1"/>
  <c r="N770" i="9"/>
  <c r="F770" i="9"/>
  <c r="E405" i="9"/>
  <c r="A770" i="9"/>
  <c r="B771" i="9"/>
  <c r="I771" i="9" l="1"/>
  <c r="D771" i="9"/>
  <c r="J406" i="9"/>
  <c r="K771" i="9"/>
  <c r="N771" i="9"/>
  <c r="T771" i="9"/>
  <c r="U771" i="9" s="1"/>
  <c r="F771" i="9"/>
  <c r="E406" i="9"/>
  <c r="A771" i="9"/>
  <c r="B772" i="9"/>
  <c r="I772" i="9" l="1"/>
  <c r="D772" i="9"/>
  <c r="J407" i="9"/>
  <c r="K772" i="9"/>
  <c r="F772" i="9"/>
  <c r="E407" i="9"/>
  <c r="T772" i="9"/>
  <c r="U772" i="9" s="1"/>
  <c r="N772" i="9"/>
  <c r="A772" i="9"/>
  <c r="B773" i="9"/>
  <c r="I773" i="9" l="1"/>
  <c r="D773" i="9"/>
  <c r="J408" i="9"/>
  <c r="N773" i="9"/>
  <c r="T773" i="9"/>
  <c r="U773" i="9" s="1"/>
  <c r="K773" i="9"/>
  <c r="F773" i="9"/>
  <c r="E408" i="9"/>
  <c r="A773" i="9"/>
  <c r="B774" i="9"/>
  <c r="I774" i="9" l="1"/>
  <c r="D774" i="9"/>
  <c r="J409" i="9"/>
  <c r="T774" i="9"/>
  <c r="U774" i="9" s="1"/>
  <c r="N774" i="9"/>
  <c r="K774" i="9"/>
  <c r="F774" i="9"/>
  <c r="E409" i="9"/>
  <c r="A774" i="9"/>
  <c r="B775" i="9"/>
  <c r="I775" i="9" l="1"/>
  <c r="D775" i="9"/>
  <c r="J410" i="9"/>
  <c r="N775" i="9"/>
  <c r="T775" i="9"/>
  <c r="U775" i="9" s="1"/>
  <c r="K775" i="9"/>
  <c r="F775" i="9"/>
  <c r="E410" i="9"/>
  <c r="A775" i="9"/>
  <c r="B776" i="9"/>
  <c r="I776" i="9" l="1"/>
  <c r="D776" i="9"/>
  <c r="J411" i="9"/>
  <c r="K776" i="9"/>
  <c r="F776" i="9"/>
  <c r="E411" i="9"/>
  <c r="T776" i="9"/>
  <c r="U776" i="9" s="1"/>
  <c r="N776" i="9"/>
  <c r="A776" i="9"/>
  <c r="B777" i="9"/>
  <c r="D777" i="9" l="1"/>
  <c r="J412" i="9"/>
  <c r="F777" i="9"/>
  <c r="E412" i="9"/>
  <c r="N777" i="9"/>
  <c r="T777" i="9"/>
  <c r="U777" i="9" s="1"/>
  <c r="K777" i="9"/>
  <c r="A777" i="9"/>
  <c r="B778" i="9"/>
  <c r="I778" i="9" l="1"/>
  <c r="D778" i="9"/>
  <c r="F778" i="9"/>
  <c r="E413" i="9"/>
  <c r="T778" i="9"/>
  <c r="U778" i="9" s="1"/>
  <c r="N778" i="9"/>
  <c r="A778" i="9"/>
  <c r="B779" i="9"/>
  <c r="I779" i="9" l="1"/>
  <c r="D779" i="9"/>
  <c r="N779" i="9"/>
  <c r="T779" i="9"/>
  <c r="U779" i="9" s="1"/>
  <c r="F779" i="9"/>
  <c r="E414" i="9"/>
  <c r="A779" i="9"/>
  <c r="B780" i="9"/>
  <c r="I780" i="9" l="1"/>
  <c r="D780" i="9"/>
  <c r="T780" i="9"/>
  <c r="U780" i="9" s="1"/>
  <c r="N780" i="9"/>
  <c r="F780" i="9"/>
  <c r="E415" i="9"/>
  <c r="A780" i="9"/>
  <c r="B781" i="9"/>
  <c r="I781" i="9" l="1"/>
  <c r="D781" i="9"/>
  <c r="F781" i="9"/>
  <c r="E416" i="9"/>
  <c r="N781" i="9"/>
  <c r="T781" i="9"/>
  <c r="U781" i="9" s="1"/>
  <c r="A781" i="9"/>
  <c r="B782" i="9"/>
  <c r="I782" i="9" l="1"/>
  <c r="D782" i="9"/>
  <c r="T782" i="9"/>
  <c r="U782" i="9" s="1"/>
  <c r="N782" i="9"/>
  <c r="F782" i="9"/>
  <c r="E417" i="9"/>
  <c r="A782" i="9"/>
  <c r="B783" i="9"/>
  <c r="I783" i="9" l="1"/>
  <c r="D783" i="9"/>
  <c r="F783" i="9"/>
  <c r="E418" i="9"/>
  <c r="N783" i="9"/>
  <c r="T783" i="9"/>
  <c r="U783" i="9" s="1"/>
  <c r="A783" i="9"/>
  <c r="B784" i="9"/>
  <c r="I784" i="9" l="1"/>
  <c r="D784" i="9"/>
  <c r="F784" i="9"/>
  <c r="E419" i="9"/>
  <c r="T784" i="9"/>
  <c r="U784" i="9" s="1"/>
  <c r="N784" i="9"/>
  <c r="A784" i="9"/>
  <c r="B785" i="9"/>
  <c r="I785" i="9" l="1"/>
  <c r="D785" i="9"/>
  <c r="F785" i="9"/>
  <c r="E420" i="9"/>
  <c r="N785" i="9"/>
  <c r="T785" i="9"/>
  <c r="U785" i="9" s="1"/>
  <c r="A785" i="9"/>
  <c r="B786" i="9"/>
  <c r="I786" i="9" l="1"/>
  <c r="D786" i="9"/>
  <c r="T786" i="9"/>
  <c r="U786" i="9" s="1"/>
  <c r="N786" i="9"/>
  <c r="F786" i="9"/>
  <c r="E421" i="9"/>
  <c r="A786" i="9"/>
  <c r="B787" i="9"/>
  <c r="I787" i="9" l="1"/>
  <c r="D787" i="9"/>
  <c r="N787" i="9"/>
  <c r="T787" i="9"/>
  <c r="U787" i="9" s="1"/>
  <c r="F787" i="9"/>
  <c r="E422" i="9"/>
  <c r="A787" i="9"/>
  <c r="B788" i="9"/>
  <c r="I788" i="9" l="1"/>
  <c r="D788" i="9"/>
  <c r="F788" i="9"/>
  <c r="E423" i="9"/>
  <c r="T788" i="9"/>
  <c r="U788" i="9" s="1"/>
  <c r="N788" i="9"/>
  <c r="A788" i="9"/>
  <c r="B789" i="9"/>
  <c r="I789" i="9" l="1"/>
  <c r="D789" i="9"/>
  <c r="N789" i="9"/>
  <c r="T789" i="9"/>
  <c r="U789" i="9" s="1"/>
  <c r="F789" i="9"/>
  <c r="E424" i="9"/>
  <c r="A789" i="9"/>
  <c r="B790" i="9"/>
  <c r="I790" i="9" l="1"/>
  <c r="D790" i="9"/>
  <c r="F790" i="9"/>
  <c r="E425" i="9"/>
  <c r="T790" i="9"/>
  <c r="U790" i="9" s="1"/>
  <c r="N790" i="9"/>
  <c r="A790" i="9"/>
  <c r="B791" i="9"/>
  <c r="I791" i="9" l="1"/>
  <c r="D791" i="9"/>
  <c r="N791" i="9"/>
  <c r="T791" i="9"/>
  <c r="U791" i="9" s="1"/>
  <c r="F791" i="9"/>
  <c r="E426" i="9"/>
  <c r="A791" i="9"/>
  <c r="B792" i="9"/>
  <c r="I792" i="9" l="1"/>
  <c r="D792" i="9"/>
  <c r="F792" i="9"/>
  <c r="E427" i="9"/>
  <c r="T792" i="9"/>
  <c r="U792" i="9" s="1"/>
  <c r="N792" i="9"/>
  <c r="A792" i="9"/>
  <c r="B793" i="9"/>
  <c r="I793" i="9" l="1"/>
  <c r="D793" i="9"/>
  <c r="N793" i="9"/>
  <c r="T793" i="9"/>
  <c r="U793" i="9" s="1"/>
  <c r="F793" i="9"/>
  <c r="E428" i="9"/>
  <c r="A793" i="9"/>
  <c r="B794" i="9"/>
  <c r="I794" i="9" l="1"/>
  <c r="D794" i="9"/>
  <c r="T794" i="9"/>
  <c r="U794" i="9" s="1"/>
  <c r="N794" i="9"/>
  <c r="F794" i="9"/>
  <c r="E429" i="9"/>
  <c r="A794" i="9"/>
  <c r="B795" i="9"/>
  <c r="I795" i="9" l="1"/>
  <c r="D795" i="9"/>
  <c r="F795" i="9"/>
  <c r="E430" i="9"/>
  <c r="N795" i="9"/>
  <c r="T795" i="9"/>
  <c r="U795" i="9" s="1"/>
  <c r="A795" i="9"/>
  <c r="B796" i="9"/>
  <c r="I796" i="9" l="1"/>
  <c r="D796" i="9"/>
  <c r="F796" i="9"/>
  <c r="E431" i="9"/>
  <c r="T796" i="9"/>
  <c r="U796" i="9" s="1"/>
  <c r="N796" i="9"/>
  <c r="A796" i="9"/>
  <c r="B797" i="9"/>
  <c r="I797" i="9" l="1"/>
  <c r="D797" i="9"/>
  <c r="F797" i="9"/>
  <c r="E432" i="9"/>
  <c r="N797" i="9"/>
  <c r="T797" i="9"/>
  <c r="U797" i="9" s="1"/>
  <c r="A797" i="9"/>
  <c r="B798" i="9"/>
  <c r="I798" i="9" l="1"/>
  <c r="D798" i="9"/>
  <c r="F798" i="9"/>
  <c r="E433" i="9"/>
  <c r="T798" i="9"/>
  <c r="U798" i="9" s="1"/>
  <c r="N798" i="9"/>
  <c r="A798" i="9"/>
  <c r="B799" i="9"/>
  <c r="I799" i="9" l="1"/>
  <c r="D799" i="9"/>
  <c r="T799" i="9"/>
  <c r="U799" i="9" s="1"/>
  <c r="N799" i="9"/>
  <c r="F799" i="9"/>
  <c r="E434" i="9"/>
  <c r="A799" i="9"/>
  <c r="B800" i="9"/>
  <c r="I800" i="9" l="1"/>
  <c r="D800" i="9"/>
  <c r="T800" i="9"/>
  <c r="U800" i="9" s="1"/>
  <c r="E436" i="9"/>
  <c r="N800" i="9"/>
  <c r="F800" i="9"/>
  <c r="E435" i="9"/>
  <c r="A800" i="9"/>
  <c r="B801" i="9"/>
  <c r="I801" i="9" l="1"/>
  <c r="D801" i="9"/>
  <c r="N801" i="9"/>
  <c r="T801" i="9"/>
  <c r="U801" i="9" s="1"/>
  <c r="F801" i="9"/>
  <c r="A801" i="9"/>
  <c r="B802" i="9"/>
  <c r="I802" i="9" l="1"/>
  <c r="D802" i="9"/>
  <c r="T802" i="9"/>
  <c r="U802" i="9" s="1"/>
  <c r="N802" i="9"/>
  <c r="E438" i="9"/>
  <c r="F802" i="9"/>
  <c r="E437" i="9"/>
  <c r="A802" i="9"/>
  <c r="B803" i="9"/>
  <c r="I803" i="9" l="1"/>
  <c r="D803" i="9"/>
  <c r="T803" i="9"/>
  <c r="U803" i="9" s="1"/>
  <c r="N803" i="9"/>
  <c r="F803" i="9"/>
  <c r="A803" i="9"/>
  <c r="B804" i="9"/>
  <c r="I804" i="9" l="1"/>
  <c r="D804" i="9"/>
  <c r="F804" i="9"/>
  <c r="E439" i="9"/>
  <c r="N804" i="9"/>
  <c r="T804" i="9"/>
  <c r="U804" i="9" s="1"/>
  <c r="E440" i="9"/>
  <c r="A804" i="9"/>
  <c r="B805" i="9"/>
  <c r="I805" i="9" l="1"/>
  <c r="D805" i="9"/>
  <c r="E441" i="9"/>
  <c r="T805" i="9"/>
  <c r="U805" i="9" s="1"/>
  <c r="N805" i="9"/>
  <c r="F805" i="9"/>
  <c r="A805" i="9"/>
  <c r="B806" i="9"/>
  <c r="I806" i="9" l="1"/>
  <c r="D806" i="9"/>
  <c r="N806" i="9"/>
  <c r="T806" i="9"/>
  <c r="U806" i="9" s="1"/>
  <c r="E442" i="9"/>
  <c r="F806" i="9"/>
  <c r="A806" i="9"/>
  <c r="B807" i="9"/>
  <c r="I807" i="9" l="1"/>
  <c r="D807" i="9"/>
  <c r="E443" i="9"/>
  <c r="T807" i="9"/>
  <c r="U807" i="9" s="1"/>
  <c r="N807" i="9"/>
  <c r="F807" i="9"/>
  <c r="A807" i="9"/>
  <c r="B808" i="9"/>
  <c r="I808" i="9" l="1"/>
  <c r="D808" i="9"/>
  <c r="F808" i="9"/>
  <c r="N808" i="9"/>
  <c r="T808" i="9"/>
  <c r="U808" i="9" s="1"/>
  <c r="E444" i="9"/>
  <c r="A808" i="9"/>
  <c r="B809" i="9"/>
  <c r="I809" i="9" l="1"/>
  <c r="D809" i="9"/>
  <c r="F809" i="9"/>
  <c r="T809" i="9"/>
  <c r="U809" i="9" s="1"/>
  <c r="N809" i="9"/>
  <c r="A809" i="9"/>
  <c r="B810" i="9"/>
  <c r="I810" i="9" l="1"/>
  <c r="D810" i="9"/>
  <c r="N810" i="9"/>
  <c r="T810" i="9"/>
  <c r="U810" i="9" s="1"/>
  <c r="F810" i="9"/>
  <c r="E445" i="9"/>
  <c r="A810" i="9"/>
  <c r="B811" i="9"/>
  <c r="I811" i="9" l="1"/>
  <c r="D811" i="9"/>
  <c r="F811" i="9"/>
  <c r="E446" i="9"/>
  <c r="T811" i="9"/>
  <c r="U811" i="9" s="1"/>
  <c r="N811" i="9"/>
  <c r="A811" i="9"/>
  <c r="B812" i="9"/>
  <c r="I812" i="9" l="1"/>
  <c r="D812" i="9"/>
  <c r="N812" i="9"/>
  <c r="T812" i="9"/>
  <c r="U812" i="9" s="1"/>
  <c r="F812" i="9"/>
  <c r="E447" i="9"/>
  <c r="A812" i="9"/>
  <c r="B813" i="9"/>
  <c r="I813" i="9" l="1"/>
  <c r="D813" i="9"/>
  <c r="T813" i="9"/>
  <c r="U813" i="9" s="1"/>
  <c r="N813" i="9"/>
  <c r="F813" i="9"/>
  <c r="E448" i="9"/>
  <c r="A813" i="9"/>
  <c r="B814" i="9"/>
  <c r="I814" i="9" l="1"/>
  <c r="D814" i="9"/>
  <c r="F814" i="9"/>
  <c r="E449" i="9"/>
  <c r="N814" i="9"/>
  <c r="T814" i="9"/>
  <c r="U814" i="9" s="1"/>
  <c r="A814" i="9"/>
  <c r="B815" i="9"/>
  <c r="D815" i="9" l="1"/>
  <c r="I815" i="9"/>
  <c r="N815" i="9"/>
  <c r="T815" i="9"/>
  <c r="U815" i="9" s="1"/>
  <c r="F815" i="9"/>
  <c r="E450" i="9"/>
  <c r="A815" i="9"/>
  <c r="B816" i="9"/>
  <c r="I816" i="9" l="1"/>
  <c r="D816" i="9"/>
  <c r="F816" i="9"/>
  <c r="E451" i="9"/>
  <c r="N816" i="9"/>
  <c r="T816" i="9"/>
  <c r="U816" i="9" s="1"/>
  <c r="A816" i="9"/>
  <c r="B817" i="9"/>
  <c r="I817" i="9" l="1"/>
  <c r="D817" i="9"/>
  <c r="N817" i="9"/>
  <c r="T817" i="9"/>
  <c r="U817" i="9" s="1"/>
  <c r="F817" i="9"/>
  <c r="E452" i="9"/>
  <c r="A817" i="9"/>
  <c r="B818" i="9"/>
  <c r="I818" i="9" l="1"/>
  <c r="D818" i="9"/>
  <c r="F818" i="9"/>
  <c r="E453" i="9"/>
  <c r="N818" i="9"/>
  <c r="T818" i="9"/>
  <c r="U818" i="9" s="1"/>
  <c r="A818" i="9"/>
  <c r="B819" i="9"/>
  <c r="I819" i="9" l="1"/>
  <c r="D819" i="9"/>
  <c r="T819" i="9"/>
  <c r="U819" i="9" s="1"/>
  <c r="N819" i="9"/>
  <c r="F819" i="9"/>
  <c r="E454" i="9"/>
  <c r="A819" i="9"/>
  <c r="B820" i="9"/>
  <c r="I820" i="9" l="1"/>
  <c r="D820" i="9"/>
  <c r="N820" i="9"/>
  <c r="T820" i="9"/>
  <c r="U820" i="9" s="1"/>
  <c r="F820" i="9"/>
  <c r="E455" i="9"/>
  <c r="A820" i="9"/>
  <c r="B821" i="9"/>
  <c r="I821" i="9" l="1"/>
  <c r="D821" i="9"/>
  <c r="F821" i="9"/>
  <c r="E456" i="9"/>
  <c r="N821" i="9"/>
  <c r="T821" i="9"/>
  <c r="U821" i="9" s="1"/>
  <c r="A821" i="9"/>
  <c r="B822" i="9"/>
  <c r="I822" i="9" l="1"/>
  <c r="D822" i="9"/>
  <c r="F822" i="9"/>
  <c r="E457" i="9"/>
  <c r="N822" i="9"/>
  <c r="T822" i="9"/>
  <c r="U822" i="9" s="1"/>
  <c r="A822" i="9"/>
  <c r="B823" i="9"/>
  <c r="I823" i="9" l="1"/>
  <c r="D823" i="9"/>
  <c r="T823" i="9"/>
  <c r="U823" i="9" s="1"/>
  <c r="N823" i="9"/>
  <c r="F823" i="9"/>
  <c r="E458" i="9"/>
  <c r="A823" i="9"/>
  <c r="B824" i="9"/>
  <c r="I824" i="9" l="1"/>
  <c r="D824" i="9"/>
  <c r="N824" i="9"/>
  <c r="T824" i="9"/>
  <c r="U824" i="9" s="1"/>
  <c r="F824" i="9"/>
  <c r="E459" i="9"/>
  <c r="A824" i="9"/>
  <c r="B825" i="9"/>
  <c r="I825" i="9" l="1"/>
  <c r="D825" i="9"/>
  <c r="F825" i="9"/>
  <c r="E460" i="9"/>
  <c r="N825" i="9"/>
  <c r="T825" i="9"/>
  <c r="U825" i="9" s="1"/>
  <c r="A825" i="9"/>
  <c r="B826" i="9"/>
  <c r="I826" i="9" l="1"/>
  <c r="D826" i="9"/>
  <c r="N826" i="9"/>
  <c r="T826" i="9"/>
  <c r="U826" i="9" s="1"/>
  <c r="F826" i="9"/>
  <c r="E461" i="9"/>
  <c r="A826" i="9"/>
  <c r="B827" i="9"/>
  <c r="I827" i="9" l="1"/>
  <c r="D827" i="9"/>
  <c r="T827" i="9"/>
  <c r="U827" i="9" s="1"/>
  <c r="N827" i="9"/>
  <c r="F827" i="9"/>
  <c r="E462" i="9"/>
  <c r="A827" i="9"/>
  <c r="B828" i="9"/>
  <c r="I828" i="9" l="1"/>
  <c r="D828" i="9"/>
  <c r="F828" i="9"/>
  <c r="E463" i="9"/>
  <c r="N828" i="9"/>
  <c r="T828" i="9"/>
  <c r="U828" i="9" s="1"/>
  <c r="A828" i="9"/>
  <c r="B829" i="9"/>
  <c r="I829" i="9" l="1"/>
  <c r="D829" i="9"/>
  <c r="T829" i="9"/>
  <c r="U829" i="9" s="1"/>
  <c r="N829" i="9"/>
  <c r="F829" i="9"/>
  <c r="E464" i="9"/>
  <c r="A829" i="9"/>
  <c r="B830" i="9"/>
  <c r="I830" i="9" l="1"/>
  <c r="D830" i="9"/>
  <c r="F830" i="9"/>
  <c r="E465" i="9"/>
  <c r="T830" i="9"/>
  <c r="U830" i="9" s="1"/>
  <c r="N830" i="9"/>
  <c r="A830" i="9"/>
  <c r="B831" i="9"/>
  <c r="I831" i="9" l="1"/>
  <c r="D831" i="9"/>
  <c r="N831" i="9"/>
  <c r="T831" i="9"/>
  <c r="U831" i="9" s="1"/>
  <c r="F831" i="9"/>
  <c r="E466" i="9"/>
  <c r="A831" i="9"/>
  <c r="B832" i="9"/>
  <c r="I832" i="9" l="1"/>
  <c r="D832" i="9"/>
  <c r="N832" i="9"/>
  <c r="T832" i="9"/>
  <c r="U832" i="9" s="1"/>
  <c r="F832" i="9"/>
  <c r="E467" i="9"/>
  <c r="A832" i="9"/>
  <c r="B833" i="9"/>
  <c r="I833" i="9" l="1"/>
  <c r="D833" i="9"/>
  <c r="N833" i="9"/>
  <c r="T833" i="9"/>
  <c r="U833" i="9" s="1"/>
  <c r="F833" i="9"/>
  <c r="E468" i="9"/>
  <c r="A833" i="9"/>
  <c r="B834" i="9"/>
  <c r="I834" i="9" l="1"/>
  <c r="D834" i="9"/>
  <c r="T834" i="9"/>
  <c r="U834" i="9" s="1"/>
  <c r="N834" i="9"/>
  <c r="F834" i="9"/>
  <c r="E469" i="9"/>
  <c r="A834" i="9"/>
  <c r="B835" i="9"/>
  <c r="I835" i="9" l="1"/>
  <c r="D835" i="9"/>
  <c r="F835" i="9"/>
  <c r="E470" i="9"/>
  <c r="N835" i="9"/>
  <c r="T835" i="9"/>
  <c r="U835" i="9" s="1"/>
  <c r="A835" i="9"/>
  <c r="B836" i="9"/>
  <c r="I836" i="9" l="1"/>
  <c r="D836" i="9"/>
  <c r="F836" i="9"/>
  <c r="E471" i="9"/>
  <c r="T836" i="9"/>
  <c r="U836" i="9" s="1"/>
  <c r="N836" i="9"/>
  <c r="A836" i="9"/>
  <c r="B837" i="9"/>
  <c r="I837" i="9" l="1"/>
  <c r="D837" i="9"/>
  <c r="F837" i="9"/>
  <c r="E472" i="9"/>
  <c r="N837" i="9"/>
  <c r="T837" i="9"/>
  <c r="U837" i="9" s="1"/>
  <c r="A837" i="9"/>
  <c r="B838" i="9"/>
  <c r="I838" i="9" l="1"/>
  <c r="D838" i="9"/>
  <c r="T838" i="9"/>
  <c r="U838" i="9" s="1"/>
  <c r="N838" i="9"/>
  <c r="F838" i="9"/>
  <c r="E473" i="9"/>
  <c r="A838" i="9"/>
  <c r="B839" i="9"/>
  <c r="I839" i="9" l="1"/>
  <c r="D839" i="9"/>
  <c r="N839" i="9"/>
  <c r="T839" i="9"/>
  <c r="U839" i="9" s="1"/>
  <c r="F839" i="9"/>
  <c r="E474" i="9"/>
  <c r="A839" i="9"/>
  <c r="B840" i="9"/>
  <c r="I840" i="9" l="1"/>
  <c r="D840" i="9"/>
  <c r="T840" i="9"/>
  <c r="U840" i="9" s="1"/>
  <c r="N840" i="9"/>
  <c r="F840" i="9"/>
  <c r="E475" i="9"/>
  <c r="A840" i="9"/>
  <c r="B841" i="9"/>
  <c r="I841" i="9" l="1"/>
  <c r="D841" i="9"/>
  <c r="F841" i="9"/>
  <c r="E476" i="9"/>
  <c r="N841" i="9"/>
  <c r="T841" i="9"/>
  <c r="U841" i="9" s="1"/>
  <c r="A841" i="9"/>
  <c r="B842" i="9"/>
  <c r="I842" i="9" l="1"/>
  <c r="D842" i="9"/>
  <c r="T842" i="9"/>
  <c r="U842" i="9" s="1"/>
  <c r="N842" i="9"/>
  <c r="F842" i="9"/>
  <c r="E477" i="9"/>
  <c r="A842" i="9"/>
  <c r="B843" i="9"/>
  <c r="I843" i="9" l="1"/>
  <c r="D843" i="9"/>
  <c r="F843" i="9"/>
  <c r="E478" i="9"/>
  <c r="N843" i="9"/>
  <c r="T843" i="9"/>
  <c r="U843" i="9" s="1"/>
  <c r="A843" i="9"/>
  <c r="B844" i="9"/>
  <c r="I844" i="9" l="1"/>
  <c r="D844" i="9"/>
  <c r="N844" i="9"/>
  <c r="T844" i="9"/>
  <c r="U844" i="9" s="1"/>
  <c r="F844" i="9"/>
  <c r="E479" i="9"/>
  <c r="A844" i="9"/>
  <c r="B845" i="9"/>
  <c r="I845" i="9" l="1"/>
  <c r="D845" i="9"/>
  <c r="T845" i="9"/>
  <c r="U845" i="9" s="1"/>
  <c r="N845" i="9"/>
  <c r="F845" i="9"/>
  <c r="E480" i="9"/>
  <c r="A845" i="9"/>
  <c r="B846" i="9"/>
  <c r="I846" i="9" l="1"/>
  <c r="D846" i="9"/>
  <c r="F846" i="9"/>
  <c r="E481" i="9"/>
  <c r="N846" i="9"/>
  <c r="T846" i="9"/>
  <c r="U846" i="9" s="1"/>
  <c r="A846" i="9"/>
  <c r="B847" i="9"/>
  <c r="I847" i="9" l="1"/>
  <c r="D847" i="9"/>
  <c r="N847" i="9"/>
  <c r="T847" i="9"/>
  <c r="U847" i="9" s="1"/>
  <c r="F847" i="9"/>
  <c r="E482" i="9"/>
  <c r="A847" i="9"/>
  <c r="B848" i="9"/>
  <c r="I848" i="9" l="1"/>
  <c r="D848" i="9"/>
  <c r="N848" i="9"/>
  <c r="T848" i="9"/>
  <c r="U848" i="9" s="1"/>
  <c r="F848" i="9"/>
  <c r="E483" i="9"/>
  <c r="A848" i="9"/>
  <c r="B849" i="9"/>
  <c r="I849" i="9" l="1"/>
  <c r="D849" i="9"/>
  <c r="F849" i="9"/>
  <c r="E484" i="9"/>
  <c r="N849" i="9"/>
  <c r="T849" i="9"/>
  <c r="U849" i="9" s="1"/>
  <c r="A849" i="9"/>
  <c r="B850" i="9"/>
  <c r="I850" i="9" l="1"/>
  <c r="D850" i="9"/>
  <c r="F850" i="9"/>
  <c r="E485" i="9"/>
  <c r="N850" i="9"/>
  <c r="T850" i="9"/>
  <c r="U850" i="9" s="1"/>
  <c r="A850" i="9"/>
  <c r="B851" i="9"/>
  <c r="I851" i="9" l="1"/>
  <c r="D851" i="9"/>
  <c r="F851" i="9"/>
  <c r="E486" i="9"/>
  <c r="N851" i="9"/>
  <c r="T851" i="9"/>
  <c r="U851" i="9" s="1"/>
  <c r="A851" i="9"/>
  <c r="B852" i="9"/>
  <c r="I852" i="9" l="1"/>
  <c r="D852" i="9"/>
  <c r="N852" i="9"/>
  <c r="T852" i="9"/>
  <c r="U852" i="9" s="1"/>
  <c r="F852" i="9"/>
  <c r="E487" i="9"/>
  <c r="A852" i="9"/>
  <c r="B853" i="9"/>
  <c r="I853" i="9" l="1"/>
  <c r="D853" i="9"/>
  <c r="N853" i="9"/>
  <c r="T853" i="9"/>
  <c r="U853" i="9" s="1"/>
  <c r="F853" i="9"/>
  <c r="E488" i="9"/>
  <c r="A853" i="9"/>
  <c r="B854" i="9"/>
  <c r="I854" i="9" l="1"/>
  <c r="D854" i="9"/>
  <c r="F854" i="9"/>
  <c r="E489" i="9"/>
  <c r="N854" i="9"/>
  <c r="T854" i="9"/>
  <c r="U854" i="9" s="1"/>
  <c r="A854" i="9"/>
  <c r="B855" i="9"/>
  <c r="I855" i="9" l="1"/>
  <c r="D855" i="9"/>
  <c r="N855" i="9"/>
  <c r="T855" i="9"/>
  <c r="U855" i="9" s="1"/>
  <c r="F855" i="9"/>
  <c r="E490" i="9"/>
  <c r="A855" i="9"/>
  <c r="B856" i="9"/>
  <c r="I856" i="9" l="1"/>
  <c r="D856" i="9"/>
  <c r="F856" i="9"/>
  <c r="E491" i="9"/>
  <c r="N856" i="9"/>
  <c r="T856" i="9"/>
  <c r="U856" i="9" s="1"/>
  <c r="A856" i="9"/>
  <c r="B857" i="9"/>
  <c r="I857" i="9" l="1"/>
  <c r="D857" i="9"/>
  <c r="F857" i="9"/>
  <c r="E492" i="9"/>
  <c r="T857" i="9"/>
  <c r="U857" i="9" s="1"/>
  <c r="N857" i="9"/>
  <c r="A857" i="9"/>
  <c r="B858" i="9"/>
  <c r="I858" i="9" l="1"/>
  <c r="D858" i="9"/>
  <c r="F858" i="9"/>
  <c r="E493" i="9"/>
  <c r="N858" i="9"/>
  <c r="T858" i="9"/>
  <c r="U858" i="9" s="1"/>
  <c r="A858" i="9"/>
  <c r="B859" i="9"/>
  <c r="I859" i="9" l="1"/>
  <c r="D859" i="9"/>
  <c r="F859" i="9"/>
  <c r="E494" i="9"/>
  <c r="N859" i="9"/>
  <c r="T859" i="9"/>
  <c r="U859" i="9" s="1"/>
  <c r="A859" i="9"/>
  <c r="B860" i="9"/>
  <c r="I860" i="9" l="1"/>
  <c r="D860" i="9"/>
  <c r="N860" i="9"/>
  <c r="T860" i="9"/>
  <c r="U860" i="9" s="1"/>
  <c r="F860" i="9"/>
  <c r="E495" i="9"/>
  <c r="A860" i="9"/>
  <c r="B861" i="9"/>
  <c r="I861" i="9" l="1"/>
  <c r="D861" i="9"/>
  <c r="T861" i="9"/>
  <c r="U861" i="9" s="1"/>
  <c r="N861" i="9"/>
  <c r="F861" i="9"/>
  <c r="E496" i="9"/>
  <c r="A861" i="9"/>
  <c r="B862" i="9"/>
  <c r="I862" i="9" l="1"/>
  <c r="D862" i="9"/>
  <c r="F862" i="9"/>
  <c r="E497" i="9"/>
  <c r="T862" i="9"/>
  <c r="U862" i="9" s="1"/>
  <c r="N862" i="9"/>
  <c r="A862" i="9"/>
  <c r="B863" i="9"/>
  <c r="I863" i="9" l="1"/>
  <c r="D863" i="9"/>
  <c r="N863" i="9"/>
  <c r="T863" i="9"/>
  <c r="U863" i="9" s="1"/>
  <c r="F863" i="9"/>
  <c r="E498" i="9"/>
  <c r="A863" i="9"/>
  <c r="B864" i="9"/>
  <c r="I864" i="9" l="1"/>
  <c r="D864" i="9"/>
  <c r="N864" i="9"/>
  <c r="T864" i="9"/>
  <c r="U864" i="9" s="1"/>
  <c r="F864" i="9"/>
  <c r="E499" i="9"/>
  <c r="A864" i="9"/>
  <c r="B865" i="9"/>
  <c r="I865" i="9" l="1"/>
  <c r="D865" i="9"/>
  <c r="F865" i="9"/>
  <c r="E500" i="9"/>
  <c r="N865" i="9"/>
  <c r="T865" i="9"/>
  <c r="U865" i="9" s="1"/>
  <c r="A865" i="9"/>
  <c r="B866" i="9"/>
  <c r="I866" i="9" l="1"/>
  <c r="D866" i="9"/>
  <c r="N866" i="9"/>
  <c r="T866" i="9"/>
  <c r="U866" i="9" s="1"/>
  <c r="F866" i="9"/>
  <c r="E501" i="9"/>
  <c r="A866" i="9"/>
  <c r="B867" i="9"/>
  <c r="I867" i="9" l="1"/>
  <c r="D867" i="9"/>
  <c r="F867" i="9"/>
  <c r="E502" i="9"/>
  <c r="N867" i="9"/>
  <c r="T867" i="9"/>
  <c r="U867" i="9" s="1"/>
  <c r="A867" i="9"/>
  <c r="B868" i="9"/>
  <c r="I868" i="9" l="1"/>
  <c r="D868" i="9"/>
  <c r="F868" i="9"/>
  <c r="E503" i="9"/>
  <c r="T868" i="9"/>
  <c r="U868" i="9" s="1"/>
  <c r="N868" i="9"/>
  <c r="A868" i="9"/>
  <c r="B869" i="9"/>
  <c r="I869" i="9" l="1"/>
  <c r="D869" i="9"/>
  <c r="F869" i="9"/>
  <c r="E504" i="9"/>
  <c r="N869" i="9"/>
  <c r="T869" i="9"/>
  <c r="U869" i="9" s="1"/>
  <c r="A869" i="9"/>
  <c r="B870" i="9"/>
  <c r="I870" i="9" l="1"/>
  <c r="D870" i="9"/>
  <c r="T870" i="9"/>
  <c r="U870" i="9" s="1"/>
  <c r="N870" i="9"/>
  <c r="F870" i="9"/>
  <c r="E505" i="9"/>
  <c r="A870" i="9"/>
  <c r="B871" i="9"/>
  <c r="I871" i="9" l="1"/>
  <c r="D871" i="9"/>
  <c r="F871" i="9"/>
  <c r="E506" i="9"/>
  <c r="N871" i="9"/>
  <c r="T871" i="9"/>
  <c r="U871" i="9" s="1"/>
  <c r="A871" i="9"/>
  <c r="B872" i="9"/>
  <c r="I872" i="9" l="1"/>
  <c r="D872" i="9"/>
  <c r="T872" i="9"/>
  <c r="U872" i="9" s="1"/>
  <c r="N872" i="9"/>
  <c r="F872" i="9"/>
  <c r="E507" i="9"/>
  <c r="A872" i="9"/>
  <c r="B873" i="9"/>
  <c r="I873" i="9" l="1"/>
  <c r="D873" i="9"/>
  <c r="N873" i="9"/>
  <c r="T873" i="9"/>
  <c r="U873" i="9" s="1"/>
  <c r="F873" i="9"/>
  <c r="E508" i="9"/>
  <c r="A873" i="9"/>
  <c r="B874" i="9"/>
  <c r="I874" i="9" l="1"/>
  <c r="D874" i="9"/>
  <c r="F874" i="9"/>
  <c r="E509" i="9"/>
  <c r="T874" i="9"/>
  <c r="U874" i="9" s="1"/>
  <c r="N874" i="9"/>
  <c r="A874" i="9"/>
  <c r="B875" i="9"/>
  <c r="I875" i="9" l="1"/>
  <c r="D875" i="9"/>
  <c r="F875" i="9"/>
  <c r="E510" i="9"/>
  <c r="N875" i="9"/>
  <c r="T875" i="9"/>
  <c r="U875" i="9" s="1"/>
  <c r="A875" i="9"/>
  <c r="B876" i="9"/>
  <c r="I876" i="9" l="1"/>
  <c r="D876" i="9"/>
  <c r="F876" i="9"/>
  <c r="E511" i="9"/>
  <c r="N876" i="9"/>
  <c r="T876" i="9"/>
  <c r="U876" i="9" s="1"/>
  <c r="A876" i="9"/>
  <c r="B877" i="9"/>
  <c r="I877" i="9" l="1"/>
  <c r="D877" i="9"/>
  <c r="F877" i="9"/>
  <c r="E512" i="9"/>
  <c r="T877" i="9"/>
  <c r="U877" i="9" s="1"/>
  <c r="N877" i="9"/>
  <c r="A877" i="9"/>
  <c r="B878" i="9"/>
  <c r="I878" i="9" l="1"/>
  <c r="D878" i="9"/>
  <c r="F878" i="9"/>
  <c r="E513" i="9"/>
  <c r="N878" i="9"/>
  <c r="T878" i="9"/>
  <c r="U878" i="9" s="1"/>
  <c r="A878" i="9"/>
  <c r="B879" i="9"/>
  <c r="I879" i="9" l="1"/>
  <c r="D879" i="9"/>
  <c r="F879" i="9"/>
  <c r="E514" i="9"/>
  <c r="N879" i="9"/>
  <c r="T879" i="9"/>
  <c r="U879" i="9" s="1"/>
  <c r="A879" i="9"/>
  <c r="B880" i="9"/>
  <c r="I880" i="9" l="1"/>
  <c r="D880" i="9"/>
  <c r="F880" i="9"/>
  <c r="E515" i="9"/>
  <c r="N880" i="9"/>
  <c r="T880" i="9"/>
  <c r="U880" i="9" s="1"/>
  <c r="A880" i="9"/>
  <c r="B881" i="9"/>
  <c r="I881" i="9" l="1"/>
  <c r="D881" i="9"/>
  <c r="N881" i="9"/>
  <c r="T881" i="9"/>
  <c r="U881" i="9" s="1"/>
  <c r="F881" i="9"/>
  <c r="E516" i="9"/>
  <c r="A881" i="9"/>
  <c r="B882" i="9"/>
  <c r="I882" i="9" l="1"/>
  <c r="D882" i="9"/>
  <c r="F882" i="9"/>
  <c r="E517" i="9"/>
  <c r="N882" i="9"/>
  <c r="T882" i="9"/>
  <c r="U882" i="9" s="1"/>
  <c r="A882" i="9"/>
  <c r="B883" i="9"/>
  <c r="I883" i="9" l="1"/>
  <c r="D883" i="9"/>
  <c r="T883" i="9"/>
  <c r="U883" i="9" s="1"/>
  <c r="N883" i="9"/>
  <c r="F883" i="9"/>
  <c r="E518" i="9"/>
  <c r="A883" i="9"/>
  <c r="B884" i="9"/>
  <c r="I884" i="9" l="1"/>
  <c r="D884" i="9"/>
  <c r="F884" i="9"/>
  <c r="E519" i="9"/>
  <c r="N884" i="9"/>
  <c r="T884" i="9"/>
  <c r="U884" i="9" s="1"/>
  <c r="A884" i="9"/>
  <c r="B885" i="9"/>
  <c r="I885" i="9" l="1"/>
  <c r="D885" i="9"/>
  <c r="T885" i="9"/>
  <c r="U885" i="9" s="1"/>
  <c r="N885" i="9"/>
  <c r="F885" i="9"/>
  <c r="E520" i="9"/>
  <c r="A885" i="9"/>
  <c r="B886" i="9"/>
  <c r="I886" i="9" l="1"/>
  <c r="D886" i="9"/>
  <c r="F886" i="9"/>
  <c r="E521" i="9"/>
  <c r="N886" i="9"/>
  <c r="T886" i="9"/>
  <c r="U886" i="9" s="1"/>
  <c r="A886" i="9"/>
  <c r="B887" i="9"/>
  <c r="I887" i="9" l="1"/>
  <c r="D887" i="9"/>
  <c r="T887" i="9"/>
  <c r="U887" i="9" s="1"/>
  <c r="N887" i="9"/>
  <c r="F887" i="9"/>
  <c r="E522" i="9"/>
  <c r="A887" i="9"/>
  <c r="B888" i="9"/>
  <c r="I888" i="9" l="1"/>
  <c r="D888" i="9"/>
  <c r="F888" i="9"/>
  <c r="E523" i="9"/>
  <c r="T888" i="9"/>
  <c r="U888" i="9" s="1"/>
  <c r="N888" i="9"/>
  <c r="A888" i="9"/>
  <c r="B889" i="9"/>
  <c r="I889" i="9" l="1"/>
  <c r="D889" i="9"/>
  <c r="F889" i="9"/>
  <c r="E524" i="9"/>
  <c r="N889" i="9"/>
  <c r="T889" i="9"/>
  <c r="U889" i="9" s="1"/>
  <c r="A889" i="9"/>
  <c r="B890" i="9"/>
  <c r="I890" i="9" l="1"/>
  <c r="D890" i="9"/>
  <c r="T890" i="9"/>
  <c r="U890" i="9" s="1"/>
  <c r="N890" i="9"/>
  <c r="F890" i="9"/>
  <c r="E525" i="9"/>
  <c r="A890" i="9"/>
  <c r="B891" i="9"/>
  <c r="I891" i="9" l="1"/>
  <c r="D891" i="9"/>
  <c r="F891" i="9"/>
  <c r="E526" i="9"/>
  <c r="N891" i="9"/>
  <c r="T891" i="9"/>
  <c r="U891" i="9" s="1"/>
  <c r="A891" i="9"/>
  <c r="B892" i="9"/>
  <c r="I892" i="9" l="1"/>
  <c r="D892" i="9"/>
  <c r="F892" i="9"/>
  <c r="E527" i="9"/>
  <c r="N892" i="9"/>
  <c r="T892" i="9"/>
  <c r="U892" i="9" s="1"/>
  <c r="A892" i="9"/>
  <c r="B893" i="9"/>
  <c r="I893" i="9" l="1"/>
  <c r="D893" i="9"/>
  <c r="N893" i="9"/>
  <c r="T893" i="9"/>
  <c r="U893" i="9" s="1"/>
  <c r="F893" i="9"/>
  <c r="E528" i="9"/>
  <c r="A893" i="9"/>
  <c r="B894" i="9"/>
  <c r="I894" i="9" l="1"/>
  <c r="D894" i="9"/>
  <c r="T894" i="9"/>
  <c r="U894" i="9" s="1"/>
  <c r="N894" i="9"/>
  <c r="F894" i="9"/>
  <c r="E529" i="9"/>
  <c r="A894" i="9"/>
  <c r="B895" i="9"/>
  <c r="I895" i="9" l="1"/>
  <c r="D895" i="9"/>
  <c r="F895" i="9"/>
  <c r="E530" i="9"/>
  <c r="N895" i="9"/>
  <c r="T895" i="9"/>
  <c r="U895" i="9" s="1"/>
  <c r="A895" i="9"/>
  <c r="B896" i="9"/>
  <c r="I896" i="9" l="1"/>
  <c r="D896" i="9"/>
  <c r="F896" i="9"/>
  <c r="E531" i="9"/>
  <c r="T896" i="9"/>
  <c r="U896" i="9" s="1"/>
  <c r="N896" i="9"/>
  <c r="A896" i="9"/>
  <c r="B897" i="9"/>
  <c r="I897" i="9" l="1"/>
  <c r="D897" i="9"/>
  <c r="N897" i="9"/>
  <c r="T897" i="9"/>
  <c r="U897" i="9" s="1"/>
  <c r="F897" i="9"/>
  <c r="E532" i="9"/>
  <c r="A897" i="9"/>
  <c r="B898" i="9"/>
  <c r="I898" i="9" l="1"/>
  <c r="D898" i="9"/>
  <c r="F898" i="9"/>
  <c r="E533" i="9"/>
  <c r="N898" i="9"/>
  <c r="T898" i="9"/>
  <c r="U898" i="9" s="1"/>
  <c r="A898" i="9"/>
  <c r="B899" i="9"/>
  <c r="I899" i="9" l="1"/>
  <c r="D899" i="9"/>
  <c r="T899" i="9"/>
  <c r="U899" i="9" s="1"/>
  <c r="N899" i="9"/>
  <c r="F899" i="9"/>
  <c r="E534" i="9"/>
  <c r="A899" i="9"/>
  <c r="B900" i="9"/>
  <c r="I900" i="9" l="1"/>
  <c r="D900" i="9"/>
  <c r="F900" i="9"/>
  <c r="E535" i="9"/>
  <c r="N900" i="9"/>
  <c r="T900" i="9"/>
  <c r="U900" i="9" s="1"/>
  <c r="A900" i="9"/>
  <c r="B901" i="9"/>
  <c r="I901" i="9" l="1"/>
  <c r="D901" i="9"/>
  <c r="N901" i="9"/>
  <c r="T901" i="9"/>
  <c r="U901" i="9" s="1"/>
  <c r="F901" i="9"/>
  <c r="E536" i="9"/>
  <c r="A901" i="9"/>
  <c r="B902" i="9"/>
  <c r="I902" i="9" l="1"/>
  <c r="D902" i="9"/>
  <c r="N902" i="9"/>
  <c r="T902" i="9"/>
  <c r="U902" i="9" s="1"/>
  <c r="F902" i="9"/>
  <c r="E537" i="9"/>
  <c r="A902" i="9"/>
  <c r="B903" i="9"/>
  <c r="I903" i="9" l="1"/>
  <c r="D903" i="9"/>
  <c r="F903" i="9"/>
  <c r="E538" i="9"/>
  <c r="N903" i="9"/>
  <c r="T903" i="9"/>
  <c r="U903" i="9" s="1"/>
  <c r="A903" i="9"/>
  <c r="B904" i="9"/>
  <c r="I904" i="9" l="1"/>
  <c r="D904" i="9"/>
  <c r="F904" i="9"/>
  <c r="E539" i="9"/>
  <c r="N904" i="9"/>
  <c r="T904" i="9"/>
  <c r="U904" i="9" s="1"/>
  <c r="A904" i="9"/>
  <c r="B905" i="9"/>
  <c r="I905" i="9" l="1"/>
  <c r="D905" i="9"/>
  <c r="T905" i="9"/>
  <c r="U905" i="9" s="1"/>
  <c r="N905" i="9"/>
  <c r="F905" i="9"/>
  <c r="E540" i="9"/>
  <c r="A905" i="9"/>
  <c r="B906" i="9"/>
  <c r="I906" i="9" l="1"/>
  <c r="D906" i="9"/>
  <c r="F906" i="9"/>
  <c r="E541" i="9"/>
  <c r="N906" i="9"/>
  <c r="T906" i="9"/>
  <c r="U906" i="9" s="1"/>
  <c r="A906" i="9"/>
  <c r="B907" i="9"/>
  <c r="I907" i="9" l="1"/>
  <c r="D907" i="9"/>
  <c r="F907" i="9"/>
  <c r="E542" i="9"/>
  <c r="N907" i="9"/>
  <c r="T907" i="9"/>
  <c r="U907" i="9" s="1"/>
  <c r="A907" i="9"/>
  <c r="B908" i="9"/>
  <c r="I908" i="9" l="1"/>
  <c r="D908" i="9"/>
  <c r="N908" i="9"/>
  <c r="T908" i="9"/>
  <c r="U908" i="9" s="1"/>
  <c r="F908" i="9"/>
  <c r="E543" i="9"/>
  <c r="A908" i="9"/>
  <c r="B909" i="9"/>
  <c r="I909" i="9" l="1"/>
  <c r="D909" i="9"/>
  <c r="F909" i="9"/>
  <c r="E544" i="9"/>
  <c r="T909" i="9"/>
  <c r="U909" i="9" s="1"/>
  <c r="N909" i="9"/>
  <c r="A909" i="9"/>
  <c r="B910" i="9"/>
  <c r="I910" i="9" l="1"/>
  <c r="D910" i="9"/>
  <c r="F910" i="9"/>
  <c r="E545" i="9"/>
  <c r="T910" i="9"/>
  <c r="U910" i="9" s="1"/>
  <c r="N910" i="9"/>
  <c r="A910" i="9"/>
  <c r="B911" i="9"/>
  <c r="I911" i="9" l="1"/>
  <c r="D911" i="9"/>
  <c r="F911" i="9"/>
  <c r="E546" i="9"/>
  <c r="N911" i="9"/>
  <c r="T911" i="9"/>
  <c r="U911" i="9" s="1"/>
  <c r="A911" i="9"/>
  <c r="B912" i="9"/>
  <c r="I912" i="9" l="1"/>
  <c r="D912" i="9"/>
  <c r="F912" i="9"/>
  <c r="E547" i="9"/>
  <c r="T912" i="9"/>
  <c r="U912" i="9" s="1"/>
  <c r="N912" i="9"/>
  <c r="A912" i="9"/>
  <c r="B913" i="9"/>
  <c r="I913" i="9" l="1"/>
  <c r="D913" i="9"/>
  <c r="N913" i="9"/>
  <c r="T913" i="9"/>
  <c r="U913" i="9" s="1"/>
  <c r="F913" i="9"/>
  <c r="E548" i="9"/>
  <c r="A913" i="9"/>
  <c r="B914" i="9"/>
  <c r="I914" i="9" l="1"/>
  <c r="D914" i="9"/>
  <c r="T914" i="9"/>
  <c r="U914" i="9" s="1"/>
  <c r="N914" i="9"/>
  <c r="F914" i="9"/>
  <c r="E549" i="9"/>
  <c r="A914" i="9"/>
  <c r="B915" i="9"/>
  <c r="I915" i="9" l="1"/>
  <c r="D915" i="9"/>
  <c r="F915" i="9"/>
  <c r="E550" i="9"/>
  <c r="N915" i="9"/>
  <c r="T915" i="9"/>
  <c r="U915" i="9" s="1"/>
  <c r="A915" i="9"/>
  <c r="B916" i="9"/>
  <c r="I916" i="9" l="1"/>
  <c r="D916" i="9"/>
  <c r="F916" i="9"/>
  <c r="E551" i="9"/>
  <c r="T916" i="9"/>
  <c r="U916" i="9" s="1"/>
  <c r="N916" i="9"/>
  <c r="A916" i="9"/>
  <c r="B917" i="9"/>
  <c r="I917" i="9" l="1"/>
  <c r="D917" i="9"/>
  <c r="N917" i="9"/>
  <c r="T917" i="9"/>
  <c r="U917" i="9" s="1"/>
  <c r="F917" i="9"/>
  <c r="E552" i="9"/>
  <c r="A917" i="9"/>
  <c r="B918" i="9"/>
  <c r="I918" i="9" l="1"/>
  <c r="D918" i="9"/>
  <c r="F918" i="9"/>
  <c r="E553" i="9"/>
  <c r="T918" i="9"/>
  <c r="U918" i="9" s="1"/>
  <c r="N918" i="9"/>
  <c r="A918" i="9"/>
  <c r="B919" i="9"/>
  <c r="I919" i="9" l="1"/>
  <c r="D919" i="9"/>
  <c r="N919" i="9"/>
  <c r="T919" i="9"/>
  <c r="U919" i="9" s="1"/>
  <c r="F919" i="9"/>
  <c r="E554" i="9"/>
  <c r="A919" i="9"/>
  <c r="B920" i="9"/>
  <c r="I920" i="9" l="1"/>
  <c r="D920" i="9"/>
  <c r="F920" i="9"/>
  <c r="E555" i="9"/>
  <c r="T920" i="9"/>
  <c r="U920" i="9" s="1"/>
  <c r="N920" i="9"/>
  <c r="A920" i="9"/>
  <c r="B921" i="9"/>
  <c r="I921" i="9" l="1"/>
  <c r="D921" i="9"/>
  <c r="N921" i="9"/>
  <c r="T921" i="9"/>
  <c r="U921" i="9" s="1"/>
  <c r="F921" i="9"/>
  <c r="E556" i="9"/>
  <c r="A921" i="9"/>
  <c r="B922" i="9"/>
  <c r="I922" i="9" l="1"/>
  <c r="D922" i="9"/>
  <c r="T922" i="9"/>
  <c r="U922" i="9" s="1"/>
  <c r="N922" i="9"/>
  <c r="F922" i="9"/>
  <c r="E557" i="9"/>
  <c r="A922" i="9"/>
  <c r="B923" i="9"/>
  <c r="I923" i="9" l="1"/>
  <c r="D923" i="9"/>
  <c r="N923" i="9"/>
  <c r="T923" i="9"/>
  <c r="U923" i="9" s="1"/>
  <c r="F923" i="9"/>
  <c r="E558" i="9"/>
  <c r="A923" i="9"/>
  <c r="B924" i="9"/>
  <c r="I924" i="9" l="1"/>
  <c r="D924" i="9"/>
  <c r="F924" i="9"/>
  <c r="E559" i="9"/>
  <c r="T924" i="9"/>
  <c r="U924" i="9" s="1"/>
  <c r="N924" i="9"/>
  <c r="A924" i="9"/>
  <c r="B925" i="9"/>
  <c r="I925" i="9" l="1"/>
  <c r="D925" i="9"/>
  <c r="F925" i="9"/>
  <c r="E560" i="9"/>
  <c r="N925" i="9"/>
  <c r="T925" i="9"/>
  <c r="U925" i="9" s="1"/>
  <c r="A925" i="9"/>
  <c r="B926" i="9"/>
  <c r="I926" i="9" l="1"/>
  <c r="D926" i="9"/>
  <c r="F926" i="9"/>
  <c r="E561" i="9"/>
  <c r="N926" i="9"/>
  <c r="T926" i="9"/>
  <c r="U926" i="9" s="1"/>
  <c r="A926" i="9"/>
  <c r="B927" i="9"/>
  <c r="I927" i="9" l="1"/>
  <c r="D927" i="9"/>
  <c r="F927" i="9"/>
  <c r="E562" i="9"/>
  <c r="N927" i="9"/>
  <c r="T927" i="9"/>
  <c r="U927" i="9" s="1"/>
  <c r="A927" i="9"/>
  <c r="B928" i="9"/>
  <c r="I928" i="9" l="1"/>
  <c r="D928" i="9"/>
  <c r="F928" i="9"/>
  <c r="E563" i="9"/>
  <c r="T928" i="9"/>
  <c r="U928" i="9" s="1"/>
  <c r="N928" i="9"/>
  <c r="A928" i="9"/>
  <c r="B929" i="9"/>
  <c r="I929" i="9" l="1"/>
  <c r="D929" i="9"/>
  <c r="F929" i="9"/>
  <c r="E564" i="9"/>
  <c r="N929" i="9"/>
  <c r="T929" i="9"/>
  <c r="U929" i="9" s="1"/>
  <c r="A929" i="9"/>
  <c r="B930" i="9"/>
  <c r="I930" i="9" l="1"/>
  <c r="D930" i="9"/>
  <c r="F930" i="9"/>
  <c r="E565" i="9"/>
  <c r="N930" i="9"/>
  <c r="T930" i="9"/>
  <c r="U930" i="9" s="1"/>
  <c r="A930" i="9"/>
  <c r="B931" i="9"/>
  <c r="I931" i="9" l="1"/>
  <c r="D931" i="9"/>
  <c r="F931" i="9"/>
  <c r="E566" i="9"/>
  <c r="N931" i="9"/>
  <c r="T931" i="9"/>
  <c r="U931" i="9" s="1"/>
  <c r="A931" i="9"/>
  <c r="B932" i="9"/>
  <c r="I932" i="9" l="1"/>
  <c r="D932" i="9"/>
  <c r="T932" i="9"/>
  <c r="U932" i="9" s="1"/>
  <c r="N932" i="9"/>
  <c r="F932" i="9"/>
  <c r="E567" i="9"/>
  <c r="A932" i="9"/>
  <c r="B933" i="9"/>
  <c r="I933" i="9" l="1"/>
  <c r="D933" i="9"/>
  <c r="F933" i="9"/>
  <c r="E568" i="9"/>
  <c r="N933" i="9"/>
  <c r="T933" i="9"/>
  <c r="U933" i="9" s="1"/>
  <c r="A933" i="9"/>
  <c r="B934" i="9"/>
  <c r="I934" i="9" l="1"/>
  <c r="D934" i="9"/>
  <c r="F934" i="9"/>
  <c r="E569" i="9"/>
  <c r="N934" i="9"/>
  <c r="T934" i="9"/>
  <c r="U934" i="9" s="1"/>
  <c r="A934" i="9"/>
  <c r="B935" i="9"/>
  <c r="I935" i="9" l="1"/>
  <c r="D935" i="9"/>
  <c r="N935" i="9"/>
  <c r="T935" i="9"/>
  <c r="U935" i="9" s="1"/>
  <c r="F935" i="9"/>
  <c r="E570" i="9"/>
  <c r="A935" i="9"/>
  <c r="B936" i="9"/>
  <c r="I936" i="9" l="1"/>
  <c r="D936" i="9"/>
  <c r="T936" i="9"/>
  <c r="U936" i="9" s="1"/>
  <c r="N936" i="9"/>
  <c r="F936" i="9"/>
  <c r="E571" i="9"/>
  <c r="A936" i="9"/>
  <c r="B937" i="9"/>
  <c r="I937" i="9" l="1"/>
  <c r="D937" i="9"/>
  <c r="F937" i="9"/>
  <c r="E572" i="9"/>
  <c r="N937" i="9"/>
  <c r="T937" i="9"/>
  <c r="U937" i="9" s="1"/>
  <c r="A937" i="9"/>
  <c r="B938" i="9"/>
  <c r="I938" i="9" l="1"/>
  <c r="D938" i="9"/>
  <c r="F938" i="9"/>
  <c r="E573" i="9"/>
  <c r="N938" i="9"/>
  <c r="T938" i="9"/>
  <c r="U938" i="9" s="1"/>
  <c r="A938" i="9"/>
  <c r="B939" i="9"/>
  <c r="I939" i="9" l="1"/>
  <c r="D939" i="9"/>
  <c r="F939" i="9"/>
  <c r="E574" i="9"/>
  <c r="N939" i="9"/>
  <c r="T939" i="9"/>
  <c r="U939" i="9" s="1"/>
  <c r="A939" i="9"/>
  <c r="B940" i="9"/>
  <c r="I940" i="9" l="1"/>
  <c r="D940" i="9"/>
  <c r="T940" i="9"/>
  <c r="U940" i="9" s="1"/>
  <c r="N940" i="9"/>
  <c r="F940" i="9"/>
  <c r="E575" i="9"/>
  <c r="A940" i="9"/>
  <c r="B941" i="9"/>
  <c r="I941" i="9" l="1"/>
  <c r="D941" i="9"/>
  <c r="N941" i="9"/>
  <c r="T941" i="9"/>
  <c r="U941" i="9" s="1"/>
  <c r="F941" i="9"/>
  <c r="E576" i="9"/>
  <c r="A941" i="9"/>
  <c r="B942" i="9"/>
  <c r="I942" i="9" l="1"/>
  <c r="D942" i="9"/>
  <c r="N942" i="9"/>
  <c r="T942" i="9"/>
  <c r="U942" i="9" s="1"/>
  <c r="F942" i="9"/>
  <c r="E577" i="9"/>
  <c r="A942" i="9"/>
  <c r="B943" i="9"/>
  <c r="I943" i="9" l="1"/>
  <c r="D943" i="9"/>
  <c r="F943" i="9"/>
  <c r="E578" i="9"/>
  <c r="N943" i="9"/>
  <c r="T943" i="9"/>
  <c r="U943" i="9" s="1"/>
  <c r="A943" i="9"/>
  <c r="B944" i="9"/>
  <c r="I944" i="9" l="1"/>
  <c r="D944" i="9"/>
  <c r="F944" i="9"/>
  <c r="E579" i="9"/>
  <c r="T944" i="9"/>
  <c r="U944" i="9" s="1"/>
  <c r="N944" i="9"/>
  <c r="A944" i="9"/>
  <c r="B945" i="9"/>
  <c r="I945" i="9" l="1"/>
  <c r="D945" i="9"/>
  <c r="N945" i="9"/>
  <c r="T945" i="9"/>
  <c r="U945" i="9" s="1"/>
  <c r="F945" i="9"/>
  <c r="E580" i="9"/>
  <c r="A945" i="9"/>
  <c r="B946" i="9"/>
  <c r="I946" i="9" l="1"/>
  <c r="D946" i="9"/>
  <c r="F946" i="9"/>
  <c r="E581" i="9"/>
  <c r="T946" i="9"/>
  <c r="U946" i="9" s="1"/>
  <c r="N946" i="9"/>
  <c r="A946" i="9"/>
  <c r="B947" i="9"/>
  <c r="I947" i="9" l="1"/>
  <c r="D947" i="9"/>
  <c r="F947" i="9"/>
  <c r="E582" i="9"/>
  <c r="N947" i="9"/>
  <c r="T947" i="9"/>
  <c r="U947" i="9" s="1"/>
  <c r="A947" i="9"/>
  <c r="B948" i="9"/>
  <c r="I948" i="9" l="1"/>
  <c r="D948" i="9"/>
  <c r="F948" i="9"/>
  <c r="E583" i="9"/>
  <c r="T948" i="9"/>
  <c r="U948" i="9" s="1"/>
  <c r="N948" i="9"/>
  <c r="A948" i="9"/>
  <c r="B949" i="9"/>
  <c r="I949" i="9" l="1"/>
  <c r="D949" i="9"/>
  <c r="T949" i="9"/>
  <c r="U949" i="9" s="1"/>
  <c r="N949" i="9"/>
  <c r="F949" i="9"/>
  <c r="E584" i="9"/>
  <c r="A949" i="9"/>
  <c r="B950" i="9"/>
  <c r="I950" i="9" l="1"/>
  <c r="D950" i="9"/>
  <c r="N950" i="9"/>
  <c r="T950" i="9"/>
  <c r="U950" i="9" s="1"/>
  <c r="F950" i="9"/>
  <c r="E585" i="9"/>
  <c r="A950" i="9"/>
  <c r="B951" i="9"/>
  <c r="I951" i="9" l="1"/>
  <c r="D951" i="9"/>
  <c r="T951" i="9"/>
  <c r="U951" i="9" s="1"/>
  <c r="N951" i="9"/>
  <c r="F951" i="9"/>
  <c r="E586" i="9"/>
  <c r="A951" i="9"/>
  <c r="B952" i="9"/>
  <c r="I952" i="9" l="1"/>
  <c r="D952" i="9"/>
  <c r="N952" i="9"/>
  <c r="T952" i="9"/>
  <c r="U952" i="9" s="1"/>
  <c r="F952" i="9"/>
  <c r="E587" i="9"/>
  <c r="A952" i="9"/>
  <c r="B953" i="9"/>
  <c r="I953" i="9" l="1"/>
  <c r="D953" i="9"/>
  <c r="N953" i="9"/>
  <c r="T953" i="9"/>
  <c r="U953" i="9" s="1"/>
  <c r="F953" i="9"/>
  <c r="E588" i="9"/>
  <c r="A953" i="9"/>
  <c r="B954" i="9"/>
  <c r="I954" i="9" l="1"/>
  <c r="D954" i="9"/>
  <c r="F954" i="9"/>
  <c r="E589" i="9"/>
  <c r="N954" i="9"/>
  <c r="T954" i="9"/>
  <c r="U954" i="9" s="1"/>
  <c r="A954" i="9"/>
  <c r="B955" i="9"/>
  <c r="I955" i="9" l="1"/>
  <c r="D955" i="9"/>
  <c r="N955" i="9"/>
  <c r="T955" i="9"/>
  <c r="U955" i="9" s="1"/>
  <c r="F955" i="9"/>
  <c r="E590" i="9"/>
  <c r="A955" i="9"/>
  <c r="B956" i="9"/>
  <c r="I956" i="9" l="1"/>
  <c r="D956" i="9"/>
  <c r="N956" i="9"/>
  <c r="T956" i="9"/>
  <c r="U956" i="9" s="1"/>
  <c r="F956" i="9"/>
  <c r="E591" i="9"/>
  <c r="A956" i="9"/>
  <c r="B957" i="9"/>
  <c r="I957" i="9" l="1"/>
  <c r="D957" i="9"/>
  <c r="N957" i="9"/>
  <c r="T957" i="9"/>
  <c r="U957" i="9" s="1"/>
  <c r="F957" i="9"/>
  <c r="E592" i="9"/>
  <c r="A957" i="9"/>
  <c r="B958" i="9"/>
  <c r="I958" i="9" l="1"/>
  <c r="D958" i="9"/>
  <c r="F958" i="9"/>
  <c r="E593" i="9"/>
  <c r="N958" i="9"/>
  <c r="T958" i="9"/>
  <c r="U958" i="9" s="1"/>
  <c r="A958" i="9"/>
  <c r="B959" i="9"/>
  <c r="I959" i="9" l="1"/>
  <c r="D959" i="9"/>
  <c r="F959" i="9"/>
  <c r="E594" i="9"/>
  <c r="T959" i="9"/>
  <c r="U959" i="9" s="1"/>
  <c r="N959" i="9"/>
  <c r="A959" i="9"/>
  <c r="B960" i="9"/>
  <c r="I960" i="9" l="1"/>
  <c r="D960" i="9"/>
  <c r="N960" i="9"/>
  <c r="T960" i="9"/>
  <c r="U960" i="9" s="1"/>
  <c r="F960" i="9"/>
  <c r="E595" i="9"/>
  <c r="A960" i="9"/>
  <c r="B961" i="9"/>
  <c r="I961" i="9" l="1"/>
  <c r="D961" i="9"/>
  <c r="N961" i="9"/>
  <c r="T961" i="9"/>
  <c r="U961" i="9" s="1"/>
  <c r="F961" i="9"/>
  <c r="E596" i="9"/>
  <c r="A961" i="9"/>
  <c r="B962" i="9"/>
  <c r="I962" i="9" l="1"/>
  <c r="D962" i="9"/>
  <c r="F962" i="9"/>
  <c r="E597" i="9"/>
  <c r="T962" i="9"/>
  <c r="U962" i="9" s="1"/>
  <c r="N962" i="9"/>
  <c r="A962" i="9"/>
  <c r="B963" i="9"/>
  <c r="I963" i="9" l="1"/>
  <c r="D963" i="9"/>
  <c r="N963" i="9"/>
  <c r="T963" i="9"/>
  <c r="U963" i="9" s="1"/>
  <c r="F963" i="9"/>
  <c r="E598" i="9"/>
  <c r="A963" i="9"/>
  <c r="B964" i="9"/>
  <c r="I964" i="9" l="1"/>
  <c r="D964" i="9"/>
  <c r="T964" i="9"/>
  <c r="U964" i="9" s="1"/>
  <c r="N964" i="9"/>
  <c r="F964" i="9"/>
  <c r="E599" i="9"/>
  <c r="A964" i="9"/>
  <c r="B965" i="9"/>
  <c r="I965" i="9" l="1"/>
  <c r="D965" i="9"/>
  <c r="F965" i="9"/>
  <c r="E600" i="9"/>
  <c r="N965" i="9"/>
  <c r="T965" i="9"/>
  <c r="U965" i="9" s="1"/>
  <c r="A965" i="9"/>
  <c r="B966" i="9"/>
  <c r="I966" i="9" l="1"/>
  <c r="D966" i="9"/>
  <c r="N966" i="9"/>
  <c r="T966" i="9"/>
  <c r="U966" i="9" s="1"/>
  <c r="F966" i="9"/>
  <c r="E601" i="9"/>
  <c r="A966" i="9"/>
  <c r="B967" i="9"/>
  <c r="I967" i="9" l="1"/>
  <c r="D967" i="9"/>
  <c r="N967" i="9"/>
  <c r="T967" i="9"/>
  <c r="U967" i="9" s="1"/>
  <c r="F967" i="9"/>
  <c r="E602" i="9"/>
  <c r="A967" i="9"/>
  <c r="B968" i="9"/>
  <c r="I968" i="9" l="1"/>
  <c r="D968" i="9"/>
  <c r="F968" i="9"/>
  <c r="E603" i="9"/>
  <c r="N968" i="9"/>
  <c r="T968" i="9"/>
  <c r="U968" i="9" s="1"/>
  <c r="A968" i="9"/>
  <c r="B969" i="9"/>
  <c r="I969" i="9" l="1"/>
  <c r="D969" i="9"/>
  <c r="F969" i="9"/>
  <c r="E604" i="9"/>
  <c r="N969" i="9"/>
  <c r="T969" i="9"/>
  <c r="U969" i="9" s="1"/>
  <c r="A969" i="9"/>
  <c r="B970" i="9"/>
  <c r="I970" i="9" l="1"/>
  <c r="D970" i="9"/>
  <c r="N970" i="9"/>
  <c r="T970" i="9"/>
  <c r="U970" i="9" s="1"/>
  <c r="F970" i="9"/>
  <c r="E605" i="9"/>
  <c r="A970" i="9"/>
  <c r="B971" i="9"/>
  <c r="I971" i="9" l="1"/>
  <c r="D971" i="9"/>
  <c r="F971" i="9"/>
  <c r="E606" i="9"/>
  <c r="N971" i="9"/>
  <c r="T971" i="9"/>
  <c r="U971" i="9" s="1"/>
  <c r="A971" i="9"/>
  <c r="B972" i="9"/>
  <c r="I972" i="9" l="1"/>
  <c r="D972" i="9"/>
  <c r="T972" i="9"/>
  <c r="U972" i="9" s="1"/>
  <c r="N972" i="9"/>
  <c r="F972" i="9"/>
  <c r="E607" i="9"/>
  <c r="A972" i="9"/>
  <c r="B973" i="9"/>
  <c r="I973" i="9" l="1"/>
  <c r="D973" i="9"/>
  <c r="F973" i="9"/>
  <c r="E608" i="9"/>
  <c r="N973" i="9"/>
  <c r="T973" i="9"/>
  <c r="U973" i="9" s="1"/>
  <c r="A973" i="9"/>
  <c r="B974" i="9"/>
  <c r="I974" i="9" l="1"/>
  <c r="D974" i="9"/>
  <c r="F974" i="9"/>
  <c r="E609" i="9"/>
  <c r="T974" i="9"/>
  <c r="U974" i="9" s="1"/>
  <c r="N974" i="9"/>
  <c r="A974" i="9"/>
  <c r="B975" i="9"/>
  <c r="I975" i="9" l="1"/>
  <c r="D975" i="9"/>
  <c r="N975" i="9"/>
  <c r="T975" i="9"/>
  <c r="U975" i="9" s="1"/>
  <c r="F975" i="9"/>
  <c r="E610" i="9"/>
  <c r="A975" i="9"/>
  <c r="B976" i="9"/>
  <c r="I976" i="9" l="1"/>
  <c r="D976" i="9"/>
  <c r="T976" i="9"/>
  <c r="U976" i="9" s="1"/>
  <c r="N976" i="9"/>
  <c r="F976" i="9"/>
  <c r="E611" i="9"/>
  <c r="A976" i="9"/>
  <c r="B977" i="9"/>
  <c r="I977" i="9" l="1"/>
  <c r="D977" i="9"/>
  <c r="F977" i="9"/>
  <c r="E612" i="9"/>
  <c r="T977" i="9"/>
  <c r="U977" i="9" s="1"/>
  <c r="N977" i="9"/>
  <c r="A977" i="9"/>
  <c r="B978" i="9"/>
  <c r="I978" i="9" l="1"/>
  <c r="D978" i="9"/>
  <c r="N978" i="9"/>
  <c r="T978" i="9"/>
  <c r="U978" i="9" s="1"/>
  <c r="F978" i="9"/>
  <c r="E613" i="9"/>
  <c r="A978" i="9"/>
  <c r="B979" i="9"/>
  <c r="I979" i="9" l="1"/>
  <c r="D979" i="9"/>
  <c r="T979" i="9"/>
  <c r="U979" i="9" s="1"/>
  <c r="N979" i="9"/>
  <c r="F979" i="9"/>
  <c r="E614" i="9"/>
  <c r="A979" i="9"/>
  <c r="B980" i="9"/>
  <c r="I980" i="9" l="1"/>
  <c r="D980" i="9"/>
  <c r="N980" i="9"/>
  <c r="T980" i="9"/>
  <c r="U980" i="9" s="1"/>
  <c r="F980" i="9"/>
  <c r="E615" i="9"/>
  <c r="A980" i="9"/>
  <c r="B981" i="9"/>
  <c r="I981" i="9" l="1"/>
  <c r="D981" i="9"/>
  <c r="N981" i="9"/>
  <c r="T981" i="9"/>
  <c r="U981" i="9" s="1"/>
  <c r="F981" i="9"/>
  <c r="E616" i="9"/>
  <c r="A981" i="9"/>
  <c r="B982" i="9"/>
  <c r="I982" i="9" l="1"/>
  <c r="D982" i="9"/>
  <c r="N982" i="9"/>
  <c r="T982" i="9"/>
  <c r="U982" i="9" s="1"/>
  <c r="F982" i="9"/>
  <c r="E617" i="9"/>
  <c r="A982" i="9"/>
  <c r="B983" i="9"/>
  <c r="I983" i="9" l="1"/>
  <c r="D983" i="9"/>
  <c r="F983" i="9"/>
  <c r="E618" i="9"/>
  <c r="N983" i="9"/>
  <c r="T983" i="9"/>
  <c r="U983" i="9" s="1"/>
  <c r="A983" i="9"/>
  <c r="B984" i="9"/>
  <c r="I984" i="9" l="1"/>
  <c r="D984" i="9"/>
  <c r="F984" i="9"/>
  <c r="E619" i="9"/>
  <c r="N984" i="9"/>
  <c r="T984" i="9"/>
  <c r="U984" i="9" s="1"/>
  <c r="A984" i="9"/>
  <c r="B985" i="9"/>
  <c r="I985" i="9" l="1"/>
  <c r="D985" i="9"/>
  <c r="N985" i="9"/>
  <c r="T985" i="9"/>
  <c r="U985" i="9" s="1"/>
  <c r="F985" i="9"/>
  <c r="E620" i="9"/>
  <c r="A985" i="9"/>
  <c r="B986" i="9"/>
  <c r="I986" i="9" l="1"/>
  <c r="D986" i="9"/>
  <c r="F986" i="9"/>
  <c r="E621" i="9"/>
  <c r="N986" i="9"/>
  <c r="T986" i="9"/>
  <c r="U986" i="9" s="1"/>
  <c r="A986" i="9"/>
  <c r="B987" i="9"/>
  <c r="I987" i="9" l="1"/>
  <c r="D987" i="9"/>
  <c r="T987" i="9"/>
  <c r="U987" i="9" s="1"/>
  <c r="N987" i="9"/>
  <c r="F987" i="9"/>
  <c r="E622" i="9"/>
  <c r="A987" i="9"/>
  <c r="B988" i="9"/>
  <c r="I988" i="9" l="1"/>
  <c r="D988" i="9"/>
  <c r="F988" i="9"/>
  <c r="E623" i="9"/>
  <c r="N988" i="9"/>
  <c r="T988" i="9"/>
  <c r="U988" i="9" s="1"/>
  <c r="A988" i="9"/>
  <c r="B989" i="9"/>
  <c r="I989" i="9" l="1"/>
  <c r="D989" i="9"/>
  <c r="T989" i="9"/>
  <c r="U989" i="9" s="1"/>
  <c r="N989" i="9"/>
  <c r="F989" i="9"/>
  <c r="E624" i="9"/>
  <c r="A989" i="9"/>
  <c r="B990" i="9"/>
  <c r="I990" i="9" l="1"/>
  <c r="D990" i="9"/>
  <c r="F990" i="9"/>
  <c r="E625" i="9"/>
  <c r="N990" i="9"/>
  <c r="T990" i="9"/>
  <c r="U990" i="9" s="1"/>
  <c r="A990" i="9"/>
  <c r="B991" i="9"/>
  <c r="I991" i="9" l="1"/>
  <c r="D991" i="9"/>
  <c r="T991" i="9"/>
  <c r="U991" i="9" s="1"/>
  <c r="N991" i="9"/>
  <c r="F991" i="9"/>
  <c r="E626" i="9"/>
  <c r="A991" i="9"/>
  <c r="B992" i="9"/>
  <c r="I992" i="9" l="1"/>
  <c r="D992" i="9"/>
  <c r="N992" i="9"/>
  <c r="T992" i="9"/>
  <c r="U992" i="9" s="1"/>
  <c r="F992" i="9"/>
  <c r="E627" i="9"/>
  <c r="A992" i="9"/>
  <c r="B993" i="9"/>
  <c r="I993" i="9" l="1"/>
  <c r="D993" i="9"/>
  <c r="F993" i="9"/>
  <c r="E628" i="9"/>
  <c r="N993" i="9"/>
  <c r="T993" i="9"/>
  <c r="U993" i="9" s="1"/>
  <c r="A993" i="9"/>
  <c r="B994" i="9"/>
  <c r="I994" i="9" l="1"/>
  <c r="D994" i="9"/>
  <c r="T994" i="9"/>
  <c r="U994" i="9" s="1"/>
  <c r="N994" i="9"/>
  <c r="F994" i="9"/>
  <c r="E629" i="9"/>
  <c r="A994" i="9"/>
  <c r="B995" i="9"/>
  <c r="I995" i="9" l="1"/>
  <c r="D995" i="9"/>
  <c r="F995" i="9"/>
  <c r="E630" i="9"/>
  <c r="N995" i="9"/>
  <c r="T995" i="9"/>
  <c r="U995" i="9" s="1"/>
  <c r="A995" i="9"/>
  <c r="B996" i="9"/>
  <c r="I996" i="9" l="1"/>
  <c r="D996" i="9"/>
  <c r="T996" i="9"/>
  <c r="U996" i="9" s="1"/>
  <c r="N996" i="9"/>
  <c r="F996" i="9"/>
  <c r="E631" i="9"/>
  <c r="A996" i="9"/>
  <c r="B997" i="9"/>
  <c r="I997" i="9" l="1"/>
  <c r="D997" i="9"/>
  <c r="F997" i="9"/>
  <c r="E632" i="9"/>
  <c r="N997" i="9"/>
  <c r="T997" i="9"/>
  <c r="U997" i="9" s="1"/>
  <c r="A997" i="9"/>
  <c r="B998" i="9"/>
  <c r="I998" i="9" l="1"/>
  <c r="D998" i="9"/>
  <c r="N998" i="9"/>
  <c r="T998" i="9"/>
  <c r="U998" i="9" s="1"/>
  <c r="F998" i="9"/>
  <c r="E633" i="9"/>
  <c r="A998" i="9"/>
  <c r="B999" i="9"/>
  <c r="I999" i="9" l="1"/>
  <c r="D999" i="9"/>
  <c r="N999" i="9"/>
  <c r="T999" i="9"/>
  <c r="U999" i="9" s="1"/>
  <c r="F999" i="9"/>
  <c r="E634" i="9"/>
  <c r="A999" i="9"/>
  <c r="B1000" i="9"/>
  <c r="I1000" i="9" l="1"/>
  <c r="D1000" i="9"/>
  <c r="N1000" i="9"/>
  <c r="T1000" i="9"/>
  <c r="U1000" i="9" s="1"/>
  <c r="F1000" i="9"/>
  <c r="E635" i="9"/>
  <c r="A1000" i="9"/>
  <c r="B1001" i="9"/>
  <c r="I1001" i="9" l="1"/>
  <c r="D1001" i="9"/>
  <c r="N1001" i="9"/>
  <c r="T1001" i="9"/>
  <c r="U1001" i="9" s="1"/>
  <c r="F1001" i="9"/>
  <c r="E636" i="9"/>
  <c r="A1001" i="9"/>
  <c r="B1002" i="9"/>
  <c r="I1002" i="9" l="1"/>
  <c r="D1002" i="9"/>
  <c r="T1002" i="9"/>
  <c r="U1002" i="9" s="1"/>
  <c r="N1002" i="9"/>
  <c r="F1002" i="9"/>
  <c r="E637" i="9"/>
  <c r="A1002" i="9"/>
  <c r="B1003" i="9"/>
  <c r="I1003" i="9" l="1"/>
  <c r="D1003" i="9"/>
  <c r="N1003" i="9"/>
  <c r="T1003" i="9"/>
  <c r="U1003" i="9" s="1"/>
  <c r="F1003" i="9"/>
  <c r="E638" i="9"/>
  <c r="A1003" i="9"/>
  <c r="B1004" i="9"/>
  <c r="I1004" i="9" l="1"/>
  <c r="D1004" i="9"/>
  <c r="N1004" i="9"/>
  <c r="T1004" i="9"/>
  <c r="U1004" i="9" s="1"/>
  <c r="F1004" i="9"/>
  <c r="E639" i="9"/>
  <c r="A1004" i="9"/>
  <c r="B1005" i="9"/>
  <c r="I1005" i="9" l="1"/>
  <c r="D1005" i="9"/>
  <c r="N1005" i="9"/>
  <c r="T1005" i="9"/>
  <c r="U1005" i="9" s="1"/>
  <c r="F1005" i="9"/>
  <c r="E640" i="9"/>
  <c r="A1005" i="9"/>
  <c r="B1006" i="9"/>
  <c r="I1006" i="9" l="1"/>
  <c r="D1006" i="9"/>
  <c r="F1006" i="9"/>
  <c r="E641" i="9"/>
  <c r="T1006" i="9"/>
  <c r="U1006" i="9" s="1"/>
  <c r="N1006" i="9"/>
  <c r="A1006" i="9"/>
  <c r="B1007" i="9"/>
  <c r="I1007" i="9" l="1"/>
  <c r="D1007" i="9"/>
  <c r="N1007" i="9"/>
  <c r="T1007" i="9"/>
  <c r="U1007" i="9" s="1"/>
  <c r="F1007" i="9"/>
  <c r="E642" i="9"/>
  <c r="A1007" i="9"/>
  <c r="B1008" i="9"/>
  <c r="I1008" i="9" l="1"/>
  <c r="D1008" i="9"/>
  <c r="F1008" i="9"/>
  <c r="E643" i="9"/>
  <c r="T1008" i="9"/>
  <c r="U1008" i="9" s="1"/>
  <c r="N1008" i="9"/>
  <c r="A1008" i="9"/>
  <c r="B1009" i="9"/>
  <c r="I1009" i="9" l="1"/>
  <c r="D1009" i="9"/>
  <c r="F1009" i="9"/>
  <c r="E644" i="9"/>
  <c r="T1009" i="9"/>
  <c r="U1009" i="9" s="1"/>
  <c r="N1009" i="9"/>
  <c r="A1009" i="9"/>
  <c r="B1010" i="9"/>
  <c r="I1010" i="9" l="1"/>
  <c r="D1010" i="9"/>
  <c r="F1010" i="9"/>
  <c r="E645" i="9"/>
  <c r="N1010" i="9"/>
  <c r="T1010" i="9"/>
  <c r="U1010" i="9" s="1"/>
  <c r="A1010" i="9"/>
  <c r="B1011" i="9"/>
  <c r="I1011" i="9" l="1"/>
  <c r="D1011" i="9"/>
  <c r="F1011" i="9"/>
  <c r="E646" i="9"/>
  <c r="T1011" i="9"/>
  <c r="U1011" i="9" s="1"/>
  <c r="N1011" i="9"/>
  <c r="A1011" i="9"/>
  <c r="B1012" i="9"/>
  <c r="I1012" i="9" l="1"/>
  <c r="D1012" i="9"/>
  <c r="F1012" i="9"/>
  <c r="E647" i="9"/>
  <c r="N1012" i="9"/>
  <c r="T1012" i="9"/>
  <c r="U1012" i="9" s="1"/>
  <c r="A1012" i="9"/>
  <c r="B1013" i="9"/>
  <c r="I1013" i="9" l="1"/>
  <c r="D1013" i="9"/>
  <c r="F1013" i="9"/>
  <c r="E648" i="9"/>
  <c r="N1013" i="9"/>
  <c r="T1013" i="9"/>
  <c r="U1013" i="9" s="1"/>
  <c r="A1013" i="9"/>
  <c r="B1014" i="9"/>
  <c r="I1014" i="9" l="1"/>
  <c r="D1014" i="9"/>
  <c r="N1014" i="9"/>
  <c r="T1014" i="9"/>
  <c r="U1014" i="9" s="1"/>
  <c r="F1014" i="9"/>
  <c r="E649" i="9"/>
  <c r="A1014" i="9"/>
  <c r="B1015" i="9"/>
  <c r="I1015" i="9" l="1"/>
  <c r="D1015" i="9"/>
  <c r="F1015" i="9"/>
  <c r="E650" i="9"/>
  <c r="N1015" i="9"/>
  <c r="T1015" i="9"/>
  <c r="U1015" i="9" s="1"/>
  <c r="A1015" i="9"/>
  <c r="B1016" i="9"/>
  <c r="I1016" i="9" l="1"/>
  <c r="D1016" i="9"/>
  <c r="F1016" i="9"/>
  <c r="E651" i="9"/>
  <c r="N1016" i="9"/>
  <c r="T1016" i="9"/>
  <c r="U1016" i="9" s="1"/>
  <c r="A1016" i="9"/>
  <c r="B1017" i="9"/>
  <c r="I1017" i="9" l="1"/>
  <c r="D1017" i="9"/>
  <c r="T1017" i="9"/>
  <c r="U1017" i="9" s="1"/>
  <c r="N1017" i="9"/>
  <c r="F1017" i="9"/>
  <c r="E652" i="9"/>
  <c r="A1017" i="9"/>
  <c r="B1018" i="9"/>
  <c r="I1018" i="9" l="1"/>
  <c r="D1018" i="9"/>
  <c r="F1018" i="9"/>
  <c r="E653" i="9"/>
  <c r="N1018" i="9"/>
  <c r="T1018" i="9"/>
  <c r="U1018" i="9" s="1"/>
  <c r="A1018" i="9"/>
  <c r="B1019" i="9"/>
  <c r="I1019" i="9" l="1"/>
  <c r="D1019" i="9"/>
  <c r="N1019" i="9"/>
  <c r="T1019" i="9"/>
  <c r="U1019" i="9" s="1"/>
  <c r="F1019" i="9"/>
  <c r="E654" i="9"/>
  <c r="A1019" i="9"/>
  <c r="B1020" i="9"/>
  <c r="I1020" i="9" l="1"/>
  <c r="D1020" i="9"/>
  <c r="N1020" i="9"/>
  <c r="T1020" i="9"/>
  <c r="U1020" i="9" s="1"/>
  <c r="F1020" i="9"/>
  <c r="E655" i="9"/>
  <c r="A1020" i="9"/>
  <c r="B1021" i="9"/>
  <c r="I1021" i="9" l="1"/>
  <c r="D1021" i="9"/>
  <c r="F1021" i="9"/>
  <c r="E656" i="9"/>
  <c r="T1021" i="9"/>
  <c r="U1021" i="9" s="1"/>
  <c r="N1021" i="9"/>
  <c r="A1021" i="9"/>
  <c r="B1022" i="9"/>
  <c r="I1022" i="9" l="1"/>
  <c r="D1022" i="9"/>
  <c r="F1022" i="9"/>
  <c r="E657" i="9"/>
  <c r="N1022" i="9"/>
  <c r="T1022" i="9"/>
  <c r="U1022" i="9" s="1"/>
  <c r="A1022" i="9"/>
  <c r="B1023" i="9"/>
  <c r="I1023" i="9" l="1"/>
  <c r="D1023" i="9"/>
  <c r="F1023" i="9"/>
  <c r="E658" i="9"/>
  <c r="T1023" i="9"/>
  <c r="U1023" i="9" s="1"/>
  <c r="N1023" i="9"/>
  <c r="A1023" i="9"/>
  <c r="B1024" i="9"/>
  <c r="I1024" i="9" l="1"/>
  <c r="D1024" i="9"/>
  <c r="F1024" i="9"/>
  <c r="E659" i="9"/>
  <c r="N1024" i="9"/>
  <c r="T1024" i="9"/>
  <c r="U1024" i="9" s="1"/>
  <c r="A1024" i="9"/>
  <c r="B1025" i="9"/>
  <c r="I1025" i="9" l="1"/>
  <c r="D1025" i="9"/>
  <c r="N1025" i="9"/>
  <c r="T1025" i="9"/>
  <c r="U1025" i="9" s="1"/>
  <c r="F1025" i="9"/>
  <c r="E660" i="9"/>
  <c r="A1025" i="9"/>
  <c r="B1026" i="9"/>
  <c r="I1026" i="9" l="1"/>
  <c r="D1026" i="9"/>
  <c r="T1026" i="9"/>
  <c r="U1026" i="9" s="1"/>
  <c r="N1026" i="9"/>
  <c r="F1026" i="9"/>
  <c r="E661" i="9"/>
  <c r="A1026" i="9"/>
  <c r="B1027" i="9"/>
  <c r="I1027" i="9" l="1"/>
  <c r="D1027" i="9"/>
  <c r="F1027" i="9"/>
  <c r="E662" i="9"/>
  <c r="N1027" i="9"/>
  <c r="T1027" i="9"/>
  <c r="U1027" i="9" s="1"/>
  <c r="A1027" i="9"/>
  <c r="B1028" i="9"/>
  <c r="I1028" i="9" l="1"/>
  <c r="D1028" i="9"/>
  <c r="F1028" i="9"/>
  <c r="E663" i="9"/>
  <c r="T1028" i="9"/>
  <c r="U1028" i="9" s="1"/>
  <c r="N1028" i="9"/>
  <c r="A1028" i="9"/>
  <c r="B1029" i="9"/>
  <c r="I1029" i="9" l="1"/>
  <c r="D1029" i="9"/>
  <c r="F1029" i="9"/>
  <c r="E664" i="9"/>
  <c r="N1029" i="9"/>
  <c r="T1029" i="9"/>
  <c r="U1029" i="9" s="1"/>
  <c r="A1029" i="9"/>
  <c r="B1030" i="9"/>
  <c r="I1030" i="9" l="1"/>
  <c r="D1030" i="9"/>
  <c r="N1030" i="9"/>
  <c r="T1030" i="9"/>
  <c r="U1030" i="9" s="1"/>
  <c r="F1030" i="9"/>
  <c r="E665" i="9"/>
  <c r="A1030" i="9"/>
  <c r="B1031" i="9"/>
  <c r="I1031" i="9" l="1"/>
  <c r="D1031" i="9"/>
  <c r="F1031" i="9"/>
  <c r="E666" i="9"/>
  <c r="N1031" i="9"/>
  <c r="T1031" i="9"/>
  <c r="U1031" i="9" s="1"/>
  <c r="A1031" i="9"/>
  <c r="B1032" i="9"/>
  <c r="I1032" i="9" l="1"/>
  <c r="D1032" i="9"/>
  <c r="N1032" i="9"/>
  <c r="T1032" i="9"/>
  <c r="U1032" i="9" s="1"/>
  <c r="F1032" i="9"/>
  <c r="E667" i="9"/>
  <c r="A1032" i="9"/>
  <c r="B1033" i="9"/>
  <c r="I1033" i="9" l="1"/>
  <c r="D1033" i="9"/>
  <c r="N1033" i="9"/>
  <c r="T1033" i="9"/>
  <c r="U1033" i="9" s="1"/>
  <c r="F1033" i="9"/>
  <c r="E668" i="9"/>
  <c r="A1033" i="9"/>
  <c r="B1034" i="9"/>
  <c r="I1034" i="9" l="1"/>
  <c r="D1034" i="9"/>
  <c r="F1034" i="9"/>
  <c r="E669" i="9"/>
  <c r="N1034" i="9"/>
  <c r="T1034" i="9"/>
  <c r="U1034" i="9" s="1"/>
  <c r="A1034" i="9"/>
  <c r="B1035" i="9"/>
  <c r="I1035" i="9" l="1"/>
  <c r="D1035" i="9"/>
  <c r="N1035" i="9"/>
  <c r="T1035" i="9"/>
  <c r="U1035" i="9" s="1"/>
  <c r="F1035" i="9"/>
  <c r="E670" i="9"/>
  <c r="A1035" i="9"/>
  <c r="B1036" i="9"/>
  <c r="I1036" i="9" l="1"/>
  <c r="D1036" i="9"/>
  <c r="N1036" i="9"/>
  <c r="T1036" i="9"/>
  <c r="U1036" i="9" s="1"/>
  <c r="F1036" i="9"/>
  <c r="E671" i="9"/>
  <c r="A1036" i="9"/>
  <c r="B1037" i="9"/>
  <c r="I1037" i="9" l="1"/>
  <c r="D1037" i="9"/>
  <c r="N1037" i="9"/>
  <c r="T1037" i="9"/>
  <c r="U1037" i="9" s="1"/>
  <c r="F1037" i="9"/>
  <c r="E672" i="9"/>
  <c r="A1037" i="9"/>
  <c r="B1038" i="9"/>
  <c r="I1038" i="9" l="1"/>
  <c r="D1038" i="9"/>
  <c r="F1038" i="9"/>
  <c r="E673" i="9"/>
  <c r="N1038" i="9"/>
  <c r="T1038" i="9"/>
  <c r="U1038" i="9" s="1"/>
  <c r="A1038" i="9"/>
  <c r="B1039" i="9"/>
  <c r="I1039" i="9" l="1"/>
  <c r="D1039" i="9"/>
  <c r="F1039" i="9"/>
  <c r="E674" i="9"/>
  <c r="N1039" i="9"/>
  <c r="T1039" i="9"/>
  <c r="U1039" i="9" s="1"/>
  <c r="A1039" i="9"/>
  <c r="B1040" i="9"/>
  <c r="I1040" i="9" l="1"/>
  <c r="D1040" i="9"/>
  <c r="F1040" i="9"/>
  <c r="E675" i="9"/>
  <c r="T1040" i="9"/>
  <c r="U1040" i="9" s="1"/>
  <c r="N1040" i="9"/>
  <c r="A1040" i="9"/>
  <c r="B1041" i="9"/>
  <c r="I1041" i="9" l="1"/>
  <c r="D1041" i="9"/>
  <c r="F1041" i="9"/>
  <c r="E676" i="9"/>
  <c r="N1041" i="9"/>
  <c r="T1041" i="9"/>
  <c r="U1041" i="9" s="1"/>
  <c r="A1041" i="9"/>
  <c r="B1042" i="9"/>
  <c r="I1042" i="9" l="1"/>
  <c r="D1042" i="9"/>
  <c r="F1042" i="9"/>
  <c r="E677" i="9"/>
  <c r="T1042" i="9"/>
  <c r="U1042" i="9" s="1"/>
  <c r="N1042" i="9"/>
  <c r="A1042" i="9"/>
  <c r="B1043" i="9"/>
  <c r="I1043" i="9" l="1"/>
  <c r="D1043" i="9"/>
  <c r="F1043" i="9"/>
  <c r="E678" i="9"/>
  <c r="T1043" i="9"/>
  <c r="U1043" i="9" s="1"/>
  <c r="N1043" i="9"/>
  <c r="A1043" i="9"/>
  <c r="B1044" i="9"/>
  <c r="I1044" i="9" l="1"/>
  <c r="D1044" i="9"/>
  <c r="N1044" i="9"/>
  <c r="T1044" i="9"/>
  <c r="U1044" i="9" s="1"/>
  <c r="F1044" i="9"/>
  <c r="E679" i="9"/>
  <c r="A1044" i="9"/>
  <c r="B1045" i="9"/>
  <c r="I1045" i="9" l="1"/>
  <c r="D1045" i="9"/>
  <c r="N1045" i="9"/>
  <c r="T1045" i="9"/>
  <c r="U1045" i="9" s="1"/>
  <c r="F1045" i="9"/>
  <c r="E680" i="9"/>
  <c r="A1045" i="9"/>
  <c r="B1046" i="9"/>
  <c r="I1046" i="9" l="1"/>
  <c r="D1046" i="9"/>
  <c r="N1046" i="9"/>
  <c r="T1046" i="9"/>
  <c r="U1046" i="9" s="1"/>
  <c r="F1046" i="9"/>
  <c r="E681" i="9"/>
  <c r="A1046" i="9"/>
  <c r="B1047" i="9"/>
  <c r="I1047" i="9" l="1"/>
  <c r="D1047" i="9"/>
  <c r="N1047" i="9"/>
  <c r="T1047" i="9"/>
  <c r="U1047" i="9" s="1"/>
  <c r="F1047" i="9"/>
  <c r="E682" i="9"/>
  <c r="A1047" i="9"/>
  <c r="B1048" i="9"/>
  <c r="I1048" i="9" l="1"/>
  <c r="D1048" i="9"/>
  <c r="N1048" i="9"/>
  <c r="T1048" i="9"/>
  <c r="U1048" i="9" s="1"/>
  <c r="F1048" i="9"/>
  <c r="E683" i="9"/>
  <c r="A1048" i="9"/>
  <c r="B1049" i="9"/>
  <c r="I1049" i="9" l="1"/>
  <c r="D1049" i="9"/>
  <c r="F1049" i="9"/>
  <c r="E684" i="9"/>
  <c r="N1049" i="9"/>
  <c r="T1049" i="9"/>
  <c r="U1049" i="9" s="1"/>
  <c r="A1049" i="9"/>
  <c r="B1050" i="9"/>
  <c r="I1050" i="9" l="1"/>
  <c r="D1050" i="9"/>
  <c r="N1050" i="9"/>
  <c r="T1050" i="9"/>
  <c r="U1050" i="9" s="1"/>
  <c r="F1050" i="9"/>
  <c r="E685" i="9"/>
  <c r="A1050" i="9"/>
  <c r="B1051" i="9"/>
  <c r="I1051" i="9" l="1"/>
  <c r="D1051" i="9"/>
  <c r="N1051" i="9"/>
  <c r="T1051" i="9"/>
  <c r="U1051" i="9" s="1"/>
  <c r="F1051" i="9"/>
  <c r="E686" i="9"/>
  <c r="A1051" i="9"/>
  <c r="B1052" i="9"/>
  <c r="I1052" i="9" l="1"/>
  <c r="D1052" i="9"/>
  <c r="F1052" i="9"/>
  <c r="E687" i="9"/>
  <c r="N1052" i="9"/>
  <c r="T1052" i="9"/>
  <c r="U1052" i="9" s="1"/>
  <c r="A1052" i="9"/>
  <c r="B1053" i="9"/>
  <c r="I1053" i="9" l="1"/>
  <c r="D1053" i="9"/>
  <c r="F1053" i="9"/>
  <c r="E688" i="9"/>
  <c r="N1053" i="9"/>
  <c r="T1053" i="9"/>
  <c r="U1053" i="9" s="1"/>
  <c r="A1053" i="9"/>
  <c r="B1054" i="9"/>
  <c r="I1054" i="9" l="1"/>
  <c r="D1054" i="9"/>
  <c r="N1054" i="9"/>
  <c r="T1054" i="9"/>
  <c r="U1054" i="9" s="1"/>
  <c r="F1054" i="9"/>
  <c r="E689" i="9"/>
  <c r="A1054" i="9"/>
  <c r="B1055" i="9"/>
  <c r="I1055" i="9" l="1"/>
  <c r="D1055" i="9"/>
  <c r="T1055" i="9"/>
  <c r="U1055" i="9" s="1"/>
  <c r="N1055" i="9"/>
  <c r="F1055" i="9"/>
  <c r="E690" i="9"/>
  <c r="A1055" i="9"/>
  <c r="B1056" i="9"/>
  <c r="I1056" i="9" l="1"/>
  <c r="D1056" i="9"/>
  <c r="F1056" i="9"/>
  <c r="E691" i="9"/>
  <c r="N1056" i="9"/>
  <c r="T1056" i="9"/>
  <c r="U1056" i="9" s="1"/>
  <c r="A1056" i="9"/>
  <c r="B1057" i="9"/>
  <c r="I1057" i="9" l="1"/>
  <c r="D1057" i="9"/>
  <c r="T1057" i="9"/>
  <c r="U1057" i="9" s="1"/>
  <c r="N1057" i="9"/>
  <c r="F1057" i="9"/>
  <c r="E692" i="9"/>
  <c r="A1057" i="9"/>
  <c r="B1058" i="9"/>
  <c r="I1058" i="9" l="1"/>
  <c r="D1058" i="9"/>
  <c r="F1058" i="9"/>
  <c r="E693" i="9"/>
  <c r="N1058" i="9"/>
  <c r="T1058" i="9"/>
  <c r="U1058" i="9" s="1"/>
  <c r="A1058" i="9"/>
  <c r="B1059" i="9"/>
  <c r="I1059" i="9" l="1"/>
  <c r="D1059" i="9"/>
  <c r="F1059" i="9"/>
  <c r="E694" i="9"/>
  <c r="T1059" i="9"/>
  <c r="U1059" i="9" s="1"/>
  <c r="N1059" i="9"/>
  <c r="A1059" i="9"/>
  <c r="B1060" i="9"/>
  <c r="I1060" i="9" l="1"/>
  <c r="D1060" i="9"/>
  <c r="N1060" i="9"/>
  <c r="T1060" i="9"/>
  <c r="U1060" i="9" s="1"/>
  <c r="F1060" i="9"/>
  <c r="E695" i="9"/>
  <c r="A1060" i="9"/>
  <c r="B1061" i="9"/>
  <c r="I1061" i="9" l="1"/>
  <c r="D1061" i="9"/>
  <c r="F1061" i="9"/>
  <c r="E696" i="9"/>
  <c r="N1061" i="9"/>
  <c r="T1061" i="9"/>
  <c r="U1061" i="9" s="1"/>
  <c r="A1061" i="9"/>
  <c r="B1062" i="9"/>
  <c r="I1062" i="9" l="1"/>
  <c r="D1062" i="9"/>
  <c r="T1062" i="9"/>
  <c r="U1062" i="9" s="1"/>
  <c r="N1062" i="9"/>
  <c r="F1062" i="9"/>
  <c r="E697" i="9"/>
  <c r="A1062" i="9"/>
  <c r="B1063" i="9"/>
  <c r="I1063" i="9" l="1"/>
  <c r="D1063" i="9"/>
  <c r="N1063" i="9"/>
  <c r="T1063" i="9"/>
  <c r="U1063" i="9" s="1"/>
  <c r="F1063" i="9"/>
  <c r="E698" i="9"/>
  <c r="A1063" i="9"/>
  <c r="B1064" i="9"/>
  <c r="I1064" i="9" l="1"/>
  <c r="D1064" i="9"/>
  <c r="T1064" i="9"/>
  <c r="U1064" i="9" s="1"/>
  <c r="N1064" i="9"/>
  <c r="F1064" i="9"/>
  <c r="E699" i="9"/>
  <c r="A1064" i="9"/>
  <c r="B1065" i="9"/>
  <c r="I1065" i="9" l="1"/>
  <c r="D1065" i="9"/>
  <c r="F1065" i="9"/>
  <c r="E700" i="9"/>
  <c r="N1065" i="9"/>
  <c r="T1065" i="9"/>
  <c r="U1065" i="9" s="1"/>
  <c r="A1065" i="9"/>
  <c r="B1066" i="9"/>
  <c r="I1066" i="9" l="1"/>
  <c r="D1066" i="9"/>
  <c r="T1066" i="9"/>
  <c r="U1066" i="9" s="1"/>
  <c r="N1066" i="9"/>
  <c r="F1066" i="9"/>
  <c r="E701" i="9"/>
  <c r="A1066" i="9"/>
  <c r="B1067" i="9"/>
  <c r="I1067" i="9" l="1"/>
  <c r="D1067" i="9"/>
  <c r="F1067" i="9"/>
  <c r="E702" i="9"/>
  <c r="N1067" i="9"/>
  <c r="T1067" i="9"/>
  <c r="U1067" i="9" s="1"/>
  <c r="A1067" i="9"/>
  <c r="B1068" i="9"/>
  <c r="I1068" i="9" l="1"/>
  <c r="D1068" i="9"/>
  <c r="F1068" i="9"/>
  <c r="E703" i="9"/>
  <c r="T1068" i="9"/>
  <c r="U1068" i="9" s="1"/>
  <c r="N1068" i="9"/>
  <c r="A1068" i="9"/>
  <c r="B1069" i="9"/>
  <c r="I1069" i="9" l="1"/>
  <c r="D1069" i="9"/>
  <c r="N1069" i="9"/>
  <c r="T1069" i="9"/>
  <c r="U1069" i="9" s="1"/>
  <c r="F1069" i="9"/>
  <c r="E704" i="9"/>
  <c r="A1069" i="9"/>
  <c r="B1070" i="9"/>
  <c r="I1070" i="9" l="1"/>
  <c r="D1070" i="9"/>
  <c r="N1070" i="9"/>
  <c r="T1070" i="9"/>
  <c r="U1070" i="9" s="1"/>
  <c r="F1070" i="9"/>
  <c r="E705" i="9"/>
  <c r="A1070" i="9"/>
  <c r="B1071" i="9"/>
  <c r="I1071" i="9" l="1"/>
  <c r="D1071" i="9"/>
  <c r="F1071" i="9"/>
  <c r="E706" i="9"/>
  <c r="N1071" i="9"/>
  <c r="T1071" i="9"/>
  <c r="U1071" i="9" s="1"/>
  <c r="A1071" i="9"/>
  <c r="B1072" i="9"/>
  <c r="I1072" i="9" l="1"/>
  <c r="D1072" i="9"/>
  <c r="N1072" i="9"/>
  <c r="T1072" i="9"/>
  <c r="U1072" i="9" s="1"/>
  <c r="F1072" i="9"/>
  <c r="E707" i="9"/>
  <c r="A1072" i="9"/>
  <c r="B1073" i="9"/>
  <c r="I1073" i="9" l="1"/>
  <c r="D1073" i="9"/>
  <c r="F1073" i="9"/>
  <c r="E708" i="9"/>
  <c r="N1073" i="9"/>
  <c r="T1073" i="9"/>
  <c r="U1073" i="9" s="1"/>
  <c r="A1073" i="9"/>
  <c r="B1074" i="9"/>
  <c r="I1074" i="9" l="1"/>
  <c r="D1074" i="9"/>
  <c r="F1074" i="9"/>
  <c r="E709" i="9"/>
  <c r="T1074" i="9"/>
  <c r="U1074" i="9" s="1"/>
  <c r="N1074" i="9"/>
  <c r="A1074" i="9"/>
  <c r="B1075" i="9"/>
  <c r="I1075" i="9" l="1"/>
  <c r="D1075" i="9"/>
  <c r="F1075" i="9"/>
  <c r="E710" i="9"/>
  <c r="N1075" i="9"/>
  <c r="T1075" i="9"/>
  <c r="U1075" i="9" s="1"/>
  <c r="A1075" i="9"/>
  <c r="B1076" i="9"/>
  <c r="I1076" i="9" l="1"/>
  <c r="D1076" i="9"/>
  <c r="T1076" i="9"/>
  <c r="U1076" i="9" s="1"/>
  <c r="N1076" i="9"/>
  <c r="F1076" i="9"/>
  <c r="E711" i="9"/>
  <c r="A1076" i="9"/>
  <c r="B1077" i="9"/>
  <c r="I1077" i="9" l="1"/>
  <c r="D1077" i="9"/>
  <c r="F1077" i="9"/>
  <c r="E712" i="9"/>
  <c r="T1077" i="9"/>
  <c r="U1077" i="9" s="1"/>
  <c r="N1077" i="9"/>
  <c r="A1077" i="9"/>
  <c r="B1078" i="9"/>
  <c r="I1078" i="9" l="1"/>
  <c r="D1078" i="9"/>
  <c r="N1078" i="9"/>
  <c r="T1078" i="9"/>
  <c r="U1078" i="9" s="1"/>
  <c r="F1078" i="9"/>
  <c r="E713" i="9"/>
  <c r="A1078" i="9"/>
  <c r="B1079" i="9"/>
  <c r="I1079" i="9" l="1"/>
  <c r="D1079" i="9"/>
  <c r="F1079" i="9"/>
  <c r="E714" i="9"/>
  <c r="T1079" i="9"/>
  <c r="U1079" i="9" s="1"/>
  <c r="N1079" i="9"/>
  <c r="A1079" i="9"/>
  <c r="B1080" i="9"/>
  <c r="I1080" i="9" l="1"/>
  <c r="D1080" i="9"/>
  <c r="N1080" i="9"/>
  <c r="T1080" i="9"/>
  <c r="U1080" i="9" s="1"/>
  <c r="F1080" i="9"/>
  <c r="E715" i="9"/>
  <c r="A1080" i="9"/>
  <c r="B1081" i="9"/>
  <c r="I1081" i="9" l="1"/>
  <c r="D1081" i="9"/>
  <c r="F1081" i="9"/>
  <c r="E716" i="9"/>
  <c r="T1081" i="9"/>
  <c r="U1081" i="9" s="1"/>
  <c r="N1081" i="9"/>
  <c r="A1081" i="9"/>
  <c r="B1082" i="9"/>
  <c r="I1082" i="9" l="1"/>
  <c r="D1082" i="9"/>
  <c r="N1082" i="9"/>
  <c r="T1082" i="9"/>
  <c r="U1082" i="9" s="1"/>
  <c r="F1082" i="9"/>
  <c r="E717" i="9"/>
  <c r="A1082" i="9"/>
  <c r="B1083" i="9"/>
  <c r="I1083" i="9" l="1"/>
  <c r="D1083" i="9"/>
  <c r="T1083" i="9"/>
  <c r="U1083" i="9" s="1"/>
  <c r="N1083" i="9"/>
  <c r="F1083" i="9"/>
  <c r="E718" i="9"/>
  <c r="A1083" i="9"/>
  <c r="B1084" i="9"/>
  <c r="I1084" i="9" l="1"/>
  <c r="D1084" i="9"/>
  <c r="N1084" i="9"/>
  <c r="T1084" i="9"/>
  <c r="U1084" i="9" s="1"/>
  <c r="F1084" i="9"/>
  <c r="E719" i="9"/>
  <c r="A1084" i="9"/>
  <c r="B1085" i="9"/>
  <c r="I1085" i="9" l="1"/>
  <c r="D1085" i="9"/>
  <c r="F1085" i="9"/>
  <c r="E720" i="9"/>
  <c r="N1085" i="9"/>
  <c r="T1085" i="9"/>
  <c r="U1085" i="9" s="1"/>
  <c r="A1085" i="9"/>
  <c r="B1086" i="9"/>
  <c r="I1086" i="9" l="1"/>
  <c r="D1086" i="9"/>
  <c r="N1086" i="9"/>
  <c r="T1086" i="9"/>
  <c r="U1086" i="9" s="1"/>
  <c r="F1086" i="9"/>
  <c r="E721" i="9"/>
  <c r="A1086" i="9"/>
  <c r="B1087" i="9"/>
  <c r="I1087" i="9" l="1"/>
  <c r="D1087" i="9"/>
  <c r="F1087" i="9"/>
  <c r="E722" i="9"/>
  <c r="N1087" i="9"/>
  <c r="T1087" i="9"/>
  <c r="U1087" i="9" s="1"/>
  <c r="A1087" i="9"/>
  <c r="B1088" i="9"/>
  <c r="I1088" i="9" l="1"/>
  <c r="D1088" i="9"/>
  <c r="F1088" i="9"/>
  <c r="E723" i="9"/>
  <c r="N1088" i="9"/>
  <c r="T1088" i="9"/>
  <c r="U1088" i="9" s="1"/>
  <c r="A1088" i="9"/>
  <c r="B1089" i="9"/>
  <c r="I1089" i="9" l="1"/>
  <c r="D1089" i="9"/>
  <c r="T1089" i="9"/>
  <c r="U1089" i="9" s="1"/>
  <c r="N1089" i="9"/>
  <c r="F1089" i="9"/>
  <c r="E724" i="9"/>
  <c r="A1089" i="9"/>
  <c r="B1090" i="9"/>
  <c r="I1090" i="9" l="1"/>
  <c r="D1090" i="9"/>
  <c r="F1090" i="9"/>
  <c r="E725" i="9"/>
  <c r="N1090" i="9"/>
  <c r="T1090" i="9"/>
  <c r="U1090" i="9" s="1"/>
  <c r="A1090" i="9"/>
  <c r="B1091" i="9"/>
  <c r="I1091" i="9" l="1"/>
  <c r="D1091" i="9"/>
  <c r="N1091" i="9"/>
  <c r="T1091" i="9"/>
  <c r="U1091" i="9" s="1"/>
  <c r="F1091" i="9"/>
  <c r="E726" i="9"/>
  <c r="A1091" i="9"/>
  <c r="B1092" i="9"/>
  <c r="I1092" i="9" l="1"/>
  <c r="D1092" i="9"/>
  <c r="N1092" i="9"/>
  <c r="T1092" i="9"/>
  <c r="U1092" i="9" s="1"/>
  <c r="F1092" i="9"/>
  <c r="E727" i="9"/>
  <c r="A1092" i="9"/>
  <c r="B1093" i="9"/>
  <c r="I1093" i="9" l="1"/>
  <c r="D1093" i="9"/>
  <c r="F1093" i="9"/>
  <c r="E728" i="9"/>
  <c r="T1093" i="9"/>
  <c r="U1093" i="9" s="1"/>
  <c r="N1093" i="9"/>
  <c r="A1093" i="9"/>
  <c r="B1094" i="9"/>
  <c r="I1094" i="9" l="1"/>
  <c r="D1094" i="9"/>
  <c r="N1094" i="9"/>
  <c r="T1094" i="9"/>
  <c r="U1094" i="9" s="1"/>
  <c r="F1094" i="9"/>
  <c r="E729" i="9"/>
  <c r="A1094" i="9"/>
  <c r="B1095" i="9"/>
  <c r="I1095" i="9" l="1"/>
  <c r="D1095" i="9"/>
  <c r="F1095" i="9"/>
  <c r="E730" i="9"/>
  <c r="T1095" i="9"/>
  <c r="U1095" i="9" s="1"/>
  <c r="N1095" i="9"/>
  <c r="A1095" i="9"/>
  <c r="B1096" i="9"/>
  <c r="I1096" i="9" l="1"/>
  <c r="D1096" i="9"/>
  <c r="F1096" i="9"/>
  <c r="E731" i="9"/>
  <c r="N1096" i="9"/>
  <c r="T1096" i="9"/>
  <c r="U1096" i="9" s="1"/>
  <c r="A1096" i="9"/>
  <c r="B1097" i="9"/>
  <c r="I1097" i="9" l="1"/>
  <c r="D1097" i="9"/>
  <c r="T1097" i="9"/>
  <c r="U1097" i="9" s="1"/>
  <c r="N1097" i="9"/>
  <c r="F1097" i="9"/>
  <c r="E732" i="9"/>
  <c r="A1097" i="9"/>
  <c r="B1098" i="9"/>
  <c r="I1098" i="9" l="1"/>
  <c r="D1098" i="9"/>
  <c r="F1098" i="9"/>
  <c r="E733" i="9"/>
  <c r="N1098" i="9"/>
  <c r="T1098" i="9"/>
  <c r="U1098" i="9" s="1"/>
  <c r="A1098" i="9"/>
  <c r="B1099" i="9"/>
  <c r="I1099" i="9" l="1"/>
  <c r="D1099" i="9"/>
  <c r="F1099" i="9"/>
  <c r="E734" i="9"/>
  <c r="T1099" i="9"/>
  <c r="U1099" i="9" s="1"/>
  <c r="N1099" i="9"/>
  <c r="A1099" i="9"/>
  <c r="B1100" i="9"/>
  <c r="I1100" i="9" l="1"/>
  <c r="D1100" i="9"/>
  <c r="F1100" i="9"/>
  <c r="E735" i="9"/>
  <c r="N1100" i="9"/>
  <c r="T1100" i="9"/>
  <c r="U1100" i="9" s="1"/>
  <c r="A1100" i="9"/>
  <c r="B1101" i="9"/>
  <c r="I1101" i="9" l="1"/>
  <c r="D1101" i="9"/>
  <c r="F1101" i="9"/>
  <c r="E736" i="9"/>
  <c r="T1101" i="9"/>
  <c r="U1101" i="9" s="1"/>
  <c r="N1101" i="9"/>
  <c r="A1101" i="9"/>
  <c r="B1102" i="9"/>
  <c r="I1102" i="9" l="1"/>
  <c r="D1102" i="9"/>
  <c r="N1102" i="9"/>
  <c r="T1102" i="9"/>
  <c r="U1102" i="9" s="1"/>
  <c r="F1102" i="9"/>
  <c r="E737" i="9"/>
  <c r="A1102" i="9"/>
  <c r="B1103" i="9"/>
  <c r="I1103" i="9" l="1"/>
  <c r="D1103" i="9"/>
  <c r="N1103" i="9"/>
  <c r="T1103" i="9"/>
  <c r="U1103" i="9" s="1"/>
  <c r="F1103" i="9"/>
  <c r="E738" i="9"/>
  <c r="A1103" i="9"/>
  <c r="B1104" i="9"/>
  <c r="I1104" i="9" l="1"/>
  <c r="D1104" i="9"/>
  <c r="T1104" i="9"/>
  <c r="U1104" i="9" s="1"/>
  <c r="N1104" i="9"/>
  <c r="F1104" i="9"/>
  <c r="E739" i="9"/>
  <c r="A1104" i="9"/>
  <c r="B1105" i="9"/>
  <c r="I1105" i="9" l="1"/>
  <c r="D1105" i="9"/>
  <c r="F1105" i="9"/>
  <c r="E740" i="9"/>
  <c r="N1105" i="9"/>
  <c r="T1105" i="9"/>
  <c r="U1105" i="9" s="1"/>
  <c r="A1105" i="9"/>
  <c r="B1106" i="9"/>
  <c r="I1106" i="9" l="1"/>
  <c r="D1106" i="9"/>
  <c r="F1106" i="9"/>
  <c r="E741" i="9"/>
  <c r="N1106" i="9"/>
  <c r="T1106" i="9"/>
  <c r="U1106" i="9" s="1"/>
  <c r="A1106" i="9"/>
  <c r="B1107" i="9"/>
  <c r="I1107" i="9" l="1"/>
  <c r="D1107" i="9"/>
  <c r="N1107" i="9"/>
  <c r="T1107" i="9"/>
  <c r="F1107" i="9"/>
  <c r="E742" i="9"/>
  <c r="A1107" i="9"/>
  <c r="B1108" i="9"/>
  <c r="I1108" i="9" l="1"/>
  <c r="D1108" i="9"/>
  <c r="U1107" i="9"/>
  <c r="T1108" i="9"/>
  <c r="U1108" i="9" s="1"/>
  <c r="N1108" i="9"/>
  <c r="F1108" i="9"/>
  <c r="E743" i="9"/>
  <c r="A1108" i="9"/>
  <c r="B1109" i="9"/>
  <c r="I1109" i="9" l="1"/>
  <c r="D1109" i="9"/>
  <c r="N1109" i="9"/>
  <c r="T1109" i="9"/>
  <c r="U1109" i="9" s="1"/>
  <c r="F1109" i="9"/>
  <c r="E744" i="9"/>
  <c r="A1109" i="9"/>
  <c r="B1110" i="9"/>
  <c r="I1110" i="9" l="1"/>
  <c r="D1110" i="9"/>
  <c r="N1110" i="9"/>
  <c r="T1110" i="9"/>
  <c r="U1110" i="9" s="1"/>
  <c r="F1110" i="9"/>
  <c r="E745" i="9"/>
  <c r="A1110" i="9"/>
  <c r="B1111" i="9"/>
  <c r="I1111" i="9" l="1"/>
  <c r="D1111" i="9"/>
  <c r="N1111" i="9"/>
  <c r="T1111" i="9"/>
  <c r="U1111" i="9" s="1"/>
  <c r="F1111" i="9"/>
  <c r="E746" i="9"/>
  <c r="A1111" i="9"/>
  <c r="B1112" i="9"/>
  <c r="I1112" i="9" l="1"/>
  <c r="D1112" i="9"/>
  <c r="T1112" i="9"/>
  <c r="U1112" i="9" s="1"/>
  <c r="N1112" i="9"/>
  <c r="F1112" i="9"/>
  <c r="E747" i="9"/>
  <c r="A1112" i="9"/>
  <c r="B1113" i="9"/>
  <c r="I1113" i="9" l="1"/>
  <c r="D1113" i="9"/>
  <c r="T1113" i="9"/>
  <c r="U1113" i="9" s="1"/>
  <c r="N1113" i="9"/>
  <c r="F1113" i="9"/>
  <c r="E748" i="9"/>
  <c r="A1113" i="9"/>
  <c r="B1114" i="9"/>
  <c r="I1114" i="9" l="1"/>
  <c r="D1114" i="9"/>
  <c r="F1114" i="9"/>
  <c r="E749" i="9"/>
  <c r="N1114" i="9"/>
  <c r="T1114" i="9"/>
  <c r="U1114" i="9" s="1"/>
  <c r="A1114" i="9"/>
  <c r="B1115" i="9"/>
  <c r="I1115" i="9" l="1"/>
  <c r="D1115" i="9"/>
  <c r="F1115" i="9"/>
  <c r="E750" i="9"/>
  <c r="T1115" i="9"/>
  <c r="U1115" i="9" s="1"/>
  <c r="N1115" i="9"/>
  <c r="A1115" i="9"/>
  <c r="B1116" i="9"/>
  <c r="I1116" i="9" l="1"/>
  <c r="D1116" i="9"/>
  <c r="F1116" i="9"/>
  <c r="E751" i="9"/>
  <c r="N1116" i="9"/>
  <c r="T1116" i="9"/>
  <c r="U1116" i="9" s="1"/>
  <c r="A1116" i="9"/>
  <c r="B1117" i="9"/>
  <c r="I1117" i="9" l="1"/>
  <c r="D1117" i="9"/>
  <c r="F1117" i="9"/>
  <c r="E752" i="9"/>
  <c r="T1117" i="9"/>
  <c r="U1117" i="9" s="1"/>
  <c r="N1117" i="9"/>
  <c r="A1117" i="9"/>
  <c r="B1118" i="9"/>
  <c r="I1118" i="9" l="1"/>
  <c r="D1118" i="9"/>
  <c r="F1118" i="9"/>
  <c r="E753" i="9"/>
  <c r="N1118" i="9"/>
  <c r="T1118" i="9"/>
  <c r="U1118" i="9" s="1"/>
  <c r="A1118" i="9"/>
  <c r="B1119" i="9"/>
  <c r="I1119" i="9" l="1"/>
  <c r="D1119" i="9"/>
  <c r="F1119" i="9"/>
  <c r="E754" i="9"/>
  <c r="T1119" i="9"/>
  <c r="U1119" i="9" s="1"/>
  <c r="N1119" i="9"/>
  <c r="A1119" i="9"/>
  <c r="B1120" i="9"/>
  <c r="I1120" i="9" l="1"/>
  <c r="D1120" i="9"/>
  <c r="F1120" i="9"/>
  <c r="E755" i="9"/>
  <c r="N1120" i="9"/>
  <c r="T1120" i="9"/>
  <c r="U1120" i="9" s="1"/>
  <c r="A1120" i="9"/>
  <c r="B1121" i="9"/>
  <c r="I1121" i="9" l="1"/>
  <c r="D1121" i="9"/>
  <c r="F1121" i="9"/>
  <c r="E756" i="9"/>
  <c r="N1121" i="9"/>
  <c r="T1121" i="9"/>
  <c r="U1121" i="9" s="1"/>
  <c r="A1121" i="9"/>
  <c r="B1122" i="9"/>
  <c r="I1122" i="9" l="1"/>
  <c r="D1122" i="9"/>
  <c r="N1122" i="9"/>
  <c r="T1122" i="9"/>
  <c r="U1122" i="9" s="1"/>
  <c r="F1122" i="9"/>
  <c r="E757" i="9"/>
  <c r="A1122" i="9"/>
  <c r="B1123" i="9"/>
  <c r="I1123" i="9" l="1"/>
  <c r="D1123" i="9"/>
  <c r="N1123" i="9"/>
  <c r="T1123" i="9"/>
  <c r="U1123" i="9" s="1"/>
  <c r="F1123" i="9"/>
  <c r="E758" i="9"/>
  <c r="A1123" i="9"/>
  <c r="B1124" i="9"/>
  <c r="D1124" i="9" l="1"/>
  <c r="I1124" i="9"/>
  <c r="N1124" i="9"/>
  <c r="T1124" i="9"/>
  <c r="U1124" i="9" s="1"/>
  <c r="F1124" i="9"/>
  <c r="E759" i="9"/>
  <c r="A1124" i="9"/>
  <c r="B1125" i="9"/>
  <c r="I1125" i="9" l="1"/>
  <c r="D1125" i="9"/>
  <c r="F1125" i="9"/>
  <c r="E760" i="9"/>
  <c r="N1125" i="9"/>
  <c r="T1125" i="9"/>
  <c r="U1125" i="9" s="1"/>
  <c r="A1125" i="9"/>
  <c r="B1126" i="9"/>
  <c r="I1126" i="9" l="1"/>
  <c r="D1126" i="9"/>
  <c r="F1126" i="9"/>
  <c r="E761" i="9"/>
  <c r="N1126" i="9"/>
  <c r="T1126" i="9"/>
  <c r="U1126" i="9" s="1"/>
  <c r="A1126" i="9"/>
  <c r="B1127" i="9"/>
  <c r="I1127" i="9" l="1"/>
  <c r="D1127" i="9"/>
  <c r="N1127" i="9"/>
  <c r="T1127" i="9"/>
  <c r="U1127" i="9" s="1"/>
  <c r="F1127" i="9"/>
  <c r="E762" i="9"/>
  <c r="A1127" i="9"/>
  <c r="B1128" i="9"/>
  <c r="I1128" i="9" l="1"/>
  <c r="D1128" i="9"/>
  <c r="N1128" i="9"/>
  <c r="T1128" i="9"/>
  <c r="U1128" i="9" s="1"/>
  <c r="F1128" i="9"/>
  <c r="E763" i="9"/>
  <c r="A1128" i="9"/>
  <c r="B1129" i="9"/>
  <c r="I1129" i="9" l="1"/>
  <c r="D1129" i="9"/>
  <c r="F1129" i="9"/>
  <c r="E764" i="9"/>
  <c r="N1129" i="9"/>
  <c r="T1129" i="9"/>
  <c r="U1129" i="9" s="1"/>
  <c r="A1129" i="9"/>
  <c r="B1130" i="9"/>
  <c r="I1130" i="9" l="1"/>
  <c r="D1130" i="9"/>
  <c r="N1130" i="9"/>
  <c r="T1130" i="9"/>
  <c r="U1130" i="9" s="1"/>
  <c r="F1130" i="9"/>
  <c r="E765" i="9"/>
  <c r="A1130" i="9"/>
  <c r="B1131" i="9"/>
  <c r="I1131" i="9" l="1"/>
  <c r="D1131" i="9"/>
  <c r="F1131" i="9"/>
  <c r="E766" i="9"/>
  <c r="N1131" i="9"/>
  <c r="T1131" i="9"/>
  <c r="U1131" i="9" s="1"/>
  <c r="A1131" i="9"/>
  <c r="B1132" i="9"/>
  <c r="I1132" i="9" l="1"/>
  <c r="D1132" i="9"/>
  <c r="N1132" i="9"/>
  <c r="T1132" i="9"/>
  <c r="U1132" i="9" s="1"/>
  <c r="F1132" i="9"/>
  <c r="E767" i="9"/>
  <c r="A1132" i="9"/>
  <c r="B1133" i="9"/>
  <c r="I1133" i="9" l="1"/>
  <c r="D1133" i="9"/>
  <c r="N1133" i="9"/>
  <c r="T1133" i="9"/>
  <c r="U1133" i="9" s="1"/>
  <c r="F1133" i="9"/>
  <c r="E768" i="9"/>
  <c r="A1133" i="9"/>
  <c r="B1134" i="9"/>
  <c r="I1134" i="9" l="1"/>
  <c r="D1134" i="9"/>
  <c r="F1134" i="9"/>
  <c r="E769" i="9"/>
  <c r="N1134" i="9"/>
  <c r="T1134" i="9"/>
  <c r="U1134" i="9" s="1"/>
  <c r="A1134" i="9"/>
  <c r="B1135" i="9"/>
  <c r="I1135" i="9" l="1"/>
  <c r="D1135" i="9"/>
  <c r="F1135" i="9"/>
  <c r="E770" i="9"/>
  <c r="N1135" i="9"/>
  <c r="T1135" i="9"/>
  <c r="U1135" i="9" s="1"/>
  <c r="A1135" i="9"/>
  <c r="B1136" i="9"/>
  <c r="I1136" i="9" l="1"/>
  <c r="D1136" i="9"/>
  <c r="F1136" i="9"/>
  <c r="E771" i="9"/>
  <c r="N1136" i="9"/>
  <c r="T1136" i="9"/>
  <c r="U1136" i="9" s="1"/>
  <c r="A1136" i="9"/>
  <c r="B1137" i="9"/>
  <c r="I1137" i="9" l="1"/>
  <c r="D1137" i="9"/>
  <c r="N1137" i="9"/>
  <c r="T1137" i="9"/>
  <c r="U1137" i="9" s="1"/>
  <c r="F1137" i="9"/>
  <c r="E772" i="9"/>
  <c r="A1137" i="9"/>
  <c r="B1138" i="9"/>
  <c r="I1138" i="9" l="1"/>
  <c r="D1138" i="9"/>
  <c r="N1138" i="9"/>
  <c r="T1138" i="9"/>
  <c r="U1138" i="9" s="1"/>
  <c r="F1138" i="9"/>
  <c r="E773" i="9"/>
  <c r="A1138" i="9"/>
  <c r="B1139" i="9"/>
  <c r="I1139" i="9" l="1"/>
  <c r="D1139" i="9"/>
  <c r="F1139" i="9"/>
  <c r="E774" i="9"/>
  <c r="N1139" i="9"/>
  <c r="T1139" i="9"/>
  <c r="U1139" i="9" s="1"/>
  <c r="A1139" i="9"/>
  <c r="B1140" i="9"/>
  <c r="I1140" i="9" l="1"/>
  <c r="D1140" i="9"/>
  <c r="N1140" i="9"/>
  <c r="T1140" i="9"/>
  <c r="U1140" i="9" s="1"/>
  <c r="F1140" i="9"/>
  <c r="E775" i="9"/>
  <c r="A1140" i="9"/>
  <c r="B1141" i="9"/>
  <c r="I1141" i="9" l="1"/>
  <c r="D1141" i="9"/>
  <c r="F1141" i="9"/>
  <c r="E776" i="9"/>
  <c r="N1141" i="9"/>
  <c r="T1141" i="9"/>
  <c r="U1141" i="9" s="1"/>
  <c r="A1141" i="9"/>
  <c r="B1142" i="9"/>
  <c r="F1142" i="9" l="1"/>
  <c r="E777" i="9"/>
  <c r="N1142" i="9"/>
  <c r="T1142" i="9"/>
  <c r="U1142" i="9" s="1"/>
  <c r="A1142" i="9"/>
  <c r="B1143" i="9"/>
  <c r="I1143" i="9" l="1"/>
  <c r="D1143" i="9"/>
  <c r="N1143" i="9"/>
  <c r="T1143" i="9"/>
  <c r="U1143" i="9" s="1"/>
  <c r="A1143" i="9"/>
  <c r="B1144" i="9"/>
  <c r="I1144" i="9" l="1"/>
  <c r="D1144" i="9"/>
  <c r="N1144" i="9"/>
  <c r="T1144" i="9"/>
  <c r="U1144" i="9" s="1"/>
  <c r="A1144" i="9"/>
  <c r="B1145" i="9"/>
  <c r="I1145" i="9" l="1"/>
  <c r="D1145" i="9"/>
  <c r="N1145" i="9"/>
  <c r="T1145" i="9"/>
  <c r="U1145" i="9" s="1"/>
  <c r="A1145" i="9"/>
  <c r="B1146" i="9"/>
  <c r="I1146" i="9" l="1"/>
  <c r="D1146" i="9"/>
  <c r="N1146" i="9"/>
  <c r="T1146" i="9"/>
  <c r="U1146" i="9" s="1"/>
  <c r="A1146" i="9"/>
  <c r="B1147" i="9"/>
  <c r="I1147" i="9" l="1"/>
  <c r="D1147" i="9"/>
  <c r="N1147" i="9"/>
  <c r="T1147" i="9"/>
  <c r="U1147" i="9" s="1"/>
  <c r="A1147" i="9"/>
  <c r="B1148" i="9"/>
  <c r="I1148" i="9" l="1"/>
  <c r="D1148" i="9"/>
  <c r="N1148" i="9"/>
  <c r="T1148" i="9"/>
  <c r="U1148" i="9" s="1"/>
  <c r="A1148" i="9"/>
  <c r="B1149" i="9"/>
  <c r="I1149" i="9" l="1"/>
  <c r="D1149" i="9"/>
  <c r="N1149" i="9"/>
  <c r="T1149" i="9"/>
  <c r="U1149" i="9" s="1"/>
  <c r="A1149" i="9"/>
  <c r="B1150" i="9"/>
  <c r="I1150" i="9" l="1"/>
  <c r="D1150" i="9"/>
  <c r="N1150" i="9"/>
  <c r="T1150" i="9"/>
  <c r="U1150" i="9" s="1"/>
  <c r="A1150" i="9"/>
  <c r="B1151" i="9"/>
  <c r="I1151" i="9" l="1"/>
  <c r="D1151" i="9"/>
  <c r="N1151" i="9"/>
  <c r="T1151" i="9"/>
  <c r="U1151" i="9" s="1"/>
  <c r="A1151" i="9"/>
  <c r="B1152" i="9"/>
  <c r="I1152" i="9" l="1"/>
  <c r="D1152" i="9"/>
  <c r="N1152" i="9"/>
  <c r="T1152" i="9"/>
  <c r="U1152" i="9" s="1"/>
  <c r="A1152" i="9"/>
  <c r="B1153" i="9"/>
  <c r="I1153" i="9" l="1"/>
  <c r="D1153" i="9"/>
  <c r="N1153" i="9"/>
  <c r="T1153" i="9"/>
  <c r="U1153" i="9" s="1"/>
  <c r="A1153" i="9"/>
  <c r="B1154" i="9"/>
  <c r="I1154" i="9" l="1"/>
  <c r="D1154" i="9"/>
  <c r="N1154" i="9"/>
  <c r="T1154" i="9"/>
  <c r="U1154" i="9" s="1"/>
  <c r="A1154" i="9"/>
  <c r="B1155" i="9"/>
  <c r="I1155" i="9" l="1"/>
  <c r="D1155" i="9"/>
  <c r="N1155" i="9"/>
  <c r="T1155" i="9"/>
  <c r="U1155" i="9" s="1"/>
  <c r="A1155" i="9"/>
  <c r="B1156" i="9"/>
  <c r="I1156" i="9" l="1"/>
  <c r="D1156" i="9"/>
  <c r="N1156" i="9"/>
  <c r="T1156" i="9"/>
  <c r="U1156" i="9" s="1"/>
  <c r="A1156" i="9"/>
  <c r="B1157" i="9"/>
  <c r="I1157" i="9" l="1"/>
  <c r="D1157" i="9"/>
  <c r="N1157" i="9"/>
  <c r="T1157" i="9"/>
  <c r="U1157" i="9" s="1"/>
  <c r="A1157" i="9"/>
  <c r="B1158" i="9"/>
  <c r="I1158" i="9" l="1"/>
  <c r="D1158" i="9"/>
  <c r="N1158" i="9"/>
  <c r="T1158" i="9"/>
  <c r="U1158" i="9" s="1"/>
  <c r="A1158" i="9"/>
  <c r="B1159" i="9"/>
  <c r="I1159" i="9" l="1"/>
  <c r="D1159" i="9"/>
  <c r="N1159" i="9"/>
  <c r="T1159" i="9"/>
  <c r="U1159" i="9" s="1"/>
  <c r="A1159" i="9"/>
  <c r="B1160" i="9"/>
  <c r="I1160" i="9" l="1"/>
  <c r="D1160" i="9"/>
  <c r="N1160" i="9"/>
  <c r="T1160" i="9"/>
  <c r="U1160" i="9" s="1"/>
  <c r="A1160" i="9"/>
  <c r="B1161" i="9"/>
  <c r="D1161" i="9" l="1"/>
  <c r="I1161" i="9"/>
  <c r="N1161" i="9"/>
  <c r="T1161" i="9"/>
  <c r="U1161" i="9" s="1"/>
  <c r="A1161" i="9"/>
  <c r="B1162" i="9"/>
  <c r="I1162" i="9" l="1"/>
  <c r="D1162" i="9"/>
  <c r="N1162" i="9"/>
  <c r="T1162" i="9"/>
  <c r="U1162" i="9" s="1"/>
  <c r="A1162" i="9"/>
  <c r="B1163" i="9"/>
  <c r="I1163" i="9" l="1"/>
  <c r="D1163" i="9"/>
  <c r="N1163" i="9"/>
  <c r="T1163" i="9"/>
  <c r="U1163" i="9" s="1"/>
  <c r="A1163" i="9"/>
  <c r="B1164" i="9"/>
  <c r="I1164" i="9" l="1"/>
  <c r="D1164" i="9"/>
  <c r="N1164" i="9"/>
  <c r="T1164" i="9"/>
  <c r="U1164" i="9" s="1"/>
  <c r="A1164" i="9"/>
  <c r="B1165" i="9"/>
  <c r="I1165" i="9" l="1"/>
  <c r="D1165" i="9"/>
  <c r="N1165" i="9"/>
  <c r="T1165" i="9"/>
  <c r="U1165" i="9" s="1"/>
  <c r="A1165" i="9"/>
  <c r="B1166" i="9"/>
  <c r="I1166" i="9" l="1"/>
  <c r="D1166" i="9"/>
  <c r="N1166" i="9"/>
  <c r="T1166" i="9"/>
  <c r="U1166" i="9" s="1"/>
  <c r="A1166" i="9"/>
  <c r="B1167" i="9"/>
  <c r="I1167" i="9" l="1"/>
  <c r="D1167" i="9"/>
  <c r="N1167" i="9"/>
  <c r="T1167" i="9"/>
  <c r="U1167" i="9" s="1"/>
  <c r="A1167" i="9"/>
  <c r="B1168" i="9"/>
  <c r="I1168" i="9" l="1"/>
  <c r="D1168" i="9"/>
  <c r="N1168" i="9"/>
  <c r="T1168" i="9"/>
  <c r="U1168" i="9" s="1"/>
  <c r="A1168" i="9"/>
  <c r="B1169" i="9"/>
  <c r="I1169" i="9" l="1"/>
  <c r="D1169" i="9"/>
  <c r="N1169" i="9"/>
  <c r="T1169" i="9"/>
  <c r="U1169" i="9" s="1"/>
  <c r="A1169" i="9"/>
  <c r="B1170" i="9"/>
  <c r="I1170" i="9" l="1"/>
  <c r="D1170" i="9"/>
  <c r="N1170" i="9"/>
  <c r="T1170" i="9"/>
  <c r="U1170" i="9" s="1"/>
  <c r="A1170" i="9"/>
  <c r="B1171" i="9"/>
  <c r="I1171" i="9" l="1"/>
  <c r="D1171" i="9"/>
  <c r="N1171" i="9"/>
  <c r="T1171" i="9"/>
  <c r="U1171" i="9" s="1"/>
  <c r="A1171" i="9"/>
  <c r="B1172" i="9"/>
  <c r="I1172" i="9" l="1"/>
  <c r="D1172" i="9"/>
  <c r="N1172" i="9"/>
  <c r="T1172" i="9"/>
  <c r="U1172" i="9" s="1"/>
  <c r="A1172" i="9"/>
  <c r="B1173" i="9"/>
  <c r="I1173" i="9" l="1"/>
  <c r="D1173" i="9"/>
  <c r="N1173" i="9"/>
  <c r="T1173" i="9"/>
  <c r="U1173" i="9" s="1"/>
  <c r="A1173" i="9"/>
  <c r="B1174" i="9"/>
  <c r="I1174" i="9" l="1"/>
  <c r="D1174" i="9"/>
  <c r="N1174" i="9"/>
  <c r="T1174" i="9"/>
  <c r="U1174" i="9" s="1"/>
  <c r="A1174" i="9"/>
  <c r="B1175" i="9"/>
  <c r="I1175" i="9" l="1"/>
  <c r="D1175" i="9"/>
  <c r="N1175" i="9"/>
  <c r="T1175" i="9"/>
  <c r="U1175" i="9" s="1"/>
  <c r="A1175" i="9"/>
  <c r="B1176" i="9"/>
  <c r="I1176" i="9" l="1"/>
  <c r="D1176" i="9"/>
  <c r="N1176" i="9"/>
  <c r="T1176" i="9"/>
  <c r="U1176" i="9" s="1"/>
  <c r="A1176" i="9"/>
  <c r="B1177" i="9"/>
  <c r="I1177" i="9" l="1"/>
  <c r="D1177" i="9"/>
  <c r="N1177" i="9"/>
  <c r="T1177" i="9"/>
  <c r="U1177" i="9" s="1"/>
  <c r="A1177" i="9"/>
  <c r="B1178" i="9"/>
  <c r="I1178" i="9" l="1"/>
  <c r="D1178" i="9"/>
  <c r="N1178" i="9"/>
  <c r="T1178" i="9"/>
  <c r="U1178" i="9" s="1"/>
  <c r="A1178" i="9"/>
  <c r="B1179" i="9"/>
  <c r="I1179" i="9" l="1"/>
  <c r="D1179" i="9"/>
  <c r="N1179" i="9"/>
  <c r="T1179" i="9"/>
  <c r="U1179" i="9" s="1"/>
  <c r="A1179" i="9"/>
  <c r="B1180" i="9"/>
  <c r="I1180" i="9" l="1"/>
  <c r="D1180" i="9"/>
  <c r="N1180" i="9"/>
  <c r="T1180" i="9"/>
  <c r="U1180" i="9" s="1"/>
  <c r="A1180" i="9"/>
  <c r="B1181" i="9"/>
  <c r="I1181" i="9" l="1"/>
  <c r="D1181" i="9"/>
  <c r="N1181" i="9"/>
  <c r="T1181" i="9"/>
  <c r="U1181" i="9" s="1"/>
  <c r="A1181" i="9"/>
  <c r="B1182" i="9"/>
  <c r="I1182" i="9" l="1"/>
  <c r="D1182" i="9"/>
  <c r="N1182" i="9"/>
  <c r="T1182" i="9"/>
  <c r="U1182" i="9" s="1"/>
  <c r="A1182" i="9"/>
  <c r="B1183" i="9"/>
  <c r="I1183" i="9" l="1"/>
  <c r="D1183" i="9"/>
  <c r="N1183" i="9"/>
  <c r="T1183" i="9"/>
  <c r="U1183" i="9" s="1"/>
  <c r="A1183" i="9"/>
  <c r="B1184" i="9"/>
  <c r="I1184" i="9" l="1"/>
  <c r="D1184" i="9"/>
  <c r="N1184" i="9"/>
  <c r="T1184" i="9"/>
  <c r="U1184" i="9" s="1"/>
  <c r="A1184" i="9"/>
  <c r="B1185" i="9"/>
  <c r="I1185" i="9" l="1"/>
  <c r="D1185" i="9"/>
  <c r="N1185" i="9"/>
  <c r="T1185" i="9"/>
  <c r="U1185" i="9" s="1"/>
  <c r="A1185" i="9"/>
  <c r="B1186" i="9"/>
  <c r="I1186" i="9" l="1"/>
  <c r="D1186" i="9"/>
  <c r="N1186" i="9"/>
  <c r="T1186" i="9"/>
  <c r="U1186" i="9" s="1"/>
  <c r="A1186" i="9"/>
  <c r="B1187" i="9"/>
  <c r="I1187" i="9" l="1"/>
  <c r="D1187" i="9"/>
  <c r="N1187" i="9"/>
  <c r="T1187" i="9"/>
  <c r="U1187" i="9" s="1"/>
  <c r="A1187" i="9"/>
  <c r="B1188" i="9"/>
  <c r="I1188" i="9" l="1"/>
  <c r="D1188" i="9"/>
  <c r="N1188" i="9"/>
  <c r="T1188" i="9"/>
  <c r="U1188" i="9" s="1"/>
  <c r="A1188" i="9"/>
  <c r="B1189" i="9"/>
  <c r="I1189" i="9" l="1"/>
  <c r="D1189" i="9"/>
  <c r="N1189" i="9"/>
  <c r="T1189" i="9"/>
  <c r="U1189" i="9" s="1"/>
  <c r="A1189" i="9"/>
  <c r="B1190" i="9"/>
  <c r="I1190" i="9" l="1"/>
  <c r="D1190" i="9"/>
  <c r="N1190" i="9"/>
  <c r="T1190" i="9"/>
  <c r="U1190" i="9" s="1"/>
  <c r="A1190" i="9"/>
  <c r="B1191" i="9"/>
  <c r="I1191" i="9" l="1"/>
  <c r="D1191" i="9"/>
  <c r="N1191" i="9"/>
  <c r="T1191" i="9"/>
  <c r="U1191" i="9" s="1"/>
  <c r="A1191" i="9"/>
  <c r="B1192" i="9"/>
  <c r="I1192" i="9" l="1"/>
  <c r="D1192" i="9"/>
  <c r="N1192" i="9"/>
  <c r="T1192" i="9"/>
  <c r="U1192" i="9" s="1"/>
  <c r="A1192" i="9"/>
  <c r="B1193" i="9"/>
  <c r="I1193" i="9" l="1"/>
  <c r="D1193" i="9"/>
  <c r="N1193" i="9"/>
  <c r="T1193" i="9"/>
  <c r="U1193" i="9" s="1"/>
  <c r="A1193" i="9"/>
  <c r="B1194" i="9"/>
  <c r="I1194" i="9" l="1"/>
  <c r="D1194" i="9"/>
  <c r="N1194" i="9"/>
  <c r="T1194" i="9"/>
  <c r="U1194" i="9" s="1"/>
  <c r="A1194" i="9"/>
  <c r="B1195" i="9"/>
  <c r="I1195" i="9" l="1"/>
  <c r="D1195" i="9"/>
  <c r="N1195" i="9"/>
  <c r="T1195" i="9"/>
  <c r="U1195" i="9" s="1"/>
  <c r="A1195" i="9"/>
  <c r="B1196" i="9"/>
  <c r="I1196" i="9" l="1"/>
  <c r="D1196" i="9"/>
  <c r="N1196" i="9"/>
  <c r="T1196" i="9"/>
  <c r="U1196" i="9" s="1"/>
  <c r="A1196" i="9"/>
  <c r="B1197" i="9"/>
  <c r="I1197" i="9" l="1"/>
  <c r="D1197" i="9"/>
  <c r="N1197" i="9"/>
  <c r="T1197" i="9"/>
  <c r="U1197" i="9" s="1"/>
  <c r="A1197" i="9"/>
  <c r="B1198" i="9"/>
  <c r="I1198" i="9" l="1"/>
  <c r="D1198" i="9"/>
  <c r="N1198" i="9"/>
  <c r="T1198" i="9"/>
  <c r="U1198" i="9" s="1"/>
  <c r="A1198" i="9"/>
  <c r="B1199" i="9"/>
  <c r="I1199" i="9" l="1"/>
  <c r="D1199" i="9"/>
  <c r="N1199" i="9"/>
  <c r="T1199" i="9"/>
  <c r="U1199" i="9" s="1"/>
  <c r="A1199" i="9"/>
  <c r="B1200" i="9"/>
  <c r="I1200" i="9" l="1"/>
  <c r="D1200" i="9"/>
  <c r="N1200" i="9"/>
  <c r="T1200" i="9"/>
  <c r="U1200" i="9" s="1"/>
  <c r="A1200" i="9"/>
  <c r="B1201" i="9"/>
  <c r="I1201" i="9" l="1"/>
  <c r="D1201" i="9"/>
  <c r="N1201" i="9"/>
  <c r="T1201" i="9"/>
  <c r="U1201" i="9" s="1"/>
  <c r="A1201" i="9"/>
  <c r="B1202" i="9"/>
  <c r="I1202" i="9" l="1"/>
  <c r="D1202" i="9"/>
  <c r="N1202" i="9"/>
  <c r="T1202" i="9"/>
  <c r="U1202" i="9" s="1"/>
  <c r="A1202" i="9"/>
  <c r="B1203" i="9"/>
  <c r="I1203" i="9" l="1"/>
  <c r="D1203" i="9"/>
  <c r="N1203" i="9"/>
  <c r="T1203" i="9"/>
  <c r="U1203" i="9" s="1"/>
  <c r="A1203" i="9"/>
  <c r="B1204" i="9"/>
  <c r="I1204" i="9" l="1"/>
  <c r="D1204" i="9"/>
  <c r="N1204" i="9"/>
  <c r="T1204" i="9"/>
  <c r="U1204" i="9" s="1"/>
  <c r="A1204" i="9"/>
  <c r="B1205" i="9"/>
  <c r="I1205" i="9" l="1"/>
  <c r="D1205" i="9"/>
  <c r="N1205" i="9"/>
  <c r="T1205" i="9"/>
  <c r="U1205" i="9" s="1"/>
  <c r="A1205" i="9"/>
  <c r="B1206" i="9"/>
  <c r="I1206" i="9" l="1"/>
  <c r="D1206" i="9"/>
  <c r="N1206" i="9"/>
  <c r="T1206" i="9"/>
  <c r="U1206" i="9" s="1"/>
  <c r="A1206" i="9"/>
  <c r="B1207" i="9"/>
  <c r="I1207" i="9" l="1"/>
  <c r="D1207" i="9"/>
  <c r="N1207" i="9"/>
  <c r="T1207" i="9"/>
  <c r="U1207" i="9" s="1"/>
  <c r="A1207" i="9"/>
  <c r="B1208" i="9"/>
  <c r="I1208" i="9" l="1"/>
  <c r="D1208" i="9"/>
  <c r="N1208" i="9"/>
  <c r="T1208" i="9"/>
  <c r="U1208" i="9" s="1"/>
  <c r="A1208" i="9"/>
  <c r="B1209" i="9"/>
  <c r="I1209" i="9" l="1"/>
  <c r="D1209" i="9"/>
  <c r="N1209" i="9"/>
  <c r="T1209" i="9"/>
  <c r="U1209" i="9" s="1"/>
  <c r="A1209" i="9"/>
  <c r="B1210" i="9"/>
  <c r="I1210" i="9" l="1"/>
  <c r="D1210" i="9"/>
  <c r="N1210" i="9"/>
  <c r="T1210" i="9"/>
  <c r="U1210" i="9" s="1"/>
  <c r="A1210" i="9"/>
  <c r="B1211" i="9"/>
  <c r="I1211" i="9" l="1"/>
  <c r="D1211" i="9"/>
  <c r="N1211" i="9"/>
  <c r="T1211" i="9"/>
  <c r="U1211" i="9" s="1"/>
  <c r="A1211" i="9"/>
  <c r="B1212" i="9"/>
  <c r="I1212" i="9" l="1"/>
  <c r="D1212" i="9"/>
  <c r="N1212" i="9"/>
  <c r="T1212" i="9"/>
  <c r="U1212" i="9" s="1"/>
  <c r="A1212" i="9"/>
  <c r="B1213" i="9"/>
  <c r="I1213" i="9" l="1"/>
  <c r="D1213" i="9"/>
  <c r="N1213" i="9"/>
  <c r="T1213" i="9"/>
  <c r="U1213" i="9" s="1"/>
  <c r="A1213" i="9"/>
  <c r="B1214" i="9"/>
  <c r="I1214" i="9" l="1"/>
  <c r="D1214" i="9"/>
  <c r="N1214" i="9"/>
  <c r="T1214" i="9"/>
  <c r="U1214" i="9" s="1"/>
  <c r="A1214" i="9"/>
  <c r="B1215" i="9"/>
  <c r="I1215" i="9" l="1"/>
  <c r="D1215" i="9"/>
  <c r="N1215" i="9"/>
  <c r="T1215" i="9"/>
  <c r="U1215" i="9" s="1"/>
  <c r="A1215" i="9"/>
  <c r="B1216" i="9"/>
  <c r="I1216" i="9" l="1"/>
  <c r="D1216" i="9"/>
  <c r="N1216" i="9"/>
  <c r="T1216" i="9"/>
  <c r="U1216" i="9" s="1"/>
  <c r="A1216" i="9"/>
  <c r="B1217" i="9"/>
  <c r="I1217" i="9" l="1"/>
  <c r="D1217" i="9"/>
  <c r="N1217" i="9"/>
  <c r="T1217" i="9"/>
  <c r="U1217" i="9" s="1"/>
  <c r="A1217" i="9"/>
  <c r="B1218" i="9"/>
  <c r="I1218" i="9" l="1"/>
  <c r="D1218" i="9"/>
  <c r="N1218" i="9"/>
  <c r="T1218" i="9"/>
  <c r="U1218" i="9" s="1"/>
  <c r="A1218" i="9"/>
  <c r="B1219" i="9"/>
  <c r="I1219" i="9" l="1"/>
  <c r="D1219" i="9"/>
  <c r="N1219" i="9"/>
  <c r="T1219" i="9"/>
  <c r="U1219" i="9" s="1"/>
  <c r="A1219" i="9"/>
  <c r="B1220" i="9"/>
  <c r="I1220" i="9" l="1"/>
  <c r="D1220" i="9"/>
  <c r="N1220" i="9"/>
  <c r="T1220" i="9"/>
  <c r="U1220" i="9" s="1"/>
  <c r="A1220" i="9"/>
  <c r="B1221" i="9"/>
  <c r="I1221" i="9" l="1"/>
  <c r="D1221" i="9"/>
  <c r="N1221" i="9"/>
  <c r="T1221" i="9"/>
  <c r="U1221" i="9" s="1"/>
  <c r="A1221" i="9"/>
  <c r="B1222" i="9"/>
  <c r="I1222" i="9" l="1"/>
  <c r="D1222" i="9"/>
  <c r="N1222" i="9"/>
  <c r="T1222" i="9"/>
  <c r="U1222" i="9" s="1"/>
  <c r="A1222" i="9"/>
  <c r="B1223" i="9"/>
  <c r="I1223" i="9" l="1"/>
  <c r="D1223" i="9"/>
  <c r="N1223" i="9"/>
  <c r="T1223" i="9"/>
  <c r="U1223" i="9" s="1"/>
  <c r="A1223" i="9"/>
  <c r="B1224" i="9"/>
  <c r="I1224" i="9" l="1"/>
  <c r="D1224" i="9"/>
  <c r="N1224" i="9"/>
  <c r="T1224" i="9"/>
  <c r="U1224" i="9" s="1"/>
  <c r="A1224" i="9"/>
  <c r="B1225" i="9"/>
  <c r="I1225" i="9" l="1"/>
  <c r="D1225" i="9"/>
  <c r="N1225" i="9"/>
  <c r="T1225" i="9"/>
  <c r="U1225" i="9" s="1"/>
  <c r="A1225" i="9"/>
  <c r="B1226" i="9"/>
  <c r="I1226" i="9" l="1"/>
  <c r="D1226" i="9"/>
  <c r="N1226" i="9"/>
  <c r="T1226" i="9"/>
  <c r="U1226" i="9" s="1"/>
  <c r="A1226" i="9"/>
  <c r="B1227" i="9"/>
  <c r="I1227" i="9" l="1"/>
  <c r="D1227" i="9"/>
  <c r="N1227" i="9"/>
  <c r="T1227" i="9"/>
  <c r="U1227" i="9" s="1"/>
  <c r="A1227" i="9"/>
  <c r="B1228" i="9"/>
  <c r="I1228" i="9" l="1"/>
  <c r="D1228" i="9"/>
  <c r="N1228" i="9"/>
  <c r="T1228" i="9"/>
  <c r="U1228" i="9" s="1"/>
  <c r="A1228" i="9"/>
  <c r="B1229" i="9"/>
  <c r="I1229" i="9" l="1"/>
  <c r="D1229" i="9"/>
  <c r="N1229" i="9"/>
  <c r="T1229" i="9"/>
  <c r="U1229" i="9" s="1"/>
  <c r="A1229" i="9"/>
  <c r="B1230" i="9"/>
  <c r="I1230" i="9" l="1"/>
  <c r="D1230" i="9"/>
  <c r="N1230" i="9"/>
  <c r="T1230" i="9"/>
  <c r="U1230" i="9" s="1"/>
  <c r="A1230" i="9"/>
  <c r="B1231" i="9"/>
  <c r="I1231" i="9" l="1"/>
  <c r="D1231" i="9"/>
  <c r="N1231" i="9"/>
  <c r="T1231" i="9"/>
  <c r="U1231" i="9" s="1"/>
  <c r="A1231" i="9"/>
  <c r="B1232" i="9"/>
  <c r="I1232" i="9" l="1"/>
  <c r="D1232" i="9"/>
  <c r="N1232" i="9"/>
  <c r="T1232" i="9"/>
  <c r="U1232" i="9" s="1"/>
  <c r="A1232" i="9"/>
  <c r="B1233" i="9"/>
  <c r="I1233" i="9" l="1"/>
  <c r="D1233" i="9"/>
  <c r="N1233" i="9"/>
  <c r="T1233" i="9"/>
  <c r="U1233" i="9" s="1"/>
  <c r="A1233" i="9"/>
  <c r="B1234" i="9"/>
  <c r="I1234" i="9" l="1"/>
  <c r="D1234" i="9"/>
  <c r="N1234" i="9"/>
  <c r="T1234" i="9"/>
  <c r="U1234" i="9" s="1"/>
  <c r="A1234" i="9"/>
  <c r="B1235" i="9"/>
  <c r="I1235" i="9" l="1"/>
  <c r="D1235" i="9"/>
  <c r="N1235" i="9"/>
  <c r="T1235" i="9"/>
  <c r="U1235" i="9" s="1"/>
  <c r="A1235" i="9"/>
  <c r="B1236" i="9"/>
  <c r="I1236" i="9" l="1"/>
  <c r="D1236" i="9"/>
  <c r="N1236" i="9"/>
  <c r="T1236" i="9"/>
  <c r="U1236" i="9" s="1"/>
  <c r="A1236" i="9"/>
  <c r="B1237" i="9"/>
  <c r="I1237" i="9" l="1"/>
  <c r="D1237" i="9"/>
  <c r="N1237" i="9"/>
  <c r="T1237" i="9"/>
  <c r="U1237" i="9" s="1"/>
  <c r="A1237" i="9"/>
  <c r="B1238" i="9"/>
  <c r="I1238" i="9" l="1"/>
  <c r="D1238" i="9"/>
  <c r="N1238" i="9"/>
  <c r="T1238" i="9"/>
  <c r="U1238" i="9" s="1"/>
  <c r="A1238" i="9"/>
  <c r="B1239" i="9"/>
  <c r="I1239" i="9" l="1"/>
  <c r="D1239" i="9"/>
  <c r="N1239" i="9"/>
  <c r="T1239" i="9"/>
  <c r="U1239" i="9" s="1"/>
  <c r="A1239" i="9"/>
  <c r="B1240" i="9"/>
  <c r="I1240" i="9" l="1"/>
  <c r="D1240" i="9"/>
  <c r="N1240" i="9"/>
  <c r="T1240" i="9"/>
  <c r="U1240" i="9" s="1"/>
  <c r="A1240" i="9"/>
  <c r="B1241" i="9"/>
  <c r="I1241" i="9" l="1"/>
  <c r="D1241" i="9"/>
  <c r="N1241" i="9"/>
  <c r="T1241" i="9"/>
  <c r="U1241" i="9" s="1"/>
  <c r="A1241" i="9"/>
  <c r="B1242" i="9"/>
  <c r="I1242" i="9" l="1"/>
  <c r="D1242" i="9"/>
  <c r="N1242" i="9"/>
  <c r="T1242" i="9"/>
  <c r="U1242" i="9" s="1"/>
  <c r="A1242" i="9"/>
  <c r="B1243" i="9"/>
  <c r="I1243" i="9" l="1"/>
  <c r="D1243" i="9"/>
  <c r="N1243" i="9"/>
  <c r="T1243" i="9"/>
  <c r="U1243" i="9" s="1"/>
  <c r="A1243" i="9"/>
  <c r="B1244" i="9"/>
  <c r="I1244" i="9" l="1"/>
  <c r="D1244" i="9"/>
  <c r="N1244" i="9"/>
  <c r="T1244" i="9"/>
  <c r="U1244" i="9" s="1"/>
  <c r="A1244" i="9"/>
  <c r="B1245" i="9"/>
  <c r="I1245" i="9" l="1"/>
  <c r="D1245" i="9"/>
  <c r="N1245" i="9"/>
  <c r="T1245" i="9"/>
  <c r="U1245" i="9" s="1"/>
  <c r="A1245" i="9"/>
  <c r="B1246" i="9"/>
  <c r="I1246" i="9" l="1"/>
  <c r="D1246" i="9"/>
  <c r="N1246" i="9"/>
  <c r="T1246" i="9"/>
  <c r="U1246" i="9" s="1"/>
  <c r="A1246" i="9"/>
  <c r="B1247" i="9"/>
  <c r="I1247" i="9" l="1"/>
  <c r="D1247" i="9"/>
  <c r="N1247" i="9"/>
  <c r="T1247" i="9"/>
  <c r="U1247" i="9" s="1"/>
  <c r="A1247" i="9"/>
  <c r="B1248" i="9"/>
  <c r="I1248" i="9" l="1"/>
  <c r="D1248" i="9"/>
  <c r="N1248" i="9"/>
  <c r="T1248" i="9"/>
  <c r="U1248" i="9" s="1"/>
  <c r="A1248" i="9"/>
  <c r="B1249" i="9"/>
  <c r="I1249" i="9" l="1"/>
  <c r="D1249" i="9"/>
  <c r="N1249" i="9"/>
  <c r="T1249" i="9"/>
  <c r="U1249" i="9" s="1"/>
  <c r="A1249" i="9"/>
  <c r="B1250" i="9"/>
  <c r="I1250" i="9" l="1"/>
  <c r="D1250" i="9"/>
  <c r="N1250" i="9"/>
  <c r="T1250" i="9"/>
  <c r="U1250" i="9" s="1"/>
  <c r="A1250" i="9"/>
  <c r="B1251" i="9"/>
  <c r="I1251" i="9" l="1"/>
  <c r="D1251" i="9"/>
  <c r="N1251" i="9"/>
  <c r="T1251" i="9"/>
  <c r="U1251" i="9" s="1"/>
  <c r="A1251" i="9"/>
  <c r="B1252" i="9"/>
  <c r="I1252" i="9" l="1"/>
  <c r="D1252" i="9"/>
  <c r="N1252" i="9"/>
  <c r="T1252" i="9"/>
  <c r="U1252" i="9" s="1"/>
  <c r="A1252" i="9"/>
  <c r="B1253" i="9"/>
  <c r="I1253" i="9" l="1"/>
  <c r="D1253" i="9"/>
  <c r="N1253" i="9"/>
  <c r="T1253" i="9"/>
  <c r="U1253" i="9" s="1"/>
  <c r="A1253" i="9"/>
  <c r="B1254" i="9"/>
  <c r="I1254" i="9" l="1"/>
  <c r="D1254" i="9"/>
  <c r="N1254" i="9"/>
  <c r="T1254" i="9"/>
  <c r="U1254" i="9" s="1"/>
  <c r="A1254" i="9"/>
  <c r="B1255" i="9"/>
  <c r="I1255" i="9" l="1"/>
  <c r="D1255" i="9"/>
  <c r="N1255" i="9"/>
  <c r="T1255" i="9"/>
  <c r="U1255" i="9" s="1"/>
  <c r="A1255" i="9"/>
  <c r="B1256" i="9"/>
  <c r="I1256" i="9" l="1"/>
  <c r="D1256" i="9"/>
  <c r="N1256" i="9"/>
  <c r="T1256" i="9"/>
  <c r="U1256" i="9" s="1"/>
  <c r="A1256" i="9"/>
  <c r="B1257" i="9"/>
  <c r="I1257" i="9" l="1"/>
  <c r="D1257" i="9"/>
  <c r="N1257" i="9"/>
  <c r="T1257" i="9"/>
  <c r="U1257" i="9" s="1"/>
  <c r="A1257" i="9"/>
  <c r="B1258" i="9"/>
  <c r="I1258" i="9" l="1"/>
  <c r="D1258" i="9"/>
  <c r="N1258" i="9"/>
  <c r="T1258" i="9"/>
  <c r="U1258" i="9" s="1"/>
  <c r="A1258" i="9"/>
  <c r="B1259" i="9"/>
  <c r="I1259" i="9" l="1"/>
  <c r="D1259" i="9"/>
  <c r="N1259" i="9"/>
  <c r="T1259" i="9"/>
  <c r="U1259" i="9" s="1"/>
  <c r="A1259" i="9"/>
  <c r="B1260" i="9"/>
  <c r="I1260" i="9" l="1"/>
  <c r="D1260" i="9"/>
  <c r="N1260" i="9"/>
  <c r="T1260" i="9"/>
  <c r="U1260" i="9" s="1"/>
  <c r="A1260" i="9"/>
  <c r="B1261" i="9"/>
  <c r="I1261" i="9" l="1"/>
  <c r="D1261" i="9"/>
  <c r="N1261" i="9"/>
  <c r="T1261" i="9"/>
  <c r="U1261" i="9" s="1"/>
  <c r="A1261" i="9"/>
  <c r="B1262" i="9"/>
  <c r="I1262" i="9" l="1"/>
  <c r="D1262" i="9"/>
  <c r="N1262" i="9"/>
  <c r="T1262" i="9"/>
  <c r="U1262" i="9" s="1"/>
  <c r="A1262" i="9"/>
  <c r="B1263" i="9"/>
  <c r="I1263" i="9" l="1"/>
  <c r="D1263" i="9"/>
  <c r="N1263" i="9"/>
  <c r="T1263" i="9"/>
  <c r="U1263" i="9" s="1"/>
  <c r="A1263" i="9"/>
  <c r="B1264" i="9"/>
  <c r="I1264" i="9" l="1"/>
  <c r="D1264" i="9"/>
  <c r="N1264" i="9"/>
  <c r="T1264" i="9"/>
  <c r="U1264" i="9" s="1"/>
  <c r="A1264" i="9"/>
  <c r="B1265" i="9"/>
  <c r="I1265" i="9" l="1"/>
  <c r="D1265" i="9"/>
  <c r="N1265" i="9"/>
  <c r="T1265" i="9"/>
  <c r="U1265" i="9" s="1"/>
  <c r="A1265" i="9"/>
  <c r="B1266" i="9"/>
  <c r="I1266" i="9" l="1"/>
  <c r="D1266" i="9"/>
  <c r="N1266" i="9"/>
  <c r="T1266" i="9"/>
  <c r="U1266" i="9" s="1"/>
  <c r="A1266" i="9"/>
  <c r="B1267" i="9"/>
  <c r="I1267" i="9" l="1"/>
  <c r="D1267" i="9"/>
  <c r="N1267" i="9"/>
  <c r="T1267" i="9"/>
  <c r="U1267" i="9" s="1"/>
  <c r="A1267" i="9"/>
  <c r="B1268" i="9"/>
  <c r="I1268" i="9" l="1"/>
  <c r="D1268" i="9"/>
  <c r="N1268" i="9"/>
  <c r="T1268" i="9"/>
  <c r="U1268" i="9" s="1"/>
  <c r="A1268" i="9"/>
  <c r="B1269" i="9"/>
  <c r="I1269" i="9" l="1"/>
  <c r="D1269" i="9"/>
  <c r="N1269" i="9"/>
  <c r="T1269" i="9"/>
  <c r="U1269" i="9" s="1"/>
  <c r="A1269" i="9"/>
  <c r="B1270" i="9"/>
  <c r="I1270" i="9" l="1"/>
  <c r="D1270" i="9"/>
  <c r="N1270" i="9"/>
  <c r="T1270" i="9"/>
  <c r="U1270" i="9" s="1"/>
  <c r="A1270" i="9"/>
  <c r="B1271" i="9"/>
  <c r="I1271" i="9" l="1"/>
  <c r="D1271" i="9"/>
  <c r="N1271" i="9"/>
  <c r="T1271" i="9"/>
  <c r="U1271" i="9" s="1"/>
  <c r="A1271" i="9"/>
  <c r="B1272" i="9"/>
  <c r="I1272" i="9" l="1"/>
  <c r="D1272" i="9"/>
  <c r="N1272" i="9"/>
  <c r="T1272" i="9"/>
  <c r="U1272" i="9" s="1"/>
  <c r="A1272" i="9"/>
  <c r="B1273" i="9"/>
  <c r="I1273" i="9" l="1"/>
  <c r="D1273" i="9"/>
  <c r="N1273" i="9"/>
  <c r="T1273" i="9"/>
  <c r="U1273" i="9" s="1"/>
  <c r="A1273" i="9"/>
  <c r="B1274" i="9"/>
  <c r="I1274" i="9" l="1"/>
  <c r="D1274" i="9"/>
  <c r="N1274" i="9"/>
  <c r="T1274" i="9"/>
  <c r="U1274" i="9" s="1"/>
  <c r="A1274" i="9"/>
  <c r="B1275" i="9"/>
  <c r="I1275" i="9" l="1"/>
  <c r="D1275" i="9"/>
  <c r="N1275" i="9"/>
  <c r="T1275" i="9"/>
  <c r="U1275" i="9" s="1"/>
  <c r="A1275" i="9"/>
  <c r="B1276" i="9"/>
  <c r="I1276" i="9" l="1"/>
  <c r="D1276" i="9"/>
  <c r="N1276" i="9"/>
  <c r="T1276" i="9"/>
  <c r="U1276" i="9" s="1"/>
  <c r="A1276" i="9"/>
  <c r="B1277" i="9"/>
  <c r="I1277" i="9" l="1"/>
  <c r="D1277" i="9"/>
  <c r="N1277" i="9"/>
  <c r="T1277" i="9"/>
  <c r="U1277" i="9" s="1"/>
  <c r="A1277" i="9"/>
  <c r="B1278" i="9"/>
  <c r="I1278" i="9" l="1"/>
  <c r="D1278" i="9"/>
  <c r="N1278" i="9"/>
  <c r="T1278" i="9"/>
  <c r="U1278" i="9" s="1"/>
  <c r="A1278" i="9"/>
  <c r="B1279" i="9"/>
  <c r="I1279" i="9" l="1"/>
  <c r="D1279" i="9"/>
  <c r="N1279" i="9"/>
  <c r="T1279" i="9"/>
  <c r="U1279" i="9" s="1"/>
  <c r="A1279" i="9"/>
  <c r="B1280" i="9"/>
  <c r="I1280" i="9" l="1"/>
  <c r="D1280" i="9"/>
  <c r="N1280" i="9"/>
  <c r="T1280" i="9"/>
  <c r="U1280" i="9" s="1"/>
  <c r="A1280" i="9"/>
  <c r="B1281" i="9"/>
  <c r="I1281" i="9" l="1"/>
  <c r="D1281" i="9"/>
  <c r="N1281" i="9"/>
  <c r="T1281" i="9"/>
  <c r="U1281" i="9" s="1"/>
  <c r="A1281" i="9"/>
  <c r="B1282" i="9"/>
  <c r="I1282" i="9" l="1"/>
  <c r="D1282" i="9"/>
  <c r="N1282" i="9"/>
  <c r="T1282" i="9"/>
  <c r="U1282" i="9" s="1"/>
  <c r="A1282" i="9"/>
  <c r="B1283" i="9"/>
  <c r="I1283" i="9" l="1"/>
  <c r="D1283" i="9"/>
  <c r="N1283" i="9"/>
  <c r="T1283" i="9"/>
  <c r="U1283" i="9" s="1"/>
  <c r="A1283" i="9"/>
  <c r="B1284" i="9"/>
  <c r="I1284" i="9" l="1"/>
  <c r="D1284" i="9"/>
  <c r="N1284" i="9"/>
  <c r="T1284" i="9"/>
  <c r="U1284" i="9" s="1"/>
  <c r="A1284" i="9"/>
  <c r="B1285" i="9"/>
  <c r="I1285" i="9" l="1"/>
  <c r="D1285" i="9"/>
  <c r="N1285" i="9"/>
  <c r="T1285" i="9"/>
  <c r="U1285" i="9" s="1"/>
  <c r="A1285" i="9"/>
  <c r="B1286" i="9"/>
  <c r="I1286" i="9" l="1"/>
  <c r="D1286" i="9"/>
  <c r="N1286" i="9"/>
  <c r="T1286" i="9"/>
  <c r="U1286" i="9" s="1"/>
  <c r="A1286" i="9"/>
  <c r="B1287" i="9"/>
  <c r="I1287" i="9" l="1"/>
  <c r="D1287" i="9"/>
  <c r="N1287" i="9"/>
  <c r="T1287" i="9"/>
  <c r="U1287" i="9" s="1"/>
  <c r="A1287" i="9"/>
  <c r="B1288" i="9"/>
  <c r="I1288" i="9" l="1"/>
  <c r="D1288" i="9"/>
  <c r="N1288" i="9"/>
  <c r="T1288" i="9"/>
  <c r="U1288" i="9" s="1"/>
  <c r="A1288" i="9"/>
  <c r="B1289" i="9"/>
  <c r="I1289" i="9" l="1"/>
  <c r="D1289" i="9"/>
  <c r="N1289" i="9"/>
  <c r="T1289" i="9"/>
  <c r="U1289" i="9" s="1"/>
  <c r="A1289" i="9"/>
  <c r="B1290" i="9"/>
  <c r="I1290" i="9" l="1"/>
  <c r="D1290" i="9"/>
  <c r="N1290" i="9"/>
  <c r="T1290" i="9"/>
  <c r="U1290" i="9" s="1"/>
  <c r="A1290" i="9"/>
  <c r="B1291" i="9"/>
  <c r="I1291" i="9" l="1"/>
  <c r="D1291" i="9"/>
  <c r="N1291" i="9"/>
  <c r="T1291" i="9"/>
  <c r="U1291" i="9" s="1"/>
  <c r="A1291" i="9"/>
  <c r="B1292" i="9"/>
  <c r="I1292" i="9" l="1"/>
  <c r="D1292" i="9"/>
  <c r="N1292" i="9"/>
  <c r="T1292" i="9"/>
  <c r="U1292" i="9" s="1"/>
  <c r="A1292" i="9"/>
  <c r="B1293" i="9"/>
  <c r="I1293" i="9" l="1"/>
  <c r="D1293" i="9"/>
  <c r="N1293" i="9"/>
  <c r="T1293" i="9"/>
  <c r="U1293" i="9" s="1"/>
  <c r="A1293" i="9"/>
  <c r="B1294" i="9"/>
  <c r="I1294" i="9" l="1"/>
  <c r="D1294" i="9"/>
  <c r="N1294" i="9"/>
  <c r="T1294" i="9"/>
  <c r="U1294" i="9" s="1"/>
  <c r="A1294" i="9"/>
  <c r="B1295" i="9"/>
  <c r="I1295" i="9" l="1"/>
  <c r="D1295" i="9"/>
  <c r="N1295" i="9"/>
  <c r="T1295" i="9"/>
  <c r="U1295" i="9" s="1"/>
  <c r="A1295" i="9"/>
  <c r="B1296" i="9"/>
  <c r="I1296" i="9" l="1"/>
  <c r="D1296" i="9"/>
  <c r="N1296" i="9"/>
  <c r="T1296" i="9"/>
  <c r="U1296" i="9" s="1"/>
  <c r="A1296" i="9"/>
  <c r="B1297" i="9"/>
  <c r="I1297" i="9" l="1"/>
  <c r="D1297" i="9"/>
  <c r="N1297" i="9"/>
  <c r="T1297" i="9"/>
  <c r="U1297" i="9" s="1"/>
  <c r="A1297" i="9"/>
  <c r="B1298" i="9"/>
  <c r="I1298" i="9" l="1"/>
  <c r="D1298" i="9"/>
  <c r="N1298" i="9"/>
  <c r="T1298" i="9"/>
  <c r="U1298" i="9" s="1"/>
  <c r="A1298" i="9"/>
  <c r="B1299" i="9"/>
  <c r="I1299" i="9" l="1"/>
  <c r="D1299" i="9"/>
  <c r="N1299" i="9"/>
  <c r="T1299" i="9"/>
  <c r="U1299" i="9" s="1"/>
  <c r="A1299" i="9"/>
  <c r="B1300" i="9"/>
  <c r="I1300" i="9" l="1"/>
  <c r="D1300" i="9"/>
  <c r="N1300" i="9"/>
  <c r="T1300" i="9"/>
  <c r="U1300" i="9" s="1"/>
  <c r="A1300" i="9"/>
  <c r="B1301" i="9"/>
  <c r="I1301" i="9" l="1"/>
  <c r="D1301" i="9"/>
  <c r="N1301" i="9"/>
  <c r="T1301" i="9"/>
  <c r="U1301" i="9" s="1"/>
  <c r="A1301" i="9"/>
  <c r="B1302" i="9"/>
  <c r="I1302" i="9" l="1"/>
  <c r="D1302" i="9"/>
  <c r="N1302" i="9"/>
  <c r="T1302" i="9"/>
  <c r="U1302" i="9" s="1"/>
  <c r="A1302" i="9"/>
  <c r="B1303" i="9"/>
  <c r="I1303" i="9" l="1"/>
  <c r="D1303" i="9"/>
  <c r="N1303" i="9"/>
  <c r="T1303" i="9"/>
  <c r="U1303" i="9" s="1"/>
  <c r="A1303" i="9"/>
  <c r="B1304" i="9"/>
  <c r="I1304" i="9" l="1"/>
  <c r="D1304" i="9"/>
  <c r="N1304" i="9"/>
  <c r="T1304" i="9"/>
  <c r="U1304" i="9" s="1"/>
  <c r="A1304" i="9"/>
  <c r="B1305" i="9"/>
  <c r="I1305" i="9" l="1"/>
  <c r="D1305" i="9"/>
  <c r="N1305" i="9"/>
  <c r="T1305" i="9"/>
  <c r="U1305" i="9" s="1"/>
  <c r="A1305" i="9"/>
  <c r="B1306" i="9"/>
  <c r="I1306" i="9" l="1"/>
  <c r="D1306" i="9"/>
  <c r="N1306" i="9"/>
  <c r="T1306" i="9"/>
  <c r="U1306" i="9" s="1"/>
  <c r="A1306" i="9"/>
  <c r="B1307" i="9"/>
  <c r="I1307" i="9" l="1"/>
  <c r="D1307" i="9"/>
  <c r="N1307" i="9"/>
  <c r="T1307" i="9"/>
  <c r="U1307" i="9" s="1"/>
  <c r="A1307" i="9"/>
  <c r="B1308" i="9"/>
  <c r="I1308" i="9" l="1"/>
  <c r="D1308" i="9"/>
  <c r="N1308" i="9"/>
  <c r="T1308" i="9"/>
  <c r="U1308" i="9" s="1"/>
  <c r="A1308" i="9"/>
  <c r="B1309" i="9"/>
  <c r="I1309" i="9" l="1"/>
  <c r="D1309" i="9"/>
  <c r="N1309" i="9"/>
  <c r="T1309" i="9"/>
  <c r="U1309" i="9" s="1"/>
  <c r="A1309" i="9"/>
  <c r="B1310" i="9"/>
  <c r="I1310" i="9" l="1"/>
  <c r="D1310" i="9"/>
  <c r="N1310" i="9"/>
  <c r="T1310" i="9"/>
  <c r="U1310" i="9" s="1"/>
  <c r="A1310" i="9"/>
  <c r="B1311" i="9"/>
  <c r="I1311" i="9" l="1"/>
  <c r="D1311" i="9"/>
  <c r="N1311" i="9"/>
  <c r="T1311" i="9"/>
  <c r="U1311" i="9" s="1"/>
  <c r="A1311" i="9"/>
  <c r="B1312" i="9"/>
  <c r="I1312" i="9" l="1"/>
  <c r="D1312" i="9"/>
  <c r="N1312" i="9"/>
  <c r="T1312" i="9"/>
  <c r="U1312" i="9" s="1"/>
  <c r="A1312" i="9"/>
  <c r="B1313" i="9"/>
  <c r="I1313" i="9" l="1"/>
  <c r="D1313" i="9"/>
  <c r="N1313" i="9"/>
  <c r="T1313" i="9"/>
  <c r="U1313" i="9" s="1"/>
  <c r="A1313" i="9"/>
  <c r="B1314" i="9"/>
  <c r="I1314" i="9" l="1"/>
  <c r="D1314" i="9"/>
  <c r="N1314" i="9"/>
  <c r="T1314" i="9"/>
  <c r="U1314" i="9" s="1"/>
  <c r="A1314" i="9"/>
  <c r="B1315" i="9"/>
  <c r="I1315" i="9" l="1"/>
  <c r="D1315" i="9"/>
  <c r="N1315" i="9"/>
  <c r="T1315" i="9"/>
  <c r="U1315" i="9" s="1"/>
  <c r="A1315" i="9"/>
  <c r="B1316" i="9"/>
  <c r="I1316" i="9" l="1"/>
  <c r="D1316" i="9"/>
  <c r="N1316" i="9"/>
  <c r="T1316" i="9"/>
  <c r="U1316" i="9" s="1"/>
  <c r="A1316" i="9"/>
  <c r="B1317" i="9"/>
  <c r="I1317" i="9" l="1"/>
  <c r="D1317" i="9"/>
  <c r="N1317" i="9"/>
  <c r="T1317" i="9"/>
  <c r="U1317" i="9" s="1"/>
  <c r="A1317" i="9"/>
  <c r="B1318" i="9"/>
  <c r="I1318" i="9" l="1"/>
  <c r="D1318" i="9"/>
  <c r="N1318" i="9"/>
  <c r="T1318" i="9"/>
  <c r="U1318" i="9" s="1"/>
  <c r="A1318" i="9"/>
  <c r="B1319" i="9"/>
  <c r="I1319" i="9" l="1"/>
  <c r="D1319" i="9"/>
  <c r="N1319" i="9"/>
  <c r="T1319" i="9"/>
  <c r="U1319" i="9" s="1"/>
  <c r="A1319" i="9"/>
  <c r="B1320" i="9"/>
  <c r="I1320" i="9" l="1"/>
  <c r="D1320" i="9"/>
  <c r="N1320" i="9"/>
  <c r="T1320" i="9"/>
  <c r="U1320" i="9" s="1"/>
  <c r="A1320" i="9"/>
  <c r="B1321" i="9"/>
  <c r="I1321" i="9" l="1"/>
  <c r="D1321" i="9"/>
  <c r="T1321" i="9"/>
  <c r="U1321" i="9" s="1"/>
  <c r="N1321" i="9"/>
  <c r="A1321" i="9"/>
  <c r="B1322" i="9"/>
  <c r="I1322" i="9" l="1"/>
  <c r="D1322" i="9"/>
  <c r="N1322" i="9"/>
  <c r="T1322" i="9"/>
  <c r="U1322" i="9" s="1"/>
  <c r="A1322" i="9"/>
  <c r="B1323" i="9"/>
  <c r="I1323" i="9" l="1"/>
  <c r="D1323" i="9"/>
  <c r="N1323" i="9"/>
  <c r="T1323" i="9"/>
  <c r="U1323" i="9" s="1"/>
  <c r="A1323" i="9"/>
  <c r="B1324" i="9"/>
  <c r="I1324" i="9" l="1"/>
  <c r="D1324" i="9"/>
  <c r="N1324" i="9"/>
  <c r="T1324" i="9"/>
  <c r="U1324" i="9" s="1"/>
  <c r="A1324" i="9"/>
  <c r="B1325" i="9"/>
  <c r="I1325" i="9" l="1"/>
  <c r="D1325" i="9"/>
  <c r="T1325" i="9"/>
  <c r="U1325" i="9" s="1"/>
  <c r="N1325" i="9"/>
  <c r="A1325" i="9"/>
  <c r="B1326" i="9"/>
  <c r="I1326" i="9" l="1"/>
  <c r="D1326" i="9"/>
  <c r="T1326" i="9"/>
  <c r="U1326" i="9" s="1"/>
  <c r="N1326" i="9"/>
  <c r="A1326" i="9"/>
  <c r="B1327" i="9"/>
  <c r="I1327" i="9" l="1"/>
  <c r="D1327" i="9"/>
  <c r="N1327" i="9"/>
  <c r="T1327" i="9"/>
  <c r="U1327" i="9" s="1"/>
  <c r="A1327" i="9"/>
  <c r="B1328" i="9"/>
  <c r="I1328" i="9" l="1"/>
  <c r="D1328" i="9"/>
  <c r="N1328" i="9"/>
  <c r="T1328" i="9"/>
  <c r="U1328" i="9" s="1"/>
  <c r="A1328" i="9"/>
  <c r="B1329" i="9"/>
  <c r="I1329" i="9" l="1"/>
  <c r="D1329" i="9"/>
  <c r="N1329" i="9"/>
  <c r="T1329" i="9"/>
  <c r="U1329" i="9" s="1"/>
  <c r="A1329" i="9"/>
  <c r="B1330" i="9"/>
  <c r="I1330" i="9" l="1"/>
  <c r="D1330" i="9"/>
  <c r="N1330" i="9"/>
  <c r="T1330" i="9"/>
  <c r="U1330" i="9" s="1"/>
  <c r="A1330" i="9"/>
  <c r="B1331" i="9"/>
  <c r="I1331" i="9" l="1"/>
  <c r="D1331" i="9"/>
  <c r="N1331" i="9"/>
  <c r="T1331" i="9"/>
  <c r="U1331" i="9" s="1"/>
  <c r="A1331" i="9"/>
  <c r="B1332" i="9"/>
  <c r="I1332" i="9" l="1"/>
  <c r="D1332" i="9"/>
  <c r="T1332" i="9"/>
  <c r="U1332" i="9" s="1"/>
  <c r="N1332" i="9"/>
  <c r="A1332" i="9"/>
  <c r="B1333" i="9"/>
  <c r="I1333" i="9" l="1"/>
  <c r="D1333" i="9"/>
  <c r="N1333" i="9"/>
  <c r="T1333" i="9"/>
  <c r="U1333" i="9" s="1"/>
  <c r="A1333" i="9"/>
  <c r="B1334" i="9"/>
  <c r="I1334" i="9" l="1"/>
  <c r="D1334" i="9"/>
  <c r="T1334" i="9"/>
  <c r="U1334" i="9" s="1"/>
  <c r="N1334" i="9"/>
  <c r="A1334" i="9"/>
  <c r="B1335" i="9"/>
  <c r="I1335" i="9" l="1"/>
  <c r="D1335" i="9"/>
  <c r="N1335" i="9"/>
  <c r="T1335" i="9"/>
  <c r="U1335" i="9" s="1"/>
  <c r="A1335" i="9"/>
  <c r="B1336" i="9"/>
  <c r="I1336" i="9" l="1"/>
  <c r="D1336" i="9"/>
  <c r="T1336" i="9"/>
  <c r="U1336" i="9" s="1"/>
  <c r="N1336" i="9"/>
  <c r="A1336" i="9"/>
  <c r="B1337" i="9"/>
  <c r="I1337" i="9" l="1"/>
  <c r="D1337" i="9"/>
  <c r="N1337" i="9"/>
  <c r="T1337" i="9"/>
  <c r="U1337" i="9" s="1"/>
  <c r="A1337" i="9"/>
  <c r="B1338" i="9"/>
  <c r="I1338" i="9" l="1"/>
  <c r="D1338" i="9"/>
  <c r="T1338" i="9"/>
  <c r="U1338" i="9" s="1"/>
  <c r="N1338" i="9"/>
  <c r="A1338" i="9"/>
  <c r="B1339" i="9"/>
  <c r="I1339" i="9" l="1"/>
  <c r="D1339" i="9"/>
  <c r="N1339" i="9"/>
  <c r="T1339" i="9"/>
  <c r="U1339" i="9" s="1"/>
  <c r="A1339" i="9"/>
  <c r="B1340" i="9"/>
  <c r="I1340" i="9" l="1"/>
  <c r="D1340" i="9"/>
  <c r="N1340" i="9"/>
  <c r="T1340" i="9"/>
  <c r="U1340" i="9" s="1"/>
  <c r="A1340" i="9"/>
  <c r="B1341" i="9"/>
  <c r="I1341" i="9" l="1"/>
  <c r="D1341" i="9"/>
  <c r="T1341" i="9"/>
  <c r="U1341" i="9" s="1"/>
  <c r="N1341" i="9"/>
  <c r="A1341" i="9"/>
  <c r="B1342" i="9"/>
  <c r="I1342" i="9" l="1"/>
  <c r="D1342" i="9"/>
  <c r="N1342" i="9"/>
  <c r="T1342" i="9"/>
  <c r="U1342" i="9" s="1"/>
  <c r="A1342" i="9"/>
  <c r="B1343" i="9"/>
  <c r="I1343" i="9" l="1"/>
  <c r="D1343" i="9"/>
  <c r="N1343" i="9"/>
  <c r="T1343" i="9"/>
  <c r="U1343" i="9" s="1"/>
  <c r="A1343" i="9"/>
  <c r="B1344" i="9"/>
  <c r="I1344" i="9" l="1"/>
  <c r="D1344" i="9"/>
  <c r="N1344" i="9"/>
  <c r="T1344" i="9"/>
  <c r="U1344" i="9" s="1"/>
  <c r="A1344" i="9"/>
  <c r="B1345" i="9"/>
  <c r="I1345" i="9" l="1"/>
  <c r="D1345" i="9"/>
  <c r="N1345" i="9"/>
  <c r="T1345" i="9"/>
  <c r="U1345" i="9" s="1"/>
  <c r="A1345" i="9"/>
  <c r="B1346" i="9"/>
  <c r="I1346" i="9" l="1"/>
  <c r="D1346" i="9"/>
  <c r="N1346" i="9"/>
  <c r="T1346" i="9"/>
  <c r="U1346" i="9" s="1"/>
  <c r="A1346" i="9"/>
  <c r="B1347" i="9"/>
  <c r="I1347" i="9" l="1"/>
  <c r="D1347" i="9"/>
  <c r="T1347" i="9"/>
  <c r="U1347" i="9" s="1"/>
  <c r="N1347" i="9"/>
  <c r="A1347" i="9"/>
  <c r="B1348" i="9"/>
  <c r="I1348" i="9" l="1"/>
  <c r="D1348" i="9"/>
  <c r="N1348" i="9"/>
  <c r="T1348" i="9"/>
  <c r="U1348" i="9" s="1"/>
  <c r="A1348" i="9"/>
  <c r="B1349" i="9"/>
  <c r="I1349" i="9" l="1"/>
  <c r="D1349" i="9"/>
  <c r="T1349" i="9"/>
  <c r="U1349" i="9" s="1"/>
  <c r="N1349" i="9"/>
  <c r="A1349" i="9"/>
  <c r="B1350" i="9"/>
  <c r="I1350" i="9" l="1"/>
  <c r="D1350" i="9"/>
  <c r="N1350" i="9"/>
  <c r="T1350" i="9"/>
  <c r="U1350" i="9" s="1"/>
  <c r="A1350" i="9"/>
  <c r="B1351" i="9"/>
  <c r="I1351" i="9" l="1"/>
  <c r="D1351" i="9"/>
  <c r="T1351" i="9"/>
  <c r="U1351" i="9" s="1"/>
  <c r="N1351" i="9"/>
  <c r="A1351" i="9"/>
  <c r="B1352" i="9"/>
  <c r="I1352" i="9" l="1"/>
  <c r="D1352" i="9"/>
  <c r="N1352" i="9"/>
  <c r="T1352" i="9"/>
  <c r="U1352" i="9" s="1"/>
  <c r="A1352" i="9"/>
  <c r="B1353" i="9"/>
  <c r="I1353" i="9" l="1"/>
  <c r="D1353" i="9"/>
  <c r="T1353" i="9"/>
  <c r="U1353" i="9" s="1"/>
  <c r="N1353" i="9"/>
  <c r="A1353" i="9"/>
  <c r="B1354" i="9"/>
  <c r="I1354" i="9" l="1"/>
  <c r="D1354" i="9"/>
  <c r="N1354" i="9"/>
  <c r="T1354" i="9"/>
  <c r="U1354" i="9" s="1"/>
  <c r="A1354" i="9"/>
  <c r="B1355" i="9"/>
  <c r="I1355" i="9" l="1"/>
  <c r="D1355" i="9"/>
  <c r="T1355" i="9"/>
  <c r="U1355" i="9" s="1"/>
  <c r="N1355" i="9"/>
  <c r="A1355" i="9"/>
  <c r="B1356" i="9"/>
  <c r="I1356" i="9" l="1"/>
  <c r="D1356" i="9"/>
  <c r="T1356" i="9"/>
  <c r="U1356" i="9" s="1"/>
  <c r="N1356" i="9"/>
  <c r="A1356" i="9"/>
  <c r="B1357" i="9"/>
  <c r="I1357" i="9" l="1"/>
  <c r="D1357" i="9"/>
  <c r="N1357" i="9"/>
  <c r="T1357" i="9"/>
  <c r="U1357" i="9" s="1"/>
  <c r="A1357" i="9"/>
  <c r="B1358" i="9"/>
  <c r="I1358" i="9" l="1"/>
  <c r="D1358" i="9"/>
  <c r="N1358" i="9"/>
  <c r="T1358" i="9"/>
  <c r="U1358" i="9" s="1"/>
  <c r="A1358" i="9"/>
  <c r="B1359" i="9"/>
  <c r="I1359" i="9" l="1"/>
  <c r="D1359" i="9"/>
  <c r="N1359" i="9"/>
  <c r="T1359" i="9"/>
  <c r="U1359" i="9" s="1"/>
  <c r="A1359" i="9"/>
  <c r="B1360" i="9"/>
  <c r="I1360" i="9" l="1"/>
  <c r="D1360" i="9"/>
  <c r="N1360" i="9"/>
  <c r="T1360" i="9"/>
  <c r="U1360" i="9" s="1"/>
  <c r="A1360" i="9"/>
  <c r="B1361" i="9"/>
  <c r="I1361" i="9" l="1"/>
  <c r="D1361" i="9"/>
  <c r="N1361" i="9"/>
  <c r="T1361" i="9"/>
  <c r="U1361" i="9" s="1"/>
  <c r="A1361" i="9"/>
  <c r="B1362" i="9"/>
  <c r="I1362" i="9" l="1"/>
  <c r="D1362" i="9"/>
  <c r="T1362" i="9"/>
  <c r="U1362" i="9" s="1"/>
  <c r="N1362" i="9"/>
  <c r="A1362" i="9"/>
  <c r="B1363" i="9"/>
  <c r="I1363" i="9" l="1"/>
  <c r="D1363" i="9"/>
  <c r="N1363" i="9"/>
  <c r="T1363" i="9"/>
  <c r="U1363" i="9" s="1"/>
  <c r="A1363" i="9"/>
  <c r="B1364" i="9"/>
  <c r="I1364" i="9" l="1"/>
  <c r="D1364" i="9"/>
  <c r="T1364" i="9"/>
  <c r="U1364" i="9" s="1"/>
  <c r="N1364" i="9"/>
  <c r="A1364" i="9"/>
  <c r="B1365" i="9"/>
  <c r="I1365" i="9" l="1"/>
  <c r="D1365" i="9"/>
  <c r="T1365" i="9"/>
  <c r="U1365" i="9" s="1"/>
  <c r="N1365" i="9"/>
  <c r="A1365" i="9"/>
  <c r="B1366" i="9"/>
  <c r="I1366" i="9" l="1"/>
  <c r="D1366" i="9"/>
  <c r="N1366" i="9"/>
  <c r="T1366" i="9"/>
  <c r="U1366" i="9" s="1"/>
  <c r="A1366" i="9"/>
  <c r="B1367" i="9"/>
  <c r="I1367" i="9" l="1"/>
  <c r="D1367" i="9"/>
  <c r="N1367" i="9"/>
  <c r="T1367" i="9"/>
  <c r="U1367" i="9" s="1"/>
  <c r="A1367" i="9"/>
  <c r="B1368" i="9"/>
  <c r="I1368" i="9" l="1"/>
  <c r="D1368" i="9"/>
  <c r="N1368" i="9"/>
  <c r="T1368" i="9"/>
  <c r="U1368" i="9" s="1"/>
  <c r="A1368" i="9"/>
  <c r="B1369" i="9"/>
  <c r="I1369" i="9" l="1"/>
  <c r="D1369" i="9"/>
  <c r="N1369" i="9"/>
  <c r="T1369" i="9"/>
  <c r="U1369" i="9" s="1"/>
  <c r="A1369" i="9"/>
  <c r="B1370" i="9"/>
  <c r="I1370" i="9" l="1"/>
  <c r="D1370" i="9"/>
  <c r="N1370" i="9"/>
  <c r="T1370" i="9"/>
  <c r="U1370" i="9" s="1"/>
  <c r="A1370" i="9"/>
  <c r="B1371" i="9"/>
  <c r="I1371" i="9" l="1"/>
  <c r="D1371" i="9"/>
  <c r="N1371" i="9"/>
  <c r="T1371" i="9"/>
  <c r="U1371" i="9" s="1"/>
  <c r="A1371" i="9"/>
  <c r="B1372" i="9"/>
  <c r="I1372" i="9" l="1"/>
  <c r="D1372" i="9"/>
  <c r="T1372" i="9"/>
  <c r="U1372" i="9" s="1"/>
  <c r="N1372" i="9"/>
  <c r="A1372" i="9"/>
  <c r="B1373" i="9"/>
  <c r="I1373" i="9" l="1"/>
  <c r="D1373" i="9"/>
  <c r="N1373" i="9"/>
  <c r="T1373" i="9"/>
  <c r="U1373" i="9" s="1"/>
  <c r="A1373" i="9"/>
  <c r="B1374" i="9"/>
  <c r="I1374" i="9" l="1"/>
  <c r="D1374" i="9"/>
  <c r="T1374" i="9"/>
  <c r="U1374" i="9" s="1"/>
  <c r="N1374" i="9"/>
  <c r="A1374" i="9"/>
  <c r="B1375" i="9"/>
  <c r="I1375" i="9" l="1"/>
  <c r="D1375" i="9"/>
  <c r="N1375" i="9"/>
  <c r="T1375" i="9"/>
  <c r="U1375" i="9" s="1"/>
  <c r="A1375" i="9"/>
  <c r="B1376" i="9"/>
  <c r="I1376" i="9" l="1"/>
  <c r="D1376" i="9"/>
  <c r="N1376" i="9"/>
  <c r="T1376" i="9"/>
  <c r="U1376" i="9" s="1"/>
  <c r="A1376" i="9"/>
  <c r="B1377" i="9"/>
  <c r="I1377" i="9" l="1"/>
  <c r="D1377" i="9"/>
  <c r="T1377" i="9"/>
  <c r="U1377" i="9" s="1"/>
  <c r="N1377" i="9"/>
  <c r="A1377" i="9"/>
  <c r="B1378" i="9"/>
  <c r="I1378" i="9" l="1"/>
  <c r="D1378" i="9"/>
  <c r="N1378" i="9"/>
  <c r="T1378" i="9"/>
  <c r="U1378" i="9" s="1"/>
  <c r="A1378" i="9"/>
  <c r="B1379" i="9"/>
  <c r="I1379" i="9" l="1"/>
  <c r="D1379" i="9"/>
  <c r="N1379" i="9"/>
  <c r="T1379" i="9"/>
  <c r="U1379" i="9" s="1"/>
  <c r="A1379" i="9"/>
  <c r="B1380" i="9"/>
  <c r="I1380" i="9" l="1"/>
  <c r="D1380" i="9"/>
  <c r="N1380" i="9"/>
  <c r="T1380" i="9"/>
  <c r="U1380" i="9" s="1"/>
  <c r="A1380" i="9"/>
  <c r="B1381" i="9"/>
  <c r="I1381" i="9" l="1"/>
  <c r="D1381" i="9"/>
  <c r="T1381" i="9"/>
  <c r="U1381" i="9" s="1"/>
  <c r="N1381" i="9"/>
  <c r="A1381" i="9"/>
  <c r="B1382" i="9"/>
  <c r="I1382" i="9" l="1"/>
  <c r="D1382" i="9"/>
  <c r="T1382" i="9"/>
  <c r="U1382" i="9" s="1"/>
  <c r="N1382" i="9"/>
  <c r="A1382" i="9"/>
  <c r="B1383" i="9"/>
  <c r="I1383" i="9" l="1"/>
  <c r="D1383" i="9"/>
  <c r="N1383" i="9"/>
  <c r="T1383" i="9"/>
  <c r="U1383" i="9" s="1"/>
  <c r="A1383" i="9"/>
  <c r="B1384" i="9"/>
  <c r="D1384" i="9" l="1"/>
  <c r="I1384" i="9"/>
  <c r="N1384" i="9"/>
  <c r="T1384" i="9"/>
  <c r="U1384" i="9" s="1"/>
  <c r="A1384" i="9"/>
  <c r="B1385" i="9"/>
  <c r="I1385" i="9" l="1"/>
  <c r="D1385" i="9"/>
  <c r="N1385" i="9"/>
  <c r="T1385" i="9"/>
  <c r="U1385" i="9" s="1"/>
  <c r="A1385" i="9"/>
  <c r="B1386" i="9"/>
  <c r="I1386" i="9" l="1"/>
  <c r="D1386" i="9"/>
  <c r="N1386" i="9"/>
  <c r="T1386" i="9"/>
  <c r="U1386" i="9" s="1"/>
  <c r="A1386" i="9"/>
  <c r="B1387" i="9"/>
  <c r="I1387" i="9" l="1"/>
  <c r="D1387" i="9"/>
  <c r="T1387" i="9"/>
  <c r="U1387" i="9" s="1"/>
  <c r="N1387" i="9"/>
  <c r="A1387" i="9"/>
  <c r="B1388" i="9"/>
  <c r="I1388" i="9" l="1"/>
  <c r="D1388" i="9"/>
  <c r="N1388" i="9"/>
  <c r="T1388" i="9"/>
  <c r="U1388" i="9" s="1"/>
  <c r="A1388" i="9"/>
  <c r="B1389" i="9"/>
  <c r="I1389" i="9" l="1"/>
  <c r="D1389" i="9"/>
  <c r="N1389" i="9"/>
  <c r="T1389" i="9"/>
  <c r="U1389" i="9" s="1"/>
  <c r="A1389" i="9"/>
  <c r="B1390" i="9"/>
  <c r="I1390" i="9" l="1"/>
  <c r="D1390" i="9"/>
  <c r="N1390" i="9"/>
  <c r="T1390" i="9"/>
  <c r="U1390" i="9" s="1"/>
  <c r="A1390" i="9"/>
  <c r="B1391" i="9"/>
  <c r="I1391" i="9" l="1"/>
  <c r="D1391" i="9"/>
  <c r="N1391" i="9"/>
  <c r="T1391" i="9"/>
  <c r="U1391" i="9" s="1"/>
  <c r="A1391" i="9"/>
  <c r="B1392" i="9"/>
  <c r="I1392" i="9" l="1"/>
  <c r="D1392" i="9"/>
  <c r="N1392" i="9"/>
  <c r="T1392" i="9"/>
  <c r="U1392" i="9" s="1"/>
  <c r="A1392" i="9"/>
  <c r="B1393" i="9"/>
  <c r="I1393" i="9" l="1"/>
  <c r="D1393" i="9"/>
  <c r="T1393" i="9"/>
  <c r="U1393" i="9" s="1"/>
  <c r="N1393" i="9"/>
  <c r="A1393" i="9"/>
  <c r="B1394" i="9"/>
  <c r="I1394" i="9" l="1"/>
  <c r="D1394" i="9"/>
  <c r="N1394" i="9"/>
  <c r="T1394" i="9"/>
  <c r="A1394" i="9"/>
  <c r="B1395" i="9"/>
  <c r="I1395" i="9" l="1"/>
  <c r="D1395" i="9"/>
  <c r="U1394" i="9"/>
  <c r="N1395" i="9"/>
  <c r="T1395" i="9"/>
  <c r="U1395" i="9" s="1"/>
  <c r="A1395" i="9"/>
  <c r="B1396" i="9"/>
  <c r="I1396" i="9" l="1"/>
  <c r="D1396" i="9"/>
  <c r="T1396" i="9"/>
  <c r="U1396" i="9" s="1"/>
  <c r="N1396" i="9"/>
  <c r="A1396" i="9"/>
  <c r="B1397" i="9"/>
  <c r="I1397" i="9" l="1"/>
  <c r="D1397" i="9"/>
  <c r="N1397" i="9"/>
  <c r="T1397" i="9"/>
  <c r="U1397" i="9" s="1"/>
  <c r="A1397" i="9"/>
  <c r="B1398" i="9"/>
  <c r="I1398" i="9" l="1"/>
  <c r="D1398" i="9"/>
  <c r="N1398" i="9"/>
  <c r="T1398" i="9"/>
  <c r="U1398" i="9" s="1"/>
  <c r="A1398" i="9"/>
  <c r="B1399" i="9"/>
  <c r="I1399" i="9" l="1"/>
  <c r="D1399" i="9"/>
  <c r="N1399" i="9"/>
  <c r="T1399" i="9"/>
  <c r="U1399" i="9" s="1"/>
  <c r="A1399" i="9"/>
  <c r="B1400" i="9"/>
  <c r="I1400" i="9" l="1"/>
  <c r="D1400" i="9"/>
  <c r="N1400" i="9"/>
  <c r="T1400" i="9"/>
  <c r="U1400" i="9" s="1"/>
  <c r="A1400" i="9"/>
  <c r="B1401" i="9"/>
  <c r="I1401" i="9" l="1"/>
  <c r="D1401" i="9"/>
  <c r="N1401" i="9"/>
  <c r="T1401" i="9"/>
  <c r="U1401" i="9" s="1"/>
  <c r="A1401" i="9"/>
  <c r="B1402" i="9"/>
  <c r="I1402" i="9" l="1"/>
  <c r="D1402" i="9"/>
  <c r="N1402" i="9"/>
  <c r="T1402" i="9"/>
  <c r="U1402" i="9" s="1"/>
  <c r="A1402" i="9"/>
  <c r="B1403" i="9"/>
  <c r="I1403" i="9" l="1"/>
  <c r="D1403" i="9"/>
  <c r="T1403" i="9"/>
  <c r="U1403" i="9" s="1"/>
  <c r="N1403" i="9"/>
  <c r="A1403" i="9"/>
  <c r="B1404" i="9"/>
  <c r="I1404" i="9" l="1"/>
  <c r="D1404" i="9"/>
  <c r="N1404" i="9"/>
  <c r="T1404" i="9"/>
  <c r="U1404" i="9" s="1"/>
  <c r="A1404" i="9"/>
  <c r="B1405" i="9"/>
  <c r="I1405" i="9" l="1"/>
  <c r="D1405" i="9"/>
  <c r="T1405" i="9"/>
  <c r="U1405" i="9" s="1"/>
  <c r="N1405" i="9"/>
  <c r="A1405" i="9"/>
  <c r="B1406" i="9"/>
  <c r="I1406" i="9" l="1"/>
  <c r="D1406" i="9"/>
  <c r="T1406" i="9"/>
  <c r="U1406" i="9" s="1"/>
  <c r="N1406" i="9"/>
  <c r="A1406" i="9"/>
  <c r="B1407" i="9"/>
  <c r="I1407" i="9" l="1"/>
  <c r="D1407" i="9"/>
  <c r="N1407" i="9"/>
  <c r="T1407" i="9"/>
  <c r="U1407" i="9" s="1"/>
  <c r="A1407" i="9"/>
  <c r="B1408" i="9"/>
  <c r="I1408" i="9" l="1"/>
  <c r="D1408" i="9"/>
  <c r="N1408" i="9"/>
  <c r="T1408" i="9"/>
  <c r="U1408" i="9" s="1"/>
  <c r="A1408" i="9"/>
  <c r="B1409" i="9"/>
  <c r="I1409" i="9" l="1"/>
  <c r="D1409" i="9"/>
  <c r="N1409" i="9"/>
  <c r="T1409" i="9"/>
  <c r="U1409" i="9" s="1"/>
  <c r="A1409" i="9"/>
  <c r="B1410" i="9"/>
  <c r="I1410" i="9" l="1"/>
  <c r="D1410" i="9"/>
  <c r="T1410" i="9"/>
  <c r="U1410" i="9" s="1"/>
  <c r="N1410" i="9"/>
  <c r="A1410" i="9"/>
  <c r="B1411" i="9"/>
  <c r="I1411" i="9" l="1"/>
  <c r="D1411" i="9"/>
  <c r="N1411" i="9"/>
  <c r="T1411" i="9"/>
  <c r="U1411" i="9" s="1"/>
  <c r="A1411" i="9"/>
  <c r="B1412" i="9"/>
  <c r="I1412" i="9" l="1"/>
  <c r="D1412" i="9"/>
  <c r="N1412" i="9"/>
  <c r="T1412" i="9"/>
  <c r="U1412" i="9" s="1"/>
  <c r="A1412" i="9"/>
  <c r="B1413" i="9"/>
  <c r="I1413" i="9" l="1"/>
  <c r="D1413" i="9"/>
  <c r="N1413" i="9"/>
  <c r="T1413" i="9"/>
  <c r="U1413" i="9" s="1"/>
  <c r="A1413" i="9"/>
  <c r="B1414" i="9"/>
  <c r="I1414" i="9" l="1"/>
  <c r="D1414" i="9"/>
  <c r="N1414" i="9"/>
  <c r="T1414" i="9"/>
  <c r="U1414" i="9" s="1"/>
  <c r="A1414" i="9"/>
  <c r="B1415" i="9"/>
  <c r="I1415" i="9" l="1"/>
  <c r="D1415" i="9"/>
  <c r="N1415" i="9"/>
  <c r="T1415" i="9"/>
  <c r="U1415" i="9" s="1"/>
  <c r="A1415" i="9"/>
  <c r="B1416" i="9"/>
  <c r="I1416" i="9" l="1"/>
  <c r="D1416" i="9"/>
  <c r="N1416" i="9"/>
  <c r="T1416" i="9"/>
  <c r="U1416" i="9" s="1"/>
  <c r="A1416" i="9"/>
  <c r="B1417" i="9"/>
  <c r="I1417" i="9" l="1"/>
  <c r="D1417" i="9"/>
  <c r="T1417" i="9"/>
  <c r="U1417" i="9" s="1"/>
  <c r="N1417" i="9"/>
  <c r="A1417" i="9"/>
  <c r="B1418" i="9"/>
  <c r="I1418" i="9" l="1"/>
  <c r="D1418" i="9"/>
  <c r="T1418" i="9"/>
  <c r="U1418" i="9" s="1"/>
  <c r="N1418" i="9"/>
  <c r="A1418" i="9"/>
  <c r="B1419" i="9"/>
  <c r="I1419" i="9" l="1"/>
  <c r="D1419" i="9"/>
  <c r="N1419" i="9"/>
  <c r="T1419" i="9"/>
  <c r="U1419" i="9" s="1"/>
  <c r="A1419" i="9"/>
  <c r="B1420" i="9"/>
  <c r="I1420" i="9" l="1"/>
  <c r="D1420" i="9"/>
  <c r="N1420" i="9"/>
  <c r="T1420" i="9"/>
  <c r="U1420" i="9" s="1"/>
  <c r="A1420" i="9"/>
  <c r="B1421" i="9"/>
  <c r="I1421" i="9" l="1"/>
  <c r="D1421" i="9"/>
  <c r="N1421" i="9"/>
  <c r="T1421" i="9"/>
  <c r="U1421" i="9" s="1"/>
  <c r="A1421" i="9"/>
  <c r="B1422" i="9"/>
  <c r="I1422" i="9" l="1"/>
  <c r="D1422" i="9"/>
  <c r="N1422" i="9"/>
  <c r="T1422" i="9"/>
  <c r="U1422" i="9" s="1"/>
  <c r="A1422" i="9"/>
  <c r="B1423" i="9"/>
  <c r="I1423" i="9" l="1"/>
  <c r="D1423" i="9"/>
  <c r="N1423" i="9"/>
  <c r="T1423" i="9"/>
  <c r="U1423" i="9" s="1"/>
  <c r="A1423" i="9"/>
  <c r="B1424" i="9"/>
  <c r="I1424" i="9" l="1"/>
  <c r="D1424" i="9"/>
  <c r="T1424" i="9"/>
  <c r="U1424" i="9" s="1"/>
  <c r="N1424" i="9"/>
  <c r="A1424" i="9"/>
  <c r="B1425" i="9"/>
  <c r="I1425" i="9" l="1"/>
  <c r="D1425" i="9"/>
  <c r="N1425" i="9"/>
  <c r="T1425" i="9"/>
  <c r="U1425" i="9" s="1"/>
  <c r="A1425" i="9"/>
  <c r="B1426" i="9"/>
  <c r="I1426" i="9" l="1"/>
  <c r="D1426" i="9"/>
  <c r="T1426" i="9"/>
  <c r="N1426" i="9"/>
  <c r="A1426" i="9"/>
  <c r="B1427" i="9"/>
  <c r="I1427" i="9" l="1"/>
  <c r="D1427" i="9"/>
  <c r="U1426" i="9"/>
  <c r="T1427" i="9"/>
  <c r="U1427" i="9" s="1"/>
  <c r="N1427" i="9"/>
  <c r="A1427" i="9"/>
  <c r="B1428" i="9"/>
  <c r="I1428" i="9" l="1"/>
  <c r="D1428" i="9"/>
  <c r="N1428" i="9"/>
  <c r="T1428" i="9"/>
  <c r="U1428" i="9" s="1"/>
  <c r="A1428" i="9"/>
  <c r="B1429" i="9"/>
  <c r="I1429" i="9" l="1"/>
  <c r="D1429" i="9"/>
  <c r="N1429" i="9"/>
  <c r="T1429" i="9"/>
  <c r="U1429" i="9" s="1"/>
  <c r="A1429" i="9"/>
  <c r="B1430" i="9"/>
  <c r="I1430" i="9" l="1"/>
  <c r="D1430" i="9"/>
  <c r="N1430" i="9"/>
  <c r="T1430" i="9"/>
  <c r="U1430" i="9" s="1"/>
  <c r="A1430" i="9"/>
  <c r="B1431" i="9"/>
  <c r="I1431" i="9" l="1"/>
  <c r="D1431" i="9"/>
  <c r="T1431" i="9"/>
  <c r="U1431" i="9" s="1"/>
  <c r="N1431" i="9"/>
  <c r="A1431" i="9"/>
  <c r="B1432" i="9"/>
  <c r="I1432" i="9" l="1"/>
  <c r="D1432" i="9"/>
  <c r="T1432" i="9"/>
  <c r="U1432" i="9" s="1"/>
  <c r="N1432" i="9"/>
  <c r="A1432" i="9"/>
  <c r="B1433" i="9"/>
  <c r="I1433" i="9" l="1"/>
  <c r="D1433" i="9"/>
  <c r="N1433" i="9"/>
  <c r="T1433" i="9"/>
  <c r="U1433" i="9" s="1"/>
  <c r="A1433" i="9"/>
  <c r="B1434" i="9"/>
  <c r="I1434" i="9" l="1"/>
  <c r="D1434" i="9"/>
  <c r="T1434" i="9"/>
  <c r="U1434" i="9" s="1"/>
  <c r="N1434" i="9"/>
  <c r="A1434" i="9"/>
  <c r="B1435" i="9"/>
  <c r="I1435" i="9" l="1"/>
  <c r="D1435" i="9"/>
  <c r="N1435" i="9"/>
  <c r="T1435" i="9"/>
  <c r="U1435" i="9" s="1"/>
  <c r="A1435" i="9"/>
  <c r="B1436" i="9"/>
  <c r="I1436" i="9" l="1"/>
  <c r="D1436" i="9"/>
  <c r="T1436" i="9"/>
  <c r="U1436" i="9" s="1"/>
  <c r="N1436" i="9"/>
  <c r="A1436" i="9"/>
  <c r="B1437" i="9"/>
  <c r="I1437" i="9" l="1"/>
  <c r="D1437" i="9"/>
  <c r="N1437" i="9"/>
  <c r="T1437" i="9"/>
  <c r="U1437" i="9" s="1"/>
  <c r="A1437" i="9"/>
  <c r="B1438" i="9"/>
  <c r="I1438" i="9" l="1"/>
  <c r="D1438" i="9"/>
  <c r="N1438" i="9"/>
  <c r="T1438" i="9"/>
  <c r="U1438" i="9" s="1"/>
  <c r="A1438" i="9"/>
  <c r="B1439" i="9"/>
  <c r="I1439" i="9" l="1"/>
  <c r="D1439" i="9"/>
  <c r="N1439" i="9"/>
  <c r="T1439" i="9"/>
  <c r="U1439" i="9" s="1"/>
  <c r="A1439" i="9"/>
  <c r="B1440" i="9"/>
  <c r="I1440" i="9" l="1"/>
  <c r="D1440" i="9"/>
  <c r="N1440" i="9"/>
  <c r="T1440" i="9"/>
  <c r="U1440" i="9" s="1"/>
  <c r="A1440" i="9"/>
  <c r="B1441" i="9"/>
  <c r="I1441" i="9" l="1"/>
  <c r="D1441" i="9"/>
  <c r="N1441" i="9"/>
  <c r="T1441" i="9"/>
  <c r="U1441" i="9" s="1"/>
  <c r="A1441" i="9"/>
  <c r="B1442" i="9"/>
  <c r="I1442" i="9" l="1"/>
  <c r="D1442" i="9"/>
  <c r="N1442" i="9"/>
  <c r="T1442" i="9"/>
  <c r="U1442" i="9" s="1"/>
  <c r="A1442" i="9"/>
  <c r="B1443" i="9"/>
  <c r="I1443" i="9" l="1"/>
  <c r="D1443" i="9"/>
  <c r="N1443" i="9"/>
  <c r="T1443" i="9"/>
  <c r="U1443" i="9" s="1"/>
  <c r="A1443" i="9"/>
  <c r="B1444" i="9"/>
  <c r="I1444" i="9" l="1"/>
  <c r="D1444" i="9"/>
  <c r="N1444" i="9"/>
  <c r="T1444" i="9"/>
  <c r="U1444" i="9" s="1"/>
  <c r="A1444" i="9"/>
  <c r="B1445" i="9"/>
  <c r="I1445" i="9" l="1"/>
  <c r="D1445" i="9"/>
  <c r="T1445" i="9"/>
  <c r="U1445" i="9" s="1"/>
  <c r="N1445" i="9"/>
  <c r="A1445" i="9"/>
  <c r="B1446" i="9"/>
  <c r="I1446" i="9" l="1"/>
  <c r="D1446" i="9"/>
  <c r="N1446" i="9"/>
  <c r="T1446" i="9"/>
  <c r="U1446" i="9" s="1"/>
  <c r="A1446" i="9"/>
  <c r="B1447" i="9"/>
  <c r="I1447" i="9" l="1"/>
  <c r="D1447" i="9"/>
  <c r="T1447" i="9"/>
  <c r="U1447" i="9" s="1"/>
  <c r="N1447" i="9"/>
  <c r="A1447" i="9"/>
  <c r="B1448" i="9"/>
  <c r="I1448" i="9" l="1"/>
  <c r="D1448" i="9"/>
  <c r="N1448" i="9"/>
  <c r="T1448" i="9"/>
  <c r="A1448" i="9"/>
  <c r="B1449" i="9"/>
  <c r="I1449" i="9" l="1"/>
  <c r="D1449" i="9"/>
  <c r="U1448" i="9"/>
  <c r="T1449" i="9"/>
  <c r="U1449" i="9" s="1"/>
  <c r="N1449" i="9"/>
  <c r="A1449" i="9"/>
  <c r="B1450" i="9"/>
  <c r="I1450" i="9" l="1"/>
  <c r="D1450" i="9"/>
  <c r="N1450" i="9"/>
  <c r="T1450" i="9"/>
  <c r="U1450" i="9" s="1"/>
  <c r="A1450" i="9"/>
  <c r="B1451" i="9"/>
  <c r="I1451" i="9" l="1"/>
  <c r="D1451" i="9"/>
  <c r="N1451" i="9"/>
  <c r="T1451" i="9"/>
  <c r="U1451" i="9" s="1"/>
  <c r="A1451" i="9"/>
  <c r="B1452" i="9"/>
  <c r="I1452" i="9" l="1"/>
  <c r="D1452" i="9"/>
  <c r="T1452" i="9"/>
  <c r="U1452" i="9" s="1"/>
  <c r="N1452" i="9"/>
  <c r="A1452" i="9"/>
  <c r="B1453" i="9"/>
  <c r="I1453" i="9" l="1"/>
  <c r="D1453" i="9"/>
  <c r="N1453" i="9"/>
  <c r="T1453" i="9"/>
  <c r="U1453" i="9" s="1"/>
  <c r="A1453" i="9"/>
  <c r="B1454" i="9"/>
  <c r="I1454" i="9" l="1"/>
  <c r="D1454" i="9"/>
  <c r="N1454" i="9"/>
  <c r="T1454" i="9"/>
  <c r="U1454" i="9" s="1"/>
  <c r="A1454" i="9"/>
  <c r="B1455" i="9"/>
  <c r="I1455" i="9" l="1"/>
  <c r="D1455" i="9"/>
  <c r="N1455" i="9"/>
  <c r="T1455" i="9"/>
  <c r="U1455" i="9" s="1"/>
  <c r="A1455" i="9"/>
  <c r="B1456" i="9"/>
  <c r="I1456" i="9" l="1"/>
  <c r="D1456" i="9"/>
  <c r="T1456" i="9"/>
  <c r="U1456" i="9" s="1"/>
  <c r="N1456" i="9"/>
  <c r="A1456" i="9"/>
  <c r="B1457" i="9"/>
  <c r="D1457" i="9" l="1"/>
  <c r="I1457" i="9"/>
  <c r="T1457" i="9"/>
  <c r="U1457" i="9" s="1"/>
  <c r="N1457" i="9"/>
  <c r="A1457" i="9"/>
  <c r="B1458" i="9"/>
  <c r="I1458" i="9" l="1"/>
  <c r="D1458" i="9"/>
  <c r="N1458" i="9"/>
  <c r="T1458" i="9"/>
  <c r="U1458" i="9" s="1"/>
  <c r="A1458" i="9"/>
  <c r="B1459" i="9"/>
  <c r="I1459" i="9" l="1"/>
  <c r="D1459" i="9"/>
  <c r="T1459" i="9"/>
  <c r="U1459" i="9" s="1"/>
  <c r="N1459" i="9"/>
  <c r="A1459" i="9"/>
  <c r="B1460" i="9"/>
  <c r="I1460" i="9" l="1"/>
  <c r="D1460" i="9"/>
  <c r="N1460" i="9"/>
  <c r="T1460" i="9"/>
  <c r="U1460" i="9" s="1"/>
  <c r="A1460" i="9"/>
  <c r="B1461" i="9"/>
  <c r="I1461" i="9" l="1"/>
  <c r="D1461" i="9"/>
  <c r="T1461" i="9"/>
  <c r="U1461" i="9" s="1"/>
  <c r="N1461" i="9"/>
  <c r="A1461" i="9"/>
  <c r="B1462" i="9"/>
  <c r="I1462" i="9" l="1"/>
  <c r="D1462" i="9"/>
  <c r="T1462" i="9"/>
  <c r="U1462" i="9" s="1"/>
  <c r="N1462" i="9"/>
  <c r="A1462" i="9"/>
  <c r="B1463" i="9"/>
  <c r="I1463" i="9" l="1"/>
  <c r="D1463" i="9"/>
  <c r="N1463" i="9"/>
  <c r="T1463" i="9"/>
  <c r="U1463" i="9" s="1"/>
  <c r="A1463" i="9"/>
  <c r="B1464" i="9"/>
  <c r="I1464" i="9" l="1"/>
  <c r="D1464" i="9"/>
  <c r="N1464" i="9"/>
  <c r="T1464" i="9"/>
  <c r="U1464" i="9" s="1"/>
  <c r="A1464" i="9"/>
  <c r="B1465" i="9"/>
  <c r="I1465" i="9" l="1"/>
  <c r="D1465" i="9"/>
  <c r="N1465" i="9"/>
  <c r="T1465" i="9"/>
  <c r="U1465" i="9" s="1"/>
  <c r="A1465" i="9"/>
  <c r="B1466" i="9"/>
  <c r="I1466" i="9" l="1"/>
  <c r="D1466" i="9"/>
  <c r="T1466" i="9"/>
  <c r="U1466" i="9" s="1"/>
  <c r="N1466" i="9"/>
  <c r="A1466" i="9"/>
  <c r="B1467" i="9"/>
  <c r="I1467" i="9" l="1"/>
  <c r="D1467" i="9"/>
  <c r="T1467" i="9"/>
  <c r="U1467" i="9" s="1"/>
  <c r="N1467" i="9"/>
  <c r="A1467" i="9"/>
  <c r="B1468" i="9"/>
  <c r="I1468" i="9" l="1"/>
  <c r="D1468" i="9"/>
  <c r="N1468" i="9"/>
  <c r="T1468" i="9"/>
  <c r="U1468" i="9" s="1"/>
  <c r="A1468" i="9"/>
  <c r="B1469" i="9"/>
  <c r="I1469" i="9" l="1"/>
  <c r="D1469" i="9"/>
  <c r="N1469" i="9"/>
  <c r="T1469" i="9"/>
  <c r="U1469" i="9" s="1"/>
  <c r="A1469" i="9"/>
  <c r="B1470" i="9"/>
  <c r="I1470" i="9" l="1"/>
  <c r="D1470" i="9"/>
  <c r="N1470" i="9"/>
  <c r="T1470" i="9"/>
  <c r="U1470" i="9" s="1"/>
  <c r="A1470" i="9"/>
  <c r="B1471" i="9"/>
  <c r="I1471" i="9" l="1"/>
  <c r="D1471" i="9"/>
  <c r="T1471" i="9"/>
  <c r="U1471" i="9" s="1"/>
  <c r="N1471" i="9"/>
  <c r="A1471" i="9"/>
  <c r="B1472" i="9"/>
  <c r="I1472" i="9" l="1"/>
  <c r="D1472" i="9"/>
  <c r="N1472" i="9"/>
  <c r="T1472" i="9"/>
  <c r="U1472" i="9" s="1"/>
  <c r="A1472" i="9"/>
  <c r="B1473" i="9"/>
  <c r="I1473" i="9" l="1"/>
  <c r="D1473" i="9"/>
  <c r="N1473" i="9"/>
  <c r="T1473" i="9"/>
  <c r="U1473" i="9" s="1"/>
  <c r="A1473" i="9"/>
  <c r="B1474" i="9"/>
  <c r="I1474" i="9" l="1"/>
  <c r="D1474" i="9"/>
  <c r="N1474" i="9"/>
  <c r="T1474" i="9"/>
  <c r="U1474" i="9" s="1"/>
  <c r="A1474" i="9"/>
  <c r="B1475" i="9"/>
  <c r="I1475" i="9" l="1"/>
  <c r="D1475" i="9"/>
  <c r="N1475" i="9"/>
  <c r="T1475" i="9"/>
  <c r="U1475" i="9" s="1"/>
  <c r="A1475" i="9"/>
  <c r="B1476" i="9"/>
  <c r="I1476" i="9" l="1"/>
  <c r="D1476" i="9"/>
  <c r="T1476" i="9"/>
  <c r="U1476" i="9" s="1"/>
  <c r="N1476" i="9"/>
  <c r="A1476" i="9"/>
  <c r="B1477" i="9"/>
  <c r="I1477" i="9" l="1"/>
  <c r="D1477" i="9"/>
  <c r="N1477" i="9"/>
  <c r="T1477" i="9"/>
  <c r="U1477" i="9" s="1"/>
  <c r="A1477" i="9"/>
  <c r="B1478" i="9"/>
  <c r="I1478" i="9" l="1"/>
  <c r="D1478" i="9"/>
  <c r="N1478" i="9"/>
  <c r="T1478" i="9"/>
  <c r="U1478" i="9" s="1"/>
  <c r="A1478" i="9"/>
  <c r="B1479" i="9"/>
  <c r="I1479" i="9" l="1"/>
  <c r="D1479" i="9"/>
  <c r="N1479" i="9"/>
  <c r="T1479" i="9"/>
  <c r="U1479" i="9" s="1"/>
  <c r="A1479" i="9"/>
  <c r="B1480" i="9"/>
  <c r="I1480" i="9" l="1"/>
  <c r="D1480" i="9"/>
  <c r="N1480" i="9"/>
  <c r="T1480" i="9"/>
  <c r="U1480" i="9" s="1"/>
  <c r="A1480" i="9"/>
  <c r="B1481" i="9"/>
  <c r="I1481" i="9" l="1"/>
  <c r="D1481" i="9"/>
  <c r="N1481" i="9"/>
  <c r="T1481" i="9"/>
  <c r="U1481" i="9" s="1"/>
  <c r="A1481" i="9"/>
  <c r="B1482" i="9"/>
  <c r="I1482" i="9" l="1"/>
  <c r="D1482" i="9"/>
  <c r="N1482" i="9"/>
  <c r="T1482" i="9"/>
  <c r="U1482" i="9" s="1"/>
  <c r="A1482" i="9"/>
  <c r="B1483" i="9"/>
  <c r="I1483" i="9" l="1"/>
  <c r="D1483" i="9"/>
  <c r="N1483" i="9"/>
  <c r="T1483" i="9"/>
  <c r="U1483" i="9" s="1"/>
  <c r="A1483" i="9"/>
  <c r="B1484" i="9"/>
  <c r="I1484" i="9" l="1"/>
  <c r="D1484" i="9"/>
  <c r="T1484" i="9"/>
  <c r="U1484" i="9" s="1"/>
  <c r="N1484" i="9"/>
  <c r="A1484" i="9"/>
  <c r="B1485" i="9"/>
  <c r="I1485" i="9" l="1"/>
  <c r="D1485" i="9"/>
  <c r="N1485" i="9"/>
  <c r="T1485" i="9"/>
  <c r="U1485" i="9" s="1"/>
  <c r="A1485" i="9"/>
  <c r="B1486" i="9"/>
  <c r="I1486" i="9" l="1"/>
  <c r="D1486" i="9"/>
  <c r="T1486" i="9"/>
  <c r="U1486" i="9" s="1"/>
  <c r="N1486" i="9"/>
  <c r="A1486" i="9"/>
  <c r="B1487" i="9"/>
  <c r="I1487" i="9" l="1"/>
  <c r="D1487" i="9"/>
  <c r="N1487" i="9"/>
  <c r="T1487" i="9"/>
  <c r="U1487" i="9" s="1"/>
  <c r="A1487" i="9"/>
  <c r="B1488" i="9"/>
  <c r="I1488" i="9" l="1"/>
  <c r="D1488" i="9"/>
  <c r="N1488" i="9"/>
  <c r="T1488" i="9"/>
  <c r="U1488" i="9" s="1"/>
  <c r="A1488" i="9"/>
  <c r="B1489" i="9"/>
  <c r="I1489" i="9" l="1"/>
  <c r="D1489" i="9"/>
  <c r="N1489" i="9"/>
  <c r="T1489" i="9"/>
  <c r="U1489" i="9" s="1"/>
  <c r="A1489" i="9"/>
  <c r="B1490" i="9"/>
  <c r="I1490" i="9" l="1"/>
  <c r="D1490" i="9"/>
  <c r="N1490" i="9"/>
  <c r="T1490" i="9"/>
  <c r="U1490" i="9" s="1"/>
  <c r="A1490" i="9"/>
  <c r="B1491" i="9"/>
  <c r="I1491" i="9" l="1"/>
  <c r="D1491" i="9"/>
  <c r="T1491" i="9"/>
  <c r="U1491" i="9" s="1"/>
  <c r="N1491" i="9"/>
  <c r="A1491" i="9"/>
  <c r="B1492" i="9"/>
  <c r="I1492" i="9" l="1"/>
  <c r="D1492" i="9"/>
  <c r="N1492" i="9"/>
  <c r="T1492" i="9"/>
  <c r="U1492" i="9" s="1"/>
  <c r="A1492" i="9"/>
  <c r="B1493" i="9"/>
  <c r="I1493" i="9" l="1"/>
  <c r="D1493" i="9"/>
  <c r="T1493" i="9"/>
  <c r="U1493" i="9" s="1"/>
  <c r="N1493" i="9"/>
  <c r="A1493" i="9"/>
  <c r="B1494" i="9"/>
  <c r="D1494" i="9" l="1"/>
  <c r="I1494" i="9"/>
  <c r="N1494" i="9"/>
  <c r="T1494" i="9"/>
  <c r="U1494" i="9" s="1"/>
  <c r="A1494" i="9"/>
  <c r="B1495" i="9"/>
  <c r="I1495" i="9" l="1"/>
  <c r="D1495" i="9"/>
  <c r="N1495" i="9"/>
  <c r="T1495" i="9"/>
  <c r="U1495" i="9" s="1"/>
  <c r="A1495" i="9"/>
  <c r="B1496" i="9"/>
  <c r="I1496" i="9" l="1"/>
  <c r="D1496" i="9"/>
  <c r="N1496" i="9"/>
  <c r="T1496" i="9"/>
  <c r="U1496" i="9" s="1"/>
  <c r="A1496" i="9"/>
  <c r="B1497" i="9"/>
  <c r="I1497" i="9" l="1"/>
  <c r="D1497" i="9"/>
  <c r="N1497" i="9"/>
  <c r="T1497" i="9"/>
  <c r="U1497" i="9" s="1"/>
  <c r="A1497" i="9"/>
  <c r="B1498" i="9"/>
  <c r="I1498" i="9" l="1"/>
  <c r="D1498" i="9"/>
  <c r="N1498" i="9"/>
  <c r="T1498" i="9"/>
  <c r="U1498" i="9" s="1"/>
  <c r="A1498" i="9"/>
  <c r="B1499" i="9"/>
  <c r="I1499" i="9" l="1"/>
  <c r="D1499" i="9"/>
  <c r="N1499" i="9"/>
  <c r="T1499" i="9"/>
  <c r="U1499" i="9" s="1"/>
  <c r="A1499" i="9"/>
  <c r="B1500" i="9"/>
  <c r="I1500" i="9" l="1"/>
  <c r="D1500" i="9"/>
  <c r="N1500" i="9"/>
  <c r="T1500" i="9"/>
  <c r="U1500" i="9" s="1"/>
  <c r="A1500" i="9"/>
  <c r="B1501" i="9"/>
  <c r="I1501" i="9" l="1"/>
  <c r="D1501" i="9"/>
  <c r="T1501" i="9"/>
  <c r="U1501" i="9" s="1"/>
  <c r="N1501" i="9"/>
  <c r="A1501" i="9"/>
  <c r="B1502" i="9"/>
  <c r="I1502" i="9" l="1"/>
  <c r="D1502" i="9"/>
  <c r="T1502" i="9"/>
  <c r="U1502" i="9" s="1"/>
  <c r="N1502" i="9"/>
  <c r="A1502" i="9"/>
  <c r="B1503" i="9"/>
  <c r="I1503" i="9" l="1"/>
  <c r="D1503" i="9"/>
  <c r="N1503" i="9"/>
  <c r="T1503" i="9"/>
  <c r="U1503" i="9" s="1"/>
  <c r="A1503" i="9"/>
  <c r="B1504" i="9"/>
  <c r="I1504" i="9" l="1"/>
  <c r="D1504" i="9"/>
  <c r="T1504" i="9"/>
  <c r="U1504" i="9" s="1"/>
  <c r="N1504" i="9"/>
  <c r="A1504" i="9"/>
  <c r="B1505" i="9"/>
  <c r="I1505" i="9" l="1"/>
  <c r="D1505" i="9"/>
  <c r="N1505" i="9"/>
  <c r="T1505" i="9"/>
  <c r="U1505" i="9" s="1"/>
  <c r="A1505" i="9"/>
  <c r="B1506" i="9"/>
  <c r="I1506" i="9" l="1"/>
  <c r="D1506" i="9"/>
  <c r="N1506" i="9"/>
  <c r="T1506" i="9"/>
  <c r="U1506" i="9" s="1"/>
  <c r="A1506" i="9"/>
  <c r="B1507" i="9"/>
  <c r="N1507" i="9" l="1"/>
  <c r="T1507" i="9"/>
  <c r="U1507" i="9" s="1"/>
  <c r="A1507" i="9"/>
  <c r="B1508" i="9"/>
  <c r="I1508" i="9" l="1"/>
  <c r="D1508" i="9"/>
  <c r="N1508" i="9"/>
  <c r="T1508" i="9"/>
  <c r="U1508" i="9" s="1"/>
  <c r="A1508" i="9"/>
  <c r="B1509" i="9"/>
  <c r="I1509" i="9" l="1"/>
  <c r="D1509" i="9"/>
  <c r="N1509" i="9"/>
  <c r="T1509" i="9"/>
  <c r="U1509" i="9" s="1"/>
  <c r="A1509" i="9"/>
  <c r="B1510" i="9"/>
  <c r="I1510" i="9" l="1"/>
  <c r="D1510" i="9"/>
  <c r="N1510" i="9"/>
  <c r="T1510" i="9"/>
  <c r="U1510" i="9" s="1"/>
  <c r="A1510" i="9"/>
  <c r="B1511" i="9"/>
  <c r="I1511" i="9" l="1"/>
  <c r="D1511" i="9"/>
  <c r="N1511" i="9"/>
  <c r="T1511" i="9"/>
  <c r="U1511" i="9" s="1"/>
  <c r="A1511" i="9"/>
  <c r="B1512" i="9"/>
  <c r="I1512" i="9" l="1"/>
  <c r="D1512" i="9"/>
  <c r="T1512" i="9"/>
  <c r="U1512" i="9" s="1"/>
  <c r="N1512" i="9"/>
  <c r="A1512" i="9"/>
  <c r="B1513" i="9"/>
  <c r="I1513" i="9" l="1"/>
  <c r="D1513" i="9"/>
  <c r="N1513" i="9"/>
  <c r="T1513" i="9"/>
  <c r="U1513" i="9" s="1"/>
  <c r="A1513" i="9"/>
  <c r="B1514" i="9"/>
  <c r="I1514" i="9" l="1"/>
  <c r="D1514" i="9"/>
  <c r="T1514" i="9"/>
  <c r="U1514" i="9" s="1"/>
  <c r="N1514" i="9"/>
  <c r="A1514" i="9"/>
  <c r="B1515" i="9"/>
  <c r="I1515" i="9" l="1"/>
  <c r="D1515" i="9"/>
  <c r="N1515" i="9"/>
  <c r="T1515" i="9"/>
  <c r="U1515" i="9" s="1"/>
  <c r="A1515" i="9"/>
  <c r="B1516" i="9"/>
  <c r="I1516" i="9" l="1"/>
  <c r="D1516" i="9"/>
  <c r="T1516" i="9"/>
  <c r="U1516" i="9" s="1"/>
  <c r="N1516" i="9"/>
  <c r="A1516" i="9"/>
  <c r="B1517" i="9"/>
  <c r="I1517" i="9" l="1"/>
  <c r="D1517" i="9"/>
  <c r="T1517" i="9"/>
  <c r="U1517" i="9" s="1"/>
  <c r="N1517" i="9"/>
  <c r="A1517" i="9"/>
  <c r="B1518" i="9"/>
  <c r="I1518" i="9" l="1"/>
  <c r="D1518" i="9"/>
  <c r="N1518" i="9"/>
  <c r="T1518" i="9"/>
  <c r="U1518" i="9" s="1"/>
  <c r="A1518" i="9"/>
  <c r="B1519" i="9"/>
  <c r="I1519" i="9" l="1"/>
  <c r="D1519" i="9"/>
  <c r="N1519" i="9"/>
  <c r="T1519" i="9"/>
  <c r="U1519" i="9" s="1"/>
  <c r="A1519" i="9"/>
  <c r="B1520" i="9"/>
  <c r="I1520" i="9" l="1"/>
  <c r="D1520" i="9"/>
  <c r="N1520" i="9"/>
  <c r="T1520" i="9"/>
  <c r="U1520" i="9" s="1"/>
  <c r="A1520" i="9"/>
  <c r="B1521" i="9"/>
  <c r="I1521" i="9" l="1"/>
  <c r="D1521" i="9"/>
  <c r="N1521" i="9"/>
  <c r="T1521" i="9"/>
  <c r="U1521" i="9" s="1"/>
  <c r="A1521" i="9"/>
  <c r="B1522" i="9"/>
  <c r="I1522" i="9" l="1"/>
  <c r="D1522" i="9"/>
  <c r="N1522" i="9"/>
  <c r="T1522" i="9"/>
  <c r="U1522" i="9" s="1"/>
  <c r="A1522" i="9"/>
  <c r="B1523" i="9"/>
  <c r="I1523" i="9" l="1"/>
  <c r="D1523" i="9"/>
  <c r="T1523" i="9"/>
  <c r="U1523" i="9" s="1"/>
  <c r="N1523" i="9"/>
  <c r="A1523" i="9"/>
  <c r="B1524" i="9"/>
  <c r="I1524" i="9" l="1"/>
  <c r="D1524" i="9"/>
  <c r="N1524" i="9"/>
  <c r="T1524" i="9"/>
  <c r="U1524" i="9" s="1"/>
  <c r="A1524" i="9"/>
  <c r="B1525" i="9"/>
  <c r="I1525" i="9" l="1"/>
  <c r="D1525" i="9"/>
  <c r="T1525" i="9"/>
  <c r="U1525" i="9" s="1"/>
  <c r="N1525" i="9"/>
  <c r="A1525" i="9"/>
  <c r="B1526" i="9"/>
  <c r="I1526" i="9" l="1"/>
  <c r="D1526" i="9"/>
  <c r="T1526" i="9"/>
  <c r="U1526" i="9" s="1"/>
  <c r="N1526" i="9"/>
  <c r="A1526" i="9"/>
  <c r="B1527" i="9"/>
  <c r="I1527" i="9" l="1"/>
  <c r="D1527" i="9"/>
  <c r="N1527" i="9"/>
  <c r="T1527" i="9"/>
  <c r="U1527" i="9" s="1"/>
  <c r="A1527" i="9"/>
  <c r="B1528" i="9"/>
  <c r="I1528" i="9" l="1"/>
  <c r="D1528" i="9"/>
  <c r="T1528" i="9"/>
  <c r="U1528" i="9" s="1"/>
  <c r="N1528" i="9"/>
  <c r="A1528" i="9"/>
  <c r="B1529" i="9"/>
  <c r="I1529" i="9" l="1"/>
  <c r="D1529" i="9"/>
  <c r="N1529" i="9"/>
  <c r="T1529" i="9"/>
  <c r="U1529" i="9" s="1"/>
  <c r="A1529" i="9"/>
  <c r="B1530" i="9"/>
  <c r="I1530" i="9" l="1"/>
  <c r="D1530" i="9"/>
  <c r="T1530" i="9"/>
  <c r="U1530" i="9" s="1"/>
  <c r="N1530" i="9"/>
  <c r="A1530" i="9"/>
  <c r="B1531" i="9"/>
  <c r="I1531" i="9" l="1"/>
  <c r="D1531" i="9"/>
  <c r="N1531" i="9"/>
  <c r="T1531" i="9"/>
  <c r="U1531" i="9" s="1"/>
  <c r="A1531" i="9"/>
  <c r="B1532" i="9"/>
  <c r="I1532" i="9" l="1"/>
  <c r="D1532" i="9"/>
  <c r="T1532" i="9"/>
  <c r="U1532" i="9" s="1"/>
  <c r="N1532" i="9"/>
  <c r="A1532" i="9"/>
  <c r="B1533" i="9"/>
  <c r="I1533" i="9" l="1"/>
  <c r="D1533" i="9"/>
  <c r="N1533" i="9"/>
  <c r="T1533" i="9"/>
  <c r="U1533" i="9" s="1"/>
  <c r="A1533" i="9"/>
  <c r="B1534" i="9"/>
  <c r="I1534" i="9" l="1"/>
  <c r="D1534" i="9"/>
  <c r="T1534" i="9"/>
  <c r="U1534" i="9" s="1"/>
  <c r="N1534" i="9"/>
  <c r="A1534" i="9"/>
  <c r="B1535" i="9"/>
  <c r="I1535" i="9" l="1"/>
  <c r="D1535" i="9"/>
  <c r="N1535" i="9"/>
  <c r="T1535" i="9"/>
  <c r="U1535" i="9" s="1"/>
  <c r="A1535" i="9"/>
  <c r="B1536" i="9"/>
  <c r="I1536" i="9" l="1"/>
  <c r="D1536" i="9"/>
  <c r="T1536" i="9"/>
  <c r="U1536" i="9" s="1"/>
  <c r="N1536" i="9"/>
  <c r="A1536" i="9"/>
  <c r="B1537" i="9"/>
  <c r="I1537" i="9" l="1"/>
  <c r="D1537" i="9"/>
  <c r="N1537" i="9"/>
  <c r="T1537" i="9"/>
  <c r="U1537" i="9" s="1"/>
  <c r="A1537" i="9"/>
  <c r="B1538" i="9"/>
  <c r="I1538" i="9" l="1"/>
  <c r="D1538" i="9"/>
  <c r="T1538" i="9"/>
  <c r="U1538" i="9" s="1"/>
  <c r="N1538" i="9"/>
  <c r="A1538" i="9"/>
  <c r="B1539" i="9"/>
  <c r="I1539" i="9" l="1"/>
  <c r="D1539" i="9"/>
  <c r="N1539" i="9"/>
  <c r="T1539" i="9"/>
  <c r="U1539" i="9" s="1"/>
  <c r="A1539" i="9"/>
  <c r="B1540" i="9"/>
  <c r="I1540" i="9" l="1"/>
  <c r="D1540" i="9"/>
  <c r="T1540" i="9"/>
  <c r="U1540" i="9" s="1"/>
  <c r="N1540" i="9"/>
  <c r="A1540" i="9"/>
  <c r="B1541" i="9"/>
  <c r="I1541" i="9" l="1"/>
  <c r="D1541" i="9"/>
  <c r="N1541" i="9"/>
  <c r="T1541" i="9"/>
  <c r="U1541" i="9" s="1"/>
  <c r="A1541" i="9"/>
  <c r="B1542" i="9"/>
  <c r="I1542" i="9" l="1"/>
  <c r="D1542" i="9"/>
  <c r="T1542" i="9"/>
  <c r="U1542" i="9" s="1"/>
  <c r="N1542" i="9"/>
  <c r="A1542" i="9"/>
  <c r="B1543" i="9"/>
  <c r="I1543" i="9" l="1"/>
  <c r="D1543" i="9"/>
  <c r="N1543" i="9"/>
  <c r="T1543" i="9"/>
  <c r="U1543" i="9" s="1"/>
  <c r="A1543" i="9"/>
  <c r="B1544" i="9"/>
  <c r="I1544" i="9" l="1"/>
  <c r="D1544" i="9"/>
  <c r="T1544" i="9"/>
  <c r="U1544" i="9" s="1"/>
  <c r="N1544" i="9"/>
  <c r="A1544" i="9"/>
  <c r="B1545" i="9"/>
  <c r="I1545" i="9" l="1"/>
  <c r="D1545" i="9"/>
  <c r="N1545" i="9"/>
  <c r="T1545" i="9"/>
  <c r="U1545" i="9" s="1"/>
  <c r="A1545" i="9"/>
  <c r="B1546" i="9"/>
  <c r="I1546" i="9" l="1"/>
  <c r="D1546" i="9"/>
  <c r="T1546" i="9"/>
  <c r="U1546" i="9" s="1"/>
  <c r="N1546" i="9"/>
  <c r="A1546" i="9"/>
  <c r="B1547" i="9"/>
  <c r="I1547" i="9" l="1"/>
  <c r="D1547" i="9"/>
  <c r="N1547" i="9"/>
  <c r="T1547" i="9"/>
  <c r="U1547" i="9" s="1"/>
  <c r="A1547" i="9"/>
  <c r="B1548" i="9"/>
  <c r="I1548" i="9" l="1"/>
  <c r="D1548" i="9"/>
  <c r="N1548" i="9"/>
  <c r="T1548" i="9"/>
  <c r="U1548" i="9" s="1"/>
  <c r="A1548" i="9"/>
  <c r="B1549" i="9"/>
  <c r="I1549" i="9" l="1"/>
  <c r="D1549" i="9"/>
  <c r="N1549" i="9"/>
  <c r="T1549" i="9"/>
  <c r="U1549" i="9" s="1"/>
  <c r="A1549" i="9"/>
  <c r="B1550" i="9"/>
  <c r="I1550" i="9" l="1"/>
  <c r="D1550" i="9"/>
  <c r="N1550" i="9"/>
  <c r="T1550" i="9"/>
  <c r="U1550" i="9" s="1"/>
  <c r="A1550" i="9"/>
  <c r="B1551" i="9"/>
  <c r="I1551" i="9" l="1"/>
  <c r="D1551" i="9"/>
  <c r="N1551" i="9"/>
  <c r="T1551" i="9"/>
  <c r="U1551" i="9" s="1"/>
  <c r="A1551" i="9"/>
  <c r="B1552" i="9"/>
  <c r="I1552" i="9" l="1"/>
  <c r="D1552" i="9"/>
  <c r="N1552" i="9"/>
  <c r="T1552" i="9"/>
  <c r="U1552" i="9" s="1"/>
  <c r="A1552" i="9"/>
  <c r="B1553" i="9"/>
  <c r="I1553" i="9" l="1"/>
  <c r="D1553" i="9"/>
  <c r="N1553" i="9"/>
  <c r="T1553" i="9"/>
  <c r="U1553" i="9" s="1"/>
  <c r="A1553" i="9"/>
  <c r="B1554" i="9"/>
  <c r="I1554" i="9" l="1"/>
  <c r="D1554" i="9"/>
  <c r="T1554" i="9"/>
  <c r="U1554" i="9" s="1"/>
  <c r="N1554" i="9"/>
  <c r="A1554" i="9"/>
  <c r="B1555" i="9"/>
  <c r="I1555" i="9" l="1"/>
  <c r="D1555" i="9"/>
  <c r="T1555" i="9"/>
  <c r="U1555" i="9" s="1"/>
  <c r="N1555" i="9"/>
  <c r="A1555" i="9"/>
  <c r="B1556" i="9"/>
  <c r="I1556" i="9" l="1"/>
  <c r="D1556" i="9"/>
  <c r="N1556" i="9"/>
  <c r="T1556" i="9"/>
  <c r="U1556" i="9" s="1"/>
  <c r="A1556" i="9"/>
  <c r="B1557" i="9"/>
  <c r="I1557" i="9" l="1"/>
  <c r="D1557" i="9"/>
  <c r="T1557" i="9"/>
  <c r="U1557" i="9" s="1"/>
  <c r="N1557" i="9"/>
  <c r="A1557" i="9"/>
  <c r="B1558" i="9"/>
  <c r="I1558" i="9" l="1"/>
  <c r="D1558" i="9"/>
  <c r="N1558" i="9"/>
  <c r="T1558" i="9"/>
  <c r="U1558" i="9" s="1"/>
  <c r="A1558" i="9"/>
  <c r="B1559" i="9"/>
  <c r="I1559" i="9" l="1"/>
  <c r="D1559" i="9"/>
  <c r="T1559" i="9"/>
  <c r="U1559" i="9" s="1"/>
  <c r="N1559" i="9"/>
  <c r="A1559" i="9"/>
  <c r="B1560" i="9"/>
  <c r="I1560" i="9" l="1"/>
  <c r="D1560" i="9"/>
  <c r="N1560" i="9"/>
  <c r="T1560" i="9"/>
  <c r="U1560" i="9" s="1"/>
  <c r="A1560" i="9"/>
  <c r="B1561" i="9"/>
  <c r="I1561" i="9" l="1"/>
  <c r="D1561" i="9"/>
  <c r="T1561" i="9"/>
  <c r="U1561" i="9" s="1"/>
  <c r="N1561" i="9"/>
  <c r="A1561" i="9"/>
  <c r="B1562" i="9"/>
  <c r="I1562" i="9" l="1"/>
  <c r="D1562" i="9"/>
  <c r="N1562" i="9"/>
  <c r="T1562" i="9"/>
  <c r="U1562" i="9" s="1"/>
  <c r="A1562" i="9"/>
  <c r="B1563" i="9"/>
  <c r="I1563" i="9" l="1"/>
  <c r="D1563" i="9"/>
  <c r="N1563" i="9"/>
  <c r="T1563" i="9"/>
  <c r="U1563" i="9" s="1"/>
  <c r="A1563" i="9"/>
  <c r="B1564" i="9"/>
  <c r="I1564" i="9" l="1"/>
  <c r="D1564" i="9"/>
  <c r="N1564" i="9"/>
  <c r="T1564" i="9"/>
  <c r="U1564" i="9" s="1"/>
  <c r="A1564" i="9"/>
  <c r="B1565" i="9"/>
  <c r="I1565" i="9" l="1"/>
  <c r="D1565" i="9"/>
  <c r="N1565" i="9"/>
  <c r="T1565" i="9"/>
  <c r="U1565" i="9" s="1"/>
  <c r="A1565" i="9"/>
  <c r="B1566" i="9"/>
  <c r="I1566" i="9" l="1"/>
  <c r="D1566" i="9"/>
  <c r="N1566" i="9"/>
  <c r="T1566" i="9"/>
  <c r="U1566" i="9" s="1"/>
  <c r="A1566" i="9"/>
  <c r="B1567" i="9"/>
  <c r="I1567" i="9" l="1"/>
  <c r="D1567" i="9"/>
  <c r="T1567" i="9"/>
  <c r="U1567" i="9" s="1"/>
  <c r="N1567" i="9"/>
  <c r="A1567" i="9"/>
  <c r="B1568" i="9"/>
  <c r="I1568" i="9" l="1"/>
  <c r="D1568" i="9"/>
  <c r="N1568" i="9"/>
  <c r="T1568" i="9"/>
  <c r="U1568" i="9" s="1"/>
  <c r="A1568" i="9"/>
  <c r="B1569" i="9"/>
  <c r="I1569" i="9" l="1"/>
  <c r="D1569" i="9"/>
  <c r="T1569" i="9"/>
  <c r="U1569" i="9" s="1"/>
  <c r="N1569" i="9"/>
  <c r="A1569" i="9"/>
  <c r="B1570" i="9"/>
  <c r="I1570" i="9" l="1"/>
  <c r="D1570" i="9"/>
  <c r="N1570" i="9"/>
  <c r="T1570" i="9"/>
  <c r="U1570" i="9" s="1"/>
  <c r="A1570" i="9"/>
  <c r="B1571" i="9"/>
  <c r="I1571" i="9" l="1"/>
  <c r="D1571" i="9"/>
  <c r="N1571" i="9"/>
  <c r="T1571" i="9"/>
  <c r="U1571" i="9" s="1"/>
  <c r="A1571" i="9"/>
  <c r="B1572" i="9"/>
  <c r="I1572" i="9" l="1"/>
  <c r="D1572" i="9"/>
  <c r="T1572" i="9"/>
  <c r="U1572" i="9" s="1"/>
  <c r="N1572" i="9"/>
  <c r="A1572" i="9"/>
  <c r="B1573" i="9"/>
  <c r="I1573" i="9" l="1"/>
  <c r="D1573" i="9"/>
  <c r="N1573" i="9"/>
  <c r="T1573" i="9"/>
  <c r="U1573" i="9" s="1"/>
  <c r="A1573" i="9"/>
  <c r="B1574" i="9"/>
  <c r="I1574" i="9" l="1"/>
  <c r="D1574" i="9"/>
  <c r="T1574" i="9"/>
  <c r="U1574" i="9" s="1"/>
  <c r="N1574" i="9"/>
  <c r="A1574" i="9"/>
  <c r="B1575" i="9"/>
  <c r="I1575" i="9" l="1"/>
  <c r="D1575" i="9"/>
  <c r="N1575" i="9"/>
  <c r="T1575" i="9"/>
  <c r="U1575" i="9" s="1"/>
  <c r="A1575" i="9"/>
  <c r="B1576" i="9"/>
  <c r="I1576" i="9" l="1"/>
  <c r="D1576" i="9"/>
  <c r="T1576" i="9"/>
  <c r="U1576" i="9" s="1"/>
  <c r="N1576" i="9"/>
  <c r="A1576" i="9"/>
  <c r="B1577" i="9"/>
  <c r="I1577" i="9" l="1"/>
  <c r="D1577" i="9"/>
  <c r="N1577" i="9"/>
  <c r="T1577" i="9"/>
  <c r="U1577" i="9" s="1"/>
  <c r="A1577" i="9"/>
  <c r="B1578" i="9"/>
  <c r="I1578" i="9" l="1"/>
  <c r="D1578" i="9"/>
  <c r="T1578" i="9"/>
  <c r="U1578" i="9" s="1"/>
  <c r="N1578" i="9"/>
  <c r="A1578" i="9"/>
  <c r="B1579" i="9"/>
  <c r="I1579" i="9" l="1"/>
  <c r="D1579" i="9"/>
  <c r="N1579" i="9"/>
  <c r="T1579" i="9"/>
  <c r="U1579" i="9" s="1"/>
  <c r="A1579" i="9"/>
  <c r="B1580" i="9"/>
  <c r="I1580" i="9" l="1"/>
  <c r="D1580" i="9"/>
  <c r="N1580" i="9"/>
  <c r="T1580" i="9"/>
  <c r="U1580" i="9" s="1"/>
  <c r="A1580" i="9"/>
  <c r="B1581" i="9"/>
  <c r="I1581" i="9" l="1"/>
  <c r="D1581" i="9"/>
  <c r="N1581" i="9"/>
  <c r="T1581" i="9"/>
  <c r="U1581" i="9" s="1"/>
  <c r="A1581" i="9"/>
  <c r="B1582" i="9"/>
  <c r="I1582" i="9" l="1"/>
  <c r="D1582" i="9"/>
  <c r="N1582" i="9"/>
  <c r="T1582" i="9"/>
  <c r="U1582" i="9" s="1"/>
  <c r="A1582" i="9"/>
  <c r="B1583" i="9"/>
  <c r="I1583" i="9" l="1"/>
  <c r="D1583" i="9"/>
  <c r="N1583" i="9"/>
  <c r="T1583" i="9"/>
  <c r="U1583" i="9" s="1"/>
  <c r="A1583" i="9"/>
  <c r="B1584" i="9"/>
  <c r="I1584" i="9" l="1"/>
  <c r="D1584" i="9"/>
  <c r="T1584" i="9"/>
  <c r="U1584" i="9" s="1"/>
  <c r="N1584" i="9"/>
  <c r="A1584" i="9"/>
  <c r="B1585" i="9"/>
  <c r="I1585" i="9" l="1"/>
  <c r="D1585" i="9"/>
  <c r="N1585" i="9"/>
  <c r="T1585" i="9"/>
  <c r="U1585" i="9" s="1"/>
  <c r="A1585" i="9"/>
  <c r="B1586" i="9"/>
  <c r="I1586" i="9" l="1"/>
  <c r="D1586" i="9"/>
  <c r="T1586" i="9"/>
  <c r="U1586" i="9" s="1"/>
  <c r="N1586" i="9"/>
  <c r="A1586" i="9"/>
  <c r="B1587" i="9"/>
  <c r="I1587" i="9" l="1"/>
  <c r="D1587" i="9"/>
  <c r="T1587" i="9"/>
  <c r="U1587" i="9" s="1"/>
  <c r="N1587" i="9"/>
  <c r="A1587" i="9"/>
  <c r="B1588" i="9"/>
  <c r="I1588" i="9" l="1"/>
  <c r="D1588" i="9"/>
  <c r="N1588" i="9"/>
  <c r="T1588" i="9"/>
  <c r="U1588" i="9" s="1"/>
  <c r="A1588" i="9"/>
  <c r="B1589" i="9"/>
  <c r="I1589" i="9" l="1"/>
  <c r="D1589" i="9"/>
  <c r="N1589" i="9"/>
  <c r="T1589" i="9"/>
  <c r="U1589" i="9" s="1"/>
  <c r="A1589" i="9"/>
  <c r="B1590" i="9"/>
  <c r="I1590" i="9" l="1"/>
  <c r="D1590" i="9"/>
  <c r="N1590" i="9"/>
  <c r="T1590" i="9"/>
  <c r="U1590" i="9" s="1"/>
  <c r="A1590" i="9"/>
  <c r="B1591" i="9"/>
  <c r="I1591" i="9" l="1"/>
  <c r="D1591" i="9"/>
  <c r="N1591" i="9"/>
  <c r="T1591" i="9"/>
  <c r="U1591" i="9" s="1"/>
  <c r="A1591" i="9"/>
  <c r="B1592" i="9"/>
  <c r="I1592" i="9" l="1"/>
  <c r="D1592" i="9"/>
  <c r="N1592" i="9"/>
  <c r="T1592" i="9"/>
  <c r="U1592" i="9" s="1"/>
  <c r="A1592" i="9"/>
  <c r="B1593" i="9"/>
  <c r="I1593" i="9" l="1"/>
  <c r="D1593" i="9"/>
  <c r="N1593" i="9"/>
  <c r="T1593" i="9"/>
  <c r="U1593" i="9" s="1"/>
  <c r="A1593" i="9"/>
  <c r="B1594" i="9"/>
  <c r="I1594" i="9" l="1"/>
  <c r="D1594" i="9"/>
  <c r="N1594" i="9"/>
  <c r="T1594" i="9"/>
  <c r="U1594" i="9" s="1"/>
  <c r="A1594" i="9"/>
  <c r="B1595" i="9"/>
  <c r="I1595" i="9" l="1"/>
  <c r="D1595" i="9"/>
  <c r="T1595" i="9"/>
  <c r="U1595" i="9" s="1"/>
  <c r="N1595" i="9"/>
  <c r="A1595" i="9"/>
  <c r="B1596" i="9"/>
  <c r="I1596" i="9" l="1"/>
  <c r="D1596" i="9"/>
  <c r="N1596" i="9"/>
  <c r="T1596" i="9"/>
  <c r="U1596" i="9" s="1"/>
  <c r="A1596" i="9"/>
  <c r="B1597" i="9"/>
  <c r="I1597" i="9" l="1"/>
  <c r="D1597" i="9"/>
  <c r="T1597" i="9"/>
  <c r="U1597" i="9" s="1"/>
  <c r="N1597" i="9"/>
  <c r="A1597" i="9"/>
  <c r="B1598" i="9"/>
  <c r="I1598" i="9" l="1"/>
  <c r="D1598" i="9"/>
  <c r="N1598" i="9"/>
  <c r="T1598" i="9"/>
  <c r="U1598" i="9" s="1"/>
  <c r="A1598" i="9"/>
  <c r="B1599" i="9"/>
  <c r="I1599" i="9" l="1"/>
  <c r="D1599" i="9"/>
  <c r="T1599" i="9"/>
  <c r="U1599" i="9" s="1"/>
  <c r="N1599" i="9"/>
  <c r="A1599" i="9"/>
  <c r="B1600" i="9"/>
  <c r="I1600" i="9" l="1"/>
  <c r="D1600" i="9"/>
  <c r="N1600" i="9"/>
  <c r="T1600" i="9"/>
  <c r="U1600" i="9" s="1"/>
  <c r="A1600" i="9"/>
  <c r="B1601" i="9"/>
  <c r="I1601" i="9" l="1"/>
  <c r="D1601" i="9"/>
  <c r="T1601" i="9"/>
  <c r="U1601" i="9" s="1"/>
  <c r="N1601" i="9"/>
  <c r="A1601" i="9"/>
  <c r="B1602" i="9"/>
  <c r="I1602" i="9" l="1"/>
  <c r="D1602" i="9"/>
  <c r="T1602" i="9"/>
  <c r="U1602" i="9" s="1"/>
  <c r="N1602" i="9"/>
  <c r="A1602" i="9"/>
  <c r="B1603" i="9"/>
  <c r="I1603" i="9" l="1"/>
  <c r="D1603" i="9"/>
  <c r="N1603" i="9"/>
  <c r="T1603" i="9"/>
  <c r="U1603" i="9" s="1"/>
  <c r="A1603" i="9"/>
  <c r="B1604" i="9"/>
  <c r="I1604" i="9" l="1"/>
  <c r="D1604" i="9"/>
  <c r="T1604" i="9"/>
  <c r="U1604" i="9" s="1"/>
  <c r="N1604" i="9"/>
  <c r="A1604" i="9"/>
  <c r="B1605" i="9"/>
  <c r="I1605" i="9" l="1"/>
  <c r="D1605" i="9"/>
  <c r="N1605" i="9"/>
  <c r="T1605" i="9"/>
  <c r="U1605" i="9" s="1"/>
  <c r="A1605" i="9"/>
  <c r="B1606" i="9"/>
  <c r="I1606" i="9" l="1"/>
  <c r="D1606" i="9"/>
  <c r="N1606" i="9"/>
  <c r="T1606" i="9"/>
  <c r="U1606" i="9" s="1"/>
  <c r="A1606" i="9"/>
  <c r="B1607" i="9"/>
  <c r="I1607" i="9" l="1"/>
  <c r="D1607" i="9"/>
  <c r="N1607" i="9"/>
  <c r="T1607" i="9"/>
  <c r="U1607" i="9" s="1"/>
  <c r="A1607" i="9"/>
  <c r="B1608" i="9"/>
  <c r="I1608" i="9" l="1"/>
  <c r="D1608" i="9"/>
  <c r="T1608" i="9"/>
  <c r="U1608" i="9" s="1"/>
  <c r="N1608" i="9"/>
  <c r="A1608" i="9"/>
  <c r="B1609" i="9"/>
  <c r="I1609" i="9" l="1"/>
  <c r="D1609" i="9"/>
  <c r="N1609" i="9"/>
  <c r="T1609" i="9"/>
  <c r="U1609" i="9" s="1"/>
  <c r="A1609" i="9"/>
  <c r="B1610" i="9"/>
  <c r="I1610" i="9" l="1"/>
  <c r="D1610" i="9"/>
  <c r="T1610" i="9"/>
  <c r="U1610" i="9" s="1"/>
  <c r="N1610" i="9"/>
  <c r="A1610" i="9"/>
  <c r="B1611" i="9"/>
  <c r="I1611" i="9" l="1"/>
  <c r="D1611" i="9"/>
  <c r="N1611" i="9"/>
  <c r="T1611" i="9"/>
  <c r="U1611" i="9" s="1"/>
  <c r="A1611" i="9"/>
  <c r="B1612" i="9"/>
  <c r="I1612" i="9" l="1"/>
  <c r="D1612" i="9"/>
  <c r="N1612" i="9"/>
  <c r="T1612" i="9"/>
  <c r="U1612" i="9" s="1"/>
  <c r="A1612" i="9"/>
  <c r="B1613" i="9"/>
  <c r="I1613" i="9" l="1"/>
  <c r="D1613" i="9"/>
  <c r="N1613" i="9"/>
  <c r="T1613" i="9"/>
  <c r="U1613" i="9" s="1"/>
  <c r="A1613" i="9"/>
  <c r="B1614" i="9"/>
  <c r="I1614" i="9" l="1"/>
  <c r="D1614" i="9"/>
  <c r="T1614" i="9"/>
  <c r="U1614" i="9" s="1"/>
  <c r="N1614" i="9"/>
  <c r="A1614" i="9"/>
  <c r="B1615" i="9"/>
  <c r="I1615" i="9" l="1"/>
  <c r="D1615" i="9"/>
  <c r="N1615" i="9"/>
  <c r="T1615" i="9"/>
  <c r="U1615" i="9" s="1"/>
  <c r="A1615" i="9"/>
  <c r="B1616" i="9"/>
  <c r="I1616" i="9" l="1"/>
  <c r="D1616" i="9"/>
  <c r="T1616" i="9"/>
  <c r="U1616" i="9" s="1"/>
  <c r="N1616" i="9"/>
  <c r="A1616" i="9"/>
  <c r="B1617" i="9"/>
  <c r="I1617" i="9" l="1"/>
  <c r="D1617" i="9"/>
  <c r="N1617" i="9"/>
  <c r="T1617" i="9"/>
  <c r="U1617" i="9" s="1"/>
  <c r="A1617" i="9"/>
  <c r="B1618" i="9"/>
  <c r="I1618" i="9" l="1"/>
  <c r="D1618" i="9"/>
  <c r="T1618" i="9"/>
  <c r="U1618" i="9" s="1"/>
  <c r="N1618" i="9"/>
  <c r="A1618" i="9"/>
  <c r="B1619" i="9"/>
  <c r="I1619" i="9" l="1"/>
  <c r="D1619" i="9"/>
  <c r="T1619" i="9"/>
  <c r="U1619" i="9" s="1"/>
  <c r="N1619" i="9"/>
  <c r="A1619" i="9"/>
  <c r="B1620" i="9"/>
  <c r="I1620" i="9" l="1"/>
  <c r="D1620" i="9"/>
  <c r="N1620" i="9"/>
  <c r="T1620" i="9"/>
  <c r="U1620" i="9" s="1"/>
  <c r="A1620" i="9"/>
  <c r="B1621" i="9"/>
  <c r="I1621" i="9" l="1"/>
  <c r="D1621" i="9"/>
  <c r="N1621" i="9"/>
  <c r="T1621" i="9"/>
  <c r="U1621" i="9" s="1"/>
  <c r="A1621" i="9"/>
  <c r="B1622" i="9"/>
  <c r="I1622" i="9" l="1"/>
  <c r="D1622" i="9"/>
  <c r="N1622" i="9"/>
  <c r="T1622" i="9"/>
  <c r="U1622" i="9" s="1"/>
  <c r="A1622" i="9"/>
  <c r="B1623" i="9"/>
  <c r="I1623" i="9" l="1"/>
  <c r="D1623" i="9"/>
  <c r="T1623" i="9"/>
  <c r="U1623" i="9" s="1"/>
  <c r="N1623" i="9"/>
  <c r="A1623" i="9"/>
  <c r="B1624" i="9"/>
  <c r="I1624" i="9" l="1"/>
  <c r="D1624" i="9"/>
  <c r="N1624" i="9"/>
  <c r="T1624" i="9"/>
  <c r="U1624" i="9" s="1"/>
  <c r="A1624" i="9"/>
  <c r="B1625" i="9"/>
  <c r="I1625" i="9" l="1"/>
  <c r="D1625" i="9"/>
  <c r="N1625" i="9"/>
  <c r="T1625" i="9"/>
  <c r="U1625" i="9" s="1"/>
  <c r="A1625" i="9"/>
  <c r="B1626" i="9"/>
  <c r="I1626" i="9" l="1"/>
  <c r="D1626" i="9"/>
  <c r="N1626" i="9"/>
  <c r="T1626" i="9"/>
  <c r="U1626" i="9" s="1"/>
  <c r="A1626" i="9"/>
  <c r="B1627" i="9"/>
  <c r="I1627" i="9" l="1"/>
  <c r="D1627" i="9"/>
  <c r="N1627" i="9"/>
  <c r="T1627" i="9"/>
  <c r="U1627" i="9" s="1"/>
  <c r="A1627" i="9"/>
  <c r="B1628" i="9"/>
  <c r="I1628" i="9" l="1"/>
  <c r="D1628" i="9"/>
  <c r="N1628" i="9"/>
  <c r="T1628" i="9"/>
  <c r="U1628" i="9" s="1"/>
  <c r="A1628" i="9"/>
  <c r="B1629" i="9"/>
  <c r="I1629" i="9" l="1"/>
  <c r="D1629" i="9"/>
  <c r="N1629" i="9"/>
  <c r="T1629" i="9"/>
  <c r="U1629" i="9" s="1"/>
  <c r="A1629" i="9"/>
  <c r="B1630" i="9"/>
  <c r="I1630" i="9" l="1"/>
  <c r="D1630" i="9"/>
  <c r="N1630" i="9"/>
  <c r="T1630" i="9"/>
  <c r="U1630" i="9" s="1"/>
  <c r="A1630" i="9"/>
  <c r="B1631" i="9"/>
  <c r="I1631" i="9" l="1"/>
  <c r="D1631" i="9"/>
  <c r="N1631" i="9"/>
  <c r="T1631" i="9"/>
  <c r="U1631" i="9" s="1"/>
  <c r="A1631" i="9"/>
  <c r="B1632" i="9"/>
  <c r="I1632" i="9" l="1"/>
  <c r="D1632" i="9"/>
  <c r="N1632" i="9"/>
  <c r="T1632" i="9"/>
  <c r="U1632" i="9" s="1"/>
  <c r="A1632" i="9"/>
  <c r="B1633" i="9"/>
  <c r="I1633" i="9" l="1"/>
  <c r="D1633" i="9"/>
  <c r="N1633" i="9"/>
  <c r="T1633" i="9"/>
  <c r="U1633" i="9" s="1"/>
  <c r="A1633" i="9"/>
  <c r="B1634" i="9"/>
  <c r="I1634" i="9" l="1"/>
  <c r="D1634" i="9"/>
  <c r="N1634" i="9"/>
  <c r="T1634" i="9"/>
  <c r="U1634" i="9" s="1"/>
  <c r="A1634" i="9"/>
  <c r="B1635" i="9"/>
  <c r="I1635" i="9" l="1"/>
  <c r="D1635" i="9"/>
  <c r="T1635" i="9"/>
  <c r="U1635" i="9" s="1"/>
  <c r="N1635" i="9"/>
  <c r="A1635" i="9"/>
  <c r="B1636" i="9"/>
  <c r="I1636" i="9" l="1"/>
  <c r="D1636" i="9"/>
  <c r="N1636" i="9"/>
  <c r="T1636" i="9"/>
  <c r="U1636" i="9" s="1"/>
  <c r="A1636" i="9"/>
  <c r="B1637" i="9"/>
  <c r="I1637" i="9" l="1"/>
  <c r="D1637" i="9"/>
  <c r="T1637" i="9"/>
  <c r="U1637" i="9" s="1"/>
  <c r="N1637" i="9"/>
  <c r="A1637" i="9"/>
  <c r="B1638" i="9"/>
  <c r="I1638" i="9" l="1"/>
  <c r="D1638" i="9"/>
  <c r="N1638" i="9"/>
  <c r="T1638" i="9"/>
  <c r="U1638" i="9" s="1"/>
  <c r="A1638" i="9"/>
  <c r="B1639" i="9"/>
  <c r="I1639" i="9" l="1"/>
  <c r="D1639" i="9"/>
  <c r="T1639" i="9"/>
  <c r="U1639" i="9" s="1"/>
  <c r="N1639" i="9"/>
  <c r="A1639" i="9"/>
  <c r="B1640" i="9"/>
  <c r="I1640" i="9" l="1"/>
  <c r="D1640" i="9"/>
  <c r="N1640" i="9"/>
  <c r="T1640" i="9"/>
  <c r="U1640" i="9" s="1"/>
  <c r="A1640" i="9"/>
  <c r="B1641" i="9"/>
  <c r="I1641" i="9" l="1"/>
  <c r="D1641" i="9"/>
  <c r="T1641" i="9"/>
  <c r="U1641" i="9" s="1"/>
  <c r="N1641" i="9"/>
  <c r="A1641" i="9"/>
  <c r="B1642" i="9"/>
  <c r="I1642" i="9" l="1"/>
  <c r="D1642" i="9"/>
  <c r="T1642" i="9"/>
  <c r="U1642" i="9" s="1"/>
  <c r="N1642" i="9"/>
  <c r="A1642" i="9"/>
  <c r="B1643" i="9"/>
  <c r="I1643" i="9" l="1"/>
  <c r="D1643" i="9"/>
  <c r="T1643" i="9"/>
  <c r="U1643" i="9" s="1"/>
  <c r="N1643" i="9"/>
  <c r="A1643" i="9"/>
  <c r="B1644" i="9"/>
  <c r="I1644" i="9" l="1"/>
  <c r="D1644" i="9"/>
  <c r="T1644" i="9"/>
  <c r="U1644" i="9" s="1"/>
  <c r="N1644" i="9"/>
  <c r="A1644" i="9"/>
  <c r="B1645" i="9"/>
  <c r="I1645" i="9" l="1"/>
  <c r="D1645" i="9"/>
  <c r="T1645" i="9"/>
  <c r="U1645" i="9" s="1"/>
  <c r="N1645" i="9"/>
  <c r="A1645" i="9"/>
  <c r="B1646" i="9"/>
  <c r="I1646" i="9" l="1"/>
  <c r="D1646" i="9"/>
  <c r="N1646" i="9"/>
  <c r="T1646" i="9"/>
  <c r="U1646" i="9" s="1"/>
  <c r="A1646" i="9"/>
  <c r="B1647" i="9"/>
  <c r="I1647" i="9" l="1"/>
  <c r="D1647" i="9"/>
  <c r="N1647" i="9"/>
  <c r="T1647" i="9"/>
  <c r="U1647" i="9" s="1"/>
  <c r="A1647" i="9"/>
  <c r="B1648" i="9"/>
  <c r="I1648" i="9" l="1"/>
  <c r="D1648" i="9"/>
  <c r="T1648" i="9"/>
  <c r="U1648" i="9" s="1"/>
  <c r="N1648" i="9"/>
  <c r="A1648" i="9"/>
  <c r="B1649" i="9"/>
  <c r="I1649" i="9" l="1"/>
  <c r="D1649" i="9"/>
  <c r="N1649" i="9"/>
  <c r="T1649" i="9"/>
  <c r="U1649" i="9" s="1"/>
  <c r="A1649" i="9"/>
  <c r="B1650" i="9"/>
  <c r="I1650" i="9" l="1"/>
  <c r="D1650" i="9"/>
  <c r="N1650" i="9"/>
  <c r="T1650" i="9"/>
  <c r="U1650" i="9" s="1"/>
  <c r="A1650" i="9"/>
  <c r="B1651" i="9"/>
  <c r="I1651" i="9" l="1"/>
  <c r="D1651" i="9"/>
  <c r="N1651" i="9"/>
  <c r="T1651" i="9"/>
  <c r="U1651" i="9" s="1"/>
  <c r="A1651" i="9"/>
  <c r="B1652" i="9"/>
  <c r="I1652" i="9" l="1"/>
  <c r="D1652" i="9"/>
  <c r="N1652" i="9"/>
  <c r="T1652" i="9"/>
  <c r="U1652" i="9" s="1"/>
  <c r="A1652" i="9"/>
  <c r="B1653" i="9"/>
  <c r="I1653" i="9" l="1"/>
  <c r="D1653" i="9"/>
  <c r="N1653" i="9"/>
  <c r="T1653" i="9"/>
  <c r="U1653" i="9" s="1"/>
  <c r="A1653" i="9"/>
  <c r="B1654" i="9"/>
  <c r="I1654" i="9" l="1"/>
  <c r="D1654" i="9"/>
  <c r="N1654" i="9"/>
  <c r="T1654" i="9"/>
  <c r="U1654" i="9" s="1"/>
  <c r="A1654" i="9"/>
  <c r="B1655" i="9"/>
  <c r="I1655" i="9" l="1"/>
  <c r="D1655" i="9"/>
  <c r="N1655" i="9"/>
  <c r="T1655" i="9"/>
  <c r="U1655" i="9" s="1"/>
  <c r="A1655" i="9"/>
  <c r="B1656" i="9"/>
  <c r="I1656" i="9" l="1"/>
  <c r="D1656" i="9"/>
  <c r="N1656" i="9"/>
  <c r="T1656" i="9"/>
  <c r="U1656" i="9" s="1"/>
  <c r="A1656" i="9"/>
  <c r="B1657" i="9"/>
  <c r="I1657" i="9" l="1"/>
  <c r="D1657" i="9"/>
  <c r="N1657" i="9"/>
  <c r="T1657" i="9"/>
  <c r="U1657" i="9" s="1"/>
  <c r="A1657" i="9"/>
  <c r="B1658" i="9"/>
  <c r="I1658" i="9" l="1"/>
  <c r="D1658" i="9"/>
  <c r="N1658" i="9"/>
  <c r="T1658" i="9"/>
  <c r="U1658" i="9" s="1"/>
  <c r="A1658" i="9"/>
  <c r="B1659" i="9"/>
  <c r="I1659" i="9" l="1"/>
  <c r="D1659" i="9"/>
  <c r="N1659" i="9"/>
  <c r="T1659" i="9"/>
  <c r="U1659" i="9" s="1"/>
  <c r="A1659" i="9"/>
  <c r="B1660" i="9"/>
  <c r="I1660" i="9" l="1"/>
  <c r="D1660" i="9"/>
  <c r="T1660" i="9"/>
  <c r="U1660" i="9" s="1"/>
  <c r="N1660" i="9"/>
  <c r="A1660" i="9"/>
  <c r="B1661" i="9"/>
  <c r="I1661" i="9" l="1"/>
  <c r="D1661" i="9"/>
  <c r="N1661" i="9"/>
  <c r="T1661" i="9"/>
  <c r="U1661" i="9" s="1"/>
  <c r="A1661" i="9"/>
  <c r="B1662" i="9"/>
  <c r="I1662" i="9" l="1"/>
  <c r="D1662" i="9"/>
  <c r="T1662" i="9"/>
  <c r="U1662" i="9" s="1"/>
  <c r="N1662" i="9"/>
  <c r="A1662" i="9"/>
  <c r="B1663" i="9"/>
  <c r="I1663" i="9" l="1"/>
  <c r="D1663" i="9"/>
  <c r="T1663" i="9"/>
  <c r="U1663" i="9" s="1"/>
  <c r="N1663" i="9"/>
  <c r="A1663" i="9"/>
  <c r="B1664" i="9"/>
  <c r="I1664" i="9" l="1"/>
  <c r="D1664" i="9"/>
  <c r="T1664" i="9"/>
  <c r="U1664" i="9" s="1"/>
  <c r="N1664" i="9"/>
  <c r="A1664" i="9"/>
  <c r="B1665" i="9"/>
  <c r="I1665" i="9" l="1"/>
  <c r="D1665" i="9"/>
  <c r="T1665" i="9"/>
  <c r="U1665" i="9" s="1"/>
  <c r="N1665" i="9"/>
  <c r="A1665" i="9"/>
  <c r="B1666" i="9"/>
  <c r="I1666" i="9" l="1"/>
  <c r="D1666" i="9"/>
  <c r="N1666" i="9"/>
  <c r="T1666" i="9"/>
  <c r="U1666" i="9" s="1"/>
  <c r="A1666" i="9"/>
  <c r="B1667" i="9"/>
  <c r="I1667" i="9" l="1"/>
  <c r="D1667" i="9"/>
  <c r="N1667" i="9"/>
  <c r="T1667" i="9"/>
  <c r="U1667" i="9" s="1"/>
  <c r="A1667" i="9"/>
  <c r="B1668" i="9"/>
  <c r="I1668" i="9" l="1"/>
  <c r="D1668" i="9"/>
  <c r="N1668" i="9"/>
  <c r="T1668" i="9"/>
  <c r="U1668" i="9" s="1"/>
  <c r="A1668" i="9"/>
  <c r="B1669" i="9"/>
  <c r="I1669" i="9" l="1"/>
  <c r="D1669" i="9"/>
  <c r="T1669" i="9"/>
  <c r="U1669" i="9" s="1"/>
  <c r="N1669" i="9"/>
  <c r="A1669" i="9"/>
  <c r="B1670" i="9"/>
  <c r="I1670" i="9" l="1"/>
  <c r="D1670" i="9"/>
  <c r="N1670" i="9"/>
  <c r="T1670" i="9"/>
  <c r="U1670" i="9" s="1"/>
  <c r="A1670" i="9"/>
  <c r="B1671" i="9"/>
  <c r="I1671" i="9" l="1"/>
  <c r="D1671" i="9"/>
  <c r="N1671" i="9"/>
  <c r="T1671" i="9"/>
  <c r="U1671" i="9" s="1"/>
  <c r="A1671" i="9"/>
  <c r="B1672" i="9"/>
  <c r="I1672" i="9" l="1"/>
  <c r="D1672" i="9"/>
  <c r="N1672" i="9"/>
  <c r="T1672" i="9"/>
  <c r="U1672" i="9" s="1"/>
  <c r="A1672" i="9"/>
  <c r="B1673" i="9"/>
  <c r="I1673" i="9" l="1"/>
  <c r="D1673" i="9"/>
  <c r="N1673" i="9"/>
  <c r="T1673" i="9"/>
  <c r="U1673" i="9" s="1"/>
  <c r="A1673" i="9"/>
  <c r="B1674" i="9"/>
  <c r="I1674" i="9" l="1"/>
  <c r="D1674" i="9"/>
  <c r="N1674" i="9"/>
  <c r="T1674" i="9"/>
  <c r="U1674" i="9" s="1"/>
  <c r="A1674" i="9"/>
  <c r="B1675" i="9"/>
  <c r="I1675" i="9" l="1"/>
  <c r="D1675" i="9"/>
  <c r="N1675" i="9"/>
  <c r="T1675" i="9"/>
  <c r="U1675" i="9" s="1"/>
  <c r="A1675" i="9"/>
  <c r="B1676" i="9"/>
  <c r="I1676" i="9" l="1"/>
  <c r="D1676" i="9"/>
  <c r="N1676" i="9"/>
  <c r="T1676" i="9"/>
  <c r="U1676" i="9" s="1"/>
  <c r="A1676" i="9"/>
  <c r="B1677" i="9"/>
  <c r="I1677" i="9" l="1"/>
  <c r="D1677" i="9"/>
  <c r="N1677" i="9"/>
  <c r="T1677" i="9"/>
  <c r="U1677" i="9" s="1"/>
  <c r="A1677" i="9"/>
  <c r="B1678" i="9"/>
  <c r="I1678" i="9" l="1"/>
  <c r="D1678" i="9"/>
  <c r="N1678" i="9"/>
  <c r="T1678" i="9"/>
  <c r="U1678" i="9" s="1"/>
  <c r="A1678" i="9"/>
  <c r="B1679" i="9"/>
  <c r="I1679" i="9" l="1"/>
  <c r="D1679" i="9"/>
  <c r="T1679" i="9"/>
  <c r="U1679" i="9" s="1"/>
  <c r="N1679" i="9"/>
  <c r="A1679" i="9"/>
  <c r="B1680" i="9"/>
  <c r="I1680" i="9" l="1"/>
  <c r="D1680" i="9"/>
  <c r="N1680" i="9"/>
  <c r="T1680" i="9"/>
  <c r="U1680" i="9" s="1"/>
  <c r="A1680" i="9"/>
  <c r="B1681" i="9"/>
  <c r="I1681" i="9" l="1"/>
  <c r="D1681" i="9"/>
  <c r="T1681" i="9"/>
  <c r="U1681" i="9" s="1"/>
  <c r="N1681" i="9"/>
  <c r="A1681" i="9"/>
  <c r="B1682" i="9"/>
  <c r="I1682" i="9" l="1"/>
  <c r="D1682" i="9"/>
  <c r="N1682" i="9"/>
  <c r="T1682" i="9"/>
  <c r="U1682" i="9" s="1"/>
  <c r="A1682" i="9"/>
  <c r="B1683" i="9"/>
  <c r="I1683" i="9" l="1"/>
  <c r="D1683" i="9"/>
  <c r="N1683" i="9"/>
  <c r="T1683" i="9"/>
  <c r="U1683" i="9" s="1"/>
  <c r="A1683" i="9"/>
  <c r="B1684" i="9"/>
  <c r="I1684" i="9" l="1"/>
  <c r="D1684" i="9"/>
  <c r="N1684" i="9"/>
  <c r="T1684" i="9"/>
  <c r="U1684" i="9" s="1"/>
  <c r="A1684" i="9"/>
  <c r="B1685" i="9"/>
  <c r="I1685" i="9" l="1"/>
  <c r="D1685" i="9"/>
  <c r="N1685" i="9"/>
  <c r="T1685" i="9"/>
  <c r="U1685" i="9" s="1"/>
  <c r="A1685" i="9"/>
  <c r="B1686" i="9"/>
  <c r="I1686" i="9" l="1"/>
  <c r="D1686" i="9"/>
  <c r="N1686" i="9"/>
  <c r="T1686" i="9"/>
  <c r="U1686" i="9" s="1"/>
  <c r="A1686" i="9"/>
  <c r="B1687" i="9"/>
  <c r="I1687" i="9" l="1"/>
  <c r="D1687" i="9"/>
  <c r="N1687" i="9"/>
  <c r="T1687" i="9"/>
  <c r="U1687" i="9" s="1"/>
  <c r="A1687" i="9"/>
  <c r="B1688" i="9"/>
  <c r="I1688" i="9" l="1"/>
  <c r="D1688" i="9"/>
  <c r="N1688" i="9"/>
  <c r="T1688" i="9"/>
  <c r="U1688" i="9" s="1"/>
  <c r="A1688" i="9"/>
  <c r="B1689" i="9"/>
  <c r="I1689" i="9" l="1"/>
  <c r="D1689" i="9"/>
  <c r="N1689" i="9"/>
  <c r="T1689" i="9"/>
  <c r="U1689" i="9" s="1"/>
  <c r="A1689" i="9"/>
  <c r="B1690" i="9"/>
  <c r="I1690" i="9" l="1"/>
  <c r="D1690" i="9"/>
  <c r="N1690" i="9"/>
  <c r="T1690" i="9"/>
  <c r="U1690" i="9" s="1"/>
  <c r="A1690" i="9"/>
  <c r="B1691" i="9"/>
  <c r="I1691" i="9" l="1"/>
  <c r="D1691" i="9"/>
  <c r="N1691" i="9"/>
  <c r="T1691" i="9"/>
  <c r="U1691" i="9" s="1"/>
  <c r="A1691" i="9"/>
  <c r="B1692" i="9"/>
  <c r="I1692" i="9" l="1"/>
  <c r="D1692" i="9"/>
  <c r="N1692" i="9"/>
  <c r="T1692" i="9"/>
  <c r="U1692" i="9" s="1"/>
  <c r="A1692" i="9"/>
  <c r="B1693" i="9"/>
  <c r="I1693" i="9" l="1"/>
  <c r="D1693" i="9"/>
  <c r="N1693" i="9"/>
  <c r="T1693" i="9"/>
  <c r="U1693" i="9" s="1"/>
  <c r="A1693" i="9"/>
  <c r="B1694" i="9"/>
  <c r="I1694" i="9" l="1"/>
  <c r="D1694" i="9"/>
  <c r="N1694" i="9"/>
  <c r="T1694" i="9"/>
  <c r="U1694" i="9" s="1"/>
  <c r="A1694" i="9"/>
  <c r="B1695" i="9"/>
  <c r="I1695" i="9" l="1"/>
  <c r="D1695" i="9"/>
  <c r="T1695" i="9"/>
  <c r="U1695" i="9" s="1"/>
  <c r="N1695" i="9"/>
  <c r="A1695" i="9"/>
  <c r="B1696" i="9"/>
  <c r="I1696" i="9" l="1"/>
  <c r="D1696" i="9"/>
  <c r="N1696" i="9"/>
  <c r="T1696" i="9"/>
  <c r="U1696" i="9" s="1"/>
  <c r="A1696" i="9"/>
  <c r="B1697" i="9"/>
  <c r="I1697" i="9" l="1"/>
  <c r="D1697" i="9"/>
  <c r="T1697" i="9"/>
  <c r="U1697" i="9" s="1"/>
  <c r="N1697" i="9"/>
  <c r="A1697" i="9"/>
  <c r="B1698" i="9"/>
  <c r="I1698" i="9" l="1"/>
  <c r="D1698" i="9"/>
  <c r="N1698" i="9"/>
  <c r="T1698" i="9"/>
  <c r="U1698" i="9" s="1"/>
  <c r="A1698" i="9"/>
  <c r="B1699" i="9"/>
  <c r="I1699" i="9" l="1"/>
  <c r="D1699" i="9"/>
  <c r="N1699" i="9"/>
  <c r="T1699" i="9"/>
  <c r="U1699" i="9" s="1"/>
  <c r="A1699" i="9"/>
  <c r="B1700" i="9"/>
  <c r="I1700" i="9" l="1"/>
  <c r="D1700" i="9"/>
  <c r="N1700" i="9"/>
  <c r="T1700" i="9"/>
  <c r="U1700" i="9" s="1"/>
  <c r="A1700" i="9"/>
  <c r="B1701" i="9"/>
  <c r="I1701" i="9" l="1"/>
  <c r="D1701" i="9"/>
  <c r="T1701" i="9"/>
  <c r="U1701" i="9" s="1"/>
  <c r="N1701" i="9"/>
  <c r="A1701" i="9"/>
  <c r="B1702" i="9"/>
  <c r="I1702" i="9" l="1"/>
  <c r="D1702" i="9"/>
  <c r="N1702" i="9"/>
  <c r="T1702" i="9"/>
  <c r="U1702" i="9" s="1"/>
  <c r="A1702" i="9"/>
  <c r="B1703" i="9"/>
  <c r="I1703" i="9" l="1"/>
  <c r="D1703" i="9"/>
  <c r="N1703" i="9"/>
  <c r="T1703" i="9"/>
  <c r="U1703" i="9" s="1"/>
  <c r="A1703" i="9"/>
  <c r="B1704" i="9"/>
  <c r="I1704" i="9" l="1"/>
  <c r="D1704" i="9"/>
  <c r="N1704" i="9"/>
  <c r="T1704" i="9"/>
  <c r="U1704" i="9" s="1"/>
  <c r="A1704" i="9"/>
  <c r="B1705" i="9"/>
  <c r="I1705" i="9" l="1"/>
  <c r="D1705" i="9"/>
  <c r="N1705" i="9"/>
  <c r="T1705" i="9"/>
  <c r="U1705" i="9" s="1"/>
  <c r="A1705" i="9"/>
  <c r="B1706" i="9"/>
  <c r="D1706" i="9" l="1"/>
  <c r="I1706" i="9"/>
  <c r="N1706" i="9"/>
  <c r="T1706" i="9"/>
  <c r="U1706" i="9" s="1"/>
  <c r="A1706" i="9"/>
  <c r="B1707" i="9"/>
  <c r="I1707" i="9" l="1"/>
  <c r="D1707" i="9"/>
  <c r="N1707" i="9"/>
  <c r="T1707" i="9"/>
  <c r="U1707" i="9" s="1"/>
  <c r="A1707" i="9"/>
  <c r="B1708" i="9"/>
  <c r="I1708" i="9" l="1"/>
  <c r="D1708" i="9"/>
  <c r="N1708" i="9"/>
  <c r="T1708" i="9"/>
  <c r="U1708" i="9" s="1"/>
  <c r="A1708" i="9"/>
  <c r="B1709" i="9"/>
  <c r="I1709" i="9" l="1"/>
  <c r="D1709" i="9"/>
  <c r="N1709" i="9"/>
  <c r="T1709" i="9"/>
  <c r="U1709" i="9" s="1"/>
  <c r="A1709" i="9"/>
  <c r="B1710" i="9"/>
  <c r="I1710" i="9" l="1"/>
  <c r="D1710" i="9"/>
  <c r="N1710" i="9"/>
  <c r="T1710" i="9"/>
  <c r="U1710" i="9" s="1"/>
  <c r="A1710" i="9"/>
  <c r="B1711" i="9"/>
  <c r="I1711" i="9" l="1"/>
  <c r="D1711" i="9"/>
  <c r="T1711" i="9"/>
  <c r="U1711" i="9" s="1"/>
  <c r="N1711" i="9"/>
  <c r="A1711" i="9"/>
  <c r="B1712" i="9"/>
  <c r="I1712" i="9" l="1"/>
  <c r="D1712" i="9"/>
  <c r="N1712" i="9"/>
  <c r="T1712" i="9"/>
  <c r="U1712" i="9" s="1"/>
  <c r="A1712" i="9"/>
  <c r="B1713" i="9"/>
  <c r="I1713" i="9" l="1"/>
  <c r="D1713" i="9"/>
  <c r="T1713" i="9"/>
  <c r="U1713" i="9" s="1"/>
  <c r="N1713" i="9"/>
  <c r="A1713" i="9"/>
  <c r="B1714" i="9"/>
  <c r="I1714" i="9" l="1"/>
  <c r="D1714" i="9"/>
  <c r="N1714" i="9"/>
  <c r="T1714" i="9"/>
  <c r="U1714" i="9" s="1"/>
  <c r="A1714" i="9"/>
  <c r="B1715" i="9"/>
  <c r="I1715" i="9" l="1"/>
  <c r="D1715" i="9"/>
  <c r="N1715" i="9"/>
  <c r="T1715" i="9"/>
  <c r="U1715" i="9" s="1"/>
  <c r="A1715" i="9"/>
  <c r="B1716" i="9"/>
  <c r="I1716" i="9" l="1"/>
  <c r="D1716" i="9"/>
  <c r="N1716" i="9"/>
  <c r="T1716" i="9"/>
  <c r="U1716" i="9" s="1"/>
  <c r="A1716" i="9"/>
  <c r="B1717" i="9"/>
  <c r="I1717" i="9" l="1"/>
  <c r="D1717" i="9"/>
  <c r="N1717" i="9"/>
  <c r="T1717" i="9"/>
  <c r="U1717" i="9" s="1"/>
  <c r="A1717" i="9"/>
  <c r="B1718" i="9"/>
  <c r="I1718" i="9" l="1"/>
  <c r="D1718" i="9"/>
  <c r="N1718" i="9"/>
  <c r="T1718" i="9"/>
  <c r="U1718" i="9" s="1"/>
  <c r="A1718" i="9"/>
  <c r="B1719" i="9"/>
  <c r="I1719" i="9" l="1"/>
  <c r="D1719" i="9"/>
  <c r="N1719" i="9"/>
  <c r="T1719" i="9"/>
  <c r="U1719" i="9" s="1"/>
  <c r="A1719" i="9"/>
  <c r="B1720" i="9"/>
  <c r="I1720" i="9" l="1"/>
  <c r="D1720" i="9"/>
  <c r="N1720" i="9"/>
  <c r="T1720" i="9"/>
  <c r="U1720" i="9" s="1"/>
  <c r="A1720" i="9"/>
  <c r="B1721" i="9"/>
  <c r="I1721" i="9" l="1"/>
  <c r="D1721" i="9"/>
  <c r="N1721" i="9"/>
  <c r="T1721" i="9"/>
  <c r="U1721" i="9" s="1"/>
  <c r="A1721" i="9"/>
  <c r="B1722" i="9"/>
  <c r="I1722" i="9" l="1"/>
  <c r="D1722" i="9"/>
  <c r="N1722" i="9"/>
  <c r="T1722" i="9"/>
  <c r="U1722" i="9" s="1"/>
  <c r="A1722" i="9"/>
  <c r="B1723" i="9"/>
  <c r="I1723" i="9" l="1"/>
  <c r="D1723" i="9"/>
  <c r="N1723" i="9"/>
  <c r="T1723" i="9"/>
  <c r="U1723" i="9" s="1"/>
  <c r="A1723" i="9"/>
  <c r="B1724" i="9"/>
  <c r="I1724" i="9" l="1"/>
  <c r="D1724" i="9"/>
  <c r="N1724" i="9"/>
  <c r="T1724" i="9"/>
  <c r="U1724" i="9" s="1"/>
  <c r="A1724" i="9"/>
  <c r="B1725" i="9"/>
  <c r="I1725" i="9" l="1"/>
  <c r="D1725" i="9"/>
  <c r="N1725" i="9"/>
  <c r="T1725" i="9"/>
  <c r="U1725" i="9" s="1"/>
  <c r="A1725" i="9"/>
  <c r="B1726" i="9"/>
  <c r="D1726" i="9" l="1"/>
  <c r="I1726" i="9"/>
  <c r="N1726" i="9"/>
  <c r="T1726" i="9"/>
  <c r="U1726" i="9" s="1"/>
  <c r="A1726" i="9"/>
  <c r="B1727" i="9"/>
  <c r="I1727" i="9" l="1"/>
  <c r="D1727" i="9"/>
  <c r="T1727" i="9"/>
  <c r="U1727" i="9" s="1"/>
  <c r="N1727" i="9"/>
  <c r="A1727" i="9"/>
  <c r="B1728" i="9"/>
  <c r="I1728" i="9" l="1"/>
  <c r="D1728" i="9"/>
  <c r="N1728" i="9"/>
  <c r="T1728" i="9"/>
  <c r="U1728" i="9" s="1"/>
  <c r="A1728" i="9"/>
  <c r="B1729" i="9"/>
  <c r="I1729" i="9" l="1"/>
  <c r="D1729" i="9"/>
  <c r="T1729" i="9"/>
  <c r="U1729" i="9" s="1"/>
  <c r="N1729" i="9"/>
  <c r="A1729" i="9"/>
  <c r="B1730" i="9"/>
  <c r="I1730" i="9" l="1"/>
  <c r="D1730" i="9"/>
  <c r="N1730" i="9"/>
  <c r="T1730" i="9"/>
  <c r="U1730" i="9" s="1"/>
  <c r="A1730" i="9"/>
  <c r="B1731" i="9"/>
  <c r="I1731" i="9" l="1"/>
  <c r="D1731" i="9"/>
  <c r="N1731" i="9"/>
  <c r="T1731" i="9"/>
  <c r="U1731" i="9" s="1"/>
  <c r="A1731" i="9"/>
  <c r="B1732" i="9"/>
  <c r="I1732" i="9" l="1"/>
  <c r="D1732" i="9"/>
  <c r="N1732" i="9"/>
  <c r="T1732" i="9"/>
  <c r="U1732" i="9" s="1"/>
  <c r="A1732" i="9"/>
  <c r="B1733" i="9"/>
  <c r="I1733" i="9" l="1"/>
  <c r="D1733" i="9"/>
  <c r="T1733" i="9"/>
  <c r="U1733" i="9" s="1"/>
  <c r="N1733" i="9"/>
  <c r="A1733" i="9"/>
  <c r="B1734" i="9"/>
  <c r="I1734" i="9" l="1"/>
  <c r="D1734" i="9"/>
  <c r="N1734" i="9"/>
  <c r="T1734" i="9"/>
  <c r="U1734" i="9" s="1"/>
  <c r="A1734" i="9"/>
  <c r="B1735" i="9"/>
  <c r="I1735" i="9" l="1"/>
  <c r="D1735" i="9"/>
  <c r="N1735" i="9"/>
  <c r="T1735" i="9"/>
  <c r="U1735" i="9" s="1"/>
  <c r="A1735" i="9"/>
  <c r="B1736" i="9"/>
  <c r="I1736" i="9" l="1"/>
  <c r="D1736" i="9"/>
  <c r="N1736" i="9"/>
  <c r="T1736" i="9"/>
  <c r="U1736" i="9" s="1"/>
  <c r="A1736" i="9"/>
  <c r="B1737" i="9"/>
  <c r="I1737" i="9" l="1"/>
  <c r="D1737" i="9"/>
  <c r="N1737" i="9"/>
  <c r="T1737" i="9"/>
  <c r="U1737" i="9" s="1"/>
  <c r="A1737" i="9"/>
  <c r="B1738" i="9"/>
  <c r="I1738" i="9" l="1"/>
  <c r="D1738" i="9"/>
  <c r="N1738" i="9"/>
  <c r="T1738" i="9"/>
  <c r="U1738" i="9" s="1"/>
  <c r="A1738" i="9"/>
  <c r="B1739" i="9"/>
  <c r="I1739" i="9" l="1"/>
  <c r="D1739" i="9"/>
  <c r="N1739" i="9"/>
  <c r="T1739" i="9"/>
  <c r="U1739" i="9" s="1"/>
  <c r="A1739" i="9"/>
  <c r="B1740" i="9"/>
  <c r="I1740" i="9" l="1"/>
  <c r="D1740" i="9"/>
  <c r="N1740" i="9"/>
  <c r="T1740" i="9"/>
  <c r="U1740" i="9" s="1"/>
  <c r="A1740" i="9"/>
  <c r="B1741" i="9"/>
  <c r="I1741" i="9" l="1"/>
  <c r="D1741" i="9"/>
  <c r="N1741" i="9"/>
  <c r="T1741" i="9"/>
  <c r="U1741" i="9" s="1"/>
  <c r="A1741" i="9"/>
  <c r="B1742" i="9"/>
  <c r="I1742" i="9" l="1"/>
  <c r="D1742" i="9"/>
  <c r="N1742" i="9"/>
  <c r="T1742" i="9"/>
  <c r="U1742" i="9" s="1"/>
  <c r="A1742" i="9"/>
  <c r="B1743" i="9"/>
  <c r="I1743" i="9" l="1"/>
  <c r="D1743" i="9"/>
  <c r="T1743" i="9"/>
  <c r="U1743" i="9" s="1"/>
  <c r="N1743" i="9"/>
  <c r="A1743" i="9"/>
  <c r="B1744" i="9"/>
  <c r="I1744" i="9" l="1"/>
  <c r="D1744" i="9"/>
  <c r="N1744" i="9"/>
  <c r="T1744" i="9"/>
  <c r="U1744" i="9" s="1"/>
  <c r="A1744" i="9"/>
  <c r="B1745" i="9"/>
  <c r="I1745" i="9" l="1"/>
  <c r="D1745" i="9"/>
  <c r="T1745" i="9"/>
  <c r="U1745" i="9" s="1"/>
  <c r="N1745" i="9"/>
  <c r="A1745" i="9"/>
  <c r="B1746" i="9"/>
  <c r="I1746" i="9" l="1"/>
  <c r="D1746" i="9"/>
  <c r="N1746" i="9"/>
  <c r="T1746" i="9"/>
  <c r="U1746" i="9" s="1"/>
  <c r="A1746" i="9"/>
  <c r="B1747" i="9"/>
  <c r="I1747" i="9" l="1"/>
  <c r="D1747" i="9"/>
  <c r="N1747" i="9"/>
  <c r="T1747" i="9"/>
  <c r="U1747" i="9" s="1"/>
  <c r="A1747" i="9"/>
  <c r="B1748" i="9"/>
  <c r="I1748" i="9" l="1"/>
  <c r="D1748" i="9"/>
  <c r="N1748" i="9"/>
  <c r="T1748" i="9"/>
  <c r="U1748" i="9" s="1"/>
  <c r="A1748" i="9"/>
  <c r="B1749" i="9"/>
  <c r="I1749" i="9" l="1"/>
  <c r="D1749" i="9"/>
  <c r="T1749" i="9"/>
  <c r="U1749" i="9" s="1"/>
  <c r="N1749" i="9"/>
  <c r="A1749" i="9"/>
  <c r="B1750" i="9"/>
  <c r="I1750" i="9" l="1"/>
  <c r="D1750" i="9"/>
  <c r="N1750" i="9"/>
  <c r="T1750" i="9"/>
  <c r="U1750" i="9" s="1"/>
  <c r="A1750" i="9"/>
  <c r="B1751" i="9"/>
  <c r="I1751" i="9" l="1"/>
  <c r="D1751" i="9"/>
  <c r="N1751" i="9"/>
  <c r="T1751" i="9"/>
  <c r="U1751" i="9" s="1"/>
  <c r="A1751" i="9"/>
  <c r="B1752" i="9"/>
  <c r="I1752" i="9" l="1"/>
  <c r="D1752" i="9"/>
  <c r="N1752" i="9"/>
  <c r="T1752" i="9"/>
  <c r="U1752" i="9" s="1"/>
  <c r="A1752" i="9"/>
  <c r="B1753" i="9"/>
  <c r="I1753" i="9" l="1"/>
  <c r="D1753" i="9"/>
  <c r="N1753" i="9"/>
  <c r="T1753" i="9"/>
  <c r="U1753" i="9" s="1"/>
  <c r="A1753" i="9"/>
  <c r="B1754" i="9"/>
  <c r="I1754" i="9" l="1"/>
  <c r="D1754" i="9"/>
  <c r="N1754" i="9"/>
  <c r="T1754" i="9"/>
  <c r="U1754" i="9" s="1"/>
  <c r="A1754" i="9"/>
  <c r="B1755" i="9"/>
  <c r="I1755" i="9" l="1"/>
  <c r="D1755" i="9"/>
  <c r="N1755" i="9"/>
  <c r="T1755" i="9"/>
  <c r="U1755" i="9" s="1"/>
  <c r="A1755" i="9"/>
  <c r="B1756" i="9"/>
  <c r="I1756" i="9" l="1"/>
  <c r="D1756" i="9"/>
  <c r="N1756" i="9"/>
  <c r="T1756" i="9"/>
  <c r="U1756" i="9" s="1"/>
  <c r="A1756" i="9"/>
  <c r="B1757" i="9"/>
  <c r="I1757" i="9" l="1"/>
  <c r="D1757" i="9"/>
  <c r="N1757" i="9"/>
  <c r="T1757" i="9"/>
  <c r="U1757" i="9" s="1"/>
  <c r="A1757" i="9"/>
  <c r="B1758" i="9"/>
  <c r="I1758" i="9" l="1"/>
  <c r="D1758" i="9"/>
  <c r="N1758" i="9"/>
  <c r="T1758" i="9"/>
  <c r="U1758" i="9" s="1"/>
  <c r="A1758" i="9"/>
  <c r="B1759" i="9"/>
  <c r="I1759" i="9" l="1"/>
  <c r="D1759" i="9"/>
  <c r="T1759" i="9"/>
  <c r="U1759" i="9" s="1"/>
  <c r="N1759" i="9"/>
  <c r="A1759" i="9"/>
  <c r="B1760" i="9"/>
  <c r="I1760" i="9" l="1"/>
  <c r="D1760" i="9"/>
  <c r="N1760" i="9"/>
  <c r="T1760" i="9"/>
  <c r="U1760" i="9" s="1"/>
  <c r="A1760" i="9"/>
  <c r="B1761" i="9"/>
  <c r="I1761" i="9" l="1"/>
  <c r="D1761" i="9"/>
  <c r="T1761" i="9"/>
  <c r="U1761" i="9" s="1"/>
  <c r="N1761" i="9"/>
  <c r="A1761" i="9"/>
  <c r="B1762" i="9"/>
  <c r="I1762" i="9" l="1"/>
  <c r="D1762" i="9"/>
  <c r="N1762" i="9"/>
  <c r="T1762" i="9"/>
  <c r="U1762" i="9" s="1"/>
  <c r="A1762" i="9"/>
  <c r="B1763" i="9"/>
  <c r="I1763" i="9" l="1"/>
  <c r="D1763" i="9"/>
  <c r="N1763" i="9"/>
  <c r="T1763" i="9"/>
  <c r="U1763" i="9" s="1"/>
  <c r="A1763" i="9"/>
  <c r="B1764" i="9"/>
  <c r="I1764" i="9" l="1"/>
  <c r="D1764" i="9"/>
  <c r="N1764" i="9"/>
  <c r="T1764" i="9"/>
  <c r="U1764" i="9" s="1"/>
  <c r="A1764" i="9"/>
  <c r="B1765" i="9"/>
  <c r="I1765" i="9" l="1"/>
  <c r="D1765" i="9"/>
  <c r="T1765" i="9"/>
  <c r="U1765" i="9" s="1"/>
  <c r="N1765" i="9"/>
  <c r="A1765" i="9"/>
  <c r="B1766" i="9"/>
  <c r="I1766" i="9" l="1"/>
  <c r="D1766" i="9"/>
  <c r="N1766" i="9"/>
  <c r="T1766" i="9"/>
  <c r="U1766" i="9" s="1"/>
  <c r="A1766" i="9"/>
  <c r="B1767" i="9"/>
  <c r="I1767" i="9" l="1"/>
  <c r="D1767" i="9"/>
  <c r="N1767" i="9"/>
  <c r="T1767" i="9"/>
  <c r="U1767" i="9" s="1"/>
  <c r="A1767" i="9"/>
  <c r="B1768" i="9"/>
  <c r="I1768" i="9" l="1"/>
  <c r="D1768" i="9"/>
  <c r="N1768" i="9"/>
  <c r="T1768" i="9"/>
  <c r="U1768" i="9" s="1"/>
  <c r="A1768" i="9"/>
  <c r="B1769" i="9"/>
  <c r="I1769" i="9" l="1"/>
  <c r="D1769" i="9"/>
  <c r="N1769" i="9"/>
  <c r="T1769" i="9"/>
  <c r="U1769" i="9" s="1"/>
  <c r="A1769" i="9"/>
  <c r="B1770" i="9"/>
  <c r="I1770" i="9" l="1"/>
  <c r="D1770" i="9"/>
  <c r="N1770" i="9"/>
  <c r="T1770" i="9"/>
  <c r="U1770" i="9" s="1"/>
  <c r="A1770" i="9"/>
  <c r="B1771" i="9"/>
  <c r="I1771" i="9" l="1"/>
  <c r="D1771" i="9"/>
  <c r="N1771" i="9"/>
  <c r="T1771" i="9"/>
  <c r="U1771" i="9" s="1"/>
  <c r="A1771" i="9"/>
  <c r="B1772" i="9"/>
  <c r="I1772" i="9" l="1"/>
  <c r="D1772" i="9"/>
  <c r="N1772" i="9"/>
  <c r="T1772" i="9"/>
  <c r="U1772" i="9" s="1"/>
  <c r="A1772" i="9"/>
  <c r="B1773" i="9"/>
  <c r="I1773" i="9" l="1"/>
  <c r="D1773" i="9"/>
  <c r="N1773" i="9"/>
  <c r="T1773" i="9"/>
  <c r="U1773" i="9" s="1"/>
  <c r="A1773" i="9"/>
  <c r="B1774" i="9"/>
  <c r="I1774" i="9" l="1"/>
  <c r="D1774" i="9"/>
  <c r="N1774" i="9"/>
  <c r="T1774" i="9"/>
  <c r="U1774" i="9" s="1"/>
  <c r="A1774" i="9"/>
  <c r="B1775" i="9"/>
  <c r="I1775" i="9" l="1"/>
  <c r="D1775" i="9"/>
  <c r="T1775" i="9"/>
  <c r="U1775" i="9" s="1"/>
  <c r="N1775" i="9"/>
  <c r="A1775" i="9"/>
  <c r="B1776" i="9"/>
  <c r="I1776" i="9" l="1"/>
  <c r="D1776" i="9"/>
  <c r="N1776" i="9"/>
  <c r="T1776" i="9"/>
  <c r="U1776" i="9" s="1"/>
  <c r="A1776" i="9"/>
  <c r="B1777" i="9"/>
  <c r="I1777" i="9" l="1"/>
  <c r="D1777" i="9"/>
  <c r="T1777" i="9"/>
  <c r="U1777" i="9" s="1"/>
  <c r="N1777" i="9"/>
  <c r="A1777" i="9"/>
  <c r="B1778" i="9"/>
  <c r="I1778" i="9" l="1"/>
  <c r="D1778" i="9"/>
  <c r="N1778" i="9"/>
  <c r="T1778" i="9"/>
  <c r="U1778" i="9" s="1"/>
  <c r="A1778" i="9"/>
  <c r="B1779" i="9"/>
  <c r="I1779" i="9" l="1"/>
  <c r="D1779" i="9"/>
  <c r="N1779" i="9"/>
  <c r="T1779" i="9"/>
  <c r="U1779" i="9" s="1"/>
  <c r="A1779" i="9"/>
  <c r="B1780" i="9"/>
  <c r="I1780" i="9" l="1"/>
  <c r="D1780" i="9"/>
  <c r="N1780" i="9"/>
  <c r="T1780" i="9"/>
  <c r="U1780" i="9" s="1"/>
  <c r="A1780" i="9"/>
  <c r="B1781" i="9"/>
  <c r="I1781" i="9" l="1"/>
  <c r="D1781" i="9"/>
  <c r="N1781" i="9"/>
  <c r="T1781" i="9"/>
  <c r="U1781" i="9" s="1"/>
  <c r="A1781" i="9"/>
  <c r="B1782" i="9"/>
  <c r="I1782" i="9" l="1"/>
  <c r="D1782" i="9"/>
  <c r="N1782" i="9"/>
  <c r="T1782" i="9"/>
  <c r="U1782" i="9" s="1"/>
  <c r="A1782" i="9"/>
  <c r="B1783" i="9"/>
  <c r="I1783" i="9" l="1"/>
  <c r="D1783" i="9"/>
  <c r="N1783" i="9"/>
  <c r="T1783" i="9"/>
  <c r="U1783" i="9" s="1"/>
  <c r="A1783" i="9"/>
  <c r="B1784" i="9"/>
  <c r="I1784" i="9" l="1"/>
  <c r="D1784" i="9"/>
  <c r="N1784" i="9"/>
  <c r="T1784" i="9"/>
  <c r="U1784" i="9" s="1"/>
  <c r="A1784" i="9"/>
  <c r="B1785" i="9"/>
  <c r="I1785" i="9" l="1"/>
  <c r="D1785" i="9"/>
  <c r="N1785" i="9"/>
  <c r="T1785" i="9"/>
  <c r="U1785" i="9" s="1"/>
  <c r="A1785" i="9"/>
  <c r="B1786" i="9"/>
  <c r="I1786" i="9" l="1"/>
  <c r="D1786" i="9"/>
  <c r="N1786" i="9"/>
  <c r="T1786" i="9"/>
  <c r="U1786" i="9" s="1"/>
  <c r="A1786" i="9"/>
  <c r="B1787" i="9"/>
  <c r="I1787" i="9" l="1"/>
  <c r="D1787" i="9"/>
  <c r="N1787" i="9"/>
  <c r="T1787" i="9"/>
  <c r="U1787" i="9" s="1"/>
  <c r="A1787" i="9"/>
  <c r="B1788" i="9"/>
  <c r="I1788" i="9" l="1"/>
  <c r="D1788" i="9"/>
  <c r="N1788" i="9"/>
  <c r="T1788" i="9"/>
  <c r="U1788" i="9" s="1"/>
  <c r="A1788" i="9"/>
  <c r="B1789" i="9"/>
  <c r="I1789" i="9" l="1"/>
  <c r="D1789" i="9"/>
  <c r="N1789" i="9"/>
  <c r="T1789" i="9"/>
  <c r="U1789" i="9" s="1"/>
  <c r="A1789" i="9"/>
  <c r="B1790" i="9"/>
  <c r="I1790" i="9" l="1"/>
  <c r="D1790" i="9"/>
  <c r="N1790" i="9"/>
  <c r="T1790" i="9"/>
  <c r="U1790" i="9" s="1"/>
  <c r="A1790" i="9"/>
  <c r="B1791" i="9"/>
  <c r="I1791" i="9" l="1"/>
  <c r="D1791" i="9"/>
  <c r="T1791" i="9"/>
  <c r="U1791" i="9" s="1"/>
  <c r="N1791" i="9"/>
  <c r="A1791" i="9"/>
  <c r="B1792" i="9"/>
  <c r="I1792" i="9" l="1"/>
  <c r="D1792" i="9"/>
  <c r="N1792" i="9"/>
  <c r="T1792" i="9"/>
  <c r="U1792" i="9" s="1"/>
  <c r="A1792" i="9"/>
  <c r="B1793" i="9"/>
  <c r="I1793" i="9" l="1"/>
  <c r="D1793" i="9"/>
  <c r="T1793" i="9"/>
  <c r="U1793" i="9" s="1"/>
  <c r="N1793" i="9"/>
  <c r="A1793" i="9"/>
  <c r="B1794" i="9"/>
  <c r="I1794" i="9" l="1"/>
  <c r="D1794" i="9"/>
  <c r="N1794" i="9"/>
  <c r="T1794" i="9"/>
  <c r="U1794" i="9" s="1"/>
  <c r="A1794" i="9"/>
  <c r="B1795" i="9"/>
  <c r="I1795" i="9" l="1"/>
  <c r="D1795" i="9"/>
  <c r="N1795" i="9"/>
  <c r="T1795" i="9"/>
  <c r="U1795" i="9" s="1"/>
  <c r="A1795" i="9"/>
  <c r="B1796" i="9"/>
  <c r="I1796" i="9" l="1"/>
  <c r="D1796" i="9"/>
  <c r="N1796" i="9"/>
  <c r="T1796" i="9"/>
  <c r="U1796" i="9" s="1"/>
  <c r="A1796" i="9"/>
  <c r="B1797" i="9"/>
  <c r="I1797" i="9" l="1"/>
  <c r="D1797" i="9"/>
  <c r="T1797" i="9"/>
  <c r="U1797" i="9" s="1"/>
  <c r="N1797" i="9"/>
  <c r="A1797" i="9"/>
  <c r="B1798" i="9"/>
  <c r="I1798" i="9" l="1"/>
  <c r="D1798" i="9"/>
  <c r="N1798" i="9"/>
  <c r="T1798" i="9"/>
  <c r="U1798" i="9" s="1"/>
  <c r="A1798" i="9"/>
  <c r="B1799" i="9"/>
  <c r="I1799" i="9" l="1"/>
  <c r="D1799" i="9"/>
  <c r="N1799" i="9"/>
  <c r="T1799" i="9"/>
  <c r="U1799" i="9" s="1"/>
  <c r="A1799" i="9"/>
  <c r="B1800" i="9"/>
  <c r="I1800" i="9" l="1"/>
  <c r="D1800" i="9"/>
  <c r="N1800" i="9"/>
  <c r="T1800" i="9"/>
  <c r="U1800" i="9" s="1"/>
  <c r="A1800" i="9"/>
  <c r="B1801" i="9"/>
  <c r="I1801" i="9" l="1"/>
  <c r="D1801" i="9"/>
  <c r="N1801" i="9"/>
  <c r="T1801" i="9"/>
  <c r="U1801" i="9" s="1"/>
  <c r="A1801" i="9"/>
  <c r="B1802" i="9"/>
  <c r="D1802" i="9" l="1"/>
  <c r="I1802" i="9"/>
  <c r="N1802" i="9"/>
  <c r="T1802" i="9"/>
  <c r="U1802" i="9" s="1"/>
  <c r="A1802" i="9"/>
  <c r="B1803" i="9"/>
  <c r="I1803" i="9" l="1"/>
  <c r="D1803" i="9"/>
  <c r="N1803" i="9"/>
  <c r="T1803" i="9"/>
  <c r="U1803" i="9" s="1"/>
  <c r="A1803" i="9"/>
  <c r="B1804" i="9"/>
  <c r="I1804" i="9" l="1"/>
  <c r="D1804" i="9"/>
  <c r="N1804" i="9"/>
  <c r="T1804" i="9"/>
  <c r="U1804" i="9" s="1"/>
  <c r="A1804" i="9"/>
  <c r="B1805" i="9"/>
  <c r="I1805" i="9" l="1"/>
  <c r="D1805" i="9"/>
  <c r="N1805" i="9"/>
  <c r="T1805" i="9"/>
  <c r="U1805" i="9" s="1"/>
  <c r="A1805" i="9"/>
  <c r="B1806" i="9"/>
  <c r="I1806" i="9" l="1"/>
  <c r="D1806" i="9"/>
  <c r="N1806" i="9"/>
  <c r="T1806" i="9"/>
  <c r="U1806" i="9" s="1"/>
  <c r="A1806" i="9"/>
  <c r="B1807" i="9"/>
  <c r="I1807" i="9" l="1"/>
  <c r="D1807" i="9"/>
  <c r="T1807" i="9"/>
  <c r="U1807" i="9" s="1"/>
  <c r="N1807" i="9"/>
  <c r="A1807" i="9"/>
  <c r="B1808" i="9"/>
  <c r="I1808" i="9" l="1"/>
  <c r="D1808" i="9"/>
  <c r="N1808" i="9"/>
  <c r="T1808" i="9"/>
  <c r="U1808" i="9" s="1"/>
  <c r="A1808" i="9"/>
  <c r="B1809" i="9"/>
  <c r="I1809" i="9" l="1"/>
  <c r="D1809" i="9"/>
  <c r="T1809" i="9"/>
  <c r="U1809" i="9" s="1"/>
  <c r="N1809" i="9"/>
  <c r="A1809" i="9"/>
  <c r="B1810" i="9"/>
  <c r="I1810" i="9" l="1"/>
  <c r="D1810" i="9"/>
  <c r="N1810" i="9"/>
  <c r="T1810" i="9"/>
  <c r="U1810" i="9" s="1"/>
  <c r="A1810" i="9"/>
  <c r="B1811" i="9"/>
  <c r="I1811" i="9" l="1"/>
  <c r="D1811" i="9"/>
  <c r="N1811" i="9"/>
  <c r="T1811" i="9"/>
  <c r="U1811" i="9" s="1"/>
  <c r="A1811" i="9"/>
  <c r="B1812" i="9"/>
  <c r="I1812" i="9" l="1"/>
  <c r="D1812" i="9"/>
  <c r="N1812" i="9"/>
  <c r="T1812" i="9"/>
  <c r="U1812" i="9" s="1"/>
  <c r="A1812" i="9"/>
  <c r="B1813" i="9"/>
  <c r="I1813" i="9" l="1"/>
  <c r="D1813" i="9"/>
  <c r="N1813" i="9"/>
  <c r="T1813" i="9"/>
  <c r="U1813" i="9" s="1"/>
  <c r="A1813" i="9"/>
  <c r="B1814" i="9"/>
  <c r="I1814" i="9" l="1"/>
  <c r="D1814" i="9"/>
  <c r="N1814" i="9"/>
  <c r="T1814" i="9"/>
  <c r="U1814" i="9" s="1"/>
  <c r="A1814" i="9"/>
  <c r="B1815" i="9"/>
  <c r="I1815" i="9" l="1"/>
  <c r="D1815" i="9"/>
  <c r="N1815" i="9"/>
  <c r="T1815" i="9"/>
  <c r="U1815" i="9" s="1"/>
  <c r="A1815" i="9"/>
  <c r="B1816" i="9"/>
  <c r="I1816" i="9" l="1"/>
  <c r="D1816" i="9"/>
  <c r="N1816" i="9"/>
  <c r="T1816" i="9"/>
  <c r="U1816" i="9" s="1"/>
  <c r="A1816" i="9"/>
  <c r="B1817" i="9"/>
  <c r="I1817" i="9" l="1"/>
  <c r="D1817" i="9"/>
  <c r="N1817" i="9"/>
  <c r="T1817" i="9"/>
  <c r="U1817" i="9" s="1"/>
  <c r="A1817" i="9"/>
  <c r="B1818" i="9"/>
  <c r="I1818" i="9" l="1"/>
  <c r="D1818" i="9"/>
  <c r="N1818" i="9"/>
  <c r="T1818" i="9"/>
  <c r="U1818" i="9" s="1"/>
  <c r="A1818" i="9"/>
  <c r="B1819" i="9"/>
  <c r="I1819" i="9" l="1"/>
  <c r="D1819" i="9"/>
  <c r="N1819" i="9"/>
  <c r="T1819" i="9"/>
  <c r="U1819" i="9" s="1"/>
  <c r="A1819" i="9"/>
  <c r="B1820" i="9"/>
  <c r="I1820" i="9" l="1"/>
  <c r="D1820" i="9"/>
  <c r="N1820" i="9"/>
  <c r="T1820" i="9"/>
  <c r="U1820" i="9" s="1"/>
  <c r="A1820" i="9"/>
  <c r="B1821" i="9"/>
  <c r="I1821" i="9" l="1"/>
  <c r="D1821" i="9"/>
  <c r="N1821" i="9"/>
  <c r="T1821" i="9"/>
  <c r="U1821" i="9" s="1"/>
  <c r="A1821" i="9"/>
  <c r="B1822" i="9"/>
  <c r="I1822" i="9" l="1"/>
  <c r="D1822" i="9"/>
  <c r="N1822" i="9"/>
  <c r="T1822" i="9"/>
  <c r="U1822" i="9" s="1"/>
  <c r="A1822" i="9"/>
  <c r="B1823" i="9"/>
  <c r="I1823" i="9" l="1"/>
  <c r="D1823" i="9"/>
  <c r="T1823" i="9"/>
  <c r="U1823" i="9" s="1"/>
  <c r="N1823" i="9"/>
  <c r="A1823" i="9"/>
  <c r="B1824" i="9"/>
  <c r="I1824" i="9" l="1"/>
  <c r="D1824" i="9"/>
  <c r="N1824" i="9"/>
  <c r="T1824" i="9"/>
  <c r="U1824" i="9" s="1"/>
  <c r="A1824" i="9"/>
  <c r="B1825" i="9"/>
  <c r="I1825" i="9" l="1"/>
  <c r="D1825" i="9"/>
  <c r="T1825" i="9"/>
  <c r="U1825" i="9" s="1"/>
  <c r="N1825" i="9"/>
  <c r="A1825" i="9"/>
  <c r="B1826" i="9"/>
  <c r="I1826" i="9" l="1"/>
  <c r="D1826" i="9"/>
  <c r="N1826" i="9"/>
  <c r="T1826" i="9"/>
  <c r="U1826" i="9" s="1"/>
  <c r="A1826" i="9"/>
  <c r="B1827" i="9"/>
  <c r="I1827" i="9" l="1"/>
  <c r="D1827" i="9"/>
  <c r="N1827" i="9"/>
  <c r="T1827" i="9"/>
  <c r="U1827" i="9" s="1"/>
  <c r="A1827" i="9"/>
  <c r="B1828" i="9"/>
  <c r="I1828" i="9" l="1"/>
  <c r="D1828" i="9"/>
  <c r="N1828" i="9"/>
  <c r="T1828" i="9"/>
  <c r="U1828" i="9" s="1"/>
  <c r="A1828" i="9"/>
  <c r="B1829" i="9"/>
  <c r="I1829" i="9" l="1"/>
  <c r="D1829" i="9"/>
  <c r="T1829" i="9"/>
  <c r="U1829" i="9" s="1"/>
  <c r="N1829" i="9"/>
  <c r="A1829" i="9"/>
  <c r="B1830" i="9"/>
  <c r="I1830" i="9" l="1"/>
  <c r="D1830" i="9"/>
  <c r="N1830" i="9"/>
  <c r="T1830" i="9"/>
  <c r="U1830" i="9" s="1"/>
  <c r="A1830" i="9"/>
  <c r="B1831" i="9"/>
  <c r="I1831" i="9" l="1"/>
  <c r="D1831" i="9"/>
  <c r="N1831" i="9"/>
  <c r="T1831" i="9"/>
  <c r="U1831" i="9" s="1"/>
  <c r="A1831" i="9"/>
  <c r="B1832" i="9"/>
  <c r="I1832" i="9" l="1"/>
  <c r="D1832" i="9"/>
  <c r="N1832" i="9"/>
  <c r="T1832" i="9"/>
  <c r="U1832" i="9" s="1"/>
  <c r="A1832" i="9"/>
  <c r="B1833" i="9"/>
  <c r="I1833" i="9" l="1"/>
  <c r="D1833" i="9"/>
  <c r="N1833" i="9"/>
  <c r="T1833" i="9"/>
  <c r="U1833" i="9" s="1"/>
  <c r="A1833" i="9"/>
  <c r="B1834" i="9"/>
  <c r="I1834" i="9" l="1"/>
  <c r="D1834" i="9"/>
  <c r="N1834" i="9"/>
  <c r="T1834" i="9"/>
  <c r="U1834" i="9" s="1"/>
  <c r="A1834" i="9"/>
  <c r="B1835" i="9"/>
  <c r="I1835" i="9" l="1"/>
  <c r="D1835" i="9"/>
  <c r="N1835" i="9"/>
  <c r="T1835" i="9"/>
  <c r="U1835" i="9" s="1"/>
  <c r="A1835" i="9"/>
  <c r="B1836" i="9"/>
  <c r="I1836" i="9" l="1"/>
  <c r="D1836" i="9"/>
  <c r="N1836" i="9"/>
  <c r="T1836" i="9"/>
  <c r="U1836" i="9" s="1"/>
  <c r="A1836" i="9"/>
  <c r="B1837" i="9"/>
  <c r="I1837" i="9" l="1"/>
  <c r="D1837" i="9"/>
  <c r="N1837" i="9"/>
  <c r="T1837" i="9"/>
  <c r="U1837" i="9" s="1"/>
  <c r="A1837" i="9"/>
  <c r="B1838" i="9"/>
  <c r="I1838" i="9" l="1"/>
  <c r="D1838" i="9"/>
  <c r="N1838" i="9"/>
  <c r="T1838" i="9"/>
  <c r="U1838" i="9" s="1"/>
  <c r="A1838" i="9"/>
  <c r="B1839" i="9"/>
  <c r="D1839" i="9" l="1"/>
  <c r="I1839" i="9"/>
  <c r="T1839" i="9"/>
  <c r="U1839" i="9" s="1"/>
  <c r="N1839" i="9"/>
  <c r="A1839" i="9"/>
  <c r="B1840" i="9"/>
  <c r="I1840" i="9" l="1"/>
  <c r="D1840" i="9"/>
  <c r="N1840" i="9"/>
  <c r="T1840" i="9"/>
  <c r="U1840" i="9" s="1"/>
  <c r="A1840" i="9"/>
  <c r="B1841" i="9"/>
  <c r="I1841" i="9" l="1"/>
  <c r="D1841" i="9"/>
  <c r="T1841" i="9"/>
  <c r="U1841" i="9" s="1"/>
  <c r="N1841" i="9"/>
  <c r="A1841" i="9"/>
  <c r="B1842" i="9"/>
  <c r="I1842" i="9" l="1"/>
  <c r="D1842" i="9"/>
  <c r="N1842" i="9"/>
  <c r="T1842" i="9"/>
  <c r="U1842" i="9" s="1"/>
  <c r="A1842" i="9"/>
  <c r="B1843" i="9"/>
  <c r="I1843" i="9" l="1"/>
  <c r="D1843" i="9"/>
  <c r="N1843" i="9"/>
  <c r="T1843" i="9"/>
  <c r="U1843" i="9" s="1"/>
  <c r="A1843" i="9"/>
  <c r="B1844" i="9"/>
  <c r="I1844" i="9" l="1"/>
  <c r="D1844" i="9"/>
  <c r="N1844" i="9"/>
  <c r="T1844" i="9"/>
  <c r="U1844" i="9" s="1"/>
  <c r="A1844" i="9"/>
  <c r="B1845" i="9"/>
  <c r="I1845" i="9" l="1"/>
  <c r="D1845" i="9"/>
  <c r="T1845" i="9"/>
  <c r="U1845" i="9" s="1"/>
  <c r="N1845" i="9"/>
  <c r="A1845" i="9"/>
  <c r="B1846" i="9"/>
  <c r="I1846" i="9" l="1"/>
  <c r="D1846" i="9"/>
  <c r="N1846" i="9"/>
  <c r="T1846" i="9"/>
  <c r="U1846" i="9" s="1"/>
  <c r="A1846" i="9"/>
  <c r="B1847" i="9"/>
  <c r="I1847" i="9" l="1"/>
  <c r="D1847" i="9"/>
  <c r="T1847" i="9"/>
  <c r="U1847" i="9" s="1"/>
  <c r="N1847" i="9"/>
  <c r="A1847" i="9"/>
  <c r="B1848" i="9"/>
  <c r="I1848" i="9" l="1"/>
  <c r="D1848" i="9"/>
  <c r="N1848" i="9"/>
  <c r="T1848" i="9"/>
  <c r="U1848" i="9" s="1"/>
  <c r="A1848" i="9"/>
  <c r="B1849" i="9"/>
  <c r="I1849" i="9" l="1"/>
  <c r="D1849" i="9"/>
  <c r="N1849" i="9"/>
  <c r="T1849" i="9"/>
  <c r="U1849" i="9" s="1"/>
  <c r="A1849" i="9"/>
  <c r="B1850" i="9"/>
  <c r="I1850" i="9" l="1"/>
  <c r="D1850" i="9"/>
  <c r="N1850" i="9"/>
  <c r="T1850" i="9"/>
  <c r="U1850" i="9" s="1"/>
  <c r="A1850" i="9"/>
  <c r="B1851" i="9"/>
  <c r="I1851" i="9" l="1"/>
  <c r="D1851" i="9"/>
  <c r="T1851" i="9"/>
  <c r="U1851" i="9" s="1"/>
  <c r="N1851" i="9"/>
  <c r="A1851" i="9"/>
  <c r="B1852" i="9"/>
  <c r="I1852" i="9" l="1"/>
  <c r="D1852" i="9"/>
  <c r="N1852" i="9"/>
  <c r="T1852" i="9"/>
  <c r="U1852" i="9" s="1"/>
  <c r="A1852" i="9"/>
  <c r="B1853" i="9"/>
  <c r="I1853" i="9" l="1"/>
  <c r="D1853" i="9"/>
  <c r="N1853" i="9"/>
  <c r="T1853" i="9"/>
  <c r="U1853" i="9" s="1"/>
  <c r="A1853" i="9"/>
  <c r="B1854" i="9"/>
  <c r="I1854" i="9" l="1"/>
  <c r="D1854" i="9"/>
  <c r="N1854" i="9"/>
  <c r="T1854" i="9"/>
  <c r="U1854" i="9" s="1"/>
  <c r="A1854" i="9"/>
  <c r="B1855" i="9"/>
  <c r="I1855" i="9" l="1"/>
  <c r="D1855" i="9"/>
  <c r="N1855" i="9"/>
  <c r="T1855" i="9"/>
  <c r="U1855" i="9" s="1"/>
  <c r="A1855" i="9"/>
  <c r="B1856" i="9"/>
  <c r="I1856" i="9" l="1"/>
  <c r="D1856" i="9"/>
  <c r="N1856" i="9"/>
  <c r="T1856" i="9"/>
  <c r="U1856" i="9" s="1"/>
  <c r="A1856" i="9"/>
  <c r="B1857" i="9"/>
  <c r="D1857" i="9" l="1"/>
  <c r="I1857" i="9"/>
  <c r="N1857" i="9"/>
  <c r="T1857" i="9"/>
  <c r="U1857" i="9" s="1"/>
  <c r="A1857" i="9"/>
  <c r="B1858" i="9"/>
  <c r="I1858" i="9" l="1"/>
  <c r="D1858" i="9"/>
  <c r="N1858" i="9"/>
  <c r="T1858" i="9"/>
  <c r="U1858" i="9" s="1"/>
  <c r="A1858" i="9"/>
  <c r="B1859" i="9"/>
  <c r="I1859" i="9" l="1"/>
  <c r="D1859" i="9"/>
  <c r="N1859" i="9"/>
  <c r="T1859" i="9"/>
  <c r="U1859" i="9" s="1"/>
  <c r="A1859" i="9"/>
  <c r="B1860" i="9"/>
  <c r="I1860" i="9" l="1"/>
  <c r="D1860" i="9"/>
  <c r="N1860" i="9"/>
  <c r="T1860" i="9"/>
  <c r="U1860" i="9" s="1"/>
  <c r="A1860" i="9"/>
  <c r="B1861" i="9"/>
  <c r="I1861" i="9" l="1"/>
  <c r="D1861" i="9"/>
  <c r="N1861" i="9"/>
  <c r="T1861" i="9"/>
  <c r="U1861" i="9" s="1"/>
  <c r="A1861" i="9"/>
  <c r="B1862" i="9"/>
  <c r="I1862" i="9" l="1"/>
  <c r="D1862" i="9"/>
  <c r="N1862" i="9"/>
  <c r="T1862" i="9"/>
  <c r="U1862" i="9" s="1"/>
  <c r="A1862" i="9"/>
  <c r="B1863" i="9"/>
  <c r="I1863" i="9" l="1"/>
  <c r="D1863" i="9"/>
  <c r="N1863" i="9"/>
  <c r="T1863" i="9"/>
  <c r="U1863" i="9" s="1"/>
  <c r="A1863" i="9"/>
  <c r="B1864" i="9"/>
  <c r="I1864" i="9" l="1"/>
  <c r="D1864" i="9"/>
  <c r="N1864" i="9"/>
  <c r="T1864" i="9"/>
  <c r="U1864" i="9" s="1"/>
  <c r="A1864" i="9"/>
  <c r="B1865" i="9"/>
  <c r="I1865" i="9" l="1"/>
  <c r="D1865" i="9"/>
  <c r="N1865" i="9"/>
  <c r="T1865" i="9"/>
  <c r="U1865" i="9" s="1"/>
  <c r="A1865" i="9"/>
  <c r="B1866" i="9"/>
  <c r="I1866" i="9" l="1"/>
  <c r="D1866" i="9"/>
  <c r="N1866" i="9"/>
  <c r="T1866" i="9"/>
  <c r="U1866" i="9" s="1"/>
  <c r="A1866" i="9"/>
  <c r="B1867" i="9"/>
  <c r="I1867" i="9" l="1"/>
  <c r="D1867" i="9"/>
  <c r="T1867" i="9"/>
  <c r="U1867" i="9" s="1"/>
  <c r="N1867" i="9"/>
  <c r="A1867" i="9"/>
  <c r="B1868" i="9"/>
  <c r="I1868" i="9" l="1"/>
  <c r="D1868" i="9"/>
  <c r="N1868" i="9"/>
  <c r="T1868" i="9"/>
  <c r="U1868" i="9" s="1"/>
  <c r="A1868" i="9"/>
  <c r="B1869" i="9"/>
  <c r="I1869" i="9" l="1"/>
  <c r="D1869" i="9"/>
  <c r="T1869" i="9"/>
  <c r="U1869" i="9" s="1"/>
  <c r="N1869" i="9"/>
  <c r="A1869" i="9"/>
  <c r="B1870" i="9"/>
  <c r="I1870" i="9" l="1"/>
  <c r="D1870" i="9"/>
  <c r="N1870" i="9"/>
  <c r="T1870" i="9"/>
  <c r="U1870" i="9" s="1"/>
  <c r="A1870" i="9"/>
  <c r="B1871" i="9"/>
  <c r="I1871" i="9" l="1"/>
  <c r="D1871" i="9"/>
  <c r="N1871" i="9"/>
  <c r="T1871" i="9"/>
  <c r="U1871" i="9" s="1"/>
  <c r="A1871" i="9"/>
  <c r="B1872" i="9"/>
  <c r="I1872" i="9" l="1"/>
  <c r="D1872" i="9"/>
  <c r="N1872" i="9"/>
  <c r="T1872" i="9"/>
  <c r="U1872" i="9" s="1"/>
  <c r="A1872" i="9"/>
  <c r="B1873" i="9"/>
  <c r="T1873" i="9" l="1"/>
  <c r="U1873" i="9" s="1"/>
  <c r="N1873" i="9"/>
  <c r="A1873" i="9"/>
  <c r="B1874" i="9"/>
  <c r="I1874" i="9" l="1"/>
  <c r="D1874" i="9"/>
  <c r="N1874" i="9"/>
  <c r="T1874" i="9"/>
  <c r="U1874" i="9" s="1"/>
  <c r="A1874" i="9"/>
  <c r="B1875" i="9"/>
  <c r="I1875" i="9" l="1"/>
  <c r="D1875" i="9"/>
  <c r="N1875" i="9"/>
  <c r="T1875" i="9"/>
  <c r="U1875" i="9" s="1"/>
  <c r="A1875" i="9"/>
  <c r="B1876" i="9"/>
  <c r="I1876" i="9" l="1"/>
  <c r="D1876" i="9"/>
  <c r="N1876" i="9"/>
  <c r="T1876" i="9"/>
  <c r="U1876" i="9" s="1"/>
  <c r="A1876" i="9"/>
  <c r="B1877" i="9"/>
  <c r="I1877" i="9" l="1"/>
  <c r="D1877" i="9"/>
  <c r="T1877" i="9"/>
  <c r="U1877" i="9" s="1"/>
  <c r="N1877" i="9"/>
  <c r="A1877" i="9"/>
  <c r="B1878" i="9"/>
  <c r="I1878" i="9" l="1"/>
  <c r="D1878" i="9"/>
  <c r="N1878" i="9"/>
  <c r="T1878" i="9"/>
  <c r="U1878" i="9" s="1"/>
  <c r="A1878" i="9"/>
  <c r="B1879" i="9"/>
  <c r="I1879" i="9" l="1"/>
  <c r="D1879" i="9"/>
  <c r="T1879" i="9"/>
  <c r="U1879" i="9" s="1"/>
  <c r="N1879" i="9"/>
  <c r="A1879" i="9"/>
  <c r="B1880" i="9"/>
  <c r="I1880" i="9" l="1"/>
  <c r="D1880" i="9"/>
  <c r="T1880" i="9"/>
  <c r="U1880" i="9" s="1"/>
  <c r="N1880" i="9"/>
  <c r="A1880" i="9"/>
  <c r="B1881" i="9"/>
  <c r="I1881" i="9" l="1"/>
  <c r="D1881" i="9"/>
  <c r="T1881" i="9"/>
  <c r="U1881" i="9" s="1"/>
  <c r="N1881" i="9"/>
  <c r="A1881" i="9"/>
  <c r="B1882" i="9"/>
  <c r="I1882" i="9" l="1"/>
  <c r="D1882" i="9"/>
  <c r="T1882" i="9"/>
  <c r="U1882" i="9" s="1"/>
  <c r="N1882" i="9"/>
  <c r="A1882" i="9"/>
  <c r="B1883" i="9"/>
  <c r="I1883" i="9" l="1"/>
  <c r="D1883" i="9"/>
  <c r="T1883" i="9"/>
  <c r="U1883" i="9" s="1"/>
  <c r="N1883" i="9"/>
  <c r="A1883" i="9"/>
  <c r="B1884" i="9"/>
  <c r="I1884" i="9" l="1"/>
  <c r="D1884" i="9"/>
  <c r="N1884" i="9"/>
  <c r="T1884" i="9"/>
  <c r="U1884" i="9" s="1"/>
  <c r="A1884" i="9"/>
  <c r="B1885" i="9"/>
  <c r="I1885" i="9" l="1"/>
  <c r="D1885" i="9"/>
  <c r="T1885" i="9"/>
  <c r="U1885" i="9" s="1"/>
  <c r="N1885" i="9"/>
  <c r="A1885" i="9"/>
  <c r="B1886" i="9"/>
  <c r="I1886" i="9" l="1"/>
  <c r="D1886" i="9"/>
  <c r="T1886" i="9"/>
  <c r="U1886" i="9" s="1"/>
  <c r="N1886" i="9"/>
  <c r="A1886" i="9"/>
  <c r="B1887" i="9"/>
  <c r="I1887" i="9" l="1"/>
  <c r="D1887" i="9"/>
  <c r="T1887" i="9"/>
  <c r="U1887" i="9" s="1"/>
  <c r="N1887" i="9"/>
  <c r="A1887" i="9"/>
  <c r="B1888" i="9"/>
  <c r="I1888" i="9" l="1"/>
  <c r="D1888" i="9"/>
  <c r="N1888" i="9"/>
  <c r="T1888" i="9"/>
  <c r="U1888" i="9" s="1"/>
  <c r="A1888" i="9"/>
  <c r="B1889" i="9"/>
  <c r="I1889" i="9" l="1"/>
  <c r="D1889" i="9"/>
  <c r="N1889" i="9"/>
  <c r="T1889" i="9"/>
  <c r="U1889" i="9" s="1"/>
  <c r="A1889" i="9"/>
  <c r="B1890" i="9"/>
  <c r="I1890" i="9" l="1"/>
  <c r="D1890" i="9"/>
  <c r="N1890" i="9"/>
  <c r="T1890" i="9"/>
  <c r="U1890" i="9" s="1"/>
  <c r="A1890" i="9"/>
  <c r="B1891" i="9"/>
  <c r="I1891" i="9" l="1"/>
  <c r="D1891" i="9"/>
  <c r="N1891" i="9"/>
  <c r="T1891" i="9"/>
  <c r="U1891" i="9" s="1"/>
  <c r="A1891" i="9"/>
  <c r="B1892" i="9"/>
  <c r="I1892" i="9" l="1"/>
  <c r="D1892" i="9"/>
  <c r="T1892" i="9"/>
  <c r="U1892" i="9" s="1"/>
  <c r="N1892" i="9"/>
  <c r="A1892" i="9"/>
  <c r="B1893" i="9"/>
  <c r="I1893" i="9" l="1"/>
  <c r="D1893" i="9"/>
  <c r="N1893" i="9"/>
  <c r="T1893" i="9"/>
  <c r="U1893" i="9" s="1"/>
  <c r="A1893" i="9"/>
  <c r="B1894" i="9"/>
  <c r="I1894" i="9" l="1"/>
  <c r="D1894" i="9"/>
  <c r="N1894" i="9"/>
  <c r="T1894" i="9"/>
  <c r="U1894" i="9" s="1"/>
  <c r="A1894" i="9"/>
  <c r="B1895" i="9"/>
  <c r="I1895" i="9" l="1"/>
  <c r="D1895" i="9"/>
  <c r="N1895" i="9"/>
  <c r="T1895" i="9"/>
  <c r="U1895" i="9" s="1"/>
  <c r="A1895" i="9"/>
  <c r="B1896" i="9"/>
  <c r="I1896" i="9" l="1"/>
  <c r="D1896" i="9"/>
  <c r="N1896" i="9"/>
  <c r="T1896" i="9"/>
  <c r="U1896" i="9" s="1"/>
  <c r="A1896" i="9"/>
  <c r="B1897" i="9"/>
  <c r="I1897" i="9" l="1"/>
  <c r="D1897" i="9"/>
  <c r="N1897" i="9"/>
  <c r="T1897" i="9"/>
  <c r="U1897" i="9" s="1"/>
  <c r="A1897" i="9"/>
  <c r="B1898" i="9"/>
  <c r="I1898" i="9" l="1"/>
  <c r="D1898" i="9"/>
  <c r="T1898" i="9"/>
  <c r="U1898" i="9" s="1"/>
  <c r="N1898" i="9"/>
  <c r="A1898" i="9"/>
  <c r="B1899" i="9"/>
  <c r="I1899" i="9" l="1"/>
  <c r="D1899" i="9"/>
  <c r="N1899" i="9"/>
  <c r="T1899" i="9"/>
  <c r="U1899" i="9" s="1"/>
  <c r="A1899" i="9"/>
  <c r="B1900" i="9"/>
  <c r="I1900" i="9" l="1"/>
  <c r="D1900" i="9"/>
  <c r="T1900" i="9"/>
  <c r="U1900" i="9" s="1"/>
  <c r="N1900" i="9"/>
  <c r="A1900" i="9"/>
  <c r="B1901" i="9"/>
  <c r="I1901" i="9" l="1"/>
  <c r="D1901" i="9"/>
  <c r="N1901" i="9"/>
  <c r="T1901" i="9"/>
  <c r="U1901" i="9" s="1"/>
  <c r="A1901" i="9"/>
  <c r="B1902" i="9"/>
  <c r="I1902" i="9" l="1"/>
  <c r="D1902" i="9"/>
  <c r="N1902" i="9"/>
  <c r="T1902" i="9"/>
  <c r="U1902" i="9" s="1"/>
  <c r="A1902" i="9"/>
  <c r="B1903" i="9"/>
  <c r="I1903" i="9" l="1"/>
  <c r="D1903" i="9"/>
  <c r="N1903" i="9"/>
  <c r="T1903" i="9"/>
  <c r="U1903" i="9" s="1"/>
  <c r="A1903" i="9"/>
  <c r="B1904" i="9"/>
  <c r="I1904" i="9" l="1"/>
  <c r="D1904" i="9"/>
  <c r="N1904" i="9"/>
  <c r="T1904" i="9"/>
  <c r="U1904" i="9" s="1"/>
  <c r="A1904" i="9"/>
  <c r="B1905" i="9"/>
  <c r="I1905" i="9" l="1"/>
  <c r="D1905" i="9"/>
  <c r="N1905" i="9"/>
  <c r="T1905" i="9"/>
  <c r="U1905" i="9" s="1"/>
  <c r="A1905" i="9"/>
  <c r="B1906" i="9"/>
  <c r="I1906" i="9" l="1"/>
  <c r="D1906" i="9"/>
  <c r="N1906" i="9"/>
  <c r="T1906" i="9"/>
  <c r="U1906" i="9" s="1"/>
  <c r="A1906" i="9"/>
  <c r="B1907" i="9"/>
  <c r="I1907" i="9" l="1"/>
  <c r="D1907" i="9"/>
  <c r="N1907" i="9"/>
  <c r="T1907" i="9"/>
  <c r="U1907" i="9" s="1"/>
  <c r="A1907" i="9"/>
  <c r="B1908" i="9"/>
  <c r="I1908" i="9" l="1"/>
  <c r="D1908" i="9"/>
  <c r="T1908" i="9"/>
  <c r="U1908" i="9" s="1"/>
  <c r="N1908" i="9"/>
  <c r="A1908" i="9"/>
  <c r="B1909" i="9"/>
  <c r="I1909" i="9" l="1"/>
  <c r="D1909" i="9"/>
  <c r="N1909" i="9"/>
  <c r="T1909" i="9"/>
  <c r="U1909" i="9" s="1"/>
  <c r="A1909" i="9"/>
  <c r="B1910" i="9"/>
  <c r="I1910" i="9" l="1"/>
  <c r="D1910" i="9"/>
  <c r="N1910" i="9"/>
  <c r="T1910" i="9"/>
  <c r="U1910" i="9" s="1"/>
  <c r="A1910" i="9"/>
  <c r="B1911" i="9"/>
  <c r="I1911" i="9" l="1"/>
  <c r="D1911" i="9"/>
  <c r="N1911" i="9"/>
  <c r="T1911" i="9"/>
  <c r="U1911" i="9" s="1"/>
  <c r="A1911" i="9"/>
  <c r="B1912" i="9"/>
  <c r="I1912" i="9" l="1"/>
  <c r="D1912" i="9"/>
  <c r="N1912" i="9"/>
  <c r="T1912" i="9"/>
  <c r="U1912" i="9" s="1"/>
  <c r="A1912" i="9"/>
  <c r="B1913" i="9"/>
  <c r="I1913" i="9" l="1"/>
  <c r="D1913" i="9"/>
  <c r="N1913" i="9"/>
  <c r="T1913" i="9"/>
  <c r="U1913" i="9" s="1"/>
  <c r="A1913" i="9"/>
  <c r="B1914" i="9"/>
  <c r="I1914" i="9" l="1"/>
  <c r="D1914" i="9"/>
  <c r="T1914" i="9"/>
  <c r="U1914" i="9" s="1"/>
  <c r="N1914" i="9"/>
  <c r="A1914" i="9"/>
  <c r="B1915" i="9"/>
  <c r="I1915" i="9" l="1"/>
  <c r="D1915" i="9"/>
  <c r="N1915" i="9"/>
  <c r="T1915" i="9"/>
  <c r="U1915" i="9" s="1"/>
  <c r="A1915" i="9"/>
  <c r="B1916" i="9"/>
  <c r="I1916" i="9" l="1"/>
  <c r="D1916" i="9"/>
  <c r="N1916" i="9"/>
  <c r="T1916" i="9"/>
  <c r="U1916" i="9" s="1"/>
  <c r="A1916" i="9"/>
  <c r="B1917" i="9"/>
  <c r="I1917" i="9" l="1"/>
  <c r="D1917" i="9"/>
  <c r="N1917" i="9"/>
  <c r="T1917" i="9"/>
  <c r="U1917" i="9" s="1"/>
  <c r="A1917" i="9"/>
  <c r="B1918" i="9"/>
  <c r="I1918" i="9" l="1"/>
  <c r="D1918" i="9"/>
  <c r="T1918" i="9"/>
  <c r="U1918" i="9" s="1"/>
  <c r="N1918" i="9"/>
  <c r="A1918" i="9"/>
  <c r="B1919" i="9"/>
  <c r="I1919" i="9" l="1"/>
  <c r="D1919" i="9"/>
  <c r="T1919" i="9"/>
  <c r="U1919" i="9" s="1"/>
  <c r="N1919" i="9"/>
  <c r="A1919" i="9"/>
  <c r="B1920" i="9"/>
  <c r="I1920" i="9" l="1"/>
  <c r="D1920" i="9"/>
  <c r="N1920" i="9"/>
  <c r="T1920" i="9"/>
  <c r="U1920" i="9" s="1"/>
  <c r="A1920" i="9"/>
  <c r="B1921" i="9"/>
  <c r="I1921" i="9" l="1"/>
  <c r="D1921" i="9"/>
  <c r="T1921" i="9"/>
  <c r="U1921" i="9" s="1"/>
  <c r="N1921" i="9"/>
  <c r="A1921" i="9"/>
  <c r="B1922" i="9"/>
  <c r="I1922" i="9" l="1"/>
  <c r="D1922" i="9"/>
  <c r="N1922" i="9"/>
  <c r="T1922" i="9"/>
  <c r="U1922" i="9" s="1"/>
  <c r="A1922" i="9"/>
  <c r="B1923" i="9"/>
  <c r="I1923" i="9" l="1"/>
  <c r="D1923" i="9"/>
  <c r="N1923" i="9"/>
  <c r="T1923" i="9"/>
  <c r="U1923" i="9" s="1"/>
  <c r="A1923" i="9"/>
  <c r="B1924" i="9"/>
  <c r="I1924" i="9" l="1"/>
  <c r="D1924" i="9"/>
  <c r="T1924" i="9"/>
  <c r="U1924" i="9" s="1"/>
  <c r="N1924" i="9"/>
  <c r="A1924" i="9"/>
  <c r="B1925" i="9"/>
  <c r="I1925" i="9" l="1"/>
  <c r="D1925" i="9"/>
  <c r="N1925" i="9"/>
  <c r="T1925" i="9"/>
  <c r="U1925" i="9" s="1"/>
  <c r="A1925" i="9"/>
  <c r="B1926" i="9"/>
  <c r="I1926" i="9" l="1"/>
  <c r="D1926" i="9"/>
  <c r="T1926" i="9"/>
  <c r="U1926" i="9" s="1"/>
  <c r="N1926" i="9"/>
  <c r="A1926" i="9"/>
  <c r="B1927" i="9"/>
  <c r="I1927" i="9" l="1"/>
  <c r="D1927" i="9"/>
  <c r="N1927" i="9"/>
  <c r="T1927" i="9"/>
  <c r="U1927" i="9" s="1"/>
  <c r="A1927" i="9"/>
  <c r="B1928" i="9"/>
  <c r="I1928" i="9" l="1"/>
  <c r="D1928" i="9"/>
  <c r="N1928" i="9"/>
  <c r="T1928" i="9"/>
  <c r="U1928" i="9" s="1"/>
  <c r="A1928" i="9"/>
  <c r="B1929" i="9"/>
  <c r="I1929" i="9" l="1"/>
  <c r="D1929" i="9"/>
  <c r="N1929" i="9"/>
  <c r="T1929" i="9"/>
  <c r="U1929" i="9" s="1"/>
  <c r="A1929" i="9"/>
  <c r="B1930" i="9"/>
  <c r="I1930" i="9" l="1"/>
  <c r="D1930" i="9"/>
  <c r="T1930" i="9"/>
  <c r="U1930" i="9" s="1"/>
  <c r="N1930" i="9"/>
  <c r="A1930" i="9"/>
  <c r="B1931" i="9"/>
  <c r="I1931" i="9" l="1"/>
  <c r="D1931" i="9"/>
  <c r="T1931" i="9"/>
  <c r="U1931" i="9" s="1"/>
  <c r="N1931" i="9"/>
  <c r="A1931" i="9"/>
  <c r="B1932" i="9"/>
  <c r="I1932" i="9" l="1"/>
  <c r="D1932" i="9"/>
  <c r="N1932" i="9"/>
  <c r="T1932" i="9"/>
  <c r="U1932" i="9" s="1"/>
  <c r="A1932" i="9"/>
  <c r="B1933" i="9"/>
  <c r="I1933" i="9" l="1"/>
  <c r="D1933" i="9"/>
  <c r="N1933" i="9"/>
  <c r="T1933" i="9"/>
  <c r="U1933" i="9" s="1"/>
  <c r="A1933" i="9"/>
  <c r="B1934" i="9"/>
  <c r="I1934" i="9" l="1"/>
  <c r="D1934" i="9"/>
  <c r="N1934" i="9"/>
  <c r="T1934" i="9"/>
  <c r="U1934" i="9" s="1"/>
  <c r="A1934" i="9"/>
  <c r="B1935" i="9"/>
  <c r="I1935" i="9" l="1"/>
  <c r="D1935" i="9"/>
  <c r="N1935" i="9"/>
  <c r="T1935" i="9"/>
  <c r="U1935" i="9" s="1"/>
  <c r="A1935" i="9"/>
  <c r="B1936" i="9"/>
  <c r="I1936" i="9" l="1"/>
  <c r="D1936" i="9"/>
  <c r="N1936" i="9"/>
  <c r="T1936" i="9"/>
  <c r="U1936" i="9" s="1"/>
  <c r="A1936" i="9"/>
  <c r="B1937" i="9"/>
  <c r="I1937" i="9" l="1"/>
  <c r="D1937" i="9"/>
  <c r="N1937" i="9"/>
  <c r="T1937" i="9"/>
  <c r="U1937" i="9" s="1"/>
  <c r="A1937" i="9"/>
  <c r="B1938" i="9"/>
  <c r="I1938" i="9" l="1"/>
  <c r="D1938" i="9"/>
  <c r="N1938" i="9"/>
  <c r="T1938" i="9"/>
  <c r="U1938" i="9" s="1"/>
  <c r="A1938" i="9"/>
  <c r="B1939" i="9"/>
  <c r="I1939" i="9" l="1"/>
  <c r="D1939" i="9"/>
  <c r="N1939" i="9"/>
  <c r="T1939" i="9"/>
  <c r="U1939" i="9" s="1"/>
  <c r="A1939" i="9"/>
  <c r="B1940" i="9"/>
  <c r="I1940" i="9" l="1"/>
  <c r="D1940" i="9"/>
  <c r="T1940" i="9"/>
  <c r="U1940" i="9" s="1"/>
  <c r="N1940" i="9"/>
  <c r="A1940" i="9"/>
  <c r="B1941" i="9"/>
  <c r="I1941" i="9" l="1"/>
  <c r="D1941" i="9"/>
  <c r="N1941" i="9"/>
  <c r="T1941" i="9"/>
  <c r="U1941" i="9" s="1"/>
  <c r="A1941" i="9"/>
  <c r="B1942" i="9"/>
  <c r="I1942" i="9" l="1"/>
  <c r="D1942" i="9"/>
  <c r="T1942" i="9"/>
  <c r="U1942" i="9" s="1"/>
  <c r="N1942" i="9"/>
  <c r="A1942" i="9"/>
  <c r="B1943" i="9"/>
  <c r="I1943" i="9" l="1"/>
  <c r="D1943" i="9"/>
  <c r="T1943" i="9"/>
  <c r="U1943" i="9" s="1"/>
  <c r="N1943" i="9"/>
  <c r="A1943" i="9"/>
  <c r="B1944" i="9"/>
  <c r="I1944" i="9" l="1"/>
  <c r="D1944" i="9"/>
  <c r="N1944" i="9"/>
  <c r="T1944" i="9"/>
  <c r="U1944" i="9" s="1"/>
  <c r="A1944" i="9"/>
  <c r="B1945" i="9"/>
  <c r="I1945" i="9" l="1"/>
  <c r="D1945" i="9"/>
  <c r="N1945" i="9"/>
  <c r="T1945" i="9"/>
  <c r="U1945" i="9" s="1"/>
  <c r="A1945" i="9"/>
  <c r="B1946" i="9"/>
  <c r="I1946" i="9" l="1"/>
  <c r="D1946" i="9"/>
  <c r="N1946" i="9"/>
  <c r="T1946" i="9"/>
  <c r="U1946" i="9" s="1"/>
  <c r="A1946" i="9"/>
  <c r="B1947" i="9"/>
  <c r="I1947" i="9" l="1"/>
  <c r="D1947" i="9"/>
  <c r="N1947" i="9"/>
  <c r="T1947" i="9"/>
  <c r="U1947" i="9" s="1"/>
  <c r="A1947" i="9"/>
  <c r="B1948" i="9"/>
  <c r="I1948" i="9" l="1"/>
  <c r="D1948" i="9"/>
  <c r="N1948" i="9"/>
  <c r="T1948" i="9"/>
  <c r="U1948" i="9" s="1"/>
  <c r="A1948" i="9"/>
  <c r="B1949" i="9"/>
  <c r="I1949" i="9" l="1"/>
  <c r="D1949" i="9"/>
  <c r="N1949" i="9"/>
  <c r="T1949" i="9"/>
  <c r="U1949" i="9" s="1"/>
  <c r="A1949" i="9"/>
  <c r="B1950" i="9"/>
  <c r="I1950" i="9" l="1"/>
  <c r="D1950" i="9"/>
  <c r="N1950" i="9"/>
  <c r="T1950" i="9"/>
  <c r="U1950" i="9" s="1"/>
  <c r="A1950" i="9"/>
  <c r="B1951" i="9"/>
  <c r="I1951" i="9" l="1"/>
  <c r="D1951" i="9"/>
  <c r="N1951" i="9"/>
  <c r="T1951" i="9"/>
  <c r="U1951" i="9" s="1"/>
  <c r="A1951" i="9"/>
  <c r="B1952" i="9"/>
  <c r="I1952" i="9" l="1"/>
  <c r="D1952" i="9"/>
  <c r="N1952" i="9"/>
  <c r="T1952" i="9"/>
  <c r="U1952" i="9" s="1"/>
  <c r="A1952" i="9"/>
  <c r="B1953" i="9"/>
  <c r="I1953" i="9" l="1"/>
  <c r="D1953" i="9"/>
  <c r="N1953" i="9"/>
  <c r="T1953" i="9"/>
  <c r="U1953" i="9" s="1"/>
  <c r="A1953" i="9"/>
  <c r="B1954" i="9"/>
  <c r="I1954" i="9" l="1"/>
  <c r="D1954" i="9"/>
  <c r="N1954" i="9"/>
  <c r="T1954" i="9"/>
  <c r="U1954" i="9" s="1"/>
  <c r="A1954" i="9"/>
  <c r="B1955" i="9"/>
  <c r="I1955" i="9" l="1"/>
  <c r="D1955" i="9"/>
  <c r="T1955" i="9"/>
  <c r="U1955" i="9" s="1"/>
  <c r="N1955" i="9"/>
  <c r="A1955" i="9"/>
  <c r="B1956" i="9"/>
  <c r="I1956" i="9" l="1"/>
  <c r="D1956" i="9"/>
  <c r="N1956" i="9"/>
  <c r="T1956" i="9"/>
  <c r="U1956" i="9" s="1"/>
  <c r="A1956" i="9"/>
  <c r="B1957" i="9"/>
  <c r="I1957" i="9" l="1"/>
  <c r="D1957" i="9"/>
  <c r="T1957" i="9"/>
  <c r="U1957" i="9" s="1"/>
  <c r="N1957" i="9"/>
  <c r="A1957" i="9"/>
  <c r="B1958" i="9"/>
  <c r="I1958" i="9" l="1"/>
  <c r="D1958" i="9"/>
  <c r="N1958" i="9"/>
  <c r="T1958" i="9"/>
  <c r="U1958" i="9" s="1"/>
  <c r="A1958" i="9"/>
  <c r="B1959" i="9"/>
  <c r="I1959" i="9" l="1"/>
  <c r="D1959" i="9"/>
  <c r="N1959" i="9"/>
  <c r="T1959" i="9"/>
  <c r="U1959" i="9" s="1"/>
  <c r="A1959" i="9"/>
  <c r="B1960" i="9"/>
  <c r="I1960" i="9" l="1"/>
  <c r="D1960" i="9"/>
  <c r="T1960" i="9"/>
  <c r="U1960" i="9" s="1"/>
  <c r="N1960" i="9"/>
  <c r="A1960" i="9"/>
  <c r="B1961" i="9"/>
  <c r="I1961" i="9" l="1"/>
  <c r="D1961" i="9"/>
  <c r="N1961" i="9"/>
  <c r="T1961" i="9"/>
  <c r="U1961" i="9" s="1"/>
  <c r="A1961" i="9"/>
  <c r="B1962" i="9"/>
  <c r="I1962" i="9" l="1"/>
  <c r="D1962" i="9"/>
  <c r="N1962" i="9"/>
  <c r="T1962" i="9"/>
  <c r="U1962" i="9" s="1"/>
  <c r="A1962" i="9"/>
  <c r="B1963" i="9"/>
  <c r="I1963" i="9" l="1"/>
  <c r="D1963" i="9"/>
  <c r="N1963" i="9"/>
  <c r="T1963" i="9"/>
  <c r="U1963" i="9" s="1"/>
  <c r="A1963" i="9"/>
  <c r="B1964" i="9"/>
  <c r="I1964" i="9" l="1"/>
  <c r="D1964" i="9"/>
  <c r="T1964" i="9"/>
  <c r="U1964" i="9" s="1"/>
  <c r="N1964" i="9"/>
  <c r="A1964" i="9"/>
  <c r="B1965" i="9"/>
  <c r="I1965" i="9" l="1"/>
  <c r="D1965" i="9"/>
  <c r="N1965" i="9"/>
  <c r="T1965" i="9"/>
  <c r="U1965" i="9" s="1"/>
  <c r="A1965" i="9"/>
  <c r="B1966" i="9"/>
  <c r="I1966" i="9" l="1"/>
  <c r="D1966" i="9"/>
  <c r="T1966" i="9"/>
  <c r="U1966" i="9" s="1"/>
  <c r="N1966" i="9"/>
  <c r="A1966" i="9"/>
  <c r="B1967" i="9"/>
  <c r="D1967" i="9" l="1"/>
  <c r="I1967" i="9"/>
  <c r="N1967" i="9"/>
  <c r="T1967" i="9"/>
  <c r="U1967" i="9" s="1"/>
  <c r="A1967" i="9"/>
  <c r="B1968" i="9"/>
  <c r="I1968" i="9" l="1"/>
  <c r="D1968" i="9"/>
  <c r="T1968" i="9"/>
  <c r="U1968" i="9" s="1"/>
  <c r="N1968" i="9"/>
  <c r="A1968" i="9"/>
  <c r="B1969" i="9"/>
  <c r="I1969" i="9" l="1"/>
  <c r="D1969" i="9"/>
  <c r="N1969" i="9"/>
  <c r="T1969" i="9"/>
  <c r="U1969" i="9" s="1"/>
  <c r="A1969" i="9"/>
  <c r="B1970" i="9"/>
  <c r="I1970" i="9" l="1"/>
  <c r="D1970" i="9"/>
  <c r="T1970" i="9"/>
  <c r="U1970" i="9" s="1"/>
  <c r="N1970" i="9"/>
  <c r="A1970" i="9"/>
  <c r="B1971" i="9"/>
  <c r="I1971" i="9" l="1"/>
  <c r="D1971" i="9"/>
  <c r="T1971" i="9"/>
  <c r="U1971" i="9" s="1"/>
  <c r="N1971" i="9"/>
  <c r="A1971" i="9"/>
  <c r="B1972" i="9"/>
  <c r="I1972" i="9" l="1"/>
  <c r="D1972" i="9"/>
  <c r="N1972" i="9"/>
  <c r="T1972" i="9"/>
  <c r="U1972" i="9" s="1"/>
  <c r="A1972" i="9"/>
  <c r="B1973" i="9"/>
  <c r="I1973" i="9" l="1"/>
  <c r="D1973" i="9"/>
  <c r="N1973" i="9"/>
  <c r="T1973" i="9"/>
  <c r="U1973" i="9" s="1"/>
  <c r="A1973" i="9"/>
  <c r="B1974" i="9"/>
  <c r="I1974" i="9" l="1"/>
  <c r="D1974" i="9"/>
  <c r="N1974" i="9"/>
  <c r="T1974" i="9"/>
  <c r="U1974" i="9" s="1"/>
  <c r="A1974" i="9"/>
  <c r="B1975" i="9"/>
  <c r="I1975" i="9" l="1"/>
  <c r="D1975" i="9"/>
  <c r="N1975" i="9"/>
  <c r="T1975" i="9"/>
  <c r="U1975" i="9" s="1"/>
  <c r="A1975" i="9"/>
  <c r="B1976" i="9"/>
  <c r="I1976" i="9" l="1"/>
  <c r="D1976" i="9"/>
  <c r="N1976" i="9"/>
  <c r="T1976" i="9"/>
  <c r="U1976" i="9" s="1"/>
  <c r="A1976" i="9"/>
  <c r="B1977" i="9"/>
  <c r="I1977" i="9" l="1"/>
  <c r="D1977" i="9"/>
  <c r="N1977" i="9"/>
  <c r="T1977" i="9"/>
  <c r="U1977" i="9" s="1"/>
  <c r="A1977" i="9"/>
  <c r="B1978" i="9"/>
  <c r="I1978" i="9" l="1"/>
  <c r="D1978" i="9"/>
  <c r="N1978" i="9"/>
  <c r="T1978" i="9"/>
  <c r="U1978" i="9" s="1"/>
  <c r="A1978" i="9"/>
  <c r="B1979" i="9"/>
  <c r="I1979" i="9" l="1"/>
  <c r="D1979" i="9"/>
  <c r="N1979" i="9"/>
  <c r="T1979" i="9"/>
  <c r="U1979" i="9" s="1"/>
  <c r="A1979" i="9"/>
  <c r="B1980" i="9"/>
  <c r="I1980" i="9" l="1"/>
  <c r="D1980" i="9"/>
  <c r="N1980" i="9"/>
  <c r="T1980" i="9"/>
  <c r="U1980" i="9" s="1"/>
  <c r="A1980" i="9"/>
  <c r="B1981" i="9"/>
  <c r="I1981" i="9" l="1"/>
  <c r="D1981" i="9"/>
  <c r="N1981" i="9"/>
  <c r="T1981" i="9"/>
  <c r="U1981" i="9" s="1"/>
  <c r="A1981" i="9"/>
  <c r="B1982" i="9"/>
  <c r="I1982" i="9" l="1"/>
  <c r="D1982" i="9"/>
  <c r="N1982" i="9"/>
  <c r="T1982" i="9"/>
  <c r="U1982" i="9" s="1"/>
  <c r="A1982" i="9"/>
  <c r="B1983" i="9"/>
  <c r="I1983" i="9" l="1"/>
  <c r="D1983" i="9"/>
  <c r="N1983" i="9"/>
  <c r="T1983" i="9"/>
  <c r="U1983" i="9" s="1"/>
  <c r="A1983" i="9"/>
  <c r="B1984" i="9"/>
  <c r="I1984" i="9" l="1"/>
  <c r="D1984" i="9"/>
  <c r="N1984" i="9"/>
  <c r="T1984" i="9"/>
  <c r="U1984" i="9" s="1"/>
  <c r="A1984" i="9"/>
  <c r="B1985" i="9"/>
  <c r="D1985" i="9" l="1"/>
  <c r="I1985" i="9"/>
  <c r="T1985" i="9"/>
  <c r="N1985" i="9"/>
  <c r="A1985" i="9"/>
  <c r="B1986" i="9"/>
  <c r="I1986" i="9" l="1"/>
  <c r="D1986" i="9"/>
  <c r="U1985" i="9"/>
  <c r="T1986" i="9"/>
  <c r="U1986" i="9" s="1"/>
  <c r="N1986" i="9"/>
  <c r="A1986" i="9"/>
  <c r="B1987" i="9"/>
  <c r="I1987" i="9" l="1"/>
  <c r="D1987" i="9"/>
  <c r="N1987" i="9"/>
  <c r="T1987" i="9"/>
  <c r="U1987" i="9" s="1"/>
  <c r="A1987" i="9"/>
  <c r="B1988" i="9"/>
  <c r="I1988" i="9" l="1"/>
  <c r="D1988" i="9"/>
  <c r="N1988" i="9"/>
  <c r="T1988" i="9"/>
  <c r="U1988" i="9" s="1"/>
  <c r="A1988" i="9"/>
  <c r="B1989" i="9"/>
  <c r="I1989" i="9" l="1"/>
  <c r="D1989" i="9"/>
  <c r="N1989" i="9"/>
  <c r="T1989" i="9"/>
  <c r="U1989" i="9" s="1"/>
  <c r="A1989" i="9"/>
  <c r="B1990" i="9"/>
  <c r="I1990" i="9" l="1"/>
  <c r="D1990" i="9"/>
  <c r="T1990" i="9"/>
  <c r="U1990" i="9" s="1"/>
  <c r="N1990" i="9"/>
  <c r="A1990" i="9"/>
  <c r="B1991" i="9"/>
  <c r="I1991" i="9" l="1"/>
  <c r="D1991" i="9"/>
  <c r="N1991" i="9"/>
  <c r="T1991" i="9"/>
  <c r="A1991" i="9"/>
  <c r="B1992" i="9"/>
  <c r="I1992" i="9" l="1"/>
  <c r="D1992" i="9"/>
  <c r="U1991" i="9"/>
  <c r="N1992" i="9"/>
  <c r="T1992" i="9"/>
  <c r="U1992" i="9" s="1"/>
  <c r="A1992" i="9"/>
  <c r="B1993" i="9"/>
  <c r="I1993" i="9" l="1"/>
  <c r="D1993" i="9"/>
  <c r="T1993" i="9"/>
  <c r="U1993" i="9" s="1"/>
  <c r="N1993" i="9"/>
  <c r="A1993" i="9"/>
  <c r="B1994" i="9"/>
  <c r="I1994" i="9" l="1"/>
  <c r="D1994" i="9"/>
  <c r="N1994" i="9"/>
  <c r="T1994" i="9"/>
  <c r="U1994" i="9" s="1"/>
  <c r="A1994" i="9"/>
  <c r="B1995" i="9"/>
  <c r="I1995" i="9" l="1"/>
  <c r="D1995" i="9"/>
  <c r="N1995" i="9"/>
  <c r="T1995" i="9"/>
  <c r="U1995" i="9" s="1"/>
  <c r="A1995" i="9"/>
  <c r="B1996" i="9"/>
  <c r="I1996" i="9" l="1"/>
  <c r="D1996" i="9"/>
  <c r="N1996" i="9"/>
  <c r="T1996" i="9"/>
  <c r="U1996" i="9" s="1"/>
  <c r="A1996" i="9"/>
  <c r="B1997" i="9"/>
  <c r="I1997" i="9" l="1"/>
  <c r="D1997" i="9"/>
  <c r="T1997" i="9"/>
  <c r="U1997" i="9" s="1"/>
  <c r="N1997" i="9"/>
  <c r="A1997" i="9"/>
  <c r="B1998" i="9"/>
  <c r="I1998" i="9" l="1"/>
  <c r="D1998" i="9"/>
  <c r="N1998" i="9"/>
  <c r="T1998" i="9"/>
  <c r="U1998" i="9" s="1"/>
  <c r="A1998" i="9"/>
  <c r="B1999" i="9"/>
  <c r="I1999" i="9" l="1"/>
  <c r="D1999" i="9"/>
  <c r="T1999" i="9"/>
  <c r="U1999" i="9" s="1"/>
  <c r="N1999" i="9"/>
  <c r="A1999" i="9"/>
  <c r="B2000" i="9"/>
  <c r="I2000" i="9" l="1"/>
  <c r="D2000" i="9"/>
  <c r="N2000" i="9"/>
  <c r="T2000" i="9"/>
  <c r="U2000" i="9" s="1"/>
  <c r="A2000" i="9"/>
  <c r="B2001" i="9"/>
  <c r="I2001" i="9" l="1"/>
  <c r="D2001" i="9"/>
  <c r="N2001" i="9"/>
  <c r="T2001" i="9"/>
  <c r="A2001" i="9"/>
  <c r="B2002" i="9"/>
  <c r="I2002" i="9" l="1"/>
  <c r="D2002" i="9"/>
  <c r="U2001" i="9"/>
  <c r="T2002" i="9"/>
  <c r="U2002" i="9" s="1"/>
  <c r="N2002" i="9"/>
  <c r="A2002" i="9"/>
  <c r="B2003" i="9"/>
  <c r="I2003" i="9" l="1"/>
  <c r="D2003" i="9"/>
  <c r="N2003" i="9"/>
  <c r="T2003" i="9"/>
  <c r="U2003" i="9" s="1"/>
  <c r="A2003" i="9"/>
  <c r="B2004" i="9"/>
  <c r="I2004" i="9" l="1"/>
  <c r="D2004" i="9"/>
  <c r="N2004" i="9"/>
  <c r="T2004" i="9"/>
  <c r="U2004" i="9" s="1"/>
  <c r="A2004" i="9"/>
  <c r="B2005" i="9"/>
  <c r="I2005" i="9" l="1"/>
  <c r="D2005" i="9"/>
  <c r="N2005" i="9"/>
  <c r="T2005" i="9"/>
  <c r="U2005" i="9" s="1"/>
  <c r="A2005" i="9"/>
  <c r="B2006" i="9"/>
  <c r="I2006" i="9" l="1"/>
  <c r="D2006" i="9"/>
  <c r="N2006" i="9"/>
  <c r="T2006" i="9"/>
  <c r="U2006" i="9" s="1"/>
  <c r="A2006" i="9"/>
  <c r="B2007" i="9"/>
  <c r="I2007" i="9" l="1"/>
  <c r="D2007" i="9"/>
  <c r="N2007" i="9"/>
  <c r="T2007" i="9"/>
  <c r="A2007" i="9"/>
  <c r="B2008" i="9"/>
  <c r="I2008" i="9" l="1"/>
  <c r="D2008" i="9"/>
  <c r="U2007" i="9"/>
  <c r="N2008" i="9"/>
  <c r="T2008" i="9"/>
  <c r="U2008" i="9" s="1"/>
  <c r="A2008" i="9"/>
  <c r="B2009" i="9"/>
  <c r="I2009" i="9" l="1"/>
  <c r="D2009" i="9"/>
  <c r="T2009" i="9"/>
  <c r="U2009" i="9" s="1"/>
  <c r="N2009" i="9"/>
  <c r="A2009" i="9"/>
  <c r="B2010" i="9"/>
  <c r="I2010" i="9" l="1"/>
  <c r="D2010" i="9"/>
  <c r="N2010" i="9"/>
  <c r="T2010" i="9"/>
  <c r="U2010" i="9" s="1"/>
  <c r="A2010" i="9"/>
  <c r="B2011" i="9"/>
  <c r="I2011" i="9" l="1"/>
  <c r="D2011" i="9"/>
  <c r="T2011" i="9"/>
  <c r="U2011" i="9" s="1"/>
  <c r="N2011" i="9"/>
  <c r="A2011" i="9"/>
  <c r="B2012" i="9"/>
  <c r="I2012" i="9" l="1"/>
  <c r="D2012" i="9"/>
  <c r="N2012" i="9"/>
  <c r="T2012" i="9"/>
  <c r="U2012" i="9" s="1"/>
  <c r="A2012" i="9"/>
  <c r="B2013" i="9"/>
  <c r="I2013" i="9" l="1"/>
  <c r="D2013" i="9"/>
  <c r="T2013" i="9"/>
  <c r="U2013" i="9" s="1"/>
  <c r="N2013" i="9"/>
  <c r="A2013" i="9"/>
  <c r="B2014" i="9"/>
  <c r="I2014" i="9" l="1"/>
  <c r="D2014" i="9"/>
  <c r="N2014" i="9"/>
  <c r="T2014" i="9"/>
  <c r="U2014" i="9" s="1"/>
  <c r="A2014" i="9"/>
  <c r="B2015" i="9"/>
  <c r="I2015" i="9" l="1"/>
  <c r="D2015" i="9"/>
  <c r="T2015" i="9"/>
  <c r="U2015" i="9" s="1"/>
  <c r="N2015" i="9"/>
  <c r="A2015" i="9"/>
  <c r="B2016" i="9"/>
  <c r="I2016" i="9" l="1"/>
  <c r="D2016" i="9"/>
  <c r="N2016" i="9"/>
  <c r="T2016" i="9"/>
  <c r="U2016" i="9" s="1"/>
  <c r="A2016" i="9"/>
  <c r="B2017" i="9"/>
  <c r="I2017" i="9" l="1"/>
  <c r="D2017" i="9"/>
  <c r="N2017" i="9"/>
  <c r="T2017" i="9"/>
  <c r="A2017" i="9"/>
  <c r="B2018" i="9"/>
  <c r="I2018" i="9" l="1"/>
  <c r="D2018" i="9"/>
  <c r="N2018" i="9"/>
  <c r="T2018" i="9"/>
  <c r="U2018" i="9" s="1"/>
  <c r="U2017" i="9"/>
  <c r="A2018" i="9"/>
  <c r="B2019" i="9"/>
  <c r="I2019" i="9" l="1"/>
  <c r="D2019" i="9"/>
  <c r="N2019" i="9"/>
  <c r="T2019" i="9"/>
  <c r="U2019" i="9" s="1"/>
  <c r="A2019" i="9"/>
  <c r="B2020" i="9"/>
  <c r="I2020" i="9" l="1"/>
  <c r="D2020" i="9"/>
  <c r="N2020" i="9"/>
  <c r="T2020" i="9"/>
  <c r="U2020" i="9" s="1"/>
  <c r="A2020" i="9"/>
  <c r="B2021" i="9"/>
  <c r="I2021" i="9" l="1"/>
  <c r="D2021" i="9"/>
  <c r="N2021" i="9"/>
  <c r="T2021" i="9"/>
  <c r="U2021" i="9" s="1"/>
  <c r="A2021" i="9"/>
  <c r="B2022" i="9"/>
  <c r="I2022" i="9" l="1"/>
  <c r="D2022" i="9"/>
  <c r="T2022" i="9"/>
  <c r="U2022" i="9" s="1"/>
  <c r="N2022" i="9"/>
  <c r="A2022" i="9"/>
  <c r="B2023" i="9"/>
  <c r="I2023" i="9" l="1"/>
  <c r="D2023" i="9"/>
  <c r="T2023" i="9"/>
  <c r="N2023" i="9"/>
  <c r="A2023" i="9"/>
  <c r="B2024" i="9"/>
  <c r="I2024" i="9" l="1"/>
  <c r="D2024" i="9"/>
  <c r="N2024" i="9"/>
  <c r="T2024" i="9"/>
  <c r="U2024" i="9" s="1"/>
  <c r="U2023" i="9"/>
  <c r="A2024" i="9"/>
  <c r="B2025" i="9"/>
  <c r="I2025" i="9" l="1"/>
  <c r="D2025" i="9"/>
  <c r="N2025" i="9"/>
  <c r="T2025" i="9"/>
  <c r="U2025" i="9" s="1"/>
  <c r="A2025" i="9"/>
  <c r="B2026" i="9"/>
  <c r="I2026" i="9" l="1"/>
  <c r="D2026" i="9"/>
  <c r="N2026" i="9"/>
  <c r="T2026" i="9"/>
  <c r="U2026" i="9" s="1"/>
  <c r="A2026" i="9"/>
  <c r="B2027" i="9"/>
  <c r="I2027" i="9" l="1"/>
  <c r="D2027" i="9"/>
  <c r="T2027" i="9"/>
  <c r="U2027" i="9" s="1"/>
  <c r="N2027" i="9"/>
  <c r="A2027" i="9"/>
  <c r="B2028" i="9"/>
  <c r="I2028" i="9" l="1"/>
  <c r="D2028" i="9"/>
  <c r="N2028" i="9"/>
  <c r="T2028" i="9"/>
  <c r="U2028" i="9" s="1"/>
  <c r="A2028" i="9"/>
  <c r="B2029" i="9"/>
  <c r="I2029" i="9" l="1"/>
  <c r="D2029" i="9"/>
  <c r="T2029" i="9"/>
  <c r="U2029" i="9" s="1"/>
  <c r="N2029" i="9"/>
  <c r="A2029" i="9"/>
  <c r="B2030" i="9"/>
  <c r="I2030" i="9" l="1"/>
  <c r="D2030" i="9"/>
  <c r="N2030" i="9"/>
  <c r="T2030" i="9"/>
  <c r="U2030" i="9" s="1"/>
  <c r="A2030" i="9"/>
  <c r="B2031" i="9"/>
  <c r="I2031" i="9" l="1"/>
  <c r="D2031" i="9"/>
  <c r="T2031" i="9"/>
  <c r="U2031" i="9" s="1"/>
  <c r="N2031" i="9"/>
  <c r="A2031" i="9"/>
  <c r="B2032" i="9"/>
  <c r="I2032" i="9" l="1"/>
  <c r="D2032" i="9"/>
  <c r="T2032" i="9"/>
  <c r="U2032" i="9" s="1"/>
  <c r="N2032" i="9"/>
  <c r="A2032" i="9"/>
  <c r="B2033" i="9"/>
  <c r="I2033" i="9" l="1"/>
  <c r="D2033" i="9"/>
  <c r="N2033" i="9"/>
  <c r="T2033" i="9"/>
  <c r="U2033" i="9" s="1"/>
  <c r="A2033" i="9"/>
  <c r="B2034" i="9"/>
  <c r="I2034" i="9" l="1"/>
  <c r="D2034" i="9"/>
  <c r="N2034" i="9"/>
  <c r="T2034" i="9"/>
  <c r="U2034" i="9" s="1"/>
  <c r="A2034" i="9"/>
  <c r="B2035" i="9"/>
  <c r="I2035" i="9" l="1"/>
  <c r="D2035" i="9"/>
  <c r="N2035" i="9"/>
  <c r="T2035" i="9"/>
  <c r="U2035" i="9" s="1"/>
  <c r="A2035" i="9"/>
  <c r="B2036" i="9"/>
  <c r="I2036" i="9" l="1"/>
  <c r="D2036" i="9"/>
  <c r="T2036" i="9"/>
  <c r="U2036" i="9" s="1"/>
  <c r="N2036" i="9"/>
  <c r="A2036" i="9"/>
  <c r="B2037" i="9"/>
  <c r="I2037" i="9" l="1"/>
  <c r="D2037" i="9"/>
  <c r="N2037" i="9"/>
  <c r="T2037" i="9"/>
  <c r="U2037" i="9" s="1"/>
  <c r="A2037" i="9"/>
  <c r="B2038" i="9"/>
  <c r="I2038" i="9" l="1"/>
  <c r="D2038" i="9"/>
  <c r="T2038" i="9"/>
  <c r="U2038" i="9" s="1"/>
  <c r="N2038" i="9"/>
  <c r="A2038" i="9"/>
  <c r="B2039" i="9"/>
  <c r="I2039" i="9" l="1"/>
  <c r="D2039" i="9"/>
  <c r="T2039" i="9"/>
  <c r="N2039" i="9"/>
  <c r="A2039" i="9"/>
  <c r="B2040" i="9"/>
  <c r="I2040" i="9" l="1"/>
  <c r="D2040" i="9"/>
  <c r="N2040" i="9"/>
  <c r="T2040" i="9"/>
  <c r="U2040" i="9" s="1"/>
  <c r="U2039" i="9"/>
  <c r="A2040" i="9"/>
  <c r="B2041" i="9"/>
  <c r="I2041" i="9" l="1"/>
  <c r="D2041" i="9"/>
  <c r="N2041" i="9"/>
  <c r="T2041" i="9"/>
  <c r="U2041" i="9" s="1"/>
  <c r="A2041" i="9"/>
  <c r="B2042" i="9"/>
  <c r="I2042" i="9" l="1"/>
  <c r="D2042" i="9"/>
  <c r="N2042" i="9"/>
  <c r="T2042" i="9"/>
  <c r="U2042" i="9" s="1"/>
  <c r="A2042" i="9"/>
  <c r="B2043" i="9"/>
  <c r="I2043" i="9" l="1"/>
  <c r="D2043" i="9"/>
  <c r="T2043" i="9"/>
  <c r="U2043" i="9" s="1"/>
  <c r="N2043" i="9"/>
  <c r="A2043" i="9"/>
  <c r="B2044" i="9"/>
  <c r="I2044" i="9" l="1"/>
  <c r="D2044" i="9"/>
  <c r="N2044" i="9"/>
  <c r="T2044" i="9"/>
  <c r="U2044" i="9" s="1"/>
  <c r="A2044" i="9"/>
  <c r="B2045" i="9"/>
  <c r="I2045" i="9" l="1"/>
  <c r="D2045" i="9"/>
  <c r="T2045" i="9"/>
  <c r="U2045" i="9" s="1"/>
  <c r="N2045" i="9"/>
  <c r="A2045" i="9"/>
  <c r="B2046" i="9"/>
  <c r="I2046" i="9" l="1"/>
  <c r="D2046" i="9"/>
  <c r="N2046" i="9"/>
  <c r="T2046" i="9"/>
  <c r="U2046" i="9" s="1"/>
  <c r="A2046" i="9"/>
  <c r="B2047" i="9"/>
  <c r="I2047" i="9" l="1"/>
  <c r="D2047" i="9"/>
  <c r="T2047" i="9"/>
  <c r="U2047" i="9" s="1"/>
  <c r="N2047" i="9"/>
  <c r="A2047" i="9"/>
  <c r="B2048" i="9"/>
  <c r="I2048" i="9" l="1"/>
  <c r="D2048" i="9"/>
  <c r="T2048" i="9"/>
  <c r="U2048" i="9" s="1"/>
  <c r="N2048" i="9"/>
  <c r="A2048" i="9"/>
  <c r="B2049" i="9"/>
  <c r="I2049" i="9" l="1"/>
  <c r="D2049" i="9"/>
  <c r="N2049" i="9"/>
  <c r="T2049" i="9"/>
  <c r="A2049" i="9"/>
  <c r="B2050" i="9"/>
  <c r="I2050" i="9" l="1"/>
  <c r="D2050" i="9"/>
  <c r="T2050" i="9"/>
  <c r="U2050" i="9" s="1"/>
  <c r="N2050" i="9"/>
  <c r="U2049" i="9"/>
  <c r="A2050" i="9"/>
  <c r="B2051" i="9"/>
  <c r="I2051" i="9" l="1"/>
  <c r="D2051" i="9"/>
  <c r="N2051" i="9"/>
  <c r="T2051" i="9"/>
  <c r="U2051" i="9" s="1"/>
  <c r="A2051" i="9"/>
  <c r="B2052" i="9"/>
  <c r="I2052" i="9" l="1"/>
  <c r="D2052" i="9"/>
  <c r="T2052" i="9"/>
  <c r="U2052" i="9" s="1"/>
  <c r="N2052" i="9"/>
  <c r="A2052" i="9"/>
  <c r="B2053" i="9"/>
  <c r="I2053" i="9" l="1"/>
  <c r="D2053" i="9"/>
  <c r="T2053" i="9"/>
  <c r="U2053" i="9" s="1"/>
  <c r="N2053" i="9"/>
  <c r="A2053" i="9"/>
  <c r="B2054" i="9"/>
  <c r="I2054" i="9" l="1"/>
  <c r="D2054" i="9"/>
  <c r="N2054" i="9"/>
  <c r="T2054" i="9"/>
  <c r="U2054" i="9" s="1"/>
  <c r="A2054" i="9"/>
  <c r="B2055" i="9"/>
  <c r="I2055" i="9" l="1"/>
  <c r="D2055" i="9"/>
  <c r="N2055" i="9"/>
  <c r="T2055" i="9"/>
  <c r="A2055" i="9"/>
  <c r="B2056" i="9"/>
  <c r="I2056" i="9" l="1"/>
  <c r="D2056" i="9"/>
  <c r="N2056" i="9"/>
  <c r="T2056" i="9"/>
  <c r="U2056" i="9" s="1"/>
  <c r="U2055" i="9"/>
  <c r="A2056" i="9"/>
  <c r="B2057" i="9"/>
  <c r="I2057" i="9" l="1"/>
  <c r="D2057" i="9"/>
  <c r="T2057" i="9"/>
  <c r="U2057" i="9" s="1"/>
  <c r="N2057" i="9"/>
  <c r="A2057" i="9"/>
  <c r="B2058" i="9"/>
  <c r="I2058" i="9" l="1"/>
  <c r="D2058" i="9"/>
  <c r="N2058" i="9"/>
  <c r="T2058" i="9"/>
  <c r="U2058" i="9" s="1"/>
  <c r="A2058" i="9"/>
  <c r="B2059" i="9"/>
  <c r="I2059" i="9" l="1"/>
  <c r="D2059" i="9"/>
  <c r="N2059" i="9"/>
  <c r="T2059" i="9"/>
  <c r="U2059" i="9" s="1"/>
  <c r="A2059" i="9"/>
  <c r="B2060" i="9"/>
  <c r="I2060" i="9" l="1"/>
  <c r="D2060" i="9"/>
  <c r="T2060" i="9"/>
  <c r="U2060" i="9" s="1"/>
  <c r="N2060" i="9"/>
  <c r="A2060" i="9"/>
  <c r="B2061" i="9"/>
  <c r="I2061" i="9" l="1"/>
  <c r="D2061" i="9"/>
  <c r="N2061" i="9"/>
  <c r="T2061" i="9"/>
  <c r="U2061" i="9" s="1"/>
  <c r="A2061" i="9"/>
  <c r="B2062" i="9"/>
  <c r="I2062" i="9" l="1"/>
  <c r="D2062" i="9"/>
  <c r="T2062" i="9"/>
  <c r="U2062" i="9" s="1"/>
  <c r="N2062" i="9"/>
  <c r="A2062" i="9"/>
  <c r="B2063" i="9"/>
  <c r="I2063" i="9" l="1"/>
  <c r="D2063" i="9"/>
  <c r="N2063" i="9"/>
  <c r="T2063" i="9"/>
  <c r="U2063" i="9" s="1"/>
  <c r="A2063" i="9"/>
  <c r="B2064" i="9"/>
  <c r="I2064" i="9" l="1"/>
  <c r="D2064" i="9"/>
  <c r="N2064" i="9"/>
  <c r="T2064" i="9"/>
  <c r="U2064" i="9" s="1"/>
  <c r="A2064" i="9"/>
  <c r="B2065" i="9"/>
  <c r="I2065" i="9" l="1"/>
  <c r="D2065" i="9"/>
  <c r="N2065" i="9"/>
  <c r="T2065" i="9"/>
  <c r="A2065" i="9"/>
  <c r="B2066" i="9"/>
  <c r="I2066" i="9" l="1"/>
  <c r="D2066" i="9"/>
  <c r="U2065" i="9"/>
  <c r="T2066" i="9"/>
  <c r="U2066" i="9" s="1"/>
  <c r="N2066" i="9"/>
  <c r="A2066" i="9"/>
  <c r="B2067" i="9"/>
  <c r="I2067" i="9" l="1"/>
  <c r="D2067" i="9"/>
  <c r="N2067" i="9"/>
  <c r="T2067" i="9"/>
  <c r="U2067" i="9" s="1"/>
  <c r="A2067" i="9"/>
  <c r="B2068" i="9"/>
  <c r="I2068" i="9" l="1"/>
  <c r="D2068" i="9"/>
  <c r="N2068" i="9"/>
  <c r="T2068" i="9"/>
  <c r="U2068" i="9" s="1"/>
  <c r="A2068" i="9"/>
  <c r="B2069" i="9"/>
  <c r="I2069" i="9" l="1"/>
  <c r="D2069" i="9"/>
  <c r="N2069" i="9"/>
  <c r="T2069" i="9"/>
  <c r="U2069" i="9" s="1"/>
  <c r="A2069" i="9"/>
  <c r="B2070" i="9"/>
  <c r="I2070" i="9" l="1"/>
  <c r="D2070" i="9"/>
  <c r="N2070" i="9"/>
  <c r="T2070" i="9"/>
  <c r="U2070" i="9" s="1"/>
  <c r="A2070" i="9"/>
  <c r="B2071" i="9"/>
  <c r="I2071" i="9" l="1"/>
  <c r="D2071" i="9"/>
  <c r="T2071" i="9"/>
  <c r="N2071" i="9"/>
  <c r="A2071" i="9"/>
  <c r="B2072" i="9"/>
  <c r="I2072" i="9" l="1"/>
  <c r="D2072" i="9"/>
  <c r="U2071" i="9"/>
  <c r="N2072" i="9"/>
  <c r="T2072" i="9"/>
  <c r="U2072" i="9" s="1"/>
  <c r="A2072" i="9"/>
  <c r="B2073" i="9"/>
  <c r="I2073" i="9" l="1"/>
  <c r="D2073" i="9"/>
  <c r="T2073" i="9"/>
  <c r="U2073" i="9" s="1"/>
  <c r="N2073" i="9"/>
  <c r="A2073" i="9"/>
  <c r="B2074" i="9"/>
  <c r="I2074" i="9" l="1"/>
  <c r="D2074" i="9"/>
  <c r="T2074" i="9"/>
  <c r="U2074" i="9" s="1"/>
  <c r="N2074" i="9"/>
  <c r="A2074" i="9"/>
  <c r="B2075" i="9"/>
  <c r="D2075" i="9" l="1"/>
  <c r="I2075" i="9"/>
  <c r="N2075" i="9"/>
  <c r="T2075" i="9"/>
  <c r="U2075" i="9" s="1"/>
  <c r="A2075" i="9"/>
  <c r="B2076" i="9"/>
  <c r="I2076" i="9" l="1"/>
  <c r="D2076" i="9"/>
  <c r="N2076" i="9"/>
  <c r="T2076" i="9"/>
  <c r="U2076" i="9" s="1"/>
  <c r="A2076" i="9"/>
  <c r="B2077" i="9"/>
  <c r="I2077" i="9" l="1"/>
  <c r="D2077" i="9"/>
  <c r="N2077" i="9"/>
  <c r="T2077" i="9"/>
  <c r="U2077" i="9" s="1"/>
  <c r="A2077" i="9"/>
  <c r="B2078" i="9"/>
  <c r="I2078" i="9" l="1"/>
  <c r="D2078" i="9"/>
  <c r="N2078" i="9"/>
  <c r="T2078" i="9"/>
  <c r="U2078" i="9" s="1"/>
  <c r="A2078" i="9"/>
  <c r="B2079" i="9"/>
  <c r="I2079" i="9" l="1"/>
  <c r="D2079" i="9"/>
  <c r="N2079" i="9"/>
  <c r="T2079" i="9"/>
  <c r="U2079" i="9" s="1"/>
  <c r="A2079" i="9"/>
  <c r="B2080" i="9"/>
  <c r="I2080" i="9" l="1"/>
  <c r="D2080" i="9"/>
  <c r="N2080" i="9"/>
  <c r="T2080" i="9"/>
  <c r="U2080" i="9" s="1"/>
  <c r="A2080" i="9"/>
  <c r="B2081" i="9"/>
  <c r="I2081" i="9" l="1"/>
  <c r="D2081" i="9"/>
  <c r="N2081" i="9"/>
  <c r="T2081" i="9"/>
  <c r="A2081" i="9"/>
  <c r="B2082" i="9"/>
  <c r="I2082" i="9" l="1"/>
  <c r="D2082" i="9"/>
  <c r="U2081" i="9"/>
  <c r="N2082" i="9"/>
  <c r="T2082" i="9"/>
  <c r="U2082" i="9" s="1"/>
  <c r="A2082" i="9"/>
  <c r="B2083" i="9"/>
  <c r="I2083" i="9" l="1"/>
  <c r="D2083" i="9"/>
  <c r="T2083" i="9"/>
  <c r="U2083" i="9" s="1"/>
  <c r="N2083" i="9"/>
  <c r="A2083" i="9"/>
  <c r="B2084" i="9"/>
  <c r="I2084" i="9" l="1"/>
  <c r="D2084" i="9"/>
  <c r="N2084" i="9"/>
  <c r="T2084" i="9"/>
  <c r="U2084" i="9" s="1"/>
  <c r="A2084" i="9"/>
  <c r="B2085" i="9"/>
  <c r="D2085" i="9" l="1"/>
  <c r="I2085" i="9"/>
  <c r="T2085" i="9"/>
  <c r="U2085" i="9" s="1"/>
  <c r="N2085" i="9"/>
  <c r="A2085" i="9"/>
  <c r="B2086" i="9"/>
  <c r="I2086" i="9" l="1"/>
  <c r="D2086" i="9"/>
  <c r="N2086" i="9"/>
  <c r="T2086" i="9"/>
  <c r="U2086" i="9" s="1"/>
  <c r="A2086" i="9"/>
  <c r="B2087" i="9"/>
  <c r="I2087" i="9" l="1"/>
  <c r="D2087" i="9"/>
  <c r="T2087" i="9"/>
  <c r="N2087" i="9"/>
  <c r="A2087" i="9"/>
  <c r="B2088" i="9"/>
  <c r="I2088" i="9" l="1"/>
  <c r="D2088" i="9"/>
  <c r="T2088" i="9"/>
  <c r="U2088" i="9" s="1"/>
  <c r="N2088" i="9"/>
  <c r="U2087" i="9"/>
  <c r="A2088" i="9"/>
  <c r="B2089" i="9"/>
  <c r="I2089" i="9" l="1"/>
  <c r="D2089" i="9"/>
  <c r="N2089" i="9"/>
  <c r="T2089" i="9"/>
  <c r="U2089" i="9" s="1"/>
  <c r="A2089" i="9"/>
  <c r="B2090" i="9"/>
  <c r="I2090" i="9" l="1"/>
  <c r="D2090" i="9"/>
  <c r="N2090" i="9"/>
  <c r="T2090" i="9"/>
  <c r="U2090" i="9" s="1"/>
  <c r="A2090" i="9"/>
  <c r="B2091" i="9"/>
  <c r="I2091" i="9" l="1"/>
  <c r="D2091" i="9"/>
  <c r="N2091" i="9"/>
  <c r="T2091" i="9"/>
  <c r="U2091" i="9" s="1"/>
  <c r="A2091" i="9"/>
  <c r="B2092" i="9"/>
  <c r="I2092" i="9" l="1"/>
  <c r="D2092" i="9"/>
  <c r="T2092" i="9"/>
  <c r="U2092" i="9" s="1"/>
  <c r="N2092" i="9"/>
  <c r="A2092" i="9"/>
  <c r="B2093" i="9"/>
  <c r="I2093" i="9" l="1"/>
  <c r="D2093" i="9"/>
  <c r="N2093" i="9"/>
  <c r="T2093" i="9"/>
  <c r="U2093" i="9" s="1"/>
  <c r="A2093" i="9"/>
  <c r="B2094" i="9"/>
  <c r="I2094" i="9" l="1"/>
  <c r="D2094" i="9"/>
  <c r="T2094" i="9"/>
  <c r="U2094" i="9" s="1"/>
  <c r="N2094" i="9"/>
  <c r="A2094" i="9"/>
  <c r="B2095" i="9"/>
  <c r="I2095" i="9" l="1"/>
  <c r="D2095" i="9"/>
  <c r="N2095" i="9"/>
  <c r="T2095" i="9"/>
  <c r="U2095" i="9" s="1"/>
  <c r="A2095" i="9"/>
  <c r="B2096" i="9"/>
  <c r="I2096" i="9" l="1"/>
  <c r="D2096" i="9"/>
  <c r="T2096" i="9"/>
  <c r="U2096" i="9" s="1"/>
  <c r="N2096" i="9"/>
  <c r="A2096" i="9"/>
  <c r="B2097" i="9"/>
  <c r="I2097" i="9" l="1"/>
  <c r="D2097" i="9"/>
  <c r="T2097" i="9"/>
  <c r="U2097" i="9" s="1"/>
  <c r="N2097" i="9"/>
  <c r="A2097" i="9"/>
  <c r="B2098" i="9"/>
  <c r="I2098" i="9" l="1"/>
  <c r="D2098" i="9"/>
  <c r="N2098" i="9"/>
  <c r="T2098" i="9"/>
  <c r="U2098" i="9" s="1"/>
  <c r="A2098" i="9"/>
  <c r="B2099" i="9"/>
  <c r="I2099" i="9" l="1"/>
  <c r="D2099" i="9"/>
  <c r="T2099" i="9"/>
  <c r="U2099" i="9" s="1"/>
  <c r="N2099" i="9"/>
  <c r="A2099" i="9"/>
  <c r="B2100" i="9"/>
  <c r="I2100" i="9" l="1"/>
  <c r="D2100" i="9"/>
  <c r="N2100" i="9"/>
  <c r="T2100" i="9"/>
  <c r="U2100" i="9" s="1"/>
  <c r="A2100" i="9"/>
  <c r="B2101" i="9"/>
  <c r="I2101" i="9" l="1"/>
  <c r="D2101" i="9"/>
  <c r="T2101" i="9"/>
  <c r="U2101" i="9" s="1"/>
  <c r="N2101" i="9"/>
  <c r="A2101" i="9"/>
  <c r="B2102" i="9"/>
  <c r="I2102" i="9" l="1"/>
  <c r="D2102" i="9"/>
  <c r="N2102" i="9"/>
  <c r="T2102" i="9"/>
  <c r="U2102" i="9" s="1"/>
  <c r="A2102" i="9"/>
  <c r="B2103" i="9"/>
  <c r="I2103" i="9" l="1"/>
  <c r="D2103" i="9"/>
  <c r="T2103" i="9"/>
  <c r="N2103" i="9"/>
  <c r="A2103" i="9"/>
  <c r="B2104" i="9"/>
  <c r="I2104" i="9" l="1"/>
  <c r="D2104" i="9"/>
  <c r="T2104" i="9"/>
  <c r="U2104" i="9" s="1"/>
  <c r="N2104" i="9"/>
  <c r="U2103" i="9"/>
  <c r="A2104" i="9"/>
  <c r="B2105" i="9"/>
  <c r="I2105" i="9" l="1"/>
  <c r="D2105" i="9"/>
  <c r="N2105" i="9"/>
  <c r="T2105" i="9"/>
  <c r="U2105" i="9" s="1"/>
  <c r="A2105" i="9"/>
  <c r="B2106" i="9"/>
  <c r="I2106" i="9" l="1"/>
  <c r="D2106" i="9"/>
  <c r="N2106" i="9"/>
  <c r="T2106" i="9"/>
  <c r="U2106" i="9" s="1"/>
  <c r="A2106" i="9"/>
  <c r="B2107" i="9"/>
  <c r="I2107" i="9" l="1"/>
  <c r="D2107" i="9"/>
  <c r="N2107" i="9"/>
  <c r="T2107" i="9"/>
  <c r="U2107" i="9" s="1"/>
  <c r="A2107" i="9"/>
  <c r="B2108" i="9"/>
  <c r="I2108" i="9" l="1"/>
  <c r="D2108" i="9"/>
  <c r="T2108" i="9"/>
  <c r="U2108" i="9" s="1"/>
  <c r="N2108" i="9"/>
  <c r="A2108" i="9"/>
  <c r="B2109" i="9"/>
  <c r="I2109" i="9" l="1"/>
  <c r="D2109" i="9"/>
  <c r="N2109" i="9"/>
  <c r="T2109" i="9"/>
  <c r="U2109" i="9" s="1"/>
  <c r="A2109" i="9"/>
  <c r="B2110" i="9"/>
  <c r="I2110" i="9" l="1"/>
  <c r="D2110" i="9"/>
  <c r="T2110" i="9"/>
  <c r="U2110" i="9" s="1"/>
  <c r="N2110" i="9"/>
  <c r="A2110" i="9"/>
  <c r="B2111" i="9"/>
  <c r="I2111" i="9" l="1"/>
  <c r="D2111" i="9"/>
  <c r="N2111" i="9"/>
  <c r="T2111" i="9"/>
  <c r="U2111" i="9" s="1"/>
  <c r="A2111" i="9"/>
  <c r="B2112" i="9"/>
  <c r="I2112" i="9" l="1"/>
  <c r="D2112" i="9"/>
  <c r="T2112" i="9"/>
  <c r="U2112" i="9" s="1"/>
  <c r="N2112" i="9"/>
  <c r="A2112" i="9"/>
  <c r="B2113" i="9"/>
  <c r="I2113" i="9" l="1"/>
  <c r="D2113" i="9"/>
  <c r="T2113" i="9"/>
  <c r="U2113" i="9" s="1"/>
  <c r="N2113" i="9"/>
  <c r="A2113" i="9"/>
  <c r="B2114" i="9"/>
  <c r="I2114" i="9" l="1"/>
  <c r="D2114" i="9"/>
  <c r="N2114" i="9"/>
  <c r="T2114" i="9"/>
  <c r="U2114" i="9" s="1"/>
  <c r="A2114" i="9"/>
  <c r="B2115" i="9"/>
  <c r="I2115" i="9" l="1"/>
  <c r="D2115" i="9"/>
  <c r="T2115" i="9"/>
  <c r="N2115" i="9"/>
  <c r="A2115" i="9"/>
  <c r="B2116" i="9"/>
  <c r="I2116" i="9" l="1"/>
  <c r="D2116" i="9"/>
  <c r="U2115" i="9"/>
  <c r="N2116" i="9"/>
  <c r="T2116" i="9"/>
  <c r="U2116" i="9" s="1"/>
  <c r="A2116" i="9"/>
  <c r="B2117" i="9"/>
  <c r="I2117" i="9" l="1"/>
  <c r="D2117" i="9"/>
  <c r="N2117" i="9"/>
  <c r="T2117" i="9"/>
  <c r="U2117" i="9" s="1"/>
  <c r="A2117" i="9"/>
  <c r="B2118" i="9"/>
  <c r="I2118" i="9" l="1"/>
  <c r="D2118" i="9"/>
  <c r="N2118" i="9"/>
  <c r="T2118" i="9"/>
  <c r="U2118" i="9" s="1"/>
  <c r="A2118" i="9"/>
  <c r="B2119" i="9"/>
  <c r="I2119" i="9" l="1"/>
  <c r="D2119" i="9"/>
  <c r="N2119" i="9"/>
  <c r="T2119" i="9"/>
  <c r="A2119" i="9"/>
  <c r="B2120" i="9"/>
  <c r="I2120" i="9" l="1"/>
  <c r="D2120" i="9"/>
  <c r="N2120" i="9"/>
  <c r="T2120" i="9"/>
  <c r="U2120" i="9" s="1"/>
  <c r="U2119" i="9"/>
  <c r="A2120" i="9"/>
  <c r="B2121" i="9"/>
  <c r="I2121" i="9" l="1"/>
  <c r="D2121" i="9"/>
  <c r="T2121" i="9"/>
  <c r="U2121" i="9" s="1"/>
  <c r="N2121" i="9"/>
  <c r="A2121" i="9"/>
  <c r="B2122" i="9"/>
  <c r="I2122" i="9" l="1"/>
  <c r="D2122" i="9"/>
  <c r="T2122" i="9"/>
  <c r="U2122" i="9" s="1"/>
  <c r="N2122" i="9"/>
  <c r="A2122" i="9"/>
  <c r="B2123" i="9"/>
  <c r="I2123" i="9" l="1"/>
  <c r="D2123" i="9"/>
  <c r="N2123" i="9"/>
  <c r="T2123" i="9"/>
  <c r="U2123" i="9" s="1"/>
  <c r="A2123" i="9"/>
  <c r="B2124" i="9"/>
  <c r="I2124" i="9" l="1"/>
  <c r="D2124" i="9"/>
  <c r="N2124" i="9"/>
  <c r="T2124" i="9"/>
  <c r="U2124" i="9" s="1"/>
  <c r="A2124" i="9"/>
  <c r="B2125" i="9"/>
  <c r="I2125" i="9" l="1"/>
  <c r="D2125" i="9"/>
  <c r="N2125" i="9"/>
  <c r="T2125" i="9"/>
  <c r="U2125" i="9" s="1"/>
  <c r="A2125" i="9"/>
  <c r="B2126" i="9"/>
  <c r="I2126" i="9" l="1"/>
  <c r="D2126" i="9"/>
  <c r="N2126" i="9"/>
  <c r="T2126" i="9"/>
  <c r="U2126" i="9" s="1"/>
  <c r="A2126" i="9"/>
  <c r="B2127" i="9"/>
  <c r="I2127" i="9" l="1"/>
  <c r="D2127" i="9"/>
  <c r="N2127" i="9"/>
  <c r="T2127" i="9"/>
  <c r="A2127" i="9"/>
  <c r="B2128" i="9"/>
  <c r="I2128" i="9" l="1"/>
  <c r="D2128" i="9"/>
  <c r="U2127" i="9"/>
  <c r="N2128" i="9"/>
  <c r="T2128" i="9"/>
  <c r="U2128" i="9" s="1"/>
  <c r="A2128" i="9"/>
  <c r="B2129" i="9"/>
  <c r="I2129" i="9" l="1"/>
  <c r="D2129" i="9"/>
  <c r="T2129" i="9"/>
  <c r="N2129" i="9"/>
  <c r="A2129" i="9"/>
  <c r="B2130" i="9"/>
  <c r="I2130" i="9" l="1"/>
  <c r="D2130" i="9"/>
  <c r="U2129" i="9"/>
  <c r="N2130" i="9"/>
  <c r="T2130" i="9"/>
  <c r="U2130" i="9" s="1"/>
  <c r="A2130" i="9"/>
  <c r="B2131" i="9"/>
  <c r="I2131" i="9" l="1"/>
  <c r="D2131" i="9"/>
  <c r="N2131" i="9"/>
  <c r="T2131" i="9"/>
  <c r="U2131" i="9" s="1"/>
  <c r="A2131" i="9"/>
  <c r="B2132" i="9"/>
  <c r="I2132" i="9" l="1"/>
  <c r="D2132" i="9"/>
  <c r="N2132" i="9"/>
  <c r="T2132" i="9"/>
  <c r="U2132" i="9" s="1"/>
  <c r="A2132" i="9"/>
  <c r="B2133" i="9"/>
  <c r="I2133" i="9" l="1"/>
  <c r="D2133" i="9"/>
  <c r="T2133" i="9"/>
  <c r="U2133" i="9" s="1"/>
  <c r="N2133" i="9"/>
  <c r="A2133" i="9"/>
  <c r="B2134" i="9"/>
  <c r="I2134" i="9" l="1"/>
  <c r="D2134" i="9"/>
  <c r="T2134" i="9"/>
  <c r="U2134" i="9" s="1"/>
  <c r="N2134" i="9"/>
  <c r="A2134" i="9"/>
  <c r="B2135" i="9"/>
  <c r="I2135" i="9" l="1"/>
  <c r="D2135" i="9"/>
  <c r="N2135" i="9"/>
  <c r="T2135" i="9"/>
  <c r="U2135" i="9" s="1"/>
  <c r="A2135" i="9"/>
  <c r="B2136" i="9"/>
  <c r="I2136" i="9" l="1"/>
  <c r="D2136" i="9"/>
  <c r="N2136" i="9"/>
  <c r="T2136" i="9"/>
  <c r="U2136" i="9" s="1"/>
  <c r="A2136" i="9"/>
  <c r="B2137" i="9"/>
  <c r="I2137" i="9" l="1"/>
  <c r="D2137" i="9"/>
  <c r="N2137" i="9"/>
  <c r="T2137" i="9"/>
  <c r="U2137" i="9" s="1"/>
  <c r="A2137" i="9"/>
  <c r="B2138" i="9"/>
  <c r="I2138" i="9" l="1"/>
  <c r="D2138" i="9"/>
  <c r="N2138" i="9"/>
  <c r="T2138" i="9"/>
  <c r="U2138" i="9" s="1"/>
  <c r="A2138" i="9"/>
  <c r="B2139" i="9"/>
  <c r="I2139" i="9" l="1"/>
  <c r="D2139" i="9"/>
  <c r="N2139" i="9"/>
  <c r="T2139" i="9"/>
  <c r="U2139" i="9" s="1"/>
  <c r="A2139" i="9"/>
  <c r="B2140" i="9"/>
  <c r="I2140" i="9" l="1"/>
  <c r="D2140" i="9"/>
  <c r="N2140" i="9"/>
  <c r="T2140" i="9"/>
  <c r="U2140" i="9" s="1"/>
  <c r="A2140" i="9"/>
  <c r="B2141" i="9"/>
  <c r="I2141" i="9" l="1"/>
  <c r="D2141" i="9"/>
  <c r="T2141" i="9"/>
  <c r="U2141" i="9" s="1"/>
  <c r="N2141" i="9"/>
  <c r="A2141" i="9"/>
  <c r="B2142" i="9"/>
  <c r="I2142" i="9" l="1"/>
  <c r="D2142" i="9"/>
  <c r="T2142" i="9"/>
  <c r="U2142" i="9" s="1"/>
  <c r="N2142" i="9"/>
  <c r="A2142" i="9"/>
  <c r="B2143" i="9"/>
  <c r="I2143" i="9" l="1"/>
  <c r="D2143" i="9"/>
  <c r="N2143" i="9"/>
  <c r="T2143" i="9"/>
  <c r="U2143" i="9" s="1"/>
  <c r="A2143" i="9"/>
  <c r="B2144" i="9"/>
  <c r="I2144" i="9" l="1"/>
  <c r="D2144" i="9"/>
  <c r="T2144" i="9"/>
  <c r="U2144" i="9" s="1"/>
  <c r="N2144" i="9"/>
  <c r="A2144" i="9"/>
  <c r="B2145" i="9"/>
  <c r="I2145" i="9" l="1"/>
  <c r="D2145" i="9"/>
  <c r="N2145" i="9"/>
  <c r="T2145" i="9"/>
  <c r="U2145" i="9" s="1"/>
  <c r="A2145" i="9"/>
  <c r="B2146" i="9"/>
  <c r="I2146" i="9" l="1"/>
  <c r="D2146" i="9"/>
  <c r="N2146" i="9"/>
  <c r="T2146" i="9"/>
  <c r="U2146" i="9" s="1"/>
  <c r="A2146" i="9"/>
  <c r="B2147" i="9"/>
  <c r="I2147" i="9" l="1"/>
  <c r="D2147" i="9"/>
  <c r="N2147" i="9"/>
  <c r="T2147" i="9"/>
  <c r="U2147" i="9" s="1"/>
  <c r="A2147" i="9"/>
  <c r="B2148" i="9"/>
  <c r="I2148" i="9" l="1"/>
  <c r="D2148" i="9"/>
  <c r="N2148" i="9"/>
  <c r="T2148" i="9"/>
  <c r="U2148" i="9" s="1"/>
  <c r="A2148" i="9"/>
  <c r="B2149" i="9"/>
  <c r="D2149" i="9" l="1"/>
  <c r="I2149" i="9"/>
  <c r="T2149" i="9"/>
  <c r="U2149" i="9" s="1"/>
  <c r="N2149" i="9"/>
  <c r="A2149" i="9"/>
  <c r="B2150" i="9"/>
  <c r="I2150" i="9" l="1"/>
  <c r="D2150" i="9"/>
  <c r="T2150" i="9"/>
  <c r="U2150" i="9" s="1"/>
  <c r="N2150" i="9"/>
  <c r="A2150" i="9"/>
  <c r="B2151" i="9"/>
  <c r="I2151" i="9" l="1"/>
  <c r="D2151" i="9"/>
  <c r="N2151" i="9"/>
  <c r="T2151" i="9"/>
  <c r="U2151" i="9" s="1"/>
  <c r="A2151" i="9"/>
  <c r="B2152" i="9"/>
  <c r="I2152" i="9" l="1"/>
  <c r="D2152" i="9"/>
  <c r="N2152" i="9"/>
  <c r="T2152" i="9"/>
  <c r="U2152" i="9" s="1"/>
  <c r="A2152" i="9"/>
  <c r="B2153" i="9"/>
  <c r="I2153" i="9" l="1"/>
  <c r="D2153" i="9"/>
  <c r="N2153" i="9"/>
  <c r="T2153" i="9"/>
  <c r="U2153" i="9" s="1"/>
  <c r="A2153" i="9"/>
  <c r="B2154" i="9"/>
  <c r="I2154" i="9" l="1"/>
  <c r="D2154" i="9"/>
  <c r="N2154" i="9"/>
  <c r="T2154" i="9"/>
  <c r="U2154" i="9" s="1"/>
  <c r="A2154" i="9"/>
  <c r="B2155" i="9"/>
  <c r="I2155" i="9" l="1"/>
  <c r="D2155" i="9"/>
  <c r="N2155" i="9"/>
  <c r="T2155" i="9"/>
  <c r="U2155" i="9" s="1"/>
  <c r="A2155" i="9"/>
  <c r="B2156" i="9"/>
  <c r="I2156" i="9" l="1"/>
  <c r="D2156" i="9"/>
  <c r="N2156" i="9"/>
  <c r="T2156" i="9"/>
  <c r="U2156" i="9" s="1"/>
  <c r="A2156" i="9"/>
  <c r="B2157" i="9"/>
  <c r="I2157" i="9" l="1"/>
  <c r="D2157" i="9"/>
  <c r="T2157" i="9"/>
  <c r="U2157" i="9" s="1"/>
  <c r="N2157" i="9"/>
  <c r="A2157" i="9"/>
  <c r="B2158" i="9"/>
  <c r="I2158" i="9" l="1"/>
  <c r="D2158" i="9"/>
  <c r="T2158" i="9"/>
  <c r="U2158" i="9" s="1"/>
  <c r="N2158" i="9"/>
  <c r="A2158" i="9"/>
  <c r="B2159" i="9"/>
  <c r="I2159" i="9" l="1"/>
  <c r="D2159" i="9"/>
  <c r="N2159" i="9"/>
  <c r="T2159" i="9"/>
  <c r="U2159" i="9" s="1"/>
  <c r="A2159" i="9"/>
  <c r="B2160" i="9"/>
  <c r="I2160" i="9" l="1"/>
  <c r="D2160" i="9"/>
  <c r="T2160" i="9"/>
  <c r="U2160" i="9" s="1"/>
  <c r="N2160" i="9"/>
  <c r="A2160" i="9"/>
  <c r="B2161" i="9"/>
  <c r="I2161" i="9" l="1"/>
  <c r="D2161" i="9"/>
  <c r="N2161" i="9"/>
  <c r="T2161" i="9"/>
  <c r="U2161" i="9" s="1"/>
  <c r="A2161" i="9"/>
  <c r="B2162" i="9"/>
  <c r="I2162" i="9" l="1"/>
  <c r="D2162" i="9"/>
  <c r="T2162" i="9"/>
  <c r="U2162" i="9" s="1"/>
  <c r="N2162" i="9"/>
  <c r="A2162" i="9"/>
  <c r="B2163" i="9"/>
  <c r="I2163" i="9" l="1"/>
  <c r="D2163" i="9"/>
  <c r="T2163" i="9"/>
  <c r="U2163" i="9" s="1"/>
  <c r="N2163" i="9"/>
  <c r="A2163" i="9"/>
  <c r="B2164" i="9"/>
  <c r="I2164" i="9" l="1"/>
  <c r="D2164" i="9"/>
  <c r="N2164" i="9"/>
  <c r="T2164" i="9"/>
  <c r="U2164" i="9" s="1"/>
  <c r="A2164" i="9"/>
  <c r="B2165" i="9"/>
  <c r="I2165" i="9" l="1"/>
  <c r="D2165" i="9"/>
  <c r="N2165" i="9"/>
  <c r="T2165" i="9"/>
  <c r="U2165" i="9" s="1"/>
  <c r="A2165" i="9"/>
  <c r="B2166" i="9"/>
  <c r="I2166" i="9" l="1"/>
  <c r="D2166" i="9"/>
  <c r="N2166" i="9"/>
  <c r="T2166" i="9"/>
  <c r="U2166" i="9" s="1"/>
  <c r="A2166" i="9"/>
  <c r="B2167" i="9"/>
  <c r="I2167" i="9" l="1"/>
  <c r="D2167" i="9"/>
  <c r="T2167" i="9"/>
  <c r="U2167" i="9" s="1"/>
  <c r="N2167" i="9"/>
  <c r="A2167" i="9"/>
  <c r="B2168" i="9"/>
  <c r="I2168" i="9" l="1"/>
  <c r="D2168" i="9"/>
  <c r="T2168" i="9"/>
  <c r="U2168" i="9" s="1"/>
  <c r="N2168" i="9"/>
  <c r="A2168" i="9"/>
  <c r="B2169" i="9"/>
  <c r="I2169" i="9" l="1"/>
  <c r="D2169" i="9"/>
  <c r="N2169" i="9"/>
  <c r="T2169" i="9"/>
  <c r="U2169" i="9" s="1"/>
  <c r="A2169" i="9"/>
  <c r="B2170" i="9"/>
  <c r="I2170" i="9" l="1"/>
  <c r="D2170" i="9"/>
  <c r="N2170" i="9"/>
  <c r="T2170" i="9"/>
  <c r="U2170" i="9" s="1"/>
  <c r="A2170" i="9"/>
  <c r="B2171" i="9"/>
  <c r="I2171" i="9" l="1"/>
  <c r="D2171" i="9"/>
  <c r="N2171" i="9"/>
  <c r="T2171" i="9"/>
  <c r="U2171" i="9" s="1"/>
  <c r="A2171" i="9"/>
  <c r="B2172" i="9"/>
  <c r="I2172" i="9" l="1"/>
  <c r="D2172" i="9"/>
  <c r="T2172" i="9"/>
  <c r="U2172" i="9" s="1"/>
  <c r="N2172" i="9"/>
  <c r="A2172" i="9"/>
  <c r="B2173" i="9"/>
  <c r="I2173" i="9" l="1"/>
  <c r="D2173" i="9"/>
  <c r="T2173" i="9"/>
  <c r="U2173" i="9" s="1"/>
  <c r="N2173" i="9"/>
  <c r="A2173" i="9"/>
  <c r="B2174" i="9"/>
  <c r="I2174" i="9" l="1"/>
  <c r="D2174" i="9"/>
  <c r="N2174" i="9"/>
  <c r="T2174" i="9"/>
  <c r="U2174" i="9" s="1"/>
  <c r="A2174" i="9"/>
  <c r="B2175" i="9"/>
  <c r="I2175" i="9" l="1"/>
  <c r="D2175" i="9"/>
  <c r="N2175" i="9"/>
  <c r="T2175" i="9"/>
  <c r="U2175" i="9" s="1"/>
  <c r="A2175" i="9"/>
  <c r="B2176" i="9"/>
  <c r="I2176" i="9" l="1"/>
  <c r="D2176" i="9"/>
  <c r="N2176" i="9"/>
  <c r="T2176" i="9"/>
  <c r="U2176" i="9" s="1"/>
  <c r="A2176" i="9"/>
  <c r="B2177" i="9"/>
  <c r="I2177" i="9" l="1"/>
  <c r="D2177" i="9"/>
  <c r="T2177" i="9"/>
  <c r="U2177" i="9" s="1"/>
  <c r="N2177" i="9"/>
  <c r="A2177" i="9"/>
  <c r="B2178" i="9"/>
  <c r="I2178" i="9" l="1"/>
  <c r="D2178" i="9"/>
  <c r="N2178" i="9"/>
  <c r="T2178" i="9"/>
  <c r="U2178" i="9" s="1"/>
  <c r="A2178" i="9"/>
  <c r="B2179" i="9"/>
  <c r="I2179" i="9" l="1"/>
  <c r="D2179" i="9"/>
  <c r="N2179" i="9"/>
  <c r="T2179" i="9"/>
  <c r="U2179" i="9" s="1"/>
  <c r="A2179" i="9"/>
  <c r="B2180" i="9"/>
  <c r="I2180" i="9" l="1"/>
  <c r="D2180" i="9"/>
  <c r="N2180" i="9"/>
  <c r="T2180" i="9"/>
  <c r="U2180" i="9" s="1"/>
  <c r="A2180" i="9"/>
  <c r="B2181" i="9"/>
  <c r="I2181" i="9" l="1"/>
  <c r="D2181" i="9"/>
  <c r="N2181" i="9"/>
  <c r="T2181" i="9"/>
  <c r="U2181" i="9" s="1"/>
  <c r="A2181" i="9"/>
  <c r="B2182" i="9"/>
  <c r="I2182" i="9" l="1"/>
  <c r="D2182" i="9"/>
  <c r="T2182" i="9"/>
  <c r="U2182" i="9" s="1"/>
  <c r="N2182" i="9"/>
  <c r="A2182" i="9"/>
  <c r="B2183" i="9"/>
  <c r="I2183" i="9" l="1"/>
  <c r="D2183" i="9"/>
  <c r="N2183" i="9"/>
  <c r="T2183" i="9"/>
  <c r="U2183" i="9" s="1"/>
  <c r="A2183" i="9"/>
  <c r="B2184" i="9"/>
  <c r="I2184" i="9" l="1"/>
  <c r="D2184" i="9"/>
  <c r="N2184" i="9"/>
  <c r="T2184" i="9"/>
  <c r="U2184" i="9" s="1"/>
  <c r="A2184" i="9"/>
  <c r="B2185" i="9"/>
  <c r="I2185" i="9" l="1"/>
  <c r="D2185" i="9"/>
  <c r="N2185" i="9"/>
  <c r="T2185" i="9"/>
  <c r="U2185" i="9" s="1"/>
  <c r="A2185" i="9"/>
  <c r="B2186" i="9"/>
  <c r="I2186" i="9" l="1"/>
  <c r="D2186" i="9"/>
  <c r="N2186" i="9"/>
  <c r="T2186" i="9"/>
  <c r="U2186" i="9" s="1"/>
  <c r="A2186" i="9"/>
  <c r="B2187" i="9"/>
  <c r="I2187" i="9" l="1"/>
  <c r="D2187" i="9"/>
  <c r="N2187" i="9"/>
  <c r="T2187" i="9"/>
  <c r="U2187" i="9" s="1"/>
  <c r="A2187" i="9"/>
  <c r="B2188" i="9"/>
  <c r="I2188" i="9" l="1"/>
  <c r="D2188" i="9"/>
  <c r="N2188" i="9"/>
  <c r="T2188" i="9"/>
  <c r="U2188" i="9" s="1"/>
  <c r="A2188" i="9"/>
  <c r="B2189" i="9"/>
  <c r="I2189" i="9" l="1"/>
  <c r="D2189" i="9"/>
  <c r="T2189" i="9"/>
  <c r="U2189" i="9" s="1"/>
  <c r="N2189" i="9"/>
  <c r="A2189" i="9"/>
  <c r="B2190" i="9"/>
  <c r="I2190" i="9" l="1"/>
  <c r="D2190" i="9"/>
  <c r="N2190" i="9"/>
  <c r="T2190" i="9"/>
  <c r="U2190" i="9" s="1"/>
  <c r="A2190" i="9"/>
  <c r="B2191" i="9"/>
  <c r="I2191" i="9" l="1"/>
  <c r="D2191" i="9"/>
  <c r="N2191" i="9"/>
  <c r="T2191" i="9"/>
  <c r="U2191" i="9" s="1"/>
  <c r="A2191" i="9"/>
  <c r="B2192" i="9"/>
  <c r="I2192" i="9" l="1"/>
  <c r="D2192" i="9"/>
  <c r="N2192" i="9"/>
  <c r="T2192" i="9"/>
  <c r="U2192" i="9" s="1"/>
  <c r="A2192" i="9"/>
  <c r="B2193" i="9"/>
  <c r="I2193" i="9" l="1"/>
  <c r="D2193" i="9"/>
  <c r="N2193" i="9"/>
  <c r="T2193" i="9"/>
  <c r="U2193" i="9" s="1"/>
  <c r="A2193" i="9"/>
  <c r="B2194" i="9"/>
  <c r="I2194" i="9" l="1"/>
  <c r="D2194" i="9"/>
  <c r="N2194" i="9"/>
  <c r="T2194" i="9"/>
  <c r="U2194" i="9" s="1"/>
  <c r="A2194" i="9"/>
  <c r="B2195" i="9"/>
  <c r="I2195" i="9" l="1"/>
  <c r="D2195" i="9"/>
  <c r="T2195" i="9"/>
  <c r="U2195" i="9" s="1"/>
  <c r="N2195" i="9"/>
  <c r="A2195" i="9"/>
  <c r="B2196" i="9"/>
  <c r="I2196" i="9" l="1"/>
  <c r="D2196" i="9"/>
  <c r="N2196" i="9"/>
  <c r="T2196" i="9"/>
  <c r="U2196" i="9" s="1"/>
  <c r="A2196" i="9"/>
  <c r="B2197" i="9"/>
  <c r="I2197" i="9" l="1"/>
  <c r="D2197" i="9"/>
  <c r="N2197" i="9"/>
  <c r="T2197" i="9"/>
  <c r="U2197" i="9" s="1"/>
  <c r="A2197" i="9"/>
  <c r="B2198" i="9"/>
  <c r="I2198" i="9" l="1"/>
  <c r="D2198" i="9"/>
  <c r="N2198" i="9"/>
  <c r="T2198" i="9"/>
  <c r="U2198" i="9" s="1"/>
  <c r="A2198" i="9"/>
  <c r="B2199" i="9"/>
  <c r="I2199" i="9" l="1"/>
  <c r="D2199" i="9"/>
  <c r="N2199" i="9"/>
  <c r="T2199" i="9"/>
  <c r="U2199" i="9" s="1"/>
  <c r="A2199" i="9"/>
  <c r="B2200" i="9"/>
  <c r="I2200" i="9" l="1"/>
  <c r="D2200" i="9"/>
  <c r="N2200" i="9"/>
  <c r="T2200" i="9"/>
  <c r="U2200" i="9" s="1"/>
  <c r="A2200" i="9"/>
  <c r="B2201" i="9"/>
  <c r="I2201" i="9" l="1"/>
  <c r="D2201" i="9"/>
  <c r="T2201" i="9"/>
  <c r="U2201" i="9" s="1"/>
  <c r="N2201" i="9"/>
  <c r="A2201" i="9"/>
  <c r="B2202" i="9"/>
  <c r="I2202" i="9" l="1"/>
  <c r="D2202" i="9"/>
  <c r="T2202" i="9"/>
  <c r="U2202" i="9" s="1"/>
  <c r="N2202" i="9"/>
  <c r="A2202" i="9"/>
  <c r="B2203" i="9"/>
  <c r="I2203" i="9" l="1"/>
  <c r="D2203" i="9"/>
  <c r="T2203" i="9"/>
  <c r="U2203" i="9" s="1"/>
  <c r="N2203" i="9"/>
  <c r="A2203" i="9"/>
  <c r="B2204" i="9"/>
  <c r="I2204" i="9" l="1"/>
  <c r="D2204" i="9"/>
  <c r="T2204" i="9"/>
  <c r="U2204" i="9" s="1"/>
  <c r="N2204" i="9"/>
  <c r="A2204" i="9"/>
  <c r="B2205" i="9"/>
  <c r="I2205" i="9" l="1"/>
  <c r="D2205" i="9"/>
  <c r="N2205" i="9"/>
  <c r="T2205" i="9"/>
  <c r="U2205" i="9" s="1"/>
  <c r="A2205" i="9"/>
  <c r="B2206" i="9"/>
  <c r="I2206" i="9" l="1"/>
  <c r="D2206" i="9"/>
  <c r="N2206" i="9"/>
  <c r="T2206" i="9"/>
  <c r="U2206" i="9" s="1"/>
  <c r="A2206" i="9"/>
  <c r="B2207" i="9"/>
  <c r="I2207" i="9" l="1"/>
  <c r="D2207" i="9"/>
  <c r="N2207" i="9"/>
  <c r="T2207" i="9"/>
  <c r="U2207" i="9" s="1"/>
  <c r="A2207" i="9"/>
  <c r="B2208" i="9"/>
  <c r="I2208" i="9" l="1"/>
  <c r="D2208" i="9"/>
  <c r="N2208" i="9"/>
  <c r="T2208" i="9"/>
  <c r="U2208" i="9" s="1"/>
  <c r="A2208" i="9"/>
  <c r="B2209" i="9"/>
  <c r="I2209" i="9" l="1"/>
  <c r="D2209" i="9"/>
  <c r="N2209" i="9"/>
  <c r="T2209" i="9"/>
  <c r="U2209" i="9" s="1"/>
  <c r="A2209" i="9"/>
  <c r="B2210" i="9"/>
  <c r="I2210" i="9" l="1"/>
  <c r="D2210" i="9"/>
  <c r="N2210" i="9"/>
  <c r="T2210" i="9"/>
  <c r="U2210" i="9" s="1"/>
  <c r="A2210" i="9"/>
  <c r="B2211" i="9"/>
  <c r="I2211" i="9" l="1"/>
  <c r="D2211" i="9"/>
  <c r="N2211" i="9"/>
  <c r="T2211" i="9"/>
  <c r="U2211" i="9" s="1"/>
  <c r="A2211" i="9"/>
  <c r="B2212" i="9"/>
  <c r="I2212" i="9" l="1"/>
  <c r="D2212" i="9"/>
  <c r="N2212" i="9"/>
  <c r="T2212" i="9"/>
  <c r="U2212" i="9" s="1"/>
  <c r="A2212" i="9"/>
  <c r="B2213" i="9"/>
  <c r="I2213" i="9" l="1"/>
  <c r="D2213" i="9"/>
  <c r="N2213" i="9"/>
  <c r="T2213" i="9"/>
  <c r="U2213" i="9" s="1"/>
  <c r="A2213" i="9"/>
  <c r="B2214" i="9"/>
  <c r="I2214" i="9" l="1"/>
  <c r="D2214" i="9"/>
  <c r="N2214" i="9"/>
  <c r="T2214" i="9"/>
  <c r="U2214" i="9" s="1"/>
  <c r="A2214" i="9"/>
  <c r="B2215" i="9"/>
  <c r="I2215" i="9" l="1"/>
  <c r="D2215" i="9"/>
  <c r="N2215" i="9"/>
  <c r="T2215" i="9"/>
  <c r="U2215" i="9" s="1"/>
  <c r="A2215" i="9"/>
  <c r="B2216" i="9"/>
  <c r="I2216" i="9" l="1"/>
  <c r="D2216" i="9"/>
  <c r="N2216" i="9"/>
  <c r="T2216" i="9"/>
  <c r="U2216" i="9" s="1"/>
  <c r="A2216" i="9"/>
  <c r="B2217" i="9"/>
  <c r="I2217" i="9" l="1"/>
  <c r="D2217" i="9"/>
  <c r="T2217" i="9"/>
  <c r="U2217" i="9" s="1"/>
  <c r="N2217" i="9"/>
  <c r="A2217" i="9"/>
  <c r="B2218" i="9"/>
  <c r="I2218" i="9" l="1"/>
  <c r="D2218" i="9"/>
  <c r="T2218" i="9"/>
  <c r="U2218" i="9" s="1"/>
  <c r="N2218" i="9"/>
  <c r="A2218" i="9"/>
  <c r="B2219" i="9"/>
  <c r="I2219" i="9" l="1"/>
  <c r="D2219" i="9"/>
  <c r="N2219" i="9"/>
  <c r="T2219" i="9"/>
  <c r="A2219" i="9"/>
  <c r="B2220" i="9"/>
  <c r="I2220" i="9" l="1"/>
  <c r="D2220" i="9"/>
  <c r="U2219" i="9"/>
  <c r="N2220" i="9"/>
  <c r="T2220" i="9"/>
  <c r="U2220" i="9" s="1"/>
  <c r="A2220" i="9"/>
  <c r="B2221" i="9"/>
  <c r="I2221" i="9" l="1"/>
  <c r="D2221" i="9"/>
  <c r="N2221" i="9"/>
  <c r="T2221" i="9"/>
  <c r="A2221" i="9"/>
  <c r="B2222" i="9"/>
  <c r="I2222" i="9" l="1"/>
  <c r="D2222" i="9"/>
  <c r="N2222" i="9"/>
  <c r="T2222" i="9"/>
  <c r="U2222" i="9" s="1"/>
  <c r="U2221" i="9"/>
  <c r="A2222" i="9"/>
  <c r="B2223" i="9"/>
  <c r="I2223" i="9" l="1"/>
  <c r="D2223" i="9"/>
  <c r="N2223" i="9"/>
  <c r="T2223" i="9"/>
  <c r="U2223" i="9" s="1"/>
  <c r="A2223" i="9"/>
  <c r="B2224" i="9"/>
  <c r="I2224" i="9" l="1"/>
  <c r="D2224" i="9"/>
  <c r="N2224" i="9"/>
  <c r="T2224" i="9"/>
  <c r="U2224" i="9" s="1"/>
  <c r="A2224" i="9"/>
  <c r="B2225" i="9"/>
  <c r="I2225" i="9" l="1"/>
  <c r="D2225" i="9"/>
  <c r="N2225" i="9"/>
  <c r="T2225" i="9"/>
  <c r="U2225" i="9" s="1"/>
  <c r="A2225" i="9"/>
  <c r="B2226" i="9"/>
  <c r="I2226" i="9" l="1"/>
  <c r="D2226" i="9"/>
  <c r="T2226" i="9"/>
  <c r="U2226" i="9" s="1"/>
  <c r="N2226" i="9"/>
  <c r="A2226" i="9"/>
  <c r="B2227" i="9"/>
  <c r="I2227" i="9" l="1"/>
  <c r="D2227" i="9"/>
  <c r="T2227" i="9"/>
  <c r="N2227" i="9"/>
  <c r="A2227" i="9"/>
  <c r="B2228" i="9"/>
  <c r="I2228" i="9" l="1"/>
  <c r="D2228" i="9"/>
  <c r="U2227" i="9"/>
  <c r="T2228" i="9"/>
  <c r="U2228" i="9" s="1"/>
  <c r="N2228" i="9"/>
  <c r="A2228" i="9"/>
  <c r="B2229" i="9"/>
  <c r="I2229" i="9" l="1"/>
  <c r="D2229" i="9"/>
  <c r="N2229" i="9"/>
  <c r="T2229" i="9"/>
  <c r="U2229" i="9" s="1"/>
  <c r="A2229" i="9"/>
  <c r="B2230" i="9"/>
  <c r="I2230" i="9" l="1"/>
  <c r="D2230" i="9"/>
  <c r="T2230" i="9"/>
  <c r="U2230" i="9" s="1"/>
  <c r="N2230" i="9"/>
  <c r="A2230" i="9"/>
  <c r="B2231" i="9"/>
  <c r="I2231" i="9" l="1"/>
  <c r="D2231" i="9"/>
  <c r="T2231" i="9"/>
  <c r="U2231" i="9" s="1"/>
  <c r="N2231" i="9"/>
  <c r="A2231" i="9"/>
  <c r="B2232" i="9"/>
  <c r="I2232" i="9" l="1"/>
  <c r="D2232" i="9"/>
  <c r="N2232" i="9"/>
  <c r="T2232" i="9"/>
  <c r="U2232" i="9" s="1"/>
  <c r="A2232" i="9"/>
  <c r="B2233" i="9"/>
  <c r="I2233" i="9" l="1"/>
  <c r="D2233" i="9"/>
  <c r="N2233" i="9"/>
  <c r="T2233" i="9"/>
  <c r="U2233" i="9" s="1"/>
  <c r="A2233" i="9"/>
  <c r="B2234" i="9"/>
  <c r="I2234" i="9" l="1"/>
  <c r="D2234" i="9"/>
  <c r="N2234" i="9"/>
  <c r="T2234" i="9"/>
  <c r="U2234" i="9" s="1"/>
  <c r="A2234" i="9"/>
  <c r="B2235" i="9"/>
  <c r="I2235" i="9" l="1"/>
  <c r="D2235" i="9"/>
  <c r="N2235" i="9"/>
  <c r="T2235" i="9"/>
  <c r="U2235" i="9" s="1"/>
  <c r="A2235" i="9"/>
  <c r="B2236" i="9"/>
  <c r="I2236" i="9" l="1"/>
  <c r="D2236" i="9"/>
  <c r="N2236" i="9"/>
  <c r="T2236" i="9"/>
  <c r="U2236" i="9" s="1"/>
  <c r="A2236" i="9"/>
  <c r="B2237" i="9"/>
  <c r="I2237" i="9" l="1"/>
  <c r="D2237" i="9"/>
  <c r="T2237" i="9"/>
  <c r="N2237" i="9"/>
  <c r="A2237" i="9"/>
  <c r="B2238" i="9"/>
  <c r="U2237" i="9" l="1"/>
  <c r="T2238" i="9"/>
  <c r="U2238" i="9" s="1"/>
  <c r="N2238" i="9"/>
  <c r="A2238" i="9"/>
  <c r="B2239" i="9"/>
  <c r="I2239" i="9" l="1"/>
  <c r="D2239" i="9"/>
  <c r="N2239" i="9"/>
  <c r="T2239" i="9"/>
  <c r="U2239" i="9" s="1"/>
  <c r="A2239" i="9"/>
  <c r="B2240" i="9"/>
  <c r="I2240" i="9" l="1"/>
  <c r="D2240" i="9"/>
  <c r="T2240" i="9"/>
  <c r="U2240" i="9" s="1"/>
  <c r="N2240" i="9"/>
  <c r="A2240" i="9"/>
  <c r="B2241" i="9"/>
  <c r="I2241" i="9" l="1"/>
  <c r="D2241" i="9"/>
  <c r="N2241" i="9"/>
  <c r="T2241" i="9"/>
  <c r="U2241" i="9" s="1"/>
  <c r="A2241" i="9"/>
  <c r="B2242" i="9"/>
  <c r="I2242" i="9" l="1"/>
  <c r="D2242" i="9"/>
  <c r="N2242" i="9"/>
  <c r="T2242" i="9"/>
  <c r="U2242" i="9" s="1"/>
  <c r="A2242" i="9"/>
  <c r="B2243" i="9"/>
  <c r="I2243" i="9" l="1"/>
  <c r="D2243" i="9"/>
  <c r="N2243" i="9"/>
  <c r="T2243" i="9"/>
  <c r="U2243" i="9" s="1"/>
  <c r="A2243" i="9"/>
  <c r="B2244" i="9"/>
  <c r="I2244" i="9" l="1"/>
  <c r="D2244" i="9"/>
  <c r="T2244" i="9"/>
  <c r="U2244" i="9" s="1"/>
  <c r="N2244" i="9"/>
  <c r="A2244" i="9"/>
  <c r="B2245" i="9"/>
  <c r="I2245" i="9" l="1"/>
  <c r="D2245" i="9"/>
  <c r="T2245" i="9"/>
  <c r="U2245" i="9" s="1"/>
  <c r="N2245" i="9"/>
  <c r="A2245" i="9"/>
  <c r="B2246" i="9"/>
  <c r="I2246" i="9" l="1"/>
  <c r="D2246" i="9"/>
  <c r="T2246" i="9"/>
  <c r="U2246" i="9" s="1"/>
  <c r="N2246" i="9"/>
  <c r="A2246" i="9"/>
  <c r="B2247" i="9"/>
  <c r="I2247" i="9" l="1"/>
  <c r="D2247" i="9"/>
  <c r="N2247" i="9"/>
  <c r="T2247" i="9"/>
  <c r="U2247" i="9" s="1"/>
  <c r="A2247" i="9"/>
  <c r="B2248" i="9"/>
  <c r="I2248" i="9" l="1"/>
  <c r="D2248" i="9"/>
  <c r="T2248" i="9"/>
  <c r="U2248" i="9" s="1"/>
  <c r="N2248" i="9"/>
  <c r="A2248" i="9"/>
  <c r="B2249" i="9"/>
  <c r="I2249" i="9" l="1"/>
  <c r="D2249" i="9"/>
  <c r="T2249" i="9"/>
  <c r="U2249" i="9" s="1"/>
  <c r="N2249" i="9"/>
  <c r="A2249" i="9"/>
  <c r="B2250" i="9"/>
  <c r="I2250" i="9" l="1"/>
  <c r="D2250" i="9"/>
  <c r="T2250" i="9"/>
  <c r="U2250" i="9" s="1"/>
  <c r="N2250" i="9"/>
  <c r="A2250" i="9"/>
  <c r="B2251" i="9"/>
  <c r="I2251" i="9" l="1"/>
  <c r="D2251" i="9"/>
  <c r="N2251" i="9"/>
  <c r="T2251" i="9"/>
  <c r="U2251" i="9" s="1"/>
  <c r="A2251" i="9"/>
  <c r="B2252" i="9"/>
  <c r="I2252" i="9" l="1"/>
  <c r="D2252" i="9"/>
  <c r="T2252" i="9"/>
  <c r="U2252" i="9" s="1"/>
  <c r="N2252" i="9"/>
  <c r="A2252" i="9"/>
  <c r="B2253" i="9"/>
  <c r="I2253" i="9" l="1"/>
  <c r="D2253" i="9"/>
  <c r="T2253" i="9"/>
  <c r="U2253" i="9" s="1"/>
  <c r="N2253" i="9"/>
  <c r="A2253" i="9"/>
  <c r="B2254" i="9"/>
  <c r="I2254" i="9" l="1"/>
  <c r="D2254" i="9"/>
  <c r="T2254" i="9"/>
  <c r="U2254" i="9" s="1"/>
  <c r="N2254" i="9"/>
  <c r="A2254" i="9"/>
  <c r="B2255" i="9"/>
  <c r="I2255" i="9" l="1"/>
  <c r="D2255" i="9"/>
  <c r="N2255" i="9"/>
  <c r="T2255" i="9"/>
  <c r="U2255" i="9" s="1"/>
  <c r="A2255" i="9"/>
  <c r="B2256" i="9"/>
  <c r="I2256" i="9" l="1"/>
  <c r="D2256" i="9"/>
  <c r="T2256" i="9"/>
  <c r="U2256" i="9" s="1"/>
  <c r="N2256" i="9"/>
  <c r="A2256" i="9"/>
  <c r="B2257" i="9"/>
  <c r="I2257" i="9" l="1"/>
  <c r="D2257" i="9"/>
  <c r="T2257" i="9"/>
  <c r="U2257" i="9" s="1"/>
  <c r="N2257" i="9"/>
  <c r="A2257" i="9"/>
  <c r="B2258" i="9"/>
  <c r="I2258" i="9" l="1"/>
  <c r="D2258" i="9"/>
  <c r="T2258" i="9"/>
  <c r="U2258" i="9" s="1"/>
  <c r="N2258" i="9"/>
  <c r="A2258" i="9"/>
  <c r="B2259" i="9"/>
  <c r="I2259" i="9" l="1"/>
  <c r="D2259" i="9"/>
  <c r="N2259" i="9"/>
  <c r="T2259" i="9"/>
  <c r="U2259" i="9" s="1"/>
  <c r="A2259" i="9"/>
  <c r="B2260" i="9"/>
  <c r="I2260" i="9" l="1"/>
  <c r="D2260" i="9"/>
  <c r="T2260" i="9"/>
  <c r="U2260" i="9" s="1"/>
  <c r="N2260" i="9"/>
  <c r="A2260" i="9"/>
  <c r="B2261" i="9"/>
  <c r="I2261" i="9" l="1"/>
  <c r="D2261" i="9"/>
  <c r="T2261" i="9"/>
  <c r="U2261" i="9" s="1"/>
  <c r="N2261" i="9"/>
  <c r="A2261" i="9"/>
  <c r="B2262" i="9"/>
  <c r="I2262" i="9" l="1"/>
  <c r="D2262" i="9"/>
  <c r="T2262" i="9"/>
  <c r="U2262" i="9" s="1"/>
  <c r="N2262" i="9"/>
  <c r="A2262" i="9"/>
  <c r="B2263" i="9"/>
  <c r="I2263" i="9" l="1"/>
  <c r="D2263" i="9"/>
  <c r="N2263" i="9"/>
  <c r="T2263" i="9"/>
  <c r="U2263" i="9" s="1"/>
  <c r="A2263" i="9"/>
  <c r="B2264" i="9"/>
  <c r="I2264" i="9" l="1"/>
  <c r="D2264" i="9"/>
  <c r="T2264" i="9"/>
  <c r="U2264" i="9" s="1"/>
  <c r="N2264" i="9"/>
  <c r="A2264" i="9"/>
  <c r="B2265" i="9"/>
  <c r="I2265" i="9" l="1"/>
  <c r="D2265" i="9"/>
  <c r="T2265" i="9"/>
  <c r="U2265" i="9" s="1"/>
  <c r="N2265" i="9"/>
  <c r="A2265" i="9"/>
  <c r="B2266" i="9"/>
  <c r="I2266" i="9" l="1"/>
  <c r="D2266" i="9"/>
  <c r="T2266" i="9"/>
  <c r="U2266" i="9" s="1"/>
  <c r="N2266" i="9"/>
  <c r="A2266" i="9"/>
  <c r="B2267" i="9"/>
  <c r="I2267" i="9" l="1"/>
  <c r="D2267" i="9"/>
  <c r="N2267" i="9"/>
  <c r="T2267" i="9"/>
  <c r="U2267" i="9" s="1"/>
  <c r="A2267" i="9"/>
  <c r="B2268" i="9"/>
  <c r="I2268" i="9" l="1"/>
  <c r="D2268" i="9"/>
  <c r="T2268" i="9"/>
  <c r="U2268" i="9" s="1"/>
  <c r="N2268" i="9"/>
  <c r="A2268" i="9"/>
  <c r="B2269" i="9"/>
  <c r="I2269" i="9" l="1"/>
  <c r="D2269" i="9"/>
  <c r="T2269" i="9"/>
  <c r="U2269" i="9" s="1"/>
  <c r="N2269" i="9"/>
  <c r="A2269" i="9"/>
  <c r="B2270" i="9"/>
  <c r="I2270" i="9" l="1"/>
  <c r="D2270" i="9"/>
  <c r="T2270" i="9"/>
  <c r="U2270" i="9" s="1"/>
  <c r="N2270" i="9"/>
  <c r="A2270" i="9"/>
  <c r="B2271" i="9"/>
  <c r="I2271" i="9" l="1"/>
  <c r="D2271" i="9"/>
  <c r="N2271" i="9"/>
  <c r="T2271" i="9"/>
  <c r="U2271" i="9" s="1"/>
  <c r="A2271" i="9"/>
  <c r="B2272" i="9"/>
  <c r="I2272" i="9" l="1"/>
  <c r="D2272" i="9"/>
  <c r="T2272" i="9"/>
  <c r="U2272" i="9" s="1"/>
  <c r="N2272" i="9"/>
  <c r="A2272" i="9"/>
  <c r="B2273" i="9"/>
  <c r="I2273" i="9" l="1"/>
  <c r="D2273" i="9"/>
  <c r="T2273" i="9"/>
  <c r="U2273" i="9" s="1"/>
  <c r="N2273" i="9"/>
  <c r="A2273" i="9"/>
  <c r="B2274" i="9"/>
  <c r="I2274" i="9" l="1"/>
  <c r="D2274" i="9"/>
  <c r="T2274" i="9"/>
  <c r="U2274" i="9" s="1"/>
  <c r="N2274" i="9"/>
  <c r="A2274" i="9"/>
  <c r="B2275" i="9"/>
  <c r="I2275" i="9" l="1"/>
  <c r="D2275" i="9"/>
  <c r="N2275" i="9"/>
  <c r="T2275" i="9"/>
  <c r="U2275" i="9" s="1"/>
  <c r="A2275" i="9"/>
  <c r="B2276" i="9"/>
  <c r="I2276" i="9" l="1"/>
  <c r="D2276" i="9"/>
  <c r="T2276" i="9"/>
  <c r="U2276" i="9" s="1"/>
  <c r="N2276" i="9"/>
  <c r="A2276" i="9"/>
  <c r="B2277" i="9"/>
  <c r="I2277" i="9" l="1"/>
  <c r="D2277" i="9"/>
  <c r="T2277" i="9"/>
  <c r="U2277" i="9" s="1"/>
  <c r="N2277" i="9"/>
  <c r="A2277" i="9"/>
  <c r="B2278" i="9"/>
  <c r="I2278" i="9" l="1"/>
  <c r="D2278" i="9"/>
  <c r="T2278" i="9"/>
  <c r="U2278" i="9" s="1"/>
  <c r="N2278" i="9"/>
  <c r="A2278" i="9"/>
  <c r="B2279" i="9"/>
  <c r="I2279" i="9" l="1"/>
  <c r="D2279" i="9"/>
  <c r="N2279" i="9"/>
  <c r="T2279" i="9"/>
  <c r="U2279" i="9" s="1"/>
  <c r="A2279" i="9"/>
  <c r="B2280" i="9"/>
  <c r="I2280" i="9" l="1"/>
  <c r="D2280" i="9"/>
  <c r="T2280" i="9"/>
  <c r="U2280" i="9" s="1"/>
  <c r="N2280" i="9"/>
  <c r="A2280" i="9"/>
  <c r="B2281" i="9"/>
  <c r="I2281" i="9" l="1"/>
  <c r="D2281" i="9"/>
  <c r="T2281" i="9"/>
  <c r="U2281" i="9" s="1"/>
  <c r="N2281" i="9"/>
  <c r="A2281" i="9"/>
  <c r="B2282" i="9"/>
  <c r="I2282" i="9" l="1"/>
  <c r="D2282" i="9"/>
  <c r="T2282" i="9"/>
  <c r="U2282" i="9" s="1"/>
  <c r="N2282" i="9"/>
  <c r="A2282" i="9"/>
  <c r="B2283" i="9"/>
  <c r="I2283" i="9" l="1"/>
  <c r="D2283" i="9"/>
  <c r="N2283" i="9"/>
  <c r="T2283" i="9"/>
  <c r="U2283" i="9" s="1"/>
  <c r="A2283" i="9"/>
  <c r="B2284" i="9"/>
  <c r="I2284" i="9" l="1"/>
  <c r="D2284" i="9"/>
  <c r="T2284" i="9"/>
  <c r="U2284" i="9" s="1"/>
  <c r="N2284" i="9"/>
  <c r="A2284" i="9"/>
  <c r="B2285" i="9"/>
  <c r="I2285" i="9" l="1"/>
  <c r="D2285" i="9"/>
  <c r="T2285" i="9"/>
  <c r="U2285" i="9" s="1"/>
  <c r="N2285" i="9"/>
  <c r="A2285" i="9"/>
  <c r="B2286" i="9"/>
  <c r="I2286" i="9" l="1"/>
  <c r="D2286" i="9"/>
  <c r="T2286" i="9"/>
  <c r="U2286" i="9" s="1"/>
  <c r="N2286" i="9"/>
  <c r="A2286" i="9"/>
  <c r="B2287" i="9"/>
  <c r="I2287" i="9" l="1"/>
  <c r="D2287" i="9"/>
  <c r="N2287" i="9"/>
  <c r="T2287" i="9"/>
  <c r="U2287" i="9" s="1"/>
  <c r="A2287" i="9"/>
  <c r="B2288" i="9"/>
  <c r="I2288" i="9" l="1"/>
  <c r="D2288" i="9"/>
  <c r="T2288" i="9"/>
  <c r="U2288" i="9" s="1"/>
  <c r="N2288" i="9"/>
  <c r="A2288" i="9"/>
  <c r="B2289" i="9"/>
  <c r="I2289" i="9" l="1"/>
  <c r="D2289" i="9"/>
  <c r="T2289" i="9"/>
  <c r="U2289" i="9" s="1"/>
  <c r="N2289" i="9"/>
  <c r="A2289" i="9"/>
  <c r="B2290" i="9"/>
  <c r="I2290" i="9" l="1"/>
  <c r="D2290" i="9"/>
  <c r="T2290" i="9"/>
  <c r="U2290" i="9" s="1"/>
  <c r="N2290" i="9"/>
  <c r="A2290" i="9"/>
  <c r="B2291" i="9"/>
  <c r="I2291" i="9" l="1"/>
  <c r="D2291" i="9"/>
  <c r="N2291" i="9"/>
  <c r="T2291" i="9"/>
  <c r="U2291" i="9" s="1"/>
  <c r="A2291" i="9"/>
  <c r="B2292" i="9"/>
  <c r="I2292" i="9" l="1"/>
  <c r="D2292" i="9"/>
  <c r="T2292" i="9"/>
  <c r="U2292" i="9" s="1"/>
  <c r="N2292" i="9"/>
  <c r="A2292" i="9"/>
  <c r="B2293" i="9"/>
  <c r="I2293" i="9" l="1"/>
  <c r="D2293" i="9"/>
  <c r="T2293" i="9"/>
  <c r="U2293" i="9" s="1"/>
  <c r="N2293" i="9"/>
  <c r="A2293" i="9"/>
  <c r="B2294" i="9"/>
  <c r="I2294" i="9" l="1"/>
  <c r="D2294" i="9"/>
  <c r="T2294" i="9"/>
  <c r="U2294" i="9" s="1"/>
  <c r="N2294" i="9"/>
  <c r="A2294" i="9"/>
  <c r="B2295" i="9"/>
  <c r="I2295" i="9" l="1"/>
  <c r="D2295" i="9"/>
  <c r="N2295" i="9"/>
  <c r="T2295" i="9"/>
  <c r="U2295" i="9" s="1"/>
  <c r="A2295" i="9"/>
  <c r="B2296" i="9"/>
  <c r="I2296" i="9" l="1"/>
  <c r="D2296" i="9"/>
  <c r="T2296" i="9"/>
  <c r="U2296" i="9" s="1"/>
  <c r="N2296" i="9"/>
  <c r="A2296" i="9"/>
  <c r="B2297" i="9"/>
  <c r="I2297" i="9" l="1"/>
  <c r="D2297" i="9"/>
  <c r="T2297" i="9"/>
  <c r="U2297" i="9" s="1"/>
  <c r="N2297" i="9"/>
  <c r="A2297" i="9"/>
  <c r="B2298" i="9"/>
  <c r="I2298" i="9" l="1"/>
  <c r="D2298" i="9"/>
  <c r="T2298" i="9"/>
  <c r="U2298" i="9" s="1"/>
  <c r="N2298" i="9"/>
  <c r="A2298" i="9"/>
  <c r="B2299" i="9"/>
  <c r="I2299" i="9" l="1"/>
  <c r="D2299" i="9"/>
  <c r="N2299" i="9"/>
  <c r="T2299" i="9"/>
  <c r="U2299" i="9" s="1"/>
  <c r="A2299" i="9"/>
  <c r="B2300" i="9"/>
  <c r="I2300" i="9" l="1"/>
  <c r="D2300" i="9"/>
  <c r="T2300" i="9"/>
  <c r="U2300" i="9" s="1"/>
  <c r="N2300" i="9"/>
  <c r="A2300" i="9"/>
  <c r="B2301" i="9"/>
  <c r="I2301" i="9" l="1"/>
  <c r="D2301" i="9"/>
  <c r="T2301" i="9"/>
  <c r="U2301" i="9" s="1"/>
  <c r="N2301" i="9"/>
  <c r="A2301" i="9"/>
  <c r="B2302" i="9"/>
  <c r="I2302" i="9" l="1"/>
  <c r="D2302" i="9"/>
  <c r="T2302" i="9"/>
  <c r="U2302" i="9" s="1"/>
  <c r="N2302" i="9"/>
  <c r="A2302" i="9"/>
  <c r="B2303" i="9"/>
  <c r="I2303" i="9" l="1"/>
  <c r="D2303" i="9"/>
  <c r="N2303" i="9"/>
  <c r="T2303" i="9"/>
  <c r="U2303" i="9" s="1"/>
  <c r="A2303" i="9"/>
  <c r="B2304" i="9"/>
  <c r="I2304" i="9" l="1"/>
  <c r="D2304" i="9"/>
  <c r="T2304" i="9"/>
  <c r="U2304" i="9" s="1"/>
  <c r="N2304" i="9"/>
  <c r="A2304" i="9"/>
  <c r="B2305" i="9"/>
  <c r="I2305" i="9" l="1"/>
  <c r="D2305" i="9"/>
  <c r="T2305" i="9"/>
  <c r="U2305" i="9" s="1"/>
  <c r="N2305" i="9"/>
  <c r="A2305" i="9"/>
  <c r="B2306" i="9"/>
  <c r="I2306" i="9" l="1"/>
  <c r="D2306" i="9"/>
  <c r="T2306" i="9"/>
  <c r="U2306" i="9" s="1"/>
  <c r="N2306" i="9"/>
  <c r="A2306" i="9"/>
  <c r="B2307" i="9"/>
  <c r="I2307" i="9" l="1"/>
  <c r="D2307" i="9"/>
  <c r="N2307" i="9"/>
  <c r="T2307" i="9"/>
  <c r="U2307" i="9" s="1"/>
  <c r="A2307" i="9"/>
  <c r="B2308" i="9"/>
  <c r="I2308" i="9" l="1"/>
  <c r="D2308" i="9"/>
  <c r="T2308" i="9"/>
  <c r="U2308" i="9" s="1"/>
  <c r="N2308" i="9"/>
  <c r="A2308" i="9"/>
  <c r="B2309" i="9"/>
  <c r="I2309" i="9" l="1"/>
  <c r="D2309" i="9"/>
  <c r="T2309" i="9"/>
  <c r="U2309" i="9" s="1"/>
  <c r="N2309" i="9"/>
  <c r="A2309" i="9"/>
  <c r="B2310" i="9"/>
  <c r="I2310" i="9" l="1"/>
  <c r="D2310" i="9"/>
  <c r="T2310" i="9"/>
  <c r="U2310" i="9" s="1"/>
  <c r="N2310" i="9"/>
  <c r="A2310" i="9"/>
  <c r="B2311" i="9"/>
  <c r="I2311" i="9" l="1"/>
  <c r="D2311" i="9"/>
  <c r="N2311" i="9"/>
  <c r="T2311" i="9"/>
  <c r="U2311" i="9" s="1"/>
  <c r="A2311" i="9"/>
  <c r="B2312" i="9"/>
  <c r="I2312" i="9" l="1"/>
  <c r="D2312" i="9"/>
  <c r="T2312" i="9"/>
  <c r="U2312" i="9" s="1"/>
  <c r="N2312" i="9"/>
  <c r="A2312" i="9"/>
  <c r="B2313" i="9"/>
  <c r="I2313" i="9" l="1"/>
  <c r="D2313" i="9"/>
  <c r="T2313" i="9"/>
  <c r="U2313" i="9" s="1"/>
  <c r="N2313" i="9"/>
  <c r="A2313" i="9"/>
  <c r="B2314" i="9"/>
  <c r="I2314" i="9" l="1"/>
  <c r="D2314" i="9"/>
  <c r="T2314" i="9"/>
  <c r="U2314" i="9" s="1"/>
  <c r="N2314" i="9"/>
  <c r="A2314" i="9"/>
  <c r="B2315" i="9"/>
  <c r="I2315" i="9" l="1"/>
  <c r="D2315" i="9"/>
  <c r="N2315" i="9"/>
  <c r="T2315" i="9"/>
  <c r="U2315" i="9" s="1"/>
  <c r="A2315" i="9"/>
  <c r="B2316" i="9"/>
  <c r="I2316" i="9" l="1"/>
  <c r="D2316" i="9"/>
  <c r="T2316" i="9"/>
  <c r="U2316" i="9" s="1"/>
  <c r="N2316" i="9"/>
  <c r="A2316" i="9"/>
  <c r="B2317" i="9"/>
  <c r="I2317" i="9" l="1"/>
  <c r="D2317" i="9"/>
  <c r="T2317" i="9"/>
  <c r="U2317" i="9" s="1"/>
  <c r="N2317" i="9"/>
  <c r="A2317" i="9"/>
  <c r="B2318" i="9"/>
  <c r="I2318" i="9" l="1"/>
  <c r="D2318" i="9"/>
  <c r="T2318" i="9"/>
  <c r="U2318" i="9" s="1"/>
  <c r="N2318" i="9"/>
  <c r="A2318" i="9"/>
  <c r="B2319" i="9"/>
  <c r="I2319" i="9" l="1"/>
  <c r="D2319" i="9"/>
  <c r="N2319" i="9"/>
  <c r="T2319" i="9"/>
  <c r="U2319" i="9" s="1"/>
  <c r="A2319" i="9"/>
  <c r="B2320" i="9"/>
  <c r="I2320" i="9" l="1"/>
  <c r="D2320" i="9"/>
  <c r="T2320" i="9"/>
  <c r="U2320" i="9" s="1"/>
  <c r="N2320" i="9"/>
  <c r="A2320" i="9"/>
  <c r="B2321" i="9"/>
  <c r="I2321" i="9" l="1"/>
  <c r="D2321" i="9"/>
  <c r="T2321" i="9"/>
  <c r="U2321" i="9" s="1"/>
  <c r="N2321" i="9"/>
  <c r="A2321" i="9"/>
  <c r="B2322" i="9"/>
  <c r="I2322" i="9" l="1"/>
  <c r="D2322" i="9"/>
  <c r="T2322" i="9"/>
  <c r="U2322" i="9" s="1"/>
  <c r="N2322" i="9"/>
  <c r="A2322" i="9"/>
  <c r="B2323" i="9"/>
  <c r="I2323" i="9" l="1"/>
  <c r="D2323" i="9"/>
  <c r="N2323" i="9"/>
  <c r="T2323" i="9"/>
  <c r="U2323" i="9" s="1"/>
  <c r="A2323" i="9"/>
  <c r="B2324" i="9"/>
  <c r="I2324" i="9" l="1"/>
  <c r="D2324" i="9"/>
  <c r="T2324" i="9"/>
  <c r="U2324" i="9" s="1"/>
  <c r="N2324" i="9"/>
  <c r="A2324" i="9"/>
  <c r="B2325" i="9"/>
  <c r="I2325" i="9" l="1"/>
  <c r="D2325" i="9"/>
  <c r="T2325" i="9"/>
  <c r="U2325" i="9" s="1"/>
  <c r="N2325" i="9"/>
  <c r="A2325" i="9"/>
  <c r="B2326" i="9"/>
  <c r="I2326" i="9" l="1"/>
  <c r="D2326" i="9"/>
  <c r="T2326" i="9"/>
  <c r="U2326" i="9" s="1"/>
  <c r="N2326" i="9"/>
  <c r="A2326" i="9"/>
  <c r="B2327" i="9"/>
  <c r="I2327" i="9" l="1"/>
  <c r="D2327" i="9"/>
  <c r="N2327" i="9"/>
  <c r="T2327" i="9"/>
  <c r="U2327" i="9" s="1"/>
  <c r="A2327" i="9"/>
  <c r="B2328" i="9"/>
  <c r="I2328" i="9" l="1"/>
  <c r="D2328" i="9"/>
  <c r="T2328" i="9"/>
  <c r="U2328" i="9" s="1"/>
  <c r="N2328" i="9"/>
  <c r="A2328" i="9"/>
  <c r="B2329" i="9"/>
  <c r="I2329" i="9" l="1"/>
  <c r="D2329" i="9"/>
  <c r="T2329" i="9"/>
  <c r="U2329" i="9" s="1"/>
  <c r="N2329" i="9"/>
  <c r="A2329" i="9"/>
  <c r="B2330" i="9"/>
  <c r="I2330" i="9" l="1"/>
  <c r="D2330" i="9"/>
  <c r="T2330" i="9"/>
  <c r="U2330" i="9" s="1"/>
  <c r="N2330" i="9"/>
  <c r="A2330" i="9"/>
  <c r="B2331" i="9"/>
  <c r="I2331" i="9" l="1"/>
  <c r="D2331" i="9"/>
  <c r="N2331" i="9"/>
  <c r="T2331" i="9"/>
  <c r="U2331" i="9" s="1"/>
  <c r="A2331" i="9"/>
  <c r="B2332" i="9"/>
  <c r="I2332" i="9" l="1"/>
  <c r="D2332" i="9"/>
  <c r="N2332" i="9"/>
  <c r="T2332" i="9"/>
  <c r="U2332" i="9" s="1"/>
  <c r="A2332" i="9"/>
  <c r="B2333" i="9"/>
  <c r="I2333" i="9" l="1"/>
  <c r="D2333" i="9"/>
  <c r="T2333" i="9"/>
  <c r="U2333" i="9" s="1"/>
  <c r="N2333" i="9"/>
  <c r="A2333" i="9"/>
  <c r="B2334" i="9"/>
  <c r="I2334" i="9" l="1"/>
  <c r="D2334" i="9"/>
  <c r="N2334" i="9"/>
  <c r="T2334" i="9"/>
  <c r="U2334" i="9" s="1"/>
  <c r="A2334" i="9"/>
  <c r="B2335" i="9"/>
  <c r="I2335" i="9" l="1"/>
  <c r="D2335" i="9"/>
  <c r="T2335" i="9"/>
  <c r="U2335" i="9" s="1"/>
  <c r="N2335" i="9"/>
  <c r="A2335" i="9"/>
  <c r="B2336" i="9"/>
  <c r="I2336" i="9" l="1"/>
  <c r="D2336" i="9"/>
  <c r="N2336" i="9"/>
  <c r="T2336" i="9"/>
  <c r="U2336" i="9" s="1"/>
  <c r="A2336" i="9"/>
  <c r="B2337" i="9"/>
  <c r="I2337" i="9" l="1"/>
  <c r="D2337" i="9"/>
  <c r="T2337" i="9"/>
  <c r="U2337" i="9" s="1"/>
  <c r="N2337" i="9"/>
  <c r="A2337" i="9"/>
  <c r="B2338" i="9"/>
  <c r="I2338" i="9" l="1"/>
  <c r="D2338" i="9"/>
  <c r="N2338" i="9"/>
  <c r="T2338" i="9"/>
  <c r="U2338" i="9" s="1"/>
  <c r="A2338" i="9"/>
  <c r="B2339" i="9"/>
  <c r="I2339" i="9" l="1"/>
  <c r="D2339" i="9"/>
  <c r="T2339" i="9"/>
  <c r="U2339" i="9" s="1"/>
  <c r="N2339" i="9"/>
  <c r="A2339" i="9"/>
  <c r="B2340" i="9"/>
  <c r="I2340" i="9" l="1"/>
  <c r="D2340" i="9"/>
  <c r="N2340" i="9"/>
  <c r="T2340" i="9"/>
  <c r="U2340" i="9" s="1"/>
  <c r="A2340" i="9"/>
  <c r="B2341" i="9"/>
  <c r="D2341" i="9" l="1"/>
  <c r="I2341" i="9"/>
  <c r="N2341" i="9"/>
  <c r="T2341" i="9"/>
  <c r="U2341" i="9" s="1"/>
  <c r="A2341" i="9"/>
  <c r="B2342" i="9"/>
  <c r="I2342" i="9" l="1"/>
  <c r="D2342" i="9"/>
  <c r="N2342" i="9"/>
  <c r="T2342" i="9"/>
  <c r="U2342" i="9" s="1"/>
  <c r="A2342" i="9"/>
  <c r="B2343" i="9"/>
  <c r="I2343" i="9" l="1"/>
  <c r="D2343" i="9"/>
  <c r="N2343" i="9"/>
  <c r="T2343" i="9"/>
  <c r="U2343" i="9" s="1"/>
  <c r="A2343" i="9"/>
  <c r="B2344" i="9"/>
  <c r="I2344" i="9" l="1"/>
  <c r="D2344" i="9"/>
  <c r="N2344" i="9"/>
  <c r="T2344" i="9"/>
  <c r="A2344" i="9"/>
  <c r="B2345" i="9"/>
  <c r="I2345" i="9" l="1"/>
  <c r="D2345" i="9"/>
  <c r="N2345" i="9"/>
  <c r="T2345" i="9"/>
  <c r="U2345" i="9" s="1"/>
  <c r="U2344" i="9"/>
  <c r="A2345" i="9"/>
  <c r="B2346" i="9"/>
  <c r="I2346" i="9" l="1"/>
  <c r="D2346" i="9"/>
  <c r="N2346" i="9"/>
  <c r="T2346" i="9"/>
  <c r="U2346" i="9" s="1"/>
  <c r="A2346" i="9"/>
  <c r="B2347" i="9"/>
  <c r="I2347" i="9" l="1"/>
  <c r="D2347" i="9"/>
  <c r="N2347" i="9"/>
  <c r="T2347" i="9"/>
  <c r="U2347" i="9" s="1"/>
  <c r="A2347" i="9"/>
  <c r="B2348" i="9"/>
  <c r="I2348" i="9" l="1"/>
  <c r="D2348" i="9"/>
  <c r="N2348" i="9"/>
  <c r="T2348" i="9"/>
  <c r="U2348" i="9" s="1"/>
  <c r="A2348" i="9"/>
  <c r="B2349" i="9"/>
  <c r="I2349" i="9" l="1"/>
  <c r="D2349" i="9"/>
  <c r="N2349" i="9"/>
  <c r="T2349" i="9"/>
  <c r="U2349" i="9" s="1"/>
  <c r="A2349" i="9"/>
  <c r="B2350" i="9"/>
  <c r="I2350" i="9" l="1"/>
  <c r="D2350" i="9"/>
  <c r="N2350" i="9"/>
  <c r="T2350" i="9"/>
  <c r="U2350" i="9" s="1"/>
  <c r="A2350" i="9"/>
  <c r="B2351" i="9"/>
  <c r="I2351" i="9" l="1"/>
  <c r="D2351" i="9"/>
  <c r="N2351" i="9"/>
  <c r="T2351" i="9"/>
  <c r="U2351" i="9" s="1"/>
  <c r="A2351" i="9"/>
  <c r="B2352" i="9"/>
  <c r="I2352" i="9" l="1"/>
  <c r="D2352" i="9"/>
  <c r="T2352" i="9"/>
  <c r="U2352" i="9" s="1"/>
  <c r="N2352" i="9"/>
  <c r="A2352" i="9"/>
  <c r="B2353" i="9"/>
  <c r="I2353" i="9" l="1"/>
  <c r="D2353" i="9"/>
  <c r="T2353" i="9"/>
  <c r="U2353" i="9" s="1"/>
  <c r="N2353" i="9"/>
  <c r="A2353" i="9"/>
  <c r="B2354" i="9"/>
  <c r="I2354" i="9" l="1"/>
  <c r="D2354" i="9"/>
  <c r="N2354" i="9"/>
  <c r="T2354" i="9"/>
  <c r="U2354" i="9" s="1"/>
  <c r="A2354" i="9"/>
  <c r="B2355" i="9"/>
  <c r="I2355" i="9" l="1"/>
  <c r="D2355" i="9"/>
  <c r="T2355" i="9"/>
  <c r="U2355" i="9" s="1"/>
  <c r="N2355" i="9"/>
  <c r="A2355" i="9"/>
  <c r="B2356" i="9"/>
  <c r="I2356" i="9" l="1"/>
  <c r="D2356" i="9"/>
  <c r="T2356" i="9"/>
  <c r="N2356" i="9"/>
  <c r="A2356" i="9"/>
  <c r="B2357" i="9"/>
  <c r="I2357" i="9" l="1"/>
  <c r="D2357" i="9"/>
  <c r="N2357" i="9"/>
  <c r="T2357" i="9"/>
  <c r="U2357" i="9" s="1"/>
  <c r="U2356" i="9"/>
  <c r="A2357" i="9"/>
  <c r="B2358" i="9"/>
  <c r="I2358" i="9" l="1"/>
  <c r="D2358" i="9"/>
  <c r="T2358" i="9"/>
  <c r="U2358" i="9" s="1"/>
  <c r="N2358" i="9"/>
  <c r="A2358" i="9"/>
  <c r="B2359" i="9"/>
  <c r="I2359" i="9" l="1"/>
  <c r="D2359" i="9"/>
  <c r="N2359" i="9"/>
  <c r="T2359" i="9"/>
  <c r="U2359" i="9" s="1"/>
  <c r="A2359" i="9"/>
  <c r="B2360" i="9"/>
  <c r="I2360" i="9" l="1"/>
  <c r="D2360" i="9"/>
  <c r="T2360" i="9"/>
  <c r="N2360" i="9"/>
  <c r="A2360" i="9"/>
  <c r="B2361" i="9"/>
  <c r="I2361" i="9" l="1"/>
  <c r="D2361" i="9"/>
  <c r="N2361" i="9"/>
  <c r="T2361" i="9"/>
  <c r="U2361" i="9" s="1"/>
  <c r="U2360" i="9"/>
  <c r="A2361" i="9"/>
  <c r="B2362" i="9"/>
  <c r="I2362" i="9" l="1"/>
  <c r="D2362" i="9"/>
  <c r="T2362" i="9"/>
  <c r="U2362" i="9" s="1"/>
  <c r="N2362" i="9"/>
  <c r="A2362" i="9"/>
  <c r="B2363" i="9"/>
  <c r="I2363" i="9" l="1"/>
  <c r="D2363" i="9"/>
  <c r="N2363" i="9"/>
  <c r="T2363" i="9"/>
  <c r="U2363" i="9" s="1"/>
  <c r="A2363" i="9"/>
  <c r="B2364" i="9"/>
  <c r="I2364" i="9" l="1"/>
  <c r="D2364" i="9"/>
  <c r="T2364" i="9"/>
  <c r="U2364" i="9" s="1"/>
  <c r="N2364" i="9"/>
  <c r="A2364" i="9"/>
  <c r="B2365" i="9"/>
  <c r="I2365" i="9" l="1"/>
  <c r="D2365" i="9"/>
  <c r="N2365" i="9"/>
  <c r="T2365" i="9"/>
  <c r="U2365" i="9" s="1"/>
  <c r="A2365" i="9"/>
  <c r="B2366" i="9"/>
  <c r="I2366" i="9" l="1"/>
  <c r="D2366" i="9"/>
  <c r="T2366" i="9"/>
  <c r="U2366" i="9" s="1"/>
  <c r="N2366" i="9"/>
  <c r="A2366" i="9"/>
  <c r="B2367" i="9"/>
  <c r="I2367" i="9" l="1"/>
  <c r="D2367" i="9"/>
  <c r="N2367" i="9"/>
  <c r="T2367" i="9"/>
  <c r="U2367" i="9" s="1"/>
  <c r="A2367" i="9"/>
  <c r="B2368" i="9"/>
  <c r="I2368" i="9" l="1"/>
  <c r="D2368" i="9"/>
  <c r="T2368" i="9"/>
  <c r="U2368" i="9" s="1"/>
  <c r="N2368" i="9"/>
  <c r="A2368" i="9"/>
  <c r="B2369" i="9"/>
  <c r="I2369" i="9" l="1"/>
  <c r="D2369" i="9"/>
  <c r="N2369" i="9"/>
  <c r="T2369" i="9"/>
  <c r="U2369" i="9" s="1"/>
  <c r="A2369" i="9"/>
  <c r="B2370" i="9"/>
  <c r="I2370" i="9" l="1"/>
  <c r="D2370" i="9"/>
  <c r="T2370" i="9"/>
  <c r="U2370" i="9" s="1"/>
  <c r="N2370" i="9"/>
  <c r="A2370" i="9"/>
  <c r="B2371" i="9"/>
  <c r="I2371" i="9" l="1"/>
  <c r="D2371" i="9"/>
  <c r="N2371" i="9"/>
  <c r="T2371" i="9"/>
  <c r="U2371" i="9" s="1"/>
  <c r="A2371" i="9"/>
  <c r="B2372" i="9"/>
  <c r="I2372" i="9" l="1"/>
  <c r="D2372" i="9"/>
  <c r="N2372" i="9"/>
  <c r="T2372" i="9"/>
  <c r="U2372" i="9" s="1"/>
  <c r="A2372" i="9"/>
  <c r="B2373" i="9"/>
  <c r="I2373" i="9" l="1"/>
  <c r="D2373" i="9"/>
  <c r="N2373" i="9"/>
  <c r="T2373" i="9"/>
  <c r="U2373" i="9" s="1"/>
  <c r="A2373" i="9"/>
  <c r="B2374" i="9"/>
  <c r="I2374" i="9" l="1"/>
  <c r="D2374" i="9"/>
  <c r="N2374" i="9"/>
  <c r="T2374" i="9"/>
  <c r="U2374" i="9" s="1"/>
  <c r="A2374" i="9"/>
  <c r="B2375" i="9"/>
  <c r="I2375" i="9" l="1"/>
  <c r="D2375" i="9"/>
  <c r="N2375" i="9"/>
  <c r="T2375" i="9"/>
  <c r="U2375" i="9" s="1"/>
  <c r="A2375" i="9"/>
  <c r="B2376" i="9"/>
  <c r="I2376" i="9" l="1"/>
  <c r="D2376" i="9"/>
  <c r="N2376" i="9"/>
  <c r="T2376" i="9"/>
  <c r="U2376" i="9" s="1"/>
  <c r="A2376" i="9"/>
  <c r="B2377" i="9"/>
  <c r="I2377" i="9" l="1"/>
  <c r="D2377" i="9"/>
  <c r="N2377" i="9"/>
  <c r="T2377" i="9"/>
  <c r="U2377" i="9" s="1"/>
  <c r="A2377" i="9"/>
  <c r="B2378" i="9"/>
  <c r="I2378" i="9" l="1"/>
  <c r="D2378" i="9"/>
  <c r="N2378" i="9"/>
  <c r="T2378" i="9"/>
  <c r="U2378" i="9" s="1"/>
  <c r="A2378" i="9"/>
  <c r="B2379" i="9"/>
  <c r="I2379" i="9" l="1"/>
  <c r="D2379" i="9"/>
  <c r="N2379" i="9"/>
  <c r="T2379" i="9"/>
  <c r="U2379" i="9" s="1"/>
  <c r="A2379" i="9"/>
  <c r="B2380" i="9"/>
  <c r="I2380" i="9" l="1"/>
  <c r="D2380" i="9"/>
  <c r="T2380" i="9"/>
  <c r="U2380" i="9" s="1"/>
  <c r="N2380" i="9"/>
  <c r="A2380" i="9"/>
  <c r="B2381" i="9"/>
  <c r="I2381" i="9" l="1"/>
  <c r="D2381" i="9"/>
  <c r="N2381" i="9"/>
  <c r="T2381" i="9"/>
  <c r="U2381" i="9" s="1"/>
  <c r="A2381" i="9"/>
  <c r="B2382" i="9"/>
  <c r="I2382" i="9" l="1"/>
  <c r="D2382" i="9"/>
  <c r="T2382" i="9"/>
  <c r="U2382" i="9" s="1"/>
  <c r="N2382" i="9"/>
  <c r="A2382" i="9"/>
  <c r="B2383" i="9"/>
  <c r="I2383" i="9" l="1"/>
  <c r="D2383" i="9"/>
  <c r="T2383" i="9"/>
  <c r="U2383" i="9" s="1"/>
  <c r="N2383" i="9"/>
  <c r="A2383" i="9"/>
  <c r="B2384" i="9"/>
  <c r="I2384" i="9" l="1"/>
  <c r="D2384" i="9"/>
  <c r="T2384" i="9"/>
  <c r="U2384" i="9" s="1"/>
  <c r="N2384" i="9"/>
  <c r="A2384" i="9"/>
  <c r="B2385" i="9"/>
  <c r="I2385" i="9" l="1"/>
  <c r="D2385" i="9"/>
  <c r="N2385" i="9"/>
  <c r="T2385" i="9"/>
  <c r="U2385" i="9" s="1"/>
  <c r="A2385" i="9"/>
  <c r="B2386" i="9"/>
  <c r="I2386" i="9" l="1"/>
  <c r="D2386" i="9"/>
  <c r="T2386" i="9"/>
  <c r="U2386" i="9" s="1"/>
  <c r="N2386" i="9"/>
  <c r="A2386" i="9"/>
  <c r="B2387" i="9"/>
  <c r="I2387" i="9" l="1"/>
  <c r="D2387" i="9"/>
  <c r="T2387" i="9"/>
  <c r="U2387" i="9" s="1"/>
  <c r="N2387" i="9"/>
  <c r="A2387" i="9"/>
  <c r="B2388" i="9"/>
  <c r="I2388" i="9" l="1"/>
  <c r="D2388" i="9"/>
  <c r="N2388" i="9"/>
  <c r="T2388" i="9"/>
  <c r="U2388" i="9" s="1"/>
  <c r="A2388" i="9"/>
  <c r="B2389" i="9"/>
  <c r="I2389" i="9" l="1"/>
  <c r="D2389" i="9"/>
  <c r="T2389" i="9"/>
  <c r="U2389" i="9" s="1"/>
  <c r="N2389" i="9"/>
  <c r="A2389" i="9"/>
  <c r="B2390" i="9"/>
  <c r="I2390" i="9" l="1"/>
  <c r="D2390" i="9"/>
  <c r="N2390" i="9"/>
  <c r="T2390" i="9"/>
  <c r="U2390" i="9" s="1"/>
  <c r="A2390" i="9"/>
  <c r="B2391" i="9"/>
  <c r="I2391" i="9" l="1"/>
  <c r="D2391" i="9"/>
  <c r="N2391" i="9"/>
  <c r="T2391" i="9"/>
  <c r="U2391" i="9" s="1"/>
  <c r="A2391" i="9"/>
  <c r="B2392" i="9"/>
  <c r="I2392" i="9" l="1"/>
  <c r="D2392" i="9"/>
  <c r="N2392" i="9"/>
  <c r="T2392" i="9"/>
  <c r="U2392" i="9" s="1"/>
  <c r="A2392" i="9"/>
  <c r="B2393" i="9"/>
  <c r="I2393" i="9" l="1"/>
  <c r="D2393" i="9"/>
  <c r="N2393" i="9"/>
  <c r="T2393" i="9"/>
  <c r="U2393" i="9" s="1"/>
  <c r="A2393" i="9"/>
  <c r="B2394" i="9"/>
  <c r="I2394" i="9" l="1"/>
  <c r="D2394" i="9"/>
  <c r="N2394" i="9"/>
  <c r="T2394" i="9"/>
  <c r="U2394" i="9" s="1"/>
  <c r="A2394" i="9"/>
  <c r="B2395" i="9"/>
  <c r="I2395" i="9" l="1"/>
  <c r="D2395" i="9"/>
  <c r="N2395" i="9"/>
  <c r="T2395" i="9"/>
  <c r="U2395" i="9" s="1"/>
  <c r="A2395" i="9"/>
  <c r="B2396" i="9"/>
  <c r="I2396" i="9" l="1"/>
  <c r="D2396" i="9"/>
  <c r="N2396" i="9"/>
  <c r="T2396" i="9"/>
  <c r="U2396" i="9" s="1"/>
  <c r="A2396" i="9"/>
  <c r="B2397" i="9"/>
  <c r="I2397" i="9" l="1"/>
  <c r="D2397" i="9"/>
  <c r="N2397" i="9"/>
  <c r="T2397" i="9"/>
  <c r="U2397" i="9" s="1"/>
  <c r="A2397" i="9"/>
  <c r="B2398" i="9"/>
  <c r="I2398" i="9" l="1"/>
  <c r="D2398" i="9"/>
  <c r="N2398" i="9"/>
  <c r="T2398" i="9"/>
  <c r="U2398" i="9" s="1"/>
  <c r="A2398" i="9"/>
  <c r="B2399" i="9"/>
  <c r="I2399" i="9" l="1"/>
  <c r="D2399" i="9"/>
  <c r="N2399" i="9"/>
  <c r="T2399" i="9"/>
  <c r="U2399" i="9" s="1"/>
  <c r="A2399" i="9"/>
  <c r="B2400" i="9"/>
  <c r="I2400" i="9" l="1"/>
  <c r="D2400" i="9"/>
  <c r="N2400" i="9"/>
  <c r="T2400" i="9"/>
  <c r="U2400" i="9" s="1"/>
  <c r="A2400" i="9"/>
  <c r="B2401" i="9"/>
  <c r="I2401" i="9" l="1"/>
  <c r="D2401" i="9"/>
  <c r="N2401" i="9"/>
  <c r="T2401" i="9"/>
  <c r="U2401" i="9" s="1"/>
  <c r="A2401" i="9"/>
  <c r="B2402" i="9"/>
  <c r="I2402" i="9" l="1"/>
  <c r="D2402" i="9"/>
  <c r="N2402" i="9"/>
  <c r="T2402" i="9"/>
  <c r="U2402" i="9" s="1"/>
  <c r="A2402" i="9"/>
  <c r="B2403" i="9"/>
  <c r="I2403" i="9" l="1"/>
  <c r="D2403" i="9"/>
  <c r="N2403" i="9"/>
  <c r="T2403" i="9"/>
  <c r="U2403" i="9" s="1"/>
  <c r="A2403" i="9"/>
  <c r="B2404" i="9"/>
  <c r="I2404" i="9" l="1"/>
  <c r="D2404" i="9"/>
  <c r="N2404" i="9"/>
  <c r="T2404" i="9"/>
  <c r="U2404" i="9" s="1"/>
  <c r="A2404" i="9"/>
  <c r="B2405" i="9"/>
  <c r="D2405" i="9" l="1"/>
  <c r="I2405" i="9"/>
  <c r="T2405" i="9"/>
  <c r="U2405" i="9" s="1"/>
  <c r="N2405" i="9"/>
  <c r="A2405" i="9"/>
  <c r="B2406" i="9"/>
  <c r="I2406" i="9" l="1"/>
  <c r="D2406" i="9"/>
  <c r="T2406" i="9"/>
  <c r="U2406" i="9" s="1"/>
  <c r="N2406" i="9"/>
  <c r="A2406" i="9"/>
  <c r="B2407" i="9"/>
  <c r="I2407" i="9" l="1"/>
  <c r="D2407" i="9"/>
  <c r="N2407" i="9"/>
  <c r="T2407" i="9"/>
  <c r="U2407" i="9" s="1"/>
  <c r="A2407" i="9"/>
  <c r="B2408" i="9"/>
  <c r="I2408" i="9" l="1"/>
  <c r="D2408" i="9"/>
  <c r="T2408" i="9"/>
  <c r="U2408" i="9" s="1"/>
  <c r="N2408" i="9"/>
  <c r="A2408" i="9"/>
  <c r="B2409" i="9"/>
  <c r="I2409" i="9" l="1"/>
  <c r="D2409" i="9"/>
  <c r="N2409" i="9"/>
  <c r="T2409" i="9"/>
  <c r="U2409" i="9" s="1"/>
  <c r="A2409" i="9"/>
  <c r="B2410" i="9"/>
  <c r="I2410" i="9" l="1"/>
  <c r="D2410" i="9"/>
  <c r="T2410" i="9"/>
  <c r="U2410" i="9" s="1"/>
  <c r="N2410" i="9"/>
  <c r="A2410" i="9"/>
  <c r="B2411" i="9"/>
  <c r="I2411" i="9" l="1"/>
  <c r="D2411" i="9"/>
  <c r="N2411" i="9"/>
  <c r="T2411" i="9"/>
  <c r="U2411" i="9" s="1"/>
  <c r="A2411" i="9"/>
  <c r="B2412" i="9"/>
  <c r="I2412" i="9" l="1"/>
  <c r="D2412" i="9"/>
  <c r="N2412" i="9"/>
  <c r="T2412" i="9"/>
  <c r="U2412" i="9" s="1"/>
  <c r="A2412" i="9"/>
  <c r="B2413" i="9"/>
  <c r="I2413" i="9" l="1"/>
  <c r="D2413" i="9"/>
  <c r="N2413" i="9"/>
  <c r="T2413" i="9"/>
  <c r="U2413" i="9" s="1"/>
  <c r="A2413" i="9"/>
  <c r="B2414" i="9"/>
  <c r="I2414" i="9" l="1"/>
  <c r="D2414" i="9"/>
  <c r="N2414" i="9"/>
  <c r="T2414" i="9"/>
  <c r="U2414" i="9" s="1"/>
  <c r="A2414" i="9"/>
  <c r="B2415" i="9"/>
  <c r="I2415" i="9" l="1"/>
  <c r="D2415" i="9"/>
  <c r="N2415" i="9"/>
  <c r="T2415" i="9"/>
  <c r="U2415" i="9" s="1"/>
  <c r="A2415" i="9"/>
  <c r="B2416" i="9"/>
  <c r="I2416" i="9" l="1"/>
  <c r="D2416" i="9"/>
  <c r="N2416" i="9"/>
  <c r="T2416" i="9"/>
  <c r="U2416" i="9" s="1"/>
  <c r="A2416" i="9"/>
  <c r="B2417" i="9"/>
  <c r="I2417" i="9" l="1"/>
  <c r="D2417" i="9"/>
  <c r="N2417" i="9"/>
  <c r="T2417" i="9"/>
  <c r="U2417" i="9" s="1"/>
  <c r="A2417" i="9"/>
  <c r="B2418" i="9"/>
  <c r="I2418" i="9" l="1"/>
  <c r="D2418" i="9"/>
  <c r="N2418" i="9"/>
  <c r="T2418" i="9"/>
  <c r="U2418" i="9" s="1"/>
  <c r="A2418" i="9"/>
  <c r="B2419" i="9"/>
  <c r="I2419" i="9" l="1"/>
  <c r="D2419" i="9"/>
  <c r="N2419" i="9"/>
  <c r="T2419" i="9"/>
  <c r="U2419" i="9" s="1"/>
  <c r="A2419" i="9"/>
  <c r="B2420" i="9"/>
  <c r="I2420" i="9" l="1"/>
  <c r="D2420" i="9"/>
  <c r="N2420" i="9"/>
  <c r="T2420" i="9"/>
  <c r="U2420" i="9" s="1"/>
  <c r="A2420" i="9"/>
  <c r="B2421" i="9"/>
  <c r="I2421" i="9" l="1"/>
  <c r="D2421" i="9"/>
  <c r="N2421" i="9"/>
  <c r="T2421" i="9"/>
  <c r="U2421" i="9" s="1"/>
  <c r="A2421" i="9"/>
  <c r="B2422" i="9"/>
  <c r="I2422" i="9" l="1"/>
  <c r="D2422" i="9"/>
  <c r="T2422" i="9"/>
  <c r="U2422" i="9" s="1"/>
  <c r="N2422" i="9"/>
  <c r="A2422" i="9"/>
  <c r="B2423" i="9"/>
  <c r="I2423" i="9" l="1"/>
  <c r="D2423" i="9"/>
  <c r="N2423" i="9"/>
  <c r="T2423" i="9"/>
  <c r="U2423" i="9" s="1"/>
  <c r="A2423" i="9"/>
  <c r="B2424" i="9"/>
  <c r="I2424" i="9" l="1"/>
  <c r="D2424" i="9"/>
  <c r="T2424" i="9"/>
  <c r="U2424" i="9" s="1"/>
  <c r="N2424" i="9"/>
  <c r="A2424" i="9"/>
  <c r="B2425" i="9"/>
  <c r="I2425" i="9" l="1"/>
  <c r="D2425" i="9"/>
  <c r="T2425" i="9"/>
  <c r="U2425" i="9" s="1"/>
  <c r="N2425" i="9"/>
  <c r="A2425" i="9"/>
  <c r="B2426" i="9"/>
  <c r="I2426" i="9" l="1"/>
  <c r="D2426" i="9"/>
  <c r="T2426" i="9"/>
  <c r="U2426" i="9" s="1"/>
  <c r="N2426" i="9"/>
  <c r="A2426" i="9"/>
  <c r="B2427" i="9"/>
  <c r="I2427" i="9" l="1"/>
  <c r="D2427" i="9"/>
  <c r="N2427" i="9"/>
  <c r="T2427" i="9"/>
  <c r="U2427" i="9" s="1"/>
  <c r="A2427" i="9"/>
  <c r="B2428" i="9"/>
  <c r="I2428" i="9" l="1"/>
  <c r="D2428" i="9"/>
  <c r="N2428" i="9"/>
  <c r="T2428" i="9"/>
  <c r="U2428" i="9" s="1"/>
  <c r="A2428" i="9"/>
  <c r="B2429" i="9"/>
  <c r="I2429" i="9" l="1"/>
  <c r="D2429" i="9"/>
  <c r="T2429" i="9"/>
  <c r="U2429" i="9" s="1"/>
  <c r="N2429" i="9"/>
  <c r="A2429" i="9"/>
  <c r="B2430" i="9"/>
  <c r="I2430" i="9" l="1"/>
  <c r="D2430" i="9"/>
  <c r="N2430" i="9"/>
  <c r="T2430" i="9"/>
  <c r="U2430" i="9" s="1"/>
  <c r="A2430" i="9"/>
  <c r="B2431" i="9"/>
  <c r="I2431" i="9" l="1"/>
  <c r="D2431" i="9"/>
  <c r="T2431" i="9"/>
  <c r="U2431" i="9" s="1"/>
  <c r="N2431" i="9"/>
  <c r="A2431" i="9"/>
  <c r="B2432" i="9"/>
  <c r="I2432" i="9" l="1"/>
  <c r="D2432" i="9"/>
  <c r="N2432" i="9"/>
  <c r="T2432" i="9"/>
  <c r="U2432" i="9" s="1"/>
  <c r="A2432" i="9"/>
  <c r="B2433" i="9"/>
  <c r="I2433" i="9" l="1"/>
  <c r="D2433" i="9"/>
  <c r="T2433" i="9"/>
  <c r="U2433" i="9" s="1"/>
  <c r="N2433" i="9"/>
  <c r="A2433" i="9"/>
  <c r="B2434" i="9"/>
  <c r="I2434" i="9" l="1"/>
  <c r="D2434" i="9"/>
  <c r="N2434" i="9"/>
  <c r="T2434" i="9"/>
  <c r="U2434" i="9" s="1"/>
  <c r="A2434" i="9"/>
  <c r="B2435" i="9"/>
  <c r="I2435" i="9" l="1"/>
  <c r="D2435" i="9"/>
  <c r="T2435" i="9"/>
  <c r="U2435" i="9" s="1"/>
  <c r="N2435" i="9"/>
  <c r="A2435" i="9"/>
  <c r="B2436" i="9"/>
  <c r="I2436" i="9" l="1"/>
  <c r="D2436" i="9"/>
  <c r="N2436" i="9"/>
  <c r="T2436" i="9"/>
  <c r="U2436" i="9" s="1"/>
  <c r="A2436" i="9"/>
  <c r="B2437" i="9"/>
  <c r="I2437" i="9" l="1"/>
  <c r="D2437" i="9"/>
  <c r="N2437" i="9"/>
  <c r="T2437" i="9"/>
  <c r="U2437" i="9" s="1"/>
  <c r="A2437" i="9"/>
  <c r="B2438" i="9"/>
  <c r="I2438" i="9" l="1"/>
  <c r="D2438" i="9"/>
  <c r="N2438" i="9"/>
  <c r="T2438" i="9"/>
  <c r="U2438" i="9" s="1"/>
  <c r="A2438" i="9"/>
  <c r="B2439" i="9"/>
  <c r="I2439" i="9" l="1"/>
  <c r="D2439" i="9"/>
  <c r="N2439" i="9"/>
  <c r="T2439" i="9"/>
  <c r="U2439" i="9" s="1"/>
  <c r="A2439" i="9"/>
  <c r="B2440" i="9"/>
  <c r="I2440" i="9" l="1"/>
  <c r="D2440" i="9"/>
  <c r="N2440" i="9"/>
  <c r="T2440" i="9"/>
  <c r="U2440" i="9" s="1"/>
  <c r="A2440" i="9"/>
  <c r="B2441" i="9"/>
  <c r="I2441" i="9" l="1"/>
  <c r="D2441" i="9"/>
  <c r="N2441" i="9"/>
  <c r="T2441" i="9"/>
  <c r="U2441" i="9" s="1"/>
  <c r="A2441" i="9"/>
  <c r="B2442" i="9"/>
  <c r="I2442" i="9" l="1"/>
  <c r="D2442" i="9"/>
  <c r="N2442" i="9"/>
  <c r="T2442" i="9"/>
  <c r="U2442" i="9" s="1"/>
  <c r="A2442" i="9"/>
  <c r="B2443" i="9"/>
  <c r="I2443" i="9" l="1"/>
  <c r="D2443" i="9"/>
  <c r="N2443" i="9"/>
  <c r="T2443" i="9"/>
  <c r="U2443" i="9" s="1"/>
  <c r="A2443" i="9"/>
  <c r="B2444" i="9"/>
  <c r="I2444" i="9" l="1"/>
  <c r="D2444" i="9"/>
  <c r="T2444" i="9"/>
  <c r="U2444" i="9" s="1"/>
  <c r="N2444" i="9"/>
  <c r="A2444" i="9"/>
  <c r="B2445" i="9"/>
  <c r="I2445" i="9" l="1"/>
  <c r="D2445" i="9"/>
  <c r="T2445" i="9"/>
  <c r="U2445" i="9" s="1"/>
  <c r="N2445" i="9"/>
  <c r="A2445" i="9"/>
  <c r="B2446" i="9"/>
  <c r="I2446" i="9" l="1"/>
  <c r="D2446" i="9"/>
  <c r="N2446" i="9"/>
  <c r="T2446" i="9"/>
  <c r="U2446" i="9" s="1"/>
  <c r="A2446" i="9"/>
  <c r="B2447" i="9"/>
  <c r="I2447" i="9" l="1"/>
  <c r="D2447" i="9"/>
  <c r="T2447" i="9"/>
  <c r="U2447" i="9" s="1"/>
  <c r="N2447" i="9"/>
  <c r="A2447" i="9"/>
  <c r="B2448" i="9"/>
  <c r="I2448" i="9" l="1"/>
  <c r="D2448" i="9"/>
  <c r="T2448" i="9"/>
  <c r="U2448" i="9" s="1"/>
  <c r="N2448" i="9"/>
  <c r="A2448" i="9"/>
  <c r="B2449" i="9"/>
  <c r="I2449" i="9" l="1"/>
  <c r="D2449" i="9"/>
  <c r="N2449" i="9"/>
  <c r="T2449" i="9"/>
  <c r="U2449" i="9" s="1"/>
  <c r="A2449" i="9"/>
  <c r="B2450" i="9"/>
  <c r="I2450" i="9" l="1"/>
  <c r="D2450" i="9"/>
  <c r="T2450" i="9"/>
  <c r="U2450" i="9" s="1"/>
  <c r="N2450" i="9"/>
  <c r="A2450" i="9"/>
  <c r="B2451" i="9"/>
  <c r="I2451" i="9" l="1"/>
  <c r="D2451" i="9"/>
  <c r="N2451" i="9"/>
  <c r="T2451" i="9"/>
  <c r="U2451" i="9" s="1"/>
  <c r="A2451" i="9"/>
  <c r="B2452" i="9"/>
  <c r="I2452" i="9" l="1"/>
  <c r="D2452" i="9"/>
  <c r="N2452" i="9"/>
  <c r="T2452" i="9"/>
  <c r="U2452" i="9" s="1"/>
  <c r="A2452" i="9"/>
  <c r="B2453" i="9"/>
  <c r="I2453" i="9" l="1"/>
  <c r="D2453" i="9"/>
  <c r="N2453" i="9"/>
  <c r="T2453" i="9"/>
  <c r="U2453" i="9" s="1"/>
  <c r="A2453" i="9"/>
  <c r="B2454" i="9"/>
  <c r="I2454" i="9" l="1"/>
  <c r="D2454" i="9"/>
  <c r="N2454" i="9"/>
  <c r="T2454" i="9"/>
  <c r="U2454" i="9" s="1"/>
  <c r="A2454" i="9"/>
  <c r="B2455" i="9"/>
  <c r="I2455" i="9" l="1"/>
  <c r="D2455" i="9"/>
  <c r="N2455" i="9"/>
  <c r="T2455" i="9"/>
  <c r="U2455" i="9" s="1"/>
  <c r="A2455" i="9"/>
  <c r="B2456" i="9"/>
  <c r="I2456" i="9" l="1"/>
  <c r="D2456" i="9"/>
  <c r="N2456" i="9"/>
  <c r="T2456" i="9"/>
  <c r="U2456" i="9" s="1"/>
  <c r="A2456" i="9"/>
  <c r="B2457" i="9"/>
  <c r="I2457" i="9" l="1"/>
  <c r="D2457" i="9"/>
  <c r="N2457" i="9"/>
  <c r="T2457" i="9"/>
  <c r="U2457" i="9" s="1"/>
  <c r="A2457" i="9"/>
  <c r="B2458" i="9"/>
  <c r="I2458" i="9" l="1"/>
  <c r="D2458" i="9"/>
  <c r="N2458" i="9"/>
  <c r="T2458" i="9"/>
  <c r="U2458" i="9" s="1"/>
  <c r="A2458" i="9"/>
  <c r="B2459" i="9"/>
  <c r="I2459" i="9" l="1"/>
  <c r="D2459" i="9"/>
  <c r="N2459" i="9"/>
  <c r="T2459" i="9"/>
  <c r="U2459" i="9" s="1"/>
  <c r="A2459" i="9"/>
  <c r="B2460" i="9"/>
  <c r="D2460" i="9" l="1"/>
  <c r="I2460" i="9"/>
  <c r="T2460" i="9"/>
  <c r="U2460" i="9" s="1"/>
  <c r="N2460" i="9"/>
  <c r="A2460" i="9"/>
  <c r="B2461" i="9"/>
  <c r="I2461" i="9" l="1"/>
  <c r="D2461" i="9"/>
  <c r="N2461" i="9"/>
  <c r="T2461" i="9"/>
  <c r="U2461" i="9" s="1"/>
  <c r="A2461" i="9"/>
  <c r="B2462" i="9"/>
  <c r="I2462" i="9" l="1"/>
  <c r="D2462" i="9"/>
  <c r="T2462" i="9"/>
  <c r="U2462" i="9" s="1"/>
  <c r="N2462" i="9"/>
  <c r="A2462" i="9"/>
  <c r="B2463" i="9"/>
  <c r="I2463" i="9" l="1"/>
  <c r="D2463" i="9"/>
  <c r="T2463" i="9"/>
  <c r="U2463" i="9" s="1"/>
  <c r="N2463" i="9"/>
  <c r="A2463" i="9"/>
  <c r="B2464" i="9"/>
  <c r="I2464" i="9" l="1"/>
  <c r="D2464" i="9"/>
  <c r="T2464" i="9"/>
  <c r="U2464" i="9" s="1"/>
  <c r="N2464" i="9"/>
  <c r="A2464" i="9"/>
  <c r="B2465" i="9"/>
  <c r="I2465" i="9" l="1"/>
  <c r="D2465" i="9"/>
  <c r="N2465" i="9"/>
  <c r="T2465" i="9"/>
  <c r="U2465" i="9" s="1"/>
  <c r="A2465" i="9"/>
  <c r="B2466" i="9"/>
  <c r="I2466" i="9" l="1"/>
  <c r="D2466" i="9"/>
  <c r="N2466" i="9"/>
  <c r="T2466" i="9"/>
  <c r="U2466" i="9" s="1"/>
  <c r="A2466" i="9"/>
  <c r="B2467" i="9"/>
  <c r="I2467" i="9" l="1"/>
  <c r="D2467" i="9"/>
  <c r="T2467" i="9"/>
  <c r="U2467" i="9" s="1"/>
  <c r="N2467" i="9"/>
  <c r="A2467" i="9"/>
  <c r="B2468" i="9"/>
  <c r="I2468" i="9" l="1"/>
  <c r="D2468" i="9"/>
  <c r="N2468" i="9"/>
  <c r="T2468" i="9"/>
  <c r="U2468" i="9" s="1"/>
  <c r="A2468" i="9"/>
  <c r="B2469" i="9"/>
  <c r="I2469" i="9" l="1"/>
  <c r="D2469" i="9"/>
  <c r="T2469" i="9"/>
  <c r="U2469" i="9" s="1"/>
  <c r="N2469" i="9"/>
  <c r="A2469" i="9"/>
  <c r="B2470" i="9"/>
  <c r="I2470" i="9" l="1"/>
  <c r="D2470" i="9"/>
  <c r="N2470" i="9"/>
  <c r="T2470" i="9"/>
  <c r="U2470" i="9" s="1"/>
  <c r="A2470" i="9"/>
  <c r="B2471" i="9"/>
  <c r="I2471" i="9" l="1"/>
  <c r="D2471" i="9"/>
  <c r="T2471" i="9"/>
  <c r="U2471" i="9" s="1"/>
  <c r="N2471" i="9"/>
  <c r="A2471" i="9"/>
  <c r="B2472" i="9"/>
  <c r="I2472" i="9" l="1"/>
  <c r="D2472" i="9"/>
  <c r="N2472" i="9"/>
  <c r="T2472" i="9"/>
  <c r="U2472" i="9" s="1"/>
  <c r="A2472" i="9"/>
  <c r="B2473" i="9"/>
  <c r="I2473" i="9" l="1"/>
  <c r="D2473" i="9"/>
  <c r="T2473" i="9"/>
  <c r="U2473" i="9" s="1"/>
  <c r="N2473" i="9"/>
  <c r="A2473" i="9"/>
  <c r="B2474" i="9"/>
  <c r="I2474" i="9" l="1"/>
  <c r="D2474" i="9"/>
  <c r="N2474" i="9"/>
  <c r="T2474" i="9"/>
  <c r="U2474" i="9" s="1"/>
  <c r="A2474" i="9"/>
  <c r="B2475" i="9"/>
  <c r="I2475" i="9" l="1"/>
  <c r="D2475" i="9"/>
  <c r="N2475" i="9"/>
  <c r="T2475" i="9"/>
  <c r="U2475" i="9" s="1"/>
  <c r="A2475" i="9"/>
  <c r="B2476" i="9"/>
  <c r="I2476" i="9" l="1"/>
  <c r="D2476" i="9"/>
  <c r="N2476" i="9"/>
  <c r="T2476" i="9"/>
  <c r="U2476" i="9" s="1"/>
  <c r="A2476" i="9"/>
  <c r="B2477" i="9"/>
  <c r="I2477" i="9" l="1"/>
  <c r="D2477" i="9"/>
  <c r="N2477" i="9"/>
  <c r="T2477" i="9"/>
  <c r="U2477" i="9" s="1"/>
  <c r="A2477" i="9"/>
  <c r="B2478" i="9"/>
  <c r="I2478" i="9" l="1"/>
  <c r="D2478" i="9"/>
  <c r="N2478" i="9"/>
  <c r="T2478" i="9"/>
  <c r="U2478" i="9" s="1"/>
  <c r="A2478" i="9"/>
  <c r="B2479" i="9"/>
  <c r="I2479" i="9" l="1"/>
  <c r="D2479" i="9"/>
  <c r="N2479" i="9"/>
  <c r="T2479" i="9"/>
  <c r="U2479" i="9" s="1"/>
  <c r="A2479" i="9"/>
  <c r="B2480" i="9"/>
  <c r="I2480" i="9" l="1"/>
  <c r="D2480" i="9"/>
  <c r="N2480" i="9"/>
  <c r="T2480" i="9"/>
  <c r="U2480" i="9" s="1"/>
  <c r="A2480" i="9"/>
  <c r="B2481" i="9"/>
  <c r="I2481" i="9" l="1"/>
  <c r="D2481" i="9"/>
  <c r="N2481" i="9"/>
  <c r="T2481" i="9"/>
  <c r="U2481" i="9" s="1"/>
  <c r="A2481" i="9"/>
  <c r="B2482" i="9"/>
  <c r="I2482" i="9" l="1"/>
  <c r="D2482" i="9"/>
  <c r="N2482" i="9"/>
  <c r="T2482" i="9"/>
  <c r="U2482" i="9" s="1"/>
  <c r="A2482" i="9"/>
  <c r="B2483" i="9"/>
  <c r="I2483" i="9" l="1"/>
  <c r="D2483" i="9"/>
  <c r="N2483" i="9"/>
  <c r="T2483" i="9"/>
  <c r="U2483" i="9" s="1"/>
  <c r="A2483" i="9"/>
  <c r="B2484" i="9"/>
  <c r="I2484" i="9" l="1"/>
  <c r="D2484" i="9"/>
  <c r="N2484" i="9"/>
  <c r="T2484" i="9"/>
  <c r="U2484" i="9" s="1"/>
  <c r="A2484" i="9"/>
  <c r="B2485" i="9"/>
  <c r="I2485" i="9" l="1"/>
  <c r="D2485" i="9"/>
  <c r="N2485" i="9"/>
  <c r="T2485" i="9"/>
  <c r="U2485" i="9" s="1"/>
  <c r="A2485" i="9"/>
  <c r="B2486" i="9"/>
  <c r="I2486" i="9" l="1"/>
  <c r="D2486" i="9"/>
  <c r="N2486" i="9"/>
  <c r="T2486" i="9"/>
  <c r="U2486" i="9" s="1"/>
  <c r="A2486" i="9"/>
  <c r="B2487" i="9"/>
  <c r="I2487" i="9" l="1"/>
  <c r="D2487" i="9"/>
  <c r="N2487" i="9"/>
  <c r="T2487" i="9"/>
  <c r="U2487" i="9" s="1"/>
  <c r="A2487" i="9"/>
  <c r="B2488" i="9"/>
  <c r="I2488" i="9" l="1"/>
  <c r="D2488" i="9"/>
  <c r="N2488" i="9"/>
  <c r="T2488" i="9"/>
  <c r="U2488" i="9" s="1"/>
  <c r="A2488" i="9"/>
  <c r="B2489" i="9"/>
  <c r="I2489" i="9" l="1"/>
  <c r="D2489" i="9"/>
  <c r="N2489" i="9"/>
  <c r="T2489" i="9"/>
  <c r="U2489" i="9" s="1"/>
  <c r="A2489" i="9"/>
  <c r="B2490" i="9"/>
  <c r="I2490" i="9" l="1"/>
  <c r="D2490" i="9"/>
  <c r="T2490" i="9"/>
  <c r="U2490" i="9" s="1"/>
  <c r="N2490" i="9"/>
  <c r="A2490" i="9"/>
  <c r="B2491" i="9"/>
  <c r="I2491" i="9" l="1"/>
  <c r="D2491" i="9"/>
  <c r="T2491" i="9"/>
  <c r="U2491" i="9" s="1"/>
  <c r="N2491" i="9"/>
  <c r="A2491" i="9"/>
  <c r="B2492" i="9"/>
  <c r="I2492" i="9" l="1"/>
  <c r="D2492" i="9"/>
  <c r="N2492" i="9"/>
  <c r="T2492" i="9"/>
  <c r="U2492" i="9" s="1"/>
  <c r="A2492" i="9"/>
  <c r="B2493" i="9"/>
  <c r="I2493" i="9" l="1"/>
  <c r="D2493" i="9"/>
  <c r="T2493" i="9"/>
  <c r="U2493" i="9" s="1"/>
  <c r="N2493" i="9"/>
  <c r="A2493" i="9"/>
  <c r="B2494" i="9"/>
  <c r="I2494" i="9" l="1"/>
  <c r="D2494" i="9"/>
  <c r="T2494" i="9"/>
  <c r="U2494" i="9" s="1"/>
  <c r="N2494" i="9"/>
  <c r="A2494" i="9"/>
  <c r="B2495" i="9"/>
  <c r="I2495" i="9" l="1"/>
  <c r="D2495" i="9"/>
  <c r="T2495" i="9"/>
  <c r="U2495" i="9" s="1"/>
  <c r="N2495" i="9"/>
  <c r="A2495" i="9"/>
  <c r="B2496" i="9"/>
  <c r="I2496" i="9" l="1"/>
  <c r="D2496" i="9"/>
  <c r="N2496" i="9"/>
  <c r="T2496" i="9"/>
  <c r="U2496" i="9" s="1"/>
  <c r="A2496" i="9"/>
  <c r="B2497" i="9"/>
  <c r="I2497" i="9" l="1"/>
  <c r="D2497" i="9"/>
  <c r="T2497" i="9"/>
  <c r="U2497" i="9" s="1"/>
  <c r="N2497" i="9"/>
  <c r="A2497" i="9"/>
  <c r="B2498" i="9"/>
  <c r="I2498" i="9" l="1"/>
  <c r="D2498" i="9"/>
  <c r="T2498" i="9"/>
  <c r="U2498" i="9" s="1"/>
  <c r="N2498" i="9"/>
  <c r="A2498" i="9"/>
  <c r="B2499" i="9"/>
  <c r="I2499" i="9" l="1"/>
  <c r="D2499" i="9"/>
  <c r="N2499" i="9"/>
  <c r="T2499" i="9"/>
  <c r="U2499" i="9" s="1"/>
  <c r="A2499" i="9"/>
  <c r="B2500" i="9"/>
  <c r="I2500" i="9" l="1"/>
  <c r="D2500" i="9"/>
  <c r="T2500" i="9"/>
  <c r="U2500" i="9" s="1"/>
  <c r="N2500" i="9"/>
  <c r="A2500" i="9"/>
  <c r="B2501" i="9"/>
  <c r="I2501" i="9" l="1"/>
  <c r="D2501" i="9"/>
  <c r="N2501" i="9"/>
  <c r="T2501" i="9"/>
  <c r="U2501" i="9" s="1"/>
  <c r="A2501" i="9"/>
  <c r="B2502" i="9"/>
  <c r="I2502" i="9" l="1"/>
  <c r="D2502" i="9"/>
  <c r="T2502" i="9"/>
  <c r="U2502" i="9" s="1"/>
  <c r="N2502" i="9"/>
  <c r="A2502" i="9"/>
  <c r="B2503" i="9"/>
  <c r="I2503" i="9" l="1"/>
  <c r="D2503" i="9"/>
  <c r="N2503" i="9"/>
  <c r="T2503" i="9"/>
  <c r="U2503" i="9" s="1"/>
  <c r="A2503" i="9"/>
  <c r="B2504" i="9"/>
  <c r="I2504" i="9" l="1"/>
  <c r="D2504" i="9"/>
  <c r="T2504" i="9"/>
  <c r="U2504" i="9" s="1"/>
  <c r="N2504" i="9"/>
  <c r="A2504" i="9"/>
  <c r="B2505" i="9"/>
  <c r="I2505" i="9" l="1"/>
  <c r="D2505" i="9"/>
  <c r="N2505" i="9"/>
  <c r="T2505" i="9"/>
  <c r="U2505" i="9" s="1"/>
  <c r="A2505" i="9"/>
  <c r="B2506" i="9"/>
  <c r="I2506" i="9" l="1"/>
  <c r="D2506" i="9"/>
  <c r="N2506" i="9"/>
  <c r="T2506" i="9"/>
  <c r="U2506" i="9" s="1"/>
  <c r="A2506" i="9"/>
  <c r="B2507" i="9"/>
  <c r="I2507" i="9" l="1"/>
  <c r="D2507" i="9"/>
  <c r="N2507" i="9"/>
  <c r="T2507" i="9"/>
  <c r="U2507" i="9" s="1"/>
  <c r="A2507" i="9"/>
  <c r="B2508" i="9"/>
  <c r="I2508" i="9" l="1"/>
  <c r="D2508" i="9"/>
  <c r="N2508" i="9"/>
  <c r="T2508" i="9"/>
  <c r="U2508" i="9" s="1"/>
  <c r="A2508" i="9"/>
  <c r="B2509" i="9"/>
  <c r="I2509" i="9" l="1"/>
  <c r="D2509" i="9"/>
  <c r="N2509" i="9"/>
  <c r="T2509" i="9"/>
  <c r="U2509" i="9" s="1"/>
  <c r="A2509" i="9"/>
  <c r="B2510" i="9"/>
  <c r="I2510" i="9" l="1"/>
  <c r="D2510" i="9"/>
  <c r="N2510" i="9"/>
  <c r="T2510" i="9"/>
  <c r="U2510" i="9" s="1"/>
  <c r="A2510" i="9"/>
  <c r="B2511" i="9"/>
  <c r="I2511" i="9" l="1"/>
  <c r="D2511" i="9"/>
  <c r="N2511" i="9"/>
  <c r="T2511" i="9"/>
  <c r="U2511" i="9" s="1"/>
  <c r="A2511" i="9"/>
  <c r="B2512" i="9"/>
  <c r="I2512" i="9" l="1"/>
  <c r="D2512" i="9"/>
  <c r="N2512" i="9"/>
  <c r="T2512" i="9"/>
  <c r="U2512" i="9" s="1"/>
  <c r="A2512" i="9"/>
  <c r="B2513" i="9"/>
  <c r="I2513" i="9" l="1"/>
  <c r="D2513" i="9"/>
  <c r="N2513" i="9"/>
  <c r="T2513" i="9"/>
  <c r="U2513" i="9" s="1"/>
  <c r="A2513" i="9"/>
  <c r="B2514" i="9"/>
  <c r="I2514" i="9" l="1"/>
  <c r="D2514" i="9"/>
  <c r="N2514" i="9"/>
  <c r="T2514" i="9"/>
  <c r="U2514" i="9" s="1"/>
  <c r="A2514" i="9"/>
  <c r="B2515" i="9"/>
  <c r="I2515" i="9" l="1"/>
  <c r="D2515" i="9"/>
  <c r="N2515" i="9"/>
  <c r="T2515" i="9"/>
  <c r="U2515" i="9" s="1"/>
  <c r="A2515" i="9"/>
  <c r="B2516" i="9"/>
  <c r="I2516" i="9" l="1"/>
  <c r="D2516" i="9"/>
  <c r="N2516" i="9"/>
  <c r="T2516" i="9"/>
  <c r="U2516" i="9" s="1"/>
  <c r="A2516" i="9"/>
  <c r="B2517" i="9"/>
  <c r="I2517" i="9" l="1"/>
  <c r="D2517" i="9"/>
  <c r="N2517" i="9"/>
  <c r="T2517" i="9"/>
  <c r="U2517" i="9" s="1"/>
  <c r="A2517" i="9"/>
  <c r="B2518" i="9"/>
  <c r="I2518" i="9" l="1"/>
  <c r="D2518" i="9"/>
  <c r="N2518" i="9"/>
  <c r="T2518" i="9"/>
  <c r="U2518" i="9" s="1"/>
  <c r="A2518" i="9"/>
  <c r="B2519" i="9"/>
  <c r="I2519" i="9" l="1"/>
  <c r="D2519" i="9"/>
  <c r="N2519" i="9"/>
  <c r="T2519" i="9"/>
  <c r="U2519" i="9" s="1"/>
  <c r="A2519" i="9"/>
  <c r="B2520" i="9"/>
  <c r="I2520" i="9" l="1"/>
  <c r="D2520" i="9"/>
  <c r="T2520" i="9"/>
  <c r="U2520" i="9" s="1"/>
  <c r="N2520" i="9"/>
  <c r="A2520" i="9"/>
  <c r="B2521" i="9"/>
  <c r="I2521" i="9" l="1"/>
  <c r="D2521" i="9"/>
  <c r="N2521" i="9"/>
  <c r="T2521" i="9"/>
  <c r="U2521" i="9" s="1"/>
  <c r="A2521" i="9"/>
  <c r="B2522" i="9"/>
  <c r="I2522" i="9" l="1"/>
  <c r="D2522" i="9"/>
  <c r="T2522" i="9"/>
  <c r="U2522" i="9" s="1"/>
  <c r="N2522" i="9"/>
  <c r="A2522" i="9"/>
  <c r="B2523" i="9"/>
  <c r="I2523" i="9" l="1"/>
  <c r="D2523" i="9"/>
  <c r="N2523" i="9"/>
  <c r="T2523" i="9"/>
  <c r="U2523" i="9" s="1"/>
  <c r="A2523" i="9"/>
  <c r="B2524" i="9"/>
  <c r="I2524" i="9" l="1"/>
  <c r="D2524" i="9"/>
  <c r="T2524" i="9"/>
  <c r="U2524" i="9" s="1"/>
  <c r="N2524" i="9"/>
  <c r="A2524" i="9"/>
  <c r="B2525" i="9"/>
  <c r="I2525" i="9" l="1"/>
  <c r="D2525" i="9"/>
  <c r="N2525" i="9"/>
  <c r="T2525" i="9"/>
  <c r="U2525" i="9" s="1"/>
  <c r="A2525" i="9"/>
  <c r="B2526" i="9"/>
  <c r="I2526" i="9" l="1"/>
  <c r="D2526" i="9"/>
  <c r="T2526" i="9"/>
  <c r="U2526" i="9" s="1"/>
  <c r="N2526" i="9"/>
  <c r="A2526" i="9"/>
  <c r="B2527" i="9"/>
  <c r="I2527" i="9" l="1"/>
  <c r="D2527" i="9"/>
  <c r="N2527" i="9"/>
  <c r="T2527" i="9"/>
  <c r="U2527" i="9" s="1"/>
  <c r="A2527" i="9"/>
  <c r="B2528" i="9"/>
  <c r="I2528" i="9" l="1"/>
  <c r="D2528" i="9"/>
  <c r="T2528" i="9"/>
  <c r="U2528" i="9" s="1"/>
  <c r="N2528" i="9"/>
  <c r="A2528" i="9"/>
  <c r="B2529" i="9"/>
  <c r="I2529" i="9" l="1"/>
  <c r="D2529" i="9"/>
  <c r="N2529" i="9"/>
  <c r="T2529" i="9"/>
  <c r="U2529" i="9" s="1"/>
  <c r="A2529" i="9"/>
  <c r="B2530" i="9"/>
  <c r="I2530" i="9" l="1"/>
  <c r="D2530" i="9"/>
  <c r="N2530" i="9"/>
  <c r="T2530" i="9"/>
  <c r="U2530" i="9" s="1"/>
  <c r="A2530" i="9"/>
  <c r="B2531" i="9"/>
  <c r="I2531" i="9" l="1"/>
  <c r="D2531" i="9"/>
  <c r="T2531" i="9"/>
  <c r="U2531" i="9" s="1"/>
  <c r="N2531" i="9"/>
  <c r="A2531" i="9"/>
  <c r="B2532" i="9"/>
  <c r="I2532" i="9" l="1"/>
  <c r="D2532" i="9"/>
  <c r="N2532" i="9"/>
  <c r="T2532" i="9"/>
  <c r="U2532" i="9" s="1"/>
  <c r="A2532" i="9"/>
  <c r="B2533" i="9"/>
  <c r="I2533" i="9" l="1"/>
  <c r="D2533" i="9"/>
  <c r="T2533" i="9"/>
  <c r="U2533" i="9" s="1"/>
  <c r="N2533" i="9"/>
  <c r="A2533" i="9"/>
  <c r="B2534" i="9"/>
  <c r="I2534" i="9" l="1"/>
  <c r="D2534" i="9"/>
  <c r="N2534" i="9"/>
  <c r="T2534" i="9"/>
  <c r="U2534" i="9" s="1"/>
  <c r="A2534" i="9"/>
  <c r="B2535" i="9"/>
  <c r="I2535" i="9" l="1"/>
  <c r="D2535" i="9"/>
  <c r="T2535" i="9"/>
  <c r="U2535" i="9" s="1"/>
  <c r="N2535" i="9"/>
  <c r="A2535" i="9"/>
  <c r="B2536" i="9"/>
  <c r="I2536" i="9" l="1"/>
  <c r="D2536" i="9"/>
  <c r="N2536" i="9"/>
  <c r="T2536" i="9"/>
  <c r="U2536" i="9" s="1"/>
  <c r="A2536" i="9"/>
  <c r="B2537" i="9"/>
  <c r="I2537" i="9" l="1"/>
  <c r="D2537" i="9"/>
  <c r="T2537" i="9"/>
  <c r="U2537" i="9" s="1"/>
  <c r="N2537" i="9"/>
  <c r="A2537" i="9"/>
  <c r="B2538" i="9"/>
  <c r="I2538" i="9" l="1"/>
  <c r="D2538" i="9"/>
  <c r="N2538" i="9"/>
  <c r="T2538" i="9"/>
  <c r="U2538" i="9" s="1"/>
  <c r="A2538" i="9"/>
  <c r="B2539" i="9"/>
  <c r="I2539" i="9" l="1"/>
  <c r="D2539" i="9"/>
  <c r="T2539" i="9"/>
  <c r="U2539" i="9" s="1"/>
  <c r="N2539" i="9"/>
  <c r="A2539" i="9"/>
  <c r="B2540" i="9"/>
  <c r="I2540" i="9" l="1"/>
  <c r="D2540" i="9"/>
  <c r="N2540" i="9"/>
  <c r="T2540" i="9"/>
  <c r="U2540" i="9" s="1"/>
  <c r="A2540" i="9"/>
  <c r="B2541" i="9"/>
  <c r="I2541" i="9" l="1"/>
  <c r="D2541" i="9"/>
  <c r="T2541" i="9"/>
  <c r="U2541" i="9" s="1"/>
  <c r="N2541" i="9"/>
  <c r="A2541" i="9"/>
  <c r="B2542" i="9"/>
  <c r="I2542" i="9" l="1"/>
  <c r="D2542" i="9"/>
  <c r="N2542" i="9"/>
  <c r="T2542" i="9"/>
  <c r="A2542" i="9"/>
  <c r="B2543" i="9"/>
  <c r="I2543" i="9" l="1"/>
  <c r="D2543" i="9"/>
  <c r="U2542" i="9"/>
  <c r="T2543" i="9"/>
  <c r="U2543" i="9" s="1"/>
  <c r="N2543" i="9"/>
  <c r="A2543" i="9"/>
  <c r="B2544" i="9"/>
  <c r="I2544" i="9" l="1"/>
  <c r="D2544" i="9"/>
  <c r="N2544" i="9"/>
  <c r="T2544" i="9"/>
  <c r="U2544" i="9" s="1"/>
  <c r="A2544" i="9"/>
  <c r="B2545" i="9"/>
  <c r="I2545" i="9" l="1"/>
  <c r="D2545" i="9"/>
  <c r="T2545" i="9"/>
  <c r="U2545" i="9" s="1"/>
  <c r="N2545" i="9"/>
  <c r="A2545" i="9"/>
  <c r="B2546" i="9"/>
  <c r="I2546" i="9" l="1"/>
  <c r="D2546" i="9"/>
  <c r="N2546" i="9"/>
  <c r="T2546" i="9"/>
  <c r="U2546" i="9" s="1"/>
  <c r="A2546" i="9"/>
  <c r="B2547" i="9"/>
  <c r="I2547" i="9" l="1"/>
  <c r="D2547" i="9"/>
  <c r="T2547" i="9"/>
  <c r="U2547" i="9" s="1"/>
  <c r="N2547" i="9"/>
  <c r="A2547" i="9"/>
  <c r="B2548" i="9"/>
  <c r="I2548" i="9" l="1"/>
  <c r="D2548" i="9"/>
  <c r="N2548" i="9"/>
  <c r="T2548" i="9"/>
  <c r="U2548" i="9" s="1"/>
  <c r="A2548" i="9"/>
  <c r="B2549" i="9"/>
  <c r="I2549" i="9" l="1"/>
  <c r="D2549" i="9"/>
  <c r="T2549" i="9"/>
  <c r="U2549" i="9" s="1"/>
  <c r="N2549" i="9"/>
  <c r="A2549" i="9"/>
  <c r="B2550" i="9"/>
  <c r="I2550" i="9" l="1"/>
  <c r="D2550" i="9"/>
  <c r="N2550" i="9"/>
  <c r="T2550" i="9"/>
  <c r="A2550" i="9"/>
  <c r="B2551" i="9"/>
  <c r="I2551" i="9" l="1"/>
  <c r="D2551" i="9"/>
  <c r="U2550" i="9"/>
  <c r="T2551" i="9"/>
  <c r="U2551" i="9" s="1"/>
  <c r="N2551" i="9"/>
  <c r="A2551" i="9"/>
  <c r="B2552" i="9"/>
  <c r="I2552" i="9" l="1"/>
  <c r="D2552" i="9"/>
  <c r="N2552" i="9"/>
  <c r="T2552" i="9"/>
  <c r="U2552" i="9" s="1"/>
  <c r="A2552" i="9"/>
  <c r="B2553" i="9"/>
  <c r="I2553" i="9" l="1"/>
  <c r="D2553" i="9"/>
  <c r="N2553" i="9"/>
  <c r="T2553" i="9"/>
  <c r="U2553" i="9" s="1"/>
  <c r="A2553" i="9"/>
  <c r="B2554" i="9"/>
  <c r="I2554" i="9" l="1"/>
  <c r="D2554" i="9"/>
  <c r="N2554" i="9"/>
  <c r="T2554" i="9"/>
  <c r="U2554" i="9" s="1"/>
  <c r="A2554" i="9"/>
  <c r="B2555" i="9"/>
  <c r="I2555" i="9" l="1"/>
  <c r="D2555" i="9"/>
  <c r="T2555" i="9"/>
  <c r="U2555" i="9" s="1"/>
  <c r="N2555" i="9"/>
  <c r="A2555" i="9"/>
  <c r="B2556" i="9"/>
  <c r="I2556" i="9" l="1"/>
  <c r="D2556" i="9"/>
  <c r="N2556" i="9"/>
  <c r="T2556" i="9"/>
  <c r="U2556" i="9" s="1"/>
  <c r="A2556" i="9"/>
  <c r="B2557" i="9"/>
  <c r="I2557" i="9" l="1"/>
  <c r="D2557" i="9"/>
  <c r="T2557" i="9"/>
  <c r="U2557" i="9" s="1"/>
  <c r="N2557" i="9"/>
  <c r="A2557" i="9"/>
  <c r="B2558" i="9"/>
  <c r="I2558" i="9" l="1"/>
  <c r="D2558" i="9"/>
  <c r="N2558" i="9"/>
  <c r="T2558" i="9"/>
  <c r="U2558" i="9" s="1"/>
  <c r="A2558" i="9"/>
  <c r="B2559" i="9"/>
  <c r="I2559" i="9" l="1"/>
  <c r="D2559" i="9"/>
  <c r="N2559" i="9"/>
  <c r="T2559" i="9"/>
  <c r="U2559" i="9" s="1"/>
  <c r="A2559" i="9"/>
  <c r="B2560" i="9"/>
  <c r="I2560" i="9" l="1"/>
  <c r="D2560" i="9"/>
  <c r="N2560" i="9"/>
  <c r="T2560" i="9"/>
  <c r="U2560" i="9" s="1"/>
  <c r="A2560" i="9"/>
  <c r="B2561" i="9"/>
  <c r="I2561" i="9" l="1"/>
  <c r="D2561" i="9"/>
  <c r="N2561" i="9"/>
  <c r="T2561" i="9"/>
  <c r="U2561" i="9" s="1"/>
  <c r="A2561" i="9"/>
  <c r="B2562" i="9"/>
  <c r="I2562" i="9" l="1"/>
  <c r="D2562" i="9"/>
  <c r="N2562" i="9"/>
  <c r="T2562" i="9"/>
  <c r="U2562" i="9" s="1"/>
  <c r="A2562" i="9"/>
  <c r="B2563" i="9"/>
  <c r="I2563" i="9" l="1"/>
  <c r="D2563" i="9"/>
  <c r="N2563" i="9"/>
  <c r="T2563" i="9"/>
  <c r="U2563" i="9" s="1"/>
  <c r="A2563" i="9"/>
  <c r="B2564" i="9"/>
  <c r="I2564" i="9" l="1"/>
  <c r="D2564" i="9"/>
  <c r="N2564" i="9"/>
  <c r="T2564" i="9"/>
  <c r="U2564" i="9" s="1"/>
  <c r="A2564" i="9"/>
  <c r="B2565" i="9"/>
  <c r="I2565" i="9" l="1"/>
  <c r="D2565" i="9"/>
  <c r="N2565" i="9"/>
  <c r="T2565" i="9"/>
  <c r="U2565" i="9" s="1"/>
  <c r="A2565" i="9"/>
  <c r="B2566" i="9"/>
  <c r="I2566" i="9" l="1"/>
  <c r="D2566" i="9"/>
  <c r="T2566" i="9"/>
  <c r="U2566" i="9" s="1"/>
  <c r="N2566" i="9"/>
  <c r="A2566" i="9"/>
  <c r="B2567" i="9"/>
  <c r="I2567" i="9" l="1"/>
  <c r="D2567" i="9"/>
  <c r="N2567" i="9"/>
  <c r="T2567" i="9"/>
  <c r="U2567" i="9" s="1"/>
  <c r="A2567" i="9"/>
  <c r="B2568" i="9"/>
  <c r="I2568" i="9" l="1"/>
  <c r="D2568" i="9"/>
  <c r="T2568" i="9"/>
  <c r="U2568" i="9" s="1"/>
  <c r="N2568" i="9"/>
  <c r="A2568" i="9"/>
  <c r="B2569" i="9"/>
  <c r="I2569" i="9" l="1"/>
  <c r="D2569" i="9"/>
  <c r="T2569" i="9"/>
  <c r="U2569" i="9" s="1"/>
  <c r="N2569" i="9"/>
  <c r="A2569" i="9"/>
  <c r="B2570" i="9"/>
  <c r="I2570" i="9" l="1"/>
  <c r="D2570" i="9"/>
  <c r="N2570" i="9"/>
  <c r="T2570" i="9"/>
  <c r="U2570" i="9" s="1"/>
  <c r="A2570" i="9"/>
  <c r="B2571" i="9"/>
  <c r="I2571" i="9" l="1"/>
  <c r="D2571" i="9"/>
  <c r="T2571" i="9"/>
  <c r="U2571" i="9" s="1"/>
  <c r="N2571" i="9"/>
  <c r="A2571" i="9"/>
  <c r="B2572" i="9"/>
  <c r="I2572" i="9" l="1"/>
  <c r="D2572" i="9"/>
  <c r="N2572" i="9"/>
  <c r="T2572" i="9"/>
  <c r="U2572" i="9" s="1"/>
  <c r="A2572" i="9"/>
  <c r="B2573" i="9"/>
  <c r="I2573" i="9" l="1"/>
  <c r="D2573" i="9"/>
  <c r="T2573" i="9"/>
  <c r="U2573" i="9" s="1"/>
  <c r="N2573" i="9"/>
  <c r="A2573" i="9"/>
  <c r="B2574" i="9"/>
  <c r="I2574" i="9" l="1"/>
  <c r="D2574" i="9"/>
  <c r="N2574" i="9"/>
  <c r="T2574" i="9"/>
  <c r="U2574" i="9" s="1"/>
  <c r="A2574" i="9"/>
  <c r="B2575" i="9"/>
  <c r="I2575" i="9" l="1"/>
  <c r="D2575" i="9"/>
  <c r="N2575" i="9"/>
  <c r="T2575" i="9"/>
  <c r="U2575" i="9" s="1"/>
  <c r="A2575" i="9"/>
  <c r="B2576" i="9"/>
  <c r="I2576" i="9" l="1"/>
  <c r="D2576" i="9"/>
  <c r="N2576" i="9"/>
  <c r="T2576" i="9"/>
  <c r="U2576" i="9" s="1"/>
  <c r="A2576" i="9"/>
  <c r="B2577" i="9"/>
  <c r="I2577" i="9" l="1"/>
  <c r="D2577" i="9"/>
  <c r="T2577" i="9"/>
  <c r="U2577" i="9" s="1"/>
  <c r="N2577" i="9"/>
  <c r="A2577" i="9"/>
  <c r="B2578" i="9"/>
  <c r="I2578" i="9" l="1"/>
  <c r="D2578" i="9"/>
  <c r="N2578" i="9"/>
  <c r="T2578" i="9"/>
  <c r="U2578" i="9" s="1"/>
  <c r="A2578" i="9"/>
  <c r="B2579" i="9"/>
  <c r="I2579" i="9" l="1"/>
  <c r="D2579" i="9"/>
  <c r="N2579" i="9"/>
  <c r="T2579" i="9"/>
  <c r="U2579" i="9" s="1"/>
  <c r="A2579" i="9"/>
  <c r="B2580" i="9"/>
  <c r="I2580" i="9" l="1"/>
  <c r="D2580" i="9"/>
  <c r="N2580" i="9"/>
  <c r="T2580" i="9"/>
  <c r="U2580" i="9" s="1"/>
  <c r="A2580" i="9"/>
  <c r="B2581" i="9"/>
  <c r="I2581" i="9" l="1"/>
  <c r="D2581" i="9"/>
  <c r="T2581" i="9"/>
  <c r="U2581" i="9" s="1"/>
  <c r="N2581" i="9"/>
  <c r="A2581" i="9"/>
  <c r="B2582" i="9"/>
  <c r="I2582" i="9" l="1"/>
  <c r="D2582" i="9"/>
  <c r="N2582" i="9"/>
  <c r="T2582" i="9"/>
  <c r="U2582" i="9" s="1"/>
  <c r="A2582" i="9"/>
  <c r="B2583" i="9"/>
  <c r="I2583" i="9" l="1"/>
  <c r="D2583" i="9"/>
  <c r="T2583" i="9"/>
  <c r="U2583" i="9" s="1"/>
  <c r="N2583" i="9"/>
  <c r="A2583" i="9"/>
  <c r="B2584" i="9"/>
  <c r="I2584" i="9" l="1"/>
  <c r="D2584" i="9"/>
  <c r="T2584" i="9"/>
  <c r="U2584" i="9" s="1"/>
  <c r="N2584" i="9"/>
  <c r="A2584" i="9"/>
  <c r="B2585" i="9"/>
  <c r="I2585" i="9" l="1"/>
  <c r="D2585" i="9"/>
  <c r="N2585" i="9"/>
  <c r="T2585" i="9"/>
  <c r="U2585" i="9" s="1"/>
  <c r="A2585" i="9"/>
  <c r="B2586" i="9"/>
  <c r="I2586" i="9" l="1"/>
  <c r="D2586" i="9"/>
  <c r="T2586" i="9"/>
  <c r="U2586" i="9" s="1"/>
  <c r="N2586" i="9"/>
  <c r="A2586" i="9"/>
  <c r="B2587" i="9"/>
  <c r="I2587" i="9" l="1"/>
  <c r="D2587" i="9"/>
  <c r="N2587" i="9"/>
  <c r="T2587" i="9"/>
  <c r="U2587" i="9" s="1"/>
  <c r="A2587" i="9"/>
  <c r="B2588" i="9"/>
  <c r="I2588" i="9" l="1"/>
  <c r="D2588" i="9"/>
  <c r="N2588" i="9"/>
  <c r="T2588" i="9"/>
  <c r="U2588" i="9" s="1"/>
  <c r="A2588" i="9"/>
  <c r="B2589" i="9"/>
  <c r="I2589" i="9" l="1"/>
  <c r="D2589" i="9"/>
  <c r="N2589" i="9"/>
  <c r="T2589" i="9"/>
  <c r="U2589" i="9" s="1"/>
  <c r="A2589" i="9"/>
  <c r="B2590" i="9"/>
  <c r="I2590" i="9" l="1"/>
  <c r="D2590" i="9"/>
  <c r="N2590" i="9"/>
  <c r="T2590" i="9"/>
  <c r="U2590" i="9" s="1"/>
  <c r="A2590" i="9"/>
  <c r="B2591" i="9"/>
  <c r="I2591" i="9" l="1"/>
  <c r="D2591" i="9"/>
  <c r="N2591" i="9"/>
  <c r="T2591" i="9"/>
  <c r="U2591" i="9" s="1"/>
  <c r="A2591" i="9"/>
  <c r="B2592" i="9"/>
  <c r="I2592" i="9" l="1"/>
  <c r="D2592" i="9"/>
  <c r="T2592" i="9"/>
  <c r="U2592" i="9" s="1"/>
  <c r="N2592" i="9"/>
  <c r="A2592" i="9"/>
  <c r="B2593" i="9"/>
  <c r="I2593" i="9" l="1"/>
  <c r="D2593" i="9"/>
  <c r="N2593" i="9"/>
  <c r="T2593" i="9"/>
  <c r="U2593" i="9" s="1"/>
  <c r="A2593" i="9"/>
  <c r="B2594" i="9"/>
  <c r="I2594" i="9" l="1"/>
  <c r="D2594" i="9"/>
  <c r="N2594" i="9"/>
  <c r="T2594" i="9"/>
  <c r="U2594" i="9" s="1"/>
  <c r="A2594" i="9"/>
  <c r="B2595" i="9"/>
  <c r="I2595" i="9" l="1"/>
  <c r="D2595" i="9"/>
  <c r="N2595" i="9"/>
  <c r="T2595" i="9"/>
  <c r="U2595" i="9" s="1"/>
  <c r="A2595" i="9"/>
  <c r="B2596" i="9"/>
  <c r="I2596" i="9" l="1"/>
  <c r="D2596" i="9"/>
  <c r="T2596" i="9"/>
  <c r="U2596" i="9" s="1"/>
  <c r="N2596" i="9"/>
  <c r="A2596" i="9"/>
  <c r="B2597" i="9"/>
  <c r="D2597" i="9" l="1"/>
  <c r="I2597" i="9"/>
  <c r="N2597" i="9"/>
  <c r="T2597" i="9"/>
  <c r="U2597" i="9" s="1"/>
  <c r="A2597" i="9"/>
  <c r="B2598" i="9"/>
  <c r="I2598" i="9" l="1"/>
  <c r="D2598" i="9"/>
  <c r="T2598" i="9"/>
  <c r="U2598" i="9" s="1"/>
  <c r="N2598" i="9"/>
  <c r="A2598" i="9"/>
  <c r="B2599" i="9"/>
  <c r="I2599" i="9" l="1"/>
  <c r="D2599" i="9"/>
  <c r="N2599" i="9"/>
  <c r="T2599" i="9"/>
  <c r="U2599" i="9" s="1"/>
  <c r="A2599" i="9"/>
  <c r="B2600" i="9"/>
  <c r="I2600" i="9" l="1"/>
  <c r="D2600" i="9"/>
  <c r="N2600" i="9"/>
  <c r="T2600" i="9"/>
  <c r="U2600" i="9" s="1"/>
  <c r="A2600" i="9"/>
  <c r="B2601" i="9"/>
  <c r="I2601" i="9" l="1"/>
  <c r="D2601" i="9"/>
  <c r="T2601" i="9"/>
  <c r="U2601" i="9" s="1"/>
  <c r="N2601" i="9"/>
  <c r="A2601" i="9"/>
  <c r="B2602" i="9"/>
  <c r="I2602" i="9" l="1"/>
  <c r="D2602" i="9"/>
  <c r="N2602" i="9"/>
  <c r="T2602" i="9"/>
  <c r="U2602" i="9" s="1"/>
  <c r="A2602" i="9"/>
  <c r="B2603" i="9"/>
  <c r="T2603" i="9" l="1"/>
  <c r="U2603" i="9" s="1"/>
  <c r="N2603" i="9"/>
  <c r="A2603" i="9"/>
  <c r="B2604" i="9"/>
  <c r="I2604" i="9" l="1"/>
  <c r="D2604" i="9"/>
  <c r="N2604" i="9"/>
  <c r="T2604" i="9"/>
  <c r="U2604" i="9" s="1"/>
  <c r="A2604" i="9"/>
  <c r="B2605" i="9"/>
  <c r="I2605" i="9" l="1"/>
  <c r="D2605" i="9"/>
  <c r="N2605" i="9"/>
  <c r="T2605" i="9"/>
  <c r="U2605" i="9" s="1"/>
  <c r="A2605" i="9"/>
  <c r="B2606" i="9"/>
  <c r="I2606" i="9" l="1"/>
  <c r="D2606" i="9"/>
  <c r="N2606" i="9"/>
  <c r="T2606" i="9"/>
  <c r="U2606" i="9" s="1"/>
  <c r="A2606" i="9"/>
  <c r="B2607" i="9"/>
  <c r="I2607" i="9" l="1"/>
  <c r="D2607" i="9"/>
  <c r="N2607" i="9"/>
  <c r="T2607" i="9"/>
  <c r="U2607" i="9" s="1"/>
  <c r="A2607" i="9"/>
  <c r="B2608" i="9"/>
  <c r="I2608" i="9" l="1"/>
  <c r="D2608" i="9"/>
  <c r="N2608" i="9"/>
  <c r="T2608" i="9"/>
  <c r="U2608" i="9" s="1"/>
  <c r="A2608" i="9"/>
  <c r="B2609" i="9"/>
  <c r="I2609" i="9" l="1"/>
  <c r="D2609" i="9"/>
  <c r="N2609" i="9"/>
  <c r="T2609" i="9"/>
  <c r="U2609" i="9" s="1"/>
  <c r="A2609" i="9"/>
  <c r="B2610" i="9"/>
  <c r="I2610" i="9" l="1"/>
  <c r="D2610" i="9"/>
  <c r="N2610" i="9"/>
  <c r="T2610" i="9"/>
  <c r="U2610" i="9" s="1"/>
  <c r="A2610" i="9"/>
  <c r="B2611" i="9"/>
  <c r="I2611" i="9" l="1"/>
  <c r="D2611" i="9"/>
  <c r="T2611" i="9"/>
  <c r="U2611" i="9" s="1"/>
  <c r="N2611" i="9"/>
  <c r="A2611" i="9"/>
  <c r="B2612" i="9"/>
  <c r="I2612" i="9" l="1"/>
  <c r="D2612" i="9"/>
  <c r="N2612" i="9"/>
  <c r="T2612" i="9"/>
  <c r="U2612" i="9" s="1"/>
  <c r="A2612" i="9"/>
  <c r="B2613" i="9"/>
  <c r="I2613" i="9" l="1"/>
  <c r="D2613" i="9"/>
  <c r="T2613" i="9"/>
  <c r="U2613" i="9" s="1"/>
  <c r="N2613" i="9"/>
  <c r="A2613" i="9"/>
  <c r="B2614" i="9"/>
  <c r="I2614" i="9" l="1"/>
  <c r="D2614" i="9"/>
  <c r="T2614" i="9"/>
  <c r="U2614" i="9" s="1"/>
  <c r="N2614" i="9"/>
  <c r="A2614" i="9"/>
  <c r="B2615" i="9"/>
  <c r="I2615" i="9" l="1"/>
  <c r="D2615" i="9"/>
  <c r="N2615" i="9"/>
  <c r="T2615" i="9"/>
  <c r="U2615" i="9" s="1"/>
  <c r="A2615" i="9"/>
  <c r="B2616" i="9"/>
  <c r="I2616" i="9" l="1"/>
  <c r="D2616" i="9"/>
  <c r="T2616" i="9"/>
  <c r="U2616" i="9" s="1"/>
  <c r="N2616" i="9"/>
  <c r="A2616" i="9"/>
  <c r="B2617" i="9"/>
  <c r="I2617" i="9" l="1"/>
  <c r="D2617" i="9"/>
  <c r="N2617" i="9"/>
  <c r="T2617" i="9"/>
  <c r="U2617" i="9" s="1"/>
  <c r="A2617" i="9"/>
  <c r="B2618" i="9"/>
  <c r="I2618" i="9" l="1"/>
  <c r="D2618" i="9"/>
  <c r="N2618" i="9"/>
  <c r="T2618" i="9"/>
  <c r="U2618" i="9" s="1"/>
  <c r="A2618" i="9"/>
  <c r="B2619" i="9"/>
  <c r="I2619" i="9" l="1"/>
  <c r="D2619" i="9"/>
  <c r="N2619" i="9"/>
  <c r="T2619" i="9"/>
  <c r="U2619" i="9" s="1"/>
  <c r="A2619" i="9"/>
  <c r="B2620" i="9"/>
  <c r="I2620" i="9" l="1"/>
  <c r="D2620" i="9"/>
  <c r="N2620" i="9"/>
  <c r="T2620" i="9"/>
  <c r="U2620" i="9" s="1"/>
  <c r="A2620" i="9"/>
  <c r="B2621" i="9"/>
  <c r="I2621" i="9" l="1"/>
  <c r="D2621" i="9"/>
  <c r="N2621" i="9"/>
  <c r="T2621" i="9"/>
  <c r="U2621" i="9" s="1"/>
  <c r="A2621" i="9"/>
  <c r="B2622" i="9"/>
  <c r="I2622" i="9" l="1"/>
  <c r="D2622" i="9"/>
  <c r="T2622" i="9"/>
  <c r="U2622" i="9" s="1"/>
  <c r="N2622" i="9"/>
  <c r="A2622" i="9"/>
  <c r="B2623" i="9"/>
  <c r="I2623" i="9" l="1"/>
  <c r="D2623" i="9"/>
  <c r="N2623" i="9"/>
  <c r="T2623" i="9"/>
  <c r="U2623" i="9" s="1"/>
  <c r="A2623" i="9"/>
  <c r="B2624" i="9"/>
  <c r="I2624" i="9" l="1"/>
  <c r="D2624" i="9"/>
  <c r="N2624" i="9"/>
  <c r="T2624" i="9"/>
  <c r="U2624" i="9" s="1"/>
  <c r="A2624" i="9"/>
  <c r="B2625" i="9"/>
  <c r="I2625" i="9" l="1"/>
  <c r="D2625" i="9"/>
  <c r="N2625" i="9"/>
  <c r="T2625" i="9"/>
  <c r="U2625" i="9" s="1"/>
  <c r="A2625" i="9"/>
  <c r="B2626" i="9"/>
  <c r="I2626" i="9" l="1"/>
  <c r="D2626" i="9"/>
  <c r="T2626" i="9"/>
  <c r="U2626" i="9" s="1"/>
  <c r="N2626" i="9"/>
  <c r="A2626" i="9"/>
  <c r="B2627" i="9"/>
  <c r="I2627" i="9" l="1"/>
  <c r="D2627" i="9"/>
  <c r="N2627" i="9"/>
  <c r="T2627" i="9"/>
  <c r="U2627" i="9" s="1"/>
  <c r="A2627" i="9"/>
  <c r="B2628" i="9"/>
  <c r="I2628" i="9" l="1"/>
  <c r="D2628" i="9"/>
  <c r="T2628" i="9"/>
  <c r="U2628" i="9" s="1"/>
  <c r="N2628" i="9"/>
  <c r="A2628" i="9"/>
  <c r="B2629" i="9"/>
  <c r="I2629" i="9" l="1"/>
  <c r="D2629" i="9"/>
  <c r="N2629" i="9"/>
  <c r="T2629" i="9"/>
  <c r="U2629" i="9" s="1"/>
  <c r="A2629" i="9"/>
  <c r="B2630" i="9"/>
  <c r="I2630" i="9" l="1"/>
  <c r="D2630" i="9"/>
  <c r="N2630" i="9"/>
  <c r="T2630" i="9"/>
  <c r="U2630" i="9" s="1"/>
  <c r="A2630" i="9"/>
  <c r="B2631" i="9"/>
  <c r="I2631" i="9" l="1"/>
  <c r="D2631" i="9"/>
  <c r="T2631" i="9"/>
  <c r="U2631" i="9" s="1"/>
  <c r="N2631" i="9"/>
  <c r="A2631" i="9"/>
  <c r="B2632" i="9"/>
  <c r="I2632" i="9" l="1"/>
  <c r="D2632" i="9"/>
  <c r="N2632" i="9"/>
  <c r="T2632" i="9"/>
  <c r="U2632" i="9" s="1"/>
  <c r="A2632" i="9"/>
  <c r="B2633" i="9"/>
  <c r="I2633" i="9" l="1"/>
  <c r="D2633" i="9"/>
  <c r="T2633" i="9"/>
  <c r="U2633" i="9" s="1"/>
  <c r="N2633" i="9"/>
  <c r="A2633" i="9"/>
  <c r="B2634" i="9"/>
  <c r="I2634" i="9" l="1"/>
  <c r="D2634" i="9"/>
  <c r="N2634" i="9"/>
  <c r="T2634" i="9"/>
  <c r="U2634" i="9" s="1"/>
  <c r="A2634" i="9"/>
  <c r="B2635" i="9"/>
  <c r="I2635" i="9" l="1"/>
  <c r="D2635" i="9"/>
  <c r="N2635" i="9"/>
  <c r="T2635" i="9"/>
  <c r="U2635" i="9" s="1"/>
  <c r="A2635" i="9"/>
  <c r="B2636" i="9"/>
  <c r="I2636" i="9" l="1"/>
  <c r="D2636" i="9"/>
  <c r="N2636" i="9"/>
  <c r="T2636" i="9"/>
  <c r="U2636" i="9" s="1"/>
  <c r="A2636" i="9"/>
  <c r="B2637" i="9"/>
  <c r="I2637" i="9" l="1"/>
  <c r="D2637" i="9"/>
  <c r="N2637" i="9"/>
  <c r="T2637" i="9"/>
  <c r="U2637" i="9" s="1"/>
  <c r="A2637" i="9"/>
  <c r="B2638" i="9"/>
  <c r="I2638" i="9" l="1"/>
  <c r="D2638" i="9"/>
  <c r="N2638" i="9"/>
  <c r="T2638" i="9"/>
  <c r="U2638" i="9" s="1"/>
  <c r="A2638" i="9"/>
  <c r="B2639" i="9"/>
  <c r="I2639" i="9" l="1"/>
  <c r="D2639" i="9"/>
  <c r="N2639" i="9"/>
  <c r="T2639" i="9"/>
  <c r="U2639" i="9" s="1"/>
  <c r="A2639" i="9"/>
  <c r="B2640" i="9"/>
  <c r="I2640" i="9" l="1"/>
  <c r="D2640" i="9"/>
  <c r="N2640" i="9"/>
  <c r="T2640" i="9"/>
  <c r="U2640" i="9" s="1"/>
  <c r="A2640" i="9"/>
  <c r="B2641" i="9"/>
  <c r="I2641" i="9" l="1"/>
  <c r="D2641" i="9"/>
  <c r="T2641" i="9"/>
  <c r="U2641" i="9" s="1"/>
  <c r="N2641" i="9"/>
  <c r="A2641" i="9"/>
  <c r="B2642" i="9"/>
  <c r="I2642" i="9" l="1"/>
  <c r="D2642" i="9"/>
  <c r="N2642" i="9"/>
  <c r="T2642" i="9"/>
  <c r="U2642" i="9" s="1"/>
  <c r="A2642" i="9"/>
  <c r="B2643" i="9"/>
  <c r="I2643" i="9" l="1"/>
  <c r="D2643" i="9"/>
  <c r="T2643" i="9"/>
  <c r="U2643" i="9" s="1"/>
  <c r="N2643" i="9"/>
  <c r="A2643" i="9"/>
  <c r="B2644" i="9"/>
  <c r="I2644" i="9" l="1"/>
  <c r="D2644" i="9"/>
  <c r="N2644" i="9"/>
  <c r="T2644" i="9"/>
  <c r="U2644" i="9" s="1"/>
  <c r="A2644" i="9"/>
  <c r="B2645" i="9"/>
  <c r="I2645" i="9" l="1"/>
  <c r="D2645" i="9"/>
  <c r="T2645" i="9"/>
  <c r="U2645" i="9" s="1"/>
  <c r="N2645" i="9"/>
  <c r="A2645" i="9"/>
  <c r="B2646" i="9"/>
  <c r="I2646" i="9" l="1"/>
  <c r="D2646" i="9"/>
  <c r="T2646" i="9"/>
  <c r="U2646" i="9" s="1"/>
  <c r="N2646" i="9"/>
  <c r="A2646" i="9"/>
  <c r="B2647" i="9"/>
  <c r="I2647" i="9" l="1"/>
  <c r="D2647" i="9"/>
  <c r="N2647" i="9"/>
  <c r="T2647" i="9"/>
  <c r="U2647" i="9" s="1"/>
  <c r="A2647" i="9"/>
  <c r="B2648" i="9"/>
  <c r="I2648" i="9" l="1"/>
  <c r="D2648" i="9"/>
  <c r="T2648" i="9"/>
  <c r="U2648" i="9" s="1"/>
  <c r="N2648" i="9"/>
  <c r="A2648" i="9"/>
  <c r="B2649" i="9"/>
  <c r="I2649" i="9" l="1"/>
  <c r="D2649" i="9"/>
  <c r="N2649" i="9"/>
  <c r="T2649" i="9"/>
  <c r="U2649" i="9" s="1"/>
  <c r="A2649" i="9"/>
  <c r="B2650" i="9"/>
  <c r="I2650" i="9" l="1"/>
  <c r="D2650" i="9"/>
  <c r="N2650" i="9"/>
  <c r="T2650" i="9"/>
  <c r="U2650" i="9" s="1"/>
  <c r="A2650" i="9"/>
  <c r="B2651" i="9"/>
  <c r="I2651" i="9" l="1"/>
  <c r="D2651" i="9"/>
  <c r="N2651" i="9"/>
  <c r="T2651" i="9"/>
  <c r="U2651" i="9" s="1"/>
  <c r="A2651" i="9"/>
  <c r="B2652" i="9"/>
  <c r="I2652" i="9" l="1"/>
  <c r="D2652" i="9"/>
  <c r="N2652" i="9"/>
  <c r="T2652" i="9"/>
  <c r="U2652" i="9" s="1"/>
  <c r="A2652" i="9"/>
  <c r="B2653" i="9"/>
  <c r="I2653" i="9" l="1"/>
  <c r="D2653" i="9"/>
  <c r="N2653" i="9"/>
  <c r="T2653" i="9"/>
  <c r="U2653" i="9" s="1"/>
  <c r="A2653" i="9"/>
  <c r="B2654" i="9"/>
  <c r="I2654" i="9" l="1"/>
  <c r="D2654" i="9"/>
  <c r="N2654" i="9"/>
  <c r="T2654" i="9"/>
  <c r="U2654" i="9" s="1"/>
  <c r="A2654" i="9"/>
  <c r="B2655" i="9"/>
  <c r="I2655" i="9" l="1"/>
  <c r="D2655" i="9"/>
  <c r="N2655" i="9"/>
  <c r="T2655" i="9"/>
  <c r="U2655" i="9" s="1"/>
  <c r="A2655" i="9"/>
  <c r="B2656" i="9"/>
  <c r="I2656" i="9" l="1"/>
  <c r="D2656" i="9"/>
  <c r="T2656" i="9"/>
  <c r="U2656" i="9" s="1"/>
  <c r="N2656" i="9"/>
  <c r="A2656" i="9"/>
  <c r="B2657" i="9"/>
  <c r="I2657" i="9" l="1"/>
  <c r="D2657" i="9"/>
  <c r="N2657" i="9"/>
  <c r="T2657" i="9"/>
  <c r="U2657" i="9" s="1"/>
  <c r="A2657" i="9"/>
  <c r="B2658" i="9"/>
  <c r="I2658" i="9" l="1"/>
  <c r="D2658" i="9"/>
  <c r="T2658" i="9"/>
  <c r="U2658" i="9" s="1"/>
  <c r="N2658" i="9"/>
  <c r="A2658" i="9"/>
  <c r="B2659" i="9"/>
  <c r="I2659" i="9" l="1"/>
  <c r="D2659" i="9"/>
  <c r="N2659" i="9"/>
  <c r="T2659" i="9"/>
  <c r="U2659" i="9" s="1"/>
  <c r="A2659" i="9"/>
  <c r="B2660" i="9"/>
  <c r="I2660" i="9" l="1"/>
  <c r="D2660" i="9"/>
  <c r="T2660" i="9"/>
  <c r="U2660" i="9" s="1"/>
  <c r="N2660" i="9"/>
  <c r="A2660" i="9"/>
  <c r="B2661" i="9"/>
  <c r="D2661" i="9" l="1"/>
  <c r="I2661" i="9"/>
  <c r="N2661" i="9"/>
  <c r="T2661" i="9"/>
  <c r="U2661" i="9" s="1"/>
  <c r="A2661" i="9"/>
  <c r="B2662" i="9"/>
  <c r="I2662" i="9" l="1"/>
  <c r="D2662" i="9"/>
  <c r="N2662" i="9"/>
  <c r="T2662" i="9"/>
  <c r="U2662" i="9" s="1"/>
  <c r="A2662" i="9"/>
  <c r="B2663" i="9"/>
  <c r="I2663" i="9" l="1"/>
  <c r="D2663" i="9"/>
  <c r="T2663" i="9"/>
  <c r="U2663" i="9" s="1"/>
  <c r="N2663" i="9"/>
  <c r="A2663" i="9"/>
  <c r="B2664" i="9"/>
  <c r="I2664" i="9" l="1"/>
  <c r="D2664" i="9"/>
  <c r="N2664" i="9"/>
  <c r="T2664" i="9"/>
  <c r="U2664" i="9" s="1"/>
  <c r="A2664" i="9"/>
  <c r="B2665" i="9"/>
  <c r="I2665" i="9" l="1"/>
  <c r="D2665" i="9"/>
  <c r="T2665" i="9"/>
  <c r="U2665" i="9" s="1"/>
  <c r="N2665" i="9"/>
  <c r="A2665" i="9"/>
  <c r="B2666" i="9"/>
  <c r="I2666" i="9" l="1"/>
  <c r="D2666" i="9"/>
  <c r="N2666" i="9"/>
  <c r="T2666" i="9"/>
  <c r="U2666" i="9" s="1"/>
  <c r="A2666" i="9"/>
  <c r="B2667" i="9"/>
  <c r="I2667" i="9" l="1"/>
  <c r="D2667" i="9"/>
  <c r="N2667" i="9"/>
  <c r="T2667" i="9"/>
  <c r="U2667" i="9" s="1"/>
  <c r="A2667" i="9"/>
  <c r="B2668" i="9"/>
  <c r="I2668" i="9" l="1"/>
  <c r="D2668" i="9"/>
  <c r="N2668" i="9"/>
  <c r="T2668" i="9"/>
  <c r="U2668" i="9" s="1"/>
  <c r="A2668" i="9"/>
  <c r="B2669" i="9"/>
  <c r="I2669" i="9" l="1"/>
  <c r="D2669" i="9"/>
  <c r="N2669" i="9"/>
  <c r="T2669" i="9"/>
  <c r="U2669" i="9" s="1"/>
  <c r="A2669" i="9"/>
  <c r="B2670" i="9"/>
  <c r="I2670" i="9" l="1"/>
  <c r="D2670" i="9"/>
  <c r="N2670" i="9"/>
  <c r="T2670" i="9"/>
  <c r="U2670" i="9" s="1"/>
  <c r="A2670" i="9"/>
  <c r="B2671" i="9"/>
  <c r="I2671" i="9" l="1"/>
  <c r="D2671" i="9"/>
  <c r="T2671" i="9"/>
  <c r="U2671" i="9" s="1"/>
  <c r="N2671" i="9"/>
  <c r="A2671" i="9"/>
  <c r="B2672" i="9"/>
  <c r="I2672" i="9" l="1"/>
  <c r="D2672" i="9"/>
  <c r="N2672" i="9"/>
  <c r="T2672" i="9"/>
  <c r="U2672" i="9" s="1"/>
  <c r="A2672" i="9"/>
  <c r="B2673" i="9"/>
  <c r="I2673" i="9" l="1"/>
  <c r="D2673" i="9"/>
  <c r="N2673" i="9"/>
  <c r="T2673" i="9"/>
  <c r="U2673" i="9" s="1"/>
  <c r="A2673" i="9"/>
  <c r="B2674" i="9"/>
  <c r="I2674" i="9" l="1"/>
  <c r="D2674" i="9"/>
  <c r="N2674" i="9"/>
  <c r="T2674" i="9"/>
  <c r="U2674" i="9" s="1"/>
  <c r="A2674" i="9"/>
  <c r="B2675" i="9"/>
  <c r="I2675" i="9" l="1"/>
  <c r="D2675" i="9"/>
  <c r="T2675" i="9"/>
  <c r="U2675" i="9" s="1"/>
  <c r="N2675" i="9"/>
  <c r="A2675" i="9"/>
  <c r="B2676" i="9"/>
  <c r="I2676" i="9" l="1"/>
  <c r="D2676" i="9"/>
  <c r="N2676" i="9"/>
  <c r="T2676" i="9"/>
  <c r="U2676" i="9" s="1"/>
  <c r="A2676" i="9"/>
  <c r="B2677" i="9"/>
  <c r="I2677" i="9" l="1"/>
  <c r="D2677" i="9"/>
  <c r="T2677" i="9"/>
  <c r="U2677" i="9" s="1"/>
  <c r="N2677" i="9"/>
  <c r="A2677" i="9"/>
  <c r="B2678" i="9"/>
  <c r="I2678" i="9" l="1"/>
  <c r="D2678" i="9"/>
  <c r="T2678" i="9"/>
  <c r="U2678" i="9" s="1"/>
  <c r="N2678" i="9"/>
  <c r="A2678" i="9"/>
  <c r="B2679" i="9"/>
  <c r="I2679" i="9" l="1"/>
  <c r="D2679" i="9"/>
  <c r="N2679" i="9"/>
  <c r="T2679" i="9"/>
  <c r="U2679" i="9" s="1"/>
  <c r="A2679" i="9"/>
  <c r="B2680" i="9"/>
  <c r="I2680" i="9" l="1"/>
  <c r="D2680" i="9"/>
  <c r="N2680" i="9"/>
  <c r="T2680" i="9"/>
  <c r="U2680" i="9" s="1"/>
  <c r="A2680" i="9"/>
  <c r="B2681" i="9"/>
  <c r="I2681" i="9" l="1"/>
  <c r="D2681" i="9"/>
  <c r="N2681" i="9"/>
  <c r="T2681" i="9"/>
  <c r="U2681" i="9" s="1"/>
  <c r="A2681" i="9"/>
  <c r="B2682" i="9"/>
  <c r="I2682" i="9" l="1"/>
  <c r="D2682" i="9"/>
  <c r="T2682" i="9"/>
  <c r="U2682" i="9" s="1"/>
  <c r="N2682" i="9"/>
  <c r="A2682" i="9"/>
  <c r="B2683" i="9"/>
  <c r="I2683" i="9" l="1"/>
  <c r="D2683" i="9"/>
  <c r="N2683" i="9"/>
  <c r="T2683" i="9"/>
  <c r="U2683" i="9" s="1"/>
  <c r="A2683" i="9"/>
  <c r="B2684" i="9"/>
  <c r="I2684" i="9" l="1"/>
  <c r="D2684" i="9"/>
  <c r="N2684" i="9"/>
  <c r="T2684" i="9"/>
  <c r="U2684" i="9" s="1"/>
  <c r="A2684" i="9"/>
  <c r="B2685" i="9"/>
  <c r="I2685" i="9" l="1"/>
  <c r="D2685" i="9"/>
  <c r="N2685" i="9"/>
  <c r="T2685" i="9"/>
  <c r="U2685" i="9" s="1"/>
  <c r="A2685" i="9"/>
  <c r="B2686" i="9"/>
  <c r="I2686" i="9" l="1"/>
  <c r="D2686" i="9"/>
  <c r="T2686" i="9"/>
  <c r="U2686" i="9" s="1"/>
  <c r="N2686" i="9"/>
  <c r="A2686" i="9"/>
  <c r="B2687" i="9"/>
  <c r="I2687" i="9" l="1"/>
  <c r="D2687" i="9"/>
  <c r="N2687" i="9"/>
  <c r="T2687" i="9"/>
  <c r="U2687" i="9" s="1"/>
  <c r="A2687" i="9"/>
  <c r="B2688" i="9"/>
  <c r="I2688" i="9" l="1"/>
  <c r="D2688" i="9"/>
  <c r="N2688" i="9"/>
  <c r="T2688" i="9"/>
  <c r="U2688" i="9" s="1"/>
  <c r="A2688" i="9"/>
  <c r="B2689" i="9"/>
  <c r="I2689" i="9" l="1"/>
  <c r="D2689" i="9"/>
  <c r="T2689" i="9"/>
  <c r="U2689" i="9" s="1"/>
  <c r="N2689" i="9"/>
  <c r="A2689" i="9"/>
  <c r="B2690" i="9"/>
  <c r="I2690" i="9" l="1"/>
  <c r="D2690" i="9"/>
  <c r="N2690" i="9"/>
  <c r="T2690" i="9"/>
  <c r="U2690" i="9" s="1"/>
  <c r="A2690" i="9"/>
  <c r="B2691" i="9"/>
  <c r="I2691" i="9" l="1"/>
  <c r="D2691" i="9"/>
  <c r="N2691" i="9"/>
  <c r="T2691" i="9"/>
  <c r="U2691" i="9" s="1"/>
  <c r="A2691" i="9"/>
  <c r="B2692" i="9"/>
  <c r="I2692" i="9" l="1"/>
  <c r="D2692" i="9"/>
  <c r="N2692" i="9"/>
  <c r="T2692" i="9"/>
  <c r="U2692" i="9" s="1"/>
  <c r="A2692" i="9"/>
  <c r="B2693" i="9"/>
  <c r="I2693" i="9" l="1"/>
  <c r="D2693" i="9"/>
  <c r="N2693" i="9"/>
  <c r="T2693" i="9"/>
  <c r="U2693" i="9" s="1"/>
  <c r="A2693" i="9"/>
  <c r="B2694" i="9"/>
  <c r="I2694" i="9" l="1"/>
  <c r="D2694" i="9"/>
  <c r="N2694" i="9"/>
  <c r="T2694" i="9"/>
  <c r="U2694" i="9" s="1"/>
  <c r="A2694" i="9"/>
  <c r="B2695" i="9"/>
  <c r="I2695" i="9" l="1"/>
  <c r="D2695" i="9"/>
  <c r="N2695" i="9"/>
  <c r="T2695" i="9"/>
  <c r="U2695" i="9" s="1"/>
  <c r="A2695" i="9"/>
  <c r="B2696" i="9"/>
  <c r="I2696" i="9" l="1"/>
  <c r="D2696" i="9"/>
  <c r="N2696" i="9"/>
  <c r="T2696" i="9"/>
  <c r="U2696" i="9" s="1"/>
  <c r="A2696" i="9"/>
  <c r="B2697" i="9"/>
  <c r="I2697" i="9" l="1"/>
  <c r="D2697" i="9"/>
  <c r="T2697" i="9"/>
  <c r="U2697" i="9" s="1"/>
  <c r="N2697" i="9"/>
  <c r="A2697" i="9"/>
  <c r="B2698" i="9"/>
  <c r="D2698" i="9" l="1"/>
  <c r="I2698" i="9"/>
  <c r="T2698" i="9"/>
  <c r="U2698" i="9" s="1"/>
  <c r="N2698" i="9"/>
  <c r="A2698" i="9"/>
  <c r="B2699" i="9"/>
  <c r="I2699" i="9" l="1"/>
  <c r="D2699" i="9"/>
  <c r="N2699" i="9"/>
  <c r="T2699" i="9"/>
  <c r="U2699" i="9" s="1"/>
  <c r="A2699" i="9"/>
  <c r="B2700" i="9"/>
  <c r="I2700" i="9" l="1"/>
  <c r="D2700" i="9"/>
  <c r="N2700" i="9"/>
  <c r="T2700" i="9"/>
  <c r="U2700" i="9" s="1"/>
  <c r="A2700" i="9"/>
  <c r="B2701" i="9"/>
  <c r="I2701" i="9" l="1"/>
  <c r="D2701" i="9"/>
  <c r="N2701" i="9"/>
  <c r="T2701" i="9"/>
  <c r="U2701" i="9" s="1"/>
  <c r="A2701" i="9"/>
  <c r="B2702" i="9"/>
  <c r="I2702" i="9" l="1"/>
  <c r="D2702" i="9"/>
  <c r="N2702" i="9"/>
  <c r="T2702" i="9"/>
  <c r="U2702" i="9" s="1"/>
  <c r="A2702" i="9"/>
  <c r="B2703" i="9"/>
  <c r="I2703" i="9" l="1"/>
  <c r="D2703" i="9"/>
  <c r="N2703" i="9"/>
  <c r="T2703" i="9"/>
  <c r="U2703" i="9" s="1"/>
  <c r="A2703" i="9"/>
  <c r="B2704" i="9"/>
  <c r="I2704" i="9" l="1"/>
  <c r="D2704" i="9"/>
  <c r="T2704" i="9"/>
  <c r="U2704" i="9" s="1"/>
  <c r="N2704" i="9"/>
  <c r="A2704" i="9"/>
  <c r="B2705" i="9"/>
  <c r="I2705" i="9" l="1"/>
  <c r="D2705" i="9"/>
  <c r="N2705" i="9"/>
  <c r="T2705" i="9"/>
  <c r="U2705" i="9" s="1"/>
  <c r="A2705" i="9"/>
  <c r="B2706" i="9"/>
  <c r="I2706" i="9" l="1"/>
  <c r="D2706" i="9"/>
  <c r="T2706" i="9"/>
  <c r="U2706" i="9" s="1"/>
  <c r="N2706" i="9"/>
  <c r="A2706" i="9"/>
  <c r="B2707" i="9"/>
  <c r="I2707" i="9" l="1"/>
  <c r="D2707" i="9"/>
  <c r="N2707" i="9"/>
  <c r="T2707" i="9"/>
  <c r="U2707" i="9" s="1"/>
  <c r="A2707" i="9"/>
  <c r="B2708" i="9"/>
  <c r="I2708" i="9" l="1"/>
  <c r="D2708" i="9"/>
  <c r="N2708" i="9"/>
  <c r="T2708" i="9"/>
  <c r="U2708" i="9" s="1"/>
  <c r="A2708" i="9"/>
  <c r="B2709" i="9"/>
  <c r="I2709" i="9" l="1"/>
  <c r="D2709" i="9"/>
  <c r="T2709" i="9"/>
  <c r="U2709" i="9" s="1"/>
  <c r="N2709" i="9"/>
  <c r="A2709" i="9"/>
  <c r="B2710" i="9"/>
  <c r="I2710" i="9" l="1"/>
  <c r="D2710" i="9"/>
  <c r="N2710" i="9"/>
  <c r="T2710" i="9"/>
  <c r="U2710" i="9" s="1"/>
  <c r="A2710" i="9"/>
  <c r="B2711" i="9"/>
  <c r="I2711" i="9" l="1"/>
  <c r="D2711" i="9"/>
  <c r="N2711" i="9"/>
  <c r="T2711" i="9"/>
  <c r="U2711" i="9" s="1"/>
  <c r="A2711" i="9"/>
  <c r="B2712" i="9"/>
  <c r="I2712" i="9" l="1"/>
  <c r="D2712" i="9"/>
  <c r="N2712" i="9"/>
  <c r="T2712" i="9"/>
  <c r="U2712" i="9" s="1"/>
  <c r="A2712" i="9"/>
  <c r="B2713" i="9"/>
  <c r="I2713" i="9" l="1"/>
  <c r="D2713" i="9"/>
  <c r="N2713" i="9"/>
  <c r="T2713" i="9"/>
  <c r="U2713" i="9" s="1"/>
  <c r="A2713" i="9"/>
  <c r="B2714" i="9"/>
  <c r="I2714" i="9" l="1"/>
  <c r="D2714" i="9"/>
  <c r="N2714" i="9"/>
  <c r="T2714" i="9"/>
  <c r="U2714" i="9" s="1"/>
  <c r="A2714" i="9"/>
  <c r="B2715" i="9"/>
  <c r="I2715" i="9" l="1"/>
  <c r="D2715" i="9"/>
  <c r="T2715" i="9"/>
  <c r="U2715" i="9" s="1"/>
  <c r="N2715" i="9"/>
  <c r="A2715" i="9"/>
  <c r="B2716" i="9"/>
  <c r="D2716" i="9" l="1"/>
  <c r="I2716" i="9"/>
  <c r="T2716" i="9"/>
  <c r="U2716" i="9" s="1"/>
  <c r="N2716" i="9"/>
  <c r="A2716" i="9"/>
  <c r="B2717" i="9"/>
  <c r="I2717" i="9" l="1"/>
  <c r="D2717" i="9"/>
  <c r="N2717" i="9"/>
  <c r="T2717" i="9"/>
  <c r="U2717" i="9" s="1"/>
  <c r="A2717" i="9"/>
  <c r="B2718" i="9"/>
  <c r="I2718" i="9" l="1"/>
  <c r="D2718" i="9"/>
  <c r="N2718" i="9"/>
  <c r="T2718" i="9"/>
  <c r="U2718" i="9" s="1"/>
  <c r="A2718" i="9"/>
  <c r="B2719" i="9"/>
  <c r="I2719" i="9" l="1"/>
  <c r="D2719" i="9"/>
  <c r="N2719" i="9"/>
  <c r="T2719" i="9"/>
  <c r="U2719" i="9" s="1"/>
  <c r="A2719" i="9"/>
  <c r="B2720" i="9"/>
  <c r="I2720" i="9" l="1"/>
  <c r="D2720" i="9"/>
  <c r="N2720" i="9"/>
  <c r="T2720" i="9"/>
  <c r="U2720" i="9" s="1"/>
  <c r="A2720" i="9"/>
  <c r="B2721" i="9"/>
  <c r="I2721" i="9" l="1"/>
  <c r="D2721" i="9"/>
  <c r="N2721" i="9"/>
  <c r="T2721" i="9"/>
  <c r="U2721" i="9" s="1"/>
  <c r="A2721" i="9"/>
  <c r="B2722" i="9"/>
  <c r="I2722" i="9" l="1"/>
  <c r="D2722" i="9"/>
  <c r="T2722" i="9"/>
  <c r="U2722" i="9" s="1"/>
  <c r="N2722" i="9"/>
  <c r="A2722" i="9"/>
  <c r="B2723" i="9"/>
  <c r="I2723" i="9" l="1"/>
  <c r="D2723" i="9"/>
  <c r="N2723" i="9"/>
  <c r="T2723" i="9"/>
  <c r="U2723" i="9" s="1"/>
  <c r="A2723" i="9"/>
  <c r="B2724" i="9"/>
  <c r="I2724" i="9" l="1"/>
  <c r="D2724" i="9"/>
  <c r="N2724" i="9"/>
  <c r="T2724" i="9"/>
  <c r="U2724" i="9" s="1"/>
  <c r="A2724" i="9"/>
  <c r="B2725" i="9"/>
  <c r="I2725" i="9" l="1"/>
  <c r="D2725" i="9"/>
  <c r="N2725" i="9"/>
  <c r="T2725" i="9"/>
  <c r="U2725" i="9" s="1"/>
  <c r="A2725" i="9"/>
  <c r="B2726" i="9"/>
  <c r="I2726" i="9" l="1"/>
  <c r="D2726" i="9"/>
  <c r="T2726" i="9"/>
  <c r="U2726" i="9" s="1"/>
  <c r="N2726" i="9"/>
  <c r="A2726" i="9"/>
  <c r="B2727" i="9"/>
  <c r="I2727" i="9" l="1"/>
  <c r="D2727" i="9"/>
  <c r="N2727" i="9"/>
  <c r="T2727" i="9"/>
  <c r="U2727" i="9" s="1"/>
  <c r="A2727" i="9"/>
  <c r="B2728" i="9"/>
  <c r="I2728" i="9" l="1"/>
  <c r="D2728" i="9"/>
  <c r="N2728" i="9"/>
  <c r="T2728" i="9"/>
  <c r="U2728" i="9" s="1"/>
  <c r="A2728" i="9"/>
  <c r="B2729" i="9"/>
  <c r="I2729" i="9" l="1"/>
  <c r="D2729" i="9"/>
  <c r="N2729" i="9"/>
  <c r="T2729" i="9"/>
  <c r="U2729" i="9" s="1"/>
  <c r="A2729" i="9"/>
  <c r="B2730" i="9"/>
  <c r="I2730" i="9" l="1"/>
  <c r="D2730" i="9"/>
  <c r="T2730" i="9"/>
  <c r="U2730" i="9" s="1"/>
  <c r="N2730" i="9"/>
  <c r="A2730" i="9"/>
  <c r="B2731" i="9"/>
  <c r="I2731" i="9" l="1"/>
  <c r="D2731" i="9"/>
  <c r="N2731" i="9"/>
  <c r="T2731" i="9"/>
  <c r="U2731" i="9" s="1"/>
  <c r="A2731" i="9"/>
  <c r="B2732" i="9"/>
  <c r="I2732" i="9" l="1"/>
  <c r="D2732" i="9"/>
  <c r="T2732" i="9"/>
  <c r="U2732" i="9" s="1"/>
  <c r="N2732" i="9"/>
  <c r="A2732" i="9"/>
  <c r="B2733" i="9"/>
  <c r="I2733" i="9" l="1"/>
  <c r="D2733" i="9"/>
  <c r="N2733" i="9"/>
  <c r="T2733" i="9"/>
  <c r="U2733" i="9" s="1"/>
  <c r="A2733" i="9"/>
  <c r="B2734" i="9"/>
  <c r="I2734" i="9" l="1"/>
  <c r="D2734" i="9"/>
  <c r="N2734" i="9"/>
  <c r="T2734" i="9"/>
  <c r="U2734" i="9" s="1"/>
  <c r="A2734" i="9"/>
  <c r="B2735" i="9"/>
  <c r="I2735" i="9" l="1"/>
  <c r="D2735" i="9"/>
  <c r="T2735" i="9"/>
  <c r="U2735" i="9" s="1"/>
  <c r="N2735" i="9"/>
  <c r="A2735" i="9"/>
  <c r="B2736" i="9"/>
  <c r="I2736" i="9" l="1"/>
  <c r="D2736" i="9"/>
  <c r="N2736" i="9"/>
  <c r="T2736" i="9"/>
  <c r="U2736" i="9" s="1"/>
  <c r="A2736" i="9"/>
  <c r="B2737" i="9"/>
  <c r="I2737" i="9" l="1"/>
  <c r="D2737" i="9"/>
  <c r="N2737" i="9"/>
  <c r="T2737" i="9"/>
  <c r="U2737" i="9" s="1"/>
  <c r="A2737" i="9"/>
  <c r="B2738" i="9"/>
  <c r="I2738" i="9" l="1"/>
  <c r="D2738" i="9"/>
  <c r="N2738" i="9"/>
  <c r="T2738" i="9"/>
  <c r="U2738" i="9" s="1"/>
  <c r="A2738" i="9"/>
  <c r="B2739" i="9"/>
  <c r="I2739" i="9" l="1"/>
  <c r="D2739" i="9"/>
  <c r="N2739" i="9"/>
  <c r="T2739" i="9"/>
  <c r="U2739" i="9" s="1"/>
  <c r="A2739" i="9"/>
  <c r="B2740" i="9"/>
  <c r="I2740" i="9" l="1"/>
  <c r="D2740" i="9"/>
  <c r="N2740" i="9"/>
  <c r="T2740" i="9"/>
  <c r="U2740" i="9" s="1"/>
  <c r="A2740" i="9"/>
  <c r="B2741" i="9"/>
  <c r="I2741" i="9" l="1"/>
  <c r="D2741" i="9"/>
  <c r="N2741" i="9"/>
  <c r="T2741" i="9"/>
  <c r="U2741" i="9" s="1"/>
  <c r="A2741" i="9"/>
  <c r="B2742" i="9"/>
  <c r="I2742" i="9" l="1"/>
  <c r="D2742" i="9"/>
  <c r="N2742" i="9"/>
  <c r="T2742" i="9"/>
  <c r="U2742" i="9" s="1"/>
  <c r="A2742" i="9"/>
  <c r="B2743" i="9"/>
  <c r="I2743" i="9" l="1"/>
  <c r="D2743" i="9"/>
  <c r="N2743" i="9"/>
  <c r="T2743" i="9"/>
  <c r="U2743" i="9" s="1"/>
  <c r="A2743" i="9"/>
  <c r="B2744" i="9"/>
  <c r="I2744" i="9" l="1"/>
  <c r="D2744" i="9"/>
  <c r="N2744" i="9"/>
  <c r="T2744" i="9"/>
  <c r="U2744" i="9" s="1"/>
  <c r="A2744" i="9"/>
  <c r="B2745" i="9"/>
  <c r="I2745" i="9" l="1"/>
  <c r="D2745" i="9"/>
  <c r="T2745" i="9"/>
  <c r="U2745" i="9" s="1"/>
  <c r="N2745" i="9"/>
  <c r="A2745" i="9"/>
  <c r="B2746" i="9"/>
  <c r="I2746" i="9" l="1"/>
  <c r="D2746" i="9"/>
  <c r="N2746" i="9"/>
  <c r="T2746" i="9"/>
  <c r="U2746" i="9" s="1"/>
  <c r="A2746" i="9"/>
  <c r="B2747" i="9"/>
  <c r="I2747" i="9" l="1"/>
  <c r="D2747" i="9"/>
  <c r="N2747" i="9"/>
  <c r="T2747" i="9"/>
  <c r="U2747" i="9" s="1"/>
  <c r="A2747" i="9"/>
  <c r="B2748" i="9"/>
  <c r="I2748" i="9" l="1"/>
  <c r="D2748" i="9"/>
  <c r="N2748" i="9"/>
  <c r="T2748" i="9"/>
  <c r="U2748" i="9" s="1"/>
  <c r="A2748" i="9"/>
  <c r="B2749" i="9"/>
  <c r="I2749" i="9" l="1"/>
  <c r="D2749" i="9"/>
  <c r="T2749" i="9"/>
  <c r="U2749" i="9" s="1"/>
  <c r="N2749" i="9"/>
  <c r="A2749" i="9"/>
  <c r="B2750" i="9"/>
  <c r="I2750" i="9" l="1"/>
  <c r="D2750" i="9"/>
  <c r="N2750" i="9"/>
  <c r="T2750" i="9"/>
  <c r="U2750" i="9" s="1"/>
  <c r="A2750" i="9"/>
  <c r="B2751" i="9"/>
  <c r="I2751" i="9" l="1"/>
  <c r="D2751" i="9"/>
  <c r="T2751" i="9"/>
  <c r="U2751" i="9" s="1"/>
  <c r="N2751" i="9"/>
  <c r="A2751" i="9"/>
  <c r="B2752" i="9"/>
  <c r="I2752" i="9" l="1"/>
  <c r="D2752" i="9"/>
  <c r="T2752" i="9"/>
  <c r="U2752" i="9" s="1"/>
  <c r="N2752" i="9"/>
  <c r="A2752" i="9"/>
  <c r="B2753" i="9"/>
  <c r="I2753" i="9" l="1"/>
  <c r="D2753" i="9"/>
  <c r="N2753" i="9"/>
  <c r="T2753" i="9"/>
  <c r="U2753" i="9" s="1"/>
  <c r="A2753" i="9"/>
  <c r="B2754" i="9"/>
  <c r="I2754" i="9" l="1"/>
  <c r="D2754" i="9"/>
  <c r="N2754" i="9"/>
  <c r="T2754" i="9"/>
  <c r="U2754" i="9" s="1"/>
  <c r="A2754" i="9"/>
  <c r="B2755" i="9"/>
  <c r="I2755" i="9" l="1"/>
  <c r="D2755" i="9"/>
  <c r="N2755" i="9"/>
  <c r="T2755" i="9"/>
  <c r="U2755" i="9" s="1"/>
  <c r="A2755" i="9"/>
  <c r="B2756" i="9"/>
  <c r="I2756" i="9" l="1"/>
  <c r="D2756" i="9"/>
  <c r="T2756" i="9"/>
  <c r="U2756" i="9" s="1"/>
  <c r="N2756" i="9"/>
  <c r="A2756" i="9"/>
  <c r="B2757" i="9"/>
  <c r="I2757" i="9" l="1"/>
  <c r="D2757" i="9"/>
  <c r="N2757" i="9"/>
  <c r="T2757" i="9"/>
  <c r="U2757" i="9" s="1"/>
  <c r="A2757" i="9"/>
  <c r="B2758" i="9"/>
  <c r="I2758" i="9" l="1"/>
  <c r="D2758" i="9"/>
  <c r="N2758" i="9"/>
  <c r="T2758" i="9"/>
  <c r="U2758" i="9" s="1"/>
  <c r="A2758" i="9"/>
  <c r="B2759" i="9"/>
  <c r="I2759" i="9" l="1"/>
  <c r="D2759" i="9"/>
  <c r="N2759" i="9"/>
  <c r="T2759" i="9"/>
  <c r="U2759" i="9" s="1"/>
  <c r="A2759" i="9"/>
  <c r="B2760" i="9"/>
  <c r="I2760" i="9" l="1"/>
  <c r="D2760" i="9"/>
  <c r="T2760" i="9"/>
  <c r="U2760" i="9" s="1"/>
  <c r="N2760" i="9"/>
  <c r="A2760" i="9"/>
  <c r="B2761" i="9"/>
  <c r="I2761" i="9" l="1"/>
  <c r="D2761" i="9"/>
  <c r="N2761" i="9"/>
  <c r="T2761" i="9"/>
  <c r="U2761" i="9" s="1"/>
  <c r="A2761" i="9"/>
  <c r="B2762" i="9"/>
  <c r="I2762" i="9" l="1"/>
  <c r="D2762" i="9"/>
  <c r="T2762" i="9"/>
  <c r="U2762" i="9" s="1"/>
  <c r="N2762" i="9"/>
  <c r="A2762" i="9"/>
  <c r="B2763" i="9"/>
  <c r="I2763" i="9" l="1"/>
  <c r="D2763" i="9"/>
  <c r="N2763" i="9"/>
  <c r="T2763" i="9"/>
  <c r="U2763" i="9" s="1"/>
  <c r="A2763" i="9"/>
  <c r="B2764" i="9"/>
  <c r="I2764" i="9" l="1"/>
  <c r="D2764" i="9"/>
  <c r="T2764" i="9"/>
  <c r="U2764" i="9" s="1"/>
  <c r="N2764" i="9"/>
  <c r="A2764" i="9"/>
  <c r="B2765" i="9"/>
  <c r="I2765" i="9" l="1"/>
  <c r="D2765" i="9"/>
  <c r="N2765" i="9"/>
  <c r="T2765" i="9"/>
  <c r="U2765" i="9" s="1"/>
  <c r="A2765" i="9"/>
  <c r="B2766" i="9"/>
  <c r="I2766" i="9" l="1"/>
  <c r="D2766" i="9"/>
  <c r="N2766" i="9"/>
  <c r="T2766" i="9"/>
  <c r="U2766" i="9" s="1"/>
  <c r="A2766" i="9"/>
  <c r="B2767" i="9"/>
  <c r="I2767" i="9" l="1"/>
  <c r="D2767" i="9"/>
  <c r="T2767" i="9"/>
  <c r="U2767" i="9" s="1"/>
  <c r="N2767" i="9"/>
  <c r="A2767" i="9"/>
  <c r="B2768" i="9"/>
  <c r="I2768" i="9" l="1"/>
  <c r="D2768" i="9"/>
  <c r="N2768" i="9"/>
  <c r="T2768" i="9"/>
  <c r="U2768" i="9" s="1"/>
  <c r="A2768" i="9"/>
  <c r="B2769" i="9"/>
  <c r="I2769" i="9" l="1"/>
  <c r="D2769" i="9"/>
  <c r="N2769" i="9"/>
  <c r="T2769" i="9"/>
  <c r="U2769" i="9" s="1"/>
  <c r="A2769" i="9"/>
  <c r="B2770" i="9"/>
  <c r="I2770" i="9" l="1"/>
  <c r="D2770" i="9"/>
  <c r="N2770" i="9"/>
  <c r="T2770" i="9"/>
  <c r="U2770" i="9" s="1"/>
  <c r="A2770" i="9"/>
  <c r="B2771" i="9"/>
  <c r="I2771" i="9" l="1"/>
  <c r="D2771" i="9"/>
  <c r="N2771" i="9"/>
  <c r="T2771" i="9"/>
  <c r="U2771" i="9" s="1"/>
  <c r="A2771" i="9"/>
  <c r="B2772" i="9"/>
  <c r="I2772" i="9" l="1"/>
  <c r="D2772" i="9"/>
  <c r="N2772" i="9"/>
  <c r="T2772" i="9"/>
  <c r="U2772" i="9" s="1"/>
  <c r="A2772" i="9"/>
  <c r="B2773" i="9"/>
  <c r="I2773" i="9" l="1"/>
  <c r="D2773" i="9"/>
  <c r="N2773" i="9"/>
  <c r="T2773" i="9"/>
  <c r="U2773" i="9" s="1"/>
  <c r="A2773" i="9"/>
  <c r="B2774" i="9"/>
  <c r="I2774" i="9" l="1"/>
  <c r="D2774" i="9"/>
  <c r="N2774" i="9"/>
  <c r="T2774" i="9"/>
  <c r="U2774" i="9" s="1"/>
  <c r="A2774" i="9"/>
  <c r="B2775" i="9"/>
  <c r="I2775" i="9" l="1"/>
  <c r="D2775" i="9"/>
  <c r="T2775" i="9"/>
  <c r="U2775" i="9" s="1"/>
  <c r="N2775" i="9"/>
  <c r="A2775" i="9"/>
  <c r="B2776" i="9"/>
  <c r="I2776" i="9" l="1"/>
  <c r="D2776" i="9"/>
  <c r="N2776" i="9"/>
  <c r="T2776" i="9"/>
  <c r="U2776" i="9" s="1"/>
  <c r="A2776" i="9"/>
  <c r="B2777" i="9"/>
  <c r="I2777" i="9" l="1"/>
  <c r="D2777" i="9"/>
  <c r="N2777" i="9"/>
  <c r="T2777" i="9"/>
  <c r="U2777" i="9" s="1"/>
  <c r="A2777" i="9"/>
  <c r="B2778" i="9"/>
  <c r="I2778" i="9" l="1"/>
  <c r="D2778" i="9"/>
  <c r="N2778" i="9"/>
  <c r="T2778" i="9"/>
  <c r="U2778" i="9" s="1"/>
  <c r="A2778" i="9"/>
  <c r="B2779" i="9"/>
  <c r="I2779" i="9" l="1"/>
  <c r="D2779" i="9"/>
  <c r="T2779" i="9"/>
  <c r="U2779" i="9" s="1"/>
  <c r="N2779" i="9"/>
  <c r="A2779" i="9"/>
  <c r="B2780" i="9"/>
  <c r="I2780" i="9" l="1"/>
  <c r="D2780" i="9"/>
  <c r="N2780" i="9"/>
  <c r="T2780" i="9"/>
  <c r="U2780" i="9" s="1"/>
  <c r="A2780" i="9"/>
  <c r="B2781" i="9"/>
  <c r="I2781" i="9" l="1"/>
  <c r="D2781" i="9"/>
  <c r="N2781" i="9"/>
  <c r="T2781" i="9"/>
  <c r="U2781" i="9" s="1"/>
  <c r="A2781" i="9"/>
  <c r="B2782" i="9"/>
  <c r="I2782" i="9" l="1"/>
  <c r="D2782" i="9"/>
  <c r="N2782" i="9"/>
  <c r="T2782" i="9"/>
  <c r="U2782" i="9" s="1"/>
  <c r="A2782" i="9"/>
  <c r="B2783" i="9"/>
  <c r="I2783" i="9" l="1"/>
  <c r="D2783" i="9"/>
  <c r="T2783" i="9"/>
  <c r="U2783" i="9" s="1"/>
  <c r="N2783" i="9"/>
  <c r="A2783" i="9"/>
  <c r="B2784" i="9"/>
  <c r="I2784" i="9" l="1"/>
  <c r="D2784" i="9"/>
  <c r="T2784" i="9"/>
  <c r="U2784" i="9" s="1"/>
  <c r="N2784" i="9"/>
  <c r="A2784" i="9"/>
  <c r="B2785" i="9"/>
  <c r="I2785" i="9" l="1"/>
  <c r="D2785" i="9"/>
  <c r="N2785" i="9"/>
  <c r="T2785" i="9"/>
  <c r="U2785" i="9" s="1"/>
  <c r="A2785" i="9"/>
  <c r="B2786" i="9"/>
  <c r="I2786" i="9" l="1"/>
  <c r="D2786" i="9"/>
  <c r="T2786" i="9"/>
  <c r="U2786" i="9" s="1"/>
  <c r="N2786" i="9"/>
  <c r="A2786" i="9"/>
  <c r="B2787" i="9"/>
  <c r="I2787" i="9" l="1"/>
  <c r="D2787" i="9"/>
  <c r="N2787" i="9"/>
  <c r="T2787" i="9"/>
  <c r="U2787" i="9" s="1"/>
  <c r="A2787" i="9"/>
  <c r="B2788" i="9"/>
  <c r="I2788" i="9" l="1"/>
  <c r="D2788" i="9"/>
  <c r="T2788" i="9"/>
  <c r="U2788" i="9" s="1"/>
  <c r="N2788" i="9"/>
  <c r="A2788" i="9"/>
  <c r="B2789" i="9"/>
  <c r="I2789" i="9" l="1"/>
  <c r="D2789" i="9"/>
  <c r="N2789" i="9"/>
  <c r="T2789" i="9"/>
  <c r="U2789" i="9" s="1"/>
  <c r="A2789" i="9"/>
  <c r="B2790" i="9"/>
  <c r="I2790" i="9" l="1"/>
  <c r="D2790" i="9"/>
  <c r="T2790" i="9"/>
  <c r="U2790" i="9" s="1"/>
  <c r="N2790" i="9"/>
  <c r="A2790" i="9"/>
  <c r="B2791" i="9"/>
  <c r="I2791" i="9" l="1"/>
  <c r="D2791" i="9"/>
  <c r="N2791" i="9"/>
  <c r="T2791" i="9"/>
  <c r="U2791" i="9" s="1"/>
  <c r="A2791" i="9"/>
  <c r="B2792" i="9"/>
  <c r="I2792" i="9" l="1"/>
  <c r="D2792" i="9"/>
  <c r="T2792" i="9"/>
  <c r="U2792" i="9" s="1"/>
  <c r="N2792" i="9"/>
  <c r="A2792" i="9"/>
  <c r="B2793" i="9"/>
  <c r="I2793" i="9" l="1"/>
  <c r="D2793" i="9"/>
  <c r="N2793" i="9"/>
  <c r="T2793" i="9"/>
  <c r="U2793" i="9" s="1"/>
  <c r="A2793" i="9"/>
  <c r="B2794" i="9"/>
  <c r="I2794" i="9" l="1"/>
  <c r="D2794" i="9"/>
  <c r="N2794" i="9"/>
  <c r="T2794" i="9"/>
  <c r="U2794" i="9" s="1"/>
  <c r="A2794" i="9"/>
  <c r="B2795" i="9"/>
  <c r="I2795" i="9" l="1"/>
  <c r="D2795" i="9"/>
  <c r="N2795" i="9"/>
  <c r="T2795" i="9"/>
  <c r="U2795" i="9" s="1"/>
  <c r="A2795" i="9"/>
  <c r="B2796" i="9"/>
  <c r="I2796" i="9" l="1"/>
  <c r="D2796" i="9"/>
  <c r="N2796" i="9"/>
  <c r="T2796" i="9"/>
  <c r="U2796" i="9" s="1"/>
  <c r="A2796" i="9"/>
  <c r="B2797" i="9"/>
  <c r="I2797" i="9" l="1"/>
  <c r="D2797" i="9"/>
  <c r="N2797" i="9"/>
  <c r="T2797" i="9"/>
  <c r="U2797" i="9" s="1"/>
  <c r="A2797" i="9"/>
  <c r="B2798" i="9"/>
  <c r="I2798" i="9" l="1"/>
  <c r="D2798" i="9"/>
  <c r="T2798" i="9"/>
  <c r="U2798" i="9" s="1"/>
  <c r="N2798" i="9"/>
  <c r="A2798" i="9"/>
  <c r="B2799" i="9"/>
  <c r="I2799" i="9" l="1"/>
  <c r="D2799" i="9"/>
  <c r="N2799" i="9"/>
  <c r="T2799" i="9"/>
  <c r="U2799" i="9" s="1"/>
  <c r="A2799" i="9"/>
  <c r="B2800" i="9"/>
  <c r="I2800" i="9" l="1"/>
  <c r="D2800" i="9"/>
  <c r="T2800" i="9"/>
  <c r="U2800" i="9" s="1"/>
  <c r="N2800" i="9"/>
  <c r="A2800" i="9"/>
  <c r="B2801" i="9"/>
  <c r="I2801" i="9" l="1"/>
  <c r="D2801" i="9"/>
  <c r="N2801" i="9"/>
  <c r="T2801" i="9"/>
  <c r="U2801" i="9" s="1"/>
  <c r="A2801" i="9"/>
  <c r="B2802" i="9"/>
  <c r="I2802" i="9" l="1"/>
  <c r="D2802" i="9"/>
  <c r="T2802" i="9"/>
  <c r="U2802" i="9" s="1"/>
  <c r="N2802" i="9"/>
  <c r="A2802" i="9"/>
  <c r="B2803" i="9"/>
  <c r="I2803" i="9" l="1"/>
  <c r="D2803" i="9"/>
  <c r="N2803" i="9"/>
  <c r="T2803" i="9"/>
  <c r="U2803" i="9" s="1"/>
  <c r="A2803" i="9"/>
  <c r="B2804" i="9"/>
  <c r="I2804" i="9" l="1"/>
  <c r="D2804" i="9"/>
  <c r="T2804" i="9"/>
  <c r="U2804" i="9" s="1"/>
  <c r="N2804" i="9"/>
  <c r="A2804" i="9"/>
  <c r="B2805" i="9"/>
  <c r="I2805" i="9" l="1"/>
  <c r="D2805" i="9"/>
  <c r="N2805" i="9"/>
  <c r="T2805" i="9"/>
  <c r="U2805" i="9" s="1"/>
  <c r="A2805" i="9"/>
  <c r="B2806" i="9"/>
  <c r="I2806" i="9" l="1"/>
  <c r="D2806" i="9"/>
  <c r="N2806" i="9"/>
  <c r="T2806" i="9"/>
  <c r="U2806" i="9" s="1"/>
  <c r="A2806" i="9"/>
  <c r="B2807" i="9"/>
  <c r="I2807" i="9" l="1"/>
  <c r="D2807" i="9"/>
  <c r="T2807" i="9"/>
  <c r="U2807" i="9" s="1"/>
  <c r="N2807" i="9"/>
  <c r="A2807" i="9"/>
  <c r="B2808" i="9"/>
  <c r="I2808" i="9" l="1"/>
  <c r="D2808" i="9"/>
  <c r="N2808" i="9"/>
  <c r="T2808" i="9"/>
  <c r="U2808" i="9" s="1"/>
  <c r="A2808" i="9"/>
  <c r="B2809" i="9"/>
  <c r="I2809" i="9" l="1"/>
  <c r="D2809" i="9"/>
  <c r="T2809" i="9"/>
  <c r="U2809" i="9" s="1"/>
  <c r="N2809" i="9"/>
  <c r="A2809" i="9"/>
  <c r="B2810" i="9"/>
  <c r="I2810" i="9" l="1"/>
  <c r="D2810" i="9"/>
  <c r="N2810" i="9"/>
  <c r="T2810" i="9"/>
  <c r="U2810" i="9" s="1"/>
  <c r="A2810" i="9"/>
  <c r="B2811" i="9"/>
  <c r="I2811" i="9" l="1"/>
  <c r="D2811" i="9"/>
  <c r="T2811" i="9"/>
  <c r="U2811" i="9" s="1"/>
  <c r="N2811" i="9"/>
  <c r="A2811" i="9"/>
  <c r="B2812" i="9"/>
  <c r="I2812" i="9" l="1"/>
  <c r="D2812" i="9"/>
  <c r="N2812" i="9"/>
  <c r="T2812" i="9"/>
  <c r="U2812" i="9" s="1"/>
  <c r="A2812" i="9"/>
  <c r="B2813" i="9"/>
  <c r="I2813" i="9" l="1"/>
  <c r="D2813" i="9"/>
  <c r="T2813" i="9"/>
  <c r="U2813" i="9" s="1"/>
  <c r="N2813" i="9"/>
  <c r="A2813" i="9"/>
  <c r="B2814" i="9"/>
  <c r="I2814" i="9" l="1"/>
  <c r="D2814" i="9"/>
  <c r="N2814" i="9"/>
  <c r="T2814" i="9"/>
  <c r="U2814" i="9" s="1"/>
  <c r="A2814" i="9"/>
  <c r="B2815" i="9"/>
  <c r="I2815" i="9" l="1"/>
  <c r="D2815" i="9"/>
  <c r="N2815" i="9"/>
  <c r="T2815" i="9"/>
  <c r="U2815" i="9" s="1"/>
  <c r="A2815" i="9"/>
  <c r="B2816" i="9"/>
  <c r="I2816" i="9" l="1"/>
  <c r="D2816" i="9"/>
  <c r="N2816" i="9"/>
  <c r="T2816" i="9"/>
  <c r="U2816" i="9" s="1"/>
  <c r="A2816" i="9"/>
  <c r="B2817" i="9"/>
  <c r="I2817" i="9" l="1"/>
  <c r="D2817" i="9"/>
  <c r="T2817" i="9"/>
  <c r="U2817" i="9" s="1"/>
  <c r="N2817" i="9"/>
  <c r="A2817" i="9"/>
  <c r="B2818" i="9"/>
  <c r="I2818" i="9" l="1"/>
  <c r="D2818" i="9"/>
  <c r="N2818" i="9"/>
  <c r="T2818" i="9"/>
  <c r="U2818" i="9" s="1"/>
  <c r="A2818" i="9"/>
  <c r="B2819" i="9"/>
  <c r="I2819" i="9" l="1"/>
  <c r="D2819" i="9"/>
  <c r="N2819" i="9"/>
  <c r="T2819" i="9"/>
  <c r="U2819" i="9" s="1"/>
  <c r="A2819" i="9"/>
  <c r="B2820" i="9"/>
  <c r="I2820" i="9" l="1"/>
  <c r="D2820" i="9"/>
  <c r="N2820" i="9"/>
  <c r="T2820" i="9"/>
  <c r="U2820" i="9" s="1"/>
  <c r="A2820" i="9"/>
  <c r="B2821" i="9"/>
  <c r="I2821" i="9" l="1"/>
  <c r="D2821" i="9"/>
  <c r="T2821" i="9"/>
  <c r="U2821" i="9" s="1"/>
  <c r="N2821" i="9"/>
  <c r="A2821" i="9"/>
  <c r="B2822" i="9"/>
  <c r="I2822" i="9" l="1"/>
  <c r="D2822" i="9"/>
  <c r="N2822" i="9"/>
  <c r="T2822" i="9"/>
  <c r="U2822" i="9" s="1"/>
  <c r="A2822" i="9"/>
  <c r="B2823" i="9"/>
  <c r="I2823" i="9" l="1"/>
  <c r="D2823" i="9"/>
  <c r="T2823" i="9"/>
  <c r="U2823" i="9" s="1"/>
  <c r="N2823" i="9"/>
  <c r="A2823" i="9"/>
  <c r="B2824" i="9"/>
  <c r="I2824" i="9" l="1"/>
  <c r="D2824" i="9"/>
  <c r="N2824" i="9"/>
  <c r="T2824" i="9"/>
  <c r="U2824" i="9" s="1"/>
  <c r="A2824" i="9"/>
  <c r="B2825" i="9"/>
  <c r="I2825" i="9" l="1"/>
  <c r="D2825" i="9"/>
  <c r="T2825" i="9"/>
  <c r="U2825" i="9" s="1"/>
  <c r="N2825" i="9"/>
  <c r="A2825" i="9"/>
  <c r="B2826" i="9"/>
  <c r="I2826" i="9" l="1"/>
  <c r="D2826" i="9"/>
  <c r="T2826" i="9"/>
  <c r="U2826" i="9" s="1"/>
  <c r="N2826" i="9"/>
  <c r="A2826" i="9"/>
  <c r="B2827" i="9"/>
  <c r="I2827" i="9" l="1"/>
  <c r="D2827" i="9"/>
  <c r="N2827" i="9"/>
  <c r="T2827" i="9"/>
  <c r="U2827" i="9" s="1"/>
  <c r="A2827" i="9"/>
  <c r="B2828" i="9"/>
  <c r="I2828" i="9" l="1"/>
  <c r="D2828" i="9"/>
  <c r="N2828" i="9"/>
  <c r="T2828" i="9"/>
  <c r="U2828" i="9" s="1"/>
  <c r="A2828" i="9"/>
  <c r="B2829" i="9"/>
  <c r="I2829" i="9" l="1"/>
  <c r="D2829" i="9"/>
  <c r="N2829" i="9"/>
  <c r="T2829" i="9"/>
  <c r="U2829" i="9" s="1"/>
  <c r="A2829" i="9"/>
  <c r="B2830" i="9"/>
  <c r="I2830" i="9" l="1"/>
  <c r="D2830" i="9"/>
  <c r="N2830" i="9"/>
  <c r="T2830" i="9"/>
  <c r="U2830" i="9" s="1"/>
  <c r="A2830" i="9"/>
  <c r="B2831" i="9"/>
  <c r="I2831" i="9" l="1"/>
  <c r="D2831" i="9"/>
  <c r="N2831" i="9"/>
  <c r="T2831" i="9"/>
  <c r="U2831" i="9" s="1"/>
  <c r="A2831" i="9"/>
  <c r="B2832" i="9"/>
  <c r="I2832" i="9" l="1"/>
  <c r="D2832" i="9"/>
  <c r="T2832" i="9"/>
  <c r="U2832" i="9" s="1"/>
  <c r="N2832" i="9"/>
  <c r="A2832" i="9"/>
  <c r="B2833" i="9"/>
  <c r="I2833" i="9" l="1"/>
  <c r="D2833" i="9"/>
  <c r="N2833" i="9"/>
  <c r="T2833" i="9"/>
  <c r="U2833" i="9" s="1"/>
  <c r="A2833" i="9"/>
  <c r="B2834" i="9"/>
  <c r="I2834" i="9" l="1"/>
  <c r="D2834" i="9"/>
  <c r="T2834" i="9"/>
  <c r="U2834" i="9" s="1"/>
  <c r="N2834" i="9"/>
  <c r="A2834" i="9"/>
  <c r="B2835" i="9"/>
  <c r="I2835" i="9" l="1"/>
  <c r="D2835" i="9"/>
  <c r="N2835" i="9"/>
  <c r="T2835" i="9"/>
  <c r="U2835" i="9" s="1"/>
  <c r="A2835" i="9"/>
  <c r="B2836" i="9"/>
  <c r="I2836" i="9" l="1"/>
  <c r="D2836" i="9"/>
  <c r="N2836" i="9"/>
  <c r="T2836" i="9"/>
  <c r="U2836" i="9" s="1"/>
  <c r="A2836" i="9"/>
  <c r="B2837" i="9"/>
  <c r="I2837" i="9" l="1"/>
  <c r="D2837" i="9"/>
  <c r="T2837" i="9"/>
  <c r="U2837" i="9" s="1"/>
  <c r="N2837" i="9"/>
  <c r="A2837" i="9"/>
  <c r="B2838" i="9"/>
  <c r="I2838" i="9" l="1"/>
  <c r="D2838" i="9"/>
  <c r="N2838" i="9"/>
  <c r="T2838" i="9"/>
  <c r="U2838" i="9" s="1"/>
  <c r="A2838" i="9"/>
  <c r="B2839" i="9"/>
  <c r="I2839" i="9" l="1"/>
  <c r="D2839" i="9"/>
  <c r="N2839" i="9"/>
  <c r="T2839" i="9"/>
  <c r="U2839" i="9" s="1"/>
  <c r="A2839" i="9"/>
  <c r="B2840" i="9"/>
  <c r="I2840" i="9" l="1"/>
  <c r="D2840" i="9"/>
  <c r="N2840" i="9"/>
  <c r="T2840" i="9"/>
  <c r="U2840" i="9" s="1"/>
  <c r="A2840" i="9"/>
  <c r="B2841" i="9"/>
  <c r="I2841" i="9" l="1"/>
  <c r="D2841" i="9"/>
  <c r="N2841" i="9"/>
  <c r="T2841" i="9"/>
  <c r="U2841" i="9" s="1"/>
  <c r="A2841" i="9"/>
  <c r="B2842" i="9"/>
  <c r="I2842" i="9" l="1"/>
  <c r="D2842" i="9"/>
  <c r="N2842" i="9"/>
  <c r="T2842" i="9"/>
  <c r="U2842" i="9" s="1"/>
  <c r="A2842" i="9"/>
  <c r="B2843" i="9"/>
  <c r="I2843" i="9" l="1"/>
  <c r="D2843" i="9"/>
  <c r="T2843" i="9"/>
  <c r="U2843" i="9" s="1"/>
  <c r="N2843" i="9"/>
  <c r="A2843" i="9"/>
  <c r="B2844" i="9"/>
  <c r="I2844" i="9" l="1"/>
  <c r="D2844" i="9"/>
  <c r="N2844" i="9"/>
  <c r="T2844" i="9"/>
  <c r="U2844" i="9" s="1"/>
  <c r="A2844" i="9"/>
  <c r="B2845" i="9"/>
  <c r="I2845" i="9" l="1"/>
  <c r="D2845" i="9"/>
  <c r="T2845" i="9"/>
  <c r="U2845" i="9" s="1"/>
  <c r="N2845" i="9"/>
  <c r="A2845" i="9"/>
  <c r="B2846" i="9"/>
  <c r="I2846" i="9" l="1"/>
  <c r="D2846" i="9"/>
  <c r="T2846" i="9"/>
  <c r="U2846" i="9" s="1"/>
  <c r="N2846" i="9"/>
  <c r="A2846" i="9"/>
  <c r="B2847" i="9"/>
  <c r="I2847" i="9" l="1"/>
  <c r="D2847" i="9"/>
  <c r="N2847" i="9"/>
  <c r="T2847" i="9"/>
  <c r="U2847" i="9" s="1"/>
  <c r="A2847" i="9"/>
  <c r="B2848" i="9"/>
  <c r="I2848" i="9" l="1"/>
  <c r="D2848" i="9"/>
  <c r="N2848" i="9"/>
  <c r="T2848" i="9"/>
  <c r="U2848" i="9" s="1"/>
  <c r="A2848" i="9"/>
  <c r="B2849" i="9"/>
  <c r="I2849" i="9" l="1"/>
  <c r="D2849" i="9"/>
  <c r="N2849" i="9"/>
  <c r="T2849" i="9"/>
  <c r="U2849" i="9" s="1"/>
  <c r="A2849" i="9"/>
  <c r="B2850" i="9"/>
  <c r="I2850" i="9" l="1"/>
  <c r="D2850" i="9"/>
  <c r="T2850" i="9"/>
  <c r="U2850" i="9" s="1"/>
  <c r="N2850" i="9"/>
  <c r="A2850" i="9"/>
  <c r="B2851" i="9"/>
  <c r="I2851" i="9" l="1"/>
  <c r="D2851" i="9"/>
  <c r="N2851" i="9"/>
  <c r="T2851" i="9"/>
  <c r="U2851" i="9" s="1"/>
  <c r="A2851" i="9"/>
  <c r="B2852" i="9"/>
  <c r="I2852" i="9" l="1"/>
  <c r="D2852" i="9"/>
  <c r="T2852" i="9"/>
  <c r="U2852" i="9" s="1"/>
  <c r="N2852" i="9"/>
  <c r="A2852" i="9"/>
  <c r="B2853" i="9"/>
  <c r="D2853" i="9" l="1"/>
  <c r="I2853" i="9"/>
  <c r="N2853" i="9"/>
  <c r="T2853" i="9"/>
  <c r="U2853" i="9" s="1"/>
  <c r="A2853" i="9"/>
  <c r="B2854" i="9"/>
  <c r="I2854" i="9" l="1"/>
  <c r="D2854" i="9"/>
  <c r="N2854" i="9"/>
  <c r="T2854" i="9"/>
  <c r="U2854" i="9" s="1"/>
  <c r="A2854" i="9"/>
  <c r="B2855" i="9"/>
  <c r="I2855" i="9" l="1"/>
  <c r="D2855" i="9"/>
  <c r="T2855" i="9"/>
  <c r="U2855" i="9" s="1"/>
  <c r="N2855" i="9"/>
  <c r="A2855" i="9"/>
  <c r="B2856" i="9"/>
  <c r="I2856" i="9" l="1"/>
  <c r="D2856" i="9"/>
  <c r="N2856" i="9"/>
  <c r="T2856" i="9"/>
  <c r="U2856" i="9" s="1"/>
  <c r="A2856" i="9"/>
  <c r="B2857" i="9"/>
  <c r="I2857" i="9" l="1"/>
  <c r="D2857" i="9"/>
  <c r="N2857" i="9"/>
  <c r="T2857" i="9"/>
  <c r="U2857" i="9" s="1"/>
  <c r="A2857" i="9"/>
  <c r="B2858" i="9"/>
  <c r="I2858" i="9" l="1"/>
  <c r="D2858" i="9"/>
  <c r="N2858" i="9"/>
  <c r="T2858" i="9"/>
  <c r="U2858" i="9" s="1"/>
  <c r="A2858" i="9"/>
  <c r="B2859" i="9"/>
  <c r="I2859" i="9" l="1"/>
  <c r="D2859" i="9"/>
  <c r="N2859" i="9"/>
  <c r="T2859" i="9"/>
  <c r="U2859" i="9" s="1"/>
  <c r="A2859" i="9"/>
  <c r="B2860" i="9"/>
  <c r="I2860" i="9" l="1"/>
  <c r="D2860" i="9"/>
  <c r="N2860" i="9"/>
  <c r="T2860" i="9"/>
  <c r="U2860" i="9" s="1"/>
  <c r="A2860" i="9"/>
  <c r="B2861" i="9"/>
  <c r="I2861" i="9" l="1"/>
  <c r="D2861" i="9"/>
  <c r="T2861" i="9"/>
  <c r="U2861" i="9" s="1"/>
  <c r="N2861" i="9"/>
  <c r="A2861" i="9"/>
  <c r="B2862" i="9"/>
  <c r="I2862" i="9" l="1"/>
  <c r="D2862" i="9"/>
  <c r="T2862" i="9"/>
  <c r="U2862" i="9" s="1"/>
  <c r="N2862" i="9"/>
  <c r="A2862" i="9"/>
  <c r="B2863" i="9"/>
  <c r="I2863" i="9" l="1"/>
  <c r="D2863" i="9"/>
  <c r="N2863" i="9"/>
  <c r="T2863" i="9"/>
  <c r="U2863" i="9" s="1"/>
  <c r="A2863" i="9"/>
  <c r="B2864" i="9"/>
  <c r="I2864" i="9" l="1"/>
  <c r="D2864" i="9"/>
  <c r="N2864" i="9"/>
  <c r="T2864" i="9"/>
  <c r="U2864" i="9" s="1"/>
  <c r="A2864" i="9"/>
  <c r="B2865" i="9"/>
  <c r="I2865" i="9" l="1"/>
  <c r="D2865" i="9"/>
  <c r="N2865" i="9"/>
  <c r="T2865" i="9"/>
  <c r="U2865" i="9" s="1"/>
  <c r="A2865" i="9"/>
  <c r="B2866" i="9"/>
  <c r="I2866" i="9" l="1"/>
  <c r="D2866" i="9"/>
  <c r="N2866" i="9"/>
  <c r="T2866" i="9"/>
  <c r="U2866" i="9" s="1"/>
  <c r="A2866" i="9"/>
  <c r="B2867" i="9"/>
  <c r="I2867" i="9" l="1"/>
  <c r="D2867" i="9"/>
  <c r="N2867" i="9"/>
  <c r="T2867" i="9"/>
  <c r="U2867" i="9" s="1"/>
  <c r="A2867" i="9"/>
  <c r="B2868" i="9"/>
  <c r="I2868" i="9" l="1"/>
  <c r="D2868" i="9"/>
  <c r="T2868" i="9"/>
  <c r="U2868" i="9" s="1"/>
  <c r="N2868" i="9"/>
  <c r="A2868" i="9"/>
  <c r="B2869" i="9"/>
  <c r="I2869" i="9" l="1"/>
  <c r="D2869" i="9"/>
  <c r="N2869" i="9"/>
  <c r="T2869" i="9"/>
  <c r="U2869" i="9" s="1"/>
  <c r="A2869" i="9"/>
  <c r="B2870" i="9"/>
  <c r="I2870" i="9" l="1"/>
  <c r="D2870" i="9"/>
  <c r="N2870" i="9"/>
  <c r="T2870" i="9"/>
  <c r="U2870" i="9" s="1"/>
  <c r="A2870" i="9"/>
  <c r="B2871" i="9"/>
  <c r="I2871" i="9" l="1"/>
  <c r="D2871" i="9"/>
  <c r="T2871" i="9"/>
  <c r="U2871" i="9" s="1"/>
  <c r="N2871" i="9"/>
  <c r="A2871" i="9"/>
  <c r="B2872" i="9"/>
  <c r="I2872" i="9" l="1"/>
  <c r="D2872" i="9"/>
  <c r="N2872" i="9"/>
  <c r="T2872" i="9"/>
  <c r="U2872" i="9" s="1"/>
  <c r="A2872" i="9"/>
  <c r="B2873" i="9"/>
  <c r="I2873" i="9" l="1"/>
  <c r="D2873" i="9"/>
  <c r="N2873" i="9"/>
  <c r="T2873" i="9"/>
  <c r="U2873" i="9" s="1"/>
  <c r="A2873" i="9"/>
  <c r="B2874" i="9"/>
  <c r="I2874" i="9" l="1"/>
  <c r="D2874" i="9"/>
  <c r="N2874" i="9"/>
  <c r="T2874" i="9"/>
  <c r="U2874" i="9" s="1"/>
  <c r="A2874" i="9"/>
  <c r="B2875" i="9"/>
  <c r="I2875" i="9" l="1"/>
  <c r="D2875" i="9"/>
  <c r="T2875" i="9"/>
  <c r="U2875" i="9" s="1"/>
  <c r="N2875" i="9"/>
  <c r="A2875" i="9"/>
  <c r="B2876" i="9"/>
  <c r="I2876" i="9" l="1"/>
  <c r="D2876" i="9"/>
  <c r="N2876" i="9"/>
  <c r="T2876" i="9"/>
  <c r="U2876" i="9" s="1"/>
  <c r="A2876" i="9"/>
  <c r="B2877" i="9"/>
  <c r="I2877" i="9" l="1"/>
  <c r="D2877" i="9"/>
  <c r="T2877" i="9"/>
  <c r="U2877" i="9" s="1"/>
  <c r="N2877" i="9"/>
  <c r="A2877" i="9"/>
  <c r="B2878" i="9"/>
  <c r="I2878" i="9" l="1"/>
  <c r="D2878" i="9"/>
  <c r="T2878" i="9"/>
  <c r="U2878" i="9" s="1"/>
  <c r="N2878" i="9"/>
  <c r="A2878" i="9"/>
  <c r="B2879" i="9"/>
  <c r="I2879" i="9" l="1"/>
  <c r="D2879" i="9"/>
  <c r="N2879" i="9"/>
  <c r="T2879" i="9"/>
  <c r="U2879" i="9" s="1"/>
  <c r="A2879" i="9"/>
  <c r="B2880" i="9"/>
  <c r="I2880" i="9" l="1"/>
  <c r="D2880" i="9"/>
  <c r="N2880" i="9"/>
  <c r="T2880" i="9"/>
  <c r="U2880" i="9" s="1"/>
  <c r="A2880" i="9"/>
  <c r="B2881" i="9"/>
  <c r="I2881" i="9" l="1"/>
  <c r="D2881" i="9"/>
  <c r="N2881" i="9"/>
  <c r="T2881" i="9"/>
  <c r="U2881" i="9" s="1"/>
  <c r="A2881" i="9"/>
  <c r="B2882" i="9"/>
  <c r="I2882" i="9" l="1"/>
  <c r="D2882" i="9"/>
  <c r="T2882" i="9"/>
  <c r="U2882" i="9" s="1"/>
  <c r="N2882" i="9"/>
  <c r="A2882" i="9"/>
  <c r="B2883" i="9"/>
  <c r="I2883" i="9" l="1"/>
  <c r="D2883" i="9"/>
  <c r="N2883" i="9"/>
  <c r="T2883" i="9"/>
  <c r="U2883" i="9" s="1"/>
  <c r="A2883" i="9"/>
  <c r="B2884" i="9"/>
  <c r="I2884" i="9" l="1"/>
  <c r="D2884" i="9"/>
  <c r="T2884" i="9"/>
  <c r="U2884" i="9" s="1"/>
  <c r="N2884" i="9"/>
  <c r="A2884" i="9"/>
  <c r="B2885" i="9"/>
  <c r="I2885" i="9" l="1"/>
  <c r="D2885" i="9"/>
  <c r="N2885" i="9"/>
  <c r="T2885" i="9"/>
  <c r="U2885" i="9" s="1"/>
  <c r="A2885" i="9"/>
  <c r="B2886" i="9"/>
  <c r="I2886" i="9" l="1"/>
  <c r="D2886" i="9"/>
  <c r="N2886" i="9"/>
  <c r="T2886" i="9"/>
  <c r="U2886" i="9" s="1"/>
  <c r="A2886" i="9"/>
  <c r="B2887" i="9"/>
  <c r="I2887" i="9" l="1"/>
  <c r="D2887" i="9"/>
  <c r="T2887" i="9"/>
  <c r="U2887" i="9" s="1"/>
  <c r="N2887" i="9"/>
  <c r="A2887" i="9"/>
  <c r="B2888" i="9"/>
  <c r="I2888" i="9" l="1"/>
  <c r="D2888" i="9"/>
  <c r="N2888" i="9"/>
  <c r="T2888" i="9"/>
  <c r="U2888" i="9" s="1"/>
  <c r="A2888" i="9"/>
  <c r="B2889" i="9"/>
  <c r="I2889" i="9" l="1"/>
  <c r="D2889" i="9"/>
  <c r="N2889" i="9"/>
  <c r="T2889" i="9"/>
  <c r="U2889" i="9" s="1"/>
  <c r="A2889" i="9"/>
  <c r="B2890" i="9"/>
  <c r="I2890" i="9" l="1"/>
  <c r="D2890" i="9"/>
  <c r="N2890" i="9"/>
  <c r="T2890" i="9"/>
  <c r="U2890" i="9" s="1"/>
  <c r="A2890" i="9"/>
  <c r="B2891" i="9"/>
  <c r="I2891" i="9" l="1"/>
  <c r="D2891" i="9"/>
  <c r="N2891" i="9"/>
  <c r="T2891" i="9"/>
  <c r="U2891" i="9" s="1"/>
  <c r="A2891" i="9"/>
  <c r="B2892" i="9"/>
  <c r="I2892" i="9" l="1"/>
  <c r="D2892" i="9"/>
  <c r="N2892" i="9"/>
  <c r="T2892" i="9"/>
  <c r="U2892" i="9" s="1"/>
  <c r="A2892" i="9"/>
  <c r="B2893" i="9"/>
  <c r="I2893" i="9" l="1"/>
  <c r="D2893" i="9"/>
  <c r="T2893" i="9"/>
  <c r="U2893" i="9" s="1"/>
  <c r="N2893" i="9"/>
  <c r="A2893" i="9"/>
  <c r="B2894" i="9"/>
  <c r="I2894" i="9" l="1"/>
  <c r="D2894" i="9"/>
  <c r="N2894" i="9"/>
  <c r="T2894" i="9"/>
  <c r="U2894" i="9" s="1"/>
  <c r="A2894" i="9"/>
  <c r="B2895" i="9"/>
  <c r="I2895" i="9" l="1"/>
  <c r="D2895" i="9"/>
  <c r="T2895" i="9"/>
  <c r="U2895" i="9" s="1"/>
  <c r="N2895" i="9"/>
  <c r="A2895" i="9"/>
  <c r="B2896" i="9"/>
  <c r="I2896" i="9" l="1"/>
  <c r="D2896" i="9"/>
  <c r="N2896" i="9"/>
  <c r="T2896" i="9"/>
  <c r="U2896" i="9" s="1"/>
  <c r="A2896" i="9"/>
  <c r="B2897" i="9"/>
  <c r="I2897" i="9" l="1"/>
  <c r="D2897" i="9"/>
  <c r="T2897" i="9"/>
  <c r="U2897" i="9" s="1"/>
  <c r="N2897" i="9"/>
  <c r="A2897" i="9"/>
  <c r="B2898" i="9"/>
  <c r="I2898" i="9" l="1"/>
  <c r="D2898" i="9"/>
  <c r="N2898" i="9"/>
  <c r="T2898" i="9"/>
  <c r="U2898" i="9" s="1"/>
  <c r="A2898" i="9"/>
  <c r="B2899" i="9"/>
  <c r="I2899" i="9" l="1"/>
  <c r="D2899" i="9"/>
  <c r="T2899" i="9"/>
  <c r="U2899" i="9" s="1"/>
  <c r="N2899" i="9"/>
  <c r="A2899" i="9"/>
  <c r="B2900" i="9"/>
  <c r="I2900" i="9" l="1"/>
  <c r="D2900" i="9"/>
  <c r="N2900" i="9"/>
  <c r="T2900" i="9"/>
  <c r="U2900" i="9" s="1"/>
  <c r="A2900" i="9"/>
  <c r="B2901" i="9"/>
  <c r="I2901" i="9" l="1"/>
  <c r="D2901" i="9"/>
  <c r="T2901" i="9"/>
  <c r="U2901" i="9" s="1"/>
  <c r="N2901" i="9"/>
  <c r="A2901" i="9"/>
  <c r="B2902" i="9"/>
  <c r="I2902" i="9" l="1"/>
  <c r="D2902" i="9"/>
  <c r="N2902" i="9"/>
  <c r="T2902" i="9"/>
  <c r="U2902" i="9" s="1"/>
  <c r="A2902" i="9"/>
  <c r="B2903" i="9"/>
  <c r="I2903" i="9" l="1"/>
  <c r="D2903" i="9"/>
  <c r="T2903" i="9"/>
  <c r="U2903" i="9" s="1"/>
  <c r="N2903" i="9"/>
  <c r="A2903" i="9"/>
  <c r="B2904" i="9"/>
  <c r="I2904" i="9" l="1"/>
  <c r="D2904" i="9"/>
  <c r="N2904" i="9"/>
  <c r="T2904" i="9"/>
  <c r="U2904" i="9" s="1"/>
  <c r="A2904" i="9"/>
  <c r="B2905" i="9"/>
  <c r="I2905" i="9" l="1"/>
  <c r="D2905" i="9"/>
  <c r="T2905" i="9"/>
  <c r="U2905" i="9" s="1"/>
  <c r="N2905" i="9"/>
  <c r="A2905" i="9"/>
  <c r="B2906" i="9"/>
  <c r="I2906" i="9" l="1"/>
  <c r="D2906" i="9"/>
  <c r="N2906" i="9"/>
  <c r="T2906" i="9"/>
  <c r="U2906" i="9" s="1"/>
  <c r="A2906" i="9"/>
  <c r="B2907" i="9"/>
  <c r="I2907" i="9" l="1"/>
  <c r="D2907" i="9"/>
  <c r="T2907" i="9"/>
  <c r="U2907" i="9" s="1"/>
  <c r="N2907" i="9"/>
  <c r="A2907" i="9"/>
  <c r="B2908" i="9"/>
  <c r="I2908" i="9" l="1"/>
  <c r="D2908" i="9"/>
  <c r="N2908" i="9"/>
  <c r="T2908" i="9"/>
  <c r="U2908" i="9" s="1"/>
  <c r="A2908" i="9"/>
  <c r="B2909" i="9"/>
  <c r="I2909" i="9" l="1"/>
  <c r="D2909" i="9"/>
  <c r="T2909" i="9"/>
  <c r="U2909" i="9" s="1"/>
  <c r="N2909" i="9"/>
  <c r="A2909" i="9"/>
  <c r="B2910" i="9"/>
  <c r="I2910" i="9" l="1"/>
  <c r="D2910" i="9"/>
  <c r="N2910" i="9"/>
  <c r="T2910" i="9"/>
  <c r="U2910" i="9" s="1"/>
  <c r="A2910" i="9"/>
  <c r="B2911" i="9"/>
  <c r="I2911" i="9" l="1"/>
  <c r="D2911" i="9"/>
  <c r="T2911" i="9"/>
  <c r="U2911" i="9" s="1"/>
  <c r="N2911" i="9"/>
  <c r="A2911" i="9"/>
  <c r="B2912" i="9"/>
  <c r="I2912" i="9" l="1"/>
  <c r="D2912" i="9"/>
  <c r="N2912" i="9"/>
  <c r="T2912" i="9"/>
  <c r="U2912" i="9" s="1"/>
  <c r="A2912" i="9"/>
  <c r="B2913" i="9"/>
  <c r="I2913" i="9" l="1"/>
  <c r="D2913" i="9"/>
  <c r="T2913" i="9"/>
  <c r="U2913" i="9" s="1"/>
  <c r="N2913" i="9"/>
  <c r="A2913" i="9"/>
  <c r="B2914" i="9"/>
  <c r="I2914" i="9" l="1"/>
  <c r="D2914" i="9"/>
  <c r="N2914" i="9"/>
  <c r="T2914" i="9"/>
  <c r="U2914" i="9" s="1"/>
  <c r="A2914" i="9"/>
  <c r="B2915" i="9"/>
  <c r="I2915" i="9" l="1"/>
  <c r="D2915" i="9"/>
  <c r="T2915" i="9"/>
  <c r="U2915" i="9" s="1"/>
  <c r="N2915" i="9"/>
  <c r="A2915" i="9"/>
  <c r="B2916" i="9"/>
  <c r="I2916" i="9" l="1"/>
  <c r="D2916" i="9"/>
  <c r="N2916" i="9"/>
  <c r="T2916" i="9"/>
  <c r="U2916" i="9" s="1"/>
  <c r="A2916" i="9"/>
  <c r="B2917" i="9"/>
  <c r="D2917" i="9" l="1"/>
  <c r="I2917" i="9"/>
  <c r="T2917" i="9"/>
  <c r="U2917" i="9" s="1"/>
  <c r="N2917" i="9"/>
  <c r="A2917" i="9"/>
  <c r="B2918" i="9"/>
  <c r="I2918" i="9" l="1"/>
  <c r="D2918" i="9"/>
  <c r="N2918" i="9"/>
  <c r="T2918" i="9"/>
  <c r="U2918" i="9" s="1"/>
  <c r="A2918" i="9"/>
  <c r="B2919" i="9"/>
  <c r="I2919" i="9" l="1"/>
  <c r="D2919" i="9"/>
  <c r="T2919" i="9"/>
  <c r="U2919" i="9" s="1"/>
  <c r="N2919" i="9"/>
  <c r="A2919" i="9"/>
  <c r="B2920" i="9"/>
  <c r="I2920" i="9" l="1"/>
  <c r="D2920" i="9"/>
  <c r="N2920" i="9"/>
  <c r="T2920" i="9"/>
  <c r="U2920" i="9" s="1"/>
  <c r="A2920" i="9"/>
  <c r="B2921" i="9"/>
  <c r="I2921" i="9" l="1"/>
  <c r="D2921" i="9"/>
  <c r="T2921" i="9"/>
  <c r="U2921" i="9" s="1"/>
  <c r="N2921" i="9"/>
  <c r="A2921" i="9"/>
  <c r="B2922" i="9"/>
  <c r="I2922" i="9" l="1"/>
  <c r="D2922" i="9"/>
  <c r="N2922" i="9"/>
  <c r="T2922" i="9"/>
  <c r="U2922" i="9" s="1"/>
  <c r="A2922" i="9"/>
  <c r="B2923" i="9"/>
  <c r="I2923" i="9" l="1"/>
  <c r="D2923" i="9"/>
  <c r="T2923" i="9"/>
  <c r="U2923" i="9" s="1"/>
  <c r="N2923" i="9"/>
  <c r="A2923" i="9"/>
  <c r="B2924" i="9"/>
  <c r="I2924" i="9" l="1"/>
  <c r="D2924" i="9"/>
  <c r="N2924" i="9"/>
  <c r="T2924" i="9"/>
  <c r="U2924" i="9" s="1"/>
  <c r="A2924" i="9"/>
  <c r="B2925" i="9"/>
  <c r="I2925" i="9" l="1"/>
  <c r="D2925" i="9"/>
  <c r="T2925" i="9"/>
  <c r="U2925" i="9" s="1"/>
  <c r="N2925" i="9"/>
  <c r="A2925" i="9"/>
  <c r="B2926" i="9"/>
  <c r="I2926" i="9" l="1"/>
  <c r="D2926" i="9"/>
  <c r="N2926" i="9"/>
  <c r="T2926" i="9"/>
  <c r="U2926" i="9" s="1"/>
  <c r="A2926" i="9"/>
  <c r="B2927" i="9"/>
  <c r="I2927" i="9" l="1"/>
  <c r="D2927" i="9"/>
  <c r="T2927" i="9"/>
  <c r="U2927" i="9" s="1"/>
  <c r="N2927" i="9"/>
  <c r="A2927" i="9"/>
  <c r="B2928" i="9"/>
  <c r="I2928" i="9" l="1"/>
  <c r="D2928" i="9"/>
  <c r="N2928" i="9"/>
  <c r="T2928" i="9"/>
  <c r="U2928" i="9" s="1"/>
  <c r="A2928" i="9"/>
  <c r="B2929" i="9"/>
  <c r="I2929" i="9" l="1"/>
  <c r="D2929" i="9"/>
  <c r="T2929" i="9"/>
  <c r="U2929" i="9" s="1"/>
  <c r="N2929" i="9"/>
  <c r="A2929" i="9"/>
  <c r="B2930" i="9"/>
  <c r="I2930" i="9" l="1"/>
  <c r="D2930" i="9"/>
  <c r="N2930" i="9"/>
  <c r="T2930" i="9"/>
  <c r="U2930" i="9" s="1"/>
  <c r="A2930" i="9"/>
  <c r="B2931" i="9"/>
  <c r="I2931" i="9" l="1"/>
  <c r="D2931" i="9"/>
  <c r="T2931" i="9"/>
  <c r="U2931" i="9" s="1"/>
  <c r="N2931" i="9"/>
  <c r="A2931" i="9"/>
  <c r="B2932" i="9"/>
  <c r="I2932" i="9" l="1"/>
  <c r="D2932" i="9"/>
  <c r="N2932" i="9"/>
  <c r="T2932" i="9"/>
  <c r="U2932" i="9" s="1"/>
  <c r="A2932" i="9"/>
  <c r="B2933" i="9"/>
  <c r="I2933" i="9" l="1"/>
  <c r="D2933" i="9"/>
  <c r="T2933" i="9"/>
  <c r="U2933" i="9" s="1"/>
  <c r="N2933" i="9"/>
  <c r="A2933" i="9"/>
  <c r="B2934" i="9"/>
  <c r="I2934" i="9" l="1"/>
  <c r="D2934" i="9"/>
  <c r="N2934" i="9"/>
  <c r="T2934" i="9"/>
  <c r="U2934" i="9" s="1"/>
  <c r="A2934" i="9"/>
  <c r="B2935" i="9"/>
  <c r="I2935" i="9" l="1"/>
  <c r="D2935" i="9"/>
  <c r="T2935" i="9"/>
  <c r="U2935" i="9" s="1"/>
  <c r="N2935" i="9"/>
  <c r="A2935" i="9"/>
  <c r="B2936" i="9"/>
  <c r="I2936" i="9" l="1"/>
  <c r="D2936" i="9"/>
  <c r="N2936" i="9"/>
  <c r="T2936" i="9"/>
  <c r="U2936" i="9" s="1"/>
  <c r="A2936" i="9"/>
  <c r="B2937" i="9"/>
  <c r="I2937" i="9" l="1"/>
  <c r="D2937" i="9"/>
  <c r="T2937" i="9"/>
  <c r="U2937" i="9" s="1"/>
  <c r="N2937" i="9"/>
  <c r="A2937" i="9"/>
  <c r="B2938" i="9"/>
  <c r="I2938" i="9" l="1"/>
  <c r="D2938" i="9"/>
  <c r="N2938" i="9"/>
  <c r="T2938" i="9"/>
  <c r="U2938" i="9" s="1"/>
  <c r="A2938" i="9"/>
  <c r="B2939" i="9"/>
  <c r="I2939" i="9" l="1"/>
  <c r="D2939" i="9"/>
  <c r="T2939" i="9"/>
  <c r="U2939" i="9" s="1"/>
  <c r="N2939" i="9"/>
  <c r="A2939" i="9"/>
  <c r="B2940" i="9"/>
  <c r="I2940" i="9" l="1"/>
  <c r="D2940" i="9"/>
  <c r="N2940" i="9"/>
  <c r="T2940" i="9"/>
  <c r="U2940" i="9" s="1"/>
  <c r="A2940" i="9"/>
  <c r="B2941" i="9"/>
  <c r="I2941" i="9" l="1"/>
  <c r="D2941" i="9"/>
  <c r="T2941" i="9"/>
  <c r="U2941" i="9" s="1"/>
  <c r="N2941" i="9"/>
  <c r="A2941" i="9"/>
  <c r="B2942" i="9"/>
  <c r="I2942" i="9" l="1"/>
  <c r="D2942" i="9"/>
  <c r="N2942" i="9"/>
  <c r="T2942" i="9"/>
  <c r="U2942" i="9" s="1"/>
  <c r="A2942" i="9"/>
  <c r="B2943" i="9"/>
  <c r="I2943" i="9" l="1"/>
  <c r="D2943" i="9"/>
  <c r="T2943" i="9"/>
  <c r="U2943" i="9" s="1"/>
  <c r="N2943" i="9"/>
  <c r="A2943" i="9"/>
  <c r="B2944" i="9"/>
  <c r="I2944" i="9" l="1"/>
  <c r="D2944" i="9"/>
  <c r="N2944" i="9"/>
  <c r="T2944" i="9"/>
  <c r="U2944" i="9" s="1"/>
  <c r="A2944" i="9"/>
  <c r="B2945" i="9"/>
  <c r="I2945" i="9" l="1"/>
  <c r="D2945" i="9"/>
  <c r="T2945" i="9"/>
  <c r="U2945" i="9" s="1"/>
  <c r="N2945" i="9"/>
  <c r="A2945" i="9"/>
  <c r="B2946" i="9"/>
  <c r="I2946" i="9" l="1"/>
  <c r="D2946" i="9"/>
  <c r="N2946" i="9"/>
  <c r="T2946" i="9"/>
  <c r="U2946" i="9" s="1"/>
  <c r="A2946" i="9"/>
  <c r="B2947" i="9"/>
  <c r="I2947" i="9" l="1"/>
  <c r="D2947" i="9"/>
  <c r="T2947" i="9"/>
  <c r="U2947" i="9" s="1"/>
  <c r="N2947" i="9"/>
  <c r="A2947" i="9"/>
  <c r="B2948" i="9"/>
  <c r="I2948" i="9" l="1"/>
  <c r="D2948" i="9"/>
  <c r="N2948" i="9"/>
  <c r="T2948" i="9"/>
  <c r="U2948" i="9" s="1"/>
  <c r="A2948" i="9"/>
  <c r="B2949" i="9"/>
  <c r="I2949" i="9" l="1"/>
  <c r="D2949" i="9"/>
  <c r="T2949" i="9"/>
  <c r="U2949" i="9" s="1"/>
  <c r="N2949" i="9"/>
  <c r="A2949" i="9"/>
  <c r="B2950" i="9"/>
  <c r="I2950" i="9" l="1"/>
  <c r="D2950" i="9"/>
  <c r="N2950" i="9"/>
  <c r="T2950" i="9"/>
  <c r="U2950" i="9" s="1"/>
  <c r="A2950" i="9"/>
  <c r="B2951" i="9"/>
  <c r="I2951" i="9" l="1"/>
  <c r="D2951" i="9"/>
  <c r="T2951" i="9"/>
  <c r="U2951" i="9" s="1"/>
  <c r="N2951" i="9"/>
  <c r="A2951" i="9"/>
  <c r="B2952" i="9"/>
  <c r="I2952" i="9" l="1"/>
  <c r="D2952" i="9"/>
  <c r="N2952" i="9"/>
  <c r="T2952" i="9"/>
  <c r="U2952" i="9" s="1"/>
  <c r="A2952" i="9"/>
  <c r="B2953" i="9"/>
  <c r="I2953" i="9" l="1"/>
  <c r="D2953" i="9"/>
  <c r="T2953" i="9"/>
  <c r="U2953" i="9" s="1"/>
  <c r="N2953" i="9"/>
  <c r="A2953" i="9"/>
  <c r="B2954" i="9"/>
  <c r="I2954" i="9" l="1"/>
  <c r="D2954" i="9"/>
  <c r="N2954" i="9"/>
  <c r="T2954" i="9"/>
  <c r="U2954" i="9" s="1"/>
  <c r="A2954" i="9"/>
  <c r="B2955" i="9"/>
  <c r="I2955" i="9" l="1"/>
  <c r="D2955" i="9"/>
  <c r="T2955" i="9"/>
  <c r="U2955" i="9" s="1"/>
  <c r="N2955" i="9"/>
  <c r="A2955" i="9"/>
  <c r="B2956" i="9"/>
  <c r="I2956" i="9" l="1"/>
  <c r="D2956" i="9"/>
  <c r="N2956" i="9"/>
  <c r="T2956" i="9"/>
  <c r="U2956" i="9" s="1"/>
  <c r="A2956" i="9"/>
  <c r="B2957" i="9"/>
  <c r="I2957" i="9" l="1"/>
  <c r="D2957" i="9"/>
  <c r="T2957" i="9"/>
  <c r="U2957" i="9" s="1"/>
  <c r="N2957" i="9"/>
  <c r="A2957" i="9"/>
  <c r="B2958" i="9"/>
  <c r="I2958" i="9" l="1"/>
  <c r="D2958" i="9"/>
  <c r="N2958" i="9"/>
  <c r="T2958" i="9"/>
  <c r="U2958" i="9" s="1"/>
  <c r="A2958" i="9"/>
  <c r="B2959" i="9"/>
  <c r="I2959" i="9" l="1"/>
  <c r="D2959" i="9"/>
  <c r="T2959" i="9"/>
  <c r="U2959" i="9" s="1"/>
  <c r="N2959" i="9"/>
  <c r="A2959" i="9"/>
  <c r="B2960" i="9"/>
  <c r="I2960" i="9" l="1"/>
  <c r="D2960" i="9"/>
  <c r="N2960" i="9"/>
  <c r="T2960" i="9"/>
  <c r="U2960" i="9" s="1"/>
  <c r="A2960" i="9"/>
  <c r="B2961" i="9"/>
  <c r="I2961" i="9" l="1"/>
  <c r="D2961" i="9"/>
  <c r="T2961" i="9"/>
  <c r="U2961" i="9" s="1"/>
  <c r="N2961" i="9"/>
  <c r="A2961" i="9"/>
  <c r="B2962" i="9"/>
  <c r="I2962" i="9" l="1"/>
  <c r="D2962" i="9"/>
  <c r="N2962" i="9"/>
  <c r="T2962" i="9"/>
  <c r="U2962" i="9" s="1"/>
  <c r="A2962" i="9"/>
  <c r="B2963" i="9"/>
  <c r="I2963" i="9" l="1"/>
  <c r="D2963" i="9"/>
  <c r="T2963" i="9"/>
  <c r="U2963" i="9" s="1"/>
  <c r="N2963" i="9"/>
  <c r="A2963" i="9"/>
  <c r="B2964" i="9"/>
  <c r="I2964" i="9" l="1"/>
  <c r="D2964" i="9"/>
  <c r="N2964" i="9"/>
  <c r="T2964" i="9"/>
  <c r="U2964" i="9" s="1"/>
  <c r="A2964" i="9"/>
  <c r="B2965" i="9"/>
  <c r="I2965" i="9" l="1"/>
  <c r="D2965" i="9"/>
  <c r="T2965" i="9"/>
  <c r="U2965" i="9" s="1"/>
  <c r="N2965" i="9"/>
  <c r="A2965" i="9"/>
  <c r="B2966" i="9"/>
  <c r="I2966" i="9" l="1"/>
  <c r="D2966" i="9"/>
  <c r="N2966" i="9"/>
  <c r="T2966" i="9"/>
  <c r="U2966" i="9" s="1"/>
  <c r="A2966" i="9"/>
  <c r="B2967" i="9"/>
  <c r="I2967" i="9" l="1"/>
  <c r="D2967" i="9"/>
  <c r="T2967" i="9"/>
  <c r="U2967" i="9" s="1"/>
  <c r="N2967" i="9"/>
  <c r="A2967" i="9"/>
  <c r="B2968" i="9"/>
  <c r="N2968" i="9" l="1"/>
  <c r="T2968" i="9"/>
  <c r="U2968" i="9" s="1"/>
  <c r="A2968" i="9"/>
  <c r="B2969" i="9"/>
  <c r="I2969" i="9" l="1"/>
  <c r="D2969" i="9"/>
  <c r="T2969" i="9"/>
  <c r="U2969" i="9" s="1"/>
  <c r="N2969" i="9"/>
  <c r="A2969" i="9"/>
  <c r="B2970" i="9"/>
  <c r="I2970" i="9" l="1"/>
  <c r="D2970" i="9"/>
  <c r="N2970" i="9"/>
  <c r="T2970" i="9"/>
  <c r="U2970" i="9" s="1"/>
  <c r="A2970" i="9"/>
  <c r="B2971" i="9"/>
  <c r="I2971" i="9" l="1"/>
  <c r="D2971" i="9"/>
  <c r="T2971" i="9"/>
  <c r="U2971" i="9" s="1"/>
  <c r="N2971" i="9"/>
  <c r="A2971" i="9"/>
  <c r="B2972" i="9"/>
  <c r="D2972" i="9" l="1"/>
  <c r="I2972" i="9"/>
  <c r="N2972" i="9"/>
  <c r="T2972" i="9"/>
  <c r="U2972" i="9" s="1"/>
  <c r="A2972" i="9"/>
  <c r="B2973" i="9"/>
  <c r="I2973" i="9" l="1"/>
  <c r="D2973" i="9"/>
  <c r="T2973" i="9"/>
  <c r="U2973" i="9" s="1"/>
  <c r="N2973" i="9"/>
  <c r="A2973" i="9"/>
  <c r="B2974" i="9"/>
  <c r="I2974" i="9" l="1"/>
  <c r="D2974" i="9"/>
  <c r="N2974" i="9"/>
  <c r="T2974" i="9"/>
  <c r="U2974" i="9" s="1"/>
  <c r="A2974" i="9"/>
  <c r="B2975" i="9"/>
  <c r="I2975" i="9" l="1"/>
  <c r="D2975" i="9"/>
  <c r="T2975" i="9"/>
  <c r="U2975" i="9" s="1"/>
  <c r="N2975" i="9"/>
  <c r="A2975" i="9"/>
  <c r="B2976" i="9"/>
  <c r="I2976" i="9" l="1"/>
  <c r="D2976" i="9"/>
  <c r="N2976" i="9"/>
  <c r="T2976" i="9"/>
  <c r="U2976" i="9" s="1"/>
  <c r="A2976" i="9"/>
  <c r="B2977" i="9"/>
  <c r="I2977" i="9" l="1"/>
  <c r="D2977" i="9"/>
  <c r="T2977" i="9"/>
  <c r="U2977" i="9" s="1"/>
  <c r="N2977" i="9"/>
  <c r="A2977" i="9"/>
  <c r="B2978" i="9"/>
  <c r="I2978" i="9" l="1"/>
  <c r="D2978" i="9"/>
  <c r="T2978" i="9"/>
  <c r="U2978" i="9" s="1"/>
  <c r="N2978" i="9"/>
  <c r="A2978" i="9"/>
  <c r="B2979" i="9"/>
  <c r="I2979" i="9" l="1"/>
  <c r="D2979" i="9"/>
  <c r="N2979" i="9"/>
  <c r="T2979" i="9"/>
  <c r="U2979" i="9" s="1"/>
  <c r="A2979" i="9"/>
  <c r="B2980" i="9"/>
  <c r="I2980" i="9" l="1"/>
  <c r="D2980" i="9"/>
  <c r="T2980" i="9"/>
  <c r="U2980" i="9" s="1"/>
  <c r="N2980" i="9"/>
  <c r="A2980" i="9"/>
  <c r="B2981" i="9"/>
  <c r="I2981" i="9" l="1"/>
  <c r="D2981" i="9"/>
  <c r="N2981" i="9"/>
  <c r="T2981" i="9"/>
  <c r="U2981" i="9" s="1"/>
  <c r="A2981" i="9"/>
  <c r="B2982" i="9"/>
  <c r="I2982" i="9" l="1"/>
  <c r="D2982" i="9"/>
  <c r="T2982" i="9"/>
  <c r="U2982" i="9" s="1"/>
  <c r="N2982" i="9"/>
  <c r="A2982" i="9"/>
  <c r="B2983" i="9"/>
  <c r="I2983" i="9" l="1"/>
  <c r="D2983" i="9"/>
  <c r="N2983" i="9"/>
  <c r="T2983" i="9"/>
  <c r="U2983" i="9" s="1"/>
  <c r="A2983" i="9"/>
  <c r="B2984" i="9"/>
  <c r="I2984" i="9" l="1"/>
  <c r="D2984" i="9"/>
  <c r="T2984" i="9"/>
  <c r="U2984" i="9" s="1"/>
  <c r="N2984" i="9"/>
  <c r="A2984" i="9"/>
  <c r="B2985" i="9"/>
  <c r="I2985" i="9" l="1"/>
  <c r="D2985" i="9"/>
  <c r="N2985" i="9"/>
  <c r="T2985" i="9"/>
  <c r="U2985" i="9" s="1"/>
  <c r="A2985" i="9"/>
  <c r="B2986" i="9"/>
  <c r="I2986" i="9" l="1"/>
  <c r="D2986" i="9"/>
  <c r="T2986" i="9"/>
  <c r="U2986" i="9" s="1"/>
  <c r="N2986" i="9"/>
  <c r="A2986" i="9"/>
  <c r="B2987" i="9"/>
  <c r="I2987" i="9" l="1"/>
  <c r="D2987" i="9"/>
  <c r="N2987" i="9"/>
  <c r="T2987" i="9"/>
  <c r="U2987" i="9" s="1"/>
  <c r="A2987" i="9"/>
  <c r="B2988" i="9"/>
  <c r="I2988" i="9" l="1"/>
  <c r="D2988" i="9"/>
  <c r="T2988" i="9"/>
  <c r="U2988" i="9" s="1"/>
  <c r="N2988" i="9"/>
  <c r="A2988" i="9"/>
  <c r="B2989" i="9"/>
  <c r="I2989" i="9" l="1"/>
  <c r="D2989" i="9"/>
  <c r="N2989" i="9"/>
  <c r="T2989" i="9"/>
  <c r="U2989" i="9" s="1"/>
  <c r="A2989" i="9"/>
  <c r="B2990" i="9"/>
  <c r="I2990" i="9" l="1"/>
  <c r="D2990" i="9"/>
  <c r="N2990" i="9"/>
  <c r="T2990" i="9"/>
  <c r="U2990" i="9" s="1"/>
  <c r="A2990" i="9"/>
  <c r="B2991" i="9"/>
  <c r="I2991" i="9" l="1"/>
  <c r="D2991" i="9"/>
  <c r="N2991" i="9"/>
  <c r="T2991" i="9"/>
  <c r="U2991" i="9" s="1"/>
  <c r="A2991" i="9"/>
  <c r="B2992" i="9"/>
  <c r="I2992" i="9" l="1"/>
  <c r="D2992" i="9"/>
  <c r="N2992" i="9"/>
  <c r="T2992" i="9"/>
  <c r="U2992" i="9" s="1"/>
  <c r="A2992" i="9"/>
  <c r="B2993" i="9"/>
  <c r="I2993" i="9" l="1"/>
  <c r="D2993" i="9"/>
  <c r="N2993" i="9"/>
  <c r="T2993" i="9"/>
  <c r="U2993" i="9" s="1"/>
  <c r="A2993" i="9"/>
  <c r="B2994" i="9"/>
  <c r="I2994" i="9" l="1"/>
  <c r="D2994" i="9"/>
  <c r="N2994" i="9"/>
  <c r="T2994" i="9"/>
  <c r="U2994" i="9" s="1"/>
  <c r="A2994" i="9"/>
  <c r="B2995" i="9"/>
  <c r="I2995" i="9" l="1"/>
  <c r="D2995" i="9"/>
  <c r="N2995" i="9"/>
  <c r="T2995" i="9"/>
  <c r="U2995" i="9" s="1"/>
  <c r="A2995" i="9"/>
  <c r="B2996" i="9"/>
  <c r="I2996" i="9" l="1"/>
  <c r="D2996" i="9"/>
  <c r="N2996" i="9"/>
  <c r="T2996" i="9"/>
  <c r="U2996" i="9" s="1"/>
  <c r="A2996" i="9"/>
  <c r="B2997" i="9"/>
  <c r="I2997" i="9" l="1"/>
  <c r="D2997" i="9"/>
  <c r="N2997" i="9"/>
  <c r="T2997" i="9"/>
  <c r="U2997" i="9" s="1"/>
  <c r="A2997" i="9"/>
  <c r="B2998" i="9"/>
  <c r="I2998" i="9" l="1"/>
  <c r="D2998" i="9"/>
  <c r="N2998" i="9"/>
  <c r="T2998" i="9"/>
  <c r="U2998" i="9" s="1"/>
  <c r="A2998" i="9"/>
  <c r="B2999" i="9"/>
  <c r="I2999" i="9" l="1"/>
  <c r="D2999" i="9"/>
  <c r="N2999" i="9"/>
  <c r="T2999" i="9"/>
  <c r="U2999" i="9" s="1"/>
  <c r="A2999" i="9"/>
  <c r="B3000" i="9"/>
  <c r="I3000" i="9" l="1"/>
  <c r="D3000" i="9"/>
  <c r="N3000" i="9"/>
  <c r="T3000" i="9"/>
  <c r="U3000" i="9" s="1"/>
  <c r="A3000" i="9"/>
  <c r="B3001" i="9"/>
  <c r="I3001" i="9" l="1"/>
  <c r="D3001" i="9"/>
  <c r="N3001" i="9"/>
  <c r="T3001" i="9"/>
  <c r="U3001" i="9" s="1"/>
  <c r="A3001" i="9"/>
  <c r="B3002" i="9"/>
  <c r="I3002" i="9" l="1"/>
  <c r="D3002" i="9"/>
  <c r="N3002" i="9"/>
  <c r="T3002" i="9"/>
  <c r="U3002" i="9" s="1"/>
  <c r="A3002" i="9"/>
  <c r="B3003" i="9"/>
  <c r="I3003" i="9" l="1"/>
  <c r="D3003" i="9"/>
  <c r="N3003" i="9"/>
  <c r="T3003" i="9"/>
  <c r="U3003" i="9" s="1"/>
  <c r="A3003" i="9"/>
  <c r="B3004" i="9"/>
  <c r="I3004" i="9" l="1"/>
  <c r="D3004" i="9"/>
  <c r="T3004" i="9"/>
  <c r="U3004" i="9" s="1"/>
  <c r="N3004" i="9"/>
  <c r="A3004" i="9"/>
  <c r="B3005" i="9"/>
  <c r="I3005" i="9" l="1"/>
  <c r="D3005" i="9"/>
  <c r="N3005" i="9"/>
  <c r="T3005" i="9"/>
  <c r="U3005" i="9" s="1"/>
  <c r="A3005" i="9"/>
  <c r="B3006" i="9"/>
  <c r="I3006" i="9" l="1"/>
  <c r="D3006" i="9"/>
  <c r="N3006" i="9"/>
  <c r="T3006" i="9"/>
  <c r="U3006" i="9" s="1"/>
  <c r="A3006" i="9"/>
  <c r="B3007" i="9"/>
  <c r="I3007" i="9" l="1"/>
  <c r="D3007" i="9"/>
  <c r="N3007" i="9"/>
  <c r="T3007" i="9"/>
  <c r="U3007" i="9" s="1"/>
  <c r="A3007" i="9"/>
  <c r="B3008" i="9"/>
  <c r="I3008" i="9" l="1"/>
  <c r="D3008" i="9"/>
  <c r="T3008" i="9"/>
  <c r="U3008" i="9" s="1"/>
  <c r="N3008" i="9"/>
  <c r="A3008" i="9"/>
  <c r="B3009" i="9"/>
  <c r="I3009" i="9" l="1"/>
  <c r="D3009" i="9"/>
  <c r="N3009" i="9"/>
  <c r="T3009" i="9"/>
  <c r="U3009" i="9" s="1"/>
  <c r="A3009" i="9"/>
  <c r="B3010" i="9"/>
  <c r="I3010" i="9" l="1"/>
  <c r="D3010" i="9"/>
  <c r="T3010" i="9"/>
  <c r="U3010" i="9" s="1"/>
  <c r="N3010" i="9"/>
  <c r="A3010" i="9"/>
  <c r="B3011" i="9"/>
  <c r="I3011" i="9" l="1"/>
  <c r="D3011" i="9"/>
  <c r="N3011" i="9"/>
  <c r="T3011" i="9"/>
  <c r="U3011" i="9" s="1"/>
  <c r="A3011" i="9"/>
  <c r="B3012" i="9"/>
  <c r="I3012" i="9" l="1"/>
  <c r="D3012" i="9"/>
  <c r="T3012" i="9"/>
  <c r="U3012" i="9" s="1"/>
  <c r="N3012" i="9"/>
  <c r="A3012" i="9"/>
  <c r="B3013" i="9"/>
  <c r="I3013" i="9" l="1"/>
  <c r="D3013" i="9"/>
  <c r="N3013" i="9"/>
  <c r="T3013" i="9"/>
  <c r="U3013" i="9" s="1"/>
  <c r="A3013" i="9"/>
  <c r="B3014" i="9"/>
  <c r="I3014" i="9" l="1"/>
  <c r="D3014" i="9"/>
  <c r="N3014" i="9"/>
  <c r="T3014" i="9"/>
  <c r="U3014" i="9" s="1"/>
  <c r="A3014" i="9"/>
  <c r="B3015" i="9"/>
  <c r="I3015" i="9" l="1"/>
  <c r="D3015" i="9"/>
  <c r="T3015" i="9"/>
  <c r="U3015" i="9" s="1"/>
  <c r="N3015" i="9"/>
  <c r="A3015" i="9"/>
  <c r="B3016" i="9"/>
  <c r="I3016" i="9" l="1"/>
  <c r="D3016" i="9"/>
  <c r="N3016" i="9"/>
  <c r="T3016" i="9"/>
  <c r="U3016" i="9" s="1"/>
  <c r="A3016" i="9"/>
  <c r="B3017" i="9"/>
  <c r="I3017" i="9" l="1"/>
  <c r="D3017" i="9"/>
  <c r="T3017" i="9"/>
  <c r="U3017" i="9" s="1"/>
  <c r="N3017" i="9"/>
  <c r="A3017" i="9"/>
  <c r="B3018" i="9"/>
  <c r="I3018" i="9" l="1"/>
  <c r="D3018" i="9"/>
  <c r="N3018" i="9"/>
  <c r="T3018" i="9"/>
  <c r="U3018" i="9" s="1"/>
  <c r="A3018" i="9"/>
  <c r="B3019" i="9"/>
  <c r="I3019" i="9" l="1"/>
  <c r="D3019" i="9"/>
  <c r="N3019" i="9"/>
  <c r="T3019" i="9"/>
  <c r="U3019" i="9" s="1"/>
  <c r="A3019" i="9"/>
  <c r="B3020" i="9"/>
  <c r="I3020" i="9" l="1"/>
  <c r="D3020" i="9"/>
  <c r="N3020" i="9"/>
  <c r="T3020" i="9"/>
  <c r="U3020" i="9" s="1"/>
  <c r="A3020" i="9"/>
  <c r="B3021" i="9"/>
  <c r="I3021" i="9" l="1"/>
  <c r="D3021" i="9"/>
  <c r="N3021" i="9"/>
  <c r="T3021" i="9"/>
  <c r="U3021" i="9" s="1"/>
  <c r="A3021" i="9"/>
  <c r="B3022" i="9"/>
  <c r="I3022" i="9" l="1"/>
  <c r="D3022" i="9"/>
  <c r="N3022" i="9"/>
  <c r="T3022" i="9"/>
  <c r="U3022" i="9" s="1"/>
  <c r="A3022" i="9"/>
  <c r="B3023" i="9"/>
  <c r="I3023" i="9" l="1"/>
  <c r="D3023" i="9"/>
  <c r="T3023" i="9"/>
  <c r="U3023" i="9" s="1"/>
  <c r="N3023" i="9"/>
  <c r="A3023" i="9"/>
  <c r="B3024" i="9"/>
  <c r="I3024" i="9" l="1"/>
  <c r="D3024" i="9"/>
  <c r="N3024" i="9"/>
  <c r="T3024" i="9"/>
  <c r="U3024" i="9" s="1"/>
  <c r="A3024" i="9"/>
  <c r="B3025" i="9"/>
  <c r="I3025" i="9" l="1"/>
  <c r="D3025" i="9"/>
  <c r="N3025" i="9"/>
  <c r="T3025" i="9"/>
  <c r="U3025" i="9" s="1"/>
  <c r="A3025" i="9"/>
  <c r="B3026" i="9"/>
  <c r="I3026" i="9" l="1"/>
  <c r="D3026" i="9"/>
  <c r="N3026" i="9"/>
  <c r="T3026" i="9"/>
  <c r="U3026" i="9" s="1"/>
  <c r="A3026" i="9"/>
  <c r="B3027" i="9"/>
  <c r="I3027" i="9" l="1"/>
  <c r="D3027" i="9"/>
  <c r="T3027" i="9"/>
  <c r="U3027" i="9" s="1"/>
  <c r="N3027" i="9"/>
  <c r="A3027" i="9"/>
  <c r="B3028" i="9"/>
  <c r="I3028" i="9" l="1"/>
  <c r="D3028" i="9"/>
  <c r="N3028" i="9"/>
  <c r="T3028" i="9"/>
  <c r="U3028" i="9" s="1"/>
  <c r="A3028" i="9"/>
  <c r="B3029" i="9"/>
  <c r="I3029" i="9" l="1"/>
  <c r="D3029" i="9"/>
  <c r="T3029" i="9"/>
  <c r="U3029" i="9" s="1"/>
  <c r="N3029" i="9"/>
  <c r="A3029" i="9"/>
  <c r="B3030" i="9"/>
  <c r="I3030" i="9" l="1"/>
  <c r="D3030" i="9"/>
  <c r="T3030" i="9"/>
  <c r="U3030" i="9" s="1"/>
  <c r="N3030" i="9"/>
  <c r="A3030" i="9"/>
  <c r="B3031" i="9"/>
  <c r="I3031" i="9" l="1"/>
  <c r="D3031" i="9"/>
  <c r="N3031" i="9"/>
  <c r="T3031" i="9"/>
  <c r="U3031" i="9" s="1"/>
  <c r="A3031" i="9"/>
  <c r="B3032" i="9"/>
  <c r="I3032" i="9" l="1"/>
  <c r="D3032" i="9"/>
  <c r="T3032" i="9"/>
  <c r="U3032" i="9" s="1"/>
  <c r="N3032" i="9"/>
  <c r="A3032" i="9"/>
  <c r="B3033" i="9"/>
  <c r="I3033" i="9" l="1"/>
  <c r="D3033" i="9"/>
  <c r="N3033" i="9"/>
  <c r="T3033" i="9"/>
  <c r="U3033" i="9" s="1"/>
  <c r="A3033" i="9"/>
  <c r="B3034" i="9"/>
  <c r="I3034" i="9" l="1"/>
  <c r="D3034" i="9"/>
  <c r="N3034" i="9"/>
  <c r="T3034" i="9"/>
  <c r="U3034" i="9" s="1"/>
  <c r="A3034" i="9"/>
  <c r="B3035" i="9"/>
  <c r="I3035" i="9" l="1"/>
  <c r="D3035" i="9"/>
  <c r="N3035" i="9"/>
  <c r="T3035" i="9"/>
  <c r="U3035" i="9" s="1"/>
  <c r="A3035" i="9"/>
  <c r="B3036" i="9"/>
  <c r="I3036" i="9" l="1"/>
  <c r="D3036" i="9"/>
  <c r="N3036" i="9"/>
  <c r="T3036" i="9"/>
  <c r="U3036" i="9" s="1"/>
  <c r="A3036" i="9"/>
  <c r="B3037" i="9"/>
  <c r="I3037" i="9" l="1"/>
  <c r="D3037" i="9"/>
  <c r="N3037" i="9"/>
  <c r="T3037" i="9"/>
  <c r="U3037" i="9" s="1"/>
  <c r="A3037" i="9"/>
  <c r="B3038" i="9"/>
  <c r="I3038" i="9" l="1"/>
  <c r="D3038" i="9"/>
  <c r="T3038" i="9"/>
  <c r="U3038" i="9" s="1"/>
  <c r="N3038" i="9"/>
  <c r="A3038" i="9"/>
  <c r="B3039" i="9"/>
  <c r="I3039" i="9" l="1"/>
  <c r="D3039" i="9"/>
  <c r="N3039" i="9"/>
  <c r="T3039" i="9"/>
  <c r="U3039" i="9" s="1"/>
  <c r="A3039" i="9"/>
  <c r="B3040" i="9"/>
  <c r="I3040" i="9" l="1"/>
  <c r="D3040" i="9"/>
  <c r="N3040" i="9"/>
  <c r="T3040" i="9"/>
  <c r="U3040" i="9" s="1"/>
  <c r="A3040" i="9"/>
  <c r="B3041" i="9"/>
  <c r="I3041" i="9" l="1"/>
  <c r="D3041" i="9"/>
  <c r="N3041" i="9"/>
  <c r="T3041" i="9"/>
  <c r="U3041" i="9" s="1"/>
  <c r="A3041" i="9"/>
  <c r="B3042" i="9"/>
  <c r="I3042" i="9" l="1"/>
  <c r="D3042" i="9"/>
  <c r="T3042" i="9"/>
  <c r="U3042" i="9" s="1"/>
  <c r="N3042" i="9"/>
  <c r="A3042" i="9"/>
  <c r="B3043" i="9"/>
  <c r="I3043" i="9" l="1"/>
  <c r="D3043" i="9"/>
  <c r="N3043" i="9"/>
  <c r="T3043" i="9"/>
  <c r="U3043" i="9" s="1"/>
  <c r="A3043" i="9"/>
  <c r="B3044" i="9"/>
  <c r="I3044" i="9" l="1"/>
  <c r="D3044" i="9"/>
  <c r="T3044" i="9"/>
  <c r="U3044" i="9" s="1"/>
  <c r="N3044" i="9"/>
  <c r="A3044" i="9"/>
  <c r="B3045" i="9"/>
  <c r="D3045" i="9" l="1"/>
  <c r="I3045" i="9"/>
  <c r="N3045" i="9"/>
  <c r="T3045" i="9"/>
  <c r="U3045" i="9" s="1"/>
  <c r="A3045" i="9"/>
  <c r="B3046" i="9"/>
  <c r="I3046" i="9" l="1"/>
  <c r="D3046" i="9"/>
  <c r="N3046" i="9"/>
  <c r="T3046" i="9"/>
  <c r="U3046" i="9" s="1"/>
  <c r="A3046" i="9"/>
  <c r="B3047" i="9"/>
  <c r="I3047" i="9" l="1"/>
  <c r="D3047" i="9"/>
  <c r="T3047" i="9"/>
  <c r="U3047" i="9" s="1"/>
  <c r="N3047" i="9"/>
  <c r="A3047" i="9"/>
  <c r="B3048" i="9"/>
  <c r="I3048" i="9" l="1"/>
  <c r="D3048" i="9"/>
  <c r="N3048" i="9"/>
  <c r="T3048" i="9"/>
  <c r="U3048" i="9" s="1"/>
  <c r="A3048" i="9"/>
  <c r="B3049" i="9"/>
  <c r="I3049" i="9" l="1"/>
  <c r="D3049" i="9"/>
  <c r="T3049" i="9"/>
  <c r="U3049" i="9" s="1"/>
  <c r="N3049" i="9"/>
  <c r="A3049" i="9"/>
  <c r="B3050" i="9"/>
  <c r="I3050" i="9" l="1"/>
  <c r="D3050" i="9"/>
  <c r="N3050" i="9"/>
  <c r="T3050" i="9"/>
  <c r="U3050" i="9" s="1"/>
  <c r="A3050" i="9"/>
  <c r="B3051" i="9"/>
  <c r="I3051" i="9" l="1"/>
  <c r="D3051" i="9"/>
  <c r="N3051" i="9"/>
  <c r="T3051" i="9"/>
  <c r="U3051" i="9" s="1"/>
  <c r="A3051" i="9"/>
  <c r="B3052" i="9"/>
  <c r="I3052" i="9" l="1"/>
  <c r="D3052" i="9"/>
  <c r="N3052" i="9"/>
  <c r="T3052" i="9"/>
  <c r="U3052" i="9" s="1"/>
  <c r="A3052" i="9"/>
  <c r="B3053" i="9"/>
  <c r="I3053" i="9" l="1"/>
  <c r="D3053" i="9"/>
  <c r="N3053" i="9"/>
  <c r="T3053" i="9"/>
  <c r="U3053" i="9" s="1"/>
  <c r="A3053" i="9"/>
  <c r="B3054" i="9"/>
  <c r="I3054" i="9" l="1"/>
  <c r="D3054" i="9"/>
  <c r="N3054" i="9"/>
  <c r="T3054" i="9"/>
  <c r="U3054" i="9" s="1"/>
  <c r="A3054" i="9"/>
  <c r="B3055" i="9"/>
  <c r="I3055" i="9" l="1"/>
  <c r="D3055" i="9"/>
  <c r="N3055" i="9"/>
  <c r="T3055" i="9"/>
  <c r="U3055" i="9" s="1"/>
  <c r="A3055" i="9"/>
  <c r="B3056" i="9"/>
  <c r="I3056" i="9" l="1"/>
  <c r="D3056" i="9"/>
  <c r="N3056" i="9"/>
  <c r="T3056" i="9"/>
  <c r="U3056" i="9" s="1"/>
  <c r="A3056" i="9"/>
  <c r="B3057" i="9"/>
  <c r="I3057" i="9" l="1"/>
  <c r="D3057" i="9"/>
  <c r="T3057" i="9"/>
  <c r="U3057" i="9" s="1"/>
  <c r="N3057" i="9"/>
  <c r="A3057" i="9"/>
  <c r="B3058" i="9"/>
  <c r="I3058" i="9" l="1"/>
  <c r="D3058" i="9"/>
  <c r="N3058" i="9"/>
  <c r="T3058" i="9"/>
  <c r="U3058" i="9" s="1"/>
  <c r="A3058" i="9"/>
  <c r="B3059" i="9"/>
  <c r="I3059" i="9" l="1"/>
  <c r="D3059" i="9"/>
  <c r="N3059" i="9"/>
  <c r="T3059" i="9"/>
  <c r="U3059" i="9" s="1"/>
  <c r="A3059" i="9"/>
  <c r="B3060" i="9"/>
  <c r="I3060" i="9" l="1"/>
  <c r="D3060" i="9"/>
  <c r="T3060" i="9"/>
  <c r="U3060" i="9" s="1"/>
  <c r="N3060" i="9"/>
  <c r="A3060" i="9"/>
  <c r="B3061" i="9"/>
  <c r="I3061" i="9" l="1"/>
  <c r="D3061" i="9"/>
  <c r="N3061" i="9"/>
  <c r="T3061" i="9"/>
  <c r="U3061" i="9" s="1"/>
  <c r="A3061" i="9"/>
  <c r="B3062" i="9"/>
  <c r="I3062" i="9" l="1"/>
  <c r="D3062" i="9"/>
  <c r="T3062" i="9"/>
  <c r="U3062" i="9" s="1"/>
  <c r="N3062" i="9"/>
  <c r="A3062" i="9"/>
  <c r="B3063" i="9"/>
  <c r="I3063" i="9" l="1"/>
  <c r="D3063" i="9"/>
  <c r="N3063" i="9"/>
  <c r="T3063" i="9"/>
  <c r="U3063" i="9" s="1"/>
  <c r="A3063" i="9"/>
  <c r="B3064" i="9"/>
  <c r="I3064" i="9" l="1"/>
  <c r="D3064" i="9"/>
  <c r="N3064" i="9"/>
  <c r="T3064" i="9"/>
  <c r="U3064" i="9" s="1"/>
  <c r="A3064" i="9"/>
  <c r="B3065" i="9"/>
  <c r="I3065" i="9" l="1"/>
  <c r="D3065" i="9"/>
  <c r="N3065" i="9"/>
  <c r="T3065" i="9"/>
  <c r="U3065" i="9" s="1"/>
  <c r="A3065" i="9"/>
  <c r="B3066" i="9"/>
  <c r="I3066" i="9" l="1"/>
  <c r="D3066" i="9"/>
  <c r="N3066" i="9"/>
  <c r="T3066" i="9"/>
  <c r="U3066" i="9" s="1"/>
  <c r="A3066" i="9"/>
  <c r="B3067" i="9"/>
  <c r="I3067" i="9" l="1"/>
  <c r="D3067" i="9"/>
  <c r="N3067" i="9"/>
  <c r="T3067" i="9"/>
  <c r="U3067" i="9" s="1"/>
  <c r="A3067" i="9"/>
  <c r="B3068" i="9"/>
  <c r="I3068" i="9" l="1"/>
  <c r="D3068" i="9"/>
  <c r="T3068" i="9"/>
  <c r="U3068" i="9" s="1"/>
  <c r="N3068" i="9"/>
  <c r="A3068" i="9"/>
  <c r="B3069" i="9"/>
  <c r="I3069" i="9" l="1"/>
  <c r="D3069" i="9"/>
  <c r="N3069" i="9"/>
  <c r="T3069" i="9"/>
  <c r="U3069" i="9" s="1"/>
  <c r="A3069" i="9"/>
  <c r="B3070" i="9"/>
  <c r="I3070" i="9" l="1"/>
  <c r="D3070" i="9"/>
  <c r="T3070" i="9"/>
  <c r="U3070" i="9" s="1"/>
  <c r="N3070" i="9"/>
  <c r="A3070" i="9"/>
  <c r="B3071" i="9"/>
  <c r="I3071" i="9" l="1"/>
  <c r="D3071" i="9"/>
  <c r="T3071" i="9"/>
  <c r="U3071" i="9" s="1"/>
  <c r="N3071" i="9"/>
  <c r="A3071" i="9"/>
  <c r="B3072" i="9"/>
  <c r="D3072" i="9" l="1"/>
  <c r="I3072" i="9"/>
  <c r="N3072" i="9"/>
  <c r="T3072" i="9"/>
  <c r="U3072" i="9" s="1"/>
  <c r="A3072" i="9"/>
  <c r="B3073" i="9"/>
  <c r="I3073" i="9" l="1"/>
  <c r="D3073" i="9"/>
  <c r="N3073" i="9"/>
  <c r="T3073" i="9"/>
  <c r="U3073" i="9" s="1"/>
  <c r="A3073" i="9"/>
  <c r="B3074" i="9"/>
  <c r="I3074" i="9" l="1"/>
  <c r="D3074" i="9"/>
  <c r="N3074" i="9"/>
  <c r="T3074" i="9"/>
  <c r="U3074" i="9" s="1"/>
  <c r="A3074" i="9"/>
  <c r="B3075" i="9"/>
  <c r="I3075" i="9" l="1"/>
  <c r="D3075" i="9"/>
  <c r="T3075" i="9"/>
  <c r="U3075" i="9" s="1"/>
  <c r="N3075" i="9"/>
  <c r="A3075" i="9"/>
  <c r="B3076" i="9"/>
  <c r="I3076" i="9" l="1"/>
  <c r="D3076" i="9"/>
  <c r="N3076" i="9"/>
  <c r="T3076" i="9"/>
  <c r="U3076" i="9" s="1"/>
  <c r="A3076" i="9"/>
  <c r="B3077" i="9"/>
  <c r="I3077" i="9" l="1"/>
  <c r="D3077" i="9"/>
  <c r="T3077" i="9"/>
  <c r="U3077" i="9" s="1"/>
  <c r="N3077" i="9"/>
  <c r="A3077" i="9"/>
  <c r="B3078" i="9"/>
  <c r="I3078" i="9" l="1"/>
  <c r="D3078" i="9"/>
  <c r="N3078" i="9"/>
  <c r="T3078" i="9"/>
  <c r="U3078" i="9" s="1"/>
  <c r="A3078" i="9"/>
  <c r="B3079" i="9"/>
  <c r="I3079" i="9" l="1"/>
  <c r="D3079" i="9"/>
  <c r="N3079" i="9"/>
  <c r="T3079" i="9"/>
  <c r="U3079" i="9" s="1"/>
  <c r="A3079" i="9"/>
  <c r="B3080" i="9"/>
  <c r="I3080" i="9" l="1"/>
  <c r="D3080" i="9"/>
  <c r="T3080" i="9"/>
  <c r="U3080" i="9" s="1"/>
  <c r="N3080" i="9"/>
  <c r="A3080" i="9"/>
  <c r="B3081" i="9"/>
  <c r="D3081" i="9" l="1"/>
  <c r="I3081" i="9"/>
  <c r="N3081" i="9"/>
  <c r="T3081" i="9"/>
  <c r="U3081" i="9" s="1"/>
  <c r="A3081" i="9"/>
  <c r="B3082" i="9"/>
  <c r="I3082" i="9" l="1"/>
  <c r="D3082" i="9"/>
  <c r="T3082" i="9"/>
  <c r="U3082" i="9" s="1"/>
  <c r="N3082" i="9"/>
  <c r="A3082" i="9"/>
  <c r="B3083" i="9"/>
  <c r="I3083" i="9" l="1"/>
  <c r="D3083" i="9"/>
  <c r="N3083" i="9"/>
  <c r="T3083" i="9"/>
  <c r="U3083" i="9" s="1"/>
  <c r="A3083" i="9"/>
  <c r="B3084" i="9"/>
  <c r="I3084" i="9" l="1"/>
  <c r="D3084" i="9"/>
  <c r="N3084" i="9"/>
  <c r="T3084" i="9"/>
  <c r="U3084" i="9" s="1"/>
  <c r="A3084" i="9"/>
  <c r="B3085" i="9"/>
  <c r="I3085" i="9" l="1"/>
  <c r="D3085" i="9"/>
  <c r="N3085" i="9"/>
  <c r="T3085" i="9"/>
  <c r="U3085" i="9" s="1"/>
  <c r="A3085" i="9"/>
  <c r="B3086" i="9"/>
  <c r="D3086" i="9" l="1"/>
  <c r="I3086" i="9"/>
  <c r="T3086" i="9"/>
  <c r="U3086" i="9" s="1"/>
  <c r="N3086" i="9"/>
  <c r="A3086" i="9"/>
  <c r="B3087" i="9"/>
  <c r="I3087" i="9" l="1"/>
  <c r="D3087" i="9"/>
  <c r="N3087" i="9"/>
  <c r="T3087" i="9"/>
  <c r="U3087" i="9" s="1"/>
  <c r="A3087" i="9"/>
  <c r="B3088" i="9"/>
  <c r="I3088" i="9" l="1"/>
  <c r="D3088" i="9"/>
  <c r="N3088" i="9"/>
  <c r="T3088" i="9"/>
  <c r="U3088" i="9" s="1"/>
  <c r="A3088" i="9"/>
  <c r="B3089" i="9"/>
  <c r="I3089" i="9" l="1"/>
  <c r="D3089" i="9"/>
  <c r="N3089" i="9"/>
  <c r="T3089" i="9"/>
  <c r="U3089" i="9" s="1"/>
  <c r="A3089" i="9"/>
  <c r="B3090" i="9"/>
  <c r="I3090" i="9" l="1"/>
  <c r="D3090" i="9"/>
  <c r="T3090" i="9"/>
  <c r="U3090" i="9" s="1"/>
  <c r="N3090" i="9"/>
  <c r="A3090" i="9"/>
  <c r="B3091" i="9"/>
  <c r="I3091" i="9" l="1"/>
  <c r="D3091" i="9"/>
  <c r="N3091" i="9"/>
  <c r="T3091" i="9"/>
  <c r="U3091" i="9" s="1"/>
  <c r="A3091" i="9"/>
  <c r="B3092" i="9"/>
  <c r="I3092" i="9" l="1"/>
  <c r="D3092" i="9"/>
  <c r="N3092" i="9"/>
  <c r="T3092" i="9"/>
  <c r="U3092" i="9" s="1"/>
  <c r="A3092" i="9"/>
  <c r="B3093" i="9"/>
  <c r="I3093" i="9" l="1"/>
  <c r="D3093" i="9"/>
  <c r="N3093" i="9"/>
  <c r="T3093" i="9"/>
  <c r="U3093" i="9" s="1"/>
  <c r="A3093" i="9"/>
  <c r="B3094" i="9"/>
  <c r="I3094" i="9" l="1"/>
  <c r="D3094" i="9"/>
  <c r="T3094" i="9"/>
  <c r="U3094" i="9" s="1"/>
  <c r="N3094" i="9"/>
  <c r="A3094" i="9"/>
  <c r="B3095" i="9"/>
  <c r="I3095" i="9" l="1"/>
  <c r="D3095" i="9"/>
  <c r="T3095" i="9"/>
  <c r="U3095" i="9" s="1"/>
  <c r="N3095" i="9"/>
  <c r="A3095" i="9"/>
  <c r="B3096" i="9"/>
  <c r="I3096" i="9" l="1"/>
  <c r="D3096" i="9"/>
  <c r="N3096" i="9"/>
  <c r="T3096" i="9"/>
  <c r="U3096" i="9" s="1"/>
  <c r="A3096" i="9"/>
  <c r="B3097" i="9"/>
  <c r="I3097" i="9" l="1"/>
  <c r="D3097" i="9"/>
  <c r="N3097" i="9"/>
  <c r="T3097" i="9"/>
  <c r="U3097" i="9" s="1"/>
  <c r="A3097" i="9"/>
  <c r="B3098" i="9"/>
  <c r="I3098" i="9" l="1"/>
  <c r="D3098" i="9"/>
  <c r="N3098" i="9"/>
  <c r="T3098" i="9"/>
  <c r="U3098" i="9" s="1"/>
  <c r="A3098" i="9"/>
  <c r="B3099" i="9"/>
  <c r="I3099" i="9" l="1"/>
  <c r="D3099" i="9"/>
  <c r="N3099" i="9"/>
  <c r="T3099" i="9"/>
  <c r="U3099" i="9" s="1"/>
  <c r="A3099" i="9"/>
  <c r="B3100" i="9"/>
  <c r="I3100" i="9" l="1"/>
  <c r="D3100" i="9"/>
  <c r="N3100" i="9"/>
  <c r="T3100" i="9"/>
  <c r="U3100" i="9" s="1"/>
  <c r="A3100" i="9"/>
  <c r="B3101" i="9"/>
  <c r="I3101" i="9" l="1"/>
  <c r="D3101" i="9"/>
  <c r="T3101" i="9"/>
  <c r="U3101" i="9" s="1"/>
  <c r="N3101" i="9"/>
  <c r="A3101" i="9"/>
  <c r="B3102" i="9"/>
  <c r="I3102" i="9" l="1"/>
  <c r="D3102" i="9"/>
  <c r="N3102" i="9"/>
  <c r="T3102" i="9"/>
  <c r="U3102" i="9" s="1"/>
  <c r="A3102" i="9"/>
  <c r="B3103" i="9"/>
  <c r="I3103" i="9" l="1"/>
  <c r="D3103" i="9"/>
  <c r="N3103" i="9"/>
  <c r="T3103" i="9"/>
  <c r="U3103" i="9" s="1"/>
  <c r="A3103" i="9"/>
  <c r="B3104" i="9"/>
  <c r="I3104" i="9" l="1"/>
  <c r="D3104" i="9"/>
  <c r="N3104" i="9"/>
  <c r="T3104" i="9"/>
  <c r="U3104" i="9" s="1"/>
  <c r="A3104" i="9"/>
  <c r="B3105" i="9"/>
  <c r="I3105" i="9" l="1"/>
  <c r="D3105" i="9"/>
  <c r="T3105" i="9"/>
  <c r="U3105" i="9" s="1"/>
  <c r="N3105" i="9"/>
  <c r="A3105" i="9"/>
  <c r="B3106" i="9"/>
  <c r="I3106" i="9" l="1"/>
  <c r="D3106" i="9"/>
  <c r="N3106" i="9"/>
  <c r="T3106" i="9"/>
  <c r="U3106" i="9" s="1"/>
  <c r="A3106" i="9"/>
  <c r="B3107" i="9"/>
  <c r="I3107" i="9" l="1"/>
  <c r="D3107" i="9"/>
  <c r="N3107" i="9"/>
  <c r="T3107" i="9"/>
  <c r="U3107" i="9" s="1"/>
  <c r="A3107" i="9"/>
  <c r="B3108" i="9"/>
  <c r="I3108" i="9" l="1"/>
  <c r="D3108" i="9"/>
  <c r="N3108" i="9"/>
  <c r="T3108" i="9"/>
  <c r="U3108" i="9" s="1"/>
  <c r="A3108" i="9"/>
  <c r="B3109" i="9"/>
  <c r="I3109" i="9" l="1"/>
  <c r="D3109" i="9"/>
  <c r="T3109" i="9"/>
  <c r="U3109" i="9" s="1"/>
  <c r="N3109" i="9"/>
  <c r="A3109" i="9"/>
  <c r="B3110" i="9"/>
  <c r="I3110" i="9" l="1"/>
  <c r="D3110" i="9"/>
  <c r="N3110" i="9"/>
  <c r="T3110" i="9"/>
  <c r="U3110" i="9" s="1"/>
  <c r="A3110" i="9"/>
  <c r="B3111" i="9"/>
  <c r="I3111" i="9" l="1"/>
  <c r="D3111" i="9"/>
  <c r="N3111" i="9"/>
  <c r="T3111" i="9"/>
  <c r="U3111" i="9" s="1"/>
  <c r="A3111" i="9"/>
  <c r="B3112" i="9"/>
  <c r="I3112" i="9" l="1"/>
  <c r="D3112" i="9"/>
  <c r="T3112" i="9"/>
  <c r="U3112" i="9" s="1"/>
  <c r="N3112" i="9"/>
  <c r="A3112" i="9"/>
  <c r="B3113" i="9"/>
  <c r="I3113" i="9" l="1"/>
  <c r="D3113" i="9"/>
  <c r="N3113" i="9"/>
  <c r="T3113" i="9"/>
  <c r="U3113" i="9" s="1"/>
  <c r="A3113" i="9"/>
  <c r="B3114" i="9"/>
  <c r="I3114" i="9" l="1"/>
  <c r="D3114" i="9"/>
  <c r="N3114" i="9"/>
  <c r="T3114" i="9"/>
  <c r="U3114" i="9" s="1"/>
  <c r="A3114" i="9"/>
  <c r="B3115" i="9"/>
  <c r="I3115" i="9" l="1"/>
  <c r="D3115" i="9"/>
  <c r="N3115" i="9"/>
  <c r="T3115" i="9"/>
  <c r="U3115" i="9" s="1"/>
  <c r="A3115" i="9"/>
  <c r="B3116" i="9"/>
  <c r="I3116" i="9" l="1"/>
  <c r="D3116" i="9"/>
  <c r="N3116" i="9"/>
  <c r="T3116" i="9"/>
  <c r="U3116" i="9" s="1"/>
  <c r="A3116" i="9"/>
  <c r="B3117" i="9"/>
  <c r="I3117" i="9" l="1"/>
  <c r="D3117" i="9"/>
  <c r="N3117" i="9"/>
  <c r="T3117" i="9"/>
  <c r="U3117" i="9" s="1"/>
  <c r="A3117" i="9"/>
  <c r="B3118" i="9"/>
  <c r="D3118" i="9" l="1"/>
  <c r="I3118" i="9"/>
  <c r="N3118" i="9"/>
  <c r="T3118" i="9"/>
  <c r="U3118" i="9" s="1"/>
  <c r="A3118" i="9"/>
  <c r="B3119" i="9"/>
  <c r="I3119" i="9" l="1"/>
  <c r="D3119" i="9"/>
  <c r="N3119" i="9"/>
  <c r="T3119" i="9"/>
  <c r="U3119" i="9" s="1"/>
  <c r="A3119" i="9"/>
  <c r="B3120" i="9"/>
  <c r="D3120" i="9" l="1"/>
  <c r="I3120" i="9"/>
  <c r="T3120" i="9"/>
  <c r="U3120" i="9" s="1"/>
  <c r="N3120" i="9"/>
  <c r="A3120" i="9"/>
  <c r="B3121" i="9"/>
  <c r="I3121" i="9" l="1"/>
  <c r="D3121" i="9"/>
  <c r="N3121" i="9"/>
  <c r="T3121" i="9"/>
  <c r="U3121" i="9" s="1"/>
  <c r="A3121" i="9"/>
  <c r="B3122" i="9"/>
  <c r="I3122" i="9" l="1"/>
  <c r="D3122" i="9"/>
  <c r="N3122" i="9"/>
  <c r="T3122" i="9"/>
  <c r="U3122" i="9" s="1"/>
  <c r="A3122" i="9"/>
  <c r="B3123" i="9"/>
  <c r="I3123" i="9" l="1"/>
  <c r="D3123" i="9"/>
  <c r="N3123" i="9"/>
  <c r="T3123" i="9"/>
  <c r="U3123" i="9" s="1"/>
  <c r="A3123" i="9"/>
  <c r="B3124" i="9"/>
  <c r="I3124" i="9" l="1"/>
  <c r="D3124" i="9"/>
  <c r="T3124" i="9"/>
  <c r="U3124" i="9" s="1"/>
  <c r="N3124" i="9"/>
  <c r="A3124" i="9"/>
  <c r="B3125" i="9"/>
  <c r="I3125" i="9" l="1"/>
  <c r="D3125" i="9"/>
  <c r="N3125" i="9"/>
  <c r="T3125" i="9"/>
  <c r="U3125" i="9" s="1"/>
  <c r="A3125" i="9"/>
  <c r="B3126" i="9"/>
  <c r="I3126" i="9" l="1"/>
  <c r="D3126" i="9"/>
  <c r="T3126" i="9"/>
  <c r="U3126" i="9" s="1"/>
  <c r="N3126" i="9"/>
  <c r="A3126" i="9"/>
  <c r="B3127" i="9"/>
  <c r="I3127" i="9" l="1"/>
  <c r="D3127" i="9"/>
  <c r="T3127" i="9"/>
  <c r="U3127" i="9" s="1"/>
  <c r="N3127" i="9"/>
  <c r="A3127" i="9"/>
  <c r="B3128" i="9"/>
  <c r="I3128" i="9" l="1"/>
  <c r="D3128" i="9"/>
  <c r="N3128" i="9"/>
  <c r="T3128" i="9"/>
  <c r="U3128" i="9" s="1"/>
  <c r="A3128" i="9"/>
  <c r="B3129" i="9"/>
  <c r="I3129" i="9" l="1"/>
  <c r="D3129" i="9"/>
  <c r="N3129" i="9"/>
  <c r="T3129" i="9"/>
  <c r="U3129" i="9" s="1"/>
  <c r="A3129" i="9"/>
  <c r="B3130" i="9"/>
  <c r="I3130" i="9" l="1"/>
  <c r="D3130" i="9"/>
  <c r="N3130" i="9"/>
  <c r="T3130" i="9"/>
  <c r="U3130" i="9" s="1"/>
  <c r="A3130" i="9"/>
  <c r="B3131" i="9"/>
  <c r="I3131" i="9" l="1"/>
  <c r="D3131" i="9"/>
  <c r="N3131" i="9"/>
  <c r="T3131" i="9"/>
  <c r="U3131" i="9" s="1"/>
  <c r="A3131" i="9"/>
  <c r="B3132" i="9"/>
  <c r="I3132" i="9" l="1"/>
  <c r="D3132" i="9"/>
  <c r="N3132" i="9"/>
  <c r="T3132" i="9"/>
  <c r="U3132" i="9" s="1"/>
  <c r="A3132" i="9"/>
  <c r="B3133" i="9"/>
  <c r="I3133" i="9" l="1"/>
  <c r="D3133" i="9"/>
  <c r="N3133" i="9"/>
  <c r="T3133" i="9"/>
  <c r="U3133" i="9" s="1"/>
  <c r="A3133" i="9"/>
  <c r="B3134" i="9"/>
  <c r="I3134" i="9" l="1"/>
  <c r="D3134" i="9"/>
  <c r="N3134" i="9"/>
  <c r="T3134" i="9"/>
  <c r="U3134" i="9" s="1"/>
  <c r="A3134" i="9"/>
  <c r="B3135" i="9"/>
  <c r="I3135" i="9" l="1"/>
  <c r="D3135" i="9"/>
  <c r="T3135" i="9"/>
  <c r="U3135" i="9" s="1"/>
  <c r="N3135" i="9"/>
  <c r="A3135" i="9"/>
  <c r="B3136" i="9"/>
  <c r="D3136" i="9" l="1"/>
  <c r="I3136" i="9"/>
  <c r="N3136" i="9"/>
  <c r="T3136" i="9"/>
  <c r="U3136" i="9" s="1"/>
  <c r="A3136" i="9"/>
  <c r="B3137" i="9"/>
  <c r="I3137" i="9" l="1"/>
  <c r="D3137" i="9"/>
  <c r="N3137" i="9"/>
  <c r="T3137" i="9"/>
  <c r="U3137" i="9" s="1"/>
  <c r="A3137" i="9"/>
  <c r="B3138" i="9"/>
  <c r="I3138" i="9" l="1"/>
  <c r="D3138" i="9"/>
  <c r="N3138" i="9"/>
  <c r="T3138" i="9"/>
  <c r="U3138" i="9" s="1"/>
  <c r="A3138" i="9"/>
  <c r="B3139" i="9"/>
  <c r="I3139" i="9" l="1"/>
  <c r="D3139" i="9"/>
  <c r="T3139" i="9"/>
  <c r="U3139" i="9" s="1"/>
  <c r="N3139" i="9"/>
  <c r="A3139" i="9"/>
  <c r="B3140" i="9"/>
  <c r="I3140" i="9" l="1"/>
  <c r="D3140" i="9"/>
  <c r="N3140" i="9"/>
  <c r="T3140" i="9"/>
  <c r="U3140" i="9" s="1"/>
  <c r="A3140" i="9"/>
  <c r="B3141" i="9"/>
  <c r="I3141" i="9" l="1"/>
  <c r="D3141" i="9"/>
  <c r="T3141" i="9"/>
  <c r="U3141" i="9" s="1"/>
  <c r="N3141" i="9"/>
  <c r="A3141" i="9"/>
  <c r="B3142" i="9"/>
  <c r="I3142" i="9" l="1"/>
  <c r="D3142" i="9"/>
  <c r="N3142" i="9"/>
  <c r="T3142" i="9"/>
  <c r="U3142" i="9" s="1"/>
  <c r="A3142" i="9"/>
  <c r="B3143" i="9"/>
  <c r="I3143" i="9" l="1"/>
  <c r="D3143" i="9"/>
  <c r="N3143" i="9"/>
  <c r="T3143" i="9"/>
  <c r="U3143" i="9" s="1"/>
  <c r="A3143" i="9"/>
  <c r="B3144" i="9"/>
  <c r="I3144" i="9" l="1"/>
  <c r="D3144" i="9"/>
  <c r="T3144" i="9"/>
  <c r="U3144" i="9" s="1"/>
  <c r="N3144" i="9"/>
  <c r="A3144" i="9"/>
  <c r="B3145" i="9"/>
  <c r="D3145" i="9" l="1"/>
  <c r="I3145" i="9"/>
  <c r="N3145" i="9"/>
  <c r="T3145" i="9"/>
  <c r="U3145" i="9" s="1"/>
  <c r="A3145" i="9"/>
  <c r="B3146" i="9"/>
  <c r="I3146" i="9" l="1"/>
  <c r="D3146" i="9"/>
  <c r="N3146" i="9"/>
  <c r="T3146" i="9"/>
  <c r="U3146" i="9" s="1"/>
  <c r="A3146" i="9"/>
  <c r="B3147" i="9"/>
  <c r="I3147" i="9" l="1"/>
  <c r="D3147" i="9"/>
  <c r="N3147" i="9"/>
  <c r="T3147" i="9"/>
  <c r="U3147" i="9" s="1"/>
  <c r="A3147" i="9"/>
  <c r="B3148" i="9"/>
  <c r="I3148" i="9" l="1"/>
  <c r="D3148" i="9"/>
  <c r="N3148" i="9"/>
  <c r="T3148" i="9"/>
  <c r="U3148" i="9" s="1"/>
  <c r="A3148" i="9"/>
  <c r="B3149" i="9"/>
  <c r="I3149" i="9" l="1"/>
  <c r="D3149" i="9"/>
  <c r="N3149" i="9"/>
  <c r="T3149" i="9"/>
  <c r="U3149" i="9" s="1"/>
  <c r="A3149" i="9"/>
  <c r="B3150" i="9"/>
  <c r="I3150" i="9" l="1"/>
  <c r="D3150" i="9"/>
  <c r="T3150" i="9"/>
  <c r="U3150" i="9" s="1"/>
  <c r="N3150" i="9"/>
  <c r="A3150" i="9"/>
  <c r="B3151" i="9"/>
  <c r="I3151" i="9" l="1"/>
  <c r="D3151" i="9"/>
  <c r="N3151" i="9"/>
  <c r="T3151" i="9"/>
  <c r="U3151" i="9" s="1"/>
  <c r="A3151" i="9"/>
  <c r="B3152" i="9"/>
  <c r="I3152" i="9" l="1"/>
  <c r="D3152" i="9"/>
  <c r="N3152" i="9"/>
  <c r="T3152" i="9"/>
  <c r="U3152" i="9" s="1"/>
  <c r="A3152" i="9"/>
  <c r="B3153" i="9"/>
  <c r="I3153" i="9" l="1"/>
  <c r="D3153" i="9"/>
  <c r="N3153" i="9"/>
  <c r="T3153" i="9"/>
  <c r="U3153" i="9" s="1"/>
  <c r="A3153" i="9"/>
  <c r="B3154" i="9"/>
  <c r="I3154" i="9" l="1"/>
  <c r="D3154" i="9"/>
  <c r="T3154" i="9"/>
  <c r="U3154" i="9" s="1"/>
  <c r="N3154" i="9"/>
  <c r="A3154" i="9"/>
  <c r="B3155" i="9"/>
  <c r="I3155" i="9" l="1"/>
  <c r="D3155" i="9"/>
  <c r="N3155" i="9"/>
  <c r="T3155" i="9"/>
  <c r="U3155" i="9" s="1"/>
  <c r="A3155" i="9"/>
  <c r="B3156" i="9"/>
  <c r="I3156" i="9" l="1"/>
  <c r="D3156" i="9"/>
  <c r="N3156" i="9"/>
  <c r="T3156" i="9"/>
  <c r="U3156" i="9" s="1"/>
  <c r="A3156" i="9"/>
  <c r="B3157" i="9"/>
  <c r="I3157" i="9" l="1"/>
  <c r="D3157" i="9"/>
  <c r="N3157" i="9"/>
  <c r="T3157" i="9"/>
  <c r="U3157" i="9" s="1"/>
  <c r="A3157" i="9"/>
  <c r="B3158" i="9"/>
  <c r="I3158" i="9" l="1"/>
  <c r="D3158" i="9"/>
  <c r="T3158" i="9"/>
  <c r="U3158" i="9" s="1"/>
  <c r="N3158" i="9"/>
  <c r="A3158" i="9"/>
  <c r="B3159" i="9"/>
  <c r="I3159" i="9" l="1"/>
  <c r="D3159" i="9"/>
  <c r="T3159" i="9"/>
  <c r="U3159" i="9" s="1"/>
  <c r="N3159" i="9"/>
  <c r="A3159" i="9"/>
  <c r="B3160" i="9"/>
  <c r="I3160" i="9" l="1"/>
  <c r="D3160" i="9"/>
  <c r="N3160" i="9"/>
  <c r="T3160" i="9"/>
  <c r="U3160" i="9" s="1"/>
  <c r="A3160" i="9"/>
  <c r="B3161" i="9"/>
  <c r="I3161" i="9" l="1"/>
  <c r="D3161" i="9"/>
  <c r="N3161" i="9"/>
  <c r="T3161" i="9"/>
  <c r="U3161" i="9" s="1"/>
  <c r="A3161" i="9"/>
  <c r="B3162" i="9"/>
  <c r="I3162" i="9" l="1"/>
  <c r="D3162" i="9"/>
  <c r="N3162" i="9"/>
  <c r="T3162" i="9"/>
  <c r="U3162" i="9" s="1"/>
  <c r="A3162" i="9"/>
  <c r="B3163" i="9"/>
  <c r="I3163" i="9" l="1"/>
  <c r="D3163" i="9"/>
  <c r="N3163" i="9"/>
  <c r="T3163" i="9"/>
  <c r="U3163" i="9" s="1"/>
  <c r="A3163" i="9"/>
  <c r="B3164" i="9"/>
  <c r="I3164" i="9" l="1"/>
  <c r="D3164" i="9"/>
  <c r="N3164" i="9"/>
  <c r="T3164" i="9"/>
  <c r="U3164" i="9" s="1"/>
  <c r="A3164" i="9"/>
  <c r="B3165" i="9"/>
  <c r="I3165" i="9" l="1"/>
  <c r="D3165" i="9"/>
  <c r="T3165" i="9"/>
  <c r="U3165" i="9" s="1"/>
  <c r="N3165" i="9"/>
  <c r="A3165" i="9"/>
  <c r="B3166" i="9"/>
  <c r="I3166" i="9" l="1"/>
  <c r="D3166" i="9"/>
  <c r="N3166" i="9"/>
  <c r="T3166" i="9"/>
  <c r="U3166" i="9" s="1"/>
  <c r="A3166" i="9"/>
  <c r="B3167" i="9"/>
  <c r="I3167" i="9" l="1"/>
  <c r="D3167" i="9"/>
  <c r="N3167" i="9"/>
  <c r="T3167" i="9"/>
  <c r="U3167" i="9" s="1"/>
  <c r="A3167" i="9"/>
  <c r="B3168" i="9"/>
  <c r="I3168" i="9" l="1"/>
  <c r="D3168" i="9"/>
  <c r="N3168" i="9"/>
  <c r="T3168" i="9"/>
  <c r="U3168" i="9" s="1"/>
  <c r="A3168" i="9"/>
  <c r="B3169" i="9"/>
  <c r="I3169" i="9" l="1"/>
  <c r="D3169" i="9"/>
  <c r="T3169" i="9"/>
  <c r="U3169" i="9" s="1"/>
  <c r="N3169" i="9"/>
  <c r="A3169" i="9"/>
  <c r="B3170" i="9"/>
  <c r="I3170" i="9" l="1"/>
  <c r="D3170" i="9"/>
  <c r="N3170" i="9"/>
  <c r="T3170" i="9"/>
  <c r="U3170" i="9" s="1"/>
  <c r="A3170" i="9"/>
  <c r="B3171" i="9"/>
  <c r="I3171" i="9" l="1"/>
  <c r="D3171" i="9"/>
  <c r="N3171" i="9"/>
  <c r="T3171" i="9"/>
  <c r="U3171" i="9" s="1"/>
  <c r="A3171" i="9"/>
  <c r="B3172" i="9"/>
  <c r="I3172" i="9" l="1"/>
  <c r="D3172" i="9"/>
  <c r="N3172" i="9"/>
  <c r="T3172" i="9"/>
  <c r="U3172" i="9" s="1"/>
  <c r="A3172" i="9"/>
  <c r="B3173" i="9"/>
  <c r="I3173" i="9" l="1"/>
  <c r="D3173" i="9"/>
  <c r="T3173" i="9"/>
  <c r="U3173" i="9" s="1"/>
  <c r="N3173" i="9"/>
  <c r="A3173" i="9"/>
  <c r="B3174" i="9"/>
  <c r="I3174" i="9" l="1"/>
  <c r="D3174" i="9"/>
  <c r="N3174" i="9"/>
  <c r="T3174" i="9"/>
  <c r="U3174" i="9" s="1"/>
  <c r="A3174" i="9"/>
  <c r="B3175" i="9"/>
  <c r="I3175" i="9" l="1"/>
  <c r="D3175" i="9"/>
  <c r="T3175" i="9"/>
  <c r="U3175" i="9" s="1"/>
  <c r="N3175" i="9"/>
  <c r="A3175" i="9"/>
  <c r="B3176" i="9"/>
  <c r="I3176" i="9" l="1"/>
  <c r="D3176" i="9"/>
  <c r="N3176" i="9"/>
  <c r="T3176" i="9"/>
  <c r="U3176" i="9" s="1"/>
  <c r="A3176" i="9"/>
  <c r="B3177" i="9"/>
  <c r="I3177" i="9" l="1"/>
  <c r="D3177" i="9"/>
  <c r="N3177" i="9"/>
  <c r="T3177" i="9"/>
  <c r="U3177" i="9" s="1"/>
  <c r="A3177" i="9"/>
  <c r="B3178" i="9"/>
  <c r="I3178" i="9" l="1"/>
  <c r="D3178" i="9"/>
  <c r="T3178" i="9"/>
  <c r="U3178" i="9" s="1"/>
  <c r="N3178" i="9"/>
  <c r="A3178" i="9"/>
  <c r="B3179" i="9"/>
  <c r="I3179" i="9" l="1"/>
  <c r="D3179" i="9"/>
  <c r="N3179" i="9"/>
  <c r="T3179" i="9"/>
  <c r="U3179" i="9" s="1"/>
  <c r="A3179" i="9"/>
  <c r="B3180" i="9"/>
  <c r="I3180" i="9" l="1"/>
  <c r="D3180" i="9"/>
  <c r="N3180" i="9"/>
  <c r="T3180" i="9"/>
  <c r="U3180" i="9" s="1"/>
  <c r="A3180" i="9"/>
  <c r="B3181" i="9"/>
  <c r="I3181" i="9" l="1"/>
  <c r="D3181" i="9"/>
  <c r="N3181" i="9"/>
  <c r="T3181" i="9"/>
  <c r="U3181" i="9" s="1"/>
  <c r="A3181" i="9"/>
  <c r="B3182" i="9"/>
  <c r="D3182" i="9" l="1"/>
  <c r="I3182" i="9"/>
  <c r="N3182" i="9"/>
  <c r="T3182" i="9"/>
  <c r="U3182" i="9" s="1"/>
  <c r="A3182" i="9"/>
  <c r="B3183" i="9"/>
  <c r="I3183" i="9" l="1"/>
  <c r="D3183" i="9"/>
  <c r="N3183" i="9"/>
  <c r="T3183" i="9"/>
  <c r="U3183" i="9" s="1"/>
  <c r="A3183" i="9"/>
  <c r="B3184" i="9"/>
  <c r="D3184" i="9" l="1"/>
  <c r="I3184" i="9"/>
  <c r="T3184" i="9"/>
  <c r="U3184" i="9" s="1"/>
  <c r="N3184" i="9"/>
  <c r="A3184" i="9"/>
  <c r="B3185" i="9"/>
  <c r="I3185" i="9" l="1"/>
  <c r="D3185" i="9"/>
  <c r="N3185" i="9"/>
  <c r="T3185" i="9"/>
  <c r="U3185" i="9" s="1"/>
  <c r="A3185" i="9"/>
  <c r="B3186" i="9"/>
  <c r="I3186" i="9" l="1"/>
  <c r="D3186" i="9"/>
  <c r="N3186" i="9"/>
  <c r="T3186" i="9"/>
  <c r="U3186" i="9" s="1"/>
  <c r="A3186" i="9"/>
  <c r="B3187" i="9"/>
  <c r="I3187" i="9" l="1"/>
  <c r="D3187" i="9"/>
  <c r="N3187" i="9"/>
  <c r="T3187" i="9"/>
  <c r="U3187" i="9" s="1"/>
  <c r="A3187" i="9"/>
  <c r="B3188" i="9"/>
  <c r="I3188" i="9" l="1"/>
  <c r="D3188" i="9"/>
  <c r="T3188" i="9"/>
  <c r="U3188" i="9" s="1"/>
  <c r="N3188" i="9"/>
  <c r="A3188" i="9"/>
  <c r="B3189" i="9"/>
  <c r="I3189" i="9" l="1"/>
  <c r="D3189" i="9"/>
  <c r="N3189" i="9"/>
  <c r="T3189" i="9"/>
  <c r="U3189" i="9" s="1"/>
  <c r="A3189" i="9"/>
  <c r="B3190" i="9"/>
  <c r="I3190" i="9" l="1"/>
  <c r="D3190" i="9"/>
  <c r="N3190" i="9"/>
  <c r="T3190" i="9"/>
  <c r="U3190" i="9" s="1"/>
  <c r="A3190" i="9"/>
  <c r="B3191" i="9"/>
  <c r="I3191" i="9" l="1"/>
  <c r="D3191" i="9"/>
  <c r="N3191" i="9"/>
  <c r="T3191" i="9"/>
  <c r="U3191" i="9" s="1"/>
  <c r="A3191" i="9"/>
  <c r="B3192" i="9"/>
  <c r="I3192" i="9" l="1"/>
  <c r="D3192" i="9"/>
  <c r="T3192" i="9"/>
  <c r="U3192" i="9" s="1"/>
  <c r="N3192" i="9"/>
  <c r="A3192" i="9"/>
  <c r="B3193" i="9"/>
  <c r="I3193" i="9" l="1"/>
  <c r="D3193" i="9"/>
  <c r="T3193" i="9"/>
  <c r="U3193" i="9" s="1"/>
  <c r="N3193" i="9"/>
  <c r="A3193" i="9"/>
  <c r="B3194" i="9"/>
  <c r="I3194" i="9" l="1"/>
  <c r="D3194" i="9"/>
  <c r="N3194" i="9"/>
  <c r="T3194" i="9"/>
  <c r="U3194" i="9" s="1"/>
  <c r="A3194" i="9"/>
  <c r="B3195" i="9"/>
  <c r="I3195" i="9" l="1"/>
  <c r="D3195" i="9"/>
  <c r="N3195" i="9"/>
  <c r="T3195" i="9"/>
  <c r="U3195" i="9" s="1"/>
  <c r="A3195" i="9"/>
  <c r="B3196" i="9"/>
  <c r="I3196" i="9" l="1"/>
  <c r="D3196" i="9"/>
  <c r="N3196" i="9"/>
  <c r="T3196" i="9"/>
  <c r="U3196" i="9" s="1"/>
  <c r="A3196" i="9"/>
  <c r="B3197" i="9"/>
  <c r="I3197" i="9" l="1"/>
  <c r="D3197" i="9"/>
  <c r="N3197" i="9"/>
  <c r="T3197" i="9"/>
  <c r="U3197" i="9" s="1"/>
  <c r="A3197" i="9"/>
  <c r="B3198" i="9"/>
  <c r="I3198" i="9" l="1"/>
  <c r="D3198" i="9"/>
  <c r="N3198" i="9"/>
  <c r="T3198" i="9"/>
  <c r="U3198" i="9" s="1"/>
  <c r="A3198" i="9"/>
  <c r="B3199" i="9"/>
  <c r="I3199" i="9" l="1"/>
  <c r="D3199" i="9"/>
  <c r="T3199" i="9"/>
  <c r="U3199" i="9" s="1"/>
  <c r="N3199" i="9"/>
  <c r="A3199" i="9"/>
  <c r="B3200" i="9"/>
  <c r="D3200" i="9" l="1"/>
  <c r="I3200" i="9"/>
  <c r="N3200" i="9"/>
  <c r="T3200" i="9"/>
  <c r="U3200" i="9" s="1"/>
  <c r="A3200" i="9"/>
  <c r="B3201" i="9"/>
  <c r="I3201" i="9" l="1"/>
  <c r="D3201" i="9"/>
  <c r="N3201" i="9"/>
  <c r="T3201" i="9"/>
  <c r="U3201" i="9" s="1"/>
  <c r="A3201" i="9"/>
  <c r="B3202" i="9"/>
  <c r="I3202" i="9" l="1"/>
  <c r="D3202" i="9"/>
  <c r="N3202" i="9"/>
  <c r="T3202" i="9"/>
  <c r="U3202" i="9" s="1"/>
  <c r="A3202" i="9"/>
  <c r="B3203" i="9"/>
  <c r="I3203" i="9" l="1"/>
  <c r="D3203" i="9"/>
  <c r="T3203" i="9"/>
  <c r="U3203" i="9" s="1"/>
  <c r="N3203" i="9"/>
  <c r="A3203" i="9"/>
  <c r="B3204" i="9"/>
  <c r="I3204" i="9" l="1"/>
  <c r="D3204" i="9"/>
  <c r="N3204" i="9"/>
  <c r="T3204" i="9"/>
  <c r="U3204" i="9" s="1"/>
  <c r="A3204" i="9"/>
  <c r="B3205" i="9"/>
  <c r="I3205" i="9" l="1"/>
  <c r="D3205" i="9"/>
  <c r="N3205" i="9"/>
  <c r="T3205" i="9"/>
  <c r="U3205" i="9" s="1"/>
  <c r="A3205" i="9"/>
  <c r="B3206" i="9"/>
  <c r="I3206" i="9" l="1"/>
  <c r="D3206" i="9"/>
  <c r="N3206" i="9"/>
  <c r="T3206" i="9"/>
  <c r="U3206" i="9" s="1"/>
  <c r="A3206" i="9"/>
  <c r="B3207" i="9"/>
  <c r="I3207" i="9" l="1"/>
  <c r="D3207" i="9"/>
  <c r="T3207" i="9"/>
  <c r="U3207" i="9" s="1"/>
  <c r="N3207" i="9"/>
  <c r="A3207" i="9"/>
  <c r="B3208" i="9"/>
  <c r="I3208" i="9" l="1"/>
  <c r="D3208" i="9"/>
  <c r="N3208" i="9"/>
  <c r="T3208" i="9"/>
  <c r="U3208" i="9" s="1"/>
  <c r="A3208" i="9"/>
  <c r="B3209" i="9"/>
  <c r="D3209" i="9" l="1"/>
  <c r="I3209" i="9"/>
  <c r="N3209" i="9"/>
  <c r="T3209" i="9"/>
  <c r="U3209" i="9" s="1"/>
  <c r="A3209" i="9"/>
  <c r="B3210" i="9"/>
  <c r="I3210" i="9" l="1"/>
  <c r="D3210" i="9"/>
  <c r="T3210" i="9"/>
  <c r="U3210" i="9" s="1"/>
  <c r="N3210" i="9"/>
  <c r="A3210" i="9"/>
  <c r="B3211" i="9"/>
  <c r="I3211" i="9" l="1"/>
  <c r="D3211" i="9"/>
  <c r="N3211" i="9"/>
  <c r="T3211" i="9"/>
  <c r="U3211" i="9" s="1"/>
  <c r="A3211" i="9"/>
  <c r="B3212" i="9"/>
  <c r="I3212" i="9" l="1"/>
  <c r="D3212" i="9"/>
  <c r="N3212" i="9"/>
  <c r="T3212" i="9"/>
  <c r="U3212" i="9" s="1"/>
  <c r="A3212" i="9"/>
  <c r="B3213" i="9"/>
  <c r="I3213" i="9" l="1"/>
  <c r="D3213" i="9"/>
  <c r="N3213" i="9"/>
  <c r="T3213" i="9"/>
  <c r="U3213" i="9" s="1"/>
  <c r="A3213" i="9"/>
  <c r="B3214" i="9"/>
  <c r="D3214" i="9" l="1"/>
  <c r="I3214" i="9"/>
  <c r="T3214" i="9"/>
  <c r="U3214" i="9" s="1"/>
  <c r="N3214" i="9"/>
  <c r="A3214" i="9"/>
  <c r="B3215" i="9"/>
  <c r="I3215" i="9" l="1"/>
  <c r="D3215" i="9"/>
  <c r="N3215" i="9"/>
  <c r="T3215" i="9"/>
  <c r="U3215" i="9" s="1"/>
  <c r="A3215" i="9"/>
  <c r="B3216" i="9"/>
  <c r="I3216" i="9" l="1"/>
  <c r="D3216" i="9"/>
  <c r="N3216" i="9"/>
  <c r="T3216" i="9"/>
  <c r="U3216" i="9" s="1"/>
  <c r="A3216" i="9"/>
  <c r="B3217" i="9"/>
  <c r="I3217" i="9" l="1"/>
  <c r="D3217" i="9"/>
  <c r="N3217" i="9"/>
  <c r="T3217" i="9"/>
  <c r="U3217" i="9" s="1"/>
  <c r="A3217" i="9"/>
  <c r="B3218" i="9"/>
  <c r="I3218" i="9" l="1"/>
  <c r="D3218" i="9"/>
  <c r="T3218" i="9"/>
  <c r="U3218" i="9" s="1"/>
  <c r="N3218" i="9"/>
  <c r="A3218" i="9"/>
  <c r="B3219" i="9"/>
  <c r="I3219" i="9" l="1"/>
  <c r="D3219" i="9"/>
  <c r="N3219" i="9"/>
  <c r="T3219" i="9"/>
  <c r="U3219" i="9" s="1"/>
  <c r="A3219" i="9"/>
  <c r="B3220" i="9"/>
  <c r="I3220" i="9" l="1"/>
  <c r="D3220" i="9"/>
  <c r="N3220" i="9"/>
  <c r="T3220" i="9"/>
  <c r="U3220" i="9" s="1"/>
  <c r="A3220" i="9"/>
  <c r="B3221" i="9"/>
  <c r="I3221" i="9" l="1"/>
  <c r="D3221" i="9"/>
  <c r="N3221" i="9"/>
  <c r="T3221" i="9"/>
  <c r="U3221" i="9" s="1"/>
  <c r="A3221" i="9"/>
  <c r="B3222" i="9"/>
  <c r="I3222" i="9" l="1"/>
  <c r="D3222" i="9"/>
  <c r="T3222" i="9"/>
  <c r="U3222" i="9" s="1"/>
  <c r="N3222" i="9"/>
  <c r="A3222" i="9"/>
  <c r="B3223" i="9"/>
  <c r="I3223" i="9" l="1"/>
  <c r="D3223" i="9"/>
  <c r="N3223" i="9"/>
  <c r="T3223" i="9"/>
  <c r="U3223" i="9" s="1"/>
  <c r="A3223" i="9"/>
  <c r="B3224" i="9"/>
  <c r="I3224" i="9" l="1"/>
  <c r="D3224" i="9"/>
  <c r="T3224" i="9"/>
  <c r="U3224" i="9" s="1"/>
  <c r="N3224" i="9"/>
  <c r="A3224" i="9"/>
  <c r="B3225" i="9"/>
  <c r="I3225" i="9" l="1"/>
  <c r="D3225" i="9"/>
  <c r="T3225" i="9"/>
  <c r="U3225" i="9" s="1"/>
  <c r="N3225" i="9"/>
  <c r="A3225" i="9"/>
  <c r="B3226" i="9"/>
  <c r="I3226" i="9" l="1"/>
  <c r="D3226" i="9"/>
  <c r="N3226" i="9"/>
  <c r="T3226" i="9"/>
  <c r="U3226" i="9" s="1"/>
  <c r="A3226" i="9"/>
  <c r="B3227" i="9"/>
  <c r="I3227" i="9" l="1"/>
  <c r="D3227" i="9"/>
  <c r="N3227" i="9"/>
  <c r="T3227" i="9"/>
  <c r="U3227" i="9" s="1"/>
  <c r="A3227" i="9"/>
  <c r="B3228" i="9"/>
  <c r="I3228" i="9" l="1"/>
  <c r="D3228" i="9"/>
  <c r="N3228" i="9"/>
  <c r="T3228" i="9"/>
  <c r="U3228" i="9" s="1"/>
  <c r="A3228" i="9"/>
  <c r="B3229" i="9"/>
  <c r="I3229" i="9" l="1"/>
  <c r="D3229" i="9"/>
  <c r="T3229" i="9"/>
  <c r="U3229" i="9" s="1"/>
  <c r="N3229" i="9"/>
  <c r="A3229" i="9"/>
  <c r="B3230" i="9"/>
  <c r="I3230" i="9" l="1"/>
  <c r="D3230" i="9"/>
  <c r="N3230" i="9"/>
  <c r="T3230" i="9"/>
  <c r="U3230" i="9" s="1"/>
  <c r="A3230" i="9"/>
  <c r="B3231" i="9"/>
  <c r="I3231" i="9" l="1"/>
  <c r="D3231" i="9"/>
  <c r="N3231" i="9"/>
  <c r="T3231" i="9"/>
  <c r="U3231" i="9" s="1"/>
  <c r="A3231" i="9"/>
  <c r="B3232" i="9"/>
  <c r="I3232" i="9" l="1"/>
  <c r="D3232" i="9"/>
  <c r="N3232" i="9"/>
  <c r="T3232" i="9"/>
  <c r="U3232" i="9" s="1"/>
  <c r="A3232" i="9"/>
  <c r="B3233" i="9"/>
  <c r="I3233" i="9" l="1"/>
  <c r="D3233" i="9"/>
  <c r="T3233" i="9"/>
  <c r="U3233" i="9" s="1"/>
  <c r="N3233" i="9"/>
  <c r="A3233" i="9"/>
  <c r="B3234" i="9"/>
  <c r="I3234" i="9" l="1"/>
  <c r="D3234" i="9"/>
  <c r="N3234" i="9"/>
  <c r="T3234" i="9"/>
  <c r="U3234" i="9" s="1"/>
  <c r="A3234" i="9"/>
  <c r="B3235" i="9"/>
  <c r="I3235" i="9" l="1"/>
  <c r="D3235" i="9"/>
  <c r="N3235" i="9"/>
  <c r="T3235" i="9"/>
  <c r="U3235" i="9" s="1"/>
  <c r="A3235" i="9"/>
  <c r="B3236" i="9"/>
  <c r="I3236" i="9" l="1"/>
  <c r="D3236" i="9"/>
  <c r="N3236" i="9"/>
  <c r="T3236" i="9"/>
  <c r="U3236" i="9" s="1"/>
  <c r="A3236" i="9"/>
  <c r="B3237" i="9"/>
  <c r="I3237" i="9" l="1"/>
  <c r="D3237" i="9"/>
  <c r="T3237" i="9"/>
  <c r="U3237" i="9" s="1"/>
  <c r="N3237" i="9"/>
  <c r="A3237" i="9"/>
  <c r="B3238" i="9"/>
  <c r="I3238" i="9" l="1"/>
  <c r="D3238" i="9"/>
  <c r="N3238" i="9"/>
  <c r="T3238" i="9"/>
  <c r="U3238" i="9" s="1"/>
  <c r="A3238" i="9"/>
  <c r="B3239" i="9"/>
  <c r="I3239" i="9" l="1"/>
  <c r="D3239" i="9"/>
  <c r="T3239" i="9"/>
  <c r="U3239" i="9" s="1"/>
  <c r="N3239" i="9"/>
  <c r="A3239" i="9"/>
  <c r="B3240" i="9"/>
  <c r="I3240" i="9" l="1"/>
  <c r="D3240" i="9"/>
  <c r="N3240" i="9"/>
  <c r="T3240" i="9"/>
  <c r="U3240" i="9" s="1"/>
  <c r="A3240" i="9"/>
  <c r="B3241" i="9"/>
  <c r="I3241" i="9" l="1"/>
  <c r="D3241" i="9"/>
  <c r="N3241" i="9"/>
  <c r="T3241" i="9"/>
  <c r="U3241" i="9" s="1"/>
  <c r="A3241" i="9"/>
  <c r="B3242" i="9"/>
  <c r="I3242" i="9" l="1"/>
  <c r="D3242" i="9"/>
  <c r="T3242" i="9"/>
  <c r="U3242" i="9" s="1"/>
  <c r="N3242" i="9"/>
  <c r="A3242" i="9"/>
  <c r="B3243" i="9"/>
  <c r="I3243" i="9" l="1"/>
  <c r="D3243" i="9"/>
  <c r="N3243" i="9"/>
  <c r="T3243" i="9"/>
  <c r="U3243" i="9" s="1"/>
  <c r="A3243" i="9"/>
  <c r="B3244" i="9"/>
  <c r="I3244" i="9" l="1"/>
  <c r="D3244" i="9"/>
  <c r="N3244" i="9"/>
  <c r="T3244" i="9"/>
  <c r="U3244" i="9" s="1"/>
  <c r="A3244" i="9"/>
  <c r="B3245" i="9"/>
  <c r="I3245" i="9" l="1"/>
  <c r="D3245" i="9"/>
  <c r="N3245" i="9"/>
  <c r="T3245" i="9"/>
  <c r="U3245" i="9" s="1"/>
  <c r="A3245" i="9"/>
  <c r="B3246" i="9"/>
  <c r="D3246" i="9" l="1"/>
  <c r="I3246" i="9"/>
  <c r="N3246" i="9"/>
  <c r="T3246" i="9"/>
  <c r="U3246" i="9" s="1"/>
  <c r="A3246" i="9"/>
  <c r="B3247" i="9"/>
  <c r="I3247" i="9" l="1"/>
  <c r="D3247" i="9"/>
  <c r="N3247" i="9"/>
  <c r="T3247" i="9"/>
  <c r="U3247" i="9" s="1"/>
  <c r="A3247" i="9"/>
  <c r="B3248" i="9"/>
  <c r="D3248" i="9" l="1"/>
  <c r="I3248" i="9"/>
  <c r="T3248" i="9"/>
  <c r="U3248" i="9" s="1"/>
  <c r="N3248" i="9"/>
  <c r="A3248" i="9"/>
  <c r="B3249" i="9"/>
  <c r="I3249" i="9" l="1"/>
  <c r="D3249" i="9"/>
  <c r="N3249" i="9"/>
  <c r="T3249" i="9"/>
  <c r="U3249" i="9" s="1"/>
  <c r="A3249" i="9"/>
  <c r="B3250" i="9"/>
  <c r="I3250" i="9" l="1"/>
  <c r="D3250" i="9"/>
  <c r="N3250" i="9"/>
  <c r="T3250" i="9"/>
  <c r="U3250" i="9" s="1"/>
  <c r="A3250" i="9"/>
  <c r="B3251" i="9"/>
  <c r="I3251" i="9" l="1"/>
  <c r="D3251" i="9"/>
  <c r="N3251" i="9"/>
  <c r="T3251" i="9"/>
  <c r="U3251" i="9" s="1"/>
  <c r="A3251" i="9"/>
  <c r="B3252" i="9"/>
  <c r="I3252" i="9" l="1"/>
  <c r="D3252" i="9"/>
  <c r="T3252" i="9"/>
  <c r="U3252" i="9" s="1"/>
  <c r="N3252" i="9"/>
  <c r="A3252" i="9"/>
  <c r="B3253" i="9"/>
  <c r="I3253" i="9" l="1"/>
  <c r="D3253" i="9"/>
  <c r="N3253" i="9"/>
  <c r="T3253" i="9"/>
  <c r="U3253" i="9" s="1"/>
  <c r="A3253" i="9"/>
  <c r="B3254" i="9"/>
  <c r="I3254" i="9" l="1"/>
  <c r="D3254" i="9"/>
  <c r="N3254" i="9"/>
  <c r="T3254" i="9"/>
  <c r="U3254" i="9" s="1"/>
  <c r="A3254" i="9"/>
  <c r="B3255" i="9"/>
  <c r="I3255" i="9" l="1"/>
  <c r="D3255" i="9"/>
  <c r="N3255" i="9"/>
  <c r="T3255" i="9"/>
  <c r="U3255" i="9" s="1"/>
  <c r="A3255" i="9"/>
  <c r="B3256" i="9"/>
  <c r="I3256" i="9" l="1"/>
  <c r="D3256" i="9"/>
  <c r="T3256" i="9"/>
  <c r="U3256" i="9" s="1"/>
  <c r="N3256" i="9"/>
  <c r="A3256" i="9"/>
  <c r="B3257" i="9"/>
  <c r="I3257" i="9" l="1"/>
  <c r="D3257" i="9"/>
  <c r="T3257" i="9"/>
  <c r="U3257" i="9" s="1"/>
  <c r="N3257" i="9"/>
  <c r="A3257" i="9"/>
  <c r="B3258" i="9"/>
  <c r="I3258" i="9" l="1"/>
  <c r="D3258" i="9"/>
  <c r="N3258" i="9"/>
  <c r="T3258" i="9"/>
  <c r="U3258" i="9" s="1"/>
  <c r="A3258" i="9"/>
  <c r="B3259" i="9"/>
  <c r="I3259" i="9" l="1"/>
  <c r="D3259" i="9"/>
  <c r="N3259" i="9"/>
  <c r="T3259" i="9"/>
  <c r="U3259" i="9" s="1"/>
  <c r="A3259" i="9"/>
  <c r="B3260" i="9"/>
  <c r="I3260" i="9" l="1"/>
  <c r="D3260" i="9"/>
  <c r="N3260" i="9"/>
  <c r="T3260" i="9"/>
  <c r="U3260" i="9" s="1"/>
  <c r="A3260" i="9"/>
  <c r="B3261" i="9"/>
  <c r="I3261" i="9" l="1"/>
  <c r="D3261" i="9"/>
  <c r="N3261" i="9"/>
  <c r="T3261" i="9"/>
  <c r="U3261" i="9" s="1"/>
  <c r="A3261" i="9"/>
  <c r="B3262" i="9"/>
  <c r="I3262" i="9" l="1"/>
  <c r="D3262" i="9"/>
  <c r="N3262" i="9"/>
  <c r="T3262" i="9"/>
  <c r="U3262" i="9" s="1"/>
  <c r="A3262" i="9"/>
  <c r="B3263" i="9"/>
  <c r="I3263" i="9" l="1"/>
  <c r="D3263" i="9"/>
  <c r="T3263" i="9"/>
  <c r="U3263" i="9" s="1"/>
  <c r="N3263" i="9"/>
  <c r="A3263" i="9"/>
  <c r="B3264" i="9"/>
  <c r="D3264" i="9" l="1"/>
  <c r="I3264" i="9"/>
  <c r="N3264" i="9"/>
  <c r="T3264" i="9"/>
  <c r="U3264" i="9" s="1"/>
  <c r="A3264" i="9"/>
  <c r="B3265" i="9"/>
  <c r="I3265" i="9" l="1"/>
  <c r="D3265" i="9"/>
  <c r="N3265" i="9"/>
  <c r="T3265" i="9"/>
  <c r="U3265" i="9" s="1"/>
  <c r="A3265" i="9"/>
  <c r="B3266" i="9"/>
  <c r="I3266" i="9" l="1"/>
  <c r="D3266" i="9"/>
  <c r="N3266" i="9"/>
  <c r="T3266" i="9"/>
  <c r="U3266" i="9" s="1"/>
  <c r="A3266" i="9"/>
  <c r="B3267" i="9"/>
  <c r="I3267" i="9" l="1"/>
  <c r="D3267" i="9"/>
  <c r="T3267" i="9"/>
  <c r="U3267" i="9" s="1"/>
  <c r="N3267" i="9"/>
  <c r="A3267" i="9"/>
  <c r="B3268" i="9"/>
  <c r="I3268" i="9" l="1"/>
  <c r="D3268" i="9"/>
  <c r="N3268" i="9"/>
  <c r="T3268" i="9"/>
  <c r="U3268" i="9" s="1"/>
  <c r="A3268" i="9"/>
  <c r="B3269" i="9"/>
  <c r="I3269" i="9" l="1"/>
  <c r="D3269" i="9"/>
  <c r="N3269" i="9"/>
  <c r="T3269" i="9"/>
  <c r="U3269" i="9" s="1"/>
  <c r="A3269" i="9"/>
  <c r="B3270" i="9"/>
  <c r="I3270" i="9" l="1"/>
  <c r="D3270" i="9"/>
  <c r="N3270" i="9"/>
  <c r="T3270" i="9"/>
  <c r="U3270" i="9" s="1"/>
  <c r="A3270" i="9"/>
  <c r="B3271" i="9"/>
  <c r="I3271" i="9" l="1"/>
  <c r="D3271" i="9"/>
  <c r="T3271" i="9"/>
  <c r="U3271" i="9" s="1"/>
  <c r="N3271" i="9"/>
  <c r="A3271" i="9"/>
  <c r="B3272" i="9"/>
  <c r="I3272" i="9" l="1"/>
  <c r="D3272" i="9"/>
  <c r="N3272" i="9"/>
  <c r="T3272" i="9"/>
  <c r="U3272" i="9" s="1"/>
  <c r="A3272" i="9"/>
  <c r="B3273" i="9"/>
  <c r="D3273" i="9" l="1"/>
  <c r="I3273" i="9"/>
  <c r="N3273" i="9"/>
  <c r="T3273" i="9"/>
  <c r="U3273" i="9" s="1"/>
  <c r="A3273" i="9"/>
  <c r="B3274" i="9"/>
  <c r="I3274" i="9" l="1"/>
  <c r="D3274" i="9"/>
  <c r="T3274" i="9"/>
  <c r="U3274" i="9" s="1"/>
  <c r="N3274" i="9"/>
  <c r="A3274" i="9"/>
  <c r="B3275" i="9"/>
  <c r="I3275" i="9" l="1"/>
  <c r="D3275" i="9"/>
  <c r="N3275" i="9"/>
  <c r="T3275" i="9"/>
  <c r="U3275" i="9" s="1"/>
  <c r="A3275" i="9"/>
  <c r="B3276" i="9"/>
  <c r="I3276" i="9" l="1"/>
  <c r="D3276" i="9"/>
  <c r="N3276" i="9"/>
  <c r="T3276" i="9"/>
  <c r="U3276" i="9" s="1"/>
  <c r="A3276" i="9"/>
  <c r="B3277" i="9"/>
  <c r="I3277" i="9" l="1"/>
  <c r="D3277" i="9"/>
  <c r="N3277" i="9"/>
  <c r="T3277" i="9"/>
  <c r="U3277" i="9" s="1"/>
  <c r="A3277" i="9"/>
  <c r="B3278" i="9"/>
  <c r="I3278" i="9" l="1"/>
  <c r="D3278" i="9"/>
  <c r="T3278" i="9"/>
  <c r="U3278" i="9" s="1"/>
  <c r="N3278" i="9"/>
  <c r="A3278" i="9"/>
  <c r="B3279" i="9"/>
  <c r="I3279" i="9" l="1"/>
  <c r="D3279" i="9"/>
  <c r="N3279" i="9"/>
  <c r="T3279" i="9"/>
  <c r="U3279" i="9" s="1"/>
  <c r="A3279" i="9"/>
  <c r="B3280" i="9"/>
  <c r="I3280" i="9" l="1"/>
  <c r="D3280" i="9"/>
  <c r="N3280" i="9"/>
  <c r="T3280" i="9"/>
  <c r="U3280" i="9" s="1"/>
  <c r="A3280" i="9"/>
  <c r="B3281" i="9"/>
  <c r="I3281" i="9" l="1"/>
  <c r="D3281" i="9"/>
  <c r="N3281" i="9"/>
  <c r="T3281" i="9"/>
  <c r="U3281" i="9" s="1"/>
  <c r="A3281" i="9"/>
  <c r="B3282" i="9"/>
  <c r="I3282" i="9" l="1"/>
  <c r="D3282" i="9"/>
  <c r="T3282" i="9"/>
  <c r="U3282" i="9" s="1"/>
  <c r="N3282" i="9"/>
  <c r="A3282" i="9"/>
  <c r="B3283" i="9"/>
  <c r="I3283" i="9" l="1"/>
  <c r="D3283" i="9"/>
  <c r="N3283" i="9"/>
  <c r="T3283" i="9"/>
  <c r="U3283" i="9" s="1"/>
  <c r="A3283" i="9"/>
  <c r="B3284" i="9"/>
  <c r="I3284" i="9" l="1"/>
  <c r="D3284" i="9"/>
  <c r="N3284" i="9"/>
  <c r="T3284" i="9"/>
  <c r="U3284" i="9" s="1"/>
  <c r="A3284" i="9"/>
  <c r="B3285" i="9"/>
  <c r="I3285" i="9" l="1"/>
  <c r="D3285" i="9"/>
  <c r="N3285" i="9"/>
  <c r="T3285" i="9"/>
  <c r="U3285" i="9" s="1"/>
  <c r="A3285" i="9"/>
  <c r="B3286" i="9"/>
  <c r="I3286" i="9" l="1"/>
  <c r="D3286" i="9"/>
  <c r="T3286" i="9"/>
  <c r="U3286" i="9" s="1"/>
  <c r="N3286" i="9"/>
  <c r="A3286" i="9"/>
  <c r="B3287" i="9"/>
  <c r="I3287" i="9" l="1"/>
  <c r="D3287" i="9"/>
  <c r="N3287" i="9"/>
  <c r="T3287" i="9"/>
  <c r="U3287" i="9" s="1"/>
  <c r="A3287" i="9"/>
  <c r="B3288" i="9"/>
  <c r="I3288" i="9" l="1"/>
  <c r="D3288" i="9"/>
  <c r="T3288" i="9"/>
  <c r="U3288" i="9" s="1"/>
  <c r="N3288" i="9"/>
  <c r="A3288" i="9"/>
  <c r="B3289" i="9"/>
  <c r="I3289" i="9" l="1"/>
  <c r="D3289" i="9"/>
  <c r="T3289" i="9"/>
  <c r="U3289" i="9" s="1"/>
  <c r="N3289" i="9"/>
  <c r="A3289" i="9"/>
  <c r="B3290" i="9"/>
  <c r="I3290" i="9" l="1"/>
  <c r="D3290" i="9"/>
  <c r="N3290" i="9"/>
  <c r="T3290" i="9"/>
  <c r="U3290" i="9" s="1"/>
  <c r="A3290" i="9"/>
  <c r="B3291" i="9"/>
  <c r="I3291" i="9" l="1"/>
  <c r="D3291" i="9"/>
  <c r="N3291" i="9"/>
  <c r="T3291" i="9"/>
  <c r="U3291" i="9" s="1"/>
  <c r="A3291" i="9"/>
  <c r="B3292" i="9"/>
  <c r="I3292" i="9" l="1"/>
  <c r="D3292" i="9"/>
  <c r="N3292" i="9"/>
  <c r="T3292" i="9"/>
  <c r="U3292" i="9" s="1"/>
  <c r="A3292" i="9"/>
  <c r="B3293" i="9"/>
  <c r="I3293" i="9" l="1"/>
  <c r="D3293" i="9"/>
  <c r="T3293" i="9"/>
  <c r="U3293" i="9" s="1"/>
  <c r="N3293" i="9"/>
  <c r="A3293" i="9"/>
  <c r="B3294" i="9"/>
  <c r="I3294" i="9" l="1"/>
  <c r="D3294" i="9"/>
  <c r="N3294" i="9"/>
  <c r="T3294" i="9"/>
  <c r="U3294" i="9" s="1"/>
  <c r="A3294" i="9"/>
  <c r="B3295" i="9"/>
  <c r="I3295" i="9" l="1"/>
  <c r="D3295" i="9"/>
  <c r="N3295" i="9"/>
  <c r="T3295" i="9"/>
  <c r="U3295" i="9" s="1"/>
  <c r="A3295" i="9"/>
  <c r="B3296" i="9"/>
  <c r="I3296" i="9" l="1"/>
  <c r="D3296" i="9"/>
  <c r="N3296" i="9"/>
  <c r="T3296" i="9"/>
  <c r="U3296" i="9" s="1"/>
  <c r="A3296" i="9"/>
  <c r="B3297" i="9"/>
  <c r="I3297" i="9" l="1"/>
  <c r="D3297" i="9"/>
  <c r="T3297" i="9"/>
  <c r="U3297" i="9" s="1"/>
  <c r="N3297" i="9"/>
  <c r="A3297" i="9"/>
  <c r="B3298" i="9"/>
  <c r="I3298" i="9" l="1"/>
  <c r="D3298" i="9"/>
  <c r="N3298" i="9"/>
  <c r="T3298" i="9"/>
  <c r="U3298" i="9" s="1"/>
  <c r="A3298" i="9"/>
  <c r="B3299" i="9"/>
  <c r="I3299" i="9" l="1"/>
  <c r="D3299" i="9"/>
  <c r="N3299" i="9"/>
  <c r="T3299" i="9"/>
  <c r="U3299" i="9" s="1"/>
  <c r="A3299" i="9"/>
  <c r="B3300" i="9"/>
  <c r="I3300" i="9" l="1"/>
  <c r="D3300" i="9"/>
  <c r="N3300" i="9"/>
  <c r="T3300" i="9"/>
  <c r="U3300" i="9" s="1"/>
  <c r="A3300" i="9"/>
  <c r="B3301" i="9"/>
  <c r="I3301" i="9" l="1"/>
  <c r="D3301" i="9"/>
  <c r="T3301" i="9"/>
  <c r="U3301" i="9" s="1"/>
  <c r="N3301" i="9"/>
  <c r="A3301" i="9"/>
  <c r="B3302" i="9"/>
  <c r="I3302" i="9" l="1"/>
  <c r="D3302" i="9"/>
  <c r="N3302" i="9"/>
  <c r="T3302" i="9"/>
  <c r="U3302" i="9" s="1"/>
  <c r="A3302" i="9"/>
  <c r="B3303" i="9"/>
  <c r="I3303" i="9" l="1"/>
  <c r="D3303" i="9"/>
  <c r="T3303" i="9"/>
  <c r="U3303" i="9" s="1"/>
  <c r="N3303" i="9"/>
  <c r="A3303" i="9"/>
  <c r="B3304" i="9"/>
  <c r="I3304" i="9" l="1"/>
  <c r="D3304" i="9"/>
  <c r="N3304" i="9"/>
  <c r="T3304" i="9"/>
  <c r="U3304" i="9" s="1"/>
  <c r="A3304" i="9"/>
  <c r="B3305" i="9"/>
  <c r="I3305" i="9" l="1"/>
  <c r="D3305" i="9"/>
  <c r="N3305" i="9"/>
  <c r="T3305" i="9"/>
  <c r="U3305" i="9" s="1"/>
  <c r="A3305" i="9"/>
  <c r="B3306" i="9"/>
  <c r="I3306" i="9" l="1"/>
  <c r="D3306" i="9"/>
  <c r="T3306" i="9"/>
  <c r="U3306" i="9" s="1"/>
  <c r="N3306" i="9"/>
  <c r="A3306" i="9"/>
  <c r="B3307" i="9"/>
  <c r="I3307" i="9" l="1"/>
  <c r="D3307" i="9"/>
  <c r="N3307" i="9"/>
  <c r="T3307" i="9"/>
  <c r="U3307" i="9" s="1"/>
  <c r="A3307" i="9"/>
  <c r="B3308" i="9"/>
  <c r="I3308" i="9" l="1"/>
  <c r="D3308" i="9"/>
  <c r="N3308" i="9"/>
  <c r="T3308" i="9"/>
  <c r="U3308" i="9" s="1"/>
  <c r="A3308" i="9"/>
  <c r="B3309" i="9"/>
  <c r="I3309" i="9" l="1"/>
  <c r="D3309" i="9"/>
  <c r="N3309" i="9"/>
  <c r="T3309" i="9"/>
  <c r="U3309" i="9" s="1"/>
  <c r="A3309" i="9"/>
  <c r="B3310" i="9"/>
  <c r="D3310" i="9" l="1"/>
  <c r="I3310" i="9"/>
  <c r="N3310" i="9"/>
  <c r="T3310" i="9"/>
  <c r="U3310" i="9" s="1"/>
  <c r="A3310" i="9"/>
  <c r="B3311" i="9"/>
  <c r="I3311" i="9" l="1"/>
  <c r="D3311" i="9"/>
  <c r="N3311" i="9"/>
  <c r="T3311" i="9"/>
  <c r="U3311" i="9" s="1"/>
  <c r="A3311" i="9"/>
  <c r="B3312" i="9"/>
  <c r="D3312" i="9" l="1"/>
  <c r="I3312" i="9"/>
  <c r="T3312" i="9"/>
  <c r="U3312" i="9" s="1"/>
  <c r="N3312" i="9"/>
  <c r="A3312" i="9"/>
  <c r="B3313" i="9"/>
  <c r="I3313" i="9" l="1"/>
  <c r="D3313" i="9"/>
  <c r="N3313" i="9"/>
  <c r="T3313" i="9"/>
  <c r="U3313" i="9" s="1"/>
  <c r="A3313" i="9"/>
  <c r="B3314" i="9"/>
  <c r="I3314" i="9" l="1"/>
  <c r="D3314" i="9"/>
  <c r="T3314" i="9"/>
  <c r="U3314" i="9" s="1"/>
  <c r="N3314" i="9"/>
  <c r="A3314" i="9"/>
  <c r="B3315" i="9"/>
  <c r="I3315" i="9" l="1"/>
  <c r="D3315" i="9"/>
  <c r="N3315" i="9"/>
  <c r="T3315" i="9"/>
  <c r="U3315" i="9" s="1"/>
  <c r="A3315" i="9"/>
  <c r="B3316" i="9"/>
  <c r="I3316" i="9" l="1"/>
  <c r="D3316" i="9"/>
  <c r="T3316" i="9"/>
  <c r="U3316" i="9" s="1"/>
  <c r="N3316" i="9"/>
  <c r="A3316" i="9"/>
  <c r="B3317" i="9"/>
  <c r="I3317" i="9" l="1"/>
  <c r="D3317" i="9"/>
  <c r="T3317" i="9"/>
  <c r="U3317" i="9" s="1"/>
  <c r="N3317" i="9"/>
  <c r="A3317" i="9"/>
  <c r="B3318" i="9"/>
  <c r="I3318" i="9" l="1"/>
  <c r="D3318" i="9"/>
  <c r="N3318" i="9"/>
  <c r="T3318" i="9"/>
  <c r="U3318" i="9" s="1"/>
  <c r="A3318" i="9"/>
  <c r="B3319" i="9"/>
  <c r="I3319" i="9" l="1"/>
  <c r="D3319" i="9"/>
  <c r="T3319" i="9"/>
  <c r="U3319" i="9" s="1"/>
  <c r="N3319" i="9"/>
  <c r="A3319" i="9"/>
  <c r="B3320" i="9"/>
  <c r="I3320" i="9" l="1"/>
  <c r="D3320" i="9"/>
  <c r="N3320" i="9"/>
  <c r="T3320" i="9"/>
  <c r="U3320" i="9" s="1"/>
  <c r="A3320" i="9"/>
  <c r="B3321" i="9"/>
  <c r="I3321" i="9" l="1"/>
  <c r="D3321" i="9"/>
  <c r="N3321" i="9"/>
  <c r="T3321" i="9"/>
  <c r="U3321" i="9" s="1"/>
  <c r="A3321" i="9"/>
  <c r="B3322" i="9"/>
  <c r="I3322" i="9" l="1"/>
  <c r="D3322" i="9"/>
  <c r="N3322" i="9"/>
  <c r="T3322" i="9"/>
  <c r="U3322" i="9" s="1"/>
  <c r="A3322" i="9"/>
  <c r="B3323" i="9"/>
  <c r="I3323" i="9" l="1"/>
  <c r="D3323" i="9"/>
  <c r="N3323" i="9"/>
  <c r="T3323" i="9"/>
  <c r="U3323" i="9" s="1"/>
  <c r="A3323" i="9"/>
  <c r="B3324" i="9"/>
  <c r="I3324" i="9" l="1"/>
  <c r="D3324" i="9"/>
  <c r="N3324" i="9"/>
  <c r="T3324" i="9"/>
  <c r="U3324" i="9" s="1"/>
  <c r="A3324" i="9"/>
  <c r="B3325" i="9"/>
  <c r="I3325" i="9" l="1"/>
  <c r="D3325" i="9"/>
  <c r="N3325" i="9"/>
  <c r="T3325" i="9"/>
  <c r="U3325" i="9" s="1"/>
  <c r="A3325" i="9"/>
  <c r="B3326" i="9"/>
  <c r="I3326" i="9" l="1"/>
  <c r="D3326" i="9"/>
  <c r="N3326" i="9"/>
  <c r="T3326" i="9"/>
  <c r="U3326" i="9" s="1"/>
  <c r="A3326" i="9"/>
  <c r="B3327" i="9"/>
  <c r="I3327" i="9" l="1"/>
  <c r="D3327" i="9"/>
  <c r="T3327" i="9"/>
  <c r="U3327" i="9" s="1"/>
  <c r="N3327" i="9"/>
  <c r="A3327" i="9"/>
  <c r="B3328" i="9"/>
  <c r="D3328" i="9" l="1"/>
  <c r="I3328" i="9"/>
  <c r="N3328" i="9"/>
  <c r="T3328" i="9"/>
  <c r="U3328" i="9" s="1"/>
  <c r="A3328" i="9"/>
  <c r="B3329" i="9"/>
  <c r="I3329" i="9" l="1"/>
  <c r="D3329" i="9"/>
  <c r="T3329" i="9"/>
  <c r="U3329" i="9" s="1"/>
  <c r="N3329" i="9"/>
  <c r="A3329" i="9"/>
  <c r="B3330" i="9"/>
  <c r="I3330" i="9" l="1"/>
  <c r="D3330" i="9"/>
  <c r="N3330" i="9"/>
  <c r="T3330" i="9"/>
  <c r="U3330" i="9" s="1"/>
  <c r="A3330" i="9"/>
  <c r="B3331" i="9"/>
  <c r="I3331" i="9" l="1"/>
  <c r="D3331" i="9"/>
  <c r="T3331" i="9"/>
  <c r="U3331" i="9" s="1"/>
  <c r="N3331" i="9"/>
  <c r="A3331" i="9"/>
  <c r="B3332" i="9"/>
  <c r="I3332" i="9" l="1"/>
  <c r="D3332" i="9"/>
  <c r="N3332" i="9"/>
  <c r="T3332" i="9"/>
  <c r="U3332" i="9" s="1"/>
  <c r="A3332" i="9"/>
  <c r="B3333" i="9"/>
  <c r="I3333" i="9" l="1"/>
  <c r="D3333" i="9"/>
  <c r="N3333" i="9"/>
  <c r="T3333" i="9"/>
  <c r="U3333" i="9" s="1"/>
  <c r="A3333" i="9"/>
  <c r="B3334" i="9"/>
  <c r="T3334" i="9" l="1"/>
  <c r="U3334" i="9" s="1"/>
  <c r="N3334" i="9"/>
  <c r="A3334" i="9"/>
  <c r="B3335" i="9"/>
  <c r="I3335" i="9" l="1"/>
  <c r="D3335" i="9"/>
  <c r="N3335" i="9"/>
  <c r="T3335" i="9"/>
  <c r="U3335" i="9" s="1"/>
  <c r="A3335" i="9"/>
  <c r="B3336" i="9"/>
  <c r="I3336" i="9" l="1"/>
  <c r="D3336" i="9"/>
  <c r="T3336" i="9"/>
  <c r="U3336" i="9" s="1"/>
  <c r="N3336" i="9"/>
  <c r="A3336" i="9"/>
  <c r="B3337" i="9"/>
  <c r="D3337" i="9" l="1"/>
  <c r="I3337" i="9"/>
  <c r="N3337" i="9"/>
  <c r="T3337" i="9"/>
  <c r="U3337" i="9" s="1"/>
  <c r="A3337" i="9"/>
  <c r="B3338" i="9"/>
  <c r="I3338" i="9" l="1"/>
  <c r="D3338" i="9"/>
  <c r="N3338" i="9"/>
  <c r="T3338" i="9"/>
  <c r="U3338" i="9" s="1"/>
  <c r="A3338" i="9"/>
  <c r="B3339" i="9"/>
  <c r="I3339" i="9" l="1"/>
  <c r="D3339" i="9"/>
  <c r="N3339" i="9"/>
  <c r="T3339" i="9"/>
  <c r="U3339" i="9" s="1"/>
  <c r="A3339" i="9"/>
  <c r="B3340" i="9"/>
  <c r="I3340" i="9" l="1"/>
  <c r="D3340" i="9"/>
  <c r="N3340" i="9"/>
  <c r="T3340" i="9"/>
  <c r="U3340" i="9" s="1"/>
  <c r="A3340" i="9"/>
  <c r="B3341" i="9"/>
  <c r="I3341" i="9" l="1"/>
  <c r="D3341" i="9"/>
  <c r="N3341" i="9"/>
  <c r="T3341" i="9"/>
  <c r="U3341" i="9" s="1"/>
  <c r="A3341" i="9"/>
  <c r="B3342" i="9"/>
  <c r="D3342" i="9" l="1"/>
  <c r="I3342" i="9"/>
  <c r="T3342" i="9"/>
  <c r="U3342" i="9" s="1"/>
  <c r="N3342" i="9"/>
  <c r="A3342" i="9"/>
  <c r="B3343" i="9"/>
  <c r="I3343" i="9" l="1"/>
  <c r="D3343" i="9"/>
  <c r="N3343" i="9"/>
  <c r="T3343" i="9"/>
  <c r="U3343" i="9" s="1"/>
  <c r="A3343" i="9"/>
  <c r="B3344" i="9"/>
  <c r="I3344" i="9" l="1"/>
  <c r="D3344" i="9"/>
  <c r="N3344" i="9"/>
  <c r="T3344" i="9"/>
  <c r="U3344" i="9" s="1"/>
  <c r="A3344" i="9"/>
  <c r="B3345" i="9"/>
  <c r="I3345" i="9" l="1"/>
  <c r="D3345" i="9"/>
  <c r="N3345" i="9"/>
  <c r="T3345" i="9"/>
  <c r="U3345" i="9" s="1"/>
  <c r="A3345" i="9"/>
  <c r="B3346" i="9"/>
  <c r="I3346" i="9" l="1"/>
  <c r="D3346" i="9"/>
  <c r="T3346" i="9"/>
  <c r="U3346" i="9" s="1"/>
  <c r="N3346" i="9"/>
  <c r="A3346" i="9"/>
  <c r="B3347" i="9"/>
  <c r="I3347" i="9" l="1"/>
  <c r="D3347" i="9"/>
  <c r="N3347" i="9"/>
  <c r="T3347" i="9"/>
  <c r="U3347" i="9" s="1"/>
  <c r="A3347" i="9"/>
  <c r="B3348" i="9"/>
  <c r="I3348" i="9" l="1"/>
  <c r="D3348" i="9"/>
  <c r="T3348" i="9"/>
  <c r="U3348" i="9" s="1"/>
  <c r="N3348" i="9"/>
  <c r="A3348" i="9"/>
  <c r="B3349" i="9"/>
  <c r="I3349" i="9" l="1"/>
  <c r="D3349" i="9"/>
  <c r="T3349" i="9"/>
  <c r="U3349" i="9" s="1"/>
  <c r="N3349" i="9"/>
  <c r="A3349" i="9"/>
  <c r="B3350" i="9"/>
  <c r="I3350" i="9" l="1"/>
  <c r="D3350" i="9"/>
  <c r="N3350" i="9"/>
  <c r="T3350" i="9"/>
  <c r="U3350" i="9" s="1"/>
  <c r="A3350" i="9"/>
  <c r="B3351" i="9"/>
  <c r="I3351" i="9" l="1"/>
  <c r="D3351" i="9"/>
  <c r="T3351" i="9"/>
  <c r="U3351" i="9" s="1"/>
  <c r="N3351" i="9"/>
  <c r="A3351" i="9"/>
  <c r="B3352" i="9"/>
  <c r="I3352" i="9" l="1"/>
  <c r="D3352" i="9"/>
  <c r="N3352" i="9"/>
  <c r="T3352" i="9"/>
  <c r="U3352" i="9" s="1"/>
  <c r="A3352" i="9"/>
  <c r="B3353" i="9"/>
  <c r="I3353" i="9" l="1"/>
  <c r="D3353" i="9"/>
  <c r="N3353" i="9"/>
  <c r="T3353" i="9"/>
  <c r="U3353" i="9" s="1"/>
  <c r="A3353" i="9"/>
  <c r="B3354" i="9"/>
  <c r="I3354" i="9" l="1"/>
  <c r="D3354" i="9"/>
  <c r="N3354" i="9"/>
  <c r="T3354" i="9"/>
  <c r="U3354" i="9" s="1"/>
  <c r="A3354" i="9"/>
  <c r="B3355" i="9"/>
  <c r="I3355" i="9" l="1"/>
  <c r="D3355" i="9"/>
  <c r="N3355" i="9"/>
  <c r="T3355" i="9"/>
  <c r="U3355" i="9" s="1"/>
  <c r="A3355" i="9"/>
  <c r="B3356" i="9"/>
  <c r="I3356" i="9" l="1"/>
  <c r="D3356" i="9"/>
  <c r="N3356" i="9"/>
  <c r="T3356" i="9"/>
  <c r="U3356" i="9" s="1"/>
  <c r="A3356" i="9"/>
  <c r="B3357" i="9"/>
  <c r="I3357" i="9" l="1"/>
  <c r="D3357" i="9"/>
  <c r="N3357" i="9"/>
  <c r="T3357" i="9"/>
  <c r="U3357" i="9" s="1"/>
  <c r="A3357" i="9"/>
  <c r="B3358" i="9"/>
  <c r="I3358" i="9" l="1"/>
  <c r="D3358" i="9"/>
  <c r="N3358" i="9"/>
  <c r="T3358" i="9"/>
  <c r="U3358" i="9" s="1"/>
  <c r="A3358" i="9"/>
  <c r="B3359" i="9"/>
  <c r="I3359" i="9" l="1"/>
  <c r="D3359" i="9"/>
  <c r="N3359" i="9"/>
  <c r="T3359" i="9"/>
  <c r="U3359" i="9" s="1"/>
  <c r="A3359" i="9"/>
  <c r="B3360" i="9"/>
  <c r="I3360" i="9" l="1"/>
  <c r="D3360" i="9"/>
  <c r="N3360" i="9"/>
  <c r="T3360" i="9"/>
  <c r="U3360" i="9" s="1"/>
  <c r="A3360" i="9"/>
  <c r="B3361" i="9"/>
  <c r="I3361" i="9" l="1"/>
  <c r="D3361" i="9"/>
  <c r="N3361" i="9"/>
  <c r="T3361" i="9"/>
  <c r="U3361" i="9" s="1"/>
  <c r="A3361" i="9"/>
  <c r="B3362" i="9"/>
  <c r="I3362" i="9" l="1"/>
  <c r="D3362" i="9"/>
  <c r="N3362" i="9"/>
  <c r="T3362" i="9"/>
  <c r="U3362" i="9" s="1"/>
  <c r="A3362" i="9"/>
  <c r="B3363" i="9"/>
  <c r="I3363" i="9" l="1"/>
  <c r="D3363" i="9"/>
  <c r="N3363" i="9"/>
  <c r="T3363" i="9"/>
  <c r="U3363" i="9" s="1"/>
  <c r="A3363" i="9"/>
  <c r="B3364" i="9"/>
  <c r="I3364" i="9" l="1"/>
  <c r="D3364" i="9"/>
  <c r="N3364" i="9"/>
  <c r="T3364" i="9"/>
  <c r="U3364" i="9" s="1"/>
  <c r="A3364" i="9"/>
  <c r="B3365" i="9"/>
  <c r="I3365" i="9" l="1"/>
  <c r="D3365" i="9"/>
  <c r="T3365" i="9"/>
  <c r="U3365" i="9" s="1"/>
  <c r="N3365" i="9"/>
  <c r="A3365" i="9"/>
  <c r="B3366" i="9"/>
  <c r="I3366" i="9" l="1"/>
  <c r="D3366" i="9"/>
  <c r="N3366" i="9"/>
  <c r="T3366" i="9"/>
  <c r="U3366" i="9" s="1"/>
  <c r="A3366" i="9"/>
  <c r="B3367" i="9"/>
  <c r="I3367" i="9" l="1"/>
  <c r="D3367" i="9"/>
  <c r="N3367" i="9"/>
  <c r="T3367" i="9"/>
  <c r="U3367" i="9" s="1"/>
  <c r="A3367" i="9"/>
  <c r="B3368" i="9"/>
  <c r="I3368" i="9" l="1"/>
  <c r="D3368" i="9"/>
  <c r="N3368" i="9"/>
  <c r="T3368" i="9"/>
  <c r="U3368" i="9" s="1"/>
  <c r="A3368" i="9"/>
  <c r="B3369" i="9"/>
  <c r="I3369" i="9" l="1"/>
  <c r="D3369" i="9"/>
  <c r="T3369" i="9"/>
  <c r="U3369" i="9" s="1"/>
  <c r="N3369" i="9"/>
  <c r="A3369" i="9"/>
  <c r="B3370" i="9"/>
  <c r="I3370" i="9" l="1"/>
  <c r="D3370" i="9"/>
  <c r="N3370" i="9"/>
  <c r="T3370" i="9"/>
  <c r="U3370" i="9" s="1"/>
  <c r="A3370" i="9"/>
  <c r="B3371" i="9"/>
  <c r="I3371" i="9" l="1"/>
  <c r="D3371" i="9"/>
  <c r="T3371" i="9"/>
  <c r="U3371" i="9" s="1"/>
  <c r="N3371" i="9"/>
  <c r="A3371" i="9"/>
  <c r="B3372" i="9"/>
  <c r="I3372" i="9" l="1"/>
  <c r="D3372" i="9"/>
  <c r="N3372" i="9"/>
  <c r="T3372" i="9"/>
  <c r="U3372" i="9" s="1"/>
  <c r="A3372" i="9"/>
  <c r="B3373" i="9"/>
  <c r="I3373" i="9" l="1"/>
  <c r="D3373" i="9"/>
  <c r="T3373" i="9"/>
  <c r="U3373" i="9" s="1"/>
  <c r="N3373" i="9"/>
  <c r="A3373" i="9"/>
  <c r="B3374" i="9"/>
  <c r="D3374" i="9" l="1"/>
  <c r="I3374" i="9"/>
  <c r="N3374" i="9"/>
  <c r="T3374" i="9"/>
  <c r="U3374" i="9" s="1"/>
  <c r="A3374" i="9"/>
  <c r="B3375" i="9"/>
  <c r="I3375" i="9" l="1"/>
  <c r="D3375" i="9"/>
  <c r="T3375" i="9"/>
  <c r="U3375" i="9" s="1"/>
  <c r="N3375" i="9"/>
  <c r="A3375" i="9"/>
  <c r="B3376" i="9"/>
  <c r="D3376" i="9" l="1"/>
  <c r="I3376" i="9"/>
  <c r="N3376" i="9"/>
  <c r="T3376" i="9"/>
  <c r="U3376" i="9" s="1"/>
  <c r="A3376" i="9"/>
  <c r="B3377" i="9"/>
  <c r="I3377" i="9" l="1"/>
  <c r="D3377" i="9"/>
  <c r="T3377" i="9"/>
  <c r="U3377" i="9" s="1"/>
  <c r="N3377" i="9"/>
  <c r="A3377" i="9"/>
  <c r="B3378" i="9"/>
  <c r="I3378" i="9" l="1"/>
  <c r="D3378" i="9"/>
  <c r="N3378" i="9"/>
  <c r="T3378" i="9"/>
  <c r="U3378" i="9" s="1"/>
  <c r="A3378" i="9"/>
  <c r="B3379" i="9"/>
  <c r="I3379" i="9" l="1"/>
  <c r="D3379" i="9"/>
  <c r="T3379" i="9"/>
  <c r="U3379" i="9" s="1"/>
  <c r="N3379" i="9"/>
  <c r="A3379" i="9"/>
  <c r="B3380" i="9"/>
  <c r="I3380" i="9" l="1"/>
  <c r="D3380" i="9"/>
  <c r="N3380" i="9"/>
  <c r="T3380" i="9"/>
  <c r="U3380" i="9" s="1"/>
  <c r="A3380" i="9"/>
  <c r="B3381" i="9"/>
  <c r="I3381" i="9" l="1"/>
  <c r="D3381" i="9"/>
  <c r="N3381" i="9"/>
  <c r="T3381" i="9"/>
  <c r="U3381" i="9" s="1"/>
  <c r="A3381" i="9"/>
  <c r="B3382" i="9"/>
  <c r="I3382" i="9" l="1"/>
  <c r="D3382" i="9"/>
  <c r="T3382" i="9"/>
  <c r="U3382" i="9" s="1"/>
  <c r="N3382" i="9"/>
  <c r="A3382" i="9"/>
  <c r="B3383" i="9"/>
  <c r="I3383" i="9" l="1"/>
  <c r="D3383" i="9"/>
  <c r="N3383" i="9"/>
  <c r="T3383" i="9"/>
  <c r="U3383" i="9" s="1"/>
  <c r="A3383" i="9"/>
  <c r="B3384" i="9"/>
  <c r="I3384" i="9" l="1"/>
  <c r="D3384" i="9"/>
  <c r="T3384" i="9"/>
  <c r="U3384" i="9" s="1"/>
  <c r="N3384" i="9"/>
  <c r="A3384" i="9"/>
  <c r="B3385" i="9"/>
  <c r="I3385" i="9" l="1"/>
  <c r="D3385" i="9"/>
  <c r="N3385" i="9"/>
  <c r="T3385" i="9"/>
  <c r="U3385" i="9" s="1"/>
  <c r="A3385" i="9"/>
  <c r="B3386" i="9"/>
  <c r="I3386" i="9" l="1"/>
  <c r="D3386" i="9"/>
  <c r="N3386" i="9"/>
  <c r="T3386" i="9"/>
  <c r="U3386" i="9" s="1"/>
  <c r="A3386" i="9"/>
  <c r="B3387" i="9"/>
  <c r="I3387" i="9" l="1"/>
  <c r="D3387" i="9"/>
  <c r="N3387" i="9"/>
  <c r="T3387" i="9"/>
  <c r="U3387" i="9" s="1"/>
  <c r="A3387" i="9"/>
  <c r="B3388" i="9"/>
  <c r="I3388" i="9" l="1"/>
  <c r="D3388" i="9"/>
  <c r="N3388" i="9"/>
  <c r="T3388" i="9"/>
  <c r="U3388" i="9" s="1"/>
  <c r="A3388" i="9"/>
  <c r="B3389" i="9"/>
  <c r="I3389" i="9" l="1"/>
  <c r="D3389" i="9"/>
  <c r="N3389" i="9"/>
  <c r="T3389" i="9"/>
  <c r="U3389" i="9" s="1"/>
  <c r="A3389" i="9"/>
  <c r="B3390" i="9"/>
  <c r="I3390" i="9" l="1"/>
  <c r="D3390" i="9"/>
  <c r="N3390" i="9"/>
  <c r="T3390" i="9"/>
  <c r="U3390" i="9" s="1"/>
  <c r="A3390" i="9"/>
  <c r="B3391" i="9"/>
  <c r="I3391" i="9" l="1"/>
  <c r="D3391" i="9"/>
  <c r="N3391" i="9"/>
  <c r="T3391" i="9"/>
  <c r="U3391" i="9" s="1"/>
  <c r="A3391" i="9"/>
  <c r="B3392" i="9"/>
  <c r="D3392" i="9" l="1"/>
  <c r="I3392" i="9"/>
  <c r="T3392" i="9"/>
  <c r="U3392" i="9" s="1"/>
  <c r="N3392" i="9"/>
  <c r="A3392" i="9"/>
  <c r="B3393" i="9"/>
  <c r="I3393" i="9" l="1"/>
  <c r="D3393" i="9"/>
  <c r="N3393" i="9"/>
  <c r="T3393" i="9"/>
  <c r="U3393" i="9" s="1"/>
  <c r="A3393" i="9"/>
  <c r="B3394" i="9"/>
  <c r="I3394" i="9" l="1"/>
  <c r="D3394" i="9"/>
  <c r="T3394" i="9"/>
  <c r="U3394" i="9" s="1"/>
  <c r="N3394" i="9"/>
  <c r="A3394" i="9"/>
  <c r="B3395" i="9"/>
  <c r="I3395" i="9" l="1"/>
  <c r="D3395" i="9"/>
  <c r="N3395" i="9"/>
  <c r="T3395" i="9"/>
  <c r="U3395" i="9" s="1"/>
  <c r="A3395" i="9"/>
  <c r="B3396" i="9"/>
  <c r="I3396" i="9" l="1"/>
  <c r="D3396" i="9"/>
  <c r="T3396" i="9"/>
  <c r="U3396" i="9" s="1"/>
  <c r="N3396" i="9"/>
  <c r="A3396" i="9"/>
  <c r="B3397" i="9"/>
  <c r="I3397" i="9" l="1"/>
  <c r="D3397" i="9"/>
  <c r="T3397" i="9"/>
  <c r="U3397" i="9" s="1"/>
  <c r="N3397" i="9"/>
  <c r="A3397" i="9"/>
  <c r="B3398" i="9"/>
  <c r="I3398" i="9" l="1"/>
  <c r="D3398" i="9"/>
  <c r="N3398" i="9"/>
  <c r="T3398" i="9"/>
  <c r="U3398" i="9" s="1"/>
  <c r="A3398" i="9"/>
  <c r="B3399" i="9"/>
  <c r="I3399" i="9" l="1"/>
  <c r="D3399" i="9"/>
  <c r="T3399" i="9"/>
  <c r="U3399" i="9" s="1"/>
  <c r="N3399" i="9"/>
  <c r="A3399" i="9"/>
  <c r="B3400" i="9"/>
  <c r="I3400" i="9" l="1"/>
  <c r="D3400" i="9"/>
  <c r="N3400" i="9"/>
  <c r="T3400" i="9"/>
  <c r="U3400" i="9" s="1"/>
  <c r="A3400" i="9"/>
  <c r="B3401" i="9"/>
  <c r="D3401" i="9" l="1"/>
  <c r="I3401" i="9"/>
  <c r="N3401" i="9"/>
  <c r="T3401" i="9"/>
  <c r="U3401" i="9" s="1"/>
  <c r="A3401" i="9"/>
  <c r="B3402" i="9"/>
  <c r="I3402" i="9" l="1"/>
  <c r="D3402" i="9"/>
  <c r="N3402" i="9"/>
  <c r="T3402" i="9"/>
  <c r="U3402" i="9" s="1"/>
  <c r="A3402" i="9"/>
  <c r="B3403" i="9"/>
  <c r="I3403" i="9" l="1"/>
  <c r="D3403" i="9"/>
  <c r="N3403" i="9"/>
  <c r="T3403" i="9"/>
  <c r="U3403" i="9" s="1"/>
  <c r="A3403" i="9"/>
  <c r="B3404" i="9"/>
  <c r="I3404" i="9" l="1"/>
  <c r="D3404" i="9"/>
  <c r="N3404" i="9"/>
  <c r="T3404" i="9"/>
  <c r="U3404" i="9" s="1"/>
  <c r="A3404" i="9"/>
  <c r="B3405" i="9"/>
  <c r="I3405" i="9" l="1"/>
  <c r="D3405" i="9"/>
  <c r="N3405" i="9"/>
  <c r="T3405" i="9"/>
  <c r="U3405" i="9" s="1"/>
  <c r="A3405" i="9"/>
  <c r="B3406" i="9"/>
  <c r="I3406" i="9" l="1"/>
  <c r="D3406" i="9"/>
  <c r="N3406" i="9"/>
  <c r="T3406" i="9"/>
  <c r="U3406" i="9" s="1"/>
  <c r="A3406" i="9"/>
  <c r="B3407" i="9"/>
  <c r="I3407" i="9" l="1"/>
  <c r="D3407" i="9"/>
  <c r="T3407" i="9"/>
  <c r="U3407" i="9" s="1"/>
  <c r="N3407" i="9"/>
  <c r="A3407" i="9"/>
  <c r="B3408" i="9"/>
  <c r="I3408" i="9" l="1"/>
  <c r="D3408" i="9"/>
  <c r="N3408" i="9"/>
  <c r="T3408" i="9"/>
  <c r="U3408" i="9" s="1"/>
  <c r="A3408" i="9"/>
  <c r="B3409" i="9"/>
  <c r="I3409" i="9" l="1"/>
  <c r="D3409" i="9"/>
  <c r="T3409" i="9"/>
  <c r="U3409" i="9" s="1"/>
  <c r="N3409" i="9"/>
  <c r="A3409" i="9"/>
  <c r="B3410" i="9"/>
  <c r="I3410" i="9" l="1"/>
  <c r="D3410" i="9"/>
  <c r="N3410" i="9"/>
  <c r="T3410" i="9"/>
  <c r="U3410" i="9" s="1"/>
  <c r="A3410" i="9"/>
  <c r="B3411" i="9"/>
  <c r="I3411" i="9" l="1"/>
  <c r="D3411" i="9"/>
  <c r="T3411" i="9"/>
  <c r="U3411" i="9" s="1"/>
  <c r="N3411" i="9"/>
  <c r="A3411" i="9"/>
  <c r="B3412" i="9"/>
  <c r="I3412" i="9" l="1"/>
  <c r="D3412" i="9"/>
  <c r="N3412" i="9"/>
  <c r="T3412" i="9"/>
  <c r="U3412" i="9" s="1"/>
  <c r="A3412" i="9"/>
  <c r="B3413" i="9"/>
  <c r="I3413" i="9" l="1"/>
  <c r="D3413" i="9"/>
  <c r="N3413" i="9"/>
  <c r="T3413" i="9"/>
  <c r="U3413" i="9" s="1"/>
  <c r="A3413" i="9"/>
  <c r="B3414" i="9"/>
  <c r="I3414" i="9" l="1"/>
  <c r="D3414" i="9"/>
  <c r="T3414" i="9"/>
  <c r="U3414" i="9" s="1"/>
  <c r="N3414" i="9"/>
  <c r="A3414" i="9"/>
  <c r="B3415" i="9"/>
  <c r="I3415" i="9" l="1"/>
  <c r="D3415" i="9"/>
  <c r="N3415" i="9"/>
  <c r="T3415" i="9"/>
  <c r="U3415" i="9" s="1"/>
  <c r="A3415" i="9"/>
  <c r="B3416" i="9"/>
  <c r="I3416" i="9" l="1"/>
  <c r="D3416" i="9"/>
  <c r="T3416" i="9"/>
  <c r="U3416" i="9" s="1"/>
  <c r="N3416" i="9"/>
  <c r="A3416" i="9"/>
  <c r="B3417" i="9"/>
  <c r="I3417" i="9" l="1"/>
  <c r="D3417" i="9"/>
  <c r="N3417" i="9"/>
  <c r="T3417" i="9"/>
  <c r="U3417" i="9" s="1"/>
  <c r="A3417" i="9"/>
  <c r="B3418" i="9"/>
  <c r="I3418" i="9" l="1"/>
  <c r="D3418" i="9"/>
  <c r="N3418" i="9"/>
  <c r="T3418" i="9"/>
  <c r="U3418" i="9" s="1"/>
  <c r="A3418" i="9"/>
  <c r="B3419" i="9"/>
  <c r="I3419" i="9" l="1"/>
  <c r="D3419" i="9"/>
  <c r="N3419" i="9"/>
  <c r="T3419" i="9"/>
  <c r="U3419" i="9" s="1"/>
  <c r="A3419" i="9"/>
  <c r="B3420" i="9"/>
  <c r="I3420" i="9" l="1"/>
  <c r="D3420" i="9"/>
  <c r="N3420" i="9"/>
  <c r="T3420" i="9"/>
  <c r="U3420" i="9" s="1"/>
  <c r="A3420" i="9"/>
  <c r="B3421" i="9"/>
  <c r="I3421" i="9" l="1"/>
  <c r="D3421" i="9"/>
  <c r="N3421" i="9"/>
  <c r="T3421" i="9"/>
  <c r="U3421" i="9" s="1"/>
  <c r="A3421" i="9"/>
  <c r="B3422" i="9"/>
  <c r="I3422" i="9" l="1"/>
  <c r="D3422" i="9"/>
  <c r="T3422" i="9"/>
  <c r="U3422" i="9" s="1"/>
  <c r="N3422" i="9"/>
  <c r="A3422" i="9"/>
  <c r="B3423" i="9"/>
  <c r="I3423" i="9" l="1"/>
  <c r="D3423" i="9"/>
  <c r="N3423" i="9"/>
  <c r="T3423" i="9"/>
  <c r="U3423" i="9" s="1"/>
  <c r="A3423" i="9"/>
  <c r="B3424" i="9"/>
  <c r="N3424" i="9" l="1"/>
  <c r="T3424" i="9"/>
  <c r="U3424" i="9" s="1"/>
  <c r="A3424" i="9"/>
  <c r="B3425" i="9"/>
  <c r="I3425" i="9" l="1"/>
  <c r="D3425" i="9"/>
  <c r="N3425" i="9"/>
  <c r="T3425" i="9"/>
  <c r="U3425" i="9" s="1"/>
  <c r="A3425" i="9"/>
  <c r="B3426" i="9"/>
  <c r="I3426" i="9" l="1"/>
  <c r="D3426" i="9"/>
  <c r="T3426" i="9"/>
  <c r="U3426" i="9" s="1"/>
  <c r="N3426" i="9"/>
  <c r="A3426" i="9"/>
  <c r="B3427" i="9"/>
  <c r="I3427" i="9" l="1"/>
  <c r="D3427" i="9"/>
  <c r="N3427" i="9"/>
  <c r="T3427" i="9"/>
  <c r="U3427" i="9" s="1"/>
  <c r="A3427" i="9"/>
  <c r="B3428" i="9"/>
  <c r="I3428" i="9" l="1"/>
  <c r="D3428" i="9"/>
  <c r="T3428" i="9"/>
  <c r="U3428" i="9" s="1"/>
  <c r="N3428" i="9"/>
  <c r="A3428" i="9"/>
  <c r="B3429" i="9"/>
  <c r="I3429" i="9" l="1"/>
  <c r="D3429" i="9"/>
  <c r="N3429" i="9"/>
  <c r="T3429" i="9"/>
  <c r="U3429" i="9" s="1"/>
  <c r="A3429" i="9"/>
  <c r="B3430" i="9"/>
  <c r="I3430" i="9" l="1"/>
  <c r="D3430" i="9"/>
  <c r="T3430" i="9"/>
  <c r="U3430" i="9" s="1"/>
  <c r="N3430" i="9"/>
  <c r="A3430" i="9"/>
  <c r="B3431" i="9"/>
  <c r="I3431" i="9" l="1"/>
  <c r="D3431" i="9"/>
  <c r="N3431" i="9"/>
  <c r="T3431" i="9"/>
  <c r="U3431" i="9" s="1"/>
  <c r="A3431" i="9"/>
  <c r="B3432" i="9"/>
  <c r="I3432" i="9" l="1"/>
  <c r="D3432" i="9"/>
  <c r="T3432" i="9"/>
  <c r="U3432" i="9" s="1"/>
  <c r="N3432" i="9"/>
  <c r="A3432" i="9"/>
  <c r="B3433" i="9"/>
  <c r="I3433" i="9" l="1"/>
  <c r="D3433" i="9"/>
  <c r="N3433" i="9"/>
  <c r="T3433" i="9"/>
  <c r="U3433" i="9" s="1"/>
  <c r="A3433" i="9"/>
  <c r="B3434" i="9"/>
  <c r="I3434" i="9" l="1"/>
  <c r="D3434" i="9"/>
  <c r="T3434" i="9"/>
  <c r="U3434" i="9" s="1"/>
  <c r="N3434" i="9"/>
  <c r="A3434" i="9"/>
  <c r="B3435" i="9"/>
  <c r="I3435" i="9" l="1"/>
  <c r="D3435" i="9"/>
  <c r="N3435" i="9"/>
  <c r="T3435" i="9"/>
  <c r="U3435" i="9" s="1"/>
  <c r="A3435" i="9"/>
  <c r="B3436" i="9"/>
  <c r="I3436" i="9" l="1"/>
  <c r="D3436" i="9"/>
  <c r="T3436" i="9"/>
  <c r="U3436" i="9" s="1"/>
  <c r="N3436" i="9"/>
  <c r="A3436" i="9"/>
  <c r="B3437" i="9"/>
  <c r="I3437" i="9" l="1"/>
  <c r="D3437" i="9"/>
  <c r="N3437" i="9"/>
  <c r="T3437" i="9"/>
  <c r="U3437" i="9" s="1"/>
  <c r="A3437" i="9"/>
  <c r="B3438" i="9"/>
  <c r="I3438" i="9" l="1"/>
  <c r="D3438" i="9"/>
  <c r="T3438" i="9"/>
  <c r="U3438" i="9" s="1"/>
  <c r="N3438" i="9"/>
  <c r="A3438" i="9"/>
  <c r="B3439" i="9"/>
  <c r="I3439" i="9" l="1"/>
  <c r="D3439" i="9"/>
  <c r="N3439" i="9"/>
  <c r="T3439" i="9"/>
  <c r="U3439" i="9" s="1"/>
  <c r="A3439" i="9"/>
  <c r="B3440" i="9"/>
  <c r="I3440" i="9" l="1"/>
  <c r="D3440" i="9"/>
  <c r="T3440" i="9"/>
  <c r="U3440" i="9" s="1"/>
  <c r="N3440" i="9"/>
  <c r="A3440" i="9"/>
  <c r="B3441" i="9"/>
  <c r="I3441" i="9" l="1"/>
  <c r="D3441" i="9"/>
  <c r="N3441" i="9"/>
  <c r="T3441" i="9"/>
  <c r="U3441" i="9" s="1"/>
  <c r="A3441" i="9"/>
  <c r="B3442" i="9"/>
  <c r="I3442" i="9" l="1"/>
  <c r="D3442" i="9"/>
  <c r="T3442" i="9"/>
  <c r="U3442" i="9" s="1"/>
  <c r="N3442" i="9"/>
  <c r="A3442" i="9"/>
  <c r="B3443" i="9"/>
  <c r="I3443" i="9" l="1"/>
  <c r="D3443" i="9"/>
  <c r="N3443" i="9"/>
  <c r="T3443" i="9"/>
  <c r="U3443" i="9" s="1"/>
  <c r="A3443" i="9"/>
  <c r="B3444" i="9"/>
  <c r="I3444" i="9" l="1"/>
  <c r="D3444" i="9"/>
  <c r="T3444" i="9"/>
  <c r="U3444" i="9" s="1"/>
  <c r="N3444" i="9"/>
  <c r="A3444" i="9"/>
  <c r="B3445" i="9"/>
  <c r="I3445" i="9" l="1"/>
  <c r="D3445" i="9"/>
  <c r="N3445" i="9"/>
  <c r="T3445" i="9"/>
  <c r="U3445" i="9" s="1"/>
  <c r="A3445" i="9"/>
  <c r="B3446" i="9"/>
  <c r="I3446" i="9" l="1"/>
  <c r="D3446" i="9"/>
  <c r="T3446" i="9"/>
  <c r="U3446" i="9" s="1"/>
  <c r="N3446" i="9"/>
  <c r="A3446" i="9"/>
  <c r="B3447" i="9"/>
  <c r="I3447" i="9" l="1"/>
  <c r="D3447" i="9"/>
  <c r="N3447" i="9"/>
  <c r="T3447" i="9"/>
  <c r="U3447" i="9" s="1"/>
  <c r="A3447" i="9"/>
  <c r="B3448" i="9"/>
  <c r="I3448" i="9" l="1"/>
  <c r="D3448" i="9"/>
  <c r="T3448" i="9"/>
  <c r="U3448" i="9" s="1"/>
  <c r="N3448" i="9"/>
  <c r="A3448" i="9"/>
  <c r="B3449" i="9"/>
  <c r="I3449" i="9" l="1"/>
  <c r="D3449" i="9"/>
  <c r="N3449" i="9"/>
  <c r="T3449" i="9"/>
  <c r="U3449" i="9" s="1"/>
  <c r="A3449" i="9"/>
  <c r="B3450" i="9"/>
  <c r="I3450" i="9" l="1"/>
  <c r="D3450" i="9"/>
  <c r="T3450" i="9"/>
  <c r="U3450" i="9" s="1"/>
  <c r="N3450" i="9"/>
  <c r="A3450" i="9"/>
  <c r="B3451" i="9"/>
  <c r="I3451" i="9" l="1"/>
  <c r="D3451" i="9"/>
  <c r="T3451" i="9"/>
  <c r="U3451" i="9" s="1"/>
  <c r="N3451" i="9"/>
  <c r="A3451" i="9"/>
  <c r="B3452" i="9"/>
  <c r="I3452" i="9" l="1"/>
  <c r="D3452" i="9"/>
  <c r="N3452" i="9"/>
  <c r="T3452" i="9"/>
  <c r="U3452" i="9" s="1"/>
  <c r="A3452" i="9"/>
  <c r="B3453" i="9"/>
  <c r="I3453" i="9" l="1"/>
  <c r="D3453" i="9"/>
  <c r="T3453" i="9"/>
  <c r="U3453" i="9" s="1"/>
  <c r="N3453" i="9"/>
  <c r="A3453" i="9"/>
  <c r="B3454" i="9"/>
  <c r="I3454" i="9" l="1"/>
  <c r="D3454" i="9"/>
  <c r="N3454" i="9"/>
  <c r="T3454" i="9"/>
  <c r="U3454" i="9" s="1"/>
  <c r="A3454" i="9"/>
  <c r="B3455" i="9"/>
  <c r="I3455" i="9" l="1"/>
  <c r="D3455" i="9"/>
  <c r="N3455" i="9"/>
  <c r="T3455" i="9"/>
  <c r="U3455" i="9" s="1"/>
  <c r="A3455" i="9"/>
  <c r="B3456" i="9"/>
  <c r="D3456" i="9" l="1"/>
  <c r="I3456" i="9"/>
  <c r="N3456" i="9"/>
  <c r="T3456" i="9"/>
  <c r="U3456" i="9" s="1"/>
  <c r="A3456" i="9"/>
  <c r="B3457" i="9"/>
  <c r="I3457" i="9" l="1"/>
  <c r="D3457" i="9"/>
  <c r="N3457" i="9"/>
  <c r="T3457" i="9"/>
  <c r="U3457" i="9" s="1"/>
  <c r="A3457" i="9"/>
  <c r="B3458" i="9"/>
  <c r="I3458" i="9" l="1"/>
  <c r="D3458" i="9"/>
  <c r="N3458" i="9"/>
  <c r="T3458" i="9"/>
  <c r="U3458" i="9" s="1"/>
  <c r="A3458" i="9"/>
  <c r="B3459" i="9"/>
  <c r="I3459" i="9" l="1"/>
  <c r="D3459" i="9"/>
  <c r="N3459" i="9"/>
  <c r="T3459" i="9"/>
  <c r="U3459" i="9" s="1"/>
  <c r="A3459" i="9"/>
  <c r="B3460" i="9"/>
  <c r="I3460" i="9" l="1"/>
  <c r="D3460" i="9"/>
  <c r="N3460" i="9"/>
  <c r="T3460" i="9"/>
  <c r="U3460" i="9" s="1"/>
  <c r="A3460" i="9"/>
  <c r="B3461" i="9"/>
  <c r="I3461" i="9" l="1"/>
  <c r="D3461" i="9"/>
  <c r="T3461" i="9"/>
  <c r="U3461" i="9" s="1"/>
  <c r="N3461" i="9"/>
  <c r="A3461" i="9"/>
  <c r="B3462" i="9"/>
  <c r="I3462" i="9" l="1"/>
  <c r="D3462" i="9"/>
  <c r="N3462" i="9"/>
  <c r="T3462" i="9"/>
  <c r="U3462" i="9" s="1"/>
  <c r="A3462" i="9"/>
  <c r="B3463" i="9"/>
  <c r="I3463" i="9" l="1"/>
  <c r="D3463" i="9"/>
  <c r="T3463" i="9"/>
  <c r="U3463" i="9" s="1"/>
  <c r="N3463" i="9"/>
  <c r="A3463" i="9"/>
  <c r="B3464" i="9"/>
  <c r="I3464" i="9" l="1"/>
  <c r="D3464" i="9"/>
  <c r="N3464" i="9"/>
  <c r="T3464" i="9"/>
  <c r="U3464" i="9" s="1"/>
  <c r="A3464" i="9"/>
  <c r="B3465" i="9"/>
  <c r="D3465" i="9" l="1"/>
  <c r="I3465" i="9"/>
  <c r="T3465" i="9"/>
  <c r="U3465" i="9" s="1"/>
  <c r="N3465" i="9"/>
  <c r="A3465" i="9"/>
  <c r="B3466" i="9"/>
  <c r="I3466" i="9" l="1"/>
  <c r="D3466" i="9"/>
  <c r="N3466" i="9"/>
  <c r="T3466" i="9"/>
  <c r="U3466" i="9" s="1"/>
  <c r="A3466" i="9"/>
  <c r="B3467" i="9"/>
  <c r="I3467" i="9" l="1"/>
  <c r="D3467" i="9"/>
  <c r="N3467" i="9"/>
  <c r="T3467" i="9"/>
  <c r="U3467" i="9" s="1"/>
  <c r="A3467" i="9"/>
  <c r="B3468" i="9"/>
  <c r="I3468" i="9" l="1"/>
  <c r="D3468" i="9"/>
  <c r="T3468" i="9"/>
  <c r="U3468" i="9" s="1"/>
  <c r="N3468" i="9"/>
  <c r="A3468" i="9"/>
  <c r="B3469" i="9"/>
  <c r="I3469" i="9" l="1"/>
  <c r="D3469" i="9"/>
  <c r="N3469" i="9"/>
  <c r="T3469" i="9"/>
  <c r="U3469" i="9" s="1"/>
  <c r="A3469" i="9"/>
  <c r="B3470" i="9"/>
  <c r="I3470" i="9" l="1"/>
  <c r="D3470" i="9"/>
  <c r="T3470" i="9"/>
  <c r="U3470" i="9" s="1"/>
  <c r="N3470" i="9"/>
  <c r="A3470" i="9"/>
  <c r="B3471" i="9"/>
  <c r="I3471" i="9" l="1"/>
  <c r="D3471" i="9"/>
  <c r="N3471" i="9"/>
  <c r="T3471" i="9"/>
  <c r="U3471" i="9" s="1"/>
  <c r="A3471" i="9"/>
  <c r="B3472" i="9"/>
  <c r="I3472" i="9" l="1"/>
  <c r="D3472" i="9"/>
  <c r="N3472" i="9"/>
  <c r="T3472" i="9"/>
  <c r="U3472" i="9" s="1"/>
  <c r="A3472" i="9"/>
  <c r="B3473" i="9"/>
  <c r="I3473" i="9" l="1"/>
  <c r="D3473" i="9"/>
  <c r="N3473" i="9"/>
  <c r="T3473" i="9"/>
  <c r="U3473" i="9" s="1"/>
  <c r="A3473" i="9"/>
  <c r="B3474" i="9"/>
  <c r="I3474" i="9" l="1"/>
  <c r="D3474" i="9"/>
  <c r="N3474" i="9"/>
  <c r="T3474" i="9"/>
  <c r="U3474" i="9" s="1"/>
  <c r="A3474" i="9"/>
  <c r="B3475" i="9"/>
  <c r="I3475" i="9" l="1"/>
  <c r="D3475" i="9"/>
  <c r="N3475" i="9"/>
  <c r="T3475" i="9"/>
  <c r="U3475" i="9" s="1"/>
  <c r="A3475" i="9"/>
  <c r="B3476" i="9"/>
  <c r="I3476" i="9" l="1"/>
  <c r="D3476" i="9"/>
  <c r="T3476" i="9"/>
  <c r="U3476" i="9" s="1"/>
  <c r="N3476" i="9"/>
  <c r="A3476" i="9"/>
  <c r="B3477" i="9"/>
  <c r="I3477" i="9" l="1"/>
  <c r="D3477" i="9"/>
  <c r="N3477" i="9"/>
  <c r="T3477" i="9"/>
  <c r="U3477" i="9" s="1"/>
  <c r="A3477" i="9"/>
  <c r="B3478" i="9"/>
  <c r="I3478" i="9" l="1"/>
  <c r="D3478" i="9"/>
  <c r="N3478" i="9"/>
  <c r="T3478" i="9"/>
  <c r="U3478" i="9" s="1"/>
  <c r="A3478" i="9"/>
  <c r="B3479" i="9"/>
  <c r="I3479" i="9" l="1"/>
  <c r="D3479" i="9"/>
  <c r="N3479" i="9"/>
  <c r="T3479" i="9"/>
  <c r="U3479" i="9" s="1"/>
  <c r="A3479" i="9"/>
  <c r="B3480" i="9"/>
  <c r="I3480" i="9" l="1"/>
  <c r="D3480" i="9"/>
  <c r="T3480" i="9"/>
  <c r="U3480" i="9" s="1"/>
  <c r="N3480" i="9"/>
  <c r="A3480" i="9"/>
  <c r="B3481" i="9"/>
  <c r="I3481" i="9" l="1"/>
  <c r="D3481" i="9"/>
  <c r="N3481" i="9"/>
  <c r="T3481" i="9"/>
  <c r="U3481" i="9" s="1"/>
  <c r="A3481" i="9"/>
  <c r="B3482" i="9"/>
  <c r="I3482" i="9" l="1"/>
  <c r="D3482" i="9"/>
  <c r="T3482" i="9"/>
  <c r="U3482" i="9" s="1"/>
  <c r="N3482" i="9"/>
  <c r="A3482" i="9"/>
  <c r="B3483" i="9"/>
  <c r="I3483" i="9" l="1"/>
  <c r="D3483" i="9"/>
  <c r="T3483" i="9"/>
  <c r="U3483" i="9" s="1"/>
  <c r="N3483" i="9"/>
  <c r="A3483" i="9"/>
  <c r="B3484" i="9"/>
  <c r="I3484" i="9" l="1"/>
  <c r="D3484" i="9"/>
  <c r="N3484" i="9"/>
  <c r="T3484" i="9"/>
  <c r="U3484" i="9" s="1"/>
  <c r="A3484" i="9"/>
  <c r="B3485" i="9"/>
  <c r="I3485" i="9" l="1"/>
  <c r="D3485" i="9"/>
  <c r="T3485" i="9"/>
  <c r="U3485" i="9" s="1"/>
  <c r="N3485" i="9"/>
  <c r="A3485" i="9"/>
  <c r="B3486" i="9"/>
  <c r="I3486" i="9" l="1"/>
  <c r="D3486" i="9"/>
  <c r="N3486" i="9"/>
  <c r="T3486" i="9"/>
  <c r="U3486" i="9" s="1"/>
  <c r="A3486" i="9"/>
  <c r="B3487" i="9"/>
  <c r="I3487" i="9" l="1"/>
  <c r="D3487" i="9"/>
  <c r="N3487" i="9"/>
  <c r="T3487" i="9"/>
  <c r="U3487" i="9" s="1"/>
  <c r="A3487" i="9"/>
  <c r="B3488" i="9"/>
  <c r="I3488" i="9" l="1"/>
  <c r="D3488" i="9"/>
  <c r="N3488" i="9"/>
  <c r="T3488" i="9"/>
  <c r="U3488" i="9" s="1"/>
  <c r="A3488" i="9"/>
  <c r="B3489" i="9"/>
  <c r="I3489" i="9" l="1"/>
  <c r="D3489" i="9"/>
  <c r="N3489" i="9"/>
  <c r="T3489" i="9"/>
  <c r="U3489" i="9" s="1"/>
  <c r="A3489" i="9"/>
  <c r="B3490" i="9"/>
  <c r="I3490" i="9" l="1"/>
  <c r="D3490" i="9"/>
  <c r="N3490" i="9"/>
  <c r="T3490" i="9"/>
  <c r="U3490" i="9" s="1"/>
  <c r="A3490" i="9"/>
  <c r="B3491" i="9"/>
  <c r="I3491" i="9" l="1"/>
  <c r="D3491" i="9"/>
  <c r="T3491" i="9"/>
  <c r="U3491" i="9" s="1"/>
  <c r="N3491" i="9"/>
  <c r="A3491" i="9"/>
  <c r="B3492" i="9"/>
  <c r="I3492" i="9" l="1"/>
  <c r="D3492" i="9"/>
  <c r="N3492" i="9"/>
  <c r="T3492" i="9"/>
  <c r="U3492" i="9" s="1"/>
  <c r="A3492" i="9"/>
  <c r="B3493" i="9"/>
  <c r="I3493" i="9" l="1"/>
  <c r="D3493" i="9"/>
  <c r="N3493" i="9"/>
  <c r="T3493" i="9"/>
  <c r="U3493" i="9" s="1"/>
  <c r="A3493" i="9"/>
  <c r="B3494" i="9"/>
  <c r="I3494" i="9" l="1"/>
  <c r="D3494" i="9"/>
  <c r="N3494" i="9"/>
  <c r="T3494" i="9"/>
  <c r="U3494" i="9" s="1"/>
  <c r="A3494" i="9"/>
  <c r="B3495" i="9"/>
  <c r="I3495" i="9" l="1"/>
  <c r="D3495" i="9"/>
  <c r="T3495" i="9"/>
  <c r="U3495" i="9" s="1"/>
  <c r="N3495" i="9"/>
  <c r="A3495" i="9"/>
  <c r="B3496" i="9"/>
  <c r="I3496" i="9" l="1"/>
  <c r="D3496" i="9"/>
  <c r="N3496" i="9"/>
  <c r="T3496" i="9"/>
  <c r="U3496" i="9" s="1"/>
  <c r="A3496" i="9"/>
  <c r="B3497" i="9"/>
  <c r="I3497" i="9" l="1"/>
  <c r="D3497" i="9"/>
  <c r="T3497" i="9"/>
  <c r="U3497" i="9" s="1"/>
  <c r="N3497" i="9"/>
  <c r="A3497" i="9"/>
  <c r="B3498" i="9"/>
  <c r="I3498" i="9" l="1"/>
  <c r="D3498" i="9"/>
  <c r="N3498" i="9"/>
  <c r="T3498" i="9"/>
  <c r="U3498" i="9" s="1"/>
  <c r="A3498" i="9"/>
  <c r="B3499" i="9"/>
  <c r="I3499" i="9" l="1"/>
  <c r="D3499" i="9"/>
  <c r="N3499" i="9"/>
  <c r="T3499" i="9"/>
  <c r="U3499" i="9" s="1"/>
  <c r="A3499" i="9"/>
  <c r="B3500" i="9"/>
  <c r="I3500" i="9" l="1"/>
  <c r="D3500" i="9"/>
  <c r="T3500" i="9"/>
  <c r="U3500" i="9" s="1"/>
  <c r="N3500" i="9"/>
  <c r="A3500" i="9"/>
  <c r="B3501" i="9"/>
  <c r="I3501" i="9" l="1"/>
  <c r="D3501" i="9"/>
  <c r="N3501" i="9"/>
  <c r="T3501" i="9"/>
  <c r="U3501" i="9" s="1"/>
  <c r="A3501" i="9"/>
  <c r="B3502" i="9"/>
  <c r="D3502" i="9" l="1"/>
  <c r="I3502" i="9"/>
  <c r="T3502" i="9"/>
  <c r="U3502" i="9" s="1"/>
  <c r="N3502" i="9"/>
  <c r="A3502" i="9"/>
  <c r="B3503" i="9"/>
  <c r="I3503" i="9" l="1"/>
  <c r="D3503" i="9"/>
  <c r="N3503" i="9"/>
  <c r="T3503" i="9"/>
  <c r="U3503" i="9" s="1"/>
  <c r="A3503" i="9"/>
  <c r="B3504" i="9"/>
  <c r="I3504" i="9" l="1"/>
  <c r="D3504" i="9"/>
  <c r="N3504" i="9"/>
  <c r="T3504" i="9"/>
  <c r="U3504" i="9" s="1"/>
  <c r="A3504" i="9"/>
  <c r="B3505" i="9"/>
  <c r="I3505" i="9" l="1"/>
  <c r="D3505" i="9"/>
  <c r="N3505" i="9"/>
  <c r="T3505" i="9"/>
  <c r="U3505" i="9" s="1"/>
  <c r="A3505" i="9"/>
  <c r="B3506" i="9"/>
  <c r="I3506" i="9" l="1"/>
  <c r="D3506" i="9"/>
  <c r="N3506" i="9"/>
  <c r="T3506" i="9"/>
  <c r="U3506" i="9" s="1"/>
  <c r="A3506" i="9"/>
  <c r="B3507" i="9"/>
  <c r="I3507" i="9" l="1"/>
  <c r="D3507" i="9"/>
  <c r="N3507" i="9"/>
  <c r="T3507" i="9"/>
  <c r="U3507" i="9" s="1"/>
  <c r="A3507" i="9"/>
  <c r="B3508" i="9"/>
  <c r="I3508" i="9" l="1"/>
  <c r="D3508" i="9"/>
  <c r="N3508" i="9"/>
  <c r="T3508" i="9"/>
  <c r="U3508" i="9" s="1"/>
  <c r="A3508" i="9"/>
  <c r="B3509" i="9"/>
  <c r="I3509" i="9" l="1"/>
  <c r="D3509" i="9"/>
  <c r="N3509" i="9"/>
  <c r="T3509" i="9"/>
  <c r="U3509" i="9" s="1"/>
  <c r="A3509" i="9"/>
  <c r="B3510" i="9"/>
  <c r="I3510" i="9" l="1"/>
  <c r="D3510" i="9"/>
  <c r="T3510" i="9"/>
  <c r="U3510" i="9" s="1"/>
  <c r="N3510" i="9"/>
  <c r="A3510" i="9"/>
  <c r="B3511" i="9"/>
  <c r="I3511" i="9" l="1"/>
  <c r="D3511" i="9"/>
  <c r="N3511" i="9"/>
  <c r="T3511" i="9"/>
  <c r="U3511" i="9" s="1"/>
  <c r="A3511" i="9"/>
  <c r="B3512" i="9"/>
  <c r="I3512" i="9" l="1"/>
  <c r="D3512" i="9"/>
  <c r="T3512" i="9"/>
  <c r="U3512" i="9" s="1"/>
  <c r="N3512" i="9"/>
  <c r="A3512" i="9"/>
  <c r="B3513" i="9"/>
  <c r="I3513" i="9" l="1"/>
  <c r="D3513" i="9"/>
  <c r="N3513" i="9"/>
  <c r="T3513" i="9"/>
  <c r="U3513" i="9" s="1"/>
  <c r="A3513" i="9"/>
  <c r="B3514" i="9"/>
  <c r="I3514" i="9" l="1"/>
  <c r="D3514" i="9"/>
  <c r="T3514" i="9"/>
  <c r="U3514" i="9" s="1"/>
  <c r="N3514" i="9"/>
  <c r="A3514" i="9"/>
  <c r="B3515" i="9"/>
  <c r="T3515" i="9" l="1"/>
  <c r="U3515" i="9" s="1"/>
  <c r="N3515" i="9"/>
  <c r="A3515" i="9"/>
  <c r="B3516" i="9"/>
  <c r="I3516" i="9" l="1"/>
  <c r="D3516" i="9"/>
  <c r="N3516" i="9"/>
  <c r="T3516" i="9"/>
  <c r="U3516" i="9" s="1"/>
  <c r="A3516" i="9"/>
  <c r="B3517" i="9"/>
  <c r="I3517" i="9" l="1"/>
  <c r="D3517" i="9"/>
  <c r="T3517" i="9"/>
  <c r="U3517" i="9" s="1"/>
  <c r="N3517" i="9"/>
  <c r="A3517" i="9"/>
  <c r="B3518" i="9"/>
  <c r="I3518" i="9" l="1"/>
  <c r="D3518" i="9"/>
  <c r="N3518" i="9"/>
  <c r="T3518" i="9"/>
  <c r="U3518" i="9" s="1"/>
  <c r="A3518" i="9"/>
  <c r="B3519" i="9"/>
  <c r="I3519" i="9" l="1"/>
  <c r="D3519" i="9"/>
  <c r="N3519" i="9"/>
  <c r="T3519" i="9"/>
  <c r="U3519" i="9" s="1"/>
  <c r="A3519" i="9"/>
  <c r="B3520" i="9"/>
  <c r="I3520" i="9" l="1"/>
  <c r="D3520" i="9"/>
  <c r="N3520" i="9"/>
  <c r="T3520" i="9"/>
  <c r="U3520" i="9" s="1"/>
  <c r="A3520" i="9"/>
  <c r="B3521" i="9"/>
  <c r="I3521" i="9" l="1"/>
  <c r="D3521" i="9"/>
  <c r="N3521" i="9"/>
  <c r="T3521" i="9"/>
  <c r="U3521" i="9" s="1"/>
  <c r="A3521" i="9"/>
  <c r="B3522" i="9"/>
  <c r="I3522" i="9" l="1"/>
  <c r="D3522" i="9"/>
  <c r="N3522" i="9"/>
  <c r="T3522" i="9"/>
  <c r="U3522" i="9" s="1"/>
  <c r="A3522" i="9"/>
  <c r="B3523" i="9"/>
  <c r="I3523" i="9" l="1"/>
  <c r="D3523" i="9"/>
  <c r="N3523" i="9"/>
  <c r="T3523" i="9"/>
  <c r="U3523" i="9" s="1"/>
  <c r="A3523" i="9"/>
  <c r="B3524" i="9"/>
  <c r="I3524" i="9" l="1"/>
  <c r="D3524" i="9"/>
  <c r="N3524" i="9"/>
  <c r="T3524" i="9"/>
  <c r="U3524" i="9" s="1"/>
  <c r="A3524" i="9"/>
  <c r="B3525" i="9"/>
  <c r="I3525" i="9" l="1"/>
  <c r="D3525" i="9"/>
  <c r="T3525" i="9"/>
  <c r="U3525" i="9" s="1"/>
  <c r="N3525" i="9"/>
  <c r="A3525" i="9"/>
  <c r="B3526" i="9"/>
  <c r="I3526" i="9" l="1"/>
  <c r="D3526" i="9"/>
  <c r="N3526" i="9"/>
  <c r="T3526" i="9"/>
  <c r="U3526" i="9" s="1"/>
  <c r="A3526" i="9"/>
  <c r="B3527" i="9"/>
  <c r="I3527" i="9" l="1"/>
  <c r="D3527" i="9"/>
  <c r="T3527" i="9"/>
  <c r="U3527" i="9" s="1"/>
  <c r="N3527" i="9"/>
  <c r="A3527" i="9"/>
  <c r="B3528" i="9"/>
  <c r="I3528" i="9" l="1"/>
  <c r="D3528" i="9"/>
  <c r="N3528" i="9"/>
  <c r="T3528" i="9"/>
  <c r="U3528" i="9" s="1"/>
  <c r="A3528" i="9"/>
  <c r="B3529" i="9"/>
  <c r="D3529" i="9" l="1"/>
  <c r="I3529" i="9"/>
  <c r="T3529" i="9"/>
  <c r="U3529" i="9" s="1"/>
  <c r="N3529" i="9"/>
  <c r="A3529" i="9"/>
  <c r="B3530" i="9"/>
  <c r="I3530" i="9" l="1"/>
  <c r="D3530" i="9"/>
  <c r="N3530" i="9"/>
  <c r="T3530" i="9"/>
  <c r="U3530" i="9" s="1"/>
  <c r="A3530" i="9"/>
  <c r="B3531" i="9"/>
  <c r="I3531" i="9" l="1"/>
  <c r="D3531" i="9"/>
  <c r="T3531" i="9"/>
  <c r="U3531" i="9" s="1"/>
  <c r="N3531" i="9"/>
  <c r="A3531" i="9"/>
  <c r="B3532" i="9"/>
  <c r="I3532" i="9" l="1"/>
  <c r="D3532" i="9"/>
  <c r="N3532" i="9"/>
  <c r="T3532" i="9"/>
  <c r="U3532" i="9" s="1"/>
  <c r="A3532" i="9"/>
  <c r="B3533" i="9"/>
  <c r="I3533" i="9" l="1"/>
  <c r="D3533" i="9"/>
  <c r="T3533" i="9"/>
  <c r="U3533" i="9" s="1"/>
  <c r="N3533" i="9"/>
  <c r="A3533" i="9"/>
  <c r="B3534" i="9"/>
  <c r="I3534" i="9" l="1"/>
  <c r="D3534" i="9"/>
  <c r="N3534" i="9"/>
  <c r="T3534" i="9"/>
  <c r="U3534" i="9" s="1"/>
  <c r="A3534" i="9"/>
  <c r="B3535" i="9"/>
  <c r="I3535" i="9" l="1"/>
  <c r="D3535" i="9"/>
  <c r="T3535" i="9"/>
  <c r="U3535" i="9" s="1"/>
  <c r="N3535" i="9"/>
  <c r="A3535" i="9"/>
  <c r="B3536" i="9"/>
  <c r="I3536" i="9" l="1"/>
  <c r="D3536" i="9"/>
  <c r="N3536" i="9"/>
  <c r="T3536" i="9"/>
  <c r="U3536" i="9" s="1"/>
  <c r="A3536" i="9"/>
  <c r="B3537" i="9"/>
  <c r="I3537" i="9" l="1"/>
  <c r="D3537" i="9"/>
  <c r="T3537" i="9"/>
  <c r="U3537" i="9" s="1"/>
  <c r="N3537" i="9"/>
  <c r="A3537" i="9"/>
  <c r="B3538" i="9"/>
  <c r="I3538" i="9" l="1"/>
  <c r="D3538" i="9"/>
  <c r="N3538" i="9"/>
  <c r="T3538" i="9"/>
  <c r="U3538" i="9" s="1"/>
  <c r="A3538" i="9"/>
  <c r="B3539" i="9"/>
  <c r="I3539" i="9" l="1"/>
  <c r="D3539" i="9"/>
  <c r="T3539" i="9"/>
  <c r="U3539" i="9" s="1"/>
  <c r="N3539" i="9"/>
  <c r="A3539" i="9"/>
  <c r="B3540" i="9"/>
  <c r="I3540" i="9" l="1"/>
  <c r="D3540" i="9"/>
  <c r="N3540" i="9"/>
  <c r="T3540" i="9"/>
  <c r="U3540" i="9" s="1"/>
  <c r="A3540" i="9"/>
  <c r="B3541" i="9"/>
  <c r="I3541" i="9" l="1"/>
  <c r="D3541" i="9"/>
  <c r="T3541" i="9"/>
  <c r="U3541" i="9" s="1"/>
  <c r="N3541" i="9"/>
  <c r="A3541" i="9"/>
  <c r="B3542" i="9"/>
  <c r="I3542" i="9" l="1"/>
  <c r="D3542" i="9"/>
  <c r="N3542" i="9"/>
  <c r="T3542" i="9"/>
  <c r="U3542" i="9" s="1"/>
  <c r="A3542" i="9"/>
  <c r="B3543" i="9"/>
  <c r="I3543" i="9" l="1"/>
  <c r="D3543" i="9"/>
  <c r="N3543" i="9"/>
  <c r="T3543" i="9"/>
  <c r="U3543" i="9" s="1"/>
  <c r="A3543" i="9"/>
  <c r="B3544" i="9"/>
  <c r="I3544" i="9" l="1"/>
  <c r="D3544" i="9"/>
  <c r="T3544" i="9"/>
  <c r="U3544" i="9" s="1"/>
  <c r="N3544" i="9"/>
  <c r="A3544" i="9"/>
  <c r="B3545" i="9"/>
  <c r="I3545" i="9" l="1"/>
  <c r="D3545" i="9"/>
  <c r="N3545" i="9"/>
  <c r="T3545" i="9"/>
  <c r="U3545" i="9" s="1"/>
  <c r="A3545" i="9"/>
  <c r="B3546" i="9"/>
  <c r="I3546" i="9" l="1"/>
  <c r="D3546" i="9"/>
  <c r="T3546" i="9"/>
  <c r="U3546" i="9" s="1"/>
  <c r="N3546" i="9"/>
  <c r="A3546" i="9"/>
  <c r="B3547" i="9"/>
  <c r="I3547" i="9" l="1"/>
  <c r="D3547" i="9"/>
  <c r="N3547" i="9"/>
  <c r="T3547" i="9"/>
  <c r="U3547" i="9" s="1"/>
  <c r="A3547" i="9"/>
  <c r="B3548" i="9"/>
  <c r="I3548" i="9" l="1"/>
  <c r="D3548" i="9"/>
  <c r="T3548" i="9"/>
  <c r="U3548" i="9" s="1"/>
  <c r="N3548" i="9"/>
  <c r="A3548" i="9"/>
  <c r="B3549" i="9"/>
  <c r="I3549" i="9" l="1"/>
  <c r="D3549" i="9"/>
  <c r="N3549" i="9"/>
  <c r="T3549" i="9"/>
  <c r="U3549" i="9" s="1"/>
  <c r="A3549" i="9"/>
  <c r="B3550" i="9"/>
  <c r="I3550" i="9" l="1"/>
  <c r="D3550" i="9"/>
  <c r="T3550" i="9"/>
  <c r="U3550" i="9" s="1"/>
  <c r="N3550" i="9"/>
  <c r="A3550" i="9"/>
  <c r="B3551" i="9"/>
  <c r="I3551" i="9" l="1"/>
  <c r="D3551" i="9"/>
  <c r="N3551" i="9"/>
  <c r="T3551" i="9"/>
  <c r="U3551" i="9" s="1"/>
  <c r="A3551" i="9"/>
  <c r="B3552" i="9"/>
  <c r="I3552" i="9" l="1"/>
  <c r="D3552" i="9"/>
  <c r="T3552" i="9"/>
  <c r="U3552" i="9" s="1"/>
  <c r="N3552" i="9"/>
  <c r="A3552" i="9"/>
  <c r="B3553" i="9"/>
  <c r="I3553" i="9" l="1"/>
  <c r="D3553" i="9"/>
  <c r="N3553" i="9"/>
  <c r="T3553" i="9"/>
  <c r="U3553" i="9" s="1"/>
  <c r="A3553" i="9"/>
  <c r="B3554" i="9"/>
  <c r="I3554" i="9" l="1"/>
  <c r="D3554" i="9"/>
  <c r="T3554" i="9"/>
  <c r="U3554" i="9" s="1"/>
  <c r="N3554" i="9"/>
  <c r="A3554" i="9"/>
  <c r="B3555" i="9"/>
  <c r="I3555" i="9" l="1"/>
  <c r="D3555" i="9"/>
  <c r="N3555" i="9"/>
  <c r="T3555" i="9"/>
  <c r="U3555" i="9" s="1"/>
  <c r="A3555" i="9"/>
  <c r="B3556" i="9"/>
  <c r="I3556" i="9" l="1"/>
  <c r="D3556" i="9"/>
  <c r="N3556" i="9"/>
  <c r="T3556" i="9"/>
  <c r="U3556" i="9" s="1"/>
  <c r="A3556" i="9"/>
  <c r="B3557" i="9"/>
  <c r="I3557" i="9" l="1"/>
  <c r="D3557" i="9"/>
  <c r="T3557" i="9"/>
  <c r="U3557" i="9" s="1"/>
  <c r="N3557" i="9"/>
  <c r="A3557" i="9"/>
  <c r="B3558" i="9"/>
  <c r="I3558" i="9" l="1"/>
  <c r="D3558" i="9"/>
  <c r="N3558" i="9"/>
  <c r="T3558" i="9"/>
  <c r="U3558" i="9" s="1"/>
  <c r="A3558" i="9"/>
  <c r="B3559" i="9"/>
  <c r="I3559" i="9" l="1"/>
  <c r="D3559" i="9"/>
  <c r="T3559" i="9"/>
  <c r="U3559" i="9" s="1"/>
  <c r="N3559" i="9"/>
  <c r="A3559" i="9"/>
  <c r="B3560" i="9"/>
  <c r="I3560" i="9" l="1"/>
  <c r="D3560" i="9"/>
  <c r="N3560" i="9"/>
  <c r="T3560" i="9"/>
  <c r="U3560" i="9" s="1"/>
  <c r="A3560" i="9"/>
  <c r="B3561" i="9"/>
  <c r="I3561" i="9" l="1"/>
  <c r="D3561" i="9"/>
  <c r="T3561" i="9"/>
  <c r="U3561" i="9" s="1"/>
  <c r="N3561" i="9"/>
  <c r="A3561" i="9"/>
  <c r="B3562" i="9"/>
  <c r="I3562" i="9" l="1"/>
  <c r="D3562" i="9"/>
  <c r="N3562" i="9"/>
  <c r="T3562" i="9"/>
  <c r="U3562" i="9" s="1"/>
  <c r="A3562" i="9"/>
  <c r="B3563" i="9"/>
  <c r="I3563" i="9" l="1"/>
  <c r="D3563" i="9"/>
  <c r="N3563" i="9"/>
  <c r="T3563" i="9"/>
  <c r="U3563" i="9" s="1"/>
  <c r="A3563" i="9"/>
  <c r="B3564" i="9"/>
  <c r="I3564" i="9" l="1"/>
  <c r="D3564" i="9"/>
  <c r="N3564" i="9"/>
  <c r="T3564" i="9"/>
  <c r="U3564" i="9" s="1"/>
  <c r="A3564" i="9"/>
  <c r="B3565" i="9"/>
  <c r="I3565" i="9" l="1"/>
  <c r="D3565" i="9"/>
  <c r="N3565" i="9"/>
  <c r="T3565" i="9"/>
  <c r="U3565" i="9" s="1"/>
  <c r="A3565" i="9"/>
  <c r="B3566" i="9"/>
  <c r="I3566" i="9" l="1"/>
  <c r="D3566" i="9"/>
  <c r="N3566" i="9"/>
  <c r="T3566" i="9"/>
  <c r="U3566" i="9" s="1"/>
  <c r="A3566" i="9"/>
  <c r="B3567" i="9"/>
  <c r="I3567" i="9" l="1"/>
  <c r="D3567" i="9"/>
  <c r="N3567" i="9"/>
  <c r="T3567" i="9"/>
  <c r="U3567" i="9" s="1"/>
  <c r="A3567" i="9"/>
  <c r="B3568" i="9"/>
  <c r="I3568" i="9" l="1"/>
  <c r="D3568" i="9"/>
  <c r="N3568" i="9"/>
  <c r="T3568" i="9"/>
  <c r="U3568" i="9" s="1"/>
  <c r="A3568" i="9"/>
  <c r="B3569" i="9"/>
  <c r="I3569" i="9" l="1"/>
  <c r="D3569" i="9"/>
  <c r="N3569" i="9"/>
  <c r="T3569" i="9"/>
  <c r="U3569" i="9" s="1"/>
  <c r="A3569" i="9"/>
  <c r="B3570" i="9"/>
  <c r="I3570" i="9" l="1"/>
  <c r="D3570" i="9"/>
  <c r="N3570" i="9"/>
  <c r="T3570" i="9"/>
  <c r="U3570" i="9" s="1"/>
  <c r="A3570" i="9"/>
  <c r="B3571" i="9"/>
  <c r="I3571" i="9" l="1"/>
  <c r="D3571" i="9"/>
  <c r="N3571" i="9"/>
  <c r="T3571" i="9"/>
  <c r="U3571" i="9" s="1"/>
  <c r="A3571" i="9"/>
  <c r="B3572" i="9"/>
  <c r="I3572" i="9" l="1"/>
  <c r="D3572" i="9"/>
  <c r="N3572" i="9"/>
  <c r="T3572" i="9"/>
  <c r="U3572" i="9" s="1"/>
  <c r="A3572" i="9"/>
  <c r="B3573" i="9"/>
  <c r="I3573" i="9" l="1"/>
  <c r="D3573" i="9"/>
  <c r="T3573" i="9"/>
  <c r="U3573" i="9" s="1"/>
  <c r="N3573" i="9"/>
  <c r="A3573" i="9"/>
  <c r="B3574" i="9"/>
  <c r="I3574" i="9" l="1"/>
  <c r="D3574" i="9"/>
  <c r="N3574" i="9"/>
  <c r="T3574" i="9"/>
  <c r="U3574" i="9" s="1"/>
  <c r="A3574" i="9"/>
  <c r="B3575" i="9"/>
  <c r="I3575" i="9" l="1"/>
  <c r="D3575" i="9"/>
  <c r="N3575" i="9"/>
  <c r="T3575" i="9"/>
  <c r="U3575" i="9" s="1"/>
  <c r="A3575" i="9"/>
  <c r="B3576" i="9"/>
  <c r="I3576" i="9" l="1"/>
  <c r="D3576" i="9"/>
  <c r="N3576" i="9"/>
  <c r="T3576" i="9"/>
  <c r="U3576" i="9" s="1"/>
  <c r="A3576" i="9"/>
  <c r="B3577" i="9"/>
  <c r="I3577" i="9" l="1"/>
  <c r="D3577" i="9"/>
  <c r="T3577" i="9"/>
  <c r="U3577" i="9" s="1"/>
  <c r="N3577" i="9"/>
  <c r="A3577" i="9"/>
  <c r="B3578" i="9"/>
  <c r="I3578" i="9" l="1"/>
  <c r="D3578" i="9"/>
  <c r="N3578" i="9"/>
  <c r="T3578" i="9"/>
  <c r="U3578" i="9" s="1"/>
  <c r="A3578" i="9"/>
  <c r="B3579" i="9"/>
  <c r="I3579" i="9" l="1"/>
  <c r="D3579" i="9"/>
  <c r="T3579" i="9"/>
  <c r="U3579" i="9" s="1"/>
  <c r="N3579" i="9"/>
  <c r="A3579" i="9"/>
  <c r="B3580" i="9"/>
  <c r="I3580" i="9" l="1"/>
  <c r="D3580" i="9"/>
  <c r="N3580" i="9"/>
  <c r="T3580" i="9"/>
  <c r="U3580" i="9" s="1"/>
  <c r="A3580" i="9"/>
  <c r="B3581" i="9"/>
  <c r="I3581" i="9" l="1"/>
  <c r="D3581" i="9"/>
  <c r="T3581" i="9"/>
  <c r="U3581" i="9" s="1"/>
  <c r="N3581" i="9"/>
  <c r="A3581" i="9"/>
  <c r="B3582" i="9"/>
  <c r="I3582" i="9" l="1"/>
  <c r="D3582" i="9"/>
  <c r="N3582" i="9"/>
  <c r="T3582" i="9"/>
  <c r="U3582" i="9" s="1"/>
  <c r="A3582" i="9"/>
  <c r="B3583" i="9"/>
  <c r="I3583" i="9" l="1"/>
  <c r="D3583" i="9"/>
  <c r="T3583" i="9"/>
  <c r="U3583" i="9" s="1"/>
  <c r="N3583" i="9"/>
  <c r="A3583" i="9"/>
  <c r="B3584" i="9"/>
  <c r="I3584" i="9" l="1"/>
  <c r="D3584" i="9"/>
  <c r="N3584" i="9"/>
  <c r="T3584" i="9"/>
  <c r="U3584" i="9" s="1"/>
  <c r="A3584" i="9"/>
  <c r="B3585" i="9"/>
  <c r="I3585" i="9" l="1"/>
  <c r="D3585" i="9"/>
  <c r="T3585" i="9"/>
  <c r="U3585" i="9" s="1"/>
  <c r="N3585" i="9"/>
  <c r="A3585" i="9"/>
  <c r="B3586" i="9"/>
  <c r="I3586" i="9" l="1"/>
  <c r="D3586" i="9"/>
  <c r="N3586" i="9"/>
  <c r="T3586" i="9"/>
  <c r="U3586" i="9" s="1"/>
  <c r="A3586" i="9"/>
  <c r="B3587" i="9"/>
  <c r="I3587" i="9" l="1"/>
  <c r="D3587" i="9"/>
  <c r="N3587" i="9"/>
  <c r="T3587" i="9"/>
  <c r="U3587" i="9" s="1"/>
  <c r="A3587" i="9"/>
  <c r="B3588" i="9"/>
  <c r="I3588" i="9" l="1"/>
  <c r="D3588" i="9"/>
  <c r="T3588" i="9"/>
  <c r="U3588" i="9" s="1"/>
  <c r="N3588" i="9"/>
  <c r="A3588" i="9"/>
  <c r="B3589" i="9"/>
  <c r="I3589" i="9" l="1"/>
  <c r="D3589" i="9"/>
  <c r="N3589" i="9"/>
  <c r="T3589" i="9"/>
  <c r="U3589" i="9" s="1"/>
  <c r="A3589" i="9"/>
  <c r="B3590" i="9"/>
  <c r="I3590" i="9" l="1"/>
  <c r="D3590" i="9"/>
  <c r="T3590" i="9"/>
  <c r="U3590" i="9" s="1"/>
  <c r="N3590" i="9"/>
  <c r="A3590" i="9"/>
  <c r="B3591" i="9"/>
  <c r="I3591" i="9" l="1"/>
  <c r="D3591" i="9"/>
  <c r="N3591" i="9"/>
  <c r="T3591" i="9"/>
  <c r="U3591" i="9" s="1"/>
  <c r="A3591" i="9"/>
  <c r="B3592" i="9"/>
  <c r="I3592" i="9" l="1"/>
  <c r="D3592" i="9"/>
  <c r="T3592" i="9"/>
  <c r="U3592" i="9" s="1"/>
  <c r="N3592" i="9"/>
  <c r="A3592" i="9"/>
  <c r="B3593" i="9"/>
  <c r="D3593" i="9" l="1"/>
  <c r="I3593" i="9"/>
  <c r="N3593" i="9"/>
  <c r="T3593" i="9"/>
  <c r="U3593" i="9" s="1"/>
  <c r="A3593" i="9"/>
  <c r="B3594" i="9"/>
  <c r="I3594" i="9" l="1"/>
  <c r="D3594" i="9"/>
  <c r="T3594" i="9"/>
  <c r="U3594" i="9" s="1"/>
  <c r="N3594" i="9"/>
  <c r="A3594" i="9"/>
  <c r="B3595" i="9"/>
  <c r="I3595" i="9" l="1"/>
  <c r="D3595" i="9"/>
  <c r="N3595" i="9"/>
  <c r="T3595" i="9"/>
  <c r="U3595" i="9" s="1"/>
  <c r="A3595" i="9"/>
  <c r="B3596" i="9"/>
  <c r="I3596" i="9" l="1"/>
  <c r="D3596" i="9"/>
  <c r="N3596" i="9"/>
  <c r="T3596" i="9"/>
  <c r="U3596" i="9" s="1"/>
  <c r="A3596" i="9"/>
  <c r="B3597" i="9"/>
  <c r="I3597" i="9" l="1"/>
  <c r="D3597" i="9"/>
  <c r="N3597" i="9"/>
  <c r="T3597" i="9"/>
  <c r="U3597" i="9" s="1"/>
  <c r="A3597" i="9"/>
  <c r="B3598" i="9"/>
  <c r="I3598" i="9" l="1"/>
  <c r="D3598" i="9"/>
  <c r="N3598" i="9"/>
  <c r="T3598" i="9"/>
  <c r="U3598" i="9" s="1"/>
  <c r="A3598" i="9"/>
  <c r="B3599" i="9"/>
  <c r="I3599" i="9" l="1"/>
  <c r="D3599" i="9"/>
  <c r="N3599" i="9"/>
  <c r="T3599" i="9"/>
  <c r="U3599" i="9" s="1"/>
  <c r="A3599" i="9"/>
  <c r="B3600" i="9"/>
  <c r="I3600" i="9" l="1"/>
  <c r="D3600" i="9"/>
  <c r="N3600" i="9"/>
  <c r="T3600" i="9"/>
  <c r="U3600" i="9" s="1"/>
  <c r="A3600" i="9"/>
  <c r="B3601" i="9"/>
  <c r="I3601" i="9" l="1"/>
  <c r="D3601" i="9"/>
  <c r="N3601" i="9"/>
  <c r="T3601" i="9"/>
  <c r="U3601" i="9" s="1"/>
  <c r="A3601" i="9"/>
  <c r="B3602" i="9"/>
  <c r="I3602" i="9" l="1"/>
  <c r="D3602" i="9"/>
  <c r="N3602" i="9"/>
  <c r="T3602" i="9"/>
  <c r="U3602" i="9" s="1"/>
  <c r="A3602" i="9"/>
  <c r="B3603" i="9"/>
  <c r="I3603" i="9" l="1"/>
  <c r="D3603" i="9"/>
  <c r="N3603" i="9"/>
  <c r="T3603" i="9"/>
  <c r="U3603" i="9" s="1"/>
  <c r="A3603" i="9"/>
  <c r="B3604" i="9"/>
  <c r="I3604" i="9" l="1"/>
  <c r="D3604" i="9"/>
  <c r="T3604" i="9"/>
  <c r="U3604" i="9" s="1"/>
  <c r="N3604" i="9"/>
  <c r="A3604" i="9"/>
  <c r="B3605" i="9"/>
  <c r="I3605" i="9" l="1"/>
  <c r="D3605" i="9"/>
  <c r="N3605" i="9"/>
  <c r="T3605" i="9"/>
  <c r="U3605" i="9" s="1"/>
  <c r="A3605" i="9"/>
  <c r="B3606" i="9"/>
  <c r="I3606" i="9" l="1"/>
  <c r="D3606" i="9"/>
  <c r="N3606" i="9"/>
  <c r="T3606" i="9"/>
  <c r="U3606" i="9" s="1"/>
  <c r="A3606" i="9"/>
  <c r="B3607" i="9"/>
  <c r="N3607" i="9" l="1"/>
  <c r="T3607" i="9"/>
  <c r="U3607" i="9" s="1"/>
  <c r="A3607" i="9"/>
  <c r="B3608" i="9"/>
  <c r="I3608" i="9" l="1"/>
  <c r="D3608" i="9"/>
  <c r="T3608" i="9"/>
  <c r="U3608" i="9" s="1"/>
  <c r="N3608" i="9"/>
  <c r="A3608" i="9"/>
  <c r="B3609" i="9"/>
  <c r="I3609" i="9" l="1"/>
  <c r="D3609" i="9"/>
  <c r="N3609" i="9"/>
  <c r="T3609" i="9"/>
  <c r="U3609" i="9" s="1"/>
  <c r="A3609" i="9"/>
  <c r="B3610" i="9"/>
  <c r="I3610" i="9" l="1"/>
  <c r="D3610" i="9"/>
  <c r="N3610" i="9"/>
  <c r="T3610" i="9"/>
  <c r="U3610" i="9" s="1"/>
  <c r="A3610" i="9"/>
  <c r="B3611" i="9"/>
  <c r="I3611" i="9" l="1"/>
  <c r="D3611" i="9"/>
  <c r="N3611" i="9"/>
  <c r="T3611" i="9"/>
  <c r="U3611" i="9" s="1"/>
  <c r="A3611" i="9"/>
  <c r="B3612" i="9"/>
  <c r="I3612" i="9" l="1"/>
  <c r="D3612" i="9"/>
  <c r="T3612" i="9"/>
  <c r="U3612" i="9" s="1"/>
  <c r="N3612" i="9"/>
  <c r="A3612" i="9"/>
  <c r="B3613" i="9"/>
  <c r="I3613" i="9" l="1"/>
  <c r="D3613" i="9"/>
  <c r="T3613" i="9"/>
  <c r="U3613" i="9" s="1"/>
  <c r="N3613" i="9"/>
  <c r="A3613" i="9"/>
  <c r="B3614" i="9"/>
  <c r="I3614" i="9" l="1"/>
  <c r="D3614" i="9"/>
  <c r="N3614" i="9"/>
  <c r="T3614" i="9"/>
  <c r="U3614" i="9" s="1"/>
  <c r="A3614" i="9"/>
  <c r="B3615" i="9"/>
  <c r="I3615" i="9" l="1"/>
  <c r="D3615" i="9"/>
  <c r="T3615" i="9"/>
  <c r="U3615" i="9" s="1"/>
  <c r="N3615" i="9"/>
  <c r="A3615" i="9"/>
  <c r="B3616" i="9"/>
  <c r="I3616" i="9" l="1"/>
  <c r="D3616" i="9"/>
  <c r="N3616" i="9"/>
  <c r="T3616" i="9"/>
  <c r="U3616" i="9" s="1"/>
  <c r="A3616" i="9"/>
  <c r="B3617" i="9"/>
  <c r="B3618" i="9" s="1"/>
  <c r="N3618" i="9" l="1"/>
  <c r="A3618" i="9"/>
  <c r="T3618" i="9"/>
  <c r="D3618" i="9"/>
  <c r="I3618" i="9"/>
  <c r="I3617" i="9"/>
  <c r="D3617" i="9"/>
  <c r="T3617" i="9"/>
  <c r="U3617" i="9" s="1"/>
  <c r="N3617" i="9"/>
  <c r="A3617" i="9"/>
  <c r="U3618" i="9" l="1"/>
  <c r="J3608" i="9" l="1"/>
  <c r="E3608" i="9"/>
  <c r="J3609" i="9" l="1"/>
  <c r="E3609" i="9"/>
  <c r="J3610" i="9" l="1"/>
  <c r="E3610" i="9"/>
  <c r="J3611" i="9" l="1"/>
  <c r="E3611" i="9"/>
  <c r="J3612" i="9" l="1"/>
  <c r="E3612" i="9"/>
  <c r="J3613" i="9" l="1"/>
  <c r="E3613" i="9"/>
  <c r="J3614" i="9" l="1"/>
  <c r="E3614" i="9"/>
  <c r="J3615" i="9" l="1"/>
  <c r="E3615" i="9"/>
  <c r="J3616" i="9" l="1"/>
  <c r="E3616" i="9"/>
  <c r="J3618" i="9" l="1"/>
  <c r="E3618" i="9"/>
  <c r="J3617" i="9"/>
  <c r="E3617" i="9"/>
  <c r="T4" i="1" l="1"/>
  <c r="W5" i="1" s="1"/>
  <c r="X5" i="1" s="1"/>
  <c r="I777" i="9" s="1"/>
  <c r="J413" i="9" l="1"/>
  <c r="K778" i="9"/>
  <c r="J414" i="9"/>
  <c r="K779" i="9"/>
  <c r="J415" i="9"/>
  <c r="K780" i="9"/>
  <c r="J416" i="9"/>
  <c r="K781" i="9"/>
  <c r="J417" i="9"/>
  <c r="K782" i="9"/>
  <c r="J418" i="9"/>
  <c r="K783" i="9"/>
  <c r="J419" i="9"/>
  <c r="K784" i="9"/>
  <c r="J420" i="9"/>
  <c r="K785" i="9"/>
  <c r="J421" i="9"/>
  <c r="K786" i="9"/>
  <c r="J422" i="9"/>
  <c r="K787" i="9"/>
  <c r="J423" i="9"/>
  <c r="K788" i="9"/>
  <c r="J424" i="9"/>
  <c r="K789" i="9"/>
  <c r="J425" i="9"/>
  <c r="K790" i="9"/>
  <c r="J426" i="9"/>
  <c r="K791" i="9"/>
  <c r="J427" i="9"/>
  <c r="K792" i="9"/>
  <c r="J428" i="9"/>
  <c r="K793" i="9"/>
  <c r="J429" i="9"/>
  <c r="K794" i="9"/>
  <c r="J430" i="9"/>
  <c r="K795" i="9"/>
  <c r="J431" i="9"/>
  <c r="K796" i="9"/>
  <c r="J432" i="9"/>
  <c r="K797" i="9"/>
  <c r="J433" i="9"/>
  <c r="K798" i="9"/>
  <c r="J434" i="9"/>
  <c r="K799" i="9"/>
  <c r="K800" i="9"/>
  <c r="J435" i="9"/>
  <c r="J436" i="9"/>
  <c r="K801" i="9"/>
  <c r="J437" i="9"/>
  <c r="K802" i="9"/>
  <c r="J438" i="9"/>
  <c r="K803" i="9"/>
  <c r="J439" i="9"/>
  <c r="K804" i="9"/>
  <c r="J440" i="9"/>
  <c r="J441" i="9"/>
  <c r="K805" i="9"/>
  <c r="J442" i="9"/>
  <c r="K806" i="9"/>
  <c r="J443" i="9"/>
  <c r="K807" i="9"/>
  <c r="K808" i="9"/>
  <c r="J444" i="9"/>
  <c r="K809" i="9"/>
  <c r="J445" i="9"/>
  <c r="K810" i="9"/>
  <c r="J446" i="9"/>
  <c r="K811" i="9"/>
  <c r="J447" i="9"/>
  <c r="K812" i="9"/>
  <c r="J448" i="9"/>
  <c r="K813" i="9"/>
  <c r="J449" i="9"/>
  <c r="K814" i="9"/>
  <c r="J450" i="9"/>
  <c r="K815" i="9"/>
  <c r="J451" i="9"/>
  <c r="K816" i="9"/>
  <c r="J452" i="9"/>
  <c r="K817" i="9"/>
  <c r="J453" i="9"/>
  <c r="K818" i="9"/>
  <c r="J454" i="9"/>
  <c r="K819" i="9"/>
  <c r="J455" i="9"/>
  <c r="K820" i="9"/>
  <c r="J456" i="9"/>
  <c r="K821" i="9"/>
  <c r="J457" i="9"/>
  <c r="K822" i="9"/>
  <c r="J458" i="9"/>
  <c r="K823" i="9"/>
  <c r="J459" i="9"/>
  <c r="K824" i="9"/>
  <c r="J460" i="9"/>
  <c r="K825" i="9"/>
  <c r="J461" i="9"/>
  <c r="K826" i="9"/>
  <c r="J462" i="9"/>
  <c r="K827" i="9"/>
  <c r="J463" i="9"/>
  <c r="K828" i="9"/>
  <c r="J464" i="9"/>
  <c r="K829" i="9"/>
  <c r="J465" i="9"/>
  <c r="K830" i="9"/>
  <c r="J466" i="9"/>
  <c r="K831" i="9"/>
  <c r="J467" i="9"/>
  <c r="K832" i="9"/>
  <c r="J468" i="9"/>
  <c r="K833" i="9"/>
  <c r="J469" i="9"/>
  <c r="K834" i="9"/>
  <c r="J470" i="9"/>
  <c r="K835" i="9"/>
  <c r="J471" i="9"/>
  <c r="K836" i="9"/>
  <c r="K837" i="9"/>
  <c r="J472" i="9"/>
  <c r="J473" i="9"/>
  <c r="K838" i="9"/>
  <c r="J474" i="9"/>
  <c r="K839" i="9"/>
  <c r="J475" i="9"/>
  <c r="K840" i="9"/>
  <c r="J476" i="9"/>
  <c r="K841" i="9"/>
  <c r="J477" i="9"/>
  <c r="K842" i="9"/>
  <c r="J478" i="9"/>
  <c r="K843" i="9"/>
  <c r="J479" i="9"/>
  <c r="K844" i="9"/>
  <c r="J480" i="9"/>
  <c r="K845" i="9"/>
  <c r="J481" i="9"/>
  <c r="K846" i="9"/>
  <c r="J482" i="9"/>
  <c r="K847" i="9"/>
  <c r="J483" i="9"/>
  <c r="K848" i="9"/>
  <c r="J484" i="9"/>
  <c r="K849" i="9"/>
  <c r="J485" i="9"/>
  <c r="K850" i="9"/>
  <c r="J486" i="9"/>
  <c r="K851" i="9"/>
  <c r="J487" i="9"/>
  <c r="K852" i="9"/>
  <c r="J488" i="9"/>
  <c r="K853" i="9"/>
  <c r="J489" i="9"/>
  <c r="K854" i="9"/>
  <c r="J490" i="9"/>
  <c r="K855" i="9"/>
  <c r="J491" i="9"/>
  <c r="K856" i="9"/>
  <c r="J492" i="9"/>
  <c r="K857" i="9"/>
  <c r="J493" i="9"/>
  <c r="K858" i="9"/>
  <c r="J494" i="9"/>
  <c r="K859" i="9"/>
  <c r="J495" i="9"/>
  <c r="K860" i="9"/>
  <c r="J496" i="9"/>
  <c r="K861" i="9"/>
  <c r="J497" i="9"/>
  <c r="K862" i="9"/>
  <c r="J498" i="9"/>
  <c r="K863" i="9"/>
  <c r="J499" i="9"/>
  <c r="K864" i="9"/>
  <c r="J500" i="9"/>
  <c r="K865" i="9"/>
  <c r="J501" i="9"/>
  <c r="K866" i="9"/>
  <c r="J502" i="9"/>
  <c r="K867" i="9"/>
  <c r="J503" i="9"/>
  <c r="K868" i="9"/>
  <c r="J504" i="9"/>
  <c r="K869" i="9"/>
  <c r="J505" i="9"/>
  <c r="K870" i="9"/>
  <c r="J506" i="9"/>
  <c r="K871" i="9"/>
  <c r="K872" i="9"/>
  <c r="J507" i="9"/>
  <c r="K873" i="9"/>
  <c r="J508" i="9"/>
  <c r="K874" i="9"/>
  <c r="J509" i="9"/>
  <c r="K875" i="9"/>
  <c r="J510" i="9"/>
  <c r="K876" i="9"/>
  <c r="J511" i="9"/>
  <c r="K877" i="9"/>
  <c r="J512" i="9"/>
  <c r="K878" i="9"/>
  <c r="J513" i="9"/>
  <c r="J514" i="9"/>
  <c r="K879" i="9"/>
  <c r="K880" i="9"/>
  <c r="J515" i="9"/>
  <c r="J516" i="9"/>
  <c r="K881" i="9"/>
  <c r="J517" i="9"/>
  <c r="K882" i="9"/>
  <c r="J518" i="9"/>
  <c r="K883" i="9"/>
  <c r="J519" i="9"/>
  <c r="K884" i="9"/>
  <c r="J520" i="9"/>
  <c r="K885" i="9"/>
  <c r="J521" i="9"/>
  <c r="K886" i="9"/>
  <c r="J522" i="9"/>
  <c r="K887" i="9"/>
  <c r="K888" i="9"/>
  <c r="J523" i="9"/>
  <c r="J524" i="9"/>
  <c r="K889" i="9"/>
  <c r="J525" i="9"/>
  <c r="K890" i="9"/>
  <c r="J526" i="9"/>
  <c r="K891" i="9"/>
  <c r="J527" i="9"/>
  <c r="K892" i="9"/>
  <c r="J528" i="9"/>
  <c r="K893" i="9"/>
  <c r="J529" i="9"/>
  <c r="K894" i="9"/>
  <c r="J530" i="9"/>
  <c r="K895" i="9"/>
  <c r="J531" i="9"/>
  <c r="K896" i="9"/>
  <c r="J532" i="9"/>
  <c r="K897" i="9"/>
  <c r="J533" i="9"/>
  <c r="K898" i="9"/>
  <c r="J534" i="9"/>
  <c r="K899" i="9"/>
  <c r="J535" i="9"/>
  <c r="K900" i="9"/>
  <c r="J536" i="9"/>
  <c r="K901" i="9"/>
  <c r="J537" i="9"/>
  <c r="K902" i="9"/>
  <c r="J538" i="9"/>
  <c r="K903" i="9"/>
  <c r="J539" i="9"/>
  <c r="K904" i="9"/>
  <c r="J540" i="9"/>
  <c r="K905" i="9"/>
  <c r="J541" i="9"/>
  <c r="K906" i="9"/>
  <c r="J542" i="9"/>
  <c r="K907" i="9"/>
  <c r="J543" i="9"/>
  <c r="K908" i="9"/>
  <c r="J544" i="9"/>
  <c r="K909" i="9"/>
  <c r="J545" i="9"/>
  <c r="K910" i="9"/>
  <c r="J546" i="9"/>
  <c r="K911" i="9"/>
  <c r="J547" i="9"/>
  <c r="K912" i="9"/>
  <c r="J548" i="9"/>
  <c r="K913" i="9"/>
  <c r="J549" i="9"/>
  <c r="K914" i="9"/>
  <c r="J550" i="9"/>
  <c r="K915" i="9"/>
  <c r="J551" i="9"/>
  <c r="K916" i="9"/>
  <c r="J552" i="9"/>
  <c r="K917" i="9"/>
  <c r="J553" i="9"/>
  <c r="K918" i="9"/>
  <c r="J554" i="9"/>
  <c r="K919" i="9"/>
  <c r="J555" i="9"/>
  <c r="K920" i="9"/>
  <c r="J556" i="9"/>
  <c r="K921" i="9"/>
  <c r="J557" i="9"/>
  <c r="K922" i="9"/>
  <c r="J558" i="9"/>
  <c r="K923" i="9"/>
  <c r="J559" i="9"/>
  <c r="K924" i="9"/>
  <c r="J560" i="9"/>
  <c r="K925" i="9"/>
  <c r="J561" i="9"/>
  <c r="K926" i="9"/>
  <c r="J562" i="9"/>
  <c r="K927" i="9"/>
  <c r="J563" i="9"/>
  <c r="K928" i="9"/>
  <c r="J564" i="9"/>
  <c r="K929" i="9"/>
  <c r="J565" i="9"/>
  <c r="K930" i="9"/>
  <c r="J566" i="9"/>
  <c r="K931" i="9"/>
  <c r="J567" i="9"/>
  <c r="K932" i="9"/>
  <c r="J568" i="9"/>
  <c r="K933" i="9"/>
  <c r="J569" i="9"/>
  <c r="K934" i="9"/>
  <c r="J570" i="9"/>
  <c r="K935" i="9"/>
  <c r="J571" i="9"/>
  <c r="K936" i="9"/>
  <c r="J572" i="9"/>
  <c r="K937" i="9"/>
  <c r="J573" i="9"/>
  <c r="K938" i="9"/>
  <c r="J574" i="9"/>
  <c r="K939" i="9"/>
  <c r="J575" i="9"/>
  <c r="K940" i="9"/>
  <c r="J576" i="9"/>
  <c r="K941" i="9"/>
  <c r="J577" i="9"/>
  <c r="K942" i="9"/>
  <c r="J578" i="9"/>
  <c r="K943" i="9"/>
  <c r="J579" i="9"/>
  <c r="K944" i="9"/>
  <c r="J580" i="9"/>
  <c r="K945" i="9"/>
  <c r="J581" i="9"/>
  <c r="K946" i="9"/>
  <c r="J582" i="9"/>
  <c r="K947" i="9"/>
  <c r="J583" i="9"/>
  <c r="K948" i="9"/>
  <c r="J584" i="9"/>
  <c r="K949" i="9"/>
  <c r="J585" i="9"/>
  <c r="K950" i="9"/>
  <c r="J586" i="9"/>
  <c r="K951" i="9"/>
  <c r="J587" i="9"/>
  <c r="K952" i="9"/>
  <c r="J588" i="9"/>
  <c r="K953" i="9"/>
  <c r="J589" i="9"/>
  <c r="K954" i="9"/>
  <c r="J590" i="9"/>
  <c r="K955" i="9"/>
  <c r="J591" i="9"/>
  <c r="K956" i="9"/>
  <c r="J592" i="9"/>
  <c r="K957" i="9"/>
  <c r="J593" i="9"/>
  <c r="K958" i="9"/>
  <c r="J594" i="9"/>
  <c r="K959" i="9"/>
  <c r="J595" i="9"/>
  <c r="K960" i="9"/>
  <c r="J596" i="9"/>
  <c r="K961" i="9"/>
  <c r="J597" i="9"/>
  <c r="K962" i="9"/>
  <c r="J598" i="9"/>
  <c r="K963" i="9"/>
  <c r="J599" i="9"/>
  <c r="K964" i="9"/>
  <c r="J600" i="9"/>
  <c r="K965" i="9"/>
  <c r="J601" i="9"/>
  <c r="K966" i="9"/>
  <c r="J602" i="9"/>
  <c r="K967" i="9"/>
  <c r="J603" i="9"/>
  <c r="K968" i="9"/>
  <c r="J604" i="9"/>
  <c r="K969" i="9"/>
  <c r="J605" i="9"/>
  <c r="K970" i="9"/>
  <c r="J606" i="9"/>
  <c r="K971" i="9"/>
  <c r="J607" i="9"/>
  <c r="K972" i="9"/>
  <c r="J608" i="9"/>
  <c r="K973" i="9"/>
  <c r="J609" i="9"/>
  <c r="K974" i="9"/>
  <c r="J610" i="9"/>
  <c r="K975" i="9"/>
  <c r="J611" i="9"/>
  <c r="K976" i="9"/>
  <c r="J612" i="9"/>
  <c r="K977" i="9"/>
  <c r="J613" i="9"/>
  <c r="K978" i="9"/>
  <c r="J614" i="9"/>
  <c r="K979" i="9"/>
  <c r="J615" i="9"/>
  <c r="K980" i="9"/>
  <c r="J616" i="9"/>
  <c r="K981" i="9"/>
  <c r="J617" i="9"/>
  <c r="K982" i="9"/>
  <c r="J618" i="9"/>
  <c r="K983" i="9"/>
  <c r="J619" i="9"/>
  <c r="K984" i="9"/>
  <c r="J620" i="9"/>
  <c r="K985" i="9"/>
  <c r="J621" i="9"/>
  <c r="K986" i="9"/>
  <c r="J622" i="9"/>
  <c r="K987" i="9"/>
  <c r="J623" i="9"/>
  <c r="K988" i="9"/>
  <c r="J624" i="9"/>
  <c r="K989" i="9"/>
  <c r="J625" i="9"/>
  <c r="K990" i="9"/>
  <c r="J626" i="9"/>
  <c r="K991" i="9"/>
  <c r="J627" i="9"/>
  <c r="K992" i="9"/>
  <c r="J628" i="9"/>
  <c r="K993" i="9"/>
  <c r="J629" i="9"/>
  <c r="K994" i="9"/>
  <c r="J630" i="9"/>
  <c r="K995" i="9"/>
  <c r="J631" i="9"/>
  <c r="K996" i="9"/>
  <c r="J632" i="9"/>
  <c r="K997" i="9"/>
  <c r="J633" i="9"/>
  <c r="K998" i="9"/>
  <c r="J634" i="9"/>
  <c r="K999" i="9"/>
  <c r="J635" i="9"/>
  <c r="K1000" i="9"/>
  <c r="J636" i="9"/>
  <c r="K1001" i="9"/>
  <c r="J637" i="9"/>
  <c r="K1002" i="9"/>
  <c r="J638" i="9"/>
  <c r="K1003" i="9"/>
  <c r="J639" i="9"/>
  <c r="K1004" i="9"/>
  <c r="J640" i="9"/>
  <c r="K1005" i="9"/>
  <c r="J641" i="9"/>
  <c r="K1006" i="9"/>
  <c r="J642" i="9"/>
  <c r="K1007" i="9"/>
  <c r="J643" i="9"/>
  <c r="K1008" i="9"/>
  <c r="J644" i="9"/>
  <c r="K1009" i="9"/>
  <c r="J645" i="9"/>
  <c r="K1010" i="9"/>
  <c r="J646" i="9"/>
  <c r="K1011" i="9"/>
  <c r="J647" i="9"/>
  <c r="K1012" i="9"/>
  <c r="J648" i="9"/>
  <c r="K1013" i="9"/>
  <c r="J649" i="9"/>
  <c r="K1014" i="9"/>
  <c r="J650" i="9"/>
  <c r="K1015" i="9"/>
  <c r="J651" i="9"/>
  <c r="K1016" i="9"/>
  <c r="J652" i="9"/>
  <c r="K1017" i="9"/>
  <c r="J653" i="9"/>
  <c r="K1018" i="9"/>
  <c r="J654" i="9"/>
  <c r="K1019" i="9"/>
  <c r="J655" i="9"/>
  <c r="K1020" i="9"/>
  <c r="J656" i="9"/>
  <c r="K1021" i="9"/>
  <c r="J657" i="9"/>
  <c r="K1022" i="9"/>
  <c r="J658" i="9"/>
  <c r="K1023" i="9"/>
  <c r="J659" i="9"/>
  <c r="K1024" i="9"/>
  <c r="J660" i="9"/>
  <c r="K1025" i="9"/>
  <c r="J661" i="9"/>
  <c r="K1026" i="9"/>
  <c r="J662" i="9"/>
  <c r="K1027" i="9"/>
  <c r="J663" i="9"/>
  <c r="K1028" i="9"/>
  <c r="J664" i="9"/>
  <c r="K1029" i="9"/>
  <c r="J665" i="9"/>
  <c r="K1030" i="9"/>
  <c r="J666" i="9"/>
  <c r="K1031" i="9"/>
  <c r="J667" i="9"/>
  <c r="K1032" i="9"/>
  <c r="J668" i="9"/>
  <c r="K1033" i="9"/>
  <c r="J669" i="9"/>
  <c r="K1034" i="9"/>
  <c r="J670" i="9"/>
  <c r="K1035" i="9"/>
  <c r="J671" i="9"/>
  <c r="K1036" i="9"/>
  <c r="J672" i="9"/>
  <c r="K1037" i="9"/>
  <c r="J673" i="9"/>
  <c r="K1038" i="9"/>
  <c r="J674" i="9"/>
  <c r="K1039" i="9"/>
  <c r="J675" i="9"/>
  <c r="K1040" i="9"/>
  <c r="J676" i="9"/>
  <c r="K1041" i="9"/>
  <c r="J677" i="9"/>
  <c r="K1042" i="9"/>
  <c r="J678" i="9"/>
  <c r="K1043" i="9"/>
  <c r="J679" i="9"/>
  <c r="K1044" i="9"/>
  <c r="J680" i="9"/>
  <c r="K1045" i="9"/>
  <c r="J681" i="9"/>
  <c r="K1046" i="9"/>
  <c r="J682" i="9"/>
  <c r="K1047" i="9"/>
  <c r="J683" i="9"/>
  <c r="K1048" i="9"/>
  <c r="J684" i="9"/>
  <c r="K1049" i="9"/>
  <c r="J685" i="9"/>
  <c r="K1050" i="9"/>
  <c r="J686" i="9"/>
  <c r="K1051" i="9"/>
  <c r="J687" i="9"/>
  <c r="K1052" i="9"/>
  <c r="J688" i="9"/>
  <c r="K1053" i="9"/>
  <c r="J689" i="9"/>
  <c r="K1054" i="9"/>
  <c r="J690" i="9"/>
  <c r="K1055" i="9"/>
  <c r="J691" i="9"/>
  <c r="K1056" i="9"/>
  <c r="J692" i="9"/>
  <c r="K1057" i="9"/>
  <c r="J693" i="9"/>
  <c r="K1058" i="9"/>
  <c r="J694" i="9"/>
  <c r="K1059" i="9"/>
  <c r="J695" i="9"/>
  <c r="K1060" i="9"/>
  <c r="J696" i="9"/>
  <c r="K1061" i="9"/>
  <c r="J697" i="9"/>
  <c r="K1062" i="9"/>
  <c r="J698" i="9"/>
  <c r="K1063" i="9"/>
  <c r="J699" i="9"/>
  <c r="K1064" i="9"/>
  <c r="J700" i="9"/>
  <c r="K1065" i="9"/>
  <c r="J701" i="9"/>
  <c r="K1066" i="9"/>
  <c r="J702" i="9"/>
  <c r="K1067" i="9"/>
  <c r="J703" i="9"/>
  <c r="K1068" i="9"/>
  <c r="J704" i="9"/>
  <c r="K1069" i="9"/>
  <c r="J705" i="9"/>
  <c r="K1070" i="9"/>
  <c r="J706" i="9"/>
  <c r="K1071" i="9"/>
  <c r="J707" i="9"/>
  <c r="K1072" i="9"/>
  <c r="J708" i="9"/>
  <c r="K1073" i="9"/>
  <c r="J709" i="9"/>
  <c r="K1074" i="9"/>
  <c r="J710" i="9"/>
  <c r="K1075" i="9"/>
  <c r="J711" i="9"/>
  <c r="K1076" i="9"/>
  <c r="J712" i="9"/>
  <c r="K1077" i="9"/>
  <c r="J713" i="9"/>
  <c r="K1078" i="9"/>
  <c r="J714" i="9"/>
  <c r="K1079" i="9"/>
  <c r="J715" i="9"/>
  <c r="K1080" i="9"/>
  <c r="J716" i="9"/>
  <c r="K1081" i="9"/>
  <c r="J717" i="9"/>
  <c r="K1082" i="9"/>
  <c r="J718" i="9"/>
  <c r="K1083" i="9"/>
  <c r="J719" i="9"/>
  <c r="K1084" i="9"/>
  <c r="J720" i="9"/>
  <c r="K1085" i="9"/>
  <c r="J721" i="9"/>
  <c r="K1086" i="9"/>
  <c r="J722" i="9"/>
  <c r="K1087" i="9"/>
  <c r="J723" i="9"/>
  <c r="K1088" i="9"/>
  <c r="J724" i="9"/>
  <c r="K1089" i="9"/>
  <c r="J725" i="9"/>
  <c r="K1090" i="9"/>
  <c r="J726" i="9"/>
  <c r="K1091" i="9"/>
  <c r="J727" i="9"/>
  <c r="K1092" i="9"/>
  <c r="J728" i="9"/>
  <c r="K1093" i="9"/>
  <c r="J729" i="9"/>
  <c r="K1094" i="9"/>
  <c r="J730" i="9"/>
  <c r="K1095" i="9"/>
  <c r="J731" i="9"/>
  <c r="K1096" i="9"/>
  <c r="J732" i="9"/>
  <c r="K1097" i="9"/>
  <c r="J733" i="9"/>
  <c r="K1098" i="9"/>
  <c r="J734" i="9"/>
  <c r="K1099" i="9"/>
  <c r="J735" i="9"/>
  <c r="K1100" i="9"/>
  <c r="J736" i="9"/>
  <c r="K1101" i="9"/>
  <c r="J737" i="9"/>
  <c r="K1102" i="9"/>
  <c r="J738" i="9"/>
  <c r="K1103" i="9"/>
  <c r="J739" i="9"/>
  <c r="K1104" i="9"/>
  <c r="J740" i="9"/>
  <c r="K1105" i="9"/>
  <c r="J741" i="9"/>
  <c r="K1106" i="9"/>
  <c r="J742" i="9"/>
  <c r="K1107" i="9"/>
  <c r="J743" i="9"/>
  <c r="K1108" i="9"/>
  <c r="J744" i="9"/>
  <c r="K1109" i="9"/>
  <c r="J745" i="9"/>
  <c r="K1110" i="9"/>
  <c r="J746" i="9"/>
  <c r="K1111" i="9"/>
  <c r="J747" i="9"/>
  <c r="K1112" i="9"/>
  <c r="J748" i="9"/>
  <c r="K1113" i="9"/>
  <c r="J749" i="9"/>
  <c r="K1114" i="9"/>
  <c r="J750" i="9"/>
  <c r="K1115" i="9"/>
  <c r="J751" i="9"/>
  <c r="K1116" i="9"/>
  <c r="J752" i="9"/>
  <c r="K1117" i="9"/>
  <c r="J753" i="9"/>
  <c r="K1118" i="9"/>
  <c r="J754" i="9"/>
  <c r="K1119" i="9"/>
  <c r="J755" i="9"/>
  <c r="K1120" i="9"/>
  <c r="J756" i="9"/>
  <c r="K1121" i="9"/>
  <c r="J757" i="9"/>
  <c r="K1122" i="9"/>
  <c r="J758" i="9"/>
  <c r="K1123" i="9"/>
  <c r="J759" i="9"/>
  <c r="K1124" i="9"/>
  <c r="J760" i="9"/>
  <c r="K1125" i="9"/>
  <c r="J761" i="9"/>
  <c r="K1126" i="9"/>
  <c r="J762" i="9"/>
  <c r="K1127" i="9"/>
  <c r="J763" i="9"/>
  <c r="K1128" i="9"/>
  <c r="J764" i="9"/>
  <c r="K1129" i="9"/>
  <c r="J765" i="9"/>
  <c r="K1130" i="9"/>
  <c r="J766" i="9"/>
  <c r="K1131" i="9"/>
  <c r="J767" i="9"/>
  <c r="K1132" i="9"/>
  <c r="J768" i="9"/>
  <c r="K1133" i="9"/>
  <c r="J769" i="9"/>
  <c r="K1134" i="9"/>
  <c r="J770" i="9"/>
  <c r="K1135" i="9"/>
  <c r="J771" i="9"/>
  <c r="K1136" i="9"/>
  <c r="J772" i="9"/>
  <c r="K1137" i="9"/>
  <c r="J773" i="9"/>
  <c r="K1138" i="9"/>
  <c r="J774" i="9"/>
  <c r="K1139" i="9"/>
  <c r="J775" i="9"/>
  <c r="K1140" i="9"/>
  <c r="J776" i="9"/>
  <c r="J777" i="9" s="1"/>
  <c r="K1141" i="9"/>
  <c r="K1142" i="9"/>
  <c r="U4" i="1"/>
  <c r="T5" i="1"/>
  <c r="U5" i="1"/>
  <c r="V5" i="1" s="1"/>
  <c r="V27" i="1"/>
  <c r="V24" i="1"/>
  <c r="V25" i="1"/>
  <c r="V26" i="1"/>
  <c r="V19" i="1"/>
  <c r="V21" i="1"/>
  <c r="V20" i="1"/>
  <c r="V29" i="1"/>
  <c r="V34" i="1"/>
  <c r="V23" i="1"/>
  <c r="V31" i="1"/>
  <c r="V28" i="1"/>
  <c r="V36" i="1"/>
  <c r="V33" i="1"/>
  <c r="V37" i="1"/>
  <c r="V30" i="1"/>
  <c r="V38" i="1"/>
  <c r="V18" i="1"/>
  <c r="V32" i="1"/>
  <c r="V42" i="1"/>
  <c r="V40" i="1"/>
  <c r="V41" i="1"/>
  <c r="V22" i="1"/>
  <c r="V39" i="1"/>
  <c r="V44" i="1"/>
  <c r="V4" i="1"/>
  <c r="V35" i="1"/>
  <c r="V17" i="1"/>
  <c r="V16" i="1"/>
  <c r="C128" i="9" s="1"/>
  <c r="V45" i="1"/>
  <c r="V46" i="1"/>
  <c r="V47" i="1"/>
  <c r="V50" i="1"/>
  <c r="V51" i="1"/>
  <c r="V49" i="1" l="1"/>
  <c r="W6" i="1"/>
  <c r="Y6" i="1"/>
  <c r="V48" i="1"/>
  <c r="X6" i="1"/>
  <c r="I1142" i="9" s="1"/>
  <c r="P129" i="9"/>
  <c r="C129" i="9"/>
  <c r="O19" i="9"/>
  <c r="Q19" i="9" s="1"/>
  <c r="R19" i="9" s="1"/>
  <c r="O111" i="9"/>
  <c r="Q111" i="9" s="1"/>
  <c r="R111" i="9" s="1"/>
  <c r="O99" i="9"/>
  <c r="Q99" i="9" s="1"/>
  <c r="R99" i="9" s="1"/>
  <c r="O77" i="9"/>
  <c r="Q77" i="9" s="1"/>
  <c r="R77" i="9" s="1"/>
  <c r="O54" i="9"/>
  <c r="Q54" i="9" s="1"/>
  <c r="R54" i="9" s="1"/>
  <c r="O31" i="9"/>
  <c r="Q31" i="9" s="1"/>
  <c r="R31" i="9" s="1"/>
  <c r="O53" i="9"/>
  <c r="Q53" i="9" s="1"/>
  <c r="R53" i="9" s="1"/>
  <c r="O66" i="9"/>
  <c r="Q66" i="9" s="1"/>
  <c r="R66" i="9" s="1"/>
  <c r="O48" i="9"/>
  <c r="Q48" i="9" s="1"/>
  <c r="R48" i="9" s="1"/>
  <c r="O126" i="9"/>
  <c r="Q126" i="9" s="1"/>
  <c r="R126" i="9" s="1"/>
  <c r="O68" i="9"/>
  <c r="Q68" i="9" s="1"/>
  <c r="R68" i="9" s="1"/>
  <c r="O38" i="9"/>
  <c r="Q38" i="9" s="1"/>
  <c r="R38" i="9" s="1"/>
  <c r="O125" i="9"/>
  <c r="Q125" i="9" s="1"/>
  <c r="R125" i="9" s="1"/>
  <c r="O15" i="9"/>
  <c r="Q15" i="9" s="1"/>
  <c r="R15" i="9" s="1"/>
  <c r="O100" i="9"/>
  <c r="Q100" i="9" s="1"/>
  <c r="R100" i="9" s="1"/>
  <c r="O89" i="9"/>
  <c r="Q89" i="9" s="1"/>
  <c r="R89" i="9" s="1"/>
  <c r="O80" i="9"/>
  <c r="Q80" i="9" s="1"/>
  <c r="R80" i="9" s="1"/>
  <c r="O20" i="9"/>
  <c r="Q20" i="9" s="1"/>
  <c r="R20" i="9" s="1"/>
  <c r="O30" i="9"/>
  <c r="Q30" i="9" s="1"/>
  <c r="R30" i="9" s="1"/>
  <c r="O32" i="9"/>
  <c r="Q32" i="9" s="1"/>
  <c r="R32" i="9" s="1"/>
  <c r="O95" i="9"/>
  <c r="Q95" i="9" s="1"/>
  <c r="R95" i="9" s="1"/>
  <c r="O121" i="9"/>
  <c r="Q121" i="9" s="1"/>
  <c r="R121" i="9" s="1"/>
  <c r="O21" i="9"/>
  <c r="Q21" i="9" s="1"/>
  <c r="R21" i="9" s="1"/>
  <c r="O78" i="9"/>
  <c r="Q78" i="9" s="1"/>
  <c r="R78" i="9" s="1"/>
  <c r="O35" i="9"/>
  <c r="Q35" i="9" s="1"/>
  <c r="R35" i="9" s="1"/>
  <c r="O109" i="9"/>
  <c r="Q109" i="9" s="1"/>
  <c r="R109" i="9" s="1"/>
  <c r="O55" i="9"/>
  <c r="Q55" i="9" s="1"/>
  <c r="R55" i="9" s="1"/>
  <c r="O67" i="9"/>
  <c r="Q67" i="9" s="1"/>
  <c r="R67" i="9" s="1"/>
  <c r="O120" i="9"/>
  <c r="Q120" i="9" s="1"/>
  <c r="R120" i="9" s="1"/>
  <c r="O86" i="9"/>
  <c r="Q86" i="9" s="1"/>
  <c r="R86" i="9" s="1"/>
  <c r="O52" i="9"/>
  <c r="Q52" i="9" s="1"/>
  <c r="R52" i="9" s="1"/>
  <c r="O65" i="9"/>
  <c r="Q65" i="9" s="1"/>
  <c r="R65" i="9" s="1"/>
  <c r="O90" i="9"/>
  <c r="Q90" i="9" s="1"/>
  <c r="R90" i="9" s="1"/>
  <c r="O17" i="9"/>
  <c r="Q17" i="9" s="1"/>
  <c r="R17" i="9" s="1"/>
  <c r="O102" i="9"/>
  <c r="Q102" i="9" s="1"/>
  <c r="R102" i="9" s="1"/>
  <c r="O60" i="9"/>
  <c r="Q60" i="9" s="1"/>
  <c r="R60" i="9" s="1"/>
  <c r="O98" i="9"/>
  <c r="Q98" i="9" s="1"/>
  <c r="R98" i="9" s="1"/>
  <c r="O105" i="9"/>
  <c r="Q105" i="9" s="1"/>
  <c r="R105" i="9" s="1"/>
  <c r="O97" i="9"/>
  <c r="Q97" i="9" s="1"/>
  <c r="R97" i="9" s="1"/>
  <c r="O71" i="9"/>
  <c r="Q71" i="9" s="1"/>
  <c r="R71" i="9" s="1"/>
  <c r="O116" i="9"/>
  <c r="Q116" i="9" s="1"/>
  <c r="R116" i="9" s="1"/>
  <c r="O29" i="9"/>
  <c r="Q29" i="9" s="1"/>
  <c r="R29" i="9" s="1"/>
  <c r="O18" i="9"/>
  <c r="Q18" i="9" s="1"/>
  <c r="R18" i="9" s="1"/>
  <c r="O41" i="9"/>
  <c r="Q41" i="9" s="1"/>
  <c r="R41" i="9" s="1"/>
  <c r="O118" i="9"/>
  <c r="Q118" i="9" s="1"/>
  <c r="R118" i="9" s="1"/>
  <c r="O39" i="9"/>
  <c r="Q39" i="9" s="1"/>
  <c r="R39" i="9" s="1"/>
  <c r="O110" i="9"/>
  <c r="Q110" i="9" s="1"/>
  <c r="R110" i="9" s="1"/>
  <c r="O119" i="9"/>
  <c r="Q119" i="9" s="1"/>
  <c r="R119" i="9" s="1"/>
  <c r="O104" i="9"/>
  <c r="Q104" i="9" s="1"/>
  <c r="R104" i="9" s="1"/>
  <c r="O74" i="9"/>
  <c r="Q74" i="9" s="1"/>
  <c r="R74" i="9" s="1"/>
  <c r="O127" i="9"/>
  <c r="Q127" i="9" s="1"/>
  <c r="R127" i="9" s="1"/>
  <c r="O50" i="9"/>
  <c r="Q50" i="9" s="1"/>
  <c r="R50" i="9" s="1"/>
  <c r="O88" i="9"/>
  <c r="Q88" i="9" s="1"/>
  <c r="R88" i="9" s="1"/>
  <c r="O33" i="9"/>
  <c r="Q33" i="9" s="1"/>
  <c r="R33" i="9" s="1"/>
  <c r="O43" i="9"/>
  <c r="Q43" i="9" s="1"/>
  <c r="R43" i="9" s="1"/>
  <c r="O42" i="9"/>
  <c r="Q42" i="9" s="1"/>
  <c r="R42" i="9" s="1"/>
  <c r="O128" i="9"/>
  <c r="Q128" i="9" s="1"/>
  <c r="R128" i="9" s="1"/>
  <c r="O28" i="9"/>
  <c r="Q28" i="9" s="1"/>
  <c r="R28" i="9" s="1"/>
  <c r="O24" i="9"/>
  <c r="Q24" i="9" s="1"/>
  <c r="R24" i="9" s="1"/>
  <c r="O81" i="9"/>
  <c r="Q81" i="9" s="1"/>
  <c r="R81" i="9" s="1"/>
  <c r="O36" i="9"/>
  <c r="Q36" i="9" s="1"/>
  <c r="R36" i="9" s="1"/>
  <c r="O91" i="9"/>
  <c r="Q91" i="9" s="1"/>
  <c r="R91" i="9" s="1"/>
  <c r="O27" i="9"/>
  <c r="Q27" i="9" s="1"/>
  <c r="R27" i="9" s="1"/>
  <c r="O56" i="9"/>
  <c r="Q56" i="9" s="1"/>
  <c r="R56" i="9" s="1"/>
  <c r="O72" i="9"/>
  <c r="Q72" i="9" s="1"/>
  <c r="R72" i="9" s="1"/>
  <c r="O113" i="9"/>
  <c r="Q113" i="9" s="1"/>
  <c r="R113" i="9" s="1"/>
  <c r="O75" i="9"/>
  <c r="Q75" i="9" s="1"/>
  <c r="R75" i="9" s="1"/>
  <c r="O57" i="9"/>
  <c r="Q57" i="9" s="1"/>
  <c r="R57" i="9" s="1"/>
  <c r="O92" i="9"/>
  <c r="Q92" i="9" s="1"/>
  <c r="R92" i="9" s="1"/>
  <c r="O107" i="9"/>
  <c r="Q107" i="9" s="1"/>
  <c r="R107" i="9" s="1"/>
  <c r="O49" i="9"/>
  <c r="Q49" i="9" s="1"/>
  <c r="R49" i="9" s="1"/>
  <c r="O115" i="9"/>
  <c r="Q115" i="9" s="1"/>
  <c r="R115" i="9" s="1"/>
  <c r="O96" i="9"/>
  <c r="Q96" i="9" s="1"/>
  <c r="R96" i="9" s="1"/>
  <c r="O51" i="9"/>
  <c r="Q51" i="9" s="1"/>
  <c r="R51" i="9" s="1"/>
  <c r="O70" i="9"/>
  <c r="Q70" i="9" s="1"/>
  <c r="R70" i="9" s="1"/>
  <c r="O83" i="9"/>
  <c r="Q83" i="9" s="1"/>
  <c r="R83" i="9" s="1"/>
  <c r="O122" i="9"/>
  <c r="Q122" i="9" s="1"/>
  <c r="R122" i="9" s="1"/>
  <c r="O76" i="9"/>
  <c r="Q76" i="9" s="1"/>
  <c r="R76" i="9" s="1"/>
  <c r="O82" i="9"/>
  <c r="Q82" i="9" s="1"/>
  <c r="R82" i="9" s="1"/>
  <c r="O64" i="9"/>
  <c r="Q64" i="9" s="1"/>
  <c r="R64" i="9" s="1"/>
  <c r="O16" i="9"/>
  <c r="Q16" i="9" s="1"/>
  <c r="R16" i="9" s="1"/>
  <c r="O108" i="9"/>
  <c r="Q108" i="9" s="1"/>
  <c r="R108" i="9" s="1"/>
  <c r="O124" i="9"/>
  <c r="Q124" i="9" s="1"/>
  <c r="R124" i="9" s="1"/>
  <c r="O63" i="9"/>
  <c r="Q63" i="9" s="1"/>
  <c r="R63" i="9" s="1"/>
  <c r="O26" i="9"/>
  <c r="Q26" i="9" s="1"/>
  <c r="R26" i="9" s="1"/>
  <c r="O85" i="9"/>
  <c r="Q85" i="9" s="1"/>
  <c r="R85" i="9" s="1"/>
  <c r="O84" i="9"/>
  <c r="Q84" i="9" s="1"/>
  <c r="R84" i="9" s="1"/>
  <c r="O79" i="9"/>
  <c r="Q79" i="9" s="1"/>
  <c r="R79" i="9" s="1"/>
  <c r="O112" i="9"/>
  <c r="Q112" i="9" s="1"/>
  <c r="R112" i="9" s="1"/>
  <c r="O62" i="9"/>
  <c r="Q62" i="9" s="1"/>
  <c r="R62" i="9" s="1"/>
  <c r="O93" i="9"/>
  <c r="Q93" i="9" s="1"/>
  <c r="R93" i="9" s="1"/>
  <c r="O22" i="9"/>
  <c r="Q22" i="9" s="1"/>
  <c r="R22" i="9" s="1"/>
  <c r="O40" i="9"/>
  <c r="Q40" i="9" s="1"/>
  <c r="R40" i="9" s="1"/>
  <c r="O12" i="9"/>
  <c r="Q12" i="9" s="1"/>
  <c r="R12" i="9" s="1"/>
  <c r="O25" i="9"/>
  <c r="Q25" i="9" s="1"/>
  <c r="R25" i="9" s="1"/>
  <c r="O123" i="9"/>
  <c r="Q123" i="9" s="1"/>
  <c r="R123" i="9" s="1"/>
  <c r="O13" i="9"/>
  <c r="Q13" i="9" s="1"/>
  <c r="R13" i="9" s="1"/>
  <c r="O59" i="9"/>
  <c r="Q59" i="9" s="1"/>
  <c r="R59" i="9" s="1"/>
  <c r="O14" i="9"/>
  <c r="Q14" i="9" s="1"/>
  <c r="R14" i="9" s="1"/>
  <c r="O101" i="9"/>
  <c r="Q101" i="9" s="1"/>
  <c r="R101" i="9" s="1"/>
  <c r="O47" i="9"/>
  <c r="Q47" i="9" s="1"/>
  <c r="R47" i="9" s="1"/>
  <c r="O87" i="9"/>
  <c r="Q87" i="9" s="1"/>
  <c r="R87" i="9" s="1"/>
  <c r="O114" i="9"/>
  <c r="Q114" i="9" s="1"/>
  <c r="R114" i="9" s="1"/>
  <c r="O117" i="9"/>
  <c r="Q117" i="9" s="1"/>
  <c r="R117" i="9" s="1"/>
  <c r="O61" i="9"/>
  <c r="Q61" i="9" s="1"/>
  <c r="R61" i="9" s="1"/>
  <c r="O106" i="9"/>
  <c r="Q106" i="9" s="1"/>
  <c r="R106" i="9" s="1"/>
  <c r="O58" i="9"/>
  <c r="Q58" i="9" s="1"/>
  <c r="R58" i="9" s="1"/>
  <c r="O44" i="9"/>
  <c r="Q44" i="9" s="1"/>
  <c r="R44" i="9" s="1"/>
  <c r="O45" i="9"/>
  <c r="Q45" i="9" s="1"/>
  <c r="R45" i="9" s="1"/>
  <c r="O69" i="9"/>
  <c r="Q69" i="9" s="1"/>
  <c r="R69" i="9" s="1"/>
  <c r="O34" i="9"/>
  <c r="Q34" i="9" s="1"/>
  <c r="R34" i="9" s="1"/>
  <c r="O37" i="9"/>
  <c r="Q37" i="9" s="1"/>
  <c r="R37" i="9" s="1"/>
  <c r="O103" i="9"/>
  <c r="Q103" i="9" s="1"/>
  <c r="R103" i="9" s="1"/>
  <c r="O94" i="9"/>
  <c r="Q94" i="9" s="1"/>
  <c r="R94" i="9" s="1"/>
  <c r="O73" i="9"/>
  <c r="Q73" i="9" s="1"/>
  <c r="R73" i="9" s="1"/>
  <c r="O46" i="9"/>
  <c r="Q46" i="9" s="1"/>
  <c r="R46" i="9" s="1"/>
  <c r="O23" i="9"/>
  <c r="Q23" i="9" s="1"/>
  <c r="R23" i="9" s="1"/>
  <c r="O11" i="9"/>
  <c r="Q11" i="9" s="1"/>
  <c r="R11" i="9" s="1"/>
  <c r="Z6" i="1" l="1"/>
  <c r="D1142" i="9" s="1"/>
  <c r="T6" i="1"/>
  <c r="J780" i="9"/>
  <c r="J784" i="9"/>
  <c r="J788" i="9"/>
  <c r="J792" i="9"/>
  <c r="J796" i="9"/>
  <c r="J800" i="9"/>
  <c r="J804" i="9"/>
  <c r="J808" i="9"/>
  <c r="J812" i="9"/>
  <c r="J816" i="9"/>
  <c r="J820" i="9"/>
  <c r="J824" i="9"/>
  <c r="J828" i="9"/>
  <c r="J832" i="9"/>
  <c r="J836" i="9"/>
  <c r="J840" i="9"/>
  <c r="J844" i="9"/>
  <c r="J848" i="9"/>
  <c r="J852" i="9"/>
  <c r="J856" i="9"/>
  <c r="J860" i="9"/>
  <c r="J864" i="9"/>
  <c r="J868" i="9"/>
  <c r="J872" i="9"/>
  <c r="J876" i="9"/>
  <c r="J880" i="9"/>
  <c r="J884" i="9"/>
  <c r="J888" i="9"/>
  <c r="J892" i="9"/>
  <c r="J896" i="9"/>
  <c r="J900" i="9"/>
  <c r="J904" i="9"/>
  <c r="J908" i="9"/>
  <c r="J912" i="9"/>
  <c r="J916" i="9"/>
  <c r="J920" i="9"/>
  <c r="J924" i="9"/>
  <c r="J928" i="9"/>
  <c r="J781" i="9"/>
  <c r="J785" i="9"/>
  <c r="J789" i="9"/>
  <c r="J793" i="9"/>
  <c r="J797" i="9"/>
  <c r="J801" i="9"/>
  <c r="J805" i="9"/>
  <c r="J809" i="9"/>
  <c r="J813" i="9"/>
  <c r="J817" i="9"/>
  <c r="J821" i="9"/>
  <c r="J825" i="9"/>
  <c r="J829" i="9"/>
  <c r="J833" i="9"/>
  <c r="J837" i="9"/>
  <c r="J841" i="9"/>
  <c r="J845" i="9"/>
  <c r="J849" i="9"/>
  <c r="J853" i="9"/>
  <c r="J857" i="9"/>
  <c r="J861" i="9"/>
  <c r="J865" i="9"/>
  <c r="J869" i="9"/>
  <c r="J873" i="9"/>
  <c r="J877" i="9"/>
  <c r="J881" i="9"/>
  <c r="J885" i="9"/>
  <c r="J889" i="9"/>
  <c r="J893" i="9"/>
  <c r="J897" i="9"/>
  <c r="J901" i="9"/>
  <c r="J905" i="9"/>
  <c r="J909" i="9"/>
  <c r="J913" i="9"/>
  <c r="J917" i="9"/>
  <c r="J921" i="9"/>
  <c r="J925" i="9"/>
  <c r="J929" i="9"/>
  <c r="J933" i="9"/>
  <c r="J779" i="9"/>
  <c r="K1149" i="9"/>
  <c r="J790" i="9"/>
  <c r="J795" i="9"/>
  <c r="K1165" i="9"/>
  <c r="J806" i="9"/>
  <c r="J811" i="9"/>
  <c r="K1181" i="9"/>
  <c r="J822" i="9"/>
  <c r="J827" i="9"/>
  <c r="K1197" i="9"/>
  <c r="J838" i="9"/>
  <c r="J843" i="9"/>
  <c r="K1213" i="9"/>
  <c r="J854" i="9"/>
  <c r="J859" i="9"/>
  <c r="K1229" i="9"/>
  <c r="J870" i="9"/>
  <c r="J875" i="9"/>
  <c r="K1245" i="9"/>
  <c r="J886" i="9"/>
  <c r="J891" i="9"/>
  <c r="K1261" i="9"/>
  <c r="J902" i="9"/>
  <c r="J907" i="9"/>
  <c r="K1277" i="9"/>
  <c r="J918" i="9"/>
  <c r="J923" i="9"/>
  <c r="K1293" i="9"/>
  <c r="K1298" i="9"/>
  <c r="K1302" i="9"/>
  <c r="K1306" i="9"/>
  <c r="K1310" i="9"/>
  <c r="K1314" i="9"/>
  <c r="K1318" i="9"/>
  <c r="K1322" i="9"/>
  <c r="K1326" i="9"/>
  <c r="K1330" i="9"/>
  <c r="K1334" i="9"/>
  <c r="K1338" i="9"/>
  <c r="K1342" i="9"/>
  <c r="K1346" i="9"/>
  <c r="K1350" i="9"/>
  <c r="K1354" i="9"/>
  <c r="K1358" i="9"/>
  <c r="J997" i="9"/>
  <c r="K1366" i="9"/>
  <c r="K1370" i="9"/>
  <c r="K1374" i="9"/>
  <c r="K1378" i="9"/>
  <c r="K1382" i="9"/>
  <c r="J778" i="9"/>
  <c r="K1148" i="9"/>
  <c r="K1155" i="9"/>
  <c r="K1161" i="9"/>
  <c r="K1167" i="9"/>
  <c r="K1173" i="9"/>
  <c r="K1179" i="9"/>
  <c r="K1185" i="9"/>
  <c r="K1191" i="9"/>
  <c r="K1198" i="9"/>
  <c r="J839" i="9"/>
  <c r="K1210" i="9"/>
  <c r="J851" i="9"/>
  <c r="K1222" i="9"/>
  <c r="J863" i="9"/>
  <c r="K1234" i="9"/>
  <c r="K1240" i="9"/>
  <c r="J882" i="9"/>
  <c r="K1252" i="9"/>
  <c r="J894" i="9"/>
  <c r="K1264" i="9"/>
  <c r="J906" i="9"/>
  <c r="K1276" i="9"/>
  <c r="K1283" i="9"/>
  <c r="K1289" i="9"/>
  <c r="K1295" i="9"/>
  <c r="K1300" i="9"/>
  <c r="K1305" i="9"/>
  <c r="K1309" i="9"/>
  <c r="J949" i="9"/>
  <c r="J954" i="9"/>
  <c r="K1323" i="9"/>
  <c r="J963" i="9"/>
  <c r="K1332" i="9"/>
  <c r="J972" i="9"/>
  <c r="K1341" i="9"/>
  <c r="J981" i="9"/>
  <c r="J986" i="9"/>
  <c r="K1355" i="9"/>
  <c r="K1360" i="9"/>
  <c r="K1364" i="9"/>
  <c r="J1004" i="9"/>
  <c r="K1373" i="9"/>
  <c r="J1013" i="9"/>
  <c r="J1018" i="9"/>
  <c r="J1022" i="9"/>
  <c r="J1026" i="9"/>
  <c r="J1030" i="9"/>
  <c r="J1034" i="9"/>
  <c r="J1038" i="9"/>
  <c r="J1042" i="9"/>
  <c r="J1046" i="9"/>
  <c r="J1050" i="9"/>
  <c r="J1054" i="9"/>
  <c r="J1058" i="9"/>
  <c r="J1062" i="9"/>
  <c r="J1066" i="9"/>
  <c r="J1070" i="9"/>
  <c r="J1074" i="9"/>
  <c r="J1078" i="9"/>
  <c r="J1082" i="9"/>
  <c r="J1086" i="9"/>
  <c r="J1090" i="9"/>
  <c r="J1094" i="9"/>
  <c r="J1098" i="9"/>
  <c r="J1102" i="9"/>
  <c r="J1106" i="9"/>
  <c r="J1110" i="9"/>
  <c r="J1114" i="9"/>
  <c r="J1118" i="9"/>
  <c r="J1122" i="9"/>
  <c r="J1126" i="9"/>
  <c r="J1130" i="9"/>
  <c r="J1134" i="9"/>
  <c r="J1138" i="9"/>
  <c r="K1143" i="9"/>
  <c r="K1150" i="9"/>
  <c r="J791" i="9"/>
  <c r="K1162" i="9"/>
  <c r="J803" i="9"/>
  <c r="K1174" i="9"/>
  <c r="J815" i="9"/>
  <c r="K1186" i="9"/>
  <c r="K1192" i="9"/>
  <c r="J834" i="9"/>
  <c r="K1204" i="9"/>
  <c r="J846" i="9"/>
  <c r="K1216" i="9"/>
  <c r="J858" i="9"/>
  <c r="K1228" i="9"/>
  <c r="K1235" i="9"/>
  <c r="K1241" i="9"/>
  <c r="K1247" i="9"/>
  <c r="K1253" i="9"/>
  <c r="K1259" i="9"/>
  <c r="K1265" i="9"/>
  <c r="K1271" i="9"/>
  <c r="K1278" i="9"/>
  <c r="J919" i="9"/>
  <c r="K1290" i="9"/>
  <c r="J931" i="9"/>
  <c r="J936" i="9"/>
  <c r="J940" i="9"/>
  <c r="J945" i="9"/>
  <c r="J950" i="9"/>
  <c r="K1319" i="9"/>
  <c r="J959" i="9"/>
  <c r="K1328" i="9"/>
  <c r="J968" i="9"/>
  <c r="K1337" i="9"/>
  <c r="J977" i="9"/>
  <c r="J982" i="9"/>
  <c r="K1351" i="9"/>
  <c r="K1356" i="9"/>
  <c r="J995" i="9"/>
  <c r="J1000" i="9"/>
  <c r="K1369" i="9"/>
  <c r="J1009" i="9"/>
  <c r="J1014" i="9"/>
  <c r="K1383" i="9"/>
  <c r="K1387" i="9"/>
  <c r="K1391" i="9"/>
  <c r="K1395" i="9"/>
  <c r="K1399" i="9"/>
  <c r="K1403" i="9"/>
  <c r="K1407" i="9"/>
  <c r="K1411" i="9"/>
  <c r="K1415" i="9"/>
  <c r="K1419" i="9"/>
  <c r="K1423" i="9"/>
  <c r="K1427" i="9"/>
  <c r="K1431" i="9"/>
  <c r="K1435" i="9"/>
  <c r="K1439" i="9"/>
  <c r="K1443" i="9"/>
  <c r="K1447" i="9"/>
  <c r="K1451" i="9"/>
  <c r="K1455" i="9"/>
  <c r="K1459" i="9"/>
  <c r="K1463" i="9"/>
  <c r="K1467" i="9"/>
  <c r="K1471" i="9"/>
  <c r="K1475" i="9"/>
  <c r="K1479" i="9"/>
  <c r="K1483" i="9"/>
  <c r="K1487" i="9"/>
  <c r="K1491" i="9"/>
  <c r="K1495" i="9"/>
  <c r="K1499" i="9"/>
  <c r="K1503" i="9"/>
  <c r="K1507" i="9"/>
  <c r="J782" i="9"/>
  <c r="K1152" i="9"/>
  <c r="J794" i="9"/>
  <c r="K1164" i="9"/>
  <c r="K1171" i="9"/>
  <c r="K1177" i="9"/>
  <c r="K1183" i="9"/>
  <c r="K1189" i="9"/>
  <c r="K1195" i="9"/>
  <c r="K1201" i="9"/>
  <c r="K1207" i="9"/>
  <c r="K1214" i="9"/>
  <c r="J855" i="9"/>
  <c r="K1226" i="9"/>
  <c r="J867" i="9"/>
  <c r="K1238" i="9"/>
  <c r="J879" i="9"/>
  <c r="K1250" i="9"/>
  <c r="K1256" i="9"/>
  <c r="J898" i="9"/>
  <c r="K1268" i="9"/>
  <c r="J910" i="9"/>
  <c r="K1280" i="9"/>
  <c r="J922" i="9"/>
  <c r="K1292" i="9"/>
  <c r="J934" i="9"/>
  <c r="K1303" i="9"/>
  <c r="J943" i="9"/>
  <c r="K1312" i="9"/>
  <c r="J952" i="9"/>
  <c r="K1321" i="9"/>
  <c r="J961" i="9"/>
  <c r="J966" i="9"/>
  <c r="K1335" i="9"/>
  <c r="J975" i="9"/>
  <c r="K1344" i="9"/>
  <c r="J984" i="9"/>
  <c r="K1353" i="9"/>
  <c r="J993" i="9"/>
  <c r="J998" i="9"/>
  <c r="K1367" i="9"/>
  <c r="J1007" i="9"/>
  <c r="K1376" i="9"/>
  <c r="J1016" i="9"/>
  <c r="K1385" i="9"/>
  <c r="K1389" i="9"/>
  <c r="K1393" i="9"/>
  <c r="K1397" i="9"/>
  <c r="K1401" i="9"/>
  <c r="K1405" i="9"/>
  <c r="K1409" i="9"/>
  <c r="K1144" i="9"/>
  <c r="K1153" i="9"/>
  <c r="K1163" i="9"/>
  <c r="K1172" i="9"/>
  <c r="J818" i="9"/>
  <c r="K1193" i="9"/>
  <c r="K1202" i="9"/>
  <c r="J847" i="9"/>
  <c r="K1221" i="9"/>
  <c r="K1231" i="9"/>
  <c r="K1242" i="9"/>
  <c r="K1251" i="9"/>
  <c r="K1260" i="9"/>
  <c r="K1270" i="9"/>
  <c r="J915" i="9"/>
  <c r="J926" i="9"/>
  <c r="K1299" i="9"/>
  <c r="J942" i="9"/>
  <c r="K1313" i="9"/>
  <c r="J956" i="9"/>
  <c r="J964" i="9"/>
  <c r="J971" i="9"/>
  <c r="K1343" i="9"/>
  <c r="J985" i="9"/>
  <c r="K1357" i="9"/>
  <c r="K1365" i="9"/>
  <c r="K1372" i="9"/>
  <c r="J1015" i="9"/>
  <c r="K1386" i="9"/>
  <c r="J1028" i="9"/>
  <c r="J1035" i="9"/>
  <c r="J1041" i="9"/>
  <c r="K1412" i="9"/>
  <c r="K1417" i="9"/>
  <c r="K1422" i="9"/>
  <c r="K1428" i="9"/>
  <c r="K1433" i="9"/>
  <c r="K1438" i="9"/>
  <c r="K1444" i="9"/>
  <c r="K1449" i="9"/>
  <c r="K1454" i="9"/>
  <c r="K1460" i="9"/>
  <c r="K1465" i="9"/>
  <c r="K1470" i="9"/>
  <c r="K1476" i="9"/>
  <c r="K1481" i="9"/>
  <c r="K1486" i="9"/>
  <c r="K1492" i="9"/>
  <c r="K1497" i="9"/>
  <c r="K1502" i="9"/>
  <c r="K1145" i="9"/>
  <c r="K1154" i="9"/>
  <c r="J799" i="9"/>
  <c r="J810" i="9"/>
  <c r="J819" i="9"/>
  <c r="K1194" i="9"/>
  <c r="K1203" i="9"/>
  <c r="K1212" i="9"/>
  <c r="K1223" i="9"/>
  <c r="K1232" i="9"/>
  <c r="J878" i="9"/>
  <c r="J887" i="9"/>
  <c r="K1262" i="9"/>
  <c r="K1272" i="9"/>
  <c r="K1281" i="9"/>
  <c r="K1291" i="9"/>
  <c r="J935" i="9"/>
  <c r="K1307" i="9"/>
  <c r="K1315" i="9"/>
  <c r="J957" i="9"/>
  <c r="K1329" i="9"/>
  <c r="K1336" i="9"/>
  <c r="J979" i="9"/>
  <c r="J987" i="9"/>
  <c r="K1359" i="9"/>
  <c r="J1001" i="9"/>
  <c r="J1008" i="9"/>
  <c r="K1380" i="9"/>
  <c r="J1023" i="9"/>
  <c r="J1029" i="9"/>
  <c r="K1400" i="9"/>
  <c r="K1406" i="9"/>
  <c r="J1048" i="9"/>
  <c r="J1053" i="9"/>
  <c r="J1059" i="9"/>
  <c r="J1064" i="9"/>
  <c r="J1069" i="9"/>
  <c r="J1075" i="9"/>
  <c r="J1080" i="9"/>
  <c r="J1085" i="9"/>
  <c r="J1091" i="9"/>
  <c r="J1096" i="9"/>
  <c r="J1101" i="9"/>
  <c r="J1107" i="9"/>
  <c r="J1112" i="9"/>
  <c r="J1117" i="9"/>
  <c r="J1123" i="9"/>
  <c r="J1128" i="9"/>
  <c r="J1133" i="9"/>
  <c r="J1139" i="9"/>
  <c r="K1146" i="9"/>
  <c r="K1156" i="9"/>
  <c r="K1166" i="9"/>
  <c r="K1175" i="9"/>
  <c r="K1184" i="9"/>
  <c r="J830" i="9"/>
  <c r="K1205" i="9"/>
  <c r="J850" i="9"/>
  <c r="K1224" i="9"/>
  <c r="K1233" i="9"/>
  <c r="K1243" i="9"/>
  <c r="K1254" i="9"/>
  <c r="K1263" i="9"/>
  <c r="K1273" i="9"/>
  <c r="K1282" i="9"/>
  <c r="J927" i="9"/>
  <c r="K1301" i="9"/>
  <c r="K1308" i="9"/>
  <c r="J951" i="9"/>
  <c r="J958" i="9"/>
  <c r="J965" i="9"/>
  <c r="J973" i="9"/>
  <c r="J980" i="9"/>
  <c r="K1352" i="9"/>
  <c r="J994" i="9"/>
  <c r="J1002" i="9"/>
  <c r="J1010" i="9"/>
  <c r="K1381" i="9"/>
  <c r="K1388" i="9"/>
  <c r="K1394" i="9"/>
  <c r="J1036" i="9"/>
  <c r="J1043" i="9"/>
  <c r="K1413" i="9"/>
  <c r="K1418" i="9"/>
  <c r="K1424" i="9"/>
  <c r="K1429" i="9"/>
  <c r="K1434" i="9"/>
  <c r="K1440" i="9"/>
  <c r="K1445" i="9"/>
  <c r="K1450" i="9"/>
  <c r="K1456" i="9"/>
  <c r="K1461" i="9"/>
  <c r="K1466" i="9"/>
  <c r="K1472" i="9"/>
  <c r="K1477" i="9"/>
  <c r="K1482" i="9"/>
  <c r="K1488" i="9"/>
  <c r="K1493" i="9"/>
  <c r="K1498" i="9"/>
  <c r="K1504" i="9"/>
  <c r="J786" i="9"/>
  <c r="J802" i="9"/>
  <c r="K1180" i="9"/>
  <c r="K1196" i="9"/>
  <c r="K1211" i="9"/>
  <c r="K1227" i="9"/>
  <c r="K1244" i="9"/>
  <c r="K1258" i="9"/>
  <c r="K1275" i="9"/>
  <c r="K1288" i="9"/>
  <c r="J939" i="9"/>
  <c r="K1316" i="9"/>
  <c r="J962" i="9"/>
  <c r="K1339" i="9"/>
  <c r="K1349" i="9"/>
  <c r="K1362" i="9"/>
  <c r="K1375" i="9"/>
  <c r="J1020" i="9"/>
  <c r="K1396" i="9"/>
  <c r="J1040" i="9"/>
  <c r="J1051" i="9"/>
  <c r="J1060" i="9"/>
  <c r="K1432" i="9"/>
  <c r="K1441" i="9"/>
  <c r="J1084" i="9"/>
  <c r="J1093" i="9"/>
  <c r="J1103" i="9"/>
  <c r="K1474" i="9"/>
  <c r="K1484" i="9"/>
  <c r="J1127" i="9"/>
  <c r="J1136" i="9"/>
  <c r="K1151" i="9"/>
  <c r="K1168" i="9"/>
  <c r="K1182" i="9"/>
  <c r="K1199" i="9"/>
  <c r="K1215" i="9"/>
  <c r="K1230" i="9"/>
  <c r="K1246" i="9"/>
  <c r="J895" i="9"/>
  <c r="J911" i="9"/>
  <c r="K1294" i="9"/>
  <c r="K1304" i="9"/>
  <c r="K1317" i="9"/>
  <c r="K1327" i="9"/>
  <c r="K1340" i="9"/>
  <c r="J988" i="9"/>
  <c r="K1363" i="9"/>
  <c r="J1011" i="9"/>
  <c r="J1021" i="9"/>
  <c r="J1032" i="9"/>
  <c r="K1408" i="9"/>
  <c r="K1416" i="9"/>
  <c r="K1425" i="9"/>
  <c r="J1068" i="9"/>
  <c r="J1077" i="9"/>
  <c r="J1087" i="9"/>
  <c r="K1458" i="9"/>
  <c r="K1468" i="9"/>
  <c r="J1111" i="9"/>
  <c r="J1120" i="9"/>
  <c r="J1129" i="9"/>
  <c r="K1501" i="9"/>
  <c r="J787" i="9"/>
  <c r="K1169" i="9"/>
  <c r="K1187" i="9"/>
  <c r="J835" i="9"/>
  <c r="K1217" i="9"/>
  <c r="J866" i="9"/>
  <c r="J883" i="9"/>
  <c r="J899" i="9"/>
  <c r="J914" i="9"/>
  <c r="J930" i="9"/>
  <c r="J941" i="9"/>
  <c r="J953" i="9"/>
  <c r="K1331" i="9"/>
  <c r="J976" i="9"/>
  <c r="J989" i="9"/>
  <c r="J999" i="9"/>
  <c r="J1012" i="9"/>
  <c r="J1024" i="9"/>
  <c r="J1033" i="9"/>
  <c r="J1044" i="9"/>
  <c r="J1052" i="9"/>
  <c r="J1061" i="9"/>
  <c r="J1071" i="9"/>
  <c r="K1442" i="9"/>
  <c r="K1452" i="9"/>
  <c r="J1095" i="9"/>
  <c r="J1104" i="9"/>
  <c r="J1113" i="9"/>
  <c r="K1485" i="9"/>
  <c r="K1494" i="9"/>
  <c r="J1137" i="9"/>
  <c r="K1159" i="9"/>
  <c r="K1176" i="9"/>
  <c r="K1190" i="9"/>
  <c r="J842" i="9"/>
  <c r="K1220" i="9"/>
  <c r="K1237" i="9"/>
  <c r="J890" i="9"/>
  <c r="J903" i="9"/>
  <c r="K1285" i="9"/>
  <c r="K1297" i="9"/>
  <c r="K1311" i="9"/>
  <c r="K1324" i="9"/>
  <c r="J969" i="9"/>
  <c r="K1347" i="9"/>
  <c r="J992" i="9"/>
  <c r="J1005" i="9"/>
  <c r="J1017" i="9"/>
  <c r="J1027" i="9"/>
  <c r="K1402" i="9"/>
  <c r="J1047" i="9"/>
  <c r="J1056" i="9"/>
  <c r="J1065" i="9"/>
  <c r="K1437" i="9"/>
  <c r="K1446" i="9"/>
  <c r="J1089" i="9"/>
  <c r="J1099" i="9"/>
  <c r="J1108" i="9"/>
  <c r="K1480" i="9"/>
  <c r="K1489" i="9"/>
  <c r="J1132" i="9"/>
  <c r="J1141" i="9"/>
  <c r="J1142" i="9" s="1"/>
  <c r="K1170" i="9"/>
  <c r="K1200" i="9"/>
  <c r="J871" i="9"/>
  <c r="K1266" i="9"/>
  <c r="K1296" i="9"/>
  <c r="J955" i="9"/>
  <c r="J978" i="9"/>
  <c r="J1003" i="9"/>
  <c r="J1025" i="9"/>
  <c r="J1045" i="9"/>
  <c r="K1426" i="9"/>
  <c r="J1079" i="9"/>
  <c r="J1097" i="9"/>
  <c r="K1478" i="9"/>
  <c r="J1131" i="9"/>
  <c r="J814" i="9"/>
  <c r="K1274" i="9"/>
  <c r="K1325" i="9"/>
  <c r="K1371" i="9"/>
  <c r="J1067" i="9"/>
  <c r="K1500" i="9"/>
  <c r="K1157" i="9"/>
  <c r="J823" i="9"/>
  <c r="J967" i="9"/>
  <c r="K1398" i="9"/>
  <c r="J1088" i="9"/>
  <c r="J807" i="9"/>
  <c r="K1206" i="9"/>
  <c r="K1236" i="9"/>
  <c r="K1267" i="9"/>
  <c r="J932" i="9"/>
  <c r="K1320" i="9"/>
  <c r="K1345" i="9"/>
  <c r="K1368" i="9"/>
  <c r="K1390" i="9"/>
  <c r="K1410" i="9"/>
  <c r="J1063" i="9"/>
  <c r="J1081" i="9"/>
  <c r="K1462" i="9"/>
  <c r="J1115" i="9"/>
  <c r="K1496" i="9"/>
  <c r="K1209" i="9"/>
  <c r="K1348" i="9"/>
  <c r="J1031" i="9"/>
  <c r="J1100" i="9"/>
  <c r="K1218" i="9"/>
  <c r="K1279" i="9"/>
  <c r="J990" i="9"/>
  <c r="J1055" i="9"/>
  <c r="J1121" i="9"/>
  <c r="K1147" i="9"/>
  <c r="K1178" i="9"/>
  <c r="K1208" i="9"/>
  <c r="J874" i="9"/>
  <c r="K1269" i="9"/>
  <c r="J937" i="9"/>
  <c r="J960" i="9"/>
  <c r="J983" i="9"/>
  <c r="J1006" i="9"/>
  <c r="K1392" i="9"/>
  <c r="J1049" i="9"/>
  <c r="K1430" i="9"/>
  <c r="J1083" i="9"/>
  <c r="K1464" i="9"/>
  <c r="J1116" i="9"/>
  <c r="J1135" i="9"/>
  <c r="J783" i="9"/>
  <c r="K1239" i="9"/>
  <c r="J938" i="9"/>
  <c r="K1414" i="9"/>
  <c r="K1448" i="9"/>
  <c r="J1119" i="9"/>
  <c r="K1248" i="9"/>
  <c r="J944" i="9"/>
  <c r="K1377" i="9"/>
  <c r="K1436" i="9"/>
  <c r="K1469" i="9"/>
  <c r="J1140" i="9"/>
  <c r="K1158" i="9"/>
  <c r="K1188" i="9"/>
  <c r="K1219" i="9"/>
  <c r="K1249" i="9"/>
  <c r="K1284" i="9"/>
  <c r="J946" i="9"/>
  <c r="K1333" i="9"/>
  <c r="J991" i="9"/>
  <c r="K1379" i="9"/>
  <c r="J1037" i="9"/>
  <c r="K1420" i="9"/>
  <c r="J1072" i="9"/>
  <c r="K1453" i="9"/>
  <c r="J1105" i="9"/>
  <c r="J1124" i="9"/>
  <c r="K1505" i="9"/>
  <c r="J798" i="9"/>
  <c r="K1287" i="9"/>
  <c r="K1384" i="9"/>
  <c r="K1457" i="9"/>
  <c r="J948" i="9"/>
  <c r="J1109" i="9"/>
  <c r="J1076" i="9"/>
  <c r="J826" i="9"/>
  <c r="J947" i="9"/>
  <c r="J1039" i="9"/>
  <c r="K1473" i="9"/>
  <c r="J831" i="9"/>
  <c r="K1404" i="9"/>
  <c r="K1286" i="9"/>
  <c r="K1225" i="9"/>
  <c r="J970" i="9"/>
  <c r="K1421" i="9"/>
  <c r="J1125" i="9"/>
  <c r="J996" i="9"/>
  <c r="K1506" i="9"/>
  <c r="J1019" i="9"/>
  <c r="J862" i="9"/>
  <c r="J974" i="9"/>
  <c r="J1057" i="9"/>
  <c r="K1490" i="9"/>
  <c r="K1255" i="9"/>
  <c r="J1073" i="9"/>
  <c r="K1257" i="9"/>
  <c r="K1361" i="9"/>
  <c r="K1160" i="9"/>
  <c r="J1092" i="9"/>
  <c r="P130" i="9"/>
  <c r="C130" i="9"/>
  <c r="Y7" i="1" l="1"/>
  <c r="U6" i="1"/>
  <c r="W7" i="1"/>
  <c r="X7" i="1" s="1"/>
  <c r="I1507" i="9" s="1"/>
  <c r="F1143" i="9"/>
  <c r="E778" i="9"/>
  <c r="F1144" i="9"/>
  <c r="E779" i="9"/>
  <c r="F1145" i="9"/>
  <c r="E780" i="9"/>
  <c r="F1146" i="9"/>
  <c r="E781" i="9"/>
  <c r="F1147" i="9"/>
  <c r="E782" i="9"/>
  <c r="F1148" i="9"/>
  <c r="E783" i="9"/>
  <c r="F1149" i="9"/>
  <c r="E784" i="9"/>
  <c r="F1150" i="9"/>
  <c r="E785" i="9"/>
  <c r="F1151" i="9"/>
  <c r="E786" i="9"/>
  <c r="F1152" i="9"/>
  <c r="E787" i="9"/>
  <c r="F1153" i="9"/>
  <c r="E788" i="9"/>
  <c r="F1154" i="9"/>
  <c r="E789" i="9"/>
  <c r="F1155" i="9"/>
  <c r="E790" i="9"/>
  <c r="F1156" i="9"/>
  <c r="E791" i="9"/>
  <c r="F1157" i="9"/>
  <c r="E792" i="9"/>
  <c r="F1158" i="9"/>
  <c r="E793" i="9"/>
  <c r="F1159" i="9"/>
  <c r="E794" i="9"/>
  <c r="F1160" i="9"/>
  <c r="E795" i="9"/>
  <c r="F1161" i="9"/>
  <c r="E796" i="9"/>
  <c r="F1162" i="9"/>
  <c r="E797" i="9"/>
  <c r="F1163" i="9"/>
  <c r="E798" i="9"/>
  <c r="F1164" i="9"/>
  <c r="E799" i="9"/>
  <c r="F1165" i="9"/>
  <c r="E800" i="9"/>
  <c r="F1166" i="9"/>
  <c r="E801" i="9"/>
  <c r="E803" i="9"/>
  <c r="F1167" i="9"/>
  <c r="E802" i="9"/>
  <c r="F1168" i="9"/>
  <c r="E804" i="9"/>
  <c r="E805" i="9"/>
  <c r="F1169" i="9"/>
  <c r="E806" i="9"/>
  <c r="F1170" i="9"/>
  <c r="E807" i="9"/>
  <c r="F1171" i="9"/>
  <c r="F1172" i="9"/>
  <c r="E808" i="9"/>
  <c r="F1173" i="9"/>
  <c r="E809" i="9"/>
  <c r="E810" i="9"/>
  <c r="F1174" i="9"/>
  <c r="F1175" i="9"/>
  <c r="F1176" i="9"/>
  <c r="E811" i="9"/>
  <c r="F1177" i="9"/>
  <c r="E812" i="9"/>
  <c r="F1178" i="9"/>
  <c r="E813" i="9"/>
  <c r="F1179" i="9"/>
  <c r="E814" i="9"/>
  <c r="F1180" i="9"/>
  <c r="E815" i="9"/>
  <c r="F1181" i="9"/>
  <c r="E816" i="9"/>
  <c r="F1182" i="9"/>
  <c r="E817" i="9"/>
  <c r="F1183" i="9"/>
  <c r="E818" i="9"/>
  <c r="F1184" i="9"/>
  <c r="E819" i="9"/>
  <c r="F1185" i="9"/>
  <c r="E820" i="9"/>
  <c r="F1186" i="9"/>
  <c r="E821" i="9"/>
  <c r="F1187" i="9"/>
  <c r="E822" i="9"/>
  <c r="F1188" i="9"/>
  <c r="E823" i="9"/>
  <c r="F1189" i="9"/>
  <c r="E824" i="9"/>
  <c r="F1190" i="9"/>
  <c r="E825" i="9"/>
  <c r="F1191" i="9"/>
  <c r="E826" i="9"/>
  <c r="F1192" i="9"/>
  <c r="E827" i="9"/>
  <c r="F1193" i="9"/>
  <c r="E828" i="9"/>
  <c r="F1194" i="9"/>
  <c r="E829" i="9"/>
  <c r="F1195" i="9"/>
  <c r="E830" i="9"/>
  <c r="F1196" i="9"/>
  <c r="E831" i="9"/>
  <c r="F1197" i="9"/>
  <c r="E832" i="9"/>
  <c r="F1198" i="9"/>
  <c r="E833" i="9"/>
  <c r="F1199" i="9"/>
  <c r="E834" i="9"/>
  <c r="F1200" i="9"/>
  <c r="E835" i="9"/>
  <c r="F1201" i="9"/>
  <c r="E836" i="9"/>
  <c r="F1202" i="9"/>
  <c r="E837" i="9"/>
  <c r="F1203" i="9"/>
  <c r="E838" i="9"/>
  <c r="F1204" i="9"/>
  <c r="E839" i="9"/>
  <c r="F1205" i="9"/>
  <c r="E840" i="9"/>
  <c r="F1206" i="9"/>
  <c r="E841" i="9"/>
  <c r="F1207" i="9"/>
  <c r="E842" i="9"/>
  <c r="F1208" i="9"/>
  <c r="E843" i="9"/>
  <c r="F1209" i="9"/>
  <c r="E844" i="9"/>
  <c r="F1210" i="9"/>
  <c r="E845" i="9"/>
  <c r="F1211" i="9"/>
  <c r="E846" i="9"/>
  <c r="F1212" i="9"/>
  <c r="E847" i="9"/>
  <c r="F1213" i="9"/>
  <c r="E848" i="9"/>
  <c r="F1214" i="9"/>
  <c r="E849" i="9"/>
  <c r="F1215" i="9"/>
  <c r="E850" i="9"/>
  <c r="F1216" i="9"/>
  <c r="E851" i="9"/>
  <c r="F1217" i="9"/>
  <c r="E852" i="9"/>
  <c r="F1218" i="9"/>
  <c r="E853" i="9"/>
  <c r="F1219" i="9"/>
  <c r="E854" i="9"/>
  <c r="F1220" i="9"/>
  <c r="E855" i="9"/>
  <c r="F1221" i="9"/>
  <c r="E856" i="9"/>
  <c r="F1222" i="9"/>
  <c r="E857" i="9"/>
  <c r="F1223" i="9"/>
  <c r="E858" i="9"/>
  <c r="F1224" i="9"/>
  <c r="E859" i="9"/>
  <c r="F1225" i="9"/>
  <c r="E860" i="9"/>
  <c r="F1226" i="9"/>
  <c r="E861" i="9"/>
  <c r="F1227" i="9"/>
  <c r="E862" i="9"/>
  <c r="F1228" i="9"/>
  <c r="E863" i="9"/>
  <c r="F1229" i="9"/>
  <c r="E864" i="9"/>
  <c r="F1230" i="9"/>
  <c r="E865" i="9"/>
  <c r="F1231" i="9"/>
  <c r="E866" i="9"/>
  <c r="F1232" i="9"/>
  <c r="E867" i="9"/>
  <c r="F1233" i="9"/>
  <c r="E868" i="9"/>
  <c r="F1234" i="9"/>
  <c r="E869" i="9"/>
  <c r="F1235" i="9"/>
  <c r="E870" i="9"/>
  <c r="F1236" i="9"/>
  <c r="E871" i="9"/>
  <c r="F1237" i="9"/>
  <c r="E872" i="9"/>
  <c r="F1238" i="9"/>
  <c r="E873" i="9"/>
  <c r="F1239" i="9"/>
  <c r="E874" i="9"/>
  <c r="F1240" i="9"/>
  <c r="E875" i="9"/>
  <c r="F1241" i="9"/>
  <c r="E876" i="9"/>
  <c r="F1242" i="9"/>
  <c r="E877" i="9"/>
  <c r="F1243" i="9"/>
  <c r="E878" i="9"/>
  <c r="F1244" i="9"/>
  <c r="E879" i="9"/>
  <c r="E880" i="9"/>
  <c r="F1245" i="9"/>
  <c r="F1246" i="9"/>
  <c r="E881" i="9"/>
  <c r="F1247" i="9"/>
  <c r="E882" i="9"/>
  <c r="F1248" i="9"/>
  <c r="E883" i="9"/>
  <c r="F1249" i="9"/>
  <c r="E884" i="9"/>
  <c r="F1250" i="9"/>
  <c r="E885" i="9"/>
  <c r="F1251" i="9"/>
  <c r="E886" i="9"/>
  <c r="F1252" i="9"/>
  <c r="E887" i="9"/>
  <c r="F1253" i="9"/>
  <c r="E888" i="9"/>
  <c r="F1254" i="9"/>
  <c r="E889" i="9"/>
  <c r="F1255" i="9"/>
  <c r="E890" i="9"/>
  <c r="F1256" i="9"/>
  <c r="E891" i="9"/>
  <c r="E892" i="9"/>
  <c r="F1257" i="9"/>
  <c r="F1258" i="9"/>
  <c r="E893" i="9"/>
  <c r="F1259" i="9"/>
  <c r="E894" i="9"/>
  <c r="F1260" i="9"/>
  <c r="E895" i="9"/>
  <c r="F1261" i="9"/>
  <c r="E896" i="9"/>
  <c r="F1262" i="9"/>
  <c r="E897" i="9"/>
  <c r="F1263" i="9"/>
  <c r="E898" i="9"/>
  <c r="F1264" i="9"/>
  <c r="E899" i="9"/>
  <c r="F1265" i="9"/>
  <c r="E900" i="9"/>
  <c r="F1266" i="9"/>
  <c r="E901" i="9"/>
  <c r="F1267" i="9"/>
  <c r="E902" i="9"/>
  <c r="F1268" i="9"/>
  <c r="E903" i="9"/>
  <c r="E904" i="9"/>
  <c r="F1269" i="9"/>
  <c r="F1270" i="9"/>
  <c r="E905" i="9"/>
  <c r="F1271" i="9"/>
  <c r="E906" i="9"/>
  <c r="F1272" i="9"/>
  <c r="E907" i="9"/>
  <c r="F1273" i="9"/>
  <c r="E908" i="9"/>
  <c r="F1274" i="9"/>
  <c r="E909" i="9"/>
  <c r="F1275" i="9"/>
  <c r="E910" i="9"/>
  <c r="F1276" i="9"/>
  <c r="E911" i="9"/>
  <c r="F1277" i="9"/>
  <c r="E912" i="9"/>
  <c r="F1278" i="9"/>
  <c r="E913" i="9"/>
  <c r="F1279" i="9"/>
  <c r="E914" i="9"/>
  <c r="F1280" i="9"/>
  <c r="E915" i="9"/>
  <c r="F1281" i="9"/>
  <c r="E916" i="9"/>
  <c r="F1282" i="9"/>
  <c r="E917" i="9"/>
  <c r="F1283" i="9"/>
  <c r="E918" i="9"/>
  <c r="F1284" i="9"/>
  <c r="E919" i="9"/>
  <c r="F1285" i="9"/>
  <c r="E920" i="9"/>
  <c r="F1286" i="9"/>
  <c r="E921" i="9"/>
  <c r="F1287" i="9"/>
  <c r="E922" i="9"/>
  <c r="F1288" i="9"/>
  <c r="E923" i="9"/>
  <c r="F1289" i="9"/>
  <c r="E924" i="9"/>
  <c r="F1290" i="9"/>
  <c r="E925" i="9"/>
  <c r="F1291" i="9"/>
  <c r="E926" i="9"/>
  <c r="F1292" i="9"/>
  <c r="E927" i="9"/>
  <c r="F1293" i="9"/>
  <c r="E928" i="9"/>
  <c r="F1294" i="9"/>
  <c r="E929" i="9"/>
  <c r="F1295" i="9"/>
  <c r="E930" i="9"/>
  <c r="F1296" i="9"/>
  <c r="E931" i="9"/>
  <c r="F1297" i="9"/>
  <c r="E932" i="9"/>
  <c r="F1298" i="9"/>
  <c r="E933" i="9"/>
  <c r="F1299" i="9"/>
  <c r="E934" i="9"/>
  <c r="F1300" i="9"/>
  <c r="E935" i="9"/>
  <c r="F1301" i="9"/>
  <c r="E936" i="9"/>
  <c r="F1302" i="9"/>
  <c r="E937" i="9"/>
  <c r="F1303" i="9"/>
  <c r="E938" i="9"/>
  <c r="F1304" i="9"/>
  <c r="E939" i="9"/>
  <c r="F1305" i="9"/>
  <c r="E940" i="9"/>
  <c r="F1306" i="9"/>
  <c r="E941" i="9"/>
  <c r="F1307" i="9"/>
  <c r="E942" i="9"/>
  <c r="F1308" i="9"/>
  <c r="E943" i="9"/>
  <c r="F1309" i="9"/>
  <c r="E944" i="9"/>
  <c r="F1310" i="9"/>
  <c r="E945" i="9"/>
  <c r="F1311" i="9"/>
  <c r="E946" i="9"/>
  <c r="F1312" i="9"/>
  <c r="E947" i="9"/>
  <c r="F1313" i="9"/>
  <c r="E948" i="9"/>
  <c r="F1314" i="9"/>
  <c r="E949" i="9"/>
  <c r="F1315" i="9"/>
  <c r="E950" i="9"/>
  <c r="F1316" i="9"/>
  <c r="E951" i="9"/>
  <c r="F1317" i="9"/>
  <c r="E952" i="9"/>
  <c r="F1318" i="9"/>
  <c r="E953" i="9"/>
  <c r="F1319" i="9"/>
  <c r="E954" i="9"/>
  <c r="F1320" i="9"/>
  <c r="E955" i="9"/>
  <c r="F1321" i="9"/>
  <c r="E956" i="9"/>
  <c r="F1322" i="9"/>
  <c r="E957" i="9"/>
  <c r="F1323" i="9"/>
  <c r="E958" i="9"/>
  <c r="F1324" i="9"/>
  <c r="E959" i="9"/>
  <c r="F1325" i="9"/>
  <c r="E960" i="9"/>
  <c r="F1326" i="9"/>
  <c r="E961" i="9"/>
  <c r="F1327" i="9"/>
  <c r="E962" i="9"/>
  <c r="F1328" i="9"/>
  <c r="E963" i="9"/>
  <c r="F1329" i="9"/>
  <c r="E964" i="9"/>
  <c r="F1330" i="9"/>
  <c r="E965" i="9"/>
  <c r="F1331" i="9"/>
  <c r="E966" i="9"/>
  <c r="F1332" i="9"/>
  <c r="E967" i="9"/>
  <c r="F1333" i="9"/>
  <c r="E968" i="9"/>
  <c r="F1334" i="9"/>
  <c r="E969" i="9"/>
  <c r="F1335" i="9"/>
  <c r="E970" i="9"/>
  <c r="F1336" i="9"/>
  <c r="E971" i="9"/>
  <c r="F1337" i="9"/>
  <c r="E972" i="9"/>
  <c r="F1338" i="9"/>
  <c r="E973" i="9"/>
  <c r="F1339" i="9"/>
  <c r="E974" i="9"/>
  <c r="F1340" i="9"/>
  <c r="E975" i="9"/>
  <c r="F1341" i="9"/>
  <c r="E976" i="9"/>
  <c r="F1342" i="9"/>
  <c r="E977" i="9"/>
  <c r="F1343" i="9"/>
  <c r="E978" i="9"/>
  <c r="F1344" i="9"/>
  <c r="E979" i="9"/>
  <c r="F1345" i="9"/>
  <c r="E980" i="9"/>
  <c r="F1346" i="9"/>
  <c r="E981" i="9"/>
  <c r="F1347" i="9"/>
  <c r="E982" i="9"/>
  <c r="F1348" i="9"/>
  <c r="E983" i="9"/>
  <c r="F1349" i="9"/>
  <c r="E984" i="9"/>
  <c r="F1350" i="9"/>
  <c r="E985" i="9"/>
  <c r="F1351" i="9"/>
  <c r="E986" i="9"/>
  <c r="F1352" i="9"/>
  <c r="E987" i="9"/>
  <c r="F1353" i="9"/>
  <c r="E988" i="9"/>
  <c r="F1354" i="9"/>
  <c r="E989" i="9"/>
  <c r="F1355" i="9"/>
  <c r="E990" i="9"/>
  <c r="F1356" i="9"/>
  <c r="E991" i="9"/>
  <c r="F1357" i="9"/>
  <c r="E992" i="9"/>
  <c r="F1358" i="9"/>
  <c r="E993" i="9"/>
  <c r="F1359" i="9"/>
  <c r="E994" i="9"/>
  <c r="F1360" i="9"/>
  <c r="E995" i="9"/>
  <c r="F1361" i="9"/>
  <c r="E996" i="9"/>
  <c r="F1362" i="9"/>
  <c r="E997" i="9"/>
  <c r="F1363" i="9"/>
  <c r="E998" i="9"/>
  <c r="F1364" i="9"/>
  <c r="E999" i="9"/>
  <c r="F1365" i="9"/>
  <c r="E1000" i="9"/>
  <c r="F1366" i="9"/>
  <c r="E1001" i="9"/>
  <c r="F1367" i="9"/>
  <c r="E1002" i="9"/>
  <c r="F1368" i="9"/>
  <c r="E1003" i="9"/>
  <c r="F1369" i="9"/>
  <c r="E1004" i="9"/>
  <c r="F1370" i="9"/>
  <c r="E1005" i="9"/>
  <c r="F1371" i="9"/>
  <c r="E1006" i="9"/>
  <c r="F1372" i="9"/>
  <c r="E1007" i="9"/>
  <c r="F1373" i="9"/>
  <c r="E1008" i="9"/>
  <c r="F1374" i="9"/>
  <c r="E1009" i="9"/>
  <c r="F1375" i="9"/>
  <c r="E1010" i="9"/>
  <c r="F1376" i="9"/>
  <c r="E1011" i="9"/>
  <c r="F1377" i="9"/>
  <c r="E1012" i="9"/>
  <c r="F1378" i="9"/>
  <c r="E1013" i="9"/>
  <c r="F1379" i="9"/>
  <c r="E1014" i="9"/>
  <c r="F1380" i="9"/>
  <c r="E1015" i="9"/>
  <c r="F1381" i="9"/>
  <c r="E1016" i="9"/>
  <c r="F1382" i="9"/>
  <c r="E1017" i="9"/>
  <c r="F1383" i="9"/>
  <c r="E1018" i="9"/>
  <c r="F1384" i="9"/>
  <c r="E1019" i="9"/>
  <c r="F1385" i="9"/>
  <c r="E1020" i="9"/>
  <c r="F1386" i="9"/>
  <c r="E1021" i="9"/>
  <c r="F1387" i="9"/>
  <c r="E1022" i="9"/>
  <c r="F1388" i="9"/>
  <c r="E1023" i="9"/>
  <c r="F1389" i="9"/>
  <c r="E1024" i="9"/>
  <c r="F1390" i="9"/>
  <c r="E1025" i="9"/>
  <c r="F1391" i="9"/>
  <c r="E1026" i="9"/>
  <c r="F1392" i="9"/>
  <c r="E1027" i="9"/>
  <c r="F1393" i="9"/>
  <c r="E1028" i="9"/>
  <c r="F1394" i="9"/>
  <c r="E1029" i="9"/>
  <c r="F1395" i="9"/>
  <c r="E1030" i="9"/>
  <c r="F1396" i="9"/>
  <c r="E1031" i="9"/>
  <c r="F1397" i="9"/>
  <c r="E1032" i="9"/>
  <c r="F1398" i="9"/>
  <c r="E1033" i="9"/>
  <c r="F1399" i="9"/>
  <c r="E1034" i="9"/>
  <c r="F1400" i="9"/>
  <c r="E1035" i="9"/>
  <c r="F1401" i="9"/>
  <c r="E1036" i="9"/>
  <c r="F1402" i="9"/>
  <c r="E1037" i="9"/>
  <c r="F1403" i="9"/>
  <c r="E1038" i="9"/>
  <c r="F1404" i="9"/>
  <c r="E1039" i="9"/>
  <c r="F1405" i="9"/>
  <c r="E1040" i="9"/>
  <c r="F1406" i="9"/>
  <c r="E1041" i="9"/>
  <c r="F1407" i="9"/>
  <c r="E1042" i="9"/>
  <c r="F1408" i="9"/>
  <c r="E1043" i="9"/>
  <c r="F1409" i="9"/>
  <c r="E1044" i="9"/>
  <c r="F1410" i="9"/>
  <c r="E1045" i="9"/>
  <c r="F1411" i="9"/>
  <c r="E1046" i="9"/>
  <c r="F1412" i="9"/>
  <c r="E1047" i="9"/>
  <c r="F1413" i="9"/>
  <c r="E1048" i="9"/>
  <c r="F1414" i="9"/>
  <c r="E1049" i="9"/>
  <c r="F1415" i="9"/>
  <c r="E1050" i="9"/>
  <c r="F1416" i="9"/>
  <c r="E1051" i="9"/>
  <c r="F1417" i="9"/>
  <c r="E1052" i="9"/>
  <c r="F1418" i="9"/>
  <c r="E1053" i="9"/>
  <c r="F1419" i="9"/>
  <c r="E1054" i="9"/>
  <c r="F1420" i="9"/>
  <c r="E1055" i="9"/>
  <c r="F1421" i="9"/>
  <c r="E1056" i="9"/>
  <c r="F1422" i="9"/>
  <c r="E1057" i="9"/>
  <c r="F1423" i="9"/>
  <c r="E1058" i="9"/>
  <c r="F1424" i="9"/>
  <c r="E1059" i="9"/>
  <c r="F1425" i="9"/>
  <c r="E1060" i="9"/>
  <c r="F1426" i="9"/>
  <c r="E1061" i="9"/>
  <c r="F1427" i="9"/>
  <c r="E1062" i="9"/>
  <c r="F1428" i="9"/>
  <c r="E1063" i="9"/>
  <c r="F1429" i="9"/>
  <c r="E1064" i="9"/>
  <c r="F1430" i="9"/>
  <c r="E1065" i="9"/>
  <c r="F1431" i="9"/>
  <c r="E1066" i="9"/>
  <c r="F1432" i="9"/>
  <c r="E1067" i="9"/>
  <c r="F1433" i="9"/>
  <c r="E1068" i="9"/>
  <c r="F1434" i="9"/>
  <c r="E1069" i="9"/>
  <c r="F1435" i="9"/>
  <c r="E1070" i="9"/>
  <c r="F1436" i="9"/>
  <c r="E1071" i="9"/>
  <c r="F1437" i="9"/>
  <c r="E1072" i="9"/>
  <c r="F1438" i="9"/>
  <c r="E1073" i="9"/>
  <c r="F1439" i="9"/>
  <c r="E1074" i="9"/>
  <c r="F1440" i="9"/>
  <c r="E1075" i="9"/>
  <c r="F1441" i="9"/>
  <c r="E1076" i="9"/>
  <c r="F1442" i="9"/>
  <c r="E1077" i="9"/>
  <c r="F1443" i="9"/>
  <c r="E1078" i="9"/>
  <c r="F1444" i="9"/>
  <c r="E1079" i="9"/>
  <c r="F1445" i="9"/>
  <c r="E1080" i="9"/>
  <c r="F1446" i="9"/>
  <c r="E1081" i="9"/>
  <c r="F1447" i="9"/>
  <c r="E1082" i="9"/>
  <c r="F1448" i="9"/>
  <c r="E1083" i="9"/>
  <c r="F1449" i="9"/>
  <c r="E1084" i="9"/>
  <c r="F1450" i="9"/>
  <c r="E1085" i="9"/>
  <c r="F1451" i="9"/>
  <c r="E1086" i="9"/>
  <c r="F1452" i="9"/>
  <c r="E1087" i="9"/>
  <c r="F1453" i="9"/>
  <c r="E1088" i="9"/>
  <c r="F1454" i="9"/>
  <c r="E1089" i="9"/>
  <c r="F1455" i="9"/>
  <c r="E1090" i="9"/>
  <c r="F1456" i="9"/>
  <c r="E1091" i="9"/>
  <c r="F1457" i="9"/>
  <c r="E1092" i="9"/>
  <c r="F1458" i="9"/>
  <c r="E1093" i="9"/>
  <c r="F1459" i="9"/>
  <c r="E1094" i="9"/>
  <c r="F1460" i="9"/>
  <c r="E1095" i="9"/>
  <c r="F1461" i="9"/>
  <c r="E1096" i="9"/>
  <c r="F1462" i="9"/>
  <c r="E1097" i="9"/>
  <c r="F1463" i="9"/>
  <c r="E1098" i="9"/>
  <c r="F1464" i="9"/>
  <c r="E1099" i="9"/>
  <c r="F1465" i="9"/>
  <c r="E1100" i="9"/>
  <c r="F1466" i="9"/>
  <c r="E1101" i="9"/>
  <c r="F1467" i="9"/>
  <c r="E1102" i="9"/>
  <c r="F1468" i="9"/>
  <c r="E1103" i="9"/>
  <c r="F1469" i="9"/>
  <c r="E1104" i="9"/>
  <c r="F1470" i="9"/>
  <c r="E1105" i="9"/>
  <c r="F1471" i="9"/>
  <c r="E1106" i="9"/>
  <c r="F1472" i="9"/>
  <c r="E1107" i="9"/>
  <c r="F1473" i="9"/>
  <c r="E1108" i="9"/>
  <c r="F1474" i="9"/>
  <c r="E1109" i="9"/>
  <c r="F1475" i="9"/>
  <c r="E1110" i="9"/>
  <c r="F1476" i="9"/>
  <c r="E1111" i="9"/>
  <c r="F1477" i="9"/>
  <c r="E1112" i="9"/>
  <c r="F1478" i="9"/>
  <c r="E1113" i="9"/>
  <c r="F1479" i="9"/>
  <c r="E1114" i="9"/>
  <c r="F1480" i="9"/>
  <c r="E1115" i="9"/>
  <c r="F1481" i="9"/>
  <c r="E1116" i="9"/>
  <c r="F1482" i="9"/>
  <c r="E1117" i="9"/>
  <c r="F1483" i="9"/>
  <c r="E1118" i="9"/>
  <c r="F1484" i="9"/>
  <c r="E1119" i="9"/>
  <c r="F1485" i="9"/>
  <c r="E1120" i="9"/>
  <c r="F1486" i="9"/>
  <c r="E1121" i="9"/>
  <c r="F1487" i="9"/>
  <c r="E1122" i="9"/>
  <c r="F1488" i="9"/>
  <c r="E1123" i="9"/>
  <c r="F1489" i="9"/>
  <c r="E1124" i="9"/>
  <c r="F1490" i="9"/>
  <c r="E1125" i="9"/>
  <c r="F1491" i="9"/>
  <c r="E1126" i="9"/>
  <c r="F1492" i="9"/>
  <c r="E1127" i="9"/>
  <c r="F1493" i="9"/>
  <c r="E1128" i="9"/>
  <c r="F1494" i="9"/>
  <c r="E1129" i="9"/>
  <c r="F1495" i="9"/>
  <c r="E1130" i="9"/>
  <c r="F1496" i="9"/>
  <c r="E1131" i="9"/>
  <c r="F1497" i="9"/>
  <c r="E1132" i="9"/>
  <c r="F1498" i="9"/>
  <c r="E1133" i="9"/>
  <c r="F1499" i="9"/>
  <c r="E1134" i="9"/>
  <c r="F1500" i="9"/>
  <c r="E1135" i="9"/>
  <c r="F1501" i="9"/>
  <c r="E1136" i="9"/>
  <c r="F1502" i="9"/>
  <c r="E1137" i="9"/>
  <c r="F1503" i="9"/>
  <c r="E1138" i="9"/>
  <c r="F1504" i="9"/>
  <c r="E1139" i="9"/>
  <c r="F1505" i="9"/>
  <c r="E1140" i="9"/>
  <c r="F1506" i="9"/>
  <c r="E1141" i="9"/>
  <c r="E1142" i="9" s="1"/>
  <c r="F1507" i="9"/>
  <c r="P131" i="9"/>
  <c r="C131" i="9"/>
  <c r="K1538" i="9" l="1"/>
  <c r="K1602" i="9"/>
  <c r="K1666" i="9"/>
  <c r="K1730" i="9"/>
  <c r="K1794" i="9"/>
  <c r="K1858" i="9"/>
  <c r="K1531" i="9"/>
  <c r="K1595" i="9"/>
  <c r="K1659" i="9"/>
  <c r="K1723" i="9"/>
  <c r="K1787" i="9"/>
  <c r="K1851" i="9"/>
  <c r="K1509" i="9"/>
  <c r="K1593" i="9"/>
  <c r="K1679" i="9"/>
  <c r="K1520" i="9"/>
  <c r="K1521" i="9"/>
  <c r="K1607" i="9"/>
  <c r="K1693" i="9"/>
  <c r="K1591" i="9"/>
  <c r="K1705" i="9"/>
  <c r="K1797" i="9"/>
  <c r="K1528" i="9"/>
  <c r="K1652" i="9"/>
  <c r="K1756" i="9"/>
  <c r="K1840" i="9"/>
  <c r="K1596" i="9"/>
  <c r="K1709" i="9"/>
  <c r="K1799" i="9"/>
  <c r="K1537" i="9"/>
  <c r="K1656" i="9"/>
  <c r="K1760" i="9"/>
  <c r="K1846" i="9"/>
  <c r="K1696" i="9"/>
  <c r="K1704" i="9"/>
  <c r="K1556" i="9"/>
  <c r="K1769" i="9"/>
  <c r="K1558" i="9"/>
  <c r="K1773" i="9"/>
  <c r="K1569" i="9"/>
  <c r="K1781" i="9"/>
  <c r="K1783" i="9"/>
  <c r="K1717" i="9"/>
  <c r="J1206" i="9"/>
  <c r="J1270" i="9"/>
  <c r="J1334" i="9"/>
  <c r="J1398" i="9"/>
  <c r="J1462" i="9"/>
  <c r="J1193" i="9"/>
  <c r="J1385" i="9"/>
  <c r="J1159" i="9"/>
  <c r="J1223" i="9"/>
  <c r="J1287" i="9"/>
  <c r="J1351" i="9"/>
  <c r="J1415" i="9"/>
  <c r="J1479" i="9"/>
  <c r="J1257" i="9"/>
  <c r="J1449" i="9"/>
  <c r="J1184" i="9"/>
  <c r="J1248" i="9"/>
  <c r="J1312" i="9"/>
  <c r="J1376" i="9"/>
  <c r="J1440" i="9"/>
  <c r="J1504" i="9"/>
  <c r="J1321" i="9"/>
  <c r="J1147" i="9"/>
  <c r="J1211" i="9"/>
  <c r="J1275" i="9"/>
  <c r="J1339" i="9"/>
  <c r="J1403" i="9"/>
  <c r="J1467" i="9"/>
  <c r="J1213" i="9"/>
  <c r="J1386" i="9"/>
  <c r="J1261" i="9"/>
  <c r="J1252" i="9"/>
  <c r="J1173" i="9"/>
  <c r="J1346" i="9"/>
  <c r="J1156" i="9"/>
  <c r="J1498" i="9"/>
  <c r="J1468" i="9"/>
  <c r="J1308" i="9"/>
  <c r="J1477" i="9"/>
  <c r="J1378" i="9"/>
  <c r="J1148" i="9"/>
  <c r="J1226" i="9"/>
  <c r="J1396" i="9"/>
  <c r="J1314" i="9"/>
  <c r="J1444" i="9"/>
  <c r="K1825" i="9"/>
  <c r="J1158" i="9"/>
  <c r="J1286" i="9"/>
  <c r="J1478" i="9"/>
  <c r="J1175" i="9"/>
  <c r="J1303" i="9"/>
  <c r="J1495" i="9"/>
  <c r="J1200" i="9"/>
  <c r="J1328" i="9"/>
  <c r="J1177" i="9"/>
  <c r="J1227" i="9"/>
  <c r="J1355" i="9"/>
  <c r="J1258" i="9"/>
  <c r="J1421" i="9"/>
  <c r="J1388" i="9"/>
  <c r="J1180" i="9"/>
  <c r="J1461" i="9"/>
  <c r="J1268" i="9"/>
  <c r="J1253" i="9"/>
  <c r="J1265" i="9"/>
  <c r="J1311" i="9"/>
  <c r="J1503" i="9"/>
  <c r="J1208" i="9"/>
  <c r="J1464" i="9"/>
  <c r="J1171" i="9"/>
  <c r="J1363" i="9"/>
  <c r="J1450" i="9"/>
  <c r="J1189" i="9"/>
  <c r="J1380" i="9"/>
  <c r="J1146" i="9"/>
  <c r="J1290" i="9"/>
  <c r="K1570" i="9"/>
  <c r="K1634" i="9"/>
  <c r="K1762" i="9"/>
  <c r="K1691" i="9"/>
  <c r="K1819" i="9"/>
  <c r="K1564" i="9"/>
  <c r="K1708" i="9"/>
  <c r="K1534" i="9"/>
  <c r="K1757" i="9"/>
  <c r="K1676" i="9"/>
  <c r="J1238" i="9"/>
  <c r="J1430" i="9"/>
  <c r="J1191" i="9"/>
  <c r="J1383" i="9"/>
  <c r="J1353" i="9"/>
  <c r="J1344" i="9"/>
  <c r="J1472" i="9"/>
  <c r="J1243" i="9"/>
  <c r="J1499" i="9"/>
  <c r="J1469" i="9"/>
  <c r="J1429" i="9"/>
  <c r="J1394" i="9"/>
  <c r="J1229" i="9"/>
  <c r="J1506" i="9"/>
  <c r="J1507" i="9" s="1"/>
  <c r="K1734" i="9"/>
  <c r="K1822" i="9"/>
  <c r="K1729" i="9"/>
  <c r="K1870" i="9"/>
  <c r="K1806" i="9"/>
  <c r="K1632" i="9"/>
  <c r="J1318" i="9"/>
  <c r="J1337" i="9"/>
  <c r="K1546" i="9"/>
  <c r="K1610" i="9"/>
  <c r="K1674" i="9"/>
  <c r="K1738" i="9"/>
  <c r="K1802" i="9"/>
  <c r="K1866" i="9"/>
  <c r="K1539" i="9"/>
  <c r="K1603" i="9"/>
  <c r="K1667" i="9"/>
  <c r="K1731" i="9"/>
  <c r="K1795" i="9"/>
  <c r="K1859" i="9"/>
  <c r="K1519" i="9"/>
  <c r="K1605" i="9"/>
  <c r="K1689" i="9"/>
  <c r="K1532" i="9"/>
  <c r="K1533" i="9"/>
  <c r="K1617" i="9"/>
  <c r="K1703" i="9"/>
  <c r="K1606" i="9"/>
  <c r="K1719" i="9"/>
  <c r="K1807" i="9"/>
  <c r="K1548" i="9"/>
  <c r="K1664" i="9"/>
  <c r="K1766" i="9"/>
  <c r="K1852" i="9"/>
  <c r="K1609" i="9"/>
  <c r="K1724" i="9"/>
  <c r="K1809" i="9"/>
  <c r="K1557" i="9"/>
  <c r="K1672" i="9"/>
  <c r="K1772" i="9"/>
  <c r="K1856" i="9"/>
  <c r="K1726" i="9"/>
  <c r="K1732" i="9"/>
  <c r="K1584" i="9"/>
  <c r="K1791" i="9"/>
  <c r="K1559" i="9"/>
  <c r="K1589" i="9"/>
  <c r="K1793" i="9"/>
  <c r="K1599" i="9"/>
  <c r="K1801" i="9"/>
  <c r="K1544" i="9"/>
  <c r="K1660" i="9"/>
  <c r="K1869" i="9"/>
  <c r="K1540" i="9"/>
  <c r="K1805" i="9"/>
  <c r="K1631" i="9"/>
  <c r="J1150" i="9"/>
  <c r="J1214" i="9"/>
  <c r="J1278" i="9"/>
  <c r="J1342" i="9"/>
  <c r="J1406" i="9"/>
  <c r="J1470" i="9"/>
  <c r="J1217" i="9"/>
  <c r="J1409" i="9"/>
  <c r="J1167" i="9"/>
  <c r="J1231" i="9"/>
  <c r="J1295" i="9"/>
  <c r="J1359" i="9"/>
  <c r="J1423" i="9"/>
  <c r="J1487" i="9"/>
  <c r="J1281" i="9"/>
  <c r="J1473" i="9"/>
  <c r="J1192" i="9"/>
  <c r="J1256" i="9"/>
  <c r="J1320" i="9"/>
  <c r="J1384" i="9"/>
  <c r="J1448" i="9"/>
  <c r="J1145" i="9"/>
  <c r="J1345" i="9"/>
  <c r="J1155" i="9"/>
  <c r="J1219" i="9"/>
  <c r="J1283" i="9"/>
  <c r="J1347" i="9"/>
  <c r="J1411" i="9"/>
  <c r="J1475" i="9"/>
  <c r="J1236" i="9"/>
  <c r="J1405" i="9"/>
  <c r="J1306" i="9"/>
  <c r="J1338" i="9"/>
  <c r="J1196" i="9"/>
  <c r="J1365" i="9"/>
  <c r="J1197" i="9"/>
  <c r="J1210" i="9"/>
  <c r="J1157" i="9"/>
  <c r="J1330" i="9"/>
  <c r="J1500" i="9"/>
  <c r="J1420" i="9"/>
  <c r="J1234" i="9"/>
  <c r="J1245" i="9"/>
  <c r="J1418" i="9"/>
  <c r="J1356" i="9"/>
  <c r="J1170" i="9"/>
  <c r="K1813" i="9"/>
  <c r="K1616" i="9"/>
  <c r="K1815" i="9"/>
  <c r="K1628" i="9"/>
  <c r="K1823" i="9"/>
  <c r="J1222" i="9"/>
  <c r="J1414" i="9"/>
  <c r="J1433" i="9"/>
  <c r="J1239" i="9"/>
  <c r="J1431" i="9"/>
  <c r="J1305" i="9"/>
  <c r="J1264" i="9"/>
  <c r="J1456" i="9"/>
  <c r="J1369" i="9"/>
  <c r="J1291" i="9"/>
  <c r="J1483" i="9"/>
  <c r="J1428" i="9"/>
  <c r="J1218" i="9"/>
  <c r="J1293" i="9"/>
  <c r="J1349" i="9"/>
  <c r="J1317" i="9"/>
  <c r="J1397" i="9"/>
  <c r="J1486" i="9"/>
  <c r="J1247" i="9"/>
  <c r="J1375" i="9"/>
  <c r="J1144" i="9"/>
  <c r="J1400" i="9"/>
  <c r="J1201" i="9"/>
  <c r="J1299" i="9"/>
  <c r="J1491" i="9"/>
  <c r="J1389" i="9"/>
  <c r="J1284" i="9"/>
  <c r="J1372" i="9"/>
  <c r="J1404" i="9"/>
  <c r="J1340" i="9"/>
  <c r="K1826" i="9"/>
  <c r="K1563" i="9"/>
  <c r="K1755" i="9"/>
  <c r="K1551" i="9"/>
  <c r="K1637" i="9"/>
  <c r="K1649" i="9"/>
  <c r="K1527" i="9"/>
  <c r="K1753" i="9"/>
  <c r="K1798" i="9"/>
  <c r="K1653" i="9"/>
  <c r="K1716" i="9"/>
  <c r="K1804" i="9"/>
  <c r="K1582" i="9"/>
  <c r="K1855" i="9"/>
  <c r="K1685" i="9"/>
  <c r="K1848" i="9"/>
  <c r="J1366" i="9"/>
  <c r="J1494" i="9"/>
  <c r="J1255" i="9"/>
  <c r="J1161" i="9"/>
  <c r="J1152" i="9"/>
  <c r="J1408" i="9"/>
  <c r="J1179" i="9"/>
  <c r="J1307" i="9"/>
  <c r="J1300" i="9"/>
  <c r="J1260" i="9"/>
  <c r="J1325" i="9"/>
  <c r="J1205" i="9"/>
  <c r="J1482" i="9"/>
  <c r="J1426" i="9"/>
  <c r="K1775" i="9"/>
  <c r="K1567" i="9"/>
  <c r="K1680" i="9"/>
  <c r="K1863" i="9"/>
  <c r="K1832" i="9"/>
  <c r="K1800" i="9"/>
  <c r="K1727" i="9"/>
  <c r="J1190" i="9"/>
  <c r="J1446" i="9"/>
  <c r="K1554" i="9"/>
  <c r="K1618" i="9"/>
  <c r="K1682" i="9"/>
  <c r="K1746" i="9"/>
  <c r="K1810" i="9"/>
  <c r="K1547" i="9"/>
  <c r="K1611" i="9"/>
  <c r="K1675" i="9"/>
  <c r="K1739" i="9"/>
  <c r="K1803" i="9"/>
  <c r="K1867" i="9"/>
  <c r="K1529" i="9"/>
  <c r="K1615" i="9"/>
  <c r="K1701" i="9"/>
  <c r="K1542" i="9"/>
  <c r="K1543" i="9"/>
  <c r="K1629" i="9"/>
  <c r="K1713" i="9"/>
  <c r="K1621" i="9"/>
  <c r="K1733" i="9"/>
  <c r="K1817" i="9"/>
  <c r="K1566" i="9"/>
  <c r="K1678" i="9"/>
  <c r="K1776" i="9"/>
  <c r="K1862" i="9"/>
  <c r="K1623" i="9"/>
  <c r="K1735" i="9"/>
  <c r="K1821" i="9"/>
  <c r="K1572" i="9"/>
  <c r="K1686" i="9"/>
  <c r="K1782" i="9"/>
  <c r="K1868" i="9"/>
  <c r="K1517" i="9"/>
  <c r="K1748" i="9"/>
  <c r="K1774" i="9"/>
  <c r="K1535" i="9"/>
  <c r="K1613" i="9"/>
  <c r="K1646" i="9"/>
  <c r="K1662" i="9"/>
  <c r="K1847" i="9"/>
  <c r="J1350" i="9"/>
  <c r="J1241" i="9"/>
  <c r="J1367" i="9"/>
  <c r="J1497" i="9"/>
  <c r="J1392" i="9"/>
  <c r="J1163" i="9"/>
  <c r="J1419" i="9"/>
  <c r="J1348" i="9"/>
  <c r="J1242" i="9"/>
  <c r="J1501" i="9"/>
  <c r="J1437" i="9"/>
  <c r="J1183" i="9"/>
  <c r="J1329" i="9"/>
  <c r="J1336" i="9"/>
  <c r="J1235" i="9"/>
  <c r="J1277" i="9"/>
  <c r="J1410" i="9"/>
  <c r="J1164" i="9"/>
  <c r="J1442" i="9"/>
  <c r="K1627" i="9"/>
  <c r="K1841" i="9"/>
  <c r="K1600" i="9"/>
  <c r="K1790" i="9"/>
  <c r="K1654" i="9"/>
  <c r="K1670" i="9"/>
  <c r="K1684" i="9"/>
  <c r="K1857" i="9"/>
  <c r="K1604" i="9"/>
  <c r="J1302" i="9"/>
  <c r="J1481" i="9"/>
  <c r="J1447" i="9"/>
  <c r="J1280" i="9"/>
  <c r="J1225" i="9"/>
  <c r="J1435" i="9"/>
  <c r="J1276" i="9"/>
  <c r="J1221" i="9"/>
  <c r="J1309" i="9"/>
  <c r="K1560" i="9"/>
  <c r="K1777" i="9"/>
  <c r="K1740" i="9"/>
  <c r="K1640" i="9"/>
  <c r="K1844" i="9"/>
  <c r="J1153" i="9"/>
  <c r="K1562" i="9"/>
  <c r="K1626" i="9"/>
  <c r="K1690" i="9"/>
  <c r="K1754" i="9"/>
  <c r="K1818" i="9"/>
  <c r="K1555" i="9"/>
  <c r="K1619" i="9"/>
  <c r="K1683" i="9"/>
  <c r="K1747" i="9"/>
  <c r="K1811" i="9"/>
  <c r="K1541" i="9"/>
  <c r="K1625" i="9"/>
  <c r="K1711" i="9"/>
  <c r="K1552" i="9"/>
  <c r="K1553" i="9"/>
  <c r="K1639" i="9"/>
  <c r="K1725" i="9"/>
  <c r="K1512" i="9"/>
  <c r="K1633" i="9"/>
  <c r="K1743" i="9"/>
  <c r="K1829" i="9"/>
  <c r="K1580" i="9"/>
  <c r="K1694" i="9"/>
  <c r="K1788" i="9"/>
  <c r="K1872" i="9"/>
  <c r="K1516" i="9"/>
  <c r="K1638" i="9"/>
  <c r="K1745" i="9"/>
  <c r="K1831" i="9"/>
  <c r="K1588" i="9"/>
  <c r="K1700" i="9"/>
  <c r="K1792" i="9"/>
  <c r="K1550" i="9"/>
  <c r="K1768" i="9"/>
  <c r="K1816" i="9"/>
  <c r="K1568" i="9"/>
  <c r="K1641" i="9"/>
  <c r="K1833" i="9"/>
  <c r="K1752" i="9"/>
  <c r="K1598" i="9"/>
  <c r="K1645" i="9"/>
  <c r="K1837" i="9"/>
  <c r="K1590" i="9"/>
  <c r="K1624" i="9"/>
  <c r="K1655" i="9"/>
  <c r="K1845" i="9"/>
  <c r="K1764" i="9"/>
  <c r="J1166" i="9"/>
  <c r="J1230" i="9"/>
  <c r="J1294" i="9"/>
  <c r="J1358" i="9"/>
  <c r="J1422" i="9"/>
  <c r="J1457" i="9"/>
  <c r="J1439" i="9"/>
  <c r="J1272" i="9"/>
  <c r="J1393" i="9"/>
  <c r="J1427" i="9"/>
  <c r="J1237" i="9"/>
  <c r="J1202" i="9"/>
  <c r="J1460" i="9"/>
  <c r="K1698" i="9"/>
  <c r="K1721" i="9"/>
  <c r="K1565" i="9"/>
  <c r="K1648" i="9"/>
  <c r="K1839" i="9"/>
  <c r="K1592" i="9"/>
  <c r="K1860" i="9"/>
  <c r="K1796" i="9"/>
  <c r="K1673" i="9"/>
  <c r="K1710" i="9"/>
  <c r="K1865" i="9"/>
  <c r="K1576" i="9"/>
  <c r="K1741" i="9"/>
  <c r="J1174" i="9"/>
  <c r="J1289" i="9"/>
  <c r="J1319" i="9"/>
  <c r="J1216" i="9"/>
  <c r="J1417" i="9"/>
  <c r="J1371" i="9"/>
  <c r="J1434" i="9"/>
  <c r="J1466" i="9"/>
  <c r="J1490" i="9"/>
  <c r="K1622" i="9"/>
  <c r="K1630" i="9"/>
  <c r="J1254" i="9"/>
  <c r="J1143" i="9"/>
  <c r="K1514" i="9"/>
  <c r="K1578" i="9"/>
  <c r="K1642" i="9"/>
  <c r="K1706" i="9"/>
  <c r="K1770" i="9"/>
  <c r="K1834" i="9"/>
  <c r="K1571" i="9"/>
  <c r="K1635" i="9"/>
  <c r="K1699" i="9"/>
  <c r="K1763" i="9"/>
  <c r="K1827" i="9"/>
  <c r="K1561" i="9"/>
  <c r="K1647" i="9"/>
  <c r="K1575" i="9"/>
  <c r="K1661" i="9"/>
  <c r="K1545" i="9"/>
  <c r="K1663" i="9"/>
  <c r="K1765" i="9"/>
  <c r="K1849" i="9"/>
  <c r="K1608" i="9"/>
  <c r="K1720" i="9"/>
  <c r="K1808" i="9"/>
  <c r="K1549" i="9"/>
  <c r="K1665" i="9"/>
  <c r="K1767" i="9"/>
  <c r="K1853" i="9"/>
  <c r="K1614" i="9"/>
  <c r="K1728" i="9"/>
  <c r="K1814" i="9"/>
  <c r="K1612" i="9"/>
  <c r="K1812" i="9"/>
  <c r="K1736" i="9"/>
  <c r="K1697" i="9"/>
  <c r="K1838" i="9"/>
  <c r="K1758" i="9"/>
  <c r="K1702" i="9"/>
  <c r="K1780" i="9"/>
  <c r="K1712" i="9"/>
  <c r="K1688" i="9"/>
  <c r="K1828" i="9"/>
  <c r="K1718" i="9"/>
  <c r="K1508" i="9"/>
  <c r="J1182" i="9"/>
  <c r="J1246" i="9"/>
  <c r="J1310" i="9"/>
  <c r="J1374" i="9"/>
  <c r="J1438" i="9"/>
  <c r="J1502" i="9"/>
  <c r="J1313" i="9"/>
  <c r="J1505" i="9"/>
  <c r="J1199" i="9"/>
  <c r="J1263" i="9"/>
  <c r="J1327" i="9"/>
  <c r="J1391" i="9"/>
  <c r="J1455" i="9"/>
  <c r="J1185" i="9"/>
  <c r="J1377" i="9"/>
  <c r="J1160" i="9"/>
  <c r="J1224" i="9"/>
  <c r="J1288" i="9"/>
  <c r="J1352" i="9"/>
  <c r="J1416" i="9"/>
  <c r="J1480" i="9"/>
  <c r="J1249" i="9"/>
  <c r="J1441" i="9"/>
  <c r="J1187" i="9"/>
  <c r="J1251" i="9"/>
  <c r="J1315" i="9"/>
  <c r="J1379" i="9"/>
  <c r="J1443" i="9"/>
  <c r="J1149" i="9"/>
  <c r="J1322" i="9"/>
  <c r="J1492" i="9"/>
  <c r="J1476" i="9"/>
  <c r="J1362" i="9"/>
  <c r="J1282" i="9"/>
  <c r="J1452" i="9"/>
  <c r="J1370" i="9"/>
  <c r="J1212" i="9"/>
  <c r="J1244" i="9"/>
  <c r="J1413" i="9"/>
  <c r="J1250" i="9"/>
  <c r="J1316" i="9"/>
  <c r="J1162" i="9"/>
  <c r="J1332" i="9"/>
  <c r="J1186" i="9"/>
  <c r="J1188" i="9"/>
  <c r="K1522" i="9"/>
  <c r="K1586" i="9"/>
  <c r="K1650" i="9"/>
  <c r="K1714" i="9"/>
  <c r="K1778" i="9"/>
  <c r="K1842" i="9"/>
  <c r="K1515" i="9"/>
  <c r="K1579" i="9"/>
  <c r="K1643" i="9"/>
  <c r="K1707" i="9"/>
  <c r="K1771" i="9"/>
  <c r="K1835" i="9"/>
  <c r="K1573" i="9"/>
  <c r="K1657" i="9"/>
  <c r="K1585" i="9"/>
  <c r="K1671" i="9"/>
  <c r="K1677" i="9"/>
  <c r="K1861" i="9"/>
  <c r="K1820" i="9"/>
  <c r="K1824" i="9"/>
  <c r="K1526" i="9"/>
  <c r="K1737" i="9"/>
  <c r="K1574" i="9"/>
  <c r="J1382" i="9"/>
  <c r="J1207" i="9"/>
  <c r="K1722" i="9"/>
  <c r="K1587" i="9"/>
  <c r="K1744" i="9"/>
  <c r="K1854" i="9"/>
  <c r="K1525" i="9"/>
  <c r="J1390" i="9"/>
  <c r="J1335" i="9"/>
  <c r="J1401" i="9"/>
  <c r="J1360" i="9"/>
  <c r="J1465" i="9"/>
  <c r="J1387" i="9"/>
  <c r="J1178" i="9"/>
  <c r="J1474" i="9"/>
  <c r="J1436" i="9"/>
  <c r="J1354" i="9"/>
  <c r="K1761" i="9"/>
  <c r="J1343" i="9"/>
  <c r="J1368" i="9"/>
  <c r="J1395" i="9"/>
  <c r="J1493" i="9"/>
  <c r="J1373" i="9"/>
  <c r="J1496" i="9"/>
  <c r="J1154" i="9"/>
  <c r="K1510" i="9"/>
  <c r="K1750" i="9"/>
  <c r="J1271" i="9"/>
  <c r="J1341" i="9"/>
  <c r="K1636" i="9"/>
  <c r="K1759" i="9"/>
  <c r="J1304" i="9"/>
  <c r="J1364" i="9"/>
  <c r="K1786" i="9"/>
  <c r="K1651" i="9"/>
  <c r="K1511" i="9"/>
  <c r="K1830" i="9"/>
  <c r="K1581" i="9"/>
  <c r="K1751" i="9"/>
  <c r="J1454" i="9"/>
  <c r="J1425" i="9"/>
  <c r="J1489" i="9"/>
  <c r="J1220" i="9"/>
  <c r="J1458" i="9"/>
  <c r="J1471" i="9"/>
  <c r="J1194" i="9"/>
  <c r="K1594" i="9"/>
  <c r="K1871" i="9"/>
  <c r="J1262" i="9"/>
  <c r="J1323" i="9"/>
  <c r="J1266" i="9"/>
  <c r="K1620" i="9"/>
  <c r="J1279" i="9"/>
  <c r="J1331" i="9"/>
  <c r="J1204" i="9"/>
  <c r="K1850" i="9"/>
  <c r="K1715" i="9"/>
  <c r="K1583" i="9"/>
  <c r="K1597" i="9"/>
  <c r="K1695" i="9"/>
  <c r="J1169" i="9"/>
  <c r="J1399" i="9"/>
  <c r="J1168" i="9"/>
  <c r="J1424" i="9"/>
  <c r="J1195" i="9"/>
  <c r="J1451" i="9"/>
  <c r="J1484" i="9"/>
  <c r="J1412" i="9"/>
  <c r="J1292" i="9"/>
  <c r="J1228" i="9"/>
  <c r="J1215" i="9"/>
  <c r="J1381" i="9"/>
  <c r="K1513" i="9"/>
  <c r="J1296" i="9"/>
  <c r="J1181" i="9"/>
  <c r="K1668" i="9"/>
  <c r="J1326" i="9"/>
  <c r="J1285" i="9"/>
  <c r="K1779" i="9"/>
  <c r="K1669" i="9"/>
  <c r="K1681" i="9"/>
  <c r="K1577" i="9"/>
  <c r="K1789" i="9"/>
  <c r="J1361" i="9"/>
  <c r="J1407" i="9"/>
  <c r="J1176" i="9"/>
  <c r="J1432" i="9"/>
  <c r="J1203" i="9"/>
  <c r="J1459" i="9"/>
  <c r="J1165" i="9"/>
  <c r="J1453" i="9"/>
  <c r="J1333" i="9"/>
  <c r="J1269" i="9"/>
  <c r="J1298" i="9"/>
  <c r="K1530" i="9"/>
  <c r="K1644" i="9"/>
  <c r="K1601" i="9"/>
  <c r="J1240" i="9"/>
  <c r="J1357" i="9"/>
  <c r="K1749" i="9"/>
  <c r="K1536" i="9"/>
  <c r="J1273" i="9"/>
  <c r="K1836" i="9"/>
  <c r="K1742" i="9"/>
  <c r="J1297" i="9"/>
  <c r="K1843" i="9"/>
  <c r="K1692" i="9"/>
  <c r="K1873" i="9"/>
  <c r="K1524" i="9"/>
  <c r="K1687" i="9"/>
  <c r="J1151" i="9"/>
  <c r="J1463" i="9"/>
  <c r="J1232" i="9"/>
  <c r="J1488" i="9"/>
  <c r="J1259" i="9"/>
  <c r="J1172" i="9"/>
  <c r="J1445" i="9"/>
  <c r="J1402" i="9"/>
  <c r="J1274" i="9"/>
  <c r="K1785" i="9"/>
  <c r="K1864" i="9"/>
  <c r="K1518" i="9"/>
  <c r="J1198" i="9"/>
  <c r="J1267" i="9"/>
  <c r="J1485" i="9"/>
  <c r="K1784" i="9"/>
  <c r="J1209" i="9"/>
  <c r="J1301" i="9"/>
  <c r="K1658" i="9"/>
  <c r="K1523" i="9"/>
  <c r="J1233" i="9"/>
  <c r="J1324" i="9"/>
  <c r="V52" i="1"/>
  <c r="V55" i="1"/>
  <c r="V56" i="1"/>
  <c r="V54" i="1"/>
  <c r="V6" i="1"/>
  <c r="V53" i="1"/>
  <c r="Z7" i="1"/>
  <c r="D1507" i="9" s="1"/>
  <c r="T7" i="1"/>
  <c r="P132" i="9"/>
  <c r="C132" i="9"/>
  <c r="Y8" i="1" l="1"/>
  <c r="U7" i="1"/>
  <c r="W8" i="1"/>
  <c r="X8" i="1" s="1"/>
  <c r="I1873" i="9" s="1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70" i="9"/>
  <c r="E1169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 s="1"/>
  <c r="F1511" i="9"/>
  <c r="F1519" i="9"/>
  <c r="F1527" i="9"/>
  <c r="F1535" i="9"/>
  <c r="F1543" i="9"/>
  <c r="F1551" i="9"/>
  <c r="F1559" i="9"/>
  <c r="F1567" i="9"/>
  <c r="F1575" i="9"/>
  <c r="F1583" i="9"/>
  <c r="F1591" i="9"/>
  <c r="F1599" i="9"/>
  <c r="F1607" i="9"/>
  <c r="F1615" i="9"/>
  <c r="F1623" i="9"/>
  <c r="F1631" i="9"/>
  <c r="F1639" i="9"/>
  <c r="F1647" i="9"/>
  <c r="F1655" i="9"/>
  <c r="F1663" i="9"/>
  <c r="F1671" i="9"/>
  <c r="F1679" i="9"/>
  <c r="F1687" i="9"/>
  <c r="F1695" i="9"/>
  <c r="F1703" i="9"/>
  <c r="F1711" i="9"/>
  <c r="F1719" i="9"/>
  <c r="F1727" i="9"/>
  <c r="F1735" i="9"/>
  <c r="F1743" i="9"/>
  <c r="F1751" i="9"/>
  <c r="F1759" i="9"/>
  <c r="F1767" i="9"/>
  <c r="F1775" i="9"/>
  <c r="F1783" i="9"/>
  <c r="F1791" i="9"/>
  <c r="F1799" i="9"/>
  <c r="F1807" i="9"/>
  <c r="F1815" i="9"/>
  <c r="F1823" i="9"/>
  <c r="F1831" i="9"/>
  <c r="F1839" i="9"/>
  <c r="F1847" i="9"/>
  <c r="F1855" i="9"/>
  <c r="F1863" i="9"/>
  <c r="F1871" i="9"/>
  <c r="F1512" i="9"/>
  <c r="F1520" i="9"/>
  <c r="F1528" i="9"/>
  <c r="F1536" i="9"/>
  <c r="F1544" i="9"/>
  <c r="F1552" i="9"/>
  <c r="F1513" i="9"/>
  <c r="F1521" i="9"/>
  <c r="F1529" i="9"/>
  <c r="F1537" i="9"/>
  <c r="F1545" i="9"/>
  <c r="F1553" i="9"/>
  <c r="F1561" i="9"/>
  <c r="F1569" i="9"/>
  <c r="F1577" i="9"/>
  <c r="F1585" i="9"/>
  <c r="F1593" i="9"/>
  <c r="F1601" i="9"/>
  <c r="F1609" i="9"/>
  <c r="F1617" i="9"/>
  <c r="F1625" i="9"/>
  <c r="F1633" i="9"/>
  <c r="F1641" i="9"/>
  <c r="F1649" i="9"/>
  <c r="F1657" i="9"/>
  <c r="F1665" i="9"/>
  <c r="F1673" i="9"/>
  <c r="F1681" i="9"/>
  <c r="F1689" i="9"/>
  <c r="F1697" i="9"/>
  <c r="F1705" i="9"/>
  <c r="F1713" i="9"/>
  <c r="F1721" i="9"/>
  <c r="F1729" i="9"/>
  <c r="F1737" i="9"/>
  <c r="F1745" i="9"/>
  <c r="F1753" i="9"/>
  <c r="F1761" i="9"/>
  <c r="F1769" i="9"/>
  <c r="F1777" i="9"/>
  <c r="F1785" i="9"/>
  <c r="F1793" i="9"/>
  <c r="F1801" i="9"/>
  <c r="F1809" i="9"/>
  <c r="F1817" i="9"/>
  <c r="F1825" i="9"/>
  <c r="F1833" i="9"/>
  <c r="F1841" i="9"/>
  <c r="F1849" i="9"/>
  <c r="F1857" i="9"/>
  <c r="F1865" i="9"/>
  <c r="F1873" i="9"/>
  <c r="F1509" i="9"/>
  <c r="F1517" i="9"/>
  <c r="F1525" i="9"/>
  <c r="F1533" i="9"/>
  <c r="F1541" i="9"/>
  <c r="F1549" i="9"/>
  <c r="F1557" i="9"/>
  <c r="F1565" i="9"/>
  <c r="F1573" i="9"/>
  <c r="F1581" i="9"/>
  <c r="F1589" i="9"/>
  <c r="F1597" i="9"/>
  <c r="F1605" i="9"/>
  <c r="F1613" i="9"/>
  <c r="F1621" i="9"/>
  <c r="F1629" i="9"/>
  <c r="F1637" i="9"/>
  <c r="F1645" i="9"/>
  <c r="F1653" i="9"/>
  <c r="F1661" i="9"/>
  <c r="F1669" i="9"/>
  <c r="F1677" i="9"/>
  <c r="F1685" i="9"/>
  <c r="F1693" i="9"/>
  <c r="F1701" i="9"/>
  <c r="F1515" i="9"/>
  <c r="F1531" i="9"/>
  <c r="F1547" i="9"/>
  <c r="F1562" i="9"/>
  <c r="F1574" i="9"/>
  <c r="F1587" i="9"/>
  <c r="F1600" i="9"/>
  <c r="F1612" i="9"/>
  <c r="F1626" i="9"/>
  <c r="F1638" i="9"/>
  <c r="F1651" i="9"/>
  <c r="F1664" i="9"/>
  <c r="F1676" i="9"/>
  <c r="F1690" i="9"/>
  <c r="F1702" i="9"/>
  <c r="F1714" i="9"/>
  <c r="F1724" i="9"/>
  <c r="F1734" i="9"/>
  <c r="F1746" i="9"/>
  <c r="F1756" i="9"/>
  <c r="F1766" i="9"/>
  <c r="F1778" i="9"/>
  <c r="F1788" i="9"/>
  <c r="F1798" i="9"/>
  <c r="F1810" i="9"/>
  <c r="F1820" i="9"/>
  <c r="F1830" i="9"/>
  <c r="F1842" i="9"/>
  <c r="F1852" i="9"/>
  <c r="F1862" i="9"/>
  <c r="F1516" i="9"/>
  <c r="F1532" i="9"/>
  <c r="F1548" i="9"/>
  <c r="F1563" i="9"/>
  <c r="F1576" i="9"/>
  <c r="F1588" i="9"/>
  <c r="F1602" i="9"/>
  <c r="F1614" i="9"/>
  <c r="F1627" i="9"/>
  <c r="F1640" i="9"/>
  <c r="F1652" i="9"/>
  <c r="F1666" i="9"/>
  <c r="F1678" i="9"/>
  <c r="F1691" i="9"/>
  <c r="F1704" i="9"/>
  <c r="F1715" i="9"/>
  <c r="F1725" i="9"/>
  <c r="F1736" i="9"/>
  <c r="F1747" i="9"/>
  <c r="F1757" i="9"/>
  <c r="F1768" i="9"/>
  <c r="F1779" i="9"/>
  <c r="F1789" i="9"/>
  <c r="F1800" i="9"/>
  <c r="F1811" i="9"/>
  <c r="F1821" i="9"/>
  <c r="F1832" i="9"/>
  <c r="F1843" i="9"/>
  <c r="F1853" i="9"/>
  <c r="F1864" i="9"/>
  <c r="F1518" i="9"/>
  <c r="F1534" i="9"/>
  <c r="F1550" i="9"/>
  <c r="F1564" i="9"/>
  <c r="F1578" i="9"/>
  <c r="F1590" i="9"/>
  <c r="F1603" i="9"/>
  <c r="F1616" i="9"/>
  <c r="F1628" i="9"/>
  <c r="F1642" i="9"/>
  <c r="F1654" i="9"/>
  <c r="F1667" i="9"/>
  <c r="F1680" i="9"/>
  <c r="F1692" i="9"/>
  <c r="F1706" i="9"/>
  <c r="F1716" i="9"/>
  <c r="F1726" i="9"/>
  <c r="F1738" i="9"/>
  <c r="F1748" i="9"/>
  <c r="F1758" i="9"/>
  <c r="F1770" i="9"/>
  <c r="F1780" i="9"/>
  <c r="F1790" i="9"/>
  <c r="F1802" i="9"/>
  <c r="F1812" i="9"/>
  <c r="F1822" i="9"/>
  <c r="F1834" i="9"/>
  <c r="F1844" i="9"/>
  <c r="F1854" i="9"/>
  <c r="F1866" i="9"/>
  <c r="F1522" i="9"/>
  <c r="F1523" i="9"/>
  <c r="F1546" i="9"/>
  <c r="F1570" i="9"/>
  <c r="F1592" i="9"/>
  <c r="F1610" i="9"/>
  <c r="F1632" i="9"/>
  <c r="F1650" i="9"/>
  <c r="F1672" i="9"/>
  <c r="F1694" i="9"/>
  <c r="F1710" i="9"/>
  <c r="F1730" i="9"/>
  <c r="F1744" i="9"/>
  <c r="F1763" i="9"/>
  <c r="F1781" i="9"/>
  <c r="F1796" i="9"/>
  <c r="F1814" i="9"/>
  <c r="F1829" i="9"/>
  <c r="F1848" i="9"/>
  <c r="F1867" i="9"/>
  <c r="F1643" i="9"/>
  <c r="F1739" i="9"/>
  <c r="F1787" i="9"/>
  <c r="F1858" i="9"/>
  <c r="F1508" i="9"/>
  <c r="F1560" i="9"/>
  <c r="F1604" i="9"/>
  <c r="F1644" i="9"/>
  <c r="F1684" i="9"/>
  <c r="F1740" i="9"/>
  <c r="F1792" i="9"/>
  <c r="F1859" i="9"/>
  <c r="F1514" i="9"/>
  <c r="F1542" i="9"/>
  <c r="F1568" i="9"/>
  <c r="F1608" i="9"/>
  <c r="F1670" i="9"/>
  <c r="F1728" i="9"/>
  <c r="F1776" i="9"/>
  <c r="F1828" i="9"/>
  <c r="F1524" i="9"/>
  <c r="F1554" i="9"/>
  <c r="F1571" i="9"/>
  <c r="F1594" i="9"/>
  <c r="F1611" i="9"/>
  <c r="F1634" i="9"/>
  <c r="F1656" i="9"/>
  <c r="F1674" i="9"/>
  <c r="F1696" i="9"/>
  <c r="F1712" i="9"/>
  <c r="F1731" i="9"/>
  <c r="F1749" i="9"/>
  <c r="F1764" i="9"/>
  <c r="F1782" i="9"/>
  <c r="F1797" i="9"/>
  <c r="F1816" i="9"/>
  <c r="F1835" i="9"/>
  <c r="F1850" i="9"/>
  <c r="F1868" i="9"/>
  <c r="F1538" i="9"/>
  <c r="F1580" i="9"/>
  <c r="F1620" i="9"/>
  <c r="F1700" i="9"/>
  <c r="F1754" i="9"/>
  <c r="F1824" i="9"/>
  <c r="F1707" i="9"/>
  <c r="F1773" i="9"/>
  <c r="F1840" i="9"/>
  <c r="F1586" i="9"/>
  <c r="F1630" i="9"/>
  <c r="F1688" i="9"/>
  <c r="F1742" i="9"/>
  <c r="F1795" i="9"/>
  <c r="F1846" i="9"/>
  <c r="F1526" i="9"/>
  <c r="F1555" i="9"/>
  <c r="F1572" i="9"/>
  <c r="F1595" i="9"/>
  <c r="F1618" i="9"/>
  <c r="F1635" i="9"/>
  <c r="F1658" i="9"/>
  <c r="F1675" i="9"/>
  <c r="F1698" i="9"/>
  <c r="F1717" i="9"/>
  <c r="F1732" i="9"/>
  <c r="F1750" i="9"/>
  <c r="F1765" i="9"/>
  <c r="F1784" i="9"/>
  <c r="F1803" i="9"/>
  <c r="F1818" i="9"/>
  <c r="F1836" i="9"/>
  <c r="F1851" i="9"/>
  <c r="F1869" i="9"/>
  <c r="F1558" i="9"/>
  <c r="F1598" i="9"/>
  <c r="F1660" i="9"/>
  <c r="F1720" i="9"/>
  <c r="F1772" i="9"/>
  <c r="F1838" i="9"/>
  <c r="F1539" i="9"/>
  <c r="F1582" i="9"/>
  <c r="F1622" i="9"/>
  <c r="F1662" i="9"/>
  <c r="F1722" i="9"/>
  <c r="F1755" i="9"/>
  <c r="F1826" i="9"/>
  <c r="F1648" i="9"/>
  <c r="F1709" i="9"/>
  <c r="F1762" i="9"/>
  <c r="F1813" i="9"/>
  <c r="F1861" i="9"/>
  <c r="F1530" i="9"/>
  <c r="F1556" i="9"/>
  <c r="F1579" i="9"/>
  <c r="F1596" i="9"/>
  <c r="F1619" i="9"/>
  <c r="F1636" i="9"/>
  <c r="F1659" i="9"/>
  <c r="F1682" i="9"/>
  <c r="F1699" i="9"/>
  <c r="F1718" i="9"/>
  <c r="F1733" i="9"/>
  <c r="F1752" i="9"/>
  <c r="F1771" i="9"/>
  <c r="F1786" i="9"/>
  <c r="F1804" i="9"/>
  <c r="F1819" i="9"/>
  <c r="F1837" i="9"/>
  <c r="F1856" i="9"/>
  <c r="F1870" i="9"/>
  <c r="F1683" i="9"/>
  <c r="F1805" i="9"/>
  <c r="F1872" i="9"/>
  <c r="F1806" i="9"/>
  <c r="F1510" i="9"/>
  <c r="F1540" i="9"/>
  <c r="F1566" i="9"/>
  <c r="F1584" i="9"/>
  <c r="F1606" i="9"/>
  <c r="F1624" i="9"/>
  <c r="F1646" i="9"/>
  <c r="F1668" i="9"/>
  <c r="F1686" i="9"/>
  <c r="F1708" i="9"/>
  <c r="F1723" i="9"/>
  <c r="F1741" i="9"/>
  <c r="F1760" i="9"/>
  <c r="F1774" i="9"/>
  <c r="F1794" i="9"/>
  <c r="F1808" i="9"/>
  <c r="F1827" i="9"/>
  <c r="F1845" i="9"/>
  <c r="F1860" i="9"/>
  <c r="P133" i="9"/>
  <c r="C133" i="9"/>
  <c r="J1535" i="9" l="1"/>
  <c r="J1599" i="9"/>
  <c r="J1663" i="9"/>
  <c r="J1727" i="9"/>
  <c r="J1791" i="9"/>
  <c r="J1855" i="9"/>
  <c r="J1553" i="9"/>
  <c r="J1617" i="9"/>
  <c r="J1681" i="9"/>
  <c r="J1745" i="9"/>
  <c r="J1809" i="9"/>
  <c r="J1514" i="9"/>
  <c r="J1598" i="9"/>
  <c r="J1684" i="9"/>
  <c r="J1770" i="9"/>
  <c r="J1589" i="9"/>
  <c r="J1675" i="9"/>
  <c r="J1760" i="9"/>
  <c r="J1845" i="9"/>
  <c r="J1572" i="9"/>
  <c r="J1658" i="9"/>
  <c r="J1742" i="9"/>
  <c r="J1552" i="9"/>
  <c r="J1688" i="9"/>
  <c r="J1814" i="9"/>
  <c r="J1571" i="9"/>
  <c r="J1708" i="9"/>
  <c r="J1828" i="9"/>
  <c r="J1544" i="9"/>
  <c r="J1682" i="9"/>
  <c r="J1810" i="9"/>
  <c r="J1584" i="9"/>
  <c r="J1798" i="9"/>
  <c r="J1644" i="9"/>
  <c r="J1842" i="9"/>
  <c r="J1701" i="9"/>
  <c r="J1541" i="9"/>
  <c r="J1854" i="9"/>
  <c r="J1830" i="9"/>
  <c r="J1806" i="9"/>
  <c r="J1736" i="9"/>
  <c r="J1872" i="9"/>
  <c r="J1873" i="9" s="1"/>
  <c r="J1602" i="9"/>
  <c r="J1509" i="9"/>
  <c r="J1508" i="9" s="1"/>
  <c r="J1790" i="9"/>
  <c r="J1549" i="9"/>
  <c r="K1965" i="9"/>
  <c r="K2142" i="9"/>
  <c r="K2137" i="9"/>
  <c r="K1950" i="9"/>
  <c r="K2141" i="9"/>
  <c r="K1947" i="9"/>
  <c r="K2097" i="9"/>
  <c r="K1991" i="9"/>
  <c r="K1925" i="9"/>
  <c r="K1971" i="9"/>
  <c r="K2051" i="9"/>
  <c r="K1920" i="9"/>
  <c r="K1919" i="9"/>
  <c r="K2120" i="9"/>
  <c r="K2076" i="9"/>
  <c r="K2130" i="9"/>
  <c r="K2026" i="9"/>
  <c r="K1972" i="9"/>
  <c r="K2152" i="9"/>
  <c r="K1886" i="9"/>
  <c r="K2105" i="9"/>
  <c r="K1995" i="9"/>
  <c r="K1917" i="9"/>
  <c r="K2177" i="9"/>
  <c r="K2062" i="9"/>
  <c r="K2098" i="9"/>
  <c r="K2045" i="9"/>
  <c r="K2225" i="9"/>
  <c r="K1948" i="9"/>
  <c r="K2165" i="9"/>
  <c r="K2145" i="9"/>
  <c r="K2103" i="9"/>
  <c r="K1890" i="9"/>
  <c r="K1916" i="9"/>
  <c r="K2166" i="9"/>
  <c r="K1981" i="9"/>
  <c r="K2091" i="9"/>
  <c r="K2058" i="9"/>
  <c r="K2011" i="9"/>
  <c r="K1996" i="9"/>
  <c r="K2223" i="9"/>
  <c r="K2069" i="9"/>
  <c r="K2148" i="9"/>
  <c r="K2159" i="9"/>
  <c r="K2023" i="9"/>
  <c r="J1543" i="9"/>
  <c r="J1607" i="9"/>
  <c r="J1671" i="9"/>
  <c r="J1735" i="9"/>
  <c r="J1799" i="9"/>
  <c r="J1863" i="9"/>
  <c r="J1561" i="9"/>
  <c r="J1625" i="9"/>
  <c r="J1689" i="9"/>
  <c r="J1753" i="9"/>
  <c r="J1817" i="9"/>
  <c r="J1524" i="9"/>
  <c r="J1610" i="9"/>
  <c r="J1694" i="9"/>
  <c r="J1515" i="9"/>
  <c r="J1600" i="9"/>
  <c r="J1685" i="9"/>
  <c r="J1771" i="9"/>
  <c r="J1856" i="9"/>
  <c r="J1582" i="9"/>
  <c r="J1668" i="9"/>
  <c r="J1754" i="9"/>
  <c r="J1570" i="9"/>
  <c r="J1704" i="9"/>
  <c r="J1827" i="9"/>
  <c r="J1587" i="9"/>
  <c r="J1724" i="9"/>
  <c r="J1840" i="9"/>
  <c r="J1563" i="9"/>
  <c r="J1699" i="9"/>
  <c r="J1821" i="9"/>
  <c r="J1612" i="9"/>
  <c r="J1819" i="9"/>
  <c r="J1669" i="9"/>
  <c r="J1860" i="9"/>
  <c r="J1730" i="9"/>
  <c r="J1576" i="9"/>
  <c r="J1542" i="9"/>
  <c r="J1866" i="9"/>
  <c r="J1832" i="9"/>
  <c r="J1784" i="9"/>
  <c r="J1683" i="9"/>
  <c r="J1844" i="9"/>
  <c r="J1772" i="9"/>
  <c r="J1624" i="9"/>
  <c r="K1930" i="9"/>
  <c r="K2038" i="9"/>
  <c r="K2206" i="9"/>
  <c r="K1999" i="9"/>
  <c r="K2065" i="9"/>
  <c r="K2042" i="9"/>
  <c r="K1903" i="9"/>
  <c r="K2016" i="9"/>
  <c r="K2010" i="9"/>
  <c r="K2020" i="9"/>
  <c r="K1935" i="9"/>
  <c r="K1954" i="9"/>
  <c r="K1997" i="9"/>
  <c r="K2050" i="9"/>
  <c r="K2184" i="9"/>
  <c r="K2229" i="9"/>
  <c r="K1898" i="9"/>
  <c r="K1980" i="9"/>
  <c r="K2066" i="9"/>
  <c r="K2171" i="9"/>
  <c r="K2012" i="9"/>
  <c r="K2113" i="9"/>
  <c r="K2059" i="9"/>
  <c r="K1932" i="9"/>
  <c r="K1941" i="9"/>
  <c r="K2128" i="9"/>
  <c r="K1952" i="9"/>
  <c r="K2149" i="9"/>
  <c r="K1977" i="9"/>
  <c r="K1960" i="9"/>
  <c r="K2106" i="9"/>
  <c r="K2044" i="9"/>
  <c r="K1949" i="9"/>
  <c r="K1875" i="9"/>
  <c r="K1992" i="9"/>
  <c r="K2230" i="9"/>
  <c r="K2209" i="9"/>
  <c r="K2155" i="9"/>
  <c r="K2234" i="9"/>
  <c r="K2013" i="9"/>
  <c r="K2216" i="9"/>
  <c r="K2224" i="9"/>
  <c r="K1877" i="9"/>
  <c r="K2085" i="9"/>
  <c r="K2096" i="9"/>
  <c r="K1879" i="9"/>
  <c r="J1567" i="9"/>
  <c r="J1631" i="9"/>
  <c r="J1695" i="9"/>
  <c r="J1759" i="9"/>
  <c r="J1823" i="9"/>
  <c r="J1521" i="9"/>
  <c r="J1585" i="9"/>
  <c r="J1649" i="9"/>
  <c r="J1713" i="9"/>
  <c r="J1777" i="9"/>
  <c r="J1841" i="9"/>
  <c r="J1556" i="9"/>
  <c r="J1642" i="9"/>
  <c r="J1726" i="9"/>
  <c r="J1547" i="9"/>
  <c r="J1632" i="9"/>
  <c r="J1717" i="9"/>
  <c r="J1803" i="9"/>
  <c r="J1530" i="9"/>
  <c r="J1614" i="9"/>
  <c r="J1700" i="9"/>
  <c r="J1786" i="9"/>
  <c r="J1619" i="9"/>
  <c r="J1756" i="9"/>
  <c r="J1862" i="9"/>
  <c r="J1638" i="9"/>
  <c r="J1776" i="9"/>
  <c r="J1522" i="9"/>
  <c r="J1613" i="9"/>
  <c r="J1750" i="9"/>
  <c r="J1859" i="9"/>
  <c r="J1693" i="9"/>
  <c r="J1531" i="9"/>
  <c r="J1752" i="9"/>
  <c r="J1592" i="9"/>
  <c r="J1805" i="9"/>
  <c r="J1712" i="9"/>
  <c r="J1677" i="9"/>
  <c r="J1634" i="9"/>
  <c r="J1565" i="9"/>
  <c r="J1555" i="9"/>
  <c r="J1573" i="9"/>
  <c r="J1746" i="9"/>
  <c r="J1702" i="9"/>
  <c r="J1808" i="9"/>
  <c r="K2043" i="9"/>
  <c r="K1910" i="9"/>
  <c r="K1897" i="9"/>
  <c r="K2112" i="9"/>
  <c r="K2048" i="9"/>
  <c r="K2170" i="9"/>
  <c r="K2174" i="9"/>
  <c r="K2228" i="9"/>
  <c r="K2063" i="9"/>
  <c r="K1909" i="9"/>
  <c r="K1874" i="9"/>
  <c r="K1974" i="9"/>
  <c r="K2150" i="9"/>
  <c r="K1880" i="9"/>
  <c r="K1968" i="9"/>
  <c r="K2133" i="9"/>
  <c r="K1951" i="9"/>
  <c r="K2099" i="9"/>
  <c r="K1936" i="9"/>
  <c r="K1990" i="9"/>
  <c r="K2068" i="9"/>
  <c r="K2004" i="9"/>
  <c r="K2037" i="9"/>
  <c r="K2094" i="9"/>
  <c r="K2191" i="9"/>
  <c r="K1986" i="9"/>
  <c r="K2220" i="9"/>
  <c r="K2001" i="9"/>
  <c r="K2092" i="9"/>
  <c r="K2121" i="9"/>
  <c r="K2190" i="9"/>
  <c r="K2035" i="9"/>
  <c r="K2123" i="9"/>
  <c r="K2067" i="9"/>
  <c r="K2015" i="9"/>
  <c r="K1959" i="9"/>
  <c r="K2136" i="9"/>
  <c r="K1912" i="9"/>
  <c r="K1892" i="9"/>
  <c r="K1878" i="9"/>
  <c r="K2000" i="9"/>
  <c r="K2100" i="9"/>
  <c r="K1929" i="9"/>
  <c r="K2213" i="9"/>
  <c r="K2210" i="9"/>
  <c r="K1911" i="9"/>
  <c r="J1591" i="9"/>
  <c r="J1703" i="9"/>
  <c r="J1807" i="9"/>
  <c r="J1537" i="9"/>
  <c r="J1641" i="9"/>
  <c r="J1737" i="9"/>
  <c r="J1849" i="9"/>
  <c r="J1620" i="9"/>
  <c r="J1748" i="9"/>
  <c r="J1621" i="9"/>
  <c r="J1749" i="9"/>
  <c r="J1540" i="9"/>
  <c r="J1678" i="9"/>
  <c r="J1517" i="9"/>
  <c r="J1740" i="9"/>
  <c r="J1554" i="9"/>
  <c r="J1789" i="9"/>
  <c r="J1580" i="9"/>
  <c r="J1782" i="9"/>
  <c r="J1667" i="9"/>
  <c r="J1616" i="9"/>
  <c r="J1618" i="9"/>
  <c r="J1627" i="9"/>
  <c r="J1763" i="9"/>
  <c r="J1512" i="9"/>
  <c r="J1811" i="9"/>
  <c r="J1826" i="9"/>
  <c r="J1635" i="9"/>
  <c r="K2018" i="9"/>
  <c r="K1928" i="9"/>
  <c r="K2193" i="9"/>
  <c r="K2034" i="9"/>
  <c r="K2163" i="9"/>
  <c r="K2031" i="9"/>
  <c r="K2231" i="9"/>
  <c r="K1984" i="9"/>
  <c r="K2161" i="9"/>
  <c r="K2202" i="9"/>
  <c r="K2238" i="9"/>
  <c r="K1955" i="9"/>
  <c r="K2008" i="9"/>
  <c r="K2197" i="9"/>
  <c r="K2006" i="9"/>
  <c r="K2185" i="9"/>
  <c r="K2021" i="9"/>
  <c r="K2110" i="9"/>
  <c r="K1887" i="9"/>
  <c r="K2125" i="9"/>
  <c r="K2138" i="9"/>
  <c r="K1942" i="9"/>
  <c r="K2199" i="9"/>
  <c r="K2017" i="9"/>
  <c r="K2227" i="9"/>
  <c r="K1957" i="9"/>
  <c r="K2104" i="9"/>
  <c r="K1940" i="9"/>
  <c r="K2196" i="9"/>
  <c r="J1545" i="9"/>
  <c r="J1761" i="9"/>
  <c r="J1630" i="9"/>
  <c r="J1643" i="9"/>
  <c r="J1550" i="9"/>
  <c r="J1533" i="9"/>
  <c r="J1605" i="9"/>
  <c r="J1596" i="9"/>
  <c r="J1720" i="9"/>
  <c r="J1645" i="9"/>
  <c r="J1795" i="9"/>
  <c r="J1836" i="9"/>
  <c r="J1731" i="9"/>
  <c r="K2039" i="9"/>
  <c r="K2108" i="9"/>
  <c r="K2077" i="9"/>
  <c r="K1993" i="9"/>
  <c r="K2164" i="9"/>
  <c r="K2033" i="9"/>
  <c r="K1882" i="9"/>
  <c r="K1943" i="9"/>
  <c r="K2207" i="9"/>
  <c r="K2236" i="9"/>
  <c r="K1876" i="9"/>
  <c r="K2205" i="9"/>
  <c r="K2060" i="9"/>
  <c r="K2014" i="9"/>
  <c r="J1719" i="9"/>
  <c r="J1569" i="9"/>
  <c r="J1865" i="9"/>
  <c r="J1653" i="9"/>
  <c r="J1562" i="9"/>
  <c r="J1788" i="9"/>
  <c r="J1816" i="9"/>
  <c r="J1747" i="9"/>
  <c r="J1762" i="9"/>
  <c r="J1651" i="9"/>
  <c r="J1869" i="9"/>
  <c r="K2195" i="9"/>
  <c r="K2194" i="9"/>
  <c r="K2086" i="9"/>
  <c r="K1970" i="9"/>
  <c r="K1918" i="9"/>
  <c r="K1931" i="9"/>
  <c r="K2192" i="9"/>
  <c r="K2162" i="9"/>
  <c r="K2022" i="9"/>
  <c r="K2049" i="9"/>
  <c r="K2146" i="9"/>
  <c r="J1639" i="9"/>
  <c r="J1839" i="9"/>
  <c r="J1673" i="9"/>
  <c r="J1534" i="9"/>
  <c r="J1536" i="9"/>
  <c r="J1813" i="9"/>
  <c r="J1603" i="9"/>
  <c r="J1852" i="9"/>
  <c r="J1846" i="9"/>
  <c r="J1755" i="9"/>
  <c r="J1692" i="9"/>
  <c r="J1516" i="9"/>
  <c r="K2175" i="9"/>
  <c r="K1926" i="9"/>
  <c r="K1987" i="9"/>
  <c r="K2189" i="9"/>
  <c r="K2182" i="9"/>
  <c r="K2222" i="9"/>
  <c r="K2124" i="9"/>
  <c r="K1978" i="9"/>
  <c r="K2200" i="9"/>
  <c r="K2181" i="9"/>
  <c r="K2064" i="9"/>
  <c r="J1568" i="9"/>
  <c r="J1764" i="9"/>
  <c r="J1691" i="9"/>
  <c r="J1858" i="9"/>
  <c r="J1581" i="9"/>
  <c r="J1787" i="9"/>
  <c r="K2116" i="9"/>
  <c r="K1894" i="9"/>
  <c r="K2054" i="9"/>
  <c r="K2061" i="9"/>
  <c r="K1913" i="9"/>
  <c r="K2201" i="9"/>
  <c r="K1956" i="9"/>
  <c r="J1583" i="9"/>
  <c r="J1783" i="9"/>
  <c r="J1633" i="9"/>
  <c r="J1588" i="9"/>
  <c r="J1646" i="9"/>
  <c r="J1538" i="9"/>
  <c r="J1640" i="9"/>
  <c r="J1868" i="9"/>
  <c r="K1945" i="9"/>
  <c r="K1889" i="9"/>
  <c r="K2183" i="9"/>
  <c r="K1906" i="9"/>
  <c r="K2186" i="9"/>
  <c r="K1927" i="9"/>
  <c r="K2167" i="9"/>
  <c r="J1511" i="9"/>
  <c r="J1615" i="9"/>
  <c r="J1711" i="9"/>
  <c r="J1815" i="9"/>
  <c r="J1657" i="9"/>
  <c r="J1857" i="9"/>
  <c r="J1758" i="9"/>
  <c r="J1781" i="9"/>
  <c r="J1690" i="9"/>
  <c r="J1773" i="9"/>
  <c r="J1804" i="9"/>
  <c r="J1797" i="9"/>
  <c r="J1698" i="9"/>
  <c r="J1661" i="9"/>
  <c r="J1606" i="9"/>
  <c r="J1597" i="9"/>
  <c r="K1884" i="9"/>
  <c r="K2131" i="9"/>
  <c r="K1953" i="9"/>
  <c r="K1938" i="9"/>
  <c r="K1921" i="9"/>
  <c r="K2079" i="9"/>
  <c r="K1934" i="9"/>
  <c r="K2007" i="9"/>
  <c r="K2030" i="9"/>
  <c r="K2235" i="9"/>
  <c r="K2156" i="9"/>
  <c r="K1961" i="9"/>
  <c r="K1891" i="9"/>
  <c r="K2187" i="9"/>
  <c r="J1519" i="9"/>
  <c r="J1623" i="9"/>
  <c r="J1831" i="9"/>
  <c r="J1769" i="9"/>
  <c r="J1652" i="9"/>
  <c r="J1792" i="9"/>
  <c r="J1710" i="9"/>
  <c r="J1622" i="9"/>
  <c r="J1834" i="9"/>
  <c r="J1725" i="9"/>
  <c r="J1548" i="9"/>
  <c r="J1768" i="9"/>
  <c r="K1895" i="9"/>
  <c r="K2237" i="9"/>
  <c r="K1923" i="9"/>
  <c r="K2052" i="9"/>
  <c r="K2208" i="9"/>
  <c r="K2073" i="9"/>
  <c r="K2158" i="9"/>
  <c r="K2144" i="9"/>
  <c r="K1939" i="9"/>
  <c r="K2071" i="9"/>
  <c r="K2179" i="9"/>
  <c r="K2115" i="9"/>
  <c r="J1527" i="9"/>
  <c r="J1743" i="9"/>
  <c r="J1577" i="9"/>
  <c r="J1785" i="9"/>
  <c r="J1662" i="9"/>
  <c r="J1664" i="9"/>
  <c r="J1722" i="9"/>
  <c r="J1802" i="9"/>
  <c r="J1648" i="9"/>
  <c r="J1779" i="9"/>
  <c r="J1794" i="9"/>
  <c r="J1659" i="9"/>
  <c r="K1975" i="9"/>
  <c r="K2226" i="9"/>
  <c r="K2126" i="9"/>
  <c r="K2214" i="9"/>
  <c r="K1908" i="9"/>
  <c r="K1881" i="9"/>
  <c r="K2041" i="9"/>
  <c r="K2109" i="9"/>
  <c r="K2102" i="9"/>
  <c r="K2173" i="9"/>
  <c r="K2122" i="9"/>
  <c r="J1665" i="9"/>
  <c r="J1525" i="9"/>
  <c r="J1586" i="9"/>
  <c r="J1629" i="9"/>
  <c r="J1676" i="9"/>
  <c r="J1686" i="9"/>
  <c r="K2111" i="9"/>
  <c r="K1969" i="9"/>
  <c r="K2212" i="9"/>
  <c r="K1885" i="9"/>
  <c r="K2082" i="9"/>
  <c r="J1594" i="9"/>
  <c r="J1656" i="9"/>
  <c r="J1778" i="9"/>
  <c r="J1595" i="9"/>
  <c r="J1523" i="9"/>
  <c r="K2180" i="9"/>
  <c r="K1998" i="9"/>
  <c r="K2154" i="9"/>
  <c r="K2132" i="9"/>
  <c r="K2003" i="9"/>
  <c r="K1994" i="9"/>
  <c r="J1655" i="9"/>
  <c r="J1705" i="9"/>
  <c r="J1706" i="9"/>
  <c r="J1851" i="9"/>
  <c r="J1526" i="9"/>
  <c r="J1818" i="9"/>
  <c r="K2143" i="9"/>
  <c r="K2074" i="9"/>
  <c r="K1904" i="9"/>
  <c r="K2025" i="9"/>
  <c r="K1967" i="9"/>
  <c r="J1738" i="9"/>
  <c r="J1590" i="9"/>
  <c r="J1660" i="9"/>
  <c r="K2088" i="9"/>
  <c r="K2081" i="9"/>
  <c r="K2151" i="9"/>
  <c r="K2093" i="9"/>
  <c r="J1551" i="9"/>
  <c r="J1647" i="9"/>
  <c r="J1751" i="9"/>
  <c r="J1847" i="9"/>
  <c r="J1593" i="9"/>
  <c r="J1697" i="9"/>
  <c r="J1793" i="9"/>
  <c r="J1546" i="9"/>
  <c r="J1674" i="9"/>
  <c r="J1557" i="9"/>
  <c r="J1696" i="9"/>
  <c r="J1824" i="9"/>
  <c r="J1604" i="9"/>
  <c r="J1732" i="9"/>
  <c r="J1637" i="9"/>
  <c r="J1838" i="9"/>
  <c r="J1672" i="9"/>
  <c r="J1864" i="9"/>
  <c r="J1666" i="9"/>
  <c r="J1870" i="9"/>
  <c r="J1837" i="9"/>
  <c r="J1800" i="9"/>
  <c r="J1780" i="9"/>
  <c r="J1829" i="9"/>
  <c r="J1680" i="9"/>
  <c r="J1812" i="9"/>
  <c r="J1744" i="9"/>
  <c r="J1608" i="9"/>
  <c r="J1853" i="9"/>
  <c r="K1988" i="9"/>
  <c r="K1901" i="9"/>
  <c r="K2188" i="9"/>
  <c r="K1937" i="9"/>
  <c r="K2019" i="9"/>
  <c r="K2101" i="9"/>
  <c r="K2028" i="9"/>
  <c r="K2153" i="9"/>
  <c r="K2217" i="9"/>
  <c r="K2090" i="9"/>
  <c r="K2140" i="9"/>
  <c r="K2178" i="9"/>
  <c r="K2009" i="9"/>
  <c r="K1964" i="9"/>
  <c r="K1902" i="9"/>
  <c r="K2083" i="9"/>
  <c r="K1933" i="9"/>
  <c r="K2084" i="9"/>
  <c r="K1914" i="9"/>
  <c r="K2198" i="9"/>
  <c r="K1893" i="9"/>
  <c r="K1962" i="9"/>
  <c r="K2072" i="9"/>
  <c r="K2157" i="9"/>
  <c r="K2215" i="9"/>
  <c r="K1907" i="9"/>
  <c r="K2107" i="9"/>
  <c r="K2029" i="9"/>
  <c r="J1767" i="9"/>
  <c r="J1871" i="9"/>
  <c r="J1801" i="9"/>
  <c r="J1707" i="9"/>
  <c r="J1626" i="9"/>
  <c r="J1539" i="9"/>
  <c r="J1820" i="9"/>
  <c r="J1718" i="9"/>
  <c r="K1915" i="9"/>
  <c r="K2040" i="9"/>
  <c r="K2114" i="9"/>
  <c r="K2075" i="9"/>
  <c r="K1900" i="9"/>
  <c r="K1883" i="9"/>
  <c r="K1973" i="9"/>
  <c r="K2172" i="9"/>
  <c r="K2134" i="9"/>
  <c r="J1729" i="9"/>
  <c r="J1739" i="9"/>
  <c r="J1796" i="9"/>
  <c r="J1528" i="9"/>
  <c r="J1861" i="9"/>
  <c r="J1734" i="9"/>
  <c r="K1944" i="9"/>
  <c r="K1905" i="9"/>
  <c r="K2036" i="9"/>
  <c r="K1924" i="9"/>
  <c r="K2005" i="9"/>
  <c r="K2117" i="9"/>
  <c r="K2204" i="9"/>
  <c r="J1559" i="9"/>
  <c r="J1601" i="9"/>
  <c r="J1566" i="9"/>
  <c r="J1835" i="9"/>
  <c r="J1654" i="9"/>
  <c r="J1715" i="9"/>
  <c r="J1822" i="9"/>
  <c r="J1848" i="9"/>
  <c r="K1976" i="9"/>
  <c r="K2053" i="9"/>
  <c r="K1985" i="9"/>
  <c r="K2032" i="9"/>
  <c r="K2147" i="9"/>
  <c r="K2095" i="9"/>
  <c r="K2002" i="9"/>
  <c r="K2057" i="9"/>
  <c r="J1687" i="9"/>
  <c r="J1529" i="9"/>
  <c r="J1833" i="9"/>
  <c r="J1518" i="9"/>
  <c r="J1723" i="9"/>
  <c r="J1766" i="9"/>
  <c r="J1714" i="9"/>
  <c r="J1709" i="9"/>
  <c r="K2080" i="9"/>
  <c r="K2203" i="9"/>
  <c r="K2055" i="9"/>
  <c r="K1896" i="9"/>
  <c r="K2135" i="9"/>
  <c r="K1888" i="9"/>
  <c r="J1575" i="9"/>
  <c r="J1679" i="9"/>
  <c r="J1775" i="9"/>
  <c r="J1513" i="9"/>
  <c r="J1609" i="9"/>
  <c r="J1721" i="9"/>
  <c r="J1825" i="9"/>
  <c r="J1578" i="9"/>
  <c r="J1716" i="9"/>
  <c r="J1579" i="9"/>
  <c r="J1728" i="9"/>
  <c r="J1867" i="9"/>
  <c r="J1636" i="9"/>
  <c r="J1774" i="9"/>
  <c r="J1670" i="9"/>
  <c r="J1520" i="9"/>
  <c r="J1741" i="9"/>
  <c r="J1510" i="9"/>
  <c r="J1733" i="9"/>
  <c r="J1558" i="9"/>
  <c r="J1560" i="9"/>
  <c r="J1532" i="9"/>
  <c r="J1843" i="9"/>
  <c r="J1628" i="9"/>
  <c r="J1765" i="9"/>
  <c r="J1650" i="9"/>
  <c r="J1574" i="9"/>
  <c r="J1850" i="9"/>
  <c r="K1979" i="9"/>
  <c r="K2078" i="9"/>
  <c r="K2176" i="9"/>
  <c r="K2221" i="9"/>
  <c r="K2233" i="9"/>
  <c r="K2087" i="9"/>
  <c r="K1922" i="9"/>
  <c r="K2047" i="9"/>
  <c r="K2119" i="9"/>
  <c r="K2139" i="9"/>
  <c r="K1982" i="9"/>
  <c r="K2218" i="9"/>
  <c r="K1899" i="9"/>
  <c r="K2169" i="9"/>
  <c r="K1983" i="9"/>
  <c r="K2127" i="9"/>
  <c r="K2211" i="9"/>
  <c r="K2024" i="9"/>
  <c r="K2118" i="9"/>
  <c r="K2089" i="9"/>
  <c r="K2232" i="9"/>
  <c r="K2046" i="9"/>
  <c r="K2070" i="9"/>
  <c r="K2219" i="9"/>
  <c r="K1989" i="9"/>
  <c r="K1963" i="9"/>
  <c r="K1966" i="9"/>
  <c r="K2027" i="9"/>
  <c r="K2168" i="9"/>
  <c r="J1611" i="9"/>
  <c r="J1757" i="9"/>
  <c r="J1564" i="9"/>
  <c r="K2129" i="9"/>
  <c r="K1958" i="9"/>
  <c r="K2056" i="9"/>
  <c r="K2160" i="9"/>
  <c r="K1946" i="9"/>
  <c r="V61" i="1"/>
  <c r="V60" i="1"/>
  <c r="V58" i="1"/>
  <c r="V57" i="1"/>
  <c r="V59" i="1"/>
  <c r="V7" i="1"/>
  <c r="Z8" i="1"/>
  <c r="D1873" i="9" s="1"/>
  <c r="T8" i="1"/>
  <c r="C134" i="9"/>
  <c r="P134" i="9"/>
  <c r="E1509" i="9" l="1"/>
  <c r="E1508" i="9" s="1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2" i="9"/>
  <c r="E1531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 s="1"/>
  <c r="F1895" i="9"/>
  <c r="F1959" i="9"/>
  <c r="F2023" i="9"/>
  <c r="F2087" i="9"/>
  <c r="F2151" i="9"/>
  <c r="F2215" i="9"/>
  <c r="F1929" i="9"/>
  <c r="F1993" i="9"/>
  <c r="F2057" i="9"/>
  <c r="F2121" i="9"/>
  <c r="F2185" i="9"/>
  <c r="F1906" i="9"/>
  <c r="F1990" i="9"/>
  <c r="F2076" i="9"/>
  <c r="F2162" i="9"/>
  <c r="F1885" i="9"/>
  <c r="F1971" i="9"/>
  <c r="F2056" i="9"/>
  <c r="F2141" i="9"/>
  <c r="F2227" i="9"/>
  <c r="F1940" i="9"/>
  <c r="F2026" i="9"/>
  <c r="F2110" i="9"/>
  <c r="F2196" i="9"/>
  <c r="F2000" i="9"/>
  <c r="F2138" i="9"/>
  <c r="F1903" i="9"/>
  <c r="F1967" i="9"/>
  <c r="F2031" i="9"/>
  <c r="F2095" i="9"/>
  <c r="F2159" i="9"/>
  <c r="F2223" i="9"/>
  <c r="F1937" i="9"/>
  <c r="F2001" i="9"/>
  <c r="F2065" i="9"/>
  <c r="F2129" i="9"/>
  <c r="F2193" i="9"/>
  <c r="F1916" i="9"/>
  <c r="F2002" i="9"/>
  <c r="F2086" i="9"/>
  <c r="F2172" i="9"/>
  <c r="F1896" i="9"/>
  <c r="F1981" i="9"/>
  <c r="F2067" i="9"/>
  <c r="F2152" i="9"/>
  <c r="F2237" i="9"/>
  <c r="F1950" i="9"/>
  <c r="F2036" i="9"/>
  <c r="F2122" i="9"/>
  <c r="F2206" i="9"/>
  <c r="F1882" i="9"/>
  <c r="F2019" i="9"/>
  <c r="F2156" i="9"/>
  <c r="F2043" i="9"/>
  <c r="F2048" i="9"/>
  <c r="F2018" i="9"/>
  <c r="F1883" i="9"/>
  <c r="F2020" i="9"/>
  <c r="F2157" i="9"/>
  <c r="F1891" i="9"/>
  <c r="F2219" i="9"/>
  <c r="F1973" i="9"/>
  <c r="F2107" i="9"/>
  <c r="F2028" i="9"/>
  <c r="F2062" i="9"/>
  <c r="F1956" i="9"/>
  <c r="F2093" i="9"/>
  <c r="F2230" i="9"/>
  <c r="F1911" i="9"/>
  <c r="F1975" i="9"/>
  <c r="F2039" i="9"/>
  <c r="F2103" i="9"/>
  <c r="F2167" i="9"/>
  <c r="F2231" i="9"/>
  <c r="F1881" i="9"/>
  <c r="F1945" i="9"/>
  <c r="F2009" i="9"/>
  <c r="F2073" i="9"/>
  <c r="F2137" i="9"/>
  <c r="F2201" i="9"/>
  <c r="F1926" i="9"/>
  <c r="F2012" i="9"/>
  <c r="F2098" i="9"/>
  <c r="F2182" i="9"/>
  <c r="F1907" i="9"/>
  <c r="F1992" i="9"/>
  <c r="F2077" i="9"/>
  <c r="F2163" i="9"/>
  <c r="F1876" i="9"/>
  <c r="F1962" i="9"/>
  <c r="F2046" i="9"/>
  <c r="F2132" i="9"/>
  <c r="F2218" i="9"/>
  <c r="F1927" i="9"/>
  <c r="F1991" i="9"/>
  <c r="F2055" i="9"/>
  <c r="F2119" i="9"/>
  <c r="F2183" i="9"/>
  <c r="F1897" i="9"/>
  <c r="F1961" i="9"/>
  <c r="F2025" i="9"/>
  <c r="F2089" i="9"/>
  <c r="F2153" i="9"/>
  <c r="F2217" i="9"/>
  <c r="F1948" i="9"/>
  <c r="F2034" i="9"/>
  <c r="F2118" i="9"/>
  <c r="F2204" i="9"/>
  <c r="F1928" i="9"/>
  <c r="F2013" i="9"/>
  <c r="F2099" i="9"/>
  <c r="F2184" i="9"/>
  <c r="F1935" i="9"/>
  <c r="F1999" i="9"/>
  <c r="F2063" i="9"/>
  <c r="F2127" i="9"/>
  <c r="F2191" i="9"/>
  <c r="F1905" i="9"/>
  <c r="F1969" i="9"/>
  <c r="F2033" i="9"/>
  <c r="F2097" i="9"/>
  <c r="F2161" i="9"/>
  <c r="F2225" i="9"/>
  <c r="F1874" i="9"/>
  <c r="F1958" i="9"/>
  <c r="F2044" i="9"/>
  <c r="F2130" i="9"/>
  <c r="F2214" i="9"/>
  <c r="F1939" i="9"/>
  <c r="F2024" i="9"/>
  <c r="F2109" i="9"/>
  <c r="F2195" i="9"/>
  <c r="F1908" i="9"/>
  <c r="F1994" i="9"/>
  <c r="F2078" i="9"/>
  <c r="F2164" i="9"/>
  <c r="F1952" i="9"/>
  <c r="F2085" i="9"/>
  <c r="F2222" i="9"/>
  <c r="F1954" i="9"/>
  <c r="F2091" i="9"/>
  <c r="F2224" i="9"/>
  <c r="F2128" i="9"/>
  <c r="F1963" i="9"/>
  <c r="F2117" i="9"/>
  <c r="F1902" i="9"/>
  <c r="F2040" i="9"/>
  <c r="F2178" i="9"/>
  <c r="F2084" i="9"/>
  <c r="F1890" i="9"/>
  <c r="F2027" i="9"/>
  <c r="F2160" i="9"/>
  <c r="F1887" i="9"/>
  <c r="F1951" i="9"/>
  <c r="F2015" i="9"/>
  <c r="F2079" i="9"/>
  <c r="F2143" i="9"/>
  <c r="F2207" i="9"/>
  <c r="F1921" i="9"/>
  <c r="F1985" i="9"/>
  <c r="F2049" i="9"/>
  <c r="F2113" i="9"/>
  <c r="F2177" i="9"/>
  <c r="F1894" i="9"/>
  <c r="F1980" i="9"/>
  <c r="F2066" i="9"/>
  <c r="F2150" i="9"/>
  <c r="F2236" i="9"/>
  <c r="F1875" i="9"/>
  <c r="F1960" i="9"/>
  <c r="F2045" i="9"/>
  <c r="F2131" i="9"/>
  <c r="F2216" i="9"/>
  <c r="F1983" i="9"/>
  <c r="F1913" i="9"/>
  <c r="F2169" i="9"/>
  <c r="F2022" i="9"/>
  <c r="F1917" i="9"/>
  <c r="F1982" i="9"/>
  <c r="F2154" i="9"/>
  <c r="F1986" i="9"/>
  <c r="F2208" i="9"/>
  <c r="F2005" i="9"/>
  <c r="F2190" i="9"/>
  <c r="F2148" i="9"/>
  <c r="F1988" i="9"/>
  <c r="F2158" i="9"/>
  <c r="F1909" i="9"/>
  <c r="F1944" i="9"/>
  <c r="F1989" i="9"/>
  <c r="F2179" i="9"/>
  <c r="F2061" i="9"/>
  <c r="F2181" i="9"/>
  <c r="F1979" i="9"/>
  <c r="F2116" i="9"/>
  <c r="F2051" i="9"/>
  <c r="F2220" i="9"/>
  <c r="F1970" i="9"/>
  <c r="F2144" i="9"/>
  <c r="F2235" i="9"/>
  <c r="F2007" i="9"/>
  <c r="F1953" i="9"/>
  <c r="F2209" i="9"/>
  <c r="F2054" i="9"/>
  <c r="F1949" i="9"/>
  <c r="F2004" i="9"/>
  <c r="F2174" i="9"/>
  <c r="F2037" i="9"/>
  <c r="F2038" i="9"/>
  <c r="F2210" i="9"/>
  <c r="F2006" i="9"/>
  <c r="F2192" i="9"/>
  <c r="F1976" i="9"/>
  <c r="F2011" i="9"/>
  <c r="F2008" i="9"/>
  <c r="F2197" i="9"/>
  <c r="F2147" i="9"/>
  <c r="F1997" i="9"/>
  <c r="F2134" i="9"/>
  <c r="F2170" i="9"/>
  <c r="F2016" i="9"/>
  <c r="F2140" i="9"/>
  <c r="F2035" i="9"/>
  <c r="F2058" i="9"/>
  <c r="F1925" i="9"/>
  <c r="F1901" i="9"/>
  <c r="F2165" i="9"/>
  <c r="F2200" i="9"/>
  <c r="F1965" i="9"/>
  <c r="F1918" i="9"/>
  <c r="F1915" i="9"/>
  <c r="F2123" i="9"/>
  <c r="F2198" i="9"/>
  <c r="F2032" i="9"/>
  <c r="F2092" i="9"/>
  <c r="F1998" i="9"/>
  <c r="F1941" i="9"/>
  <c r="F1996" i="9"/>
  <c r="F1943" i="9"/>
  <c r="F2145" i="9"/>
  <c r="F2189" i="9"/>
  <c r="F2176" i="9"/>
  <c r="F1877" i="9"/>
  <c r="F2221" i="9"/>
  <c r="F2146" i="9"/>
  <c r="F1957" i="9"/>
  <c r="F2096" i="9"/>
  <c r="F1947" i="9"/>
  <c r="F2047" i="9"/>
  <c r="F1977" i="9"/>
  <c r="F2233" i="9"/>
  <c r="F2108" i="9"/>
  <c r="F2003" i="9"/>
  <c r="F2014" i="9"/>
  <c r="F2186" i="9"/>
  <c r="F2052" i="9"/>
  <c r="F2053" i="9"/>
  <c r="F1942" i="9"/>
  <c r="F2021" i="9"/>
  <c r="F2211" i="9"/>
  <c r="F2094" i="9"/>
  <c r="F2133" i="9"/>
  <c r="F2042" i="9"/>
  <c r="F2212" i="9"/>
  <c r="F1878" i="9"/>
  <c r="F2149" i="9"/>
  <c r="F2228" i="9"/>
  <c r="F2070" i="9"/>
  <c r="F1880" i="9"/>
  <c r="F2072" i="9"/>
  <c r="F2010" i="9"/>
  <c r="F2059" i="9"/>
  <c r="F2229" i="9"/>
  <c r="F2060" i="9"/>
  <c r="F1893" i="9"/>
  <c r="F2030" i="9"/>
  <c r="F2168" i="9"/>
  <c r="F2050" i="9"/>
  <c r="F1879" i="9"/>
  <c r="F2135" i="9"/>
  <c r="F2226" i="9"/>
  <c r="F2120" i="9"/>
  <c r="F2090" i="9"/>
  <c r="F1923" i="9"/>
  <c r="F2112" i="9"/>
  <c r="F2188" i="9"/>
  <c r="F1931" i="9"/>
  <c r="F2064" i="9"/>
  <c r="F2202" i="9"/>
  <c r="F2199" i="9"/>
  <c r="F2071" i="9"/>
  <c r="F2017" i="9"/>
  <c r="F1886" i="9"/>
  <c r="F1924" i="9"/>
  <c r="F1899" i="9"/>
  <c r="F1912" i="9"/>
  <c r="F2187" i="9"/>
  <c r="F2115" i="9"/>
  <c r="F1934" i="9"/>
  <c r="F1922" i="9"/>
  <c r="F2136" i="9"/>
  <c r="F1946" i="9"/>
  <c r="F2083" i="9"/>
  <c r="F1972" i="9"/>
  <c r="F1955" i="9"/>
  <c r="F1974" i="9"/>
  <c r="F2111" i="9"/>
  <c r="F2041" i="9"/>
  <c r="F2194" i="9"/>
  <c r="F2088" i="9"/>
  <c r="F1898" i="9"/>
  <c r="F2068" i="9"/>
  <c r="F2238" i="9"/>
  <c r="F1900" i="9"/>
  <c r="F2104" i="9"/>
  <c r="F1995" i="9"/>
  <c r="F1978" i="9"/>
  <c r="F1932" i="9"/>
  <c r="F1920" i="9"/>
  <c r="F2106" i="9"/>
  <c r="F2080" i="9"/>
  <c r="F1984" i="9"/>
  <c r="F1888" i="9"/>
  <c r="F2074" i="9"/>
  <c r="F2232" i="9"/>
  <c r="F1914" i="9"/>
  <c r="F1904" i="9"/>
  <c r="F2075" i="9"/>
  <c r="F2069" i="9"/>
  <c r="F2081" i="9"/>
  <c r="F1884" i="9"/>
  <c r="F2114" i="9"/>
  <c r="F2102" i="9"/>
  <c r="F2124" i="9"/>
  <c r="F1892" i="9"/>
  <c r="F1910" i="9"/>
  <c r="F2126" i="9"/>
  <c r="F1889" i="9"/>
  <c r="F2142" i="9"/>
  <c r="F1966" i="9"/>
  <c r="F2213" i="9"/>
  <c r="F2234" i="9"/>
  <c r="F1987" i="9"/>
  <c r="F1964" i="9"/>
  <c r="F1919" i="9"/>
  <c r="F2175" i="9"/>
  <c r="F2105" i="9"/>
  <c r="F1938" i="9"/>
  <c r="F2173" i="9"/>
  <c r="F1930" i="9"/>
  <c r="F2100" i="9"/>
  <c r="F1933" i="9"/>
  <c r="F2171" i="9"/>
  <c r="F2180" i="9"/>
  <c r="F2166" i="9"/>
  <c r="F2155" i="9"/>
  <c r="F1968" i="9"/>
  <c r="F2139" i="9"/>
  <c r="F2029" i="9"/>
  <c r="F2203" i="9"/>
  <c r="F1936" i="9"/>
  <c r="F2125" i="9"/>
  <c r="F2205" i="9"/>
  <c r="F2082" i="9"/>
  <c r="F2101" i="9"/>
  <c r="Y9" i="1"/>
  <c r="W9" i="1"/>
  <c r="X9" i="1" s="1"/>
  <c r="I2238" i="9" s="1"/>
  <c r="U8" i="1"/>
  <c r="P135" i="9"/>
  <c r="C135" i="9"/>
  <c r="J1937" i="9" l="1"/>
  <c r="J2001" i="9"/>
  <c r="J2065" i="9"/>
  <c r="J2129" i="9"/>
  <c r="J2193" i="9"/>
  <c r="K2384" i="9"/>
  <c r="K2529" i="9"/>
  <c r="K2309" i="9"/>
  <c r="K2391" i="9"/>
  <c r="K2331" i="9"/>
  <c r="K2334" i="9"/>
  <c r="K2487" i="9"/>
  <c r="J2005" i="9"/>
  <c r="J2237" i="9"/>
  <c r="J2238" i="9" s="1"/>
  <c r="K2310" i="9"/>
  <c r="J1882" i="9"/>
  <c r="J1946" i="9"/>
  <c r="J2010" i="9"/>
  <c r="J2074" i="9"/>
  <c r="J2138" i="9"/>
  <c r="J2202" i="9"/>
  <c r="K2456" i="9"/>
  <c r="K2601" i="9"/>
  <c r="K2381" i="9"/>
  <c r="K2443" i="9"/>
  <c r="K2395" i="9"/>
  <c r="K2495" i="9"/>
  <c r="K2351" i="9"/>
  <c r="J2053" i="9"/>
  <c r="K2241" i="9"/>
  <c r="K2300" i="9"/>
  <c r="J1899" i="9"/>
  <c r="J1963" i="9"/>
  <c r="J2027" i="9"/>
  <c r="J2091" i="9"/>
  <c r="J2155" i="9"/>
  <c r="J2219" i="9"/>
  <c r="K2592" i="9"/>
  <c r="K2370" i="9"/>
  <c r="K2517" i="9"/>
  <c r="K2406" i="9"/>
  <c r="K2270" i="9"/>
  <c r="K2414" i="9"/>
  <c r="K2419" i="9"/>
  <c r="J2101" i="9"/>
  <c r="K2258" i="9"/>
  <c r="K2588" i="9"/>
  <c r="J1908" i="9"/>
  <c r="J1972" i="9"/>
  <c r="J2036" i="9"/>
  <c r="J2100" i="9"/>
  <c r="J2164" i="9"/>
  <c r="J2228" i="9"/>
  <c r="K2297" i="9"/>
  <c r="K2442" i="9"/>
  <c r="J1901" i="9"/>
  <c r="K2480" i="9"/>
  <c r="J1894" i="9"/>
  <c r="J1935" i="9"/>
  <c r="J1999" i="9"/>
  <c r="J2063" i="9"/>
  <c r="J2127" i="9"/>
  <c r="J2191" i="9"/>
  <c r="K2368" i="9"/>
  <c r="K2513" i="9"/>
  <c r="K2293" i="9"/>
  <c r="K2295" i="9"/>
  <c r="K2567" i="9"/>
  <c r="J2064" i="9"/>
  <c r="K2521" i="9"/>
  <c r="K2399" i="9"/>
  <c r="J2022" i="9"/>
  <c r="K2541" i="9"/>
  <c r="J2102" i="9"/>
  <c r="K2458" i="9"/>
  <c r="K2595" i="9"/>
  <c r="K2363" i="9"/>
  <c r="J2062" i="9"/>
  <c r="J2008" i="9"/>
  <c r="K2440" i="9"/>
  <c r="K2283" i="9"/>
  <c r="J2112" i="9"/>
  <c r="K2441" i="9"/>
  <c r="J1904" i="9"/>
  <c r="J2174" i="9"/>
  <c r="K2372" i="9"/>
  <c r="J2214" i="9"/>
  <c r="J1992" i="9"/>
  <c r="K2312" i="9"/>
  <c r="K2428" i="9"/>
  <c r="J2158" i="9"/>
  <c r="J1881" i="9"/>
  <c r="J1945" i="9"/>
  <c r="J2009" i="9"/>
  <c r="J2073" i="9"/>
  <c r="J2137" i="9"/>
  <c r="J2201" i="9"/>
  <c r="K2448" i="9"/>
  <c r="K2593" i="9"/>
  <c r="K2373" i="9"/>
  <c r="K2379" i="9"/>
  <c r="K2347" i="9"/>
  <c r="K2323" i="9"/>
  <c r="K2523" i="9"/>
  <c r="J2029" i="9"/>
  <c r="K2416" i="9"/>
  <c r="K2252" i="9"/>
  <c r="J1890" i="9"/>
  <c r="J1954" i="9"/>
  <c r="J2018" i="9"/>
  <c r="J2082" i="9"/>
  <c r="J2146" i="9"/>
  <c r="J2210" i="9"/>
  <c r="K2520" i="9"/>
  <c r="K2298" i="9"/>
  <c r="K2445" i="9"/>
  <c r="K2262" i="9"/>
  <c r="K2255" i="9"/>
  <c r="K2559" i="9"/>
  <c r="K2403" i="9"/>
  <c r="J2077" i="9"/>
  <c r="K2497" i="9"/>
  <c r="K2478" i="9"/>
  <c r="J1907" i="9"/>
  <c r="J1971" i="9"/>
  <c r="J2035" i="9"/>
  <c r="J2099" i="9"/>
  <c r="J2163" i="9"/>
  <c r="J2227" i="9"/>
  <c r="K2289" i="9"/>
  <c r="K2434" i="9"/>
  <c r="K2581" i="9"/>
  <c r="K2534" i="9"/>
  <c r="K2387" i="9"/>
  <c r="K2333" i="9"/>
  <c r="J1893" i="9"/>
  <c r="J2125" i="9"/>
  <c r="K2514" i="9"/>
  <c r="K2572" i="9"/>
  <c r="J1916" i="9"/>
  <c r="J1980" i="9"/>
  <c r="J2044" i="9"/>
  <c r="J2108" i="9"/>
  <c r="J2172" i="9"/>
  <c r="J2236" i="9"/>
  <c r="K2361" i="9"/>
  <c r="K2506" i="9"/>
  <c r="J1949" i="9"/>
  <c r="K2433" i="9"/>
  <c r="J1879" i="9"/>
  <c r="J1943" i="9"/>
  <c r="J2007" i="9"/>
  <c r="J2071" i="9"/>
  <c r="J2135" i="9"/>
  <c r="J2199" i="9"/>
  <c r="K2432" i="9"/>
  <c r="K2577" i="9"/>
  <c r="K2357" i="9"/>
  <c r="K2267" i="9"/>
  <c r="K2476" i="9"/>
  <c r="J2096" i="9"/>
  <c r="K2410" i="9"/>
  <c r="K2563" i="9"/>
  <c r="J2150" i="9"/>
  <c r="K2503" i="9"/>
  <c r="J2134" i="9"/>
  <c r="K2349" i="9"/>
  <c r="K2583" i="9"/>
  <c r="K2558" i="9"/>
  <c r="J2222" i="9"/>
  <c r="J2040" i="9"/>
  <c r="K2329" i="9"/>
  <c r="K2259" i="9"/>
  <c r="J2208" i="9"/>
  <c r="K2500" i="9"/>
  <c r="J1950" i="9"/>
  <c r="J2206" i="9"/>
  <c r="K2268" i="9"/>
  <c r="K2477" i="9"/>
  <c r="J2024" i="9"/>
  <c r="K2568" i="9"/>
  <c r="K2467" i="9"/>
  <c r="K2394" i="9"/>
  <c r="J1961" i="9"/>
  <c r="J2041" i="9"/>
  <c r="J2121" i="9"/>
  <c r="J2217" i="9"/>
  <c r="K2337" i="9"/>
  <c r="K2245" i="9"/>
  <c r="K2374" i="9"/>
  <c r="K2307" i="9"/>
  <c r="K2555" i="9"/>
  <c r="J2085" i="9"/>
  <c r="K2277" i="9"/>
  <c r="J1874" i="9"/>
  <c r="J1970" i="9"/>
  <c r="J2050" i="9"/>
  <c r="J2130" i="9"/>
  <c r="J2226" i="9"/>
  <c r="K2409" i="9"/>
  <c r="K2317" i="9"/>
  <c r="K2518" i="9"/>
  <c r="K2483" i="9"/>
  <c r="K2571" i="9"/>
  <c r="J2141" i="9"/>
  <c r="K2356" i="9"/>
  <c r="J1891" i="9"/>
  <c r="J1987" i="9"/>
  <c r="J2067" i="9"/>
  <c r="J2147" i="9"/>
  <c r="K2272" i="9"/>
  <c r="K2545" i="9"/>
  <c r="K2453" i="9"/>
  <c r="K2539" i="9"/>
  <c r="K2415" i="9"/>
  <c r="K2556" i="9"/>
  <c r="J2189" i="9"/>
  <c r="K2438" i="9"/>
  <c r="J1900" i="9"/>
  <c r="J1996" i="9"/>
  <c r="J2076" i="9"/>
  <c r="J2156" i="9"/>
  <c r="K2344" i="9"/>
  <c r="K2250" i="9"/>
  <c r="K2335" i="9"/>
  <c r="K2405" i="9"/>
  <c r="J1911" i="9"/>
  <c r="J1991" i="9"/>
  <c r="J2087" i="9"/>
  <c r="J2167" i="9"/>
  <c r="K2304" i="9"/>
  <c r="K2338" i="9"/>
  <c r="K2260" i="9"/>
  <c r="K2364" i="9"/>
  <c r="J2160" i="9"/>
  <c r="K2486" i="9"/>
  <c r="J1920" i="9"/>
  <c r="J1942" i="9"/>
  <c r="K2424" i="9"/>
  <c r="K2275" i="9"/>
  <c r="J2118" i="9"/>
  <c r="J1896" i="9"/>
  <c r="J2232" i="9"/>
  <c r="K2527" i="9"/>
  <c r="J1958" i="9"/>
  <c r="K2531" i="9"/>
  <c r="K2488" i="9"/>
  <c r="K2404" i="9"/>
  <c r="J1960" i="9"/>
  <c r="K2346" i="9"/>
  <c r="J1934" i="9"/>
  <c r="J2061" i="9"/>
  <c r="K2253" i="9"/>
  <c r="J1883" i="9"/>
  <c r="K2590" i="9"/>
  <c r="J2068" i="9"/>
  <c r="J2079" i="9"/>
  <c r="K2299" i="9"/>
  <c r="K2591" i="9"/>
  <c r="J1928" i="9"/>
  <c r="J1889" i="9"/>
  <c r="J1969" i="9"/>
  <c r="J2049" i="9"/>
  <c r="J2145" i="9"/>
  <c r="J2225" i="9"/>
  <c r="K2401" i="9"/>
  <c r="K2437" i="9"/>
  <c r="K2502" i="9"/>
  <c r="K2446" i="9"/>
  <c r="K2579" i="9"/>
  <c r="J2117" i="9"/>
  <c r="K2533" i="9"/>
  <c r="J1898" i="9"/>
  <c r="J1978" i="9"/>
  <c r="J2058" i="9"/>
  <c r="J2154" i="9"/>
  <c r="J2234" i="9"/>
  <c r="K2473" i="9"/>
  <c r="K2509" i="9"/>
  <c r="K2407" i="9"/>
  <c r="K2526" i="9"/>
  <c r="J1885" i="9"/>
  <c r="J2165" i="9"/>
  <c r="K2284" i="9"/>
  <c r="J1915" i="9"/>
  <c r="J1995" i="9"/>
  <c r="J2075" i="9"/>
  <c r="J2171" i="9"/>
  <c r="K2336" i="9"/>
  <c r="K2242" i="9"/>
  <c r="K2324" i="9"/>
  <c r="K2327" i="9"/>
  <c r="K2367" i="9"/>
  <c r="J1925" i="9"/>
  <c r="J2213" i="9"/>
  <c r="K2455" i="9"/>
  <c r="J1924" i="9"/>
  <c r="J2004" i="9"/>
  <c r="J2084" i="9"/>
  <c r="J2180" i="9"/>
  <c r="K2408" i="9"/>
  <c r="K2314" i="9"/>
  <c r="J1997" i="9"/>
  <c r="K2247" i="9"/>
  <c r="J1919" i="9"/>
  <c r="J2015" i="9"/>
  <c r="J2095" i="9"/>
  <c r="J2175" i="9"/>
  <c r="K2496" i="9"/>
  <c r="K2402" i="9"/>
  <c r="K2388" i="9"/>
  <c r="K2332" i="9"/>
  <c r="J2192" i="9"/>
  <c r="K2251" i="9"/>
  <c r="K2552" i="9"/>
  <c r="J1974" i="9"/>
  <c r="K2313" i="9"/>
  <c r="K2366" i="9"/>
  <c r="K2296" i="9"/>
  <c r="J1944" i="9"/>
  <c r="K2585" i="9"/>
  <c r="K2348" i="9"/>
  <c r="J2086" i="9"/>
  <c r="J1982" i="9"/>
  <c r="K2377" i="9"/>
  <c r="K2540" i="9"/>
  <c r="J2056" i="9"/>
  <c r="K2602" i="9"/>
  <c r="J1966" i="9"/>
  <c r="J1897" i="9"/>
  <c r="J1977" i="9"/>
  <c r="J2057" i="9"/>
  <c r="J2153" i="9"/>
  <c r="J2233" i="9"/>
  <c r="K2465" i="9"/>
  <c r="K2501" i="9"/>
  <c r="K2447" i="9"/>
  <c r="J2149" i="9"/>
  <c r="K2484" i="9"/>
  <c r="J1986" i="9"/>
  <c r="J2162" i="9"/>
  <c r="K2264" i="9"/>
  <c r="K2573" i="9"/>
  <c r="K2371" i="9"/>
  <c r="J1909" i="9"/>
  <c r="K2535" i="9"/>
  <c r="J2003" i="9"/>
  <c r="J2083" i="9"/>
  <c r="K2400" i="9"/>
  <c r="K2452" i="9"/>
  <c r="K2254" i="9"/>
  <c r="J1957" i="9"/>
  <c r="K2435" i="9"/>
  <c r="J2012" i="9"/>
  <c r="J2092" i="9"/>
  <c r="K2472" i="9"/>
  <c r="J2045" i="9"/>
  <c r="K2566" i="9"/>
  <c r="J2023" i="9"/>
  <c r="J2183" i="9"/>
  <c r="K2560" i="9"/>
  <c r="K2516" i="9"/>
  <c r="J2224" i="9"/>
  <c r="K2515" i="9"/>
  <c r="J2006" i="9"/>
  <c r="J1912" i="9"/>
  <c r="K2330" i="9"/>
  <c r="K2474" i="9"/>
  <c r="J2182" i="9"/>
  <c r="J2014" i="9"/>
  <c r="J2054" i="9"/>
  <c r="K2493" i="9"/>
  <c r="J1998" i="9"/>
  <c r="J1985" i="9"/>
  <c r="J2161" i="9"/>
  <c r="K2565" i="9"/>
  <c r="K2239" i="9"/>
  <c r="J2173" i="9"/>
  <c r="J1994" i="9"/>
  <c r="J2170" i="9"/>
  <c r="K2362" i="9"/>
  <c r="K2463" i="9"/>
  <c r="J2229" i="9"/>
  <c r="J1931" i="9"/>
  <c r="J2187" i="9"/>
  <c r="K2498" i="9"/>
  <c r="K2459" i="9"/>
  <c r="K2544" i="9"/>
  <c r="J1940" i="9"/>
  <c r="J2116" i="9"/>
  <c r="K2269" i="9"/>
  <c r="K2383" i="9"/>
  <c r="J2031" i="9"/>
  <c r="K2257" i="9"/>
  <c r="K2412" i="9"/>
  <c r="J2016" i="9"/>
  <c r="J2038" i="9"/>
  <c r="J2048" i="9"/>
  <c r="K2365" i="9"/>
  <c r="K2430" i="9"/>
  <c r="K2522" i="9"/>
  <c r="K2532" i="9"/>
  <c r="K2542" i="9"/>
  <c r="K2561" i="9"/>
  <c r="J2194" i="9"/>
  <c r="K2423" i="9"/>
  <c r="K2578" i="9"/>
  <c r="J2131" i="9"/>
  <c r="K2278" i="9"/>
  <c r="K2597" i="9"/>
  <c r="J2140" i="9"/>
  <c r="J2221" i="9"/>
  <c r="J2151" i="9"/>
  <c r="K2485" i="9"/>
  <c r="K2360" i="9"/>
  <c r="K2454" i="9"/>
  <c r="K2249" i="9"/>
  <c r="J2216" i="9"/>
  <c r="J1953" i="9"/>
  <c r="J2113" i="9"/>
  <c r="K2273" i="9"/>
  <c r="K2246" i="9"/>
  <c r="J1962" i="9"/>
  <c r="J2218" i="9"/>
  <c r="K2550" i="9"/>
  <c r="J2235" i="9"/>
  <c r="K2389" i="9"/>
  <c r="J1892" i="9"/>
  <c r="K2431" i="9"/>
  <c r="J1903" i="9"/>
  <c r="K2549" i="9"/>
  <c r="J2230" i="9"/>
  <c r="J1990" i="9"/>
  <c r="K2279" i="9"/>
  <c r="K2359" i="9"/>
  <c r="K2462" i="9"/>
  <c r="J1906" i="9"/>
  <c r="J2066" i="9"/>
  <c r="K2537" i="9"/>
  <c r="K2475" i="9"/>
  <c r="J2197" i="9"/>
  <c r="J1923" i="9"/>
  <c r="J2179" i="9"/>
  <c r="K2306" i="9"/>
  <c r="K2491" i="9"/>
  <c r="K2288" i="9"/>
  <c r="J1932" i="9"/>
  <c r="J2188" i="9"/>
  <c r="K2378" i="9"/>
  <c r="J1927" i="9"/>
  <c r="J2103" i="9"/>
  <c r="K2466" i="9"/>
  <c r="J1880" i="9"/>
  <c r="K2586" i="9"/>
  <c r="K2569" i="9"/>
  <c r="J1976" i="9"/>
  <c r="K2511" i="9"/>
  <c r="K2266" i="9"/>
  <c r="J2088" i="9"/>
  <c r="J2081" i="9"/>
  <c r="K2290" i="9"/>
  <c r="J1877" i="9"/>
  <c r="J1914" i="9"/>
  <c r="K2328" i="9"/>
  <c r="K2263" i="9"/>
  <c r="K2499" i="9"/>
  <c r="J2107" i="9"/>
  <c r="K2580" i="9"/>
  <c r="J1981" i="9"/>
  <c r="J2020" i="9"/>
  <c r="K2536" i="9"/>
  <c r="J1951" i="9"/>
  <c r="J2207" i="9"/>
  <c r="J1936" i="9"/>
  <c r="K2316" i="9"/>
  <c r="K2326" i="9"/>
  <c r="K2382" i="9"/>
  <c r="K2575" i="9"/>
  <c r="K2355" i="9"/>
  <c r="J2025" i="9"/>
  <c r="K2576" i="9"/>
  <c r="J1878" i="9"/>
  <c r="K2281" i="9"/>
  <c r="J1875" i="9"/>
  <c r="K2417" i="9"/>
  <c r="J1884" i="9"/>
  <c r="K2489" i="9"/>
  <c r="J2231" i="9"/>
  <c r="K2557" i="9"/>
  <c r="J2168" i="9"/>
  <c r="J2080" i="9"/>
  <c r="J1905" i="9"/>
  <c r="K2256" i="9"/>
  <c r="K2411" i="9"/>
  <c r="K2587" i="9"/>
  <c r="J2090" i="9"/>
  <c r="K2308" i="9"/>
  <c r="J1933" i="9"/>
  <c r="J2011" i="9"/>
  <c r="K2464" i="9"/>
  <c r="K2525" i="9"/>
  <c r="J1902" i="9"/>
  <c r="J2196" i="9"/>
  <c r="J2093" i="9"/>
  <c r="J2111" i="9"/>
  <c r="K2530" i="9"/>
  <c r="K2376" i="9"/>
  <c r="K2244" i="9"/>
  <c r="J2072" i="9"/>
  <c r="J2046" i="9"/>
  <c r="J2120" i="9"/>
  <c r="J2185" i="9"/>
  <c r="K2461" i="9"/>
  <c r="J2034" i="9"/>
  <c r="K2350" i="9"/>
  <c r="J1955" i="9"/>
  <c r="K2524" i="9"/>
  <c r="J2060" i="9"/>
  <c r="J1895" i="9"/>
  <c r="K2598" i="9"/>
  <c r="J2198" i="9"/>
  <c r="K2311" i="9"/>
  <c r="K2287" i="9"/>
  <c r="K2468" i="9"/>
  <c r="K2345" i="9"/>
  <c r="K2469" i="9"/>
  <c r="K2439" i="9"/>
  <c r="J1988" i="9"/>
  <c r="J1983" i="9"/>
  <c r="J2128" i="9"/>
  <c r="K2319" i="9"/>
  <c r="K2457" i="9"/>
  <c r="J1913" i="9"/>
  <c r="J1993" i="9"/>
  <c r="J2089" i="9"/>
  <c r="J2169" i="9"/>
  <c r="K2320" i="9"/>
  <c r="K2354" i="9"/>
  <c r="K2292" i="9"/>
  <c r="K2492" i="9"/>
  <c r="K2291" i="9"/>
  <c r="J1917" i="9"/>
  <c r="J2205" i="9"/>
  <c r="K2271" i="9"/>
  <c r="J1922" i="9"/>
  <c r="J2002" i="9"/>
  <c r="J2098" i="9"/>
  <c r="J2178" i="9"/>
  <c r="K2392" i="9"/>
  <c r="K2426" i="9"/>
  <c r="K2436" i="9"/>
  <c r="K2427" i="9"/>
  <c r="K2397" i="9"/>
  <c r="J1965" i="9"/>
  <c r="K2352" i="9"/>
  <c r="J1886" i="9"/>
  <c r="J1939" i="9"/>
  <c r="J2019" i="9"/>
  <c r="J2115" i="9"/>
  <c r="J2195" i="9"/>
  <c r="K2528" i="9"/>
  <c r="K2562" i="9"/>
  <c r="K2471" i="9"/>
  <c r="K2302" i="9"/>
  <c r="K2596" i="9"/>
  <c r="J2013" i="9"/>
  <c r="K2369" i="9"/>
  <c r="J1926" i="9"/>
  <c r="J1948" i="9"/>
  <c r="J2028" i="9"/>
  <c r="J2124" i="9"/>
  <c r="J2204" i="9"/>
  <c r="K2600" i="9"/>
  <c r="K2340" i="9"/>
  <c r="J2133" i="9"/>
  <c r="K2494" i="9"/>
  <c r="J1959" i="9"/>
  <c r="J2039" i="9"/>
  <c r="J2119" i="9"/>
  <c r="J2215" i="9"/>
  <c r="K2321" i="9"/>
  <c r="K2594" i="9"/>
  <c r="K2342" i="9"/>
  <c r="J1968" i="9"/>
  <c r="K2265" i="9"/>
  <c r="J2176" i="9"/>
  <c r="K2286" i="9"/>
  <c r="J2070" i="9"/>
  <c r="K2599" i="9"/>
  <c r="J2144" i="9"/>
  <c r="K2243" i="9"/>
  <c r="J2104" i="9"/>
  <c r="K2276" i="9"/>
  <c r="J1984" i="9"/>
  <c r="J2030" i="9"/>
  <c r="J2078" i="9"/>
  <c r="K2413" i="9"/>
  <c r="J2126" i="9"/>
  <c r="J2152" i="9"/>
  <c r="K2358" i="9"/>
  <c r="J1921" i="9"/>
  <c r="J2017" i="9"/>
  <c r="J2097" i="9"/>
  <c r="K2512" i="9"/>
  <c r="K2418" i="9"/>
  <c r="K2444" i="9"/>
  <c r="J1941" i="9"/>
  <c r="K2508" i="9"/>
  <c r="J1930" i="9"/>
  <c r="J2106" i="9"/>
  <c r="J2186" i="9"/>
  <c r="K2490" i="9"/>
  <c r="K2574" i="9"/>
  <c r="K2589" i="9"/>
  <c r="K2322" i="9"/>
  <c r="J1947" i="9"/>
  <c r="J2043" i="9"/>
  <c r="J2203" i="9"/>
  <c r="K2261" i="9"/>
  <c r="K2507" i="9"/>
  <c r="K2422" i="9"/>
  <c r="K2341" i="9"/>
  <c r="J1876" i="9"/>
  <c r="J2052" i="9"/>
  <c r="J2212" i="9"/>
  <c r="K2425" i="9"/>
  <c r="J2181" i="9"/>
  <c r="J1967" i="9"/>
  <c r="J2047" i="9"/>
  <c r="J2223" i="9"/>
  <c r="K2421" i="9"/>
  <c r="K2470" i="9"/>
  <c r="K2301" i="9"/>
  <c r="J2094" i="9"/>
  <c r="J2166" i="9"/>
  <c r="K2248" i="9"/>
  <c r="J2136" i="9"/>
  <c r="K2315" i="9"/>
  <c r="J2190" i="9"/>
  <c r="J1952" i="9"/>
  <c r="K2505" i="9"/>
  <c r="K2318" i="9"/>
  <c r="J2105" i="9"/>
  <c r="K2548" i="9"/>
  <c r="J1973" i="9"/>
  <c r="J2114" i="9"/>
  <c r="K2554" i="9"/>
  <c r="J2021" i="9"/>
  <c r="J2051" i="9"/>
  <c r="K2325" i="9"/>
  <c r="K2603" i="9"/>
  <c r="J1964" i="9"/>
  <c r="K2375" i="9"/>
  <c r="J2055" i="9"/>
  <c r="K2449" i="9"/>
  <c r="K2429" i="9"/>
  <c r="K2396" i="9"/>
  <c r="K2460" i="9"/>
  <c r="K2510" i="9"/>
  <c r="J2033" i="9"/>
  <c r="J2209" i="9"/>
  <c r="K2546" i="9"/>
  <c r="K2303" i="9"/>
  <c r="J2042" i="9"/>
  <c r="J2122" i="9"/>
  <c r="J2109" i="9"/>
  <c r="J2059" i="9"/>
  <c r="K2481" i="9"/>
  <c r="K2551" i="9"/>
  <c r="K2553" i="9"/>
  <c r="K2450" i="9"/>
  <c r="K2274" i="9"/>
  <c r="J1888" i="9"/>
  <c r="K2547" i="9"/>
  <c r="K2393" i="9"/>
  <c r="J2177" i="9"/>
  <c r="K2420" i="9"/>
  <c r="K2570" i="9"/>
  <c r="K2305" i="9"/>
  <c r="J2026" i="9"/>
  <c r="K2584" i="9"/>
  <c r="K2564" i="9"/>
  <c r="J1989" i="9"/>
  <c r="J1910" i="9"/>
  <c r="J2123" i="9"/>
  <c r="K2353" i="9"/>
  <c r="K2479" i="9"/>
  <c r="J2037" i="9"/>
  <c r="J1956" i="9"/>
  <c r="J2132" i="9"/>
  <c r="K2294" i="9"/>
  <c r="J1887" i="9"/>
  <c r="J2143" i="9"/>
  <c r="K2385" i="9"/>
  <c r="J2000" i="9"/>
  <c r="K2504" i="9"/>
  <c r="K2582" i="9"/>
  <c r="K2285" i="9"/>
  <c r="K2282" i="9"/>
  <c r="J2110" i="9"/>
  <c r="J2184" i="9"/>
  <c r="J1929" i="9"/>
  <c r="K2482" i="9"/>
  <c r="J1938" i="9"/>
  <c r="K2519" i="9"/>
  <c r="J2211" i="9"/>
  <c r="J2069" i="9"/>
  <c r="J2220" i="9"/>
  <c r="J1975" i="9"/>
  <c r="J2032" i="9"/>
  <c r="K2538" i="9"/>
  <c r="J2142" i="9"/>
  <c r="K2386" i="9"/>
  <c r="K2390" i="9"/>
  <c r="J1979" i="9"/>
  <c r="J2157" i="9"/>
  <c r="K2280" i="9"/>
  <c r="K2240" i="9"/>
  <c r="K2343" i="9"/>
  <c r="J2200" i="9"/>
  <c r="J1918" i="9"/>
  <c r="K2398" i="9"/>
  <c r="J2139" i="9"/>
  <c r="K2339" i="9"/>
  <c r="J2148" i="9"/>
  <c r="J2159" i="9"/>
  <c r="K2380" i="9"/>
  <c r="K2543" i="9"/>
  <c r="K2451" i="9"/>
  <c r="Z9" i="1"/>
  <c r="D2238" i="9" s="1"/>
  <c r="T9" i="1"/>
  <c r="V66" i="1"/>
  <c r="V63" i="1"/>
  <c r="V64" i="1"/>
  <c r="V67" i="1"/>
  <c r="V62" i="1"/>
  <c r="V65" i="1"/>
  <c r="V8" i="1"/>
  <c r="P136" i="9"/>
  <c r="C136" i="9"/>
  <c r="Y10" i="1" l="1"/>
  <c r="W10" i="1"/>
  <c r="X10" i="1" s="1"/>
  <c r="I2603" i="9" s="1"/>
  <c r="U9" i="1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8" i="9"/>
  <c r="E1897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 s="1"/>
  <c r="F2599" i="9"/>
  <c r="F2332" i="9"/>
  <c r="F2538" i="9"/>
  <c r="F2415" i="9"/>
  <c r="F2513" i="9"/>
  <c r="F2579" i="9"/>
  <c r="F2378" i="9"/>
  <c r="F2427" i="9"/>
  <c r="F2384" i="9"/>
  <c r="F2265" i="9"/>
  <c r="F2438" i="9"/>
  <c r="F2248" i="9"/>
  <c r="F2311" i="9"/>
  <c r="F2345" i="9"/>
  <c r="F2546" i="9"/>
  <c r="F2355" i="9"/>
  <c r="F2255" i="9"/>
  <c r="F2289" i="9"/>
  <c r="F2386" i="9"/>
  <c r="F2284" i="9"/>
  <c r="F2325" i="9"/>
  <c r="F2572" i="9"/>
  <c r="F2271" i="9"/>
  <c r="F2369" i="9"/>
  <c r="F2578" i="9"/>
  <c r="F2259" i="9"/>
  <c r="F2454" i="9"/>
  <c r="F2373" i="9"/>
  <c r="F2285" i="9"/>
  <c r="F2539" i="9"/>
  <c r="F2542" i="9"/>
  <c r="F2286" i="9"/>
  <c r="F2557" i="9"/>
  <c r="F2260" i="9"/>
  <c r="F2370" i="9"/>
  <c r="F2316" i="9"/>
  <c r="F2469" i="9"/>
  <c r="F2413" i="9"/>
  <c r="F2344" i="9"/>
  <c r="F2458" i="9"/>
  <c r="F2529" i="9"/>
  <c r="F2404" i="9"/>
  <c r="F2496" i="9"/>
  <c r="F2277" i="9"/>
  <c r="F2347" i="9"/>
  <c r="F2534" i="9"/>
  <c r="F2466" i="9"/>
  <c r="F2484" i="9"/>
  <c r="F2532" i="9"/>
  <c r="F2517" i="9"/>
  <c r="F2266" i="9"/>
  <c r="F2560" i="9"/>
  <c r="F2460" i="9"/>
  <c r="F2492" i="9"/>
  <c r="F2550" i="9"/>
  <c r="F2382" i="9"/>
  <c r="F2249" i="9"/>
  <c r="F2418" i="9"/>
  <c r="F2479" i="9"/>
  <c r="F2577" i="9"/>
  <c r="F2462" i="9"/>
  <c r="F2564" i="9"/>
  <c r="F2294" i="9"/>
  <c r="F2244" i="9"/>
  <c r="F2295" i="9"/>
  <c r="F2329" i="9"/>
  <c r="F2524" i="9"/>
  <c r="F2333" i="9"/>
  <c r="F2375" i="9"/>
  <c r="F2409" i="9"/>
  <c r="F2440" i="9"/>
  <c r="F2319" i="9"/>
  <c r="F2353" i="9"/>
  <c r="F2470" i="9"/>
  <c r="F2280" i="9"/>
  <c r="F2335" i="9"/>
  <c r="F2433" i="9"/>
  <c r="F2239" i="9"/>
  <c r="F2364" i="9"/>
  <c r="F2472" i="9"/>
  <c r="F2352" i="9"/>
  <c r="F2348" i="9"/>
  <c r="F2307" i="9"/>
  <c r="F2477" i="9"/>
  <c r="F2254" i="9"/>
  <c r="F2346" i="9"/>
  <c r="F2242" i="9"/>
  <c r="F2252" i="9"/>
  <c r="F2562" i="9"/>
  <c r="F2308" i="9"/>
  <c r="F2261" i="9"/>
  <c r="F2602" i="9"/>
  <c r="F2574" i="9"/>
  <c r="F2331" i="9"/>
  <c r="F2444" i="9"/>
  <c r="F2489" i="9"/>
  <c r="F2603" i="9"/>
  <c r="F2424" i="9"/>
  <c r="F2512" i="9"/>
  <c r="F2446" i="9"/>
  <c r="F2283" i="9"/>
  <c r="F2309" i="9"/>
  <c r="F2486" i="9"/>
  <c r="F2367" i="9"/>
  <c r="F2595" i="9"/>
  <c r="F2429" i="9"/>
  <c r="F2328" i="9"/>
  <c r="F2456" i="9"/>
  <c r="F2509" i="9"/>
  <c r="F2278" i="9"/>
  <c r="F2354" i="9"/>
  <c r="F2590" i="9"/>
  <c r="F2586" i="9"/>
  <c r="F2405" i="9"/>
  <c r="F2582" i="9"/>
  <c r="F2313" i="9"/>
  <c r="F2502" i="9"/>
  <c r="F2543" i="9"/>
  <c r="F2258" i="9"/>
  <c r="F2548" i="9"/>
  <c r="F2541" i="9"/>
  <c r="F2432" i="9"/>
  <c r="F2381" i="9"/>
  <c r="F2368" i="9"/>
  <c r="F2359" i="9"/>
  <c r="F2393" i="9"/>
  <c r="F2419" i="9"/>
  <c r="F2439" i="9"/>
  <c r="F2473" i="9"/>
  <c r="F2525" i="9"/>
  <c r="F2383" i="9"/>
  <c r="F2417" i="9"/>
  <c r="F2556" i="9"/>
  <c r="F2365" i="9"/>
  <c r="F2299" i="9"/>
  <c r="F2399" i="9"/>
  <c r="F2497" i="9"/>
  <c r="F2495" i="9"/>
  <c r="F2533" i="9"/>
  <c r="F2581" i="9"/>
  <c r="F2411" i="9"/>
  <c r="F2516" i="9"/>
  <c r="F2464" i="9"/>
  <c r="F2317" i="9"/>
  <c r="F2566" i="9"/>
  <c r="F2389" i="9"/>
  <c r="F2301" i="9"/>
  <c r="F2400" i="9"/>
  <c r="F2251" i="9"/>
  <c r="F2391" i="9"/>
  <c r="F2468" i="9"/>
  <c r="F2392" i="9"/>
  <c r="F2523" i="9"/>
  <c r="F2262" i="9"/>
  <c r="F2357" i="9"/>
  <c r="F2300" i="9"/>
  <c r="F2305" i="9"/>
  <c r="F2279" i="9"/>
  <c r="F2377" i="9"/>
  <c r="F2588" i="9"/>
  <c r="F2312" i="9"/>
  <c r="F2342" i="9"/>
  <c r="F2565" i="9"/>
  <c r="F2518" i="9"/>
  <c r="F2594" i="9"/>
  <c r="F2423" i="9"/>
  <c r="F2457" i="9"/>
  <c r="F2504" i="9"/>
  <c r="F2503" i="9"/>
  <c r="F2537" i="9"/>
  <c r="F2447" i="9"/>
  <c r="F2481" i="9"/>
  <c r="F2451" i="9"/>
  <c r="F2250" i="9"/>
  <c r="F2360" i="9"/>
  <c r="F2463" i="9"/>
  <c r="F2561" i="9"/>
  <c r="F2253" i="9"/>
  <c r="F2476" i="9"/>
  <c r="F2500" i="9"/>
  <c r="F2465" i="9"/>
  <c r="F2403" i="9"/>
  <c r="F2395" i="9"/>
  <c r="F2510" i="9"/>
  <c r="F2547" i="9"/>
  <c r="F2490" i="9"/>
  <c r="F2573" i="9"/>
  <c r="F2571" i="9"/>
  <c r="F2402" i="9"/>
  <c r="F2245" i="9"/>
  <c r="F2306" i="9"/>
  <c r="F2337" i="9"/>
  <c r="F2430" i="9"/>
  <c r="F2491" i="9"/>
  <c r="F2336" i="9"/>
  <c r="F2410" i="9"/>
  <c r="F2434" i="9"/>
  <c r="F2453" i="9"/>
  <c r="F2555" i="9"/>
  <c r="F2526" i="9"/>
  <c r="F2243" i="9"/>
  <c r="F2426" i="9"/>
  <c r="F2343" i="9"/>
  <c r="F2441" i="9"/>
  <c r="F2397" i="9"/>
  <c r="F2275" i="9"/>
  <c r="F2257" i="9"/>
  <c r="F2428" i="9"/>
  <c r="F2487" i="9"/>
  <c r="F2521" i="9"/>
  <c r="F2589" i="9"/>
  <c r="F2302" i="9"/>
  <c r="F2567" i="9"/>
  <c r="F2601" i="9"/>
  <c r="F2511" i="9"/>
  <c r="F2545" i="9"/>
  <c r="F2536" i="9"/>
  <c r="F2334" i="9"/>
  <c r="F2498" i="9"/>
  <c r="F2304" i="9"/>
  <c r="F2362" i="9"/>
  <c r="F2527" i="9"/>
  <c r="F2324" i="9"/>
  <c r="F2349" i="9"/>
  <c r="F2390" i="9"/>
  <c r="F2584" i="9"/>
  <c r="F2387" i="9"/>
  <c r="F2467" i="9"/>
  <c r="F2240" i="9"/>
  <c r="F2303" i="9"/>
  <c r="F2450" i="9"/>
  <c r="F2554" i="9"/>
  <c r="F2414" i="9"/>
  <c r="F2416" i="9"/>
  <c r="F2443" i="9"/>
  <c r="F2563" i="9"/>
  <c r="F2593" i="9"/>
  <c r="F2327" i="9"/>
  <c r="F2310" i="9"/>
  <c r="F2501" i="9"/>
  <c r="F2297" i="9"/>
  <c r="F2580" i="9"/>
  <c r="F2326" i="9"/>
  <c r="F2508" i="9"/>
  <c r="F2436" i="9"/>
  <c r="F2431" i="9"/>
  <c r="F2270" i="9"/>
  <c r="F2296" i="9"/>
  <c r="F2372" i="9"/>
  <c r="F2442" i="9"/>
  <c r="F2485" i="9"/>
  <c r="F2569" i="9"/>
  <c r="F2568" i="9"/>
  <c r="F2366" i="9"/>
  <c r="F2549" i="9"/>
  <c r="F2358" i="9"/>
  <c r="F2268" i="9"/>
  <c r="F2374" i="9"/>
  <c r="F2475" i="9"/>
  <c r="F2318" i="9"/>
  <c r="F2340" i="9"/>
  <c r="F2396" i="9"/>
  <c r="F2272" i="9"/>
  <c r="F2274" i="9"/>
  <c r="F2398" i="9"/>
  <c r="F2341" i="9"/>
  <c r="F2256" i="9"/>
  <c r="F2379" i="9"/>
  <c r="F2247" i="9"/>
  <c r="F2320" i="9"/>
  <c r="F2407" i="9"/>
  <c r="F2505" i="9"/>
  <c r="F2483" i="9"/>
  <c r="F2282" i="9"/>
  <c r="F2412" i="9"/>
  <c r="F2321" i="9"/>
  <c r="F2514" i="9"/>
  <c r="F2323" i="9"/>
  <c r="F2551" i="9"/>
  <c r="F2585" i="9"/>
  <c r="F2388" i="9"/>
  <c r="F2290" i="9"/>
  <c r="F2575" i="9"/>
  <c r="F2420" i="9"/>
  <c r="F2499" i="9"/>
  <c r="F2315" i="9"/>
  <c r="F2591" i="9"/>
  <c r="F2322" i="9"/>
  <c r="F2494" i="9"/>
  <c r="F2445" i="9"/>
  <c r="F2520" i="9"/>
  <c r="F2528" i="9"/>
  <c r="F2291" i="9"/>
  <c r="F2522" i="9"/>
  <c r="F2363" i="9"/>
  <c r="F2592" i="9"/>
  <c r="F2544" i="9"/>
  <c r="F2288" i="9"/>
  <c r="F2461" i="9"/>
  <c r="F2488" i="9"/>
  <c r="F2559" i="9"/>
  <c r="F2338" i="9"/>
  <c r="F2371" i="9"/>
  <c r="F2482" i="9"/>
  <c r="F2587" i="9"/>
  <c r="F2576" i="9"/>
  <c r="F2530" i="9"/>
  <c r="F2583" i="9"/>
  <c r="F2437" i="9"/>
  <c r="F2507" i="9"/>
  <c r="F2553" i="9"/>
  <c r="F2531" i="9"/>
  <c r="F2264" i="9"/>
  <c r="F2471" i="9"/>
  <c r="F2287" i="9"/>
  <c r="F2385" i="9"/>
  <c r="F2598" i="9"/>
  <c r="F2408" i="9"/>
  <c r="F2540" i="9"/>
  <c r="F2474" i="9"/>
  <c r="F2506" i="9"/>
  <c r="F2448" i="9"/>
  <c r="F2298" i="9"/>
  <c r="F2241" i="9"/>
  <c r="F2406" i="9"/>
  <c r="F2425" i="9"/>
  <c r="F2380" i="9"/>
  <c r="F2515" i="9"/>
  <c r="F2339" i="9"/>
  <c r="F2394" i="9"/>
  <c r="F2356" i="9"/>
  <c r="F2314" i="9"/>
  <c r="F2330" i="9"/>
  <c r="F2376" i="9"/>
  <c r="F2558" i="9"/>
  <c r="F2478" i="9"/>
  <c r="F2596" i="9"/>
  <c r="F2273" i="9"/>
  <c r="F2267" i="9"/>
  <c r="F2350" i="9"/>
  <c r="F2455" i="9"/>
  <c r="F2263" i="9"/>
  <c r="F2422" i="9"/>
  <c r="F2552" i="9"/>
  <c r="F2570" i="9"/>
  <c r="F2421" i="9"/>
  <c r="F2281" i="9"/>
  <c r="F2269" i="9"/>
  <c r="F2535" i="9"/>
  <c r="F2246" i="9"/>
  <c r="F2452" i="9"/>
  <c r="F2351" i="9"/>
  <c r="F2449" i="9"/>
  <c r="F2493" i="9"/>
  <c r="F2292" i="9"/>
  <c r="F2293" i="9"/>
  <c r="F2435" i="9"/>
  <c r="F2459" i="9"/>
  <c r="F2519" i="9"/>
  <c r="F2600" i="9"/>
  <c r="F2276" i="9"/>
  <c r="F2480" i="9"/>
  <c r="F2361" i="9"/>
  <c r="F2401" i="9"/>
  <c r="F2597" i="9"/>
  <c r="P137" i="9"/>
  <c r="C137" i="9"/>
  <c r="V9" i="1" l="1"/>
  <c r="V69" i="1"/>
  <c r="V68" i="1"/>
  <c r="J2294" i="9"/>
  <c r="J2358" i="9"/>
  <c r="J2422" i="9"/>
  <c r="J2486" i="9"/>
  <c r="J2550" i="9"/>
  <c r="K2873" i="9"/>
  <c r="K2613" i="9"/>
  <c r="K2698" i="9"/>
  <c r="K2897" i="9"/>
  <c r="K2696" i="9"/>
  <c r="K2791" i="9"/>
  <c r="K2790" i="9"/>
  <c r="J2378" i="9"/>
  <c r="K2617" i="9"/>
  <c r="K2944" i="9"/>
  <c r="J2263" i="9"/>
  <c r="J2327" i="9"/>
  <c r="J2391" i="9"/>
  <c r="J2455" i="9"/>
  <c r="J2519" i="9"/>
  <c r="J2583" i="9"/>
  <c r="K2751" i="9"/>
  <c r="K2744" i="9"/>
  <c r="K2886" i="9"/>
  <c r="K2752" i="9"/>
  <c r="K2670" i="9"/>
  <c r="K2659" i="9"/>
  <c r="J2242" i="9"/>
  <c r="J2482" i="9"/>
  <c r="K2774" i="9"/>
  <c r="K2801" i="9"/>
  <c r="J2296" i="9"/>
  <c r="J2360" i="9"/>
  <c r="J2424" i="9"/>
  <c r="J2488" i="9"/>
  <c r="J2552" i="9"/>
  <c r="K2618" i="9"/>
  <c r="K2741" i="9"/>
  <c r="K2826" i="9"/>
  <c r="K2642" i="9"/>
  <c r="K2824" i="9"/>
  <c r="K2812" i="9"/>
  <c r="K2722" i="9"/>
  <c r="J2362" i="9"/>
  <c r="J2594" i="9"/>
  <c r="K2830" i="9"/>
  <c r="J2265" i="9"/>
  <c r="J2329" i="9"/>
  <c r="J2393" i="9"/>
  <c r="J2457" i="9"/>
  <c r="J2521" i="9"/>
  <c r="J2585" i="9"/>
  <c r="K2899" i="9"/>
  <c r="K2649" i="9"/>
  <c r="K2888" i="9"/>
  <c r="J2498" i="9"/>
  <c r="K2786" i="9"/>
  <c r="J2284" i="9"/>
  <c r="J2348" i="9"/>
  <c r="J2412" i="9"/>
  <c r="J2476" i="9"/>
  <c r="J2540" i="9"/>
  <c r="K2648" i="9"/>
  <c r="K2753" i="9"/>
  <c r="K2792" i="9"/>
  <c r="K2608" i="9"/>
  <c r="K2740" i="9"/>
  <c r="J2269" i="9"/>
  <c r="J2525" i="9"/>
  <c r="K2713" i="9"/>
  <c r="K2674" i="9"/>
  <c r="K2691" i="9"/>
  <c r="J2243" i="9"/>
  <c r="J2499" i="9"/>
  <c r="K2948" i="9"/>
  <c r="K2614" i="9"/>
  <c r="K2779" i="9"/>
  <c r="J2555" i="9"/>
  <c r="J2373" i="9"/>
  <c r="K2788" i="9"/>
  <c r="K2940" i="9"/>
  <c r="K2665" i="9"/>
  <c r="J2475" i="9"/>
  <c r="K2728" i="9"/>
  <c r="K2715" i="9"/>
  <c r="J2253" i="9"/>
  <c r="J2509" i="9"/>
  <c r="K2652" i="9"/>
  <c r="K2631" i="9"/>
  <c r="K2823" i="9"/>
  <c r="J2460" i="9"/>
  <c r="K2808" i="9"/>
  <c r="K2905" i="9"/>
  <c r="J2309" i="9"/>
  <c r="J2483" i="9"/>
  <c r="K2661" i="9"/>
  <c r="J2302" i="9"/>
  <c r="J2366" i="9"/>
  <c r="J2430" i="9"/>
  <c r="J2494" i="9"/>
  <c r="J2558" i="9"/>
  <c r="K2605" i="9"/>
  <c r="K2932" i="9"/>
  <c r="K2813" i="9"/>
  <c r="K2629" i="9"/>
  <c r="K2857" i="9"/>
  <c r="K2739" i="9"/>
  <c r="K2934" i="9"/>
  <c r="J2402" i="9"/>
  <c r="K2735" i="9"/>
  <c r="K2952" i="9"/>
  <c r="J2271" i="9"/>
  <c r="J2335" i="9"/>
  <c r="J2399" i="9"/>
  <c r="J2463" i="9"/>
  <c r="J2527" i="9"/>
  <c r="J2591" i="9"/>
  <c r="K2819" i="9"/>
  <c r="K2765" i="9"/>
  <c r="K2714" i="9"/>
  <c r="K2913" i="9"/>
  <c r="K2627" i="9"/>
  <c r="K2931" i="9"/>
  <c r="J2282" i="9"/>
  <c r="J2514" i="9"/>
  <c r="K2954" i="9"/>
  <c r="J2240" i="9"/>
  <c r="J2304" i="9"/>
  <c r="J2368" i="9"/>
  <c r="J2432" i="9"/>
  <c r="J2496" i="9"/>
  <c r="J2560" i="9"/>
  <c r="K2733" i="9"/>
  <c r="K2726" i="9"/>
  <c r="K2941" i="9"/>
  <c r="K2757" i="9"/>
  <c r="K2666" i="9"/>
  <c r="K2737" i="9"/>
  <c r="K2730" i="9"/>
  <c r="J2386" i="9"/>
  <c r="K2746" i="9"/>
  <c r="K2965" i="9"/>
  <c r="J2273" i="9"/>
  <c r="J2337" i="9"/>
  <c r="J2401" i="9"/>
  <c r="J2465" i="9"/>
  <c r="J2529" i="9"/>
  <c r="J2593" i="9"/>
  <c r="K2732" i="9"/>
  <c r="K2646" i="9"/>
  <c r="K2671" i="9"/>
  <c r="J2538" i="9"/>
  <c r="K2628" i="9"/>
  <c r="J2292" i="9"/>
  <c r="J2356" i="9"/>
  <c r="J2420" i="9"/>
  <c r="J2484" i="9"/>
  <c r="J2548" i="9"/>
  <c r="K2745" i="9"/>
  <c r="K2882" i="9"/>
  <c r="K2953" i="9"/>
  <c r="K2769" i="9"/>
  <c r="K2651" i="9"/>
  <c r="J2301" i="9"/>
  <c r="J2557" i="9"/>
  <c r="K2962" i="9"/>
  <c r="K2959" i="9"/>
  <c r="K2634" i="9"/>
  <c r="J2275" i="9"/>
  <c r="J2531" i="9"/>
  <c r="K2957" i="9"/>
  <c r="K2836" i="9"/>
  <c r="J2325" i="9"/>
  <c r="K2621" i="9"/>
  <c r="J2405" i="9"/>
  <c r="K2656" i="9"/>
  <c r="K2711" i="9"/>
  <c r="J2251" i="9"/>
  <c r="J2507" i="9"/>
  <c r="K2771" i="9"/>
  <c r="J2357" i="9"/>
  <c r="J2285" i="9"/>
  <c r="J2541" i="9"/>
  <c r="K2672" i="9"/>
  <c r="J2291" i="9"/>
  <c r="J2261" i="9"/>
  <c r="K2810" i="9"/>
  <c r="J2349" i="9"/>
  <c r="J2355" i="9"/>
  <c r="K2828" i="9"/>
  <c r="J2381" i="9"/>
  <c r="J2268" i="9"/>
  <c r="K2650" i="9"/>
  <c r="J2293" i="9"/>
  <c r="J2299" i="9"/>
  <c r="K2701" i="9"/>
  <c r="J2246" i="9"/>
  <c r="J2310" i="9"/>
  <c r="J2374" i="9"/>
  <c r="J2438" i="9"/>
  <c r="J2502" i="9"/>
  <c r="J2566" i="9"/>
  <c r="K2916" i="9"/>
  <c r="K2707" i="9"/>
  <c r="K2742" i="9"/>
  <c r="K2964" i="9"/>
  <c r="K2717" i="9"/>
  <c r="K2958" i="9"/>
  <c r="K2673" i="9"/>
  <c r="J2434" i="9"/>
  <c r="K2625" i="9"/>
  <c r="K2927" i="9"/>
  <c r="J2279" i="9"/>
  <c r="J2343" i="9"/>
  <c r="J2407" i="9"/>
  <c r="J2471" i="9"/>
  <c r="J2535" i="9"/>
  <c r="J2599" i="9"/>
  <c r="K2784" i="9"/>
  <c r="K2763" i="9"/>
  <c r="K2607" i="9"/>
  <c r="K2773" i="9"/>
  <c r="K2878" i="9"/>
  <c r="K2928" i="9"/>
  <c r="J2306" i="9"/>
  <c r="J2546" i="9"/>
  <c r="K2750" i="9"/>
  <c r="J2248" i="9"/>
  <c r="J2312" i="9"/>
  <c r="J2376" i="9"/>
  <c r="J2440" i="9"/>
  <c r="J2504" i="9"/>
  <c r="J2568" i="9"/>
  <c r="K2907" i="9"/>
  <c r="K2620" i="9"/>
  <c r="K2919" i="9"/>
  <c r="K2619" i="9"/>
  <c r="K2845" i="9"/>
  <c r="K2924" i="9"/>
  <c r="K2700" i="9"/>
  <c r="J2418" i="9"/>
  <c r="K2892" i="9"/>
  <c r="K2794" i="9"/>
  <c r="J2281" i="9"/>
  <c r="J2345" i="9"/>
  <c r="J2409" i="9"/>
  <c r="J2473" i="9"/>
  <c r="J2537" i="9"/>
  <c r="J2601" i="9"/>
  <c r="K2912" i="9"/>
  <c r="K2639" i="9"/>
  <c r="K2704" i="9"/>
  <c r="J2586" i="9"/>
  <c r="K2859" i="9"/>
  <c r="J2300" i="9"/>
  <c r="J2364" i="9"/>
  <c r="J2428" i="9"/>
  <c r="J2492" i="9"/>
  <c r="J2556" i="9"/>
  <c r="K2874" i="9"/>
  <c r="K2676" i="9"/>
  <c r="K2685" i="9"/>
  <c r="K2898" i="9"/>
  <c r="K2729" i="9"/>
  <c r="J2333" i="9"/>
  <c r="J2589" i="9"/>
  <c r="K2785" i="9"/>
  <c r="J2515" i="9"/>
  <c r="K2843" i="9"/>
  <c r="J2307" i="9"/>
  <c r="J2563" i="9"/>
  <c r="K2949" i="9"/>
  <c r="K2653" i="9"/>
  <c r="J2453" i="9"/>
  <c r="K2657" i="9"/>
  <c r="J2437" i="9"/>
  <c r="K2766" i="9"/>
  <c r="J2389" i="9"/>
  <c r="J2283" i="9"/>
  <c r="J2539" i="9"/>
  <c r="K2895" i="9"/>
  <c r="J2581" i="9"/>
  <c r="J2317" i="9"/>
  <c r="J2573" i="9"/>
  <c r="K2655" i="9"/>
  <c r="J2323" i="9"/>
  <c r="J2421" i="9"/>
  <c r="K2687" i="9"/>
  <c r="K2833" i="9"/>
  <c r="K2868" i="9"/>
  <c r="K2900" i="9"/>
  <c r="J2267" i="9"/>
  <c r="K2946" i="9"/>
  <c r="K2663" i="9"/>
  <c r="K2855" i="9"/>
  <c r="J2565" i="9"/>
  <c r="J2445" i="9"/>
  <c r="J2254" i="9"/>
  <c r="J2318" i="9"/>
  <c r="J2382" i="9"/>
  <c r="J2446" i="9"/>
  <c r="J2510" i="9"/>
  <c r="J2574" i="9"/>
  <c r="K2887" i="9"/>
  <c r="K2668" i="9"/>
  <c r="K2908" i="9"/>
  <c r="K2616" i="9"/>
  <c r="K2795" i="9"/>
  <c r="K2611" i="9"/>
  <c r="K2865" i="9"/>
  <c r="J2466" i="9"/>
  <c r="K2622" i="9"/>
  <c r="K2866" i="9"/>
  <c r="J2287" i="9"/>
  <c r="J2351" i="9"/>
  <c r="J2415" i="9"/>
  <c r="J2479" i="9"/>
  <c r="J2543" i="9"/>
  <c r="K2840" i="9"/>
  <c r="K2945" i="9"/>
  <c r="K2633" i="9"/>
  <c r="K2800" i="9"/>
  <c r="K2731" i="9"/>
  <c r="K2807" i="9"/>
  <c r="K2635" i="9"/>
  <c r="J2338" i="9"/>
  <c r="J2570" i="9"/>
  <c r="K2770" i="9"/>
  <c r="J2256" i="9"/>
  <c r="J2320" i="9"/>
  <c r="J2384" i="9"/>
  <c r="J2448" i="9"/>
  <c r="J2512" i="9"/>
  <c r="J2576" i="9"/>
  <c r="K2734" i="9"/>
  <c r="K2758" i="9"/>
  <c r="K2755" i="9"/>
  <c r="K2872" i="9"/>
  <c r="K2806" i="9"/>
  <c r="K2768" i="9"/>
  <c r="K2623" i="9"/>
  <c r="J2442" i="9"/>
  <c r="K2869" i="9"/>
  <c r="K2960" i="9"/>
  <c r="J2289" i="9"/>
  <c r="J2353" i="9"/>
  <c r="J2417" i="9"/>
  <c r="J2481" i="9"/>
  <c r="J2545" i="9"/>
  <c r="K2968" i="9"/>
  <c r="K2690" i="9"/>
  <c r="K2761" i="9"/>
  <c r="J2266" i="9"/>
  <c r="K2861" i="9"/>
  <c r="J2244" i="9"/>
  <c r="J2308" i="9"/>
  <c r="J2372" i="9"/>
  <c r="J2436" i="9"/>
  <c r="J2500" i="9"/>
  <c r="J2564" i="9"/>
  <c r="K2660" i="9"/>
  <c r="K2935" i="9"/>
  <c r="K2647" i="9"/>
  <c r="K2708" i="9"/>
  <c r="K2922" i="9"/>
  <c r="J2365" i="9"/>
  <c r="K2938" i="9"/>
  <c r="K2793" i="9"/>
  <c r="K2681" i="9"/>
  <c r="J2331" i="9"/>
  <c r="J2339" i="9"/>
  <c r="J2595" i="9"/>
  <c r="K2850" i="9"/>
  <c r="K2832" i="9"/>
  <c r="K2809" i="9"/>
  <c r="K2789" i="9"/>
  <c r="J2469" i="9"/>
  <c r="K2956" i="9"/>
  <c r="J2549" i="9"/>
  <c r="J2315" i="9"/>
  <c r="J2571" i="9"/>
  <c r="K2787" i="9"/>
  <c r="K2712" i="9"/>
  <c r="J2517" i="9"/>
  <c r="K2612" i="9"/>
  <c r="J2387" i="9"/>
  <c r="J2588" i="9"/>
  <c r="J2461" i="9"/>
  <c r="K2703" i="9"/>
  <c r="J2411" i="9"/>
  <c r="J2579" i="9"/>
  <c r="J2262" i="9"/>
  <c r="J2326" i="9"/>
  <c r="J2390" i="9"/>
  <c r="J2454" i="9"/>
  <c r="J2518" i="9"/>
  <c r="J2582" i="9"/>
  <c r="K2947" i="9"/>
  <c r="K2604" i="9"/>
  <c r="K2630" i="9"/>
  <c r="K2688" i="9"/>
  <c r="K2811" i="9"/>
  <c r="K2917" i="9"/>
  <c r="J2258" i="9"/>
  <c r="J2490" i="9"/>
  <c r="K2664" i="9"/>
  <c r="K2853" i="9"/>
  <c r="J2295" i="9"/>
  <c r="J2359" i="9"/>
  <c r="J2423" i="9"/>
  <c r="J2487" i="9"/>
  <c r="J2551" i="9"/>
  <c r="K2937" i="9"/>
  <c r="K2677" i="9"/>
  <c r="K2762" i="9"/>
  <c r="K2961" i="9"/>
  <c r="K2760" i="9"/>
  <c r="K2702" i="9"/>
  <c r="K2901" i="9"/>
  <c r="J2370" i="9"/>
  <c r="J2602" i="9"/>
  <c r="J2603" i="9" s="1"/>
  <c r="K2727" i="9"/>
  <c r="J2264" i="9"/>
  <c r="J2328" i="9"/>
  <c r="J2392" i="9"/>
  <c r="J2456" i="9"/>
  <c r="J2520" i="9"/>
  <c r="J2584" i="9"/>
  <c r="K2783" i="9"/>
  <c r="K2936" i="9"/>
  <c r="K2967" i="9"/>
  <c r="K2816" i="9"/>
  <c r="K2926" i="9"/>
  <c r="K2851" i="9"/>
  <c r="J2250" i="9"/>
  <c r="J2474" i="9"/>
  <c r="K2684" i="9"/>
  <c r="K2725" i="9"/>
  <c r="J2297" i="9"/>
  <c r="J2361" i="9"/>
  <c r="J2425" i="9"/>
  <c r="J2489" i="9"/>
  <c r="J2553" i="9"/>
  <c r="K2682" i="9"/>
  <c r="K2805" i="9"/>
  <c r="K2890" i="9"/>
  <c r="J2322" i="9"/>
  <c r="K2754" i="9"/>
  <c r="J2252" i="9"/>
  <c r="J2316" i="9"/>
  <c r="J2380" i="9"/>
  <c r="J2444" i="9"/>
  <c r="J2508" i="9"/>
  <c r="J2572" i="9"/>
  <c r="K2839" i="9"/>
  <c r="K2847" i="9"/>
  <c r="K2799" i="9"/>
  <c r="K2764" i="9"/>
  <c r="K2884" i="9"/>
  <c r="J2397" i="9"/>
  <c r="K2606" i="9"/>
  <c r="K2782" i="9"/>
  <c r="K2796" i="9"/>
  <c r="J2427" i="9"/>
  <c r="J2371" i="9"/>
  <c r="K2925" i="9"/>
  <c r="K2858" i="9"/>
  <c r="K2929" i="9"/>
  <c r="K2911" i="9"/>
  <c r="J2245" i="9"/>
  <c r="J2501" i="9"/>
  <c r="K2683" i="9"/>
  <c r="J2347" i="9"/>
  <c r="K2827" i="9"/>
  <c r="J2396" i="9"/>
  <c r="K2780" i="9"/>
  <c r="J2435" i="9"/>
  <c r="K2846" i="9"/>
  <c r="K2822" i="9"/>
  <c r="J2270" i="9"/>
  <c r="J2334" i="9"/>
  <c r="J2398" i="9"/>
  <c r="J2462" i="9"/>
  <c r="J2526" i="9"/>
  <c r="J2590" i="9"/>
  <c r="K2654" i="9"/>
  <c r="K2906" i="9"/>
  <c r="K2841" i="9"/>
  <c r="K2849" i="9"/>
  <c r="K2942" i="9"/>
  <c r="K2831" i="9"/>
  <c r="J2290" i="9"/>
  <c r="J2522" i="9"/>
  <c r="K2820" i="9"/>
  <c r="J2239" i="9"/>
  <c r="J2303" i="9"/>
  <c r="J2367" i="9"/>
  <c r="J2431" i="9"/>
  <c r="J2495" i="9"/>
  <c r="J2559" i="9"/>
  <c r="K2669" i="9"/>
  <c r="K2951" i="9"/>
  <c r="K2877" i="9"/>
  <c r="K2693" i="9"/>
  <c r="K2921" i="9"/>
  <c r="K2640" i="9"/>
  <c r="K2909" i="9"/>
  <c r="J2394" i="9"/>
  <c r="K2838" i="9"/>
  <c r="K2918" i="9"/>
  <c r="J2272" i="9"/>
  <c r="J2336" i="9"/>
  <c r="J2400" i="9"/>
  <c r="J2464" i="9"/>
  <c r="J2528" i="9"/>
  <c r="J2592" i="9"/>
  <c r="K2860" i="9"/>
  <c r="K2893" i="9"/>
  <c r="K2842" i="9"/>
  <c r="K2658" i="9"/>
  <c r="K2883" i="9"/>
  <c r="K2955" i="9"/>
  <c r="J2274" i="9"/>
  <c r="J2506" i="9"/>
  <c r="K2825" i="9"/>
  <c r="J2241" i="9"/>
  <c r="J2305" i="9"/>
  <c r="J2369" i="9"/>
  <c r="J2433" i="9"/>
  <c r="J2497" i="9"/>
  <c r="J2561" i="9"/>
  <c r="K2797" i="9"/>
  <c r="K2854" i="9"/>
  <c r="K2692" i="9"/>
  <c r="J2354" i="9"/>
  <c r="K2777" i="9"/>
  <c r="J2260" i="9"/>
  <c r="J2324" i="9"/>
  <c r="J2388" i="9"/>
  <c r="J2452" i="9"/>
  <c r="J2516" i="9"/>
  <c r="J2580" i="9"/>
  <c r="K2910" i="9"/>
  <c r="K2879" i="9"/>
  <c r="K2803" i="9"/>
  <c r="K2699" i="9"/>
  <c r="K2759" i="9"/>
  <c r="J2429" i="9"/>
  <c r="K2804" i="9"/>
  <c r="K2694" i="9"/>
  <c r="K2609" i="9"/>
  <c r="J2587" i="9"/>
  <c r="J2403" i="9"/>
  <c r="K2747" i="9"/>
  <c r="K2738" i="9"/>
  <c r="J2547" i="9"/>
  <c r="K2632" i="9"/>
  <c r="J2277" i="9"/>
  <c r="J2533" i="9"/>
  <c r="K2923" i="9"/>
  <c r="K2875" i="9"/>
  <c r="J2379" i="9"/>
  <c r="K2966" i="9"/>
  <c r="K2756" i="9"/>
  <c r="J2491" i="9"/>
  <c r="J2413" i="9"/>
  <c r="K2817" i="9"/>
  <c r="K2815" i="9"/>
  <c r="J2419" i="9"/>
  <c r="K2624" i="9"/>
  <c r="J2278" i="9"/>
  <c r="J2342" i="9"/>
  <c r="J2406" i="9"/>
  <c r="J2470" i="9"/>
  <c r="J2534" i="9"/>
  <c r="J2598" i="9"/>
  <c r="K2720" i="9"/>
  <c r="K2963" i="9"/>
  <c r="K2667" i="9"/>
  <c r="K2709" i="9"/>
  <c r="K2718" i="9"/>
  <c r="K2706" i="9"/>
  <c r="J2314" i="9"/>
  <c r="J2554" i="9"/>
  <c r="K2829" i="9"/>
  <c r="J2247" i="9"/>
  <c r="J2311" i="9"/>
  <c r="J2375" i="9"/>
  <c r="J2439" i="9"/>
  <c r="J2503" i="9"/>
  <c r="J2567" i="9"/>
  <c r="K2903" i="9"/>
  <c r="K2767" i="9"/>
  <c r="K2870" i="9"/>
  <c r="K2695" i="9"/>
  <c r="K2781" i="9"/>
  <c r="K2835" i="9"/>
  <c r="K2772" i="9"/>
  <c r="J2426" i="9"/>
  <c r="K2679" i="9"/>
  <c r="K2743" i="9"/>
  <c r="J2280" i="9"/>
  <c r="J2344" i="9"/>
  <c r="J2408" i="9"/>
  <c r="J2472" i="9"/>
  <c r="J2536" i="9"/>
  <c r="J2600" i="9"/>
  <c r="K2848" i="9"/>
  <c r="K2638" i="9"/>
  <c r="K2863" i="9"/>
  <c r="K2837" i="9"/>
  <c r="K2915" i="9"/>
  <c r="K2716" i="9"/>
  <c r="J2298" i="9"/>
  <c r="J2530" i="9"/>
  <c r="K2636" i="9"/>
  <c r="J2249" i="9"/>
  <c r="J2313" i="9"/>
  <c r="J2377" i="9"/>
  <c r="J2441" i="9"/>
  <c r="J2505" i="9"/>
  <c r="J2569" i="9"/>
  <c r="K2710" i="9"/>
  <c r="K2876" i="9"/>
  <c r="K2637" i="9"/>
  <c r="J2410" i="9"/>
  <c r="K2798" i="9"/>
  <c r="J2524" i="9"/>
  <c r="K2778" i="9"/>
  <c r="K2844" i="9"/>
  <c r="K2689" i="9"/>
  <c r="J2286" i="9"/>
  <c r="J2350" i="9"/>
  <c r="J2414" i="9"/>
  <c r="J2478" i="9"/>
  <c r="J2542" i="9"/>
  <c r="K2776" i="9"/>
  <c r="K2881" i="9"/>
  <c r="K2920" i="9"/>
  <c r="K2736" i="9"/>
  <c r="K2775" i="9"/>
  <c r="K2802" i="9"/>
  <c r="K2880" i="9"/>
  <c r="J2346" i="9"/>
  <c r="J2578" i="9"/>
  <c r="K2885" i="9"/>
  <c r="J2255" i="9"/>
  <c r="J2319" i="9"/>
  <c r="J2383" i="9"/>
  <c r="J2447" i="9"/>
  <c r="J2511" i="9"/>
  <c r="J2575" i="9"/>
  <c r="K2939" i="9"/>
  <c r="K2719" i="9"/>
  <c r="K2686" i="9"/>
  <c r="K2680" i="9"/>
  <c r="K2678" i="9"/>
  <c r="K2943" i="9"/>
  <c r="K2930" i="9"/>
  <c r="J2458" i="9"/>
  <c r="K2871" i="9"/>
  <c r="K2748" i="9"/>
  <c r="J2288" i="9"/>
  <c r="J2352" i="9"/>
  <c r="J2416" i="9"/>
  <c r="J2480" i="9"/>
  <c r="J2544" i="9"/>
  <c r="K2904" i="9"/>
  <c r="K2626" i="9"/>
  <c r="K2697" i="9"/>
  <c r="K2864" i="9"/>
  <c r="K2662" i="9"/>
  <c r="K2896" i="9"/>
  <c r="K2821" i="9"/>
  <c r="J2330" i="9"/>
  <c r="J2562" i="9"/>
  <c r="K2814" i="9"/>
  <c r="J2257" i="9"/>
  <c r="J2321" i="9"/>
  <c r="J2385" i="9"/>
  <c r="J2449" i="9"/>
  <c r="J2513" i="9"/>
  <c r="J2577" i="9"/>
  <c r="K2675" i="9"/>
  <c r="K2615" i="9"/>
  <c r="K2724" i="9"/>
  <c r="J2450" i="9"/>
  <c r="K2641" i="9"/>
  <c r="J2276" i="9"/>
  <c r="J2340" i="9"/>
  <c r="J2404" i="9"/>
  <c r="J2468" i="9"/>
  <c r="J2532" i="9"/>
  <c r="J2596" i="9"/>
  <c r="K2894" i="9"/>
  <c r="K2862" i="9"/>
  <c r="K2852" i="9"/>
  <c r="K2914" i="9"/>
  <c r="K2644" i="9"/>
  <c r="J2493" i="9"/>
  <c r="K2749" i="9"/>
  <c r="K2645" i="9"/>
  <c r="J2485" i="9"/>
  <c r="K2834" i="9"/>
  <c r="J2467" i="9"/>
  <c r="K2902" i="9"/>
  <c r="K2950" i="9"/>
  <c r="K2705" i="9"/>
  <c r="J2395" i="9"/>
  <c r="J2341" i="9"/>
  <c r="J2597" i="9"/>
  <c r="J2451" i="9"/>
  <c r="K2933" i="9"/>
  <c r="J2443" i="9"/>
  <c r="K2723" i="9"/>
  <c r="K2818" i="9"/>
  <c r="K2643" i="9"/>
  <c r="J2477" i="9"/>
  <c r="K2856" i="9"/>
  <c r="K2610" i="9"/>
  <c r="K2889" i="9"/>
  <c r="J2363" i="9"/>
  <c r="J2259" i="9"/>
  <c r="J2523" i="9"/>
  <c r="J2332" i="9"/>
  <c r="K2721" i="9"/>
  <c r="K2891" i="9"/>
  <c r="J2459" i="9"/>
  <c r="K2867" i="9"/>
  <c r="Z10" i="1"/>
  <c r="D2603" i="9" s="1"/>
  <c r="T10" i="1"/>
  <c r="P138" i="9"/>
  <c r="C138" i="9"/>
  <c r="Y11" i="1" l="1"/>
  <c r="U10" i="1"/>
  <c r="V10" i="1" s="1"/>
  <c r="W11" i="1"/>
  <c r="X11" i="1" s="1"/>
  <c r="I2968" i="9" s="1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6" i="9"/>
  <c r="E2265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6" i="9"/>
  <c r="E2355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8" i="9"/>
  <c r="E2447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 s="1"/>
  <c r="F2801" i="9"/>
  <c r="F2937" i="9"/>
  <c r="F2855" i="9"/>
  <c r="F2890" i="9"/>
  <c r="F2828" i="9"/>
  <c r="F2954" i="9"/>
  <c r="F2852" i="9"/>
  <c r="F2807" i="9"/>
  <c r="F2875" i="9"/>
  <c r="F2905" i="9"/>
  <c r="F2956" i="9"/>
  <c r="F2895" i="9"/>
  <c r="F2749" i="9"/>
  <c r="F2610" i="9"/>
  <c r="F2716" i="9"/>
  <c r="F2906" i="9"/>
  <c r="F2745" i="9"/>
  <c r="F2623" i="9"/>
  <c r="F2927" i="9"/>
  <c r="F2741" i="9"/>
  <c r="F2791" i="9"/>
  <c r="F2794" i="9"/>
  <c r="F2634" i="9"/>
  <c r="F2912" i="9"/>
  <c r="F2932" i="9"/>
  <c r="F2872" i="9"/>
  <c r="F2903" i="9"/>
  <c r="F2693" i="9"/>
  <c r="F2696" i="9"/>
  <c r="F2778" i="9"/>
  <c r="F2721" i="9"/>
  <c r="F2860" i="9"/>
  <c r="F2614" i="9"/>
  <c r="F2933" i="9"/>
  <c r="F2942" i="9"/>
  <c r="F2822" i="9"/>
  <c r="F2734" i="9"/>
  <c r="F2687" i="9"/>
  <c r="F2692" i="9"/>
  <c r="F2759" i="9"/>
  <c r="F2962" i="9"/>
  <c r="F2814" i="9"/>
  <c r="F2917" i="9"/>
  <c r="F2946" i="9"/>
  <c r="F2742" i="9"/>
  <c r="F2683" i="9"/>
  <c r="F2697" i="9"/>
  <c r="F2911" i="9"/>
  <c r="F2928" i="9"/>
  <c r="F2943" i="9"/>
  <c r="F2774" i="9"/>
  <c r="F2698" i="9"/>
  <c r="F2850" i="9"/>
  <c r="F2667" i="9"/>
  <c r="F2779" i="9"/>
  <c r="F2730" i="9"/>
  <c r="F2935" i="9"/>
  <c r="F2646" i="9"/>
  <c r="F2930" i="9"/>
  <c r="F2795" i="9"/>
  <c r="F2846" i="9"/>
  <c r="F2679" i="9"/>
  <c r="F2640" i="9"/>
  <c r="F2842" i="9"/>
  <c r="F2618" i="9"/>
  <c r="F2849" i="9"/>
  <c r="F2607" i="9"/>
  <c r="F2642" i="9"/>
  <c r="F2764" i="9"/>
  <c r="F2624" i="9"/>
  <c r="F2963" i="9"/>
  <c r="F2746" i="9"/>
  <c r="F2656" i="9"/>
  <c r="F2868" i="9"/>
  <c r="F2913" i="9"/>
  <c r="F2926" i="9"/>
  <c r="F2768" i="9"/>
  <c r="F2685" i="9"/>
  <c r="F2848" i="9"/>
  <c r="F2675" i="9"/>
  <c r="F2750" i="9"/>
  <c r="F2968" i="9"/>
  <c r="F2672" i="9"/>
  <c r="F2719" i="9"/>
  <c r="F2743" i="9"/>
  <c r="F2893" i="9"/>
  <c r="F2783" i="9"/>
  <c r="F2915" i="9"/>
  <c r="F2873" i="9"/>
  <c r="F2720" i="9"/>
  <c r="F2824" i="9"/>
  <c r="F2664" i="9"/>
  <c r="F2841" i="9"/>
  <c r="F2831" i="9"/>
  <c r="F2709" i="9"/>
  <c r="F2803" i="9"/>
  <c r="F2837" i="9"/>
  <c r="F2651" i="9"/>
  <c r="F2688" i="9"/>
  <c r="F2727" i="9"/>
  <c r="F2708" i="9"/>
  <c r="F2961" i="9"/>
  <c r="F2706" i="9"/>
  <c r="F2964" i="9"/>
  <c r="F2699" i="9"/>
  <c r="F2731" i="9"/>
  <c r="F2669" i="9"/>
  <c r="F2705" i="9"/>
  <c r="F2838" i="9"/>
  <c r="F2834" i="9"/>
  <c r="F2704" i="9"/>
  <c r="F2820" i="9"/>
  <c r="F2674" i="9"/>
  <c r="F2671" i="9"/>
  <c r="F2718" i="9"/>
  <c r="F2836" i="9"/>
  <c r="F2924" i="9"/>
  <c r="F2722" i="9"/>
  <c r="F2703" i="9"/>
  <c r="F2936" i="9"/>
  <c r="F2789" i="9"/>
  <c r="F2781" i="9"/>
  <c r="F2965" i="9"/>
  <c r="F2695" i="9"/>
  <c r="F2888" i="9"/>
  <c r="F2737" i="9"/>
  <c r="F2659" i="9"/>
  <c r="F2661" i="9"/>
  <c r="F2809" i="9"/>
  <c r="F2633" i="9"/>
  <c r="F2644" i="9"/>
  <c r="F2766" i="9"/>
  <c r="F2690" i="9"/>
  <c r="F2752" i="9"/>
  <c r="F2629" i="9"/>
  <c r="F2728" i="9"/>
  <c r="F2885" i="9"/>
  <c r="F2762" i="9"/>
  <c r="F2691" i="9"/>
  <c r="F2859" i="9"/>
  <c r="F2882" i="9"/>
  <c r="F2717" i="9"/>
  <c r="F2818" i="9"/>
  <c r="F2654" i="9"/>
  <c r="F2960" i="9"/>
  <c r="F2712" i="9"/>
  <c r="F2958" i="9"/>
  <c r="F2711" i="9"/>
  <c r="F2817" i="9"/>
  <c r="F2945" i="9"/>
  <c r="F2726" i="9"/>
  <c r="F2866" i="9"/>
  <c r="F2867" i="9"/>
  <c r="F2877" i="9"/>
  <c r="F2772" i="9"/>
  <c r="F2799" i="9"/>
  <c r="F2729" i="9"/>
  <c r="F2815" i="9"/>
  <c r="F2758" i="9"/>
  <c r="F2967" i="9"/>
  <c r="F2786" i="9"/>
  <c r="F2922" i="9"/>
  <c r="F2604" i="9"/>
  <c r="F2784" i="9"/>
  <c r="F2901" i="9"/>
  <c r="F2826" i="9"/>
  <c r="F2770" i="9"/>
  <c r="F2777" i="9"/>
  <c r="F2871" i="9"/>
  <c r="F2736" i="9"/>
  <c r="F2941" i="9"/>
  <c r="F2617" i="9"/>
  <c r="F2663" i="9"/>
  <c r="F2622" i="9"/>
  <c r="F2630" i="9"/>
  <c r="F2865" i="9"/>
  <c r="F2785" i="9"/>
  <c r="F2825" i="9"/>
  <c r="F2641" i="9"/>
  <c r="F2916" i="9"/>
  <c r="F2909" i="9"/>
  <c r="F2678" i="9"/>
  <c r="F2694" i="9"/>
  <c r="F2802" i="9"/>
  <c r="F2751" i="9"/>
  <c r="F2948" i="9"/>
  <c r="F2682" i="9"/>
  <c r="F2938" i="9"/>
  <c r="F2810" i="9"/>
  <c r="F2620" i="9"/>
  <c r="F2800" i="9"/>
  <c r="F2769" i="9"/>
  <c r="F2625" i="9"/>
  <c r="F2830" i="9"/>
  <c r="F2876" i="9"/>
  <c r="F2756" i="9"/>
  <c r="F2637" i="9"/>
  <c r="F2934" i="9"/>
  <c r="F2616" i="9"/>
  <c r="F2921" i="9"/>
  <c r="F2900" i="9"/>
  <c r="F2931" i="9"/>
  <c r="F2949" i="9"/>
  <c r="F2627" i="9"/>
  <c r="F2735" i="9"/>
  <c r="F2609" i="9"/>
  <c r="F2635" i="9"/>
  <c r="F2952" i="9"/>
  <c r="F2829" i="9"/>
  <c r="F2908" i="9"/>
  <c r="F2862" i="9"/>
  <c r="F2612" i="9"/>
  <c r="F2874" i="9"/>
  <c r="F2636" i="9"/>
  <c r="F2858" i="9"/>
  <c r="F2754" i="9"/>
  <c r="F2950" i="9"/>
  <c r="F2910" i="9"/>
  <c r="F2925" i="9"/>
  <c r="F2747" i="9"/>
  <c r="F2782" i="9"/>
  <c r="F2724" i="9"/>
  <c r="F2920" i="9"/>
  <c r="F2650" i="9"/>
  <c r="F2714" i="9"/>
  <c r="F2700" i="9"/>
  <c r="F2798" i="9"/>
  <c r="F2739" i="9"/>
  <c r="F2823" i="9"/>
  <c r="F2723" i="9"/>
  <c r="F2939" i="9"/>
  <c r="F2796" i="9"/>
  <c r="F2662" i="9"/>
  <c r="F2680" i="9"/>
  <c r="F2864" i="9"/>
  <c r="F2884" i="9"/>
  <c r="F2628" i="9"/>
  <c r="F2701" i="9"/>
  <c r="F2845" i="9"/>
  <c r="F2832" i="9"/>
  <c r="F2657" i="9"/>
  <c r="F2821" i="9"/>
  <c r="F2887" i="9"/>
  <c r="F2847" i="9"/>
  <c r="F2686" i="9"/>
  <c r="F2957" i="9"/>
  <c r="F2626" i="9"/>
  <c r="F2940" i="9"/>
  <c r="F2740" i="9"/>
  <c r="F2879" i="9"/>
  <c r="F2902" i="9"/>
  <c r="F2883" i="9"/>
  <c r="F2744" i="9"/>
  <c r="F2776" i="9"/>
  <c r="F2732" i="9"/>
  <c r="F2619" i="9"/>
  <c r="F2880" i="9"/>
  <c r="F2655" i="9"/>
  <c r="F2660" i="9"/>
  <c r="F2914" i="9"/>
  <c r="F2804" i="9"/>
  <c r="F2631" i="9"/>
  <c r="F2812" i="9"/>
  <c r="F2689" i="9"/>
  <c r="F2715" i="9"/>
  <c r="F2790" i="9"/>
  <c r="F2808" i="9"/>
  <c r="F2843" i="9"/>
  <c r="F2615" i="9"/>
  <c r="F2673" i="9"/>
  <c r="F2713" i="9"/>
  <c r="F2792" i="9"/>
  <c r="F2944" i="9"/>
  <c r="F2851" i="9"/>
  <c r="F2767" i="9"/>
  <c r="F2676" i="9"/>
  <c r="F2897" i="9"/>
  <c r="F2787" i="9"/>
  <c r="F2813" i="9"/>
  <c r="F2757" i="9"/>
  <c r="F2904" i="9"/>
  <c r="F2681" i="9"/>
  <c r="F2761" i="9"/>
  <c r="F2638" i="9"/>
  <c r="F2854" i="9"/>
  <c r="F2647" i="9"/>
  <c r="F2870" i="9"/>
  <c r="F2670" i="9"/>
  <c r="F2738" i="9"/>
  <c r="F2816" i="9"/>
  <c r="F2918" i="9"/>
  <c r="F2748" i="9"/>
  <c r="F2953" i="9"/>
  <c r="F2896" i="9"/>
  <c r="F2658" i="9"/>
  <c r="F2788" i="9"/>
  <c r="F2806" i="9"/>
  <c r="F2763" i="9"/>
  <c r="F2959" i="9"/>
  <c r="F2835" i="9"/>
  <c r="F2611" i="9"/>
  <c r="F2919" i="9"/>
  <c r="F2668" i="9"/>
  <c r="F2929" i="9"/>
  <c r="F2652" i="9"/>
  <c r="F2648" i="9"/>
  <c r="F2702" i="9"/>
  <c r="F2780" i="9"/>
  <c r="F2878" i="9"/>
  <c r="F2606" i="9"/>
  <c r="F2771" i="9"/>
  <c r="F2613" i="9"/>
  <c r="F2632" i="9"/>
  <c r="F2639" i="9"/>
  <c r="F2753" i="9"/>
  <c r="F2863" i="9"/>
  <c r="F2605" i="9"/>
  <c r="F2833" i="9"/>
  <c r="F2665" i="9"/>
  <c r="F2797" i="9"/>
  <c r="F2827" i="9"/>
  <c r="F2951" i="9"/>
  <c r="F2923" i="9"/>
  <c r="F2760" i="9"/>
  <c r="F2707" i="9"/>
  <c r="F2844" i="9"/>
  <c r="F2666" i="9"/>
  <c r="F2892" i="9"/>
  <c r="F2710" i="9"/>
  <c r="F2653" i="9"/>
  <c r="F2684" i="9"/>
  <c r="F2840" i="9"/>
  <c r="F2889" i="9"/>
  <c r="F2857" i="9"/>
  <c r="F2775" i="9"/>
  <c r="F2677" i="9"/>
  <c r="F2805" i="9"/>
  <c r="F2856" i="9"/>
  <c r="F2907" i="9"/>
  <c r="F2881" i="9"/>
  <c r="F2725" i="9"/>
  <c r="F2853" i="9"/>
  <c r="F2765" i="9"/>
  <c r="F2891" i="9"/>
  <c r="F2643" i="9"/>
  <c r="F2793" i="9"/>
  <c r="F2811" i="9"/>
  <c r="F2955" i="9"/>
  <c r="F2894" i="9"/>
  <c r="F2733" i="9"/>
  <c r="F2649" i="9"/>
  <c r="F2886" i="9"/>
  <c r="F2608" i="9"/>
  <c r="F2899" i="9"/>
  <c r="F2839" i="9"/>
  <c r="F2861" i="9"/>
  <c r="F2621" i="9"/>
  <c r="F2966" i="9"/>
  <c r="F2755" i="9"/>
  <c r="F2898" i="9"/>
  <c r="F2819" i="9"/>
  <c r="F2947" i="9"/>
  <c r="F2773" i="9"/>
  <c r="F2869" i="9"/>
  <c r="F2645" i="9"/>
  <c r="P139" i="9"/>
  <c r="C139" i="9"/>
  <c r="J2629" i="9" l="1"/>
  <c r="J2693" i="9"/>
  <c r="J2757" i="9"/>
  <c r="J2821" i="9"/>
  <c r="J2885" i="9"/>
  <c r="J2949" i="9"/>
  <c r="K3334" i="9"/>
  <c r="K3318" i="9"/>
  <c r="K3078" i="9"/>
  <c r="K2984" i="9"/>
  <c r="K2998" i="9"/>
  <c r="K3114" i="9"/>
  <c r="J2649" i="9"/>
  <c r="J2881" i="9"/>
  <c r="K3063" i="9"/>
  <c r="J2626" i="9"/>
  <c r="J2858" i="9"/>
  <c r="J2613" i="9"/>
  <c r="J2685" i="9"/>
  <c r="J2765" i="9"/>
  <c r="J2837" i="9"/>
  <c r="J2909" i="9"/>
  <c r="K3128" i="9"/>
  <c r="K3191" i="9"/>
  <c r="K2992" i="9"/>
  <c r="K2976" i="9"/>
  <c r="K3184" i="9"/>
  <c r="K3109" i="9"/>
  <c r="J2737" i="9"/>
  <c r="K3188" i="9"/>
  <c r="K3048" i="9"/>
  <c r="J2794" i="9"/>
  <c r="K3134" i="9"/>
  <c r="K3281" i="9"/>
  <c r="J2932" i="9"/>
  <c r="K3097" i="9"/>
  <c r="J2638" i="9"/>
  <c r="J2702" i="9"/>
  <c r="J2766" i="9"/>
  <c r="J2830" i="9"/>
  <c r="J2894" i="9"/>
  <c r="J2958" i="9"/>
  <c r="K3271" i="9"/>
  <c r="K3291" i="9"/>
  <c r="K3308" i="9"/>
  <c r="K3203" i="9"/>
  <c r="K3217" i="9"/>
  <c r="K3279" i="9"/>
  <c r="J2641" i="9"/>
  <c r="J2873" i="9"/>
  <c r="K3001" i="9"/>
  <c r="J2610" i="9"/>
  <c r="J2842" i="9"/>
  <c r="K3003" i="9"/>
  <c r="K2990" i="9"/>
  <c r="J2948" i="9"/>
  <c r="K3027" i="9"/>
  <c r="J2639" i="9"/>
  <c r="J2703" i="9"/>
  <c r="J2767" i="9"/>
  <c r="J2831" i="9"/>
  <c r="J2895" i="9"/>
  <c r="J2959" i="9"/>
  <c r="K3126" i="9"/>
  <c r="K3173" i="9"/>
  <c r="K3021" i="9"/>
  <c r="K3120" i="9"/>
  <c r="K3299" i="9"/>
  <c r="K3043" i="9"/>
  <c r="J2721" i="9"/>
  <c r="J2953" i="9"/>
  <c r="K3204" i="9"/>
  <c r="J2698" i="9"/>
  <c r="J2930" i="9"/>
  <c r="K3218" i="9"/>
  <c r="J2780" i="9"/>
  <c r="K2994" i="9"/>
  <c r="J2608" i="9"/>
  <c r="J2672" i="9"/>
  <c r="J2736" i="9"/>
  <c r="J2800" i="9"/>
  <c r="J2864" i="9"/>
  <c r="J2928" i="9"/>
  <c r="K3116" i="9"/>
  <c r="K2993" i="9"/>
  <c r="K3333" i="9"/>
  <c r="J2633" i="9"/>
  <c r="K3171" i="9"/>
  <c r="K3248" i="9"/>
  <c r="K2971" i="9"/>
  <c r="K3274" i="9"/>
  <c r="K3095" i="9"/>
  <c r="J2635" i="9"/>
  <c r="J2699" i="9"/>
  <c r="J2763" i="9"/>
  <c r="J2827" i="9"/>
  <c r="J2891" i="9"/>
  <c r="J2955" i="9"/>
  <c r="K3115" i="9"/>
  <c r="K3090" i="9"/>
  <c r="K3065" i="9"/>
  <c r="K3227" i="9"/>
  <c r="K3000" i="9"/>
  <c r="J2604" i="9"/>
  <c r="J2668" i="9"/>
  <c r="J2924" i="9"/>
  <c r="K3287" i="9"/>
  <c r="J2644" i="9"/>
  <c r="K2997" i="9"/>
  <c r="K2977" i="9"/>
  <c r="J2784" i="9"/>
  <c r="K3004" i="9"/>
  <c r="J2939" i="9"/>
  <c r="J2652" i="9"/>
  <c r="J2621" i="9"/>
  <c r="J2701" i="9"/>
  <c r="J2773" i="9"/>
  <c r="J2845" i="9"/>
  <c r="J2917" i="9"/>
  <c r="K3259" i="9"/>
  <c r="K3302" i="9"/>
  <c r="K2973" i="9"/>
  <c r="K3226" i="9"/>
  <c r="K3118" i="9"/>
  <c r="K3244" i="9"/>
  <c r="J2769" i="9"/>
  <c r="K3035" i="9"/>
  <c r="K3006" i="9"/>
  <c r="J2826" i="9"/>
  <c r="K3177" i="9"/>
  <c r="K3013" i="9"/>
  <c r="K3215" i="9"/>
  <c r="K3073" i="9"/>
  <c r="J2646" i="9"/>
  <c r="J2710" i="9"/>
  <c r="J2774" i="9"/>
  <c r="J2838" i="9"/>
  <c r="J2902" i="9"/>
  <c r="J2966" i="9"/>
  <c r="K3240" i="9"/>
  <c r="K3253" i="9"/>
  <c r="K2979" i="9"/>
  <c r="K3234" i="9"/>
  <c r="K3158" i="9"/>
  <c r="K3041" i="9"/>
  <c r="J2673" i="9"/>
  <c r="J2905" i="9"/>
  <c r="K3250" i="9"/>
  <c r="J2634" i="9"/>
  <c r="J2866" i="9"/>
  <c r="K3249" i="9"/>
  <c r="J2700" i="9"/>
  <c r="K3206" i="9"/>
  <c r="K3033" i="9"/>
  <c r="J2647" i="9"/>
  <c r="J2711" i="9"/>
  <c r="J2775" i="9"/>
  <c r="J2839" i="9"/>
  <c r="J2903" i="9"/>
  <c r="J2967" i="9"/>
  <c r="J2968" i="9" s="1"/>
  <c r="K3273" i="9"/>
  <c r="K3205" i="9"/>
  <c r="K3270" i="9"/>
  <c r="K2996" i="9"/>
  <c r="K3050" i="9"/>
  <c r="K3045" i="9"/>
  <c r="J2745" i="9"/>
  <c r="K3182" i="9"/>
  <c r="K3282" i="9"/>
  <c r="J2730" i="9"/>
  <c r="J2962" i="9"/>
  <c r="K3133" i="9"/>
  <c r="J2812" i="9"/>
  <c r="K3235" i="9"/>
  <c r="J2616" i="9"/>
  <c r="J2680" i="9"/>
  <c r="J2744" i="9"/>
  <c r="J2808" i="9"/>
  <c r="J2872" i="9"/>
  <c r="J2936" i="9"/>
  <c r="K3324" i="9"/>
  <c r="K3261" i="9"/>
  <c r="K3031" i="9"/>
  <c r="J2665" i="9"/>
  <c r="K3262" i="9"/>
  <c r="J2658" i="9"/>
  <c r="K3175" i="9"/>
  <c r="J2732" i="9"/>
  <c r="K2981" i="9"/>
  <c r="J2643" i="9"/>
  <c r="J2707" i="9"/>
  <c r="J2771" i="9"/>
  <c r="J2835" i="9"/>
  <c r="J2899" i="9"/>
  <c r="J2963" i="9"/>
  <c r="K3127" i="9"/>
  <c r="K3306" i="9"/>
  <c r="K3198" i="9"/>
  <c r="K3140" i="9"/>
  <c r="K3169" i="9"/>
  <c r="J2612" i="9"/>
  <c r="J2676" i="9"/>
  <c r="J2964" i="9"/>
  <c r="K3018" i="9"/>
  <c r="K3326" i="9"/>
  <c r="J2657" i="9"/>
  <c r="J2708" i="9"/>
  <c r="J2912" i="9"/>
  <c r="J2890" i="9"/>
  <c r="J2811" i="9"/>
  <c r="K3076" i="9"/>
  <c r="J2637" i="9"/>
  <c r="J2709" i="9"/>
  <c r="J2781" i="9"/>
  <c r="J2853" i="9"/>
  <c r="J2925" i="9"/>
  <c r="K3264" i="9"/>
  <c r="K3296" i="9"/>
  <c r="K3094" i="9"/>
  <c r="K3105" i="9"/>
  <c r="K3228" i="9"/>
  <c r="K3086" i="9"/>
  <c r="J2793" i="9"/>
  <c r="K3152" i="9"/>
  <c r="K3145" i="9"/>
  <c r="J2882" i="9"/>
  <c r="K2970" i="9"/>
  <c r="J2724" i="9"/>
  <c r="K3049" i="9"/>
  <c r="K3298" i="9"/>
  <c r="J2654" i="9"/>
  <c r="J2718" i="9"/>
  <c r="J2782" i="9"/>
  <c r="J2846" i="9"/>
  <c r="J2910" i="9"/>
  <c r="K3168" i="9"/>
  <c r="K3059" i="9"/>
  <c r="K3214" i="9"/>
  <c r="K3098" i="9"/>
  <c r="K3024" i="9"/>
  <c r="K3216" i="9"/>
  <c r="K3051" i="9"/>
  <c r="J2697" i="9"/>
  <c r="J2929" i="9"/>
  <c r="K3089" i="9"/>
  <c r="J2666" i="9"/>
  <c r="J2898" i="9"/>
  <c r="K3106" i="9"/>
  <c r="J2740" i="9"/>
  <c r="K3232" i="9"/>
  <c r="K3307" i="9"/>
  <c r="J2655" i="9"/>
  <c r="J2719" i="9"/>
  <c r="J2783" i="9"/>
  <c r="J2847" i="9"/>
  <c r="J2911" i="9"/>
  <c r="K3201" i="9"/>
  <c r="K3026" i="9"/>
  <c r="K3183" i="9"/>
  <c r="K2972" i="9"/>
  <c r="K3088" i="9"/>
  <c r="K3155" i="9"/>
  <c r="K3153" i="9"/>
  <c r="J2777" i="9"/>
  <c r="K3084" i="9"/>
  <c r="K3102" i="9"/>
  <c r="J2762" i="9"/>
  <c r="K3077" i="9"/>
  <c r="K2986" i="9"/>
  <c r="J2852" i="9"/>
  <c r="K3241" i="9"/>
  <c r="J2624" i="9"/>
  <c r="J2688" i="9"/>
  <c r="J2752" i="9"/>
  <c r="J2816" i="9"/>
  <c r="J2880" i="9"/>
  <c r="J2944" i="9"/>
  <c r="K3062" i="9"/>
  <c r="K3099" i="9"/>
  <c r="K3252" i="9"/>
  <c r="J2713" i="9"/>
  <c r="K3002" i="9"/>
  <c r="J2706" i="9"/>
  <c r="K3053" i="9"/>
  <c r="J2788" i="9"/>
  <c r="K3034" i="9"/>
  <c r="J2651" i="9"/>
  <c r="J2715" i="9"/>
  <c r="J2779" i="9"/>
  <c r="J2843" i="9"/>
  <c r="J2907" i="9"/>
  <c r="K3327" i="9"/>
  <c r="K3268" i="9"/>
  <c r="K3280" i="9"/>
  <c r="K3082" i="9"/>
  <c r="K3254" i="9"/>
  <c r="K3058" i="9"/>
  <c r="J2620" i="9"/>
  <c r="J2684" i="9"/>
  <c r="K3276" i="9"/>
  <c r="K3040" i="9"/>
  <c r="K3148" i="9"/>
  <c r="J2897" i="9"/>
  <c r="J2656" i="9"/>
  <c r="K3032" i="9"/>
  <c r="J2747" i="9"/>
  <c r="K3164" i="9"/>
  <c r="J2645" i="9"/>
  <c r="J2717" i="9"/>
  <c r="J2789" i="9"/>
  <c r="J2861" i="9"/>
  <c r="J2933" i="9"/>
  <c r="K3178" i="9"/>
  <c r="K3310" i="9"/>
  <c r="K3331" i="9"/>
  <c r="K3139" i="9"/>
  <c r="K3200" i="9"/>
  <c r="K3060" i="9"/>
  <c r="J2825" i="9"/>
  <c r="K3144" i="9"/>
  <c r="J2650" i="9"/>
  <c r="J2914" i="9"/>
  <c r="K2982" i="9"/>
  <c r="J2764" i="9"/>
  <c r="K3093" i="9"/>
  <c r="K3309" i="9"/>
  <c r="J2662" i="9"/>
  <c r="J2726" i="9"/>
  <c r="J2790" i="9"/>
  <c r="J2854" i="9"/>
  <c r="J2918" i="9"/>
  <c r="K3289" i="9"/>
  <c r="K3113" i="9"/>
  <c r="K3010" i="9"/>
  <c r="K3075" i="9"/>
  <c r="K3278" i="9"/>
  <c r="K3288" i="9"/>
  <c r="K3332" i="9"/>
  <c r="J2729" i="9"/>
  <c r="J2961" i="9"/>
  <c r="K3223" i="9"/>
  <c r="J2690" i="9"/>
  <c r="J2922" i="9"/>
  <c r="K2999" i="9"/>
  <c r="J2772" i="9"/>
  <c r="K3057" i="9"/>
  <c r="K3233" i="9"/>
  <c r="J2663" i="9"/>
  <c r="J2727" i="9"/>
  <c r="J2791" i="9"/>
  <c r="J2855" i="9"/>
  <c r="J2919" i="9"/>
  <c r="K3176" i="9"/>
  <c r="K3242" i="9"/>
  <c r="K3061" i="9"/>
  <c r="K3008" i="9"/>
  <c r="K3224" i="9"/>
  <c r="K3257" i="9"/>
  <c r="K3135" i="9"/>
  <c r="J2809" i="9"/>
  <c r="K3091" i="9"/>
  <c r="K3071" i="9"/>
  <c r="J2786" i="9"/>
  <c r="K3220" i="9"/>
  <c r="K2988" i="9"/>
  <c r="J2884" i="9"/>
  <c r="K3163" i="9"/>
  <c r="J2632" i="9"/>
  <c r="J2696" i="9"/>
  <c r="J2760" i="9"/>
  <c r="J2824" i="9"/>
  <c r="J2888" i="9"/>
  <c r="J2952" i="9"/>
  <c r="K2989" i="9"/>
  <c r="K3015" i="9"/>
  <c r="K3056" i="9"/>
  <c r="J2761" i="9"/>
  <c r="K3180" i="9"/>
  <c r="J2746" i="9"/>
  <c r="K3110" i="9"/>
  <c r="J2836" i="9"/>
  <c r="K3263" i="9"/>
  <c r="J2659" i="9"/>
  <c r="J2723" i="9"/>
  <c r="J2787" i="9"/>
  <c r="J2851" i="9"/>
  <c r="J2915" i="9"/>
  <c r="K3243" i="9"/>
  <c r="K2978" i="9"/>
  <c r="K3159" i="9"/>
  <c r="K3092" i="9"/>
  <c r="K3246" i="9"/>
  <c r="K3293" i="9"/>
  <c r="J2628" i="9"/>
  <c r="J2692" i="9"/>
  <c r="K3100" i="9"/>
  <c r="K2983" i="9"/>
  <c r="K3212" i="9"/>
  <c r="J2875" i="9"/>
  <c r="J2820" i="9"/>
  <c r="J2653" i="9"/>
  <c r="J2725" i="9"/>
  <c r="J2797" i="9"/>
  <c r="J2869" i="9"/>
  <c r="J2941" i="9"/>
  <c r="K3265" i="9"/>
  <c r="K3275" i="9"/>
  <c r="K2969" i="9"/>
  <c r="K3028" i="9"/>
  <c r="K3104" i="9"/>
  <c r="J2609" i="9"/>
  <c r="J2849" i="9"/>
  <c r="K3167" i="9"/>
  <c r="J2682" i="9"/>
  <c r="J2946" i="9"/>
  <c r="K3047" i="9"/>
  <c r="J2796" i="9"/>
  <c r="K3247" i="9"/>
  <c r="J2606" i="9"/>
  <c r="J2670" i="9"/>
  <c r="J2734" i="9"/>
  <c r="J2798" i="9"/>
  <c r="J2862" i="9"/>
  <c r="J2926" i="9"/>
  <c r="K3101" i="9"/>
  <c r="K3007" i="9"/>
  <c r="K3011" i="9"/>
  <c r="K3166" i="9"/>
  <c r="K3156" i="9"/>
  <c r="K3137" i="9"/>
  <c r="K3141" i="9"/>
  <c r="J2753" i="9"/>
  <c r="K3312" i="9"/>
  <c r="K3046" i="9"/>
  <c r="J2722" i="9"/>
  <c r="J2954" i="9"/>
  <c r="K3197" i="9"/>
  <c r="J2804" i="9"/>
  <c r="K3020" i="9"/>
  <c r="J2607" i="9"/>
  <c r="J2671" i="9"/>
  <c r="J2735" i="9"/>
  <c r="J2799" i="9"/>
  <c r="J2863" i="9"/>
  <c r="J2927" i="9"/>
  <c r="K3320" i="9"/>
  <c r="K3039" i="9"/>
  <c r="K3323" i="9"/>
  <c r="K3284" i="9"/>
  <c r="K3239" i="9"/>
  <c r="K3266" i="9"/>
  <c r="K3111" i="9"/>
  <c r="J2833" i="9"/>
  <c r="K3195" i="9"/>
  <c r="K3157" i="9"/>
  <c r="J2818" i="9"/>
  <c r="K3036" i="9"/>
  <c r="K3267" i="9"/>
  <c r="J2916" i="9"/>
  <c r="K3079" i="9"/>
  <c r="J2640" i="9"/>
  <c r="J2704" i="9"/>
  <c r="J2768" i="9"/>
  <c r="J2832" i="9"/>
  <c r="J2896" i="9"/>
  <c r="J2960" i="9"/>
  <c r="K3292" i="9"/>
  <c r="K3042" i="9"/>
  <c r="K3108" i="9"/>
  <c r="J2801" i="9"/>
  <c r="K3074" i="9"/>
  <c r="J2802" i="9"/>
  <c r="K3096" i="9"/>
  <c r="J2892" i="9"/>
  <c r="K3317" i="9"/>
  <c r="J2667" i="9"/>
  <c r="J2731" i="9"/>
  <c r="J2795" i="9"/>
  <c r="J2859" i="9"/>
  <c r="J2923" i="9"/>
  <c r="K3054" i="9"/>
  <c r="K3117" i="9"/>
  <c r="K3085" i="9"/>
  <c r="K3272" i="9"/>
  <c r="K3300" i="9"/>
  <c r="K3070" i="9"/>
  <c r="J2636" i="9"/>
  <c r="J2716" i="9"/>
  <c r="K3022" i="9"/>
  <c r="K3174" i="9"/>
  <c r="J2642" i="9"/>
  <c r="J2720" i="9"/>
  <c r="K3258" i="9"/>
  <c r="K3016" i="9"/>
  <c r="K3072" i="9"/>
  <c r="J2661" i="9"/>
  <c r="J2733" i="9"/>
  <c r="J2805" i="9"/>
  <c r="J2877" i="9"/>
  <c r="J2957" i="9"/>
  <c r="K3030" i="9"/>
  <c r="K3165" i="9"/>
  <c r="K3064" i="9"/>
  <c r="K3219" i="9"/>
  <c r="K3161" i="9"/>
  <c r="J2625" i="9"/>
  <c r="J2913" i="9"/>
  <c r="K3170" i="9"/>
  <c r="J2714" i="9"/>
  <c r="K3260" i="9"/>
  <c r="K3038" i="9"/>
  <c r="J2828" i="9"/>
  <c r="K3303" i="9"/>
  <c r="J2614" i="9"/>
  <c r="J2678" i="9"/>
  <c r="J2742" i="9"/>
  <c r="J2806" i="9"/>
  <c r="J2870" i="9"/>
  <c r="J2934" i="9"/>
  <c r="K3297" i="9"/>
  <c r="K3314" i="9"/>
  <c r="K3025" i="9"/>
  <c r="K3160" i="9"/>
  <c r="K3251" i="9"/>
  <c r="K3290" i="9"/>
  <c r="K3277" i="9"/>
  <c r="J2785" i="9"/>
  <c r="K3315" i="9"/>
  <c r="K2974" i="9"/>
  <c r="J2754" i="9"/>
  <c r="K3222" i="9"/>
  <c r="K3196" i="9"/>
  <c r="J2844" i="9"/>
  <c r="K3123" i="9"/>
  <c r="J2615" i="9"/>
  <c r="J2679" i="9"/>
  <c r="J2743" i="9"/>
  <c r="J2807" i="9"/>
  <c r="J2871" i="9"/>
  <c r="J2935" i="9"/>
  <c r="K3029" i="9"/>
  <c r="K3245" i="9"/>
  <c r="K3154" i="9"/>
  <c r="K3129" i="9"/>
  <c r="K3211" i="9"/>
  <c r="K3149" i="9"/>
  <c r="K3322" i="9"/>
  <c r="J2865" i="9"/>
  <c r="K3122" i="9"/>
  <c r="J2618" i="9"/>
  <c r="J2850" i="9"/>
  <c r="K3295" i="9"/>
  <c r="K3316" i="9"/>
  <c r="J2956" i="9"/>
  <c r="K3221" i="9"/>
  <c r="J2648" i="9"/>
  <c r="J2712" i="9"/>
  <c r="J2776" i="9"/>
  <c r="J2840" i="9"/>
  <c r="J2904" i="9"/>
  <c r="K3285" i="9"/>
  <c r="K3190" i="9"/>
  <c r="K3193" i="9"/>
  <c r="J2857" i="9"/>
  <c r="K3023" i="9"/>
  <c r="J2834" i="9"/>
  <c r="K3103" i="9"/>
  <c r="J2940" i="9"/>
  <c r="J2611" i="9"/>
  <c r="J2675" i="9"/>
  <c r="J2739" i="9"/>
  <c r="J2803" i="9"/>
  <c r="J2867" i="9"/>
  <c r="J2931" i="9"/>
  <c r="K3229" i="9"/>
  <c r="K3052" i="9"/>
  <c r="K3107" i="9"/>
  <c r="K3286" i="9"/>
  <c r="J2756" i="9"/>
  <c r="K3138" i="9"/>
  <c r="J2874" i="9"/>
  <c r="J2848" i="9"/>
  <c r="J2889" i="9"/>
  <c r="J2683" i="9"/>
  <c r="K2991" i="9"/>
  <c r="J2669" i="9"/>
  <c r="J2741" i="9"/>
  <c r="J2813" i="9"/>
  <c r="J2893" i="9"/>
  <c r="J2965" i="9"/>
  <c r="K3319" i="9"/>
  <c r="K3230" i="9"/>
  <c r="K3037" i="9"/>
  <c r="K3202" i="9"/>
  <c r="K3119" i="9"/>
  <c r="J2681" i="9"/>
  <c r="J2937" i="9"/>
  <c r="K3055" i="9"/>
  <c r="J2738" i="9"/>
  <c r="K3124" i="9"/>
  <c r="K3044" i="9"/>
  <c r="J2868" i="9"/>
  <c r="K3130" i="9"/>
  <c r="J2622" i="9"/>
  <c r="J2686" i="9"/>
  <c r="J2750" i="9"/>
  <c r="J2814" i="9"/>
  <c r="J2878" i="9"/>
  <c r="J2942" i="9"/>
  <c r="K3012" i="9"/>
  <c r="K3329" i="9"/>
  <c r="K3238" i="9"/>
  <c r="K3009" i="9"/>
  <c r="K3067" i="9"/>
  <c r="K3236" i="9"/>
  <c r="K3192" i="9"/>
  <c r="J2817" i="9"/>
  <c r="K3172" i="9"/>
  <c r="K3301" i="9"/>
  <c r="J2778" i="9"/>
  <c r="K3121" i="9"/>
  <c r="K3199" i="9"/>
  <c r="J2876" i="9"/>
  <c r="K2987" i="9"/>
  <c r="J2623" i="9"/>
  <c r="J2687" i="9"/>
  <c r="J2751" i="9"/>
  <c r="J2815" i="9"/>
  <c r="J2943" i="9"/>
  <c r="K3294" i="9"/>
  <c r="K3179" i="9"/>
  <c r="K2980" i="9"/>
  <c r="J2619" i="9"/>
  <c r="K3019" i="9"/>
  <c r="J2605" i="9"/>
  <c r="J2677" i="9"/>
  <c r="J2749" i="9"/>
  <c r="J2829" i="9"/>
  <c r="J2901" i="9"/>
  <c r="K3142" i="9"/>
  <c r="K3080" i="9"/>
  <c r="K3069" i="9"/>
  <c r="K3068" i="9"/>
  <c r="K3162" i="9"/>
  <c r="K3194" i="9"/>
  <c r="J2705" i="9"/>
  <c r="K3321" i="9"/>
  <c r="K2975" i="9"/>
  <c r="J2770" i="9"/>
  <c r="K3325" i="9"/>
  <c r="K3081" i="9"/>
  <c r="J2900" i="9"/>
  <c r="K3305" i="9"/>
  <c r="J2630" i="9"/>
  <c r="J2694" i="9"/>
  <c r="J2758" i="9"/>
  <c r="J2822" i="9"/>
  <c r="J2886" i="9"/>
  <c r="J2950" i="9"/>
  <c r="K3313" i="9"/>
  <c r="K3304" i="9"/>
  <c r="K2985" i="9"/>
  <c r="K3017" i="9"/>
  <c r="K3237" i="9"/>
  <c r="K3231" i="9"/>
  <c r="J2617" i="9"/>
  <c r="J2841" i="9"/>
  <c r="K3150" i="9"/>
  <c r="K3311" i="9"/>
  <c r="J2810" i="9"/>
  <c r="K3328" i="9"/>
  <c r="K3136" i="9"/>
  <c r="J2908" i="9"/>
  <c r="K3143" i="9"/>
  <c r="J2631" i="9"/>
  <c r="J2695" i="9"/>
  <c r="J2759" i="9"/>
  <c r="J2823" i="9"/>
  <c r="J2887" i="9"/>
  <c r="J2951" i="9"/>
  <c r="K3213" i="9"/>
  <c r="K3005" i="9"/>
  <c r="K3189" i="9"/>
  <c r="K3146" i="9"/>
  <c r="K3269" i="9"/>
  <c r="K3187" i="9"/>
  <c r="J2689" i="9"/>
  <c r="J2921" i="9"/>
  <c r="K3207" i="9"/>
  <c r="J2674" i="9"/>
  <c r="J2906" i="9"/>
  <c r="K3186" i="9"/>
  <c r="J2748" i="9"/>
  <c r="K3256" i="9"/>
  <c r="K3283" i="9"/>
  <c r="J2664" i="9"/>
  <c r="J2728" i="9"/>
  <c r="J2792" i="9"/>
  <c r="J2856" i="9"/>
  <c r="J2920" i="9"/>
  <c r="K3209" i="9"/>
  <c r="K3132" i="9"/>
  <c r="K3125" i="9"/>
  <c r="K3112" i="9"/>
  <c r="J2945" i="9"/>
  <c r="K3151" i="9"/>
  <c r="J2938" i="9"/>
  <c r="K3014" i="9"/>
  <c r="K3147" i="9"/>
  <c r="J2627" i="9"/>
  <c r="J2691" i="9"/>
  <c r="J2755" i="9"/>
  <c r="J2819" i="9"/>
  <c r="J2883" i="9"/>
  <c r="J2947" i="9"/>
  <c r="K3185" i="9"/>
  <c r="K3131" i="9"/>
  <c r="K3255" i="9"/>
  <c r="K3087" i="9"/>
  <c r="K3210" i="9"/>
  <c r="K3083" i="9"/>
  <c r="J2660" i="9"/>
  <c r="J2860" i="9"/>
  <c r="K3225" i="9"/>
  <c r="J2879" i="9"/>
  <c r="K3181" i="9"/>
  <c r="K3066" i="9"/>
  <c r="K3330" i="9"/>
  <c r="K2995" i="9"/>
  <c r="K3208" i="9"/>
  <c r="Z11" i="1"/>
  <c r="D2968" i="9" s="1"/>
  <c r="T11" i="1"/>
  <c r="P140" i="9"/>
  <c r="C140" i="9"/>
  <c r="Y12" i="1" l="1"/>
  <c r="U11" i="1"/>
  <c r="V11" i="1" s="1"/>
  <c r="W12" i="1"/>
  <c r="X12" i="1" s="1"/>
  <c r="I3334" i="9" s="1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 s="1"/>
  <c r="F3224" i="9"/>
  <c r="F3065" i="9"/>
  <c r="F3038" i="9"/>
  <c r="F3004" i="9"/>
  <c r="F3142" i="9"/>
  <c r="F3193" i="9"/>
  <c r="F3273" i="9"/>
  <c r="F2989" i="9"/>
  <c r="F2992" i="9"/>
  <c r="F3036" i="9"/>
  <c r="F3322" i="9"/>
  <c r="F3051" i="9"/>
  <c r="F3312" i="9"/>
  <c r="F3168" i="9"/>
  <c r="F3252" i="9"/>
  <c r="F3029" i="9"/>
  <c r="F3140" i="9"/>
  <c r="F3064" i="9"/>
  <c r="F3044" i="9"/>
  <c r="F3219" i="9"/>
  <c r="F3113" i="9"/>
  <c r="F3120" i="9"/>
  <c r="F3260" i="9"/>
  <c r="F2991" i="9"/>
  <c r="F3243" i="9"/>
  <c r="F3003" i="9"/>
  <c r="F3315" i="9"/>
  <c r="F3280" i="9"/>
  <c r="F3071" i="9"/>
  <c r="F3084" i="9"/>
  <c r="F3018" i="9"/>
  <c r="F3138" i="9"/>
  <c r="F3245" i="9"/>
  <c r="F3078" i="9"/>
  <c r="F3069" i="9"/>
  <c r="F3102" i="9"/>
  <c r="F3061" i="9"/>
  <c r="F2973" i="9"/>
  <c r="F3086" i="9"/>
  <c r="F3334" i="9"/>
  <c r="F3269" i="9"/>
  <c r="F3159" i="9"/>
  <c r="F3145" i="9"/>
  <c r="F3097" i="9"/>
  <c r="F3310" i="9"/>
  <c r="F3114" i="9"/>
  <c r="F3011" i="9"/>
  <c r="F3099" i="9"/>
  <c r="F3171" i="9"/>
  <c r="F3227" i="9"/>
  <c r="F3173" i="9"/>
  <c r="F3191" i="9"/>
  <c r="F3137" i="9"/>
  <c r="F3240" i="9"/>
  <c r="F3156" i="9"/>
  <c r="F3043" i="9"/>
  <c r="F3108" i="9"/>
  <c r="F3333" i="9"/>
  <c r="F3014" i="9"/>
  <c r="F3133" i="9"/>
  <c r="F3073" i="9"/>
  <c r="F2980" i="9"/>
  <c r="F3026" i="9"/>
  <c r="F3106" i="9"/>
  <c r="F3195" i="9"/>
  <c r="F3231" i="9"/>
  <c r="F3095" i="9"/>
  <c r="F3163" i="9"/>
  <c r="F3321" i="9"/>
  <c r="F3230" i="9"/>
  <c r="F3174" i="9"/>
  <c r="F3304" i="9"/>
  <c r="F3041" i="9"/>
  <c r="F3190" i="9"/>
  <c r="F3264" i="9"/>
  <c r="F3158" i="9"/>
  <c r="F3047" i="9"/>
  <c r="F3279" i="9"/>
  <c r="F2996" i="9"/>
  <c r="F3303" i="9"/>
  <c r="F3185" i="9"/>
  <c r="F3094" i="9"/>
  <c r="F2975" i="9"/>
  <c r="F3109" i="9"/>
  <c r="F3328" i="9"/>
  <c r="F3059" i="9"/>
  <c r="F3129" i="9"/>
  <c r="F3075" i="9"/>
  <c r="F3067" i="9"/>
  <c r="F3002" i="9"/>
  <c r="F3082" i="9"/>
  <c r="F3307" i="9"/>
  <c r="F3189" i="9"/>
  <c r="F3070" i="9"/>
  <c r="F3141" i="9"/>
  <c r="F3093" i="9"/>
  <c r="F3206" i="9"/>
  <c r="F3205" i="9"/>
  <c r="F3248" i="9"/>
  <c r="F3074" i="9"/>
  <c r="F3236" i="9"/>
  <c r="F3076" i="9"/>
  <c r="F3111" i="9"/>
  <c r="F3166" i="9"/>
  <c r="F3309" i="9"/>
  <c r="F3118" i="9"/>
  <c r="F3121" i="9"/>
  <c r="F3132" i="9"/>
  <c r="F3019" i="9"/>
  <c r="F3217" i="9"/>
  <c r="F3203" i="9"/>
  <c r="F3034" i="9"/>
  <c r="F3332" i="9"/>
  <c r="F3318" i="9"/>
  <c r="F3149" i="9"/>
  <c r="F3222" i="9"/>
  <c r="F3090" i="9"/>
  <c r="F2990" i="9"/>
  <c r="F3057" i="9"/>
  <c r="F3323" i="9"/>
  <c r="F3276" i="9"/>
  <c r="F3096" i="9"/>
  <c r="F3091" i="9"/>
  <c r="F3266" i="9"/>
  <c r="F3136" i="9"/>
  <c r="F3290" i="9"/>
  <c r="F3010" i="9"/>
  <c r="F3320" i="9"/>
  <c r="F2988" i="9"/>
  <c r="F3161" i="9"/>
  <c r="F3287" i="9"/>
  <c r="F3092" i="9"/>
  <c r="F3261" i="9"/>
  <c r="F3281" i="9"/>
  <c r="F2986" i="9"/>
  <c r="F3247" i="9"/>
  <c r="F3175" i="9"/>
  <c r="F3301" i="9"/>
  <c r="F2971" i="9"/>
  <c r="F2976" i="9"/>
  <c r="F3267" i="9"/>
  <c r="F2974" i="9"/>
  <c r="F3157" i="9"/>
  <c r="F3327" i="9"/>
  <c r="F3197" i="9"/>
  <c r="F3179" i="9"/>
  <c r="F3042" i="9"/>
  <c r="F3169" i="9"/>
  <c r="F3293" i="9"/>
  <c r="F3228" i="9"/>
  <c r="F3204" i="9"/>
  <c r="F3202" i="9"/>
  <c r="F3294" i="9"/>
  <c r="F3183" i="9"/>
  <c r="F2994" i="9"/>
  <c r="F3128" i="9"/>
  <c r="F3285" i="9"/>
  <c r="F3246" i="9"/>
  <c r="F3249" i="9"/>
  <c r="F3054" i="9"/>
  <c r="F3186" i="9"/>
  <c r="F2969" i="9"/>
  <c r="F3201" i="9"/>
  <c r="F3152" i="9"/>
  <c r="F3083" i="9"/>
  <c r="F3031" i="9"/>
  <c r="F2995" i="9"/>
  <c r="F3015" i="9"/>
  <c r="F2984" i="9"/>
  <c r="F3143" i="9"/>
  <c r="F3127" i="9"/>
  <c r="F3151" i="9"/>
  <c r="F3049" i="9"/>
  <c r="F3238" i="9"/>
  <c r="F3052" i="9"/>
  <c r="F2972" i="9"/>
  <c r="F3313" i="9"/>
  <c r="F3103" i="9"/>
  <c r="F2985" i="9"/>
  <c r="F3146" i="9"/>
  <c r="F3200" i="9"/>
  <c r="F3025" i="9"/>
  <c r="F3134" i="9"/>
  <c r="F3187" i="9"/>
  <c r="F3085" i="9"/>
  <c r="F3104" i="9"/>
  <c r="F3213" i="9"/>
  <c r="F2981" i="9"/>
  <c r="F3131" i="9"/>
  <c r="F3139" i="9"/>
  <c r="F3068" i="9"/>
  <c r="F3194" i="9"/>
  <c r="F3170" i="9"/>
  <c r="F3239" i="9"/>
  <c r="F3048" i="9"/>
  <c r="F3188" i="9"/>
  <c r="F3272" i="9"/>
  <c r="F3172" i="9"/>
  <c r="F3270" i="9"/>
  <c r="F3297" i="9"/>
  <c r="F3218" i="9"/>
  <c r="F3302" i="9"/>
  <c r="F3198" i="9"/>
  <c r="F3326" i="9"/>
  <c r="F2970" i="9"/>
  <c r="F3283" i="9"/>
  <c r="F3006" i="9"/>
  <c r="F3210" i="9"/>
  <c r="F3215" i="9"/>
  <c r="F3220" i="9"/>
  <c r="F2983" i="9"/>
  <c r="F3305" i="9"/>
  <c r="F2993" i="9"/>
  <c r="F3000" i="9"/>
  <c r="F3005" i="9"/>
  <c r="F3089" i="9"/>
  <c r="F3207" i="9"/>
  <c r="F3242" i="9"/>
  <c r="F3153" i="9"/>
  <c r="F3024" i="9"/>
  <c r="F3022" i="9"/>
  <c r="F3055" i="9"/>
  <c r="F3178" i="9"/>
  <c r="F3176" i="9"/>
  <c r="F3079" i="9"/>
  <c r="F3300" i="9"/>
  <c r="F3110" i="9"/>
  <c r="F3155" i="9"/>
  <c r="F3277" i="9"/>
  <c r="F3212" i="9"/>
  <c r="F3182" i="9"/>
  <c r="F3167" i="9"/>
  <c r="F3282" i="9"/>
  <c r="F3105" i="9"/>
  <c r="F3117" i="9"/>
  <c r="F3130" i="9"/>
  <c r="F3008" i="9"/>
  <c r="F3258" i="9"/>
  <c r="F3257" i="9"/>
  <c r="F3250" i="9"/>
  <c r="F3237" i="9"/>
  <c r="F3154" i="9"/>
  <c r="F3144" i="9"/>
  <c r="F3017" i="9"/>
  <c r="F2999" i="9"/>
  <c r="F3329" i="9"/>
  <c r="F3308" i="9"/>
  <c r="F3316" i="9"/>
  <c r="F3040" i="9"/>
  <c r="F2979" i="9"/>
  <c r="F3214" i="9"/>
  <c r="F3098" i="9"/>
  <c r="F3317" i="9"/>
  <c r="F3221" i="9"/>
  <c r="F3196" i="9"/>
  <c r="F3009" i="9"/>
  <c r="F3265" i="9"/>
  <c r="F3063" i="9"/>
  <c r="F3056" i="9"/>
  <c r="F3291" i="9"/>
  <c r="F3072" i="9"/>
  <c r="F3107" i="9"/>
  <c r="F2997" i="9"/>
  <c r="F3033" i="9"/>
  <c r="F3251" i="9"/>
  <c r="F3181" i="9"/>
  <c r="F3088" i="9"/>
  <c r="F3254" i="9"/>
  <c r="F3148" i="9"/>
  <c r="F3330" i="9"/>
  <c r="F3286" i="9"/>
  <c r="F3016" i="9"/>
  <c r="F3124" i="9"/>
  <c r="F3165" i="9"/>
  <c r="F2978" i="9"/>
  <c r="F3199" i="9"/>
  <c r="F3050" i="9"/>
  <c r="F3233" i="9"/>
  <c r="F3262" i="9"/>
  <c r="F3126" i="9"/>
  <c r="F3177" i="9"/>
  <c r="F3164" i="9"/>
  <c r="F3298" i="9"/>
  <c r="F3028" i="9"/>
  <c r="F3100" i="9"/>
  <c r="F3278" i="9"/>
  <c r="F3296" i="9"/>
  <c r="F3012" i="9"/>
  <c r="F3319" i="9"/>
  <c r="F3306" i="9"/>
  <c r="F3324" i="9"/>
  <c r="F3021" i="9"/>
  <c r="F3116" i="9"/>
  <c r="F3223" i="9"/>
  <c r="F2977" i="9"/>
  <c r="F3080" i="9"/>
  <c r="F3311" i="9"/>
  <c r="F3275" i="9"/>
  <c r="F3060" i="9"/>
  <c r="F3032" i="9"/>
  <c r="F3211" i="9"/>
  <c r="F3039" i="9"/>
  <c r="F3020" i="9"/>
  <c r="F3256" i="9"/>
  <c r="F3013" i="9"/>
  <c r="F3135" i="9"/>
  <c r="F3062" i="9"/>
  <c r="F3284" i="9"/>
  <c r="F3325" i="9"/>
  <c r="F3268" i="9"/>
  <c r="F3229" i="9"/>
  <c r="F3077" i="9"/>
  <c r="F3101" i="9"/>
  <c r="F3331" i="9"/>
  <c r="F3162" i="9"/>
  <c r="F3023" i="9"/>
  <c r="F3045" i="9"/>
  <c r="F3288" i="9"/>
  <c r="F3150" i="9"/>
  <c r="F3314" i="9"/>
  <c r="F3007" i="9"/>
  <c r="F3180" i="9"/>
  <c r="F3289" i="9"/>
  <c r="F3299" i="9"/>
  <c r="F3030" i="9"/>
  <c r="F3087" i="9"/>
  <c r="F3295" i="9"/>
  <c r="F3235" i="9"/>
  <c r="F3255" i="9"/>
  <c r="F3035" i="9"/>
  <c r="F3027" i="9"/>
  <c r="F3216" i="9"/>
  <c r="F3001" i="9"/>
  <c r="F3081" i="9"/>
  <c r="F3209" i="9"/>
  <c r="F3226" i="9"/>
  <c r="F3192" i="9"/>
  <c r="F2987" i="9"/>
  <c r="F3234" i="9"/>
  <c r="F3225" i="9"/>
  <c r="F3244" i="9"/>
  <c r="F3208" i="9"/>
  <c r="F3160" i="9"/>
  <c r="F3263" i="9"/>
  <c r="F3066" i="9"/>
  <c r="F3115" i="9"/>
  <c r="F3253" i="9"/>
  <c r="F3259" i="9"/>
  <c r="F3037" i="9"/>
  <c r="F3125" i="9"/>
  <c r="F3119" i="9"/>
  <c r="F3271" i="9"/>
  <c r="F2982" i="9"/>
  <c r="F3053" i="9"/>
  <c r="F3241" i="9"/>
  <c r="F3112" i="9"/>
  <c r="F3292" i="9"/>
  <c r="F3123" i="9"/>
  <c r="F2998" i="9"/>
  <c r="F3274" i="9"/>
  <c r="F3232" i="9"/>
  <c r="F3122" i="9"/>
  <c r="F3046" i="9"/>
  <c r="F3184" i="9"/>
  <c r="F3147" i="9"/>
  <c r="F3058" i="9"/>
  <c r="P141" i="9"/>
  <c r="C141" i="9"/>
  <c r="J3022" i="9" l="1"/>
  <c r="J3086" i="9"/>
  <c r="J3150" i="9"/>
  <c r="J3214" i="9"/>
  <c r="J3278" i="9"/>
  <c r="K3417" i="9"/>
  <c r="J3049" i="9"/>
  <c r="J3217" i="9"/>
  <c r="K3339" i="9"/>
  <c r="K3380" i="9"/>
  <c r="J3061" i="9"/>
  <c r="J3333" i="9"/>
  <c r="J3334" i="9" s="1"/>
  <c r="J3014" i="9"/>
  <c r="J3078" i="9"/>
  <c r="J3142" i="9"/>
  <c r="J3206" i="9"/>
  <c r="J3270" i="9"/>
  <c r="K3367" i="9"/>
  <c r="J2974" i="9"/>
  <c r="J3054" i="9"/>
  <c r="J3134" i="9"/>
  <c r="J3230" i="9"/>
  <c r="J3310" i="9"/>
  <c r="K3401" i="9"/>
  <c r="K3348" i="9"/>
  <c r="J3113" i="9"/>
  <c r="J3305" i="9"/>
  <c r="K3349" i="9"/>
  <c r="J2997" i="9"/>
  <c r="J3293" i="9"/>
  <c r="J2991" i="9"/>
  <c r="J3055" i="9"/>
  <c r="J3119" i="9"/>
  <c r="J3183" i="9"/>
  <c r="J3247" i="9"/>
  <c r="J3311" i="9"/>
  <c r="K3393" i="9"/>
  <c r="J3001" i="9"/>
  <c r="J3169" i="9"/>
  <c r="K3375" i="9"/>
  <c r="J2989" i="9"/>
  <c r="J3245" i="9"/>
  <c r="J2976" i="9"/>
  <c r="J3040" i="9"/>
  <c r="J3104" i="9"/>
  <c r="J3168" i="9"/>
  <c r="J3232" i="9"/>
  <c r="J3296" i="9"/>
  <c r="J2993" i="9"/>
  <c r="J3257" i="9"/>
  <c r="J3117" i="9"/>
  <c r="J3026" i="9"/>
  <c r="J3090" i="9"/>
  <c r="J3154" i="9"/>
  <c r="J3218" i="9"/>
  <c r="J3282" i="9"/>
  <c r="K3419" i="9"/>
  <c r="J3213" i="9"/>
  <c r="J2987" i="9"/>
  <c r="J3051" i="9"/>
  <c r="J3115" i="9"/>
  <c r="J3179" i="9"/>
  <c r="J3243" i="9"/>
  <c r="J3307" i="9"/>
  <c r="J3020" i="9"/>
  <c r="J3084" i="9"/>
  <c r="J3148" i="9"/>
  <c r="J3212" i="9"/>
  <c r="J3276" i="9"/>
  <c r="J3133" i="9"/>
  <c r="J3052" i="9"/>
  <c r="J2982" i="9"/>
  <c r="J3062" i="9"/>
  <c r="J3158" i="9"/>
  <c r="J3238" i="9"/>
  <c r="J3318" i="9"/>
  <c r="K3370" i="9"/>
  <c r="K3352" i="9"/>
  <c r="K3414" i="9"/>
  <c r="J3137" i="9"/>
  <c r="J3321" i="9"/>
  <c r="K3365" i="9"/>
  <c r="J3029" i="9"/>
  <c r="K3416" i="9"/>
  <c r="J2999" i="9"/>
  <c r="J3063" i="9"/>
  <c r="J3127" i="9"/>
  <c r="J3191" i="9"/>
  <c r="J3255" i="9"/>
  <c r="J3319" i="9"/>
  <c r="K3357" i="9"/>
  <c r="J3017" i="9"/>
  <c r="J3185" i="9"/>
  <c r="J3021" i="9"/>
  <c r="J3285" i="9"/>
  <c r="J2984" i="9"/>
  <c r="J3048" i="9"/>
  <c r="J3112" i="9"/>
  <c r="J3176" i="9"/>
  <c r="J3240" i="9"/>
  <c r="J3304" i="9"/>
  <c r="J3025" i="9"/>
  <c r="J3289" i="9"/>
  <c r="J3316" i="9"/>
  <c r="J3157" i="9"/>
  <c r="J2970" i="9"/>
  <c r="J2969" i="9" s="1"/>
  <c r="J3034" i="9"/>
  <c r="J3098" i="9"/>
  <c r="J3162" i="9"/>
  <c r="J3226" i="9"/>
  <c r="J3290" i="9"/>
  <c r="K3341" i="9"/>
  <c r="J3253" i="9"/>
  <c r="J2995" i="9"/>
  <c r="J3059" i="9"/>
  <c r="J3123" i="9"/>
  <c r="J3187" i="9"/>
  <c r="J3251" i="9"/>
  <c r="J3315" i="9"/>
  <c r="K3405" i="9"/>
  <c r="K3400" i="9"/>
  <c r="J3028" i="9"/>
  <c r="J3092" i="9"/>
  <c r="J3156" i="9"/>
  <c r="J3220" i="9"/>
  <c r="J3284" i="9"/>
  <c r="K3394" i="9"/>
  <c r="J3173" i="9"/>
  <c r="K3362" i="9"/>
  <c r="K3347" i="9"/>
  <c r="J3172" i="9"/>
  <c r="J2981" i="9"/>
  <c r="J3005" i="9"/>
  <c r="J3301" i="9"/>
  <c r="J2990" i="9"/>
  <c r="J3070" i="9"/>
  <c r="J3166" i="9"/>
  <c r="J3246" i="9"/>
  <c r="J3326" i="9"/>
  <c r="K3361" i="9"/>
  <c r="J3153" i="9"/>
  <c r="K3399" i="9"/>
  <c r="J3085" i="9"/>
  <c r="K3407" i="9"/>
  <c r="J3007" i="9"/>
  <c r="J3071" i="9"/>
  <c r="J3135" i="9"/>
  <c r="J3199" i="9"/>
  <c r="J3263" i="9"/>
  <c r="J3327" i="9"/>
  <c r="K3372" i="9"/>
  <c r="K3368" i="9"/>
  <c r="K3413" i="9"/>
  <c r="J3041" i="9"/>
  <c r="J3209" i="9"/>
  <c r="J3332" i="9"/>
  <c r="J3045" i="9"/>
  <c r="J3309" i="9"/>
  <c r="J2992" i="9"/>
  <c r="J3056" i="9"/>
  <c r="J3120" i="9"/>
  <c r="J3184" i="9"/>
  <c r="J3248" i="9"/>
  <c r="J3312" i="9"/>
  <c r="K3404" i="9"/>
  <c r="J3065" i="9"/>
  <c r="J3329" i="9"/>
  <c r="J3221" i="9"/>
  <c r="J2978" i="9"/>
  <c r="J3042" i="9"/>
  <c r="J3106" i="9"/>
  <c r="J3170" i="9"/>
  <c r="J3234" i="9"/>
  <c r="J3298" i="9"/>
  <c r="J3317" i="9"/>
  <c r="J3003" i="9"/>
  <c r="J3067" i="9"/>
  <c r="J3131" i="9"/>
  <c r="J3195" i="9"/>
  <c r="J3259" i="9"/>
  <c r="J3323" i="9"/>
  <c r="K3396" i="9"/>
  <c r="J2972" i="9"/>
  <c r="J3036" i="9"/>
  <c r="J3100" i="9"/>
  <c r="J3164" i="9"/>
  <c r="J3228" i="9"/>
  <c r="J3292" i="9"/>
  <c r="K3342" i="9"/>
  <c r="J3197" i="9"/>
  <c r="K3346" i="9"/>
  <c r="J3044" i="9"/>
  <c r="J3236" i="9"/>
  <c r="J3237" i="9"/>
  <c r="J3277" i="9"/>
  <c r="J3037" i="9"/>
  <c r="J2998" i="9"/>
  <c r="J3094" i="9"/>
  <c r="J3174" i="9"/>
  <c r="J3254" i="9"/>
  <c r="K3391" i="9"/>
  <c r="K3381" i="9"/>
  <c r="J2985" i="9"/>
  <c r="J3177" i="9"/>
  <c r="K3412" i="9"/>
  <c r="J3125" i="9"/>
  <c r="J3015" i="9"/>
  <c r="J3079" i="9"/>
  <c r="J3143" i="9"/>
  <c r="J3207" i="9"/>
  <c r="J3271" i="9"/>
  <c r="K3345" i="9"/>
  <c r="K3420" i="9"/>
  <c r="J3057" i="9"/>
  <c r="J3233" i="9"/>
  <c r="J3077" i="9"/>
  <c r="K3387" i="9"/>
  <c r="J3000" i="9"/>
  <c r="J3064" i="9"/>
  <c r="J3128" i="9"/>
  <c r="J3192" i="9"/>
  <c r="J3256" i="9"/>
  <c r="J3320" i="9"/>
  <c r="J3097" i="9"/>
  <c r="K3386" i="9"/>
  <c r="K3423" i="9"/>
  <c r="J3261" i="9"/>
  <c r="J2986" i="9"/>
  <c r="J3050" i="9"/>
  <c r="J3114" i="9"/>
  <c r="J3178" i="9"/>
  <c r="J3242" i="9"/>
  <c r="J3306" i="9"/>
  <c r="K3338" i="9"/>
  <c r="K3415" i="9"/>
  <c r="K3390" i="9"/>
  <c r="K3385" i="9"/>
  <c r="J3011" i="9"/>
  <c r="J3075" i="9"/>
  <c r="J3139" i="9"/>
  <c r="J3203" i="9"/>
  <c r="J3267" i="9"/>
  <c r="J3331" i="9"/>
  <c r="J2980" i="9"/>
  <c r="J3108" i="9"/>
  <c r="J3300" i="9"/>
  <c r="J3116" i="9"/>
  <c r="J3060" i="9"/>
  <c r="J3006" i="9"/>
  <c r="J3102" i="9"/>
  <c r="J3182" i="9"/>
  <c r="J3262" i="9"/>
  <c r="K3398" i="9"/>
  <c r="J3009" i="9"/>
  <c r="J3201" i="9"/>
  <c r="K3340" i="9"/>
  <c r="J3165" i="9"/>
  <c r="K3360" i="9"/>
  <c r="J3023" i="9"/>
  <c r="J3087" i="9"/>
  <c r="J3151" i="9"/>
  <c r="J3215" i="9"/>
  <c r="J3279" i="9"/>
  <c r="K3355" i="9"/>
  <c r="K3356" i="9"/>
  <c r="J3081" i="9"/>
  <c r="J3249" i="9"/>
  <c r="K3344" i="9"/>
  <c r="J3109" i="9"/>
  <c r="K3411" i="9"/>
  <c r="J3008" i="9"/>
  <c r="J3072" i="9"/>
  <c r="J3136" i="9"/>
  <c r="J3200" i="9"/>
  <c r="J3264" i="9"/>
  <c r="J3328" i="9"/>
  <c r="J3129" i="9"/>
  <c r="K3424" i="9"/>
  <c r="K3353" i="9"/>
  <c r="J3325" i="9"/>
  <c r="J2994" i="9"/>
  <c r="J3058" i="9"/>
  <c r="J3122" i="9"/>
  <c r="J3186" i="9"/>
  <c r="J3250" i="9"/>
  <c r="J3314" i="9"/>
  <c r="K3337" i="9"/>
  <c r="K3359" i="9"/>
  <c r="K3366" i="9"/>
  <c r="J3019" i="9"/>
  <c r="J3083" i="9"/>
  <c r="J3147" i="9"/>
  <c r="J3211" i="9"/>
  <c r="J3275" i="9"/>
  <c r="K3421" i="9"/>
  <c r="J2988" i="9"/>
  <c r="J3308" i="9"/>
  <c r="J3252" i="9"/>
  <c r="J3030" i="9"/>
  <c r="J3110" i="9"/>
  <c r="J3190" i="9"/>
  <c r="J3286" i="9"/>
  <c r="K3403" i="9"/>
  <c r="K3422" i="9"/>
  <c r="K3373" i="9"/>
  <c r="J3033" i="9"/>
  <c r="J3241" i="9"/>
  <c r="K3343" i="9"/>
  <c r="J3189" i="9"/>
  <c r="J3031" i="9"/>
  <c r="J3095" i="9"/>
  <c r="J3159" i="9"/>
  <c r="J3223" i="9"/>
  <c r="J3287" i="9"/>
  <c r="K3384" i="9"/>
  <c r="J3105" i="9"/>
  <c r="J3273" i="9"/>
  <c r="J3141" i="9"/>
  <c r="K3374" i="9"/>
  <c r="J3016" i="9"/>
  <c r="J3080" i="9"/>
  <c r="J3144" i="9"/>
  <c r="J3208" i="9"/>
  <c r="J3272" i="9"/>
  <c r="K3371" i="9"/>
  <c r="K3336" i="9"/>
  <c r="J3161" i="9"/>
  <c r="K3397" i="9"/>
  <c r="K3382" i="9"/>
  <c r="K3418" i="9"/>
  <c r="J3002" i="9"/>
  <c r="J3066" i="9"/>
  <c r="J3130" i="9"/>
  <c r="J3194" i="9"/>
  <c r="J3258" i="9"/>
  <c r="J3322" i="9"/>
  <c r="K3388" i="9"/>
  <c r="K3376" i="9"/>
  <c r="J3027" i="9"/>
  <c r="J3091" i="9"/>
  <c r="J3155" i="9"/>
  <c r="J3219" i="9"/>
  <c r="J3283" i="9"/>
  <c r="J2996" i="9"/>
  <c r="J3124" i="9"/>
  <c r="J3038" i="9"/>
  <c r="J3118" i="9"/>
  <c r="J3198" i="9"/>
  <c r="J3294" i="9"/>
  <c r="K3379" i="9"/>
  <c r="K3395" i="9"/>
  <c r="J3073" i="9"/>
  <c r="J3265" i="9"/>
  <c r="K3335" i="9"/>
  <c r="J3229" i="9"/>
  <c r="J2975" i="9"/>
  <c r="J3039" i="9"/>
  <c r="J3103" i="9"/>
  <c r="J3167" i="9"/>
  <c r="J3231" i="9"/>
  <c r="J3295" i="9"/>
  <c r="K3408" i="9"/>
  <c r="J3121" i="9"/>
  <c r="J3297" i="9"/>
  <c r="K3410" i="9"/>
  <c r="J3181" i="9"/>
  <c r="K3378" i="9"/>
  <c r="J3024" i="9"/>
  <c r="J3088" i="9"/>
  <c r="J3152" i="9"/>
  <c r="J3216" i="9"/>
  <c r="J3280" i="9"/>
  <c r="K3406" i="9"/>
  <c r="J3193" i="9"/>
  <c r="K3363" i="9"/>
  <c r="J3013" i="9"/>
  <c r="J3010" i="9"/>
  <c r="J3074" i="9"/>
  <c r="J3138" i="9"/>
  <c r="J3202" i="9"/>
  <c r="J3266" i="9"/>
  <c r="J3330" i="9"/>
  <c r="K3351" i="9"/>
  <c r="J3093" i="9"/>
  <c r="J2971" i="9"/>
  <c r="J3035" i="9"/>
  <c r="J3099" i="9"/>
  <c r="J3163" i="9"/>
  <c r="J3227" i="9"/>
  <c r="J3291" i="9"/>
  <c r="K3383" i="9"/>
  <c r="J3004" i="9"/>
  <c r="J3068" i="9"/>
  <c r="J3132" i="9"/>
  <c r="J3196" i="9"/>
  <c r="J3260" i="9"/>
  <c r="K3389" i="9"/>
  <c r="J3069" i="9"/>
  <c r="J3244" i="9"/>
  <c r="J3324" i="9"/>
  <c r="J3046" i="9"/>
  <c r="J3126" i="9"/>
  <c r="J3222" i="9"/>
  <c r="J3302" i="9"/>
  <c r="J3089" i="9"/>
  <c r="J3281" i="9"/>
  <c r="J2973" i="9"/>
  <c r="J3269" i="9"/>
  <c r="J2983" i="9"/>
  <c r="J3047" i="9"/>
  <c r="J3111" i="9"/>
  <c r="J3175" i="9"/>
  <c r="J3239" i="9"/>
  <c r="J3303" i="9"/>
  <c r="K3350" i="9"/>
  <c r="J2977" i="9"/>
  <c r="J3145" i="9"/>
  <c r="J3313" i="9"/>
  <c r="K3392" i="9"/>
  <c r="J3205" i="9"/>
  <c r="K3409" i="9"/>
  <c r="J3032" i="9"/>
  <c r="J3096" i="9"/>
  <c r="J3160" i="9"/>
  <c r="J3224" i="9"/>
  <c r="J3288" i="9"/>
  <c r="K3358" i="9"/>
  <c r="J3225" i="9"/>
  <c r="J3053" i="9"/>
  <c r="K3369" i="9"/>
  <c r="J3018" i="9"/>
  <c r="J3082" i="9"/>
  <c r="J3146" i="9"/>
  <c r="J3210" i="9"/>
  <c r="J3274" i="9"/>
  <c r="K3364" i="9"/>
  <c r="J3149" i="9"/>
  <c r="J2979" i="9"/>
  <c r="J3043" i="9"/>
  <c r="J3107" i="9"/>
  <c r="J3171" i="9"/>
  <c r="J3235" i="9"/>
  <c r="J3299" i="9"/>
  <c r="K3354" i="9"/>
  <c r="K3402" i="9"/>
  <c r="J3012" i="9"/>
  <c r="J3076" i="9"/>
  <c r="J3140" i="9"/>
  <c r="J3204" i="9"/>
  <c r="J3268" i="9"/>
  <c r="K3377" i="9"/>
  <c r="J3101" i="9"/>
  <c r="J3180" i="9"/>
  <c r="J3188" i="9"/>
  <c r="Z12" i="1"/>
  <c r="D3334" i="9" s="1"/>
  <c r="T12" i="1"/>
  <c r="C142" i="9"/>
  <c r="P142" i="9"/>
  <c r="E2970" i="9" l="1"/>
  <c r="E2969" i="9" s="1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 s="1"/>
  <c r="F3412" i="9"/>
  <c r="F3411" i="9"/>
  <c r="F3356" i="9"/>
  <c r="F3392" i="9"/>
  <c r="F3381" i="9"/>
  <c r="F3361" i="9"/>
  <c r="F3394" i="9"/>
  <c r="F3376" i="9"/>
  <c r="F3338" i="9"/>
  <c r="F3377" i="9"/>
  <c r="F3399" i="9"/>
  <c r="F3421" i="9"/>
  <c r="F3400" i="9"/>
  <c r="F3413" i="9"/>
  <c r="F3382" i="9"/>
  <c r="F3384" i="9"/>
  <c r="F3385" i="9"/>
  <c r="F3405" i="9"/>
  <c r="F3407" i="9"/>
  <c r="F3397" i="9"/>
  <c r="F3409" i="9"/>
  <c r="F3417" i="9"/>
  <c r="F3364" i="9"/>
  <c r="F3402" i="9"/>
  <c r="F3358" i="9"/>
  <c r="F3401" i="9"/>
  <c r="F3390" i="9"/>
  <c r="F3368" i="9"/>
  <c r="F3337" i="9"/>
  <c r="F3420" i="9"/>
  <c r="F3415" i="9"/>
  <c r="F3403" i="9"/>
  <c r="F3370" i="9"/>
  <c r="F3379" i="9"/>
  <c r="F3395" i="9"/>
  <c r="F3414" i="9"/>
  <c r="F3351" i="9"/>
  <c r="F3359" i="9"/>
  <c r="F3348" i="9"/>
  <c r="F3378" i="9"/>
  <c r="F3349" i="9"/>
  <c r="F3341" i="9"/>
  <c r="F3419" i="9"/>
  <c r="F3396" i="9"/>
  <c r="F3366" i="9"/>
  <c r="F3355" i="9"/>
  <c r="F3339" i="9"/>
  <c r="F3345" i="9"/>
  <c r="F3387" i="9"/>
  <c r="F3360" i="9"/>
  <c r="F3410" i="9"/>
  <c r="F3416" i="9"/>
  <c r="F3353" i="9"/>
  <c r="F3369" i="9"/>
  <c r="F3367" i="9"/>
  <c r="F3422" i="9"/>
  <c r="F3336" i="9"/>
  <c r="F3408" i="9"/>
  <c r="F3340" i="9"/>
  <c r="F3388" i="9"/>
  <c r="F3393" i="9"/>
  <c r="F3398" i="9"/>
  <c r="F3343" i="9"/>
  <c r="F3389" i="9"/>
  <c r="F3404" i="9"/>
  <c r="F3372" i="9"/>
  <c r="F3363" i="9"/>
  <c r="F3424" i="9"/>
  <c r="F3352" i="9"/>
  <c r="F3418" i="9"/>
  <c r="F3346" i="9"/>
  <c r="F3350" i="9"/>
  <c r="F3406" i="9"/>
  <c r="F3342" i="9"/>
  <c r="F3354" i="9"/>
  <c r="F3375" i="9"/>
  <c r="F3380" i="9"/>
  <c r="F3362" i="9"/>
  <c r="F3386" i="9"/>
  <c r="F3365" i="9"/>
  <c r="F3391" i="9"/>
  <c r="F3374" i="9"/>
  <c r="F3423" i="9"/>
  <c r="F3373" i="9"/>
  <c r="F3371" i="9"/>
  <c r="F3347" i="9"/>
  <c r="F3335" i="9"/>
  <c r="F3383" i="9"/>
  <c r="F3357" i="9"/>
  <c r="F3344" i="9"/>
  <c r="Y13" i="1"/>
  <c r="Z13" i="1" s="1"/>
  <c r="D3424" i="9" s="1"/>
  <c r="W13" i="1"/>
  <c r="X13" i="1" s="1"/>
  <c r="I3424" i="9" s="1"/>
  <c r="U12" i="1"/>
  <c r="V12" i="1" s="1"/>
  <c r="V13" i="1" s="1"/>
  <c r="P143" i="9"/>
  <c r="C143" i="9"/>
  <c r="E3335" i="9" l="1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3423" i="9"/>
  <c r="E3424" i="9" s="1"/>
  <c r="F3499" i="9"/>
  <c r="F3438" i="9"/>
  <c r="F3462" i="9"/>
  <c r="F3428" i="9"/>
  <c r="F3475" i="9"/>
  <c r="F3511" i="9"/>
  <c r="F3506" i="9"/>
  <c r="F3446" i="9"/>
  <c r="F3500" i="9"/>
  <c r="F3434" i="9"/>
  <c r="F3510" i="9"/>
  <c r="F3515" i="9"/>
  <c r="F3440" i="9"/>
  <c r="F3435" i="9"/>
  <c r="F3513" i="9"/>
  <c r="F3432" i="9"/>
  <c r="F3488" i="9"/>
  <c r="F3427" i="9"/>
  <c r="F3455" i="9"/>
  <c r="F3466" i="9"/>
  <c r="F3457" i="9"/>
  <c r="F3443" i="9"/>
  <c r="F3448" i="9"/>
  <c r="F3505" i="9"/>
  <c r="F3485" i="9"/>
  <c r="F3502" i="9"/>
  <c r="F3441" i="9"/>
  <c r="F3490" i="9"/>
  <c r="F3504" i="9"/>
  <c r="F3494" i="9"/>
  <c r="F3501" i="9"/>
  <c r="F3444" i="9"/>
  <c r="F3463" i="9"/>
  <c r="F3471" i="9"/>
  <c r="F3478" i="9"/>
  <c r="F3447" i="9"/>
  <c r="F3508" i="9"/>
  <c r="F3489" i="9"/>
  <c r="F3483" i="9"/>
  <c r="F3495" i="9"/>
  <c r="F3487" i="9"/>
  <c r="F3498" i="9"/>
  <c r="F3450" i="9"/>
  <c r="F3464" i="9"/>
  <c r="F3459" i="9"/>
  <c r="F3509" i="9"/>
  <c r="F3486" i="9"/>
  <c r="F3481" i="9"/>
  <c r="F3458" i="9"/>
  <c r="F3514" i="9"/>
  <c r="F3492" i="9"/>
  <c r="F3477" i="9"/>
  <c r="F3453" i="9"/>
  <c r="F3456" i="9"/>
  <c r="F3468" i="9"/>
  <c r="F3480" i="9"/>
  <c r="F3484" i="9"/>
  <c r="F3496" i="9"/>
  <c r="F3476" i="9"/>
  <c r="F3425" i="9"/>
  <c r="F3451" i="9"/>
  <c r="F3479" i="9"/>
  <c r="F3491" i="9"/>
  <c r="F3433" i="9"/>
  <c r="F3472" i="9"/>
  <c r="F3493" i="9"/>
  <c r="F3430" i="9"/>
  <c r="F3474" i="9"/>
  <c r="F3465" i="9"/>
  <c r="F3482" i="9"/>
  <c r="F3436" i="9"/>
  <c r="F3437" i="9"/>
  <c r="F3497" i="9"/>
  <c r="F3467" i="9"/>
  <c r="F3439" i="9"/>
  <c r="F3426" i="9"/>
  <c r="F3469" i="9"/>
  <c r="F3449" i="9"/>
  <c r="F3442" i="9"/>
  <c r="F3431" i="9"/>
  <c r="F3452" i="9"/>
  <c r="F3445" i="9"/>
  <c r="F3473" i="9"/>
  <c r="F3503" i="9"/>
  <c r="F3454" i="9"/>
  <c r="F3512" i="9"/>
  <c r="F3461" i="9"/>
  <c r="F3470" i="9"/>
  <c r="F3460" i="9"/>
  <c r="F3507" i="9"/>
  <c r="F3429" i="9"/>
  <c r="T13" i="1"/>
  <c r="J3401" i="9"/>
  <c r="J3423" i="9"/>
  <c r="J3424" i="9" s="1"/>
  <c r="J3371" i="9"/>
  <c r="J3408" i="9"/>
  <c r="J3379" i="9"/>
  <c r="J3372" i="9"/>
  <c r="J3375" i="9"/>
  <c r="J3338" i="9"/>
  <c r="J3402" i="9"/>
  <c r="J3357" i="9"/>
  <c r="J3336" i="9"/>
  <c r="J3355" i="9"/>
  <c r="J3419" i="9"/>
  <c r="J3413" i="9"/>
  <c r="J3361" i="9"/>
  <c r="J3366" i="9"/>
  <c r="J3351" i="9"/>
  <c r="J3415" i="9"/>
  <c r="J3417" i="9"/>
  <c r="J3381" i="9"/>
  <c r="J3363" i="9"/>
  <c r="J3350" i="9"/>
  <c r="J3354" i="9"/>
  <c r="J3405" i="9"/>
  <c r="J3346" i="9"/>
  <c r="J3410" i="9"/>
  <c r="J3344" i="9"/>
  <c r="J3356" i="9"/>
  <c r="J3359" i="9"/>
  <c r="J3380" i="9"/>
  <c r="J3368" i="9"/>
  <c r="J3376" i="9"/>
  <c r="J3367" i="9"/>
  <c r="J3362" i="9"/>
  <c r="J3340" i="9"/>
  <c r="J3342" i="9"/>
  <c r="J3396" i="9"/>
  <c r="J3406" i="9"/>
  <c r="J3390" i="9"/>
  <c r="J3392" i="9"/>
  <c r="J3370" i="9"/>
  <c r="J3348" i="9"/>
  <c r="J3358" i="9"/>
  <c r="J3369" i="9"/>
  <c r="J3387" i="9"/>
  <c r="J3420" i="9"/>
  <c r="J3360" i="9"/>
  <c r="J3404" i="9"/>
  <c r="J3352" i="9"/>
  <c r="J3383" i="9"/>
  <c r="J3337" i="9"/>
  <c r="J3378" i="9"/>
  <c r="J3364" i="9"/>
  <c r="J3374" i="9"/>
  <c r="J3393" i="9"/>
  <c r="J3395" i="9"/>
  <c r="J3349" i="9"/>
  <c r="J3384" i="9"/>
  <c r="J3341" i="9"/>
  <c r="J3400" i="9"/>
  <c r="J3391" i="9"/>
  <c r="J3353" i="9"/>
  <c r="J3365" i="9"/>
  <c r="J3335" i="9"/>
  <c r="J3377" i="9"/>
  <c r="J3412" i="9"/>
  <c r="J3347" i="9"/>
  <c r="J3389" i="9"/>
  <c r="J3421" i="9"/>
  <c r="J3407" i="9"/>
  <c r="J3414" i="9"/>
  <c r="J3418" i="9"/>
  <c r="J3382" i="9"/>
  <c r="J3386" i="9"/>
  <c r="J3388" i="9"/>
  <c r="J3398" i="9"/>
  <c r="J3339" i="9"/>
  <c r="J3403" i="9"/>
  <c r="J3416" i="9"/>
  <c r="J3373" i="9"/>
  <c r="J3399" i="9"/>
  <c r="J3394" i="9"/>
  <c r="J3422" i="9"/>
  <c r="J3411" i="9"/>
  <c r="J3345" i="9"/>
  <c r="J3343" i="9"/>
  <c r="J3385" i="9"/>
  <c r="J3397" i="9"/>
  <c r="J3409" i="9"/>
  <c r="K3494" i="9"/>
  <c r="K3440" i="9"/>
  <c r="K3500" i="9"/>
  <c r="K3488" i="9"/>
  <c r="K3498" i="9"/>
  <c r="K3428" i="9"/>
  <c r="K3438" i="9"/>
  <c r="K3464" i="9"/>
  <c r="K3466" i="9"/>
  <c r="K3485" i="9"/>
  <c r="K3448" i="9"/>
  <c r="K3503" i="9"/>
  <c r="K3471" i="9"/>
  <c r="K3458" i="9"/>
  <c r="K3507" i="9"/>
  <c r="K3472" i="9"/>
  <c r="K3510" i="9"/>
  <c r="K3514" i="9"/>
  <c r="K3442" i="9"/>
  <c r="K3435" i="9"/>
  <c r="K3452" i="9"/>
  <c r="K3447" i="9"/>
  <c r="K3504" i="9"/>
  <c r="K3512" i="9"/>
  <c r="K3432" i="9"/>
  <c r="K3468" i="9"/>
  <c r="K3459" i="9"/>
  <c r="K3478" i="9"/>
  <c r="K3499" i="9"/>
  <c r="K3446" i="9"/>
  <c r="K3443" i="9"/>
  <c r="K3474" i="9"/>
  <c r="K3496" i="9"/>
  <c r="K3436" i="9"/>
  <c r="K3486" i="9"/>
  <c r="K3487" i="9"/>
  <c r="K3431" i="9"/>
  <c r="K3453" i="9"/>
  <c r="K3430" i="9"/>
  <c r="K3509" i="9"/>
  <c r="K3497" i="9"/>
  <c r="K3511" i="9"/>
  <c r="K3508" i="9"/>
  <c r="K3434" i="9"/>
  <c r="K3445" i="9"/>
  <c r="K3483" i="9"/>
  <c r="K3477" i="9"/>
  <c r="K3450" i="9"/>
  <c r="K3457" i="9"/>
  <c r="K3461" i="9"/>
  <c r="K3454" i="9"/>
  <c r="K3433" i="9"/>
  <c r="K3502" i="9"/>
  <c r="K3480" i="9"/>
  <c r="K3491" i="9"/>
  <c r="K3484" i="9"/>
  <c r="K3481" i="9"/>
  <c r="K3441" i="9"/>
  <c r="K3506" i="9"/>
  <c r="K3489" i="9"/>
  <c r="K3515" i="9"/>
  <c r="K3425" i="9"/>
  <c r="K3482" i="9"/>
  <c r="K3463" i="9"/>
  <c r="K3475" i="9"/>
  <c r="K3479" i="9"/>
  <c r="K3426" i="9"/>
  <c r="K3449" i="9"/>
  <c r="K3455" i="9"/>
  <c r="K3460" i="9"/>
  <c r="K3451" i="9"/>
  <c r="K3444" i="9"/>
  <c r="K3513" i="9"/>
  <c r="K3505" i="9"/>
  <c r="K3492" i="9"/>
  <c r="K3465" i="9"/>
  <c r="K3493" i="9"/>
  <c r="K3490" i="9"/>
  <c r="K3429" i="9"/>
  <c r="K3495" i="9"/>
  <c r="K3456" i="9"/>
  <c r="K3439" i="9"/>
  <c r="K3469" i="9"/>
  <c r="K3462" i="9"/>
  <c r="K3473" i="9"/>
  <c r="K3427" i="9"/>
  <c r="K3467" i="9"/>
  <c r="K3470" i="9"/>
  <c r="K3437" i="9"/>
  <c r="K3501" i="9"/>
  <c r="K3476" i="9"/>
  <c r="P144" i="9"/>
  <c r="C144" i="9"/>
  <c r="Y14" i="1" l="1"/>
  <c r="Z14" i="1" s="1"/>
  <c r="D3515" i="9" s="1"/>
  <c r="W14" i="1"/>
  <c r="X14" i="1" s="1"/>
  <c r="T14" i="1"/>
  <c r="U13" i="1"/>
  <c r="P145" i="9"/>
  <c r="C145" i="9"/>
  <c r="Y15" i="1" l="1"/>
  <c r="Z15" i="1" s="1"/>
  <c r="D3607" i="9" s="1"/>
  <c r="W15" i="1"/>
  <c r="I3607" i="9" s="1"/>
  <c r="U14" i="1"/>
  <c r="T15" i="1"/>
  <c r="I3515" i="9"/>
  <c r="V14" i="1"/>
  <c r="V15" i="1" s="1"/>
  <c r="E3425" i="9"/>
  <c r="E3426" i="9"/>
  <c r="E3427" i="9"/>
  <c r="E3428" i="9"/>
  <c r="E3429" i="9"/>
  <c r="E3430" i="9"/>
  <c r="E3431" i="9"/>
  <c r="E3432" i="9"/>
  <c r="E3433" i="9"/>
  <c r="E3434" i="9"/>
  <c r="E3435" i="9"/>
  <c r="E3436" i="9"/>
  <c r="E3437" i="9"/>
  <c r="E3438" i="9"/>
  <c r="E3439" i="9"/>
  <c r="E3440" i="9"/>
  <c r="E3441" i="9"/>
  <c r="E3442" i="9"/>
  <c r="E3443" i="9"/>
  <c r="E3444" i="9"/>
  <c r="E3445" i="9"/>
  <c r="E3446" i="9"/>
  <c r="E3447" i="9"/>
  <c r="E3448" i="9"/>
  <c r="E3449" i="9"/>
  <c r="E3450" i="9"/>
  <c r="E3451" i="9"/>
  <c r="E3452" i="9"/>
  <c r="E3453" i="9"/>
  <c r="E3454" i="9"/>
  <c r="E3455" i="9"/>
  <c r="E3456" i="9"/>
  <c r="E3457" i="9"/>
  <c r="E3458" i="9"/>
  <c r="E3459" i="9"/>
  <c r="E3460" i="9"/>
  <c r="E3461" i="9"/>
  <c r="E3462" i="9"/>
  <c r="E3463" i="9"/>
  <c r="E3464" i="9"/>
  <c r="E3465" i="9"/>
  <c r="E3466" i="9"/>
  <c r="E3467" i="9"/>
  <c r="E3468" i="9"/>
  <c r="E3469" i="9"/>
  <c r="E3470" i="9"/>
  <c r="E3471" i="9"/>
  <c r="E3472" i="9"/>
  <c r="E3473" i="9"/>
  <c r="E3474" i="9"/>
  <c r="E3475" i="9"/>
  <c r="E3476" i="9"/>
  <c r="E3477" i="9"/>
  <c r="E3478" i="9"/>
  <c r="E3479" i="9"/>
  <c r="E3480" i="9"/>
  <c r="E3481" i="9"/>
  <c r="E3482" i="9"/>
  <c r="E3483" i="9"/>
  <c r="E3484" i="9"/>
  <c r="E3485" i="9"/>
  <c r="E3486" i="9"/>
  <c r="E3487" i="9"/>
  <c r="E3488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 s="1"/>
  <c r="F3542" i="9"/>
  <c r="F3516" i="9"/>
  <c r="F3597" i="9"/>
  <c r="F3582" i="9"/>
  <c r="F3537" i="9"/>
  <c r="F3581" i="9"/>
  <c r="F3602" i="9"/>
  <c r="F3584" i="9"/>
  <c r="F3562" i="9"/>
  <c r="F3534" i="9"/>
  <c r="F3523" i="9"/>
  <c r="F3525" i="9"/>
  <c r="F3545" i="9"/>
  <c r="F3554" i="9"/>
  <c r="F3603" i="9"/>
  <c r="F3521" i="9"/>
  <c r="F3567" i="9"/>
  <c r="F3595" i="9"/>
  <c r="F3566" i="9"/>
  <c r="F3574" i="9"/>
  <c r="F3589" i="9"/>
  <c r="F3576" i="9"/>
  <c r="F3559" i="9"/>
  <c r="F3552" i="9"/>
  <c r="F3577" i="9"/>
  <c r="F3547" i="9"/>
  <c r="F3529" i="9"/>
  <c r="F3548" i="9"/>
  <c r="F3569" i="9"/>
  <c r="F3607" i="9"/>
  <c r="F3557" i="9"/>
  <c r="F3590" i="9"/>
  <c r="F3527" i="9"/>
  <c r="F3522" i="9"/>
  <c r="F3553" i="9"/>
  <c r="F3586" i="9"/>
  <c r="F3550" i="9"/>
  <c r="F3520" i="9"/>
  <c r="F3540" i="9"/>
  <c r="F3528" i="9"/>
  <c r="F3538" i="9"/>
  <c r="F3518" i="9"/>
  <c r="F3530" i="9"/>
  <c r="F3549" i="9"/>
  <c r="F3543" i="9"/>
  <c r="F3551" i="9"/>
  <c r="F3600" i="9"/>
  <c r="F3546" i="9"/>
  <c r="F3555" i="9"/>
  <c r="F3531" i="9"/>
  <c r="F3599" i="9"/>
  <c r="F3592" i="9"/>
  <c r="F3605" i="9"/>
  <c r="F3594" i="9"/>
  <c r="F3568" i="9"/>
  <c r="F3596" i="9"/>
  <c r="F3573" i="9"/>
  <c r="F3519" i="9"/>
  <c r="F3541" i="9"/>
  <c r="F3524" i="9"/>
  <c r="F3539" i="9"/>
  <c r="F3591" i="9"/>
  <c r="F3593" i="9"/>
  <c r="F3533" i="9"/>
  <c r="F3565" i="9"/>
  <c r="F3571" i="9"/>
  <c r="F3556" i="9"/>
  <c r="F3598" i="9"/>
  <c r="F3587" i="9"/>
  <c r="F3532" i="9"/>
  <c r="F3526" i="9"/>
  <c r="F3564" i="9"/>
  <c r="F3588" i="9"/>
  <c r="F3579" i="9"/>
  <c r="F3563" i="9"/>
  <c r="F3606" i="9"/>
  <c r="F3578" i="9"/>
  <c r="F3535" i="9"/>
  <c r="F3561" i="9"/>
  <c r="F3585" i="9"/>
  <c r="F3604" i="9"/>
  <c r="F3570" i="9"/>
  <c r="F3517" i="9"/>
  <c r="F3601" i="9"/>
  <c r="F3560" i="9"/>
  <c r="F3583" i="9"/>
  <c r="F3536" i="9"/>
  <c r="F3580" i="9"/>
  <c r="F3572" i="9"/>
  <c r="F3575" i="9"/>
  <c r="F3544" i="9"/>
  <c r="F3558" i="9"/>
  <c r="P146" i="9"/>
  <c r="C146" i="9"/>
  <c r="J3469" i="9" l="1"/>
  <c r="K3545" i="9"/>
  <c r="K3517" i="9"/>
  <c r="J3505" i="9"/>
  <c r="K3524" i="9"/>
  <c r="K3518" i="9"/>
  <c r="J3486" i="9"/>
  <c r="K3576" i="9"/>
  <c r="K3616" i="9"/>
  <c r="J3513" i="9"/>
  <c r="K3597" i="9"/>
  <c r="K3572" i="9"/>
  <c r="J3479" i="9"/>
  <c r="K3523" i="9"/>
  <c r="K3608" i="9"/>
  <c r="K3593" i="9"/>
  <c r="J3476" i="9"/>
  <c r="J3464" i="9"/>
  <c r="K3535" i="9"/>
  <c r="K3565" i="9"/>
  <c r="K3587" i="9"/>
  <c r="J3483" i="9"/>
  <c r="K3562" i="9"/>
  <c r="J3477" i="9"/>
  <c r="K3580" i="9"/>
  <c r="K3546" i="9"/>
  <c r="K3590" i="9"/>
  <c r="K3544" i="9"/>
  <c r="J3430" i="9"/>
  <c r="J3494" i="9"/>
  <c r="K3603" i="9"/>
  <c r="K3614" i="9"/>
  <c r="K3577" i="9"/>
  <c r="K3586" i="9"/>
  <c r="K3610" i="9"/>
  <c r="J3487" i="9"/>
  <c r="K3558" i="9"/>
  <c r="K3611" i="9"/>
  <c r="J3450" i="9"/>
  <c r="J3508" i="9"/>
  <c r="J3472" i="9"/>
  <c r="K3583" i="9"/>
  <c r="J3458" i="9"/>
  <c r="J3427" i="9"/>
  <c r="J3491" i="9"/>
  <c r="K3540" i="9"/>
  <c r="J3492" i="9"/>
  <c r="J3485" i="9"/>
  <c r="K3548" i="9"/>
  <c r="K3574" i="9"/>
  <c r="J3438" i="9"/>
  <c r="J3502" i="9"/>
  <c r="K3607" i="9"/>
  <c r="K3519" i="9"/>
  <c r="K3600" i="9"/>
  <c r="K3553" i="9"/>
  <c r="J3431" i="9"/>
  <c r="J3495" i="9"/>
  <c r="K3605" i="9"/>
  <c r="K3591" i="9"/>
  <c r="J3482" i="9"/>
  <c r="K3525" i="9"/>
  <c r="J3480" i="9"/>
  <c r="K3528" i="9"/>
  <c r="J3498" i="9"/>
  <c r="J3435" i="9"/>
  <c r="J3499" i="9"/>
  <c r="K3595" i="9"/>
  <c r="K3606" i="9"/>
  <c r="J3467" i="9"/>
  <c r="J3429" i="9"/>
  <c r="J3493" i="9"/>
  <c r="J3444" i="9"/>
  <c r="J3446" i="9"/>
  <c r="J3510" i="9"/>
  <c r="J3436" i="9"/>
  <c r="J3439" i="9"/>
  <c r="J3503" i="9"/>
  <c r="K3563" i="9"/>
  <c r="K3521" i="9"/>
  <c r="J3506" i="9"/>
  <c r="K3550" i="9"/>
  <c r="J3488" i="9"/>
  <c r="K3560" i="9"/>
  <c r="K3516" i="9"/>
  <c r="J3443" i="9"/>
  <c r="J3507" i="9"/>
  <c r="K3599" i="9"/>
  <c r="K3527" i="9"/>
  <c r="K3598" i="9"/>
  <c r="J3459" i="9"/>
  <c r="K3526" i="9"/>
  <c r="K3584" i="9"/>
  <c r="J3437" i="9"/>
  <c r="J3501" i="9"/>
  <c r="J3426" i="9"/>
  <c r="J3460" i="9"/>
  <c r="J3454" i="9"/>
  <c r="K3539" i="9"/>
  <c r="K3588" i="9"/>
  <c r="J3433" i="9"/>
  <c r="K3617" i="9"/>
  <c r="J3452" i="9"/>
  <c r="J3447" i="9"/>
  <c r="J3511" i="9"/>
  <c r="K3537" i="9"/>
  <c r="J3473" i="9"/>
  <c r="K3556" i="9"/>
  <c r="J3432" i="9"/>
  <c r="J3496" i="9"/>
  <c r="K3547" i="9"/>
  <c r="K3552" i="9"/>
  <c r="J3451" i="9"/>
  <c r="K3592" i="9"/>
  <c r="K3551" i="9"/>
  <c r="J3489" i="9"/>
  <c r="J3440" i="9"/>
  <c r="J3504" i="9"/>
  <c r="J3428" i="9"/>
  <c r="K3564" i="9"/>
  <c r="K3543" i="9"/>
  <c r="K3615" i="9"/>
  <c r="J3445" i="9"/>
  <c r="J3509" i="9"/>
  <c r="K3533" i="9"/>
  <c r="J3425" i="9"/>
  <c r="J3434" i="9"/>
  <c r="J3500" i="9"/>
  <c r="J3462" i="9"/>
  <c r="K3530" i="9"/>
  <c r="K3596" i="9"/>
  <c r="J3449" i="9"/>
  <c r="J3442" i="9"/>
  <c r="J3484" i="9"/>
  <c r="J3455" i="9"/>
  <c r="K3571" i="9"/>
  <c r="K3531" i="9"/>
  <c r="K3578" i="9"/>
  <c r="J3448" i="9"/>
  <c r="J3481" i="9"/>
  <c r="K3589" i="9"/>
  <c r="J3453" i="9"/>
  <c r="K3522" i="9"/>
  <c r="K3581" i="9"/>
  <c r="J3441" i="9"/>
  <c r="J3466" i="9"/>
  <c r="K3538" i="9"/>
  <c r="J3470" i="9"/>
  <c r="K3570" i="9"/>
  <c r="K3555" i="9"/>
  <c r="J3465" i="9"/>
  <c r="J3474" i="9"/>
  <c r="K3569" i="9"/>
  <c r="J3463" i="9"/>
  <c r="K3582" i="9"/>
  <c r="K3573" i="9"/>
  <c r="J3512" i="9"/>
  <c r="J3468" i="9"/>
  <c r="K3534" i="9"/>
  <c r="J3461" i="9"/>
  <c r="K3561" i="9"/>
  <c r="K3585" i="9"/>
  <c r="J3457" i="9"/>
  <c r="J3490" i="9"/>
  <c r="K3554" i="9"/>
  <c r="J3478" i="9"/>
  <c r="K3542" i="9"/>
  <c r="K3536" i="9"/>
  <c r="J3497" i="9"/>
  <c r="J3514" i="9"/>
  <c r="J3515" i="9" s="1"/>
  <c r="K3559" i="9"/>
  <c r="J3471" i="9"/>
  <c r="K3602" i="9"/>
  <c r="K3520" i="9"/>
  <c r="K3529" i="9"/>
  <c r="K3609" i="9"/>
  <c r="J3456" i="9"/>
  <c r="K3549" i="9"/>
  <c r="K3601" i="9"/>
  <c r="K3575" i="9"/>
  <c r="J3475" i="9"/>
  <c r="K3532" i="9"/>
  <c r="K3541" i="9"/>
  <c r="K3566" i="9"/>
  <c r="K3567" i="9"/>
  <c r="K3618" i="9"/>
  <c r="K3594" i="9"/>
  <c r="K3568" i="9"/>
  <c r="K3579" i="9"/>
  <c r="K3612" i="9"/>
  <c r="K3557" i="9"/>
  <c r="K3604" i="9"/>
  <c r="L3604" i="9" s="1"/>
  <c r="K3613" i="9"/>
  <c r="U15" i="1"/>
  <c r="E7" i="9"/>
  <c r="H2" i="9" s="1"/>
  <c r="J3536" i="9"/>
  <c r="J3606" i="9"/>
  <c r="J3544" i="9"/>
  <c r="J3531" i="9"/>
  <c r="J3517" i="9"/>
  <c r="J3545" i="9"/>
  <c r="J3539" i="9"/>
  <c r="J3605" i="9"/>
  <c r="J3562" i="9"/>
  <c r="J3579" i="9"/>
  <c r="J3589" i="9"/>
  <c r="J3516" i="9"/>
  <c r="J3550" i="9"/>
  <c r="J3583" i="9"/>
  <c r="J3526" i="9"/>
  <c r="J3593" i="9"/>
  <c r="J3523" i="9"/>
  <c r="J3537" i="9"/>
  <c r="J3552" i="9"/>
  <c r="J3555" i="9"/>
  <c r="J3541" i="9"/>
  <c r="J3553" i="9"/>
  <c r="J3563" i="9"/>
  <c r="J3575" i="9"/>
  <c r="J3570" i="9"/>
  <c r="J3595" i="9"/>
  <c r="J3519" i="9"/>
  <c r="J3564" i="9"/>
  <c r="J3558" i="9"/>
  <c r="J3520" i="9"/>
  <c r="J3585" i="9"/>
  <c r="J3538" i="9"/>
  <c r="J3590" i="9"/>
  <c r="J3592" i="9"/>
  <c r="J3529" i="9"/>
  <c r="J3598" i="9"/>
  <c r="J3604" i="9"/>
  <c r="J3554" i="9"/>
  <c r="J3560" i="9"/>
  <c r="J3571" i="9"/>
  <c r="J3557" i="9"/>
  <c r="J3561" i="9"/>
  <c r="J3587" i="9"/>
  <c r="J3607" i="9"/>
  <c r="J3578" i="9"/>
  <c r="J3532" i="9"/>
  <c r="J3527" i="9"/>
  <c r="J3573" i="9"/>
  <c r="J3566" i="9"/>
  <c r="J3581" i="9"/>
  <c r="J3540" i="9"/>
  <c r="J3586" i="9"/>
  <c r="J3535" i="9"/>
  <c r="J3574" i="9"/>
  <c r="J3572" i="9"/>
  <c r="J3582" i="9"/>
  <c r="J3548" i="9"/>
  <c r="J3533" i="9"/>
  <c r="J3596" i="9"/>
  <c r="J3528" i="9"/>
  <c r="J3565" i="9"/>
  <c r="J3559" i="9"/>
  <c r="J3601" i="9"/>
  <c r="J3547" i="9"/>
  <c r="J3568" i="9"/>
  <c r="J3603" i="9"/>
  <c r="J3569" i="9"/>
  <c r="J3522" i="9"/>
  <c r="J3556" i="9"/>
  <c r="J3567" i="9"/>
  <c r="J3599" i="9"/>
  <c r="J3588" i="9"/>
  <c r="J3594" i="9"/>
  <c r="J3543" i="9"/>
  <c r="J3584" i="9"/>
  <c r="J3521" i="9"/>
  <c r="J3602" i="9"/>
  <c r="J3551" i="9"/>
  <c r="J3580" i="9"/>
  <c r="J3546" i="9"/>
  <c r="J3576" i="9"/>
  <c r="J3524" i="9"/>
  <c r="J3577" i="9"/>
  <c r="J3530" i="9"/>
  <c r="J3518" i="9"/>
  <c r="J3525" i="9"/>
  <c r="J3549" i="9"/>
  <c r="J3600" i="9"/>
  <c r="J3597" i="9"/>
  <c r="J3591" i="9"/>
  <c r="J3534" i="9"/>
  <c r="J3542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3" i="9"/>
  <c r="E3584" i="9"/>
  <c r="E3585" i="9"/>
  <c r="E3586" i="9"/>
  <c r="E3587" i="9"/>
  <c r="E3588" i="9"/>
  <c r="E3589" i="9"/>
  <c r="E3590" i="9"/>
  <c r="E3591" i="9"/>
  <c r="E3592" i="9"/>
  <c r="E3593" i="9"/>
  <c r="E3594" i="9"/>
  <c r="E3595" i="9"/>
  <c r="E3596" i="9"/>
  <c r="E3597" i="9"/>
  <c r="E3598" i="9"/>
  <c r="E3599" i="9"/>
  <c r="E3600" i="9"/>
  <c r="E3601" i="9"/>
  <c r="E3602" i="9"/>
  <c r="E3603" i="9"/>
  <c r="E3604" i="9"/>
  <c r="E3605" i="9"/>
  <c r="E3606" i="9"/>
  <c r="E3607" i="9" s="1"/>
  <c r="F3618" i="9"/>
  <c r="F3612" i="9"/>
  <c r="F3608" i="9"/>
  <c r="F3616" i="9"/>
  <c r="F3615" i="9"/>
  <c r="F3610" i="9"/>
  <c r="F3617" i="9"/>
  <c r="F3611" i="9"/>
  <c r="F3614" i="9"/>
  <c r="F3609" i="9"/>
  <c r="F3613" i="9"/>
  <c r="P147" i="9"/>
  <c r="C147" i="9"/>
  <c r="G3526" i="9" l="1"/>
  <c r="H3526" i="9" s="1"/>
  <c r="G2933" i="9"/>
  <c r="H2933" i="9" s="1"/>
  <c r="G3542" i="9"/>
  <c r="H3542" i="9" s="1"/>
  <c r="G3609" i="9"/>
  <c r="H3609" i="9" s="1"/>
  <c r="G3615" i="9"/>
  <c r="H3615" i="9" s="1"/>
  <c r="L3618" i="9"/>
  <c r="M3618" i="9" s="1"/>
  <c r="G3533" i="9"/>
  <c r="H3533" i="9" s="1"/>
  <c r="G3528" i="9"/>
  <c r="H3528" i="9" s="1"/>
  <c r="G3538" i="9"/>
  <c r="H3538" i="9" s="1"/>
  <c r="G3483" i="9"/>
  <c r="H3483" i="9" s="1"/>
  <c r="G3457" i="9"/>
  <c r="H3457" i="9" s="1"/>
  <c r="G3498" i="9"/>
  <c r="H3498" i="9" s="1"/>
  <c r="G3432" i="9"/>
  <c r="H3432" i="9" s="1"/>
  <c r="G3456" i="9"/>
  <c r="H3456" i="9" s="1"/>
  <c r="G3429" i="9"/>
  <c r="H3429" i="9" s="1"/>
  <c r="G3497" i="9"/>
  <c r="H3497" i="9" s="1"/>
  <c r="G3442" i="9"/>
  <c r="H3442" i="9" s="1"/>
  <c r="G3451" i="9"/>
  <c r="H3451" i="9" s="1"/>
  <c r="G3445" i="9"/>
  <c r="H3445" i="9" s="1"/>
  <c r="G3480" i="9"/>
  <c r="H3480" i="9" s="1"/>
  <c r="G3469" i="9"/>
  <c r="H3469" i="9" s="1"/>
  <c r="G3301" i="9"/>
  <c r="H3301" i="9" s="1"/>
  <c r="G3225" i="9"/>
  <c r="H3225" i="9" s="1"/>
  <c r="G2690" i="9"/>
  <c r="H2690" i="9" s="1"/>
  <c r="G2815" i="9"/>
  <c r="H2815" i="9" s="1"/>
  <c r="G3304" i="9"/>
  <c r="H3304" i="9" s="1"/>
  <c r="G3132" i="9"/>
  <c r="H3132" i="9" s="1"/>
  <c r="G2822" i="9"/>
  <c r="H2822" i="9" s="1"/>
  <c r="G3079" i="9"/>
  <c r="H3079" i="9" s="1"/>
  <c r="G2980" i="9"/>
  <c r="H2980" i="9" s="1"/>
  <c r="G2835" i="9"/>
  <c r="H2835" i="9" s="1"/>
  <c r="G2649" i="9"/>
  <c r="H2649" i="9" s="1"/>
  <c r="G3141" i="9"/>
  <c r="H3141" i="9" s="1"/>
  <c r="G3421" i="9"/>
  <c r="H3421" i="9" s="1"/>
  <c r="G2816" i="9"/>
  <c r="H2816" i="9" s="1"/>
  <c r="G2998" i="9"/>
  <c r="H2998" i="9" s="1"/>
  <c r="G2796" i="9"/>
  <c r="H2796" i="9" s="1"/>
  <c r="G2639" i="9"/>
  <c r="H2639" i="9" s="1"/>
  <c r="G3247" i="9"/>
  <c r="H3247" i="9" s="1"/>
  <c r="G3151" i="9"/>
  <c r="H3151" i="9" s="1"/>
  <c r="G2845" i="9"/>
  <c r="H2845" i="9" s="1"/>
  <c r="G3319" i="9"/>
  <c r="H3319" i="9" s="1"/>
  <c r="G2985" i="9"/>
  <c r="H2985" i="9" s="1"/>
  <c r="G2753" i="9"/>
  <c r="H2753" i="9" s="1"/>
  <c r="G2713" i="9"/>
  <c r="H2713" i="9" s="1"/>
  <c r="G3168" i="9"/>
  <c r="H3168" i="9" s="1"/>
  <c r="G3423" i="9"/>
  <c r="H3423" i="9" s="1"/>
  <c r="G2918" i="9"/>
  <c r="H2918" i="9" s="1"/>
  <c r="G3265" i="9"/>
  <c r="H3265" i="9" s="1"/>
  <c r="G3128" i="9"/>
  <c r="H3128" i="9" s="1"/>
  <c r="G2870" i="9"/>
  <c r="H2870" i="9" s="1"/>
  <c r="G3192" i="9"/>
  <c r="H3192" i="9" s="1"/>
  <c r="G3130" i="9"/>
  <c r="H3130" i="9" s="1"/>
  <c r="G2733" i="9"/>
  <c r="H2733" i="9" s="1"/>
  <c r="G2820" i="9"/>
  <c r="H2820" i="9" s="1"/>
  <c r="G3144" i="9"/>
  <c r="H3144" i="9" s="1"/>
  <c r="G2653" i="9"/>
  <c r="H2653" i="9" s="1"/>
  <c r="G2911" i="9"/>
  <c r="H2911" i="9" s="1"/>
  <c r="G3287" i="9"/>
  <c r="H3287" i="9" s="1"/>
  <c r="G3357" i="9"/>
  <c r="H3357" i="9" s="1"/>
  <c r="G3085" i="9"/>
  <c r="H3085" i="9" s="1"/>
  <c r="G3219" i="9"/>
  <c r="H3219" i="9" s="1"/>
  <c r="G2699" i="9"/>
  <c r="H2699" i="9" s="1"/>
  <c r="G3002" i="9"/>
  <c r="H3002" i="9" s="1"/>
  <c r="G3211" i="9"/>
  <c r="H3211" i="9" s="1"/>
  <c r="G2726" i="9"/>
  <c r="H2726" i="9" s="1"/>
  <c r="G2818" i="9"/>
  <c r="H2818" i="9" s="1"/>
  <c r="G3240" i="9"/>
  <c r="H3240" i="9" s="1"/>
  <c r="G3103" i="9"/>
  <c r="H3103" i="9" s="1"/>
  <c r="G2833" i="9"/>
  <c r="H2833" i="9" s="1"/>
  <c r="G3167" i="9"/>
  <c r="H3167" i="9" s="1"/>
  <c r="G2906" i="9"/>
  <c r="H2906" i="9" s="1"/>
  <c r="G3370" i="9"/>
  <c r="H3370" i="9" s="1"/>
  <c r="G3348" i="9"/>
  <c r="H3348" i="9" s="1"/>
  <c r="G3035" i="9"/>
  <c r="H3035" i="9" s="1"/>
  <c r="G2869" i="9"/>
  <c r="H2869" i="9" s="1"/>
  <c r="G3183" i="9"/>
  <c r="H3183" i="9" s="1"/>
  <c r="G2973" i="9"/>
  <c r="H2973" i="9" s="1"/>
  <c r="G2797" i="9"/>
  <c r="H2797" i="9" s="1"/>
  <c r="G2774" i="9"/>
  <c r="H2774" i="9" s="1"/>
  <c r="G2997" i="9"/>
  <c r="H2997" i="9" s="1"/>
  <c r="G3147" i="9"/>
  <c r="H3147" i="9" s="1"/>
  <c r="G2719" i="9"/>
  <c r="H2719" i="9" s="1"/>
  <c r="G3231" i="9"/>
  <c r="H3231" i="9" s="1"/>
  <c r="G3113" i="9"/>
  <c r="H3113" i="9" s="1"/>
  <c r="G3419" i="9"/>
  <c r="H3419" i="9" s="1"/>
  <c r="G2620" i="9"/>
  <c r="H2620" i="9" s="1"/>
  <c r="G3111" i="9"/>
  <c r="H3111" i="9" s="1"/>
  <c r="G2866" i="9"/>
  <c r="H2866" i="9" s="1"/>
  <c r="G2919" i="9"/>
  <c r="H2919" i="9" s="1"/>
  <c r="G3140" i="9"/>
  <c r="H3140" i="9" s="1"/>
  <c r="G3324" i="9"/>
  <c r="H3324" i="9" s="1"/>
  <c r="G2715" i="9"/>
  <c r="H2715" i="9" s="1"/>
  <c r="G3245" i="9"/>
  <c r="H3245" i="9" s="1"/>
  <c r="G3135" i="9"/>
  <c r="H3135" i="9" s="1"/>
  <c r="G2667" i="9"/>
  <c r="H2667" i="9" s="1"/>
  <c r="G3274" i="9"/>
  <c r="H3274" i="9" s="1"/>
  <c r="G3330" i="9"/>
  <c r="H3330" i="9" s="1"/>
  <c r="G3393" i="9"/>
  <c r="H3393" i="9" s="1"/>
  <c r="G2901" i="9"/>
  <c r="H2901" i="9" s="1"/>
  <c r="G2651" i="9"/>
  <c r="H2651" i="9" s="1"/>
  <c r="G2752" i="9"/>
  <c r="H2752" i="9" s="1"/>
  <c r="G3112" i="9"/>
  <c r="H3112" i="9" s="1"/>
  <c r="G2616" i="9"/>
  <c r="H2616" i="9" s="1"/>
  <c r="G2706" i="9"/>
  <c r="H2706" i="9" s="1"/>
  <c r="G3329" i="9"/>
  <c r="H3329" i="9" s="1"/>
  <c r="G2963" i="9"/>
  <c r="H2963" i="9" s="1"/>
  <c r="G2927" i="9"/>
  <c r="H2927" i="9" s="1"/>
  <c r="G3281" i="9"/>
  <c r="H3281" i="9" s="1"/>
  <c r="G3063" i="9"/>
  <c r="H3063" i="9" s="1"/>
  <c r="G3344" i="9"/>
  <c r="H3344" i="9" s="1"/>
  <c r="G2781" i="9"/>
  <c r="H2781" i="9" s="1"/>
  <c r="G3059" i="9"/>
  <c r="H3059" i="9" s="1"/>
  <c r="G3220" i="9"/>
  <c r="H3220" i="9" s="1"/>
  <c r="G2912" i="9"/>
  <c r="H2912" i="9" s="1"/>
  <c r="G3197" i="9"/>
  <c r="H3197" i="9" s="1"/>
  <c r="G3097" i="9"/>
  <c r="H3097" i="9" s="1"/>
  <c r="G2718" i="9"/>
  <c r="H2718" i="9" s="1"/>
  <c r="G2959" i="9"/>
  <c r="H2959" i="9" s="1"/>
  <c r="G3157" i="9"/>
  <c r="H3157" i="9" s="1"/>
  <c r="G2886" i="9"/>
  <c r="H2886" i="9" s="1"/>
  <c r="G2858" i="9"/>
  <c r="H2858" i="9" s="1"/>
  <c r="G2972" i="9"/>
  <c r="H2972" i="9" s="1"/>
  <c r="G3534" i="9"/>
  <c r="H3534" i="9" s="1"/>
  <c r="G3579" i="9"/>
  <c r="H3579" i="9" s="1"/>
  <c r="G3566" i="9"/>
  <c r="H3566" i="9" s="1"/>
  <c r="G3517" i="9"/>
  <c r="H3517" i="9" s="1"/>
  <c r="L3594" i="9"/>
  <c r="M3594" i="9" s="1"/>
  <c r="L3601" i="9"/>
  <c r="M3601" i="9" s="1"/>
  <c r="L3559" i="9"/>
  <c r="M3559" i="9" s="1"/>
  <c r="L3582" i="9"/>
  <c r="M3582" i="9" s="1"/>
  <c r="L3538" i="9"/>
  <c r="M3538" i="9" s="1"/>
  <c r="L3596" i="9"/>
  <c r="M3596" i="9" s="1"/>
  <c r="L3551" i="9"/>
  <c r="M3551" i="9" s="1"/>
  <c r="L3539" i="9"/>
  <c r="M3539" i="9" s="1"/>
  <c r="L3605" i="9"/>
  <c r="M3605" i="9" s="1"/>
  <c r="L3610" i="9"/>
  <c r="M3610" i="9" s="1"/>
  <c r="L3590" i="9"/>
  <c r="M3590" i="9" s="1"/>
  <c r="L3535" i="9"/>
  <c r="M3535" i="9" s="1"/>
  <c r="L3597" i="9"/>
  <c r="M3597" i="9" s="1"/>
  <c r="L3517" i="9"/>
  <c r="M3517" i="9" s="1"/>
  <c r="G3549" i="9"/>
  <c r="H3549" i="9" s="1"/>
  <c r="G3589" i="9"/>
  <c r="H3589" i="9" s="1"/>
  <c r="G3560" i="9"/>
  <c r="H3560" i="9" s="1"/>
  <c r="G3591" i="9"/>
  <c r="H3591" i="9" s="1"/>
  <c r="G3540" i="9"/>
  <c r="H3540" i="9" s="1"/>
  <c r="G3611" i="9"/>
  <c r="H3611" i="9" s="1"/>
  <c r="G3546" i="9"/>
  <c r="H3546" i="9" s="1"/>
  <c r="G3433" i="9"/>
  <c r="H3433" i="9" s="1"/>
  <c r="G3454" i="9"/>
  <c r="H3454" i="9" s="1"/>
  <c r="G3510" i="9"/>
  <c r="H3510" i="9" s="1"/>
  <c r="G3431" i="9"/>
  <c r="H3431" i="9" s="1"/>
  <c r="G3491" i="9"/>
  <c r="H3491" i="9" s="1"/>
  <c r="G3447" i="9"/>
  <c r="H3447" i="9" s="1"/>
  <c r="G3438" i="9"/>
  <c r="H3438" i="9" s="1"/>
  <c r="G3495" i="9"/>
  <c r="H3495" i="9" s="1"/>
  <c r="G3449" i="9"/>
  <c r="H3449" i="9" s="1"/>
  <c r="G3492" i="9"/>
  <c r="H3492" i="9" s="1"/>
  <c r="G3463" i="9"/>
  <c r="H3463" i="9" s="1"/>
  <c r="G3392" i="9"/>
  <c r="H3392" i="9" s="1"/>
  <c r="G2879" i="9"/>
  <c r="H2879" i="9" s="1"/>
  <c r="G3228" i="9"/>
  <c r="H3228" i="9" s="1"/>
  <c r="G3165" i="9"/>
  <c r="H3165" i="9" s="1"/>
  <c r="G2880" i="9"/>
  <c r="H2880" i="9" s="1"/>
  <c r="G3215" i="9"/>
  <c r="H3215" i="9" s="1"/>
  <c r="G2999" i="9"/>
  <c r="H2999" i="9" s="1"/>
  <c r="G2883" i="9"/>
  <c r="H2883" i="9" s="1"/>
  <c r="G2871" i="9"/>
  <c r="H2871" i="9" s="1"/>
  <c r="G3006" i="9"/>
  <c r="H3006" i="9" s="1"/>
  <c r="G2664" i="9"/>
  <c r="H2664" i="9" s="1"/>
  <c r="G2643" i="9"/>
  <c r="H2643" i="9" s="1"/>
  <c r="G3250" i="9"/>
  <c r="H3250" i="9" s="1"/>
  <c r="G3375" i="9"/>
  <c r="H3375" i="9" s="1"/>
  <c r="G2807" i="9"/>
  <c r="H2807" i="9" s="1"/>
  <c r="G3170" i="9"/>
  <c r="H3170" i="9" s="1"/>
  <c r="G2987" i="9"/>
  <c r="H2987" i="9" s="1"/>
  <c r="G2648" i="9"/>
  <c r="H2648" i="9" s="1"/>
  <c r="G3124" i="9"/>
  <c r="H3124" i="9" s="1"/>
  <c r="G3325" i="9"/>
  <c r="H3325" i="9" s="1"/>
  <c r="G2687" i="9"/>
  <c r="H2687" i="9" s="1"/>
  <c r="G2647" i="9"/>
  <c r="H2647" i="9" s="1"/>
  <c r="G3023" i="9"/>
  <c r="H3023" i="9" s="1"/>
  <c r="G2634" i="9"/>
  <c r="H2634" i="9" s="1"/>
  <c r="G2743" i="9"/>
  <c r="H2743" i="9" s="1"/>
  <c r="G3249" i="9"/>
  <c r="H3249" i="9" s="1"/>
  <c r="G3397" i="9"/>
  <c r="H3397" i="9" s="1"/>
  <c r="G2723" i="9"/>
  <c r="H2723" i="9" s="1"/>
  <c r="G2814" i="9"/>
  <c r="H2814" i="9" s="1"/>
  <c r="G3116" i="9"/>
  <c r="H3116" i="9" s="1"/>
  <c r="G2939" i="9"/>
  <c r="H2939" i="9" s="1"/>
  <c r="G2929" i="9"/>
  <c r="H2929" i="9" s="1"/>
  <c r="G3114" i="9"/>
  <c r="H3114" i="9" s="1"/>
  <c r="G2817" i="9"/>
  <c r="H2817" i="9" s="1"/>
  <c r="G2645" i="9"/>
  <c r="H2645" i="9" s="1"/>
  <c r="G3142" i="9"/>
  <c r="H3142" i="9" s="1"/>
  <c r="G2736" i="9"/>
  <c r="H2736" i="9" s="1"/>
  <c r="G2724" i="9"/>
  <c r="H2724" i="9" s="1"/>
  <c r="G3254" i="9"/>
  <c r="H3254" i="9" s="1"/>
  <c r="G3408" i="9"/>
  <c r="H3408" i="9" s="1"/>
  <c r="G2876" i="9"/>
  <c r="H2876" i="9" s="1"/>
  <c r="G3285" i="9"/>
  <c r="H3285" i="9" s="1"/>
  <c r="G2627" i="9"/>
  <c r="H2627" i="9" s="1"/>
  <c r="G2747" i="9"/>
  <c r="H2747" i="9" s="1"/>
  <c r="G3057" i="9"/>
  <c r="H3057" i="9" s="1"/>
  <c r="G2800" i="9"/>
  <c r="H2800" i="9" s="1"/>
  <c r="G2966" i="9"/>
  <c r="H2966" i="9" s="1"/>
  <c r="G3270" i="9"/>
  <c r="H3270" i="9" s="1"/>
  <c r="G3062" i="9"/>
  <c r="H3062" i="9" s="1"/>
  <c r="G2914" i="9"/>
  <c r="H2914" i="9" s="1"/>
  <c r="G3065" i="9"/>
  <c r="H3065" i="9" s="1"/>
  <c r="G3048" i="9"/>
  <c r="H3048" i="9" s="1"/>
  <c r="G3411" i="9"/>
  <c r="H3411" i="9" s="1"/>
  <c r="G3040" i="9"/>
  <c r="H3040" i="9" s="1"/>
  <c r="G3109" i="9"/>
  <c r="H3109" i="9" s="1"/>
  <c r="G2908" i="9"/>
  <c r="H2908" i="9" s="1"/>
  <c r="G2850" i="9"/>
  <c r="H2850" i="9" s="1"/>
  <c r="G3134" i="9"/>
  <c r="H3134" i="9" s="1"/>
  <c r="G2611" i="9"/>
  <c r="H2611" i="9" s="1"/>
  <c r="G2792" i="9"/>
  <c r="H2792" i="9" s="1"/>
  <c r="G3108" i="9"/>
  <c r="H3108" i="9" s="1"/>
  <c r="G3261" i="9"/>
  <c r="H3261" i="9" s="1"/>
  <c r="G2887" i="9"/>
  <c r="H2887" i="9" s="1"/>
  <c r="G2641" i="9"/>
  <c r="H2641" i="9" s="1"/>
  <c r="G3283" i="9"/>
  <c r="H3283" i="9" s="1"/>
  <c r="G3396" i="9"/>
  <c r="H3396" i="9" s="1"/>
  <c r="G2663" i="9"/>
  <c r="H2663" i="9" s="1"/>
  <c r="G3316" i="9"/>
  <c r="H3316" i="9" s="1"/>
  <c r="G2983" i="9"/>
  <c r="H2983" i="9" s="1"/>
  <c r="G2897" i="9"/>
  <c r="H2897" i="9" s="1"/>
  <c r="G2679" i="9"/>
  <c r="H2679" i="9" s="1"/>
  <c r="G3137" i="9"/>
  <c r="H3137" i="9" s="1"/>
  <c r="G2754" i="9"/>
  <c r="H2754" i="9" s="1"/>
  <c r="G2746" i="9"/>
  <c r="H2746" i="9" s="1"/>
  <c r="G3133" i="9"/>
  <c r="H3133" i="9" s="1"/>
  <c r="G2686" i="9"/>
  <c r="H2686" i="9" s="1"/>
  <c r="G3161" i="9"/>
  <c r="H3161" i="9" s="1"/>
  <c r="G3099" i="9"/>
  <c r="H3099" i="9" s="1"/>
  <c r="G3420" i="9"/>
  <c r="H3420" i="9" s="1"/>
  <c r="G3264" i="9"/>
  <c r="H3264" i="9" s="1"/>
  <c r="G2775" i="9"/>
  <c r="H2775" i="9" s="1"/>
  <c r="G2689" i="9"/>
  <c r="H2689" i="9" s="1"/>
  <c r="G3031" i="9"/>
  <c r="H3031" i="9" s="1"/>
  <c r="G2809" i="9"/>
  <c r="H2809" i="9" s="1"/>
  <c r="G2656" i="9"/>
  <c r="H2656" i="9" s="1"/>
  <c r="G2991" i="9"/>
  <c r="H2991" i="9" s="1"/>
  <c r="G3037" i="9"/>
  <c r="H3037" i="9" s="1"/>
  <c r="G2701" i="9"/>
  <c r="H2701" i="9" s="1"/>
  <c r="G3262" i="9"/>
  <c r="H3262" i="9" s="1"/>
  <c r="G3051" i="9"/>
  <c r="H3051" i="9" s="1"/>
  <c r="G3340" i="9"/>
  <c r="H3340" i="9" s="1"/>
  <c r="G2749" i="9"/>
  <c r="H2749" i="9" s="1"/>
  <c r="G3182" i="9"/>
  <c r="H3182" i="9" s="1"/>
  <c r="G3234" i="9"/>
  <c r="H3234" i="9" s="1"/>
  <c r="G2741" i="9"/>
  <c r="H2741" i="9" s="1"/>
  <c r="G2697" i="9"/>
  <c r="H2697" i="9" s="1"/>
  <c r="G3200" i="9"/>
  <c r="H3200" i="9" s="1"/>
  <c r="G3105" i="9"/>
  <c r="H3105" i="9" s="1"/>
  <c r="G2716" i="9"/>
  <c r="H2716" i="9" s="1"/>
  <c r="G3012" i="9"/>
  <c r="H3012" i="9" s="1"/>
  <c r="G3214" i="9"/>
  <c r="H3214" i="9" s="1"/>
  <c r="G2766" i="9"/>
  <c r="H2766" i="9" s="1"/>
  <c r="G3345" i="9"/>
  <c r="H3345" i="9" s="1"/>
  <c r="G3595" i="9"/>
  <c r="H3595" i="9" s="1"/>
  <c r="G3570" i="9"/>
  <c r="H3570" i="9" s="1"/>
  <c r="G3529" i="9"/>
  <c r="H3529" i="9" s="1"/>
  <c r="G3544" i="9"/>
  <c r="H3544" i="9" s="1"/>
  <c r="L3549" i="9"/>
  <c r="M3549" i="9" s="1"/>
  <c r="L3585" i="9"/>
  <c r="M3585" i="9" s="1"/>
  <c r="L3578" i="9"/>
  <c r="M3578" i="9" s="1"/>
  <c r="L3530" i="9"/>
  <c r="M3530" i="9" s="1"/>
  <c r="L3615" i="9"/>
  <c r="M3615" i="9" s="1"/>
  <c r="L3592" i="9"/>
  <c r="M3592" i="9" s="1"/>
  <c r="L3537" i="9"/>
  <c r="M3537" i="9" s="1"/>
  <c r="L3598" i="9"/>
  <c r="M3598" i="9" s="1"/>
  <c r="L3550" i="9"/>
  <c r="M3550" i="9" s="1"/>
  <c r="L3574" i="9"/>
  <c r="M3574" i="9" s="1"/>
  <c r="L3583" i="9"/>
  <c r="M3583" i="9" s="1"/>
  <c r="L3586" i="9"/>
  <c r="M3586" i="9" s="1"/>
  <c r="L3546" i="9"/>
  <c r="M3546" i="9" s="1"/>
  <c r="L3545" i="9"/>
  <c r="M3545" i="9" s="1"/>
  <c r="G3592" i="9"/>
  <c r="H3592" i="9" s="1"/>
  <c r="G3569" i="9"/>
  <c r="H3569" i="9" s="1"/>
  <c r="G3581" i="9"/>
  <c r="H3581" i="9" s="1"/>
  <c r="G3532" i="9"/>
  <c r="H3532" i="9" s="1"/>
  <c r="G3600" i="9"/>
  <c r="H3600" i="9" s="1"/>
  <c r="G3617" i="9"/>
  <c r="H3617" i="9" s="1"/>
  <c r="G3555" i="9"/>
  <c r="H3555" i="9" s="1"/>
  <c r="G3610" i="9"/>
  <c r="H3610" i="9" s="1"/>
  <c r="G3596" i="9"/>
  <c r="H3596" i="9" s="1"/>
  <c r="G3573" i="9"/>
  <c r="H3573" i="9" s="1"/>
  <c r="G3487" i="9"/>
  <c r="H3487" i="9" s="1"/>
  <c r="G3435" i="9"/>
  <c r="H3435" i="9" s="1"/>
  <c r="G3439" i="9"/>
  <c r="H3439" i="9" s="1"/>
  <c r="G3484" i="9"/>
  <c r="H3484" i="9" s="1"/>
  <c r="G3505" i="9"/>
  <c r="H3505" i="9" s="1"/>
  <c r="G3459" i="9"/>
  <c r="H3459" i="9" s="1"/>
  <c r="G3493" i="9"/>
  <c r="H3493" i="9" s="1"/>
  <c r="G3488" i="9"/>
  <c r="H3488" i="9" s="1"/>
  <c r="G3448" i="9"/>
  <c r="H3448" i="9" s="1"/>
  <c r="G3425" i="9"/>
  <c r="H3425" i="9" s="1"/>
  <c r="G3502" i="9"/>
  <c r="H3502" i="9" s="1"/>
  <c r="G3424" i="9"/>
  <c r="H3424" i="9" s="1"/>
  <c r="G2625" i="9"/>
  <c r="H2625" i="9" s="1"/>
  <c r="G2977" i="9"/>
  <c r="H2977" i="9" s="1"/>
  <c r="G3280" i="9"/>
  <c r="H3280" i="9" s="1"/>
  <c r="G2829" i="9"/>
  <c r="H2829" i="9" s="1"/>
  <c r="G2734" i="9"/>
  <c r="H2734" i="9" s="1"/>
  <c r="G3026" i="9"/>
  <c r="H3026" i="9" s="1"/>
  <c r="G2804" i="9"/>
  <c r="H2804" i="9" s="1"/>
  <c r="G2661" i="9"/>
  <c r="H2661" i="9" s="1"/>
  <c r="G3271" i="9"/>
  <c r="H3271" i="9" s="1"/>
  <c r="G3162" i="9"/>
  <c r="H3162" i="9" s="1"/>
  <c r="G2665" i="9"/>
  <c r="H2665" i="9" s="1"/>
  <c r="G3422" i="9"/>
  <c r="H3422" i="9" s="1"/>
  <c r="G3409" i="9"/>
  <c r="H3409" i="9" s="1"/>
  <c r="G2638" i="9"/>
  <c r="H2638" i="9" s="1"/>
  <c r="G2902" i="9"/>
  <c r="H2902" i="9" s="1"/>
  <c r="G3307" i="9"/>
  <c r="H3307" i="9" s="1"/>
  <c r="G2799" i="9"/>
  <c r="H2799" i="9" s="1"/>
  <c r="G2826" i="9"/>
  <c r="H2826" i="9" s="1"/>
  <c r="G3010" i="9"/>
  <c r="H3010" i="9" s="1"/>
  <c r="G2610" i="9"/>
  <c r="H2610" i="9" s="1"/>
  <c r="G2921" i="9"/>
  <c r="H2921" i="9" s="1"/>
  <c r="G3290" i="9"/>
  <c r="H3290" i="9" s="1"/>
  <c r="G3104" i="9"/>
  <c r="H3104" i="9" s="1"/>
  <c r="G2936" i="9"/>
  <c r="H2936" i="9" s="1"/>
  <c r="G3256" i="9"/>
  <c r="H3256" i="9" s="1"/>
  <c r="G3373" i="9"/>
  <c r="H3373" i="9" s="1"/>
  <c r="G2846" i="9"/>
  <c r="H2846" i="9" s="1"/>
  <c r="G2825" i="9"/>
  <c r="H2825" i="9" s="1"/>
  <c r="G3203" i="9"/>
  <c r="H3203" i="9" s="1"/>
  <c r="G2676" i="9"/>
  <c r="H2676" i="9" s="1"/>
  <c r="G2821" i="9"/>
  <c r="H2821" i="9" s="1"/>
  <c r="G3068" i="9"/>
  <c r="H3068" i="9" s="1"/>
  <c r="G3145" i="9"/>
  <c r="H3145" i="9" s="1"/>
  <c r="G2856" i="9"/>
  <c r="H2856" i="9" s="1"/>
  <c r="G3139" i="9"/>
  <c r="H3139" i="9" s="1"/>
  <c r="G2979" i="9"/>
  <c r="H2979" i="9" s="1"/>
  <c r="G2965" i="9"/>
  <c r="H2965" i="9" s="1"/>
  <c r="G3279" i="9"/>
  <c r="H3279" i="9" s="1"/>
  <c r="G3390" i="9"/>
  <c r="H3390" i="9" s="1"/>
  <c r="G2691" i="9"/>
  <c r="H2691" i="9" s="1"/>
  <c r="G3208" i="9"/>
  <c r="H3208" i="9" s="1"/>
  <c r="G2848" i="9"/>
  <c r="H2848" i="9" s="1"/>
  <c r="G2958" i="9"/>
  <c r="H2958" i="9" s="1"/>
  <c r="G3033" i="9"/>
  <c r="H3033" i="9" s="1"/>
  <c r="G2772" i="9"/>
  <c r="H2772" i="9" s="1"/>
  <c r="G2683" i="9"/>
  <c r="H2683" i="9" s="1"/>
  <c r="G3263" i="9"/>
  <c r="H3263" i="9" s="1"/>
  <c r="G3321" i="9"/>
  <c r="H3321" i="9" s="1"/>
  <c r="G2924" i="9"/>
  <c r="H2924" i="9" s="1"/>
  <c r="G2779" i="9"/>
  <c r="H2779" i="9" s="1"/>
  <c r="G3216" i="9"/>
  <c r="H3216" i="9" s="1"/>
  <c r="G3372" i="9"/>
  <c r="H3372" i="9" s="1"/>
  <c r="G2923" i="9"/>
  <c r="H2923" i="9" s="1"/>
  <c r="G3022" i="9"/>
  <c r="H3022" i="9" s="1"/>
  <c r="G2608" i="9"/>
  <c r="H2608" i="9" s="1"/>
  <c r="G2770" i="9"/>
  <c r="H2770" i="9" s="1"/>
  <c r="G3235" i="9"/>
  <c r="H3235" i="9" s="1"/>
  <c r="G3110" i="9"/>
  <c r="H3110" i="9" s="1"/>
  <c r="G2654" i="9"/>
  <c r="H2654" i="9" s="1"/>
  <c r="G3318" i="9"/>
  <c r="H3318" i="9" s="1"/>
  <c r="G3288" i="9"/>
  <c r="H3288" i="9" s="1"/>
  <c r="G2717" i="9"/>
  <c r="H2717" i="9" s="1"/>
  <c r="G2824" i="9"/>
  <c r="H2824" i="9" s="1"/>
  <c r="G3119" i="9"/>
  <c r="H3119" i="9" s="1"/>
  <c r="G3353" i="9"/>
  <c r="H3353" i="9" s="1"/>
  <c r="G2637" i="9"/>
  <c r="H2637" i="9" s="1"/>
  <c r="G3094" i="9"/>
  <c r="H3094" i="9" s="1"/>
  <c r="G3259" i="9"/>
  <c r="H3259" i="9" s="1"/>
  <c r="G2660" i="9"/>
  <c r="H2660" i="9" s="1"/>
  <c r="G2788" i="9"/>
  <c r="H2788" i="9" s="1"/>
  <c r="G3258" i="9"/>
  <c r="H3258" i="9" s="1"/>
  <c r="G2630" i="9"/>
  <c r="H2630" i="9" s="1"/>
  <c r="G2698" i="9"/>
  <c r="H2698" i="9" s="1"/>
  <c r="G3272" i="9"/>
  <c r="H3272" i="9" s="1"/>
  <c r="G2617" i="9"/>
  <c r="H2617" i="9" s="1"/>
  <c r="G2798" i="9"/>
  <c r="H2798" i="9" s="1"/>
  <c r="G3403" i="9"/>
  <c r="H3403" i="9" s="1"/>
  <c r="G3367" i="9"/>
  <c r="H3367" i="9" s="1"/>
  <c r="G3305" i="9"/>
  <c r="H3305" i="9" s="1"/>
  <c r="G2813" i="9"/>
  <c r="H2813" i="9" s="1"/>
  <c r="G2729" i="9"/>
  <c r="H2729" i="9" s="1"/>
  <c r="G3229" i="9"/>
  <c r="H3229" i="9" s="1"/>
  <c r="G3300" i="9"/>
  <c r="H3300" i="9" s="1"/>
  <c r="G2710" i="9"/>
  <c r="H2710" i="9" s="1"/>
  <c r="G3206" i="9"/>
  <c r="H3206" i="9" s="1"/>
  <c r="G3266" i="9"/>
  <c r="H3266" i="9" s="1"/>
  <c r="G2623" i="9"/>
  <c r="H2623" i="9" s="1"/>
  <c r="G3171" i="9"/>
  <c r="H3171" i="9" s="1"/>
  <c r="G3293" i="9"/>
  <c r="H3293" i="9" s="1"/>
  <c r="G3388" i="9"/>
  <c r="H3388" i="9" s="1"/>
  <c r="G2855" i="9"/>
  <c r="H2855" i="9" s="1"/>
  <c r="G3195" i="9"/>
  <c r="H3195" i="9" s="1"/>
  <c r="G3236" i="9"/>
  <c r="H3236" i="9" s="1"/>
  <c r="G2239" i="9"/>
  <c r="H2239" i="9" s="1"/>
  <c r="G2840" i="9"/>
  <c r="H2840" i="9" s="1"/>
  <c r="G3058" i="9"/>
  <c r="H3058" i="9" s="1"/>
  <c r="G3046" i="9"/>
  <c r="H3046" i="9" s="1"/>
  <c r="G2881" i="9"/>
  <c r="H2881" i="9" s="1"/>
  <c r="G3232" i="9"/>
  <c r="H3232" i="9" s="1"/>
  <c r="G3312" i="9"/>
  <c r="H3312" i="9" s="1"/>
  <c r="G2823" i="9"/>
  <c r="H2823" i="9" s="1"/>
  <c r="G3412" i="9"/>
  <c r="H3412" i="9" s="1"/>
  <c r="G3547" i="9"/>
  <c r="H3547" i="9" s="1"/>
  <c r="G3575" i="9"/>
  <c r="H3575" i="9" s="1"/>
  <c r="G3553" i="9"/>
  <c r="H3553" i="9" s="1"/>
  <c r="L3613" i="9"/>
  <c r="M3613" i="9" s="1"/>
  <c r="L3567" i="9"/>
  <c r="M3567" i="9" s="1"/>
  <c r="L3561" i="9"/>
  <c r="M3561" i="9" s="1"/>
  <c r="L3569" i="9"/>
  <c r="M3569" i="9" s="1"/>
  <c r="L3531" i="9"/>
  <c r="M3531" i="9" s="1"/>
  <c r="L3543" i="9"/>
  <c r="M3543" i="9" s="1"/>
  <c r="L3527" i="9"/>
  <c r="M3527" i="9" s="1"/>
  <c r="L3548" i="9"/>
  <c r="M3548" i="9" s="1"/>
  <c r="L3577" i="9"/>
  <c r="M3577" i="9" s="1"/>
  <c r="L3580" i="9"/>
  <c r="M3580" i="9" s="1"/>
  <c r="L3616" i="9"/>
  <c r="M3616" i="9" s="1"/>
  <c r="G3524" i="9"/>
  <c r="H3524" i="9" s="1"/>
  <c r="G3550" i="9"/>
  <c r="H3550" i="9" s="1"/>
  <c r="G3554" i="9"/>
  <c r="H3554" i="9" s="1"/>
  <c r="G3535" i="9"/>
  <c r="H3535" i="9" s="1"/>
  <c r="G3568" i="9"/>
  <c r="H3568" i="9" s="1"/>
  <c r="G3489" i="9"/>
  <c r="H3489" i="9" s="1"/>
  <c r="G3470" i="9"/>
  <c r="H3470" i="9" s="1"/>
  <c r="G3479" i="9"/>
  <c r="H3479" i="9" s="1"/>
  <c r="G3478" i="9"/>
  <c r="H3478" i="9" s="1"/>
  <c r="G3452" i="9"/>
  <c r="H3452" i="9" s="1"/>
  <c r="G3461" i="9"/>
  <c r="H3461" i="9" s="1"/>
  <c r="G3475" i="9"/>
  <c r="H3475" i="9" s="1"/>
  <c r="G3507" i="9"/>
  <c r="H3507" i="9" s="1"/>
  <c r="G3400" i="9"/>
  <c r="H3400" i="9" s="1"/>
  <c r="G2682" i="9"/>
  <c r="H2682" i="9" s="1"/>
  <c r="G2988" i="9"/>
  <c r="H2988" i="9" s="1"/>
  <c r="G3083" i="9"/>
  <c r="H3083" i="9" s="1"/>
  <c r="G2932" i="9"/>
  <c r="H2932" i="9" s="1"/>
  <c r="G2607" i="9"/>
  <c r="H2607" i="9" s="1"/>
  <c r="G3210" i="9"/>
  <c r="H3210" i="9" s="1"/>
  <c r="G3275" i="9"/>
  <c r="H3275" i="9" s="1"/>
  <c r="G2905" i="9"/>
  <c r="H2905" i="9" s="1"/>
  <c r="G3333" i="9"/>
  <c r="H3333" i="9" s="1"/>
  <c r="G3047" i="9"/>
  <c r="H3047" i="9" s="1"/>
  <c r="G2626" i="9"/>
  <c r="H2626" i="9" s="1"/>
  <c r="G3338" i="9"/>
  <c r="H3338" i="9" s="1"/>
  <c r="G3371" i="9"/>
  <c r="H3371" i="9" s="1"/>
  <c r="G2605" i="9"/>
  <c r="H2605" i="9" s="1"/>
  <c r="G2962" i="9"/>
  <c r="H2962" i="9" s="1"/>
  <c r="G3277" i="9"/>
  <c r="H3277" i="9" s="1"/>
  <c r="G2795" i="9"/>
  <c r="H2795" i="9" s="1"/>
  <c r="G2938" i="9"/>
  <c r="H2938" i="9" s="1"/>
  <c r="G3016" i="9"/>
  <c r="H3016" i="9" s="1"/>
  <c r="G3122" i="9"/>
  <c r="H3122" i="9" s="1"/>
  <c r="G2802" i="9"/>
  <c r="H2802" i="9" s="1"/>
  <c r="G3286" i="9"/>
  <c r="H3286" i="9" s="1"/>
  <c r="G3004" i="9"/>
  <c r="H3004" i="9" s="1"/>
  <c r="G2780" i="9"/>
  <c r="H2780" i="9" s="1"/>
  <c r="G3389" i="9"/>
  <c r="H3389" i="9" s="1"/>
  <c r="G3337" i="9"/>
  <c r="H3337" i="9" s="1"/>
  <c r="G3302" i="9"/>
  <c r="H3302" i="9" s="1"/>
  <c r="G2915" i="9"/>
  <c r="H2915" i="9" s="1"/>
  <c r="G3009" i="9"/>
  <c r="H3009" i="9" s="1"/>
  <c r="G3115" i="9"/>
  <c r="H3115" i="9" s="1"/>
  <c r="G2920" i="9"/>
  <c r="H2920" i="9" s="1"/>
  <c r="G3226" i="9"/>
  <c r="H3226" i="9" s="1"/>
  <c r="G3146" i="9"/>
  <c r="H3146" i="9" s="1"/>
  <c r="G2947" i="9"/>
  <c r="H2947" i="9" s="1"/>
  <c r="G3209" i="9"/>
  <c r="H3209" i="9" s="1"/>
  <c r="G3163" i="9"/>
  <c r="H3163" i="9" s="1"/>
  <c r="G2704" i="9"/>
  <c r="H2704" i="9" s="1"/>
  <c r="G3178" i="9"/>
  <c r="H3178" i="9" s="1"/>
  <c r="G3368" i="9"/>
  <c r="H3368" i="9" s="1"/>
  <c r="G2761" i="9"/>
  <c r="H2761" i="9" s="1"/>
  <c r="G3323" i="9"/>
  <c r="H3323" i="9" s="1"/>
  <c r="G2975" i="9"/>
  <c r="H2975" i="9" s="1"/>
  <c r="G2646" i="9"/>
  <c r="H2646" i="9" s="1"/>
  <c r="G3078" i="9"/>
  <c r="H3078" i="9" s="1"/>
  <c r="G3201" i="9"/>
  <c r="H3201" i="9" s="1"/>
  <c r="G2945" i="9"/>
  <c r="H2945" i="9" s="1"/>
  <c r="G3227" i="9"/>
  <c r="H3227" i="9" s="1"/>
  <c r="G3221" i="9"/>
  <c r="H3221" i="9" s="1"/>
  <c r="G2839" i="9"/>
  <c r="H2839" i="9" s="1"/>
  <c r="G2725" i="9"/>
  <c r="H2725" i="9" s="1"/>
  <c r="G2974" i="9"/>
  <c r="H2974" i="9" s="1"/>
  <c r="G3395" i="9"/>
  <c r="H3395" i="9" s="1"/>
  <c r="G2890" i="9"/>
  <c r="H2890" i="9" s="1"/>
  <c r="G3086" i="9"/>
  <c r="H3086" i="9" s="1"/>
  <c r="G3042" i="9"/>
  <c r="H3042" i="9" s="1"/>
  <c r="G2712" i="9"/>
  <c r="H2712" i="9" s="1"/>
  <c r="G3205" i="9"/>
  <c r="H3205" i="9" s="1"/>
  <c r="G3184" i="9"/>
  <c r="H3184" i="9" s="1"/>
  <c r="G2696" i="9"/>
  <c r="H2696" i="9" s="1"/>
  <c r="G2904" i="9"/>
  <c r="H2904" i="9" s="1"/>
  <c r="G3093" i="9"/>
  <c r="H3093" i="9" s="1"/>
  <c r="G3014" i="9"/>
  <c r="H3014" i="9" s="1"/>
  <c r="G2644" i="9"/>
  <c r="H2644" i="9" s="1"/>
  <c r="G3402" i="9"/>
  <c r="H3402" i="9" s="1"/>
  <c r="G3417" i="9"/>
  <c r="H3417" i="9" s="1"/>
  <c r="G2967" i="9"/>
  <c r="H2967" i="9" s="1"/>
  <c r="G2842" i="9"/>
  <c r="H2842" i="9" s="1"/>
  <c r="G3246" i="9"/>
  <c r="H3246" i="9" s="1"/>
  <c r="G2642" i="9"/>
  <c r="H2642" i="9" s="1"/>
  <c r="G2852" i="9"/>
  <c r="H2852" i="9" s="1"/>
  <c r="G3029" i="9"/>
  <c r="H3029" i="9" s="1"/>
  <c r="G2861" i="9"/>
  <c r="H2861" i="9" s="1"/>
  <c r="G2836" i="9"/>
  <c r="H2836" i="9" s="1"/>
  <c r="G3252" i="9"/>
  <c r="H3252" i="9" s="1"/>
  <c r="G2673" i="9"/>
  <c r="H2673" i="9" s="1"/>
  <c r="G2737" i="9"/>
  <c r="H2737" i="9" s="1"/>
  <c r="G3387" i="9"/>
  <c r="H3387" i="9" s="1"/>
  <c r="G3036" i="9"/>
  <c r="H3036" i="9" s="1"/>
  <c r="G3120" i="9"/>
  <c r="H3120" i="9" s="1"/>
  <c r="G2978" i="9"/>
  <c r="H2978" i="9" s="1"/>
  <c r="G2843" i="9"/>
  <c r="H2843" i="9" s="1"/>
  <c r="G3185" i="9"/>
  <c r="H3185" i="9" s="1"/>
  <c r="G3241" i="9"/>
  <c r="H3241" i="9" s="1"/>
  <c r="G2709" i="9"/>
  <c r="H2709" i="9" s="1"/>
  <c r="G2961" i="9"/>
  <c r="H2961" i="9" s="1"/>
  <c r="G3072" i="9"/>
  <c r="H3072" i="9" s="1"/>
  <c r="G2907" i="9"/>
  <c r="H2907" i="9" s="1"/>
  <c r="G2803" i="9"/>
  <c r="H2803" i="9" s="1"/>
  <c r="G3081" i="9"/>
  <c r="H3081" i="9" s="1"/>
  <c r="G3381" i="9"/>
  <c r="H3381" i="9" s="1"/>
  <c r="G2640" i="9"/>
  <c r="H2640" i="9" s="1"/>
  <c r="G2875" i="9"/>
  <c r="H2875" i="9" s="1"/>
  <c r="G3278" i="9"/>
  <c r="H3278" i="9" s="1"/>
  <c r="G2765" i="9"/>
  <c r="H2765" i="9" s="1"/>
  <c r="G2910" i="9"/>
  <c r="H2910" i="9" s="1"/>
  <c r="G3327" i="9"/>
  <c r="H3327" i="9" s="1"/>
  <c r="G3136" i="9"/>
  <c r="H3136" i="9" s="1"/>
  <c r="G2830" i="9"/>
  <c r="H2830" i="9" s="1"/>
  <c r="G2784" i="9"/>
  <c r="H2784" i="9" s="1"/>
  <c r="G3172" i="9"/>
  <c r="H3172" i="9" s="1"/>
  <c r="G2662" i="9"/>
  <c r="H2662" i="9" s="1"/>
  <c r="G3404" i="9"/>
  <c r="H3404" i="9" s="1"/>
  <c r="G3522" i="9"/>
  <c r="H3522" i="9" s="1"/>
  <c r="G3558" i="9"/>
  <c r="H3558" i="9" s="1"/>
  <c r="G3530" i="9"/>
  <c r="H3530" i="9" s="1"/>
  <c r="M3604" i="9"/>
  <c r="L3566" i="9"/>
  <c r="M3566" i="9" s="1"/>
  <c r="L3609" i="9"/>
  <c r="M3609" i="9" s="1"/>
  <c r="L3536" i="9"/>
  <c r="M3536" i="9" s="1"/>
  <c r="L3581" i="9"/>
  <c r="M3581" i="9" s="1"/>
  <c r="L3571" i="9"/>
  <c r="M3571" i="9" s="1"/>
  <c r="L3564" i="9"/>
  <c r="M3564" i="9" s="1"/>
  <c r="L3552" i="9"/>
  <c r="M3552" i="9" s="1"/>
  <c r="L3599" i="9"/>
  <c r="M3599" i="9" s="1"/>
  <c r="L3521" i="9"/>
  <c r="M3521" i="9" s="1"/>
  <c r="L3528" i="9"/>
  <c r="M3528" i="9" s="1"/>
  <c r="L3553" i="9"/>
  <c r="M3553" i="9" s="1"/>
  <c r="L3614" i="9"/>
  <c r="M3614" i="9" s="1"/>
  <c r="L3593" i="9"/>
  <c r="M3593" i="9" s="1"/>
  <c r="L3576" i="9"/>
  <c r="M3576" i="9" s="1"/>
  <c r="G3582" i="9"/>
  <c r="H3582" i="9" s="1"/>
  <c r="G3598" i="9"/>
  <c r="H3598" i="9" s="1"/>
  <c r="G3543" i="9"/>
  <c r="H3543" i="9" s="1"/>
  <c r="G3576" i="9"/>
  <c r="H3576" i="9" s="1"/>
  <c r="G3583" i="9"/>
  <c r="H3583" i="9" s="1"/>
  <c r="G3593" i="9"/>
  <c r="H3593" i="9" s="1"/>
  <c r="G3471" i="9"/>
  <c r="H3471" i="9" s="1"/>
  <c r="G3514" i="9"/>
  <c r="H3514" i="9" s="1"/>
  <c r="G3616" i="9"/>
  <c r="H3616" i="9" s="1"/>
  <c r="G3584" i="9"/>
  <c r="H3584" i="9" s="1"/>
  <c r="G3564" i="9"/>
  <c r="H3564" i="9" s="1"/>
  <c r="G3562" i="9"/>
  <c r="H3562" i="9" s="1"/>
  <c r="G3588" i="9"/>
  <c r="H3588" i="9" s="1"/>
  <c r="G3462" i="9"/>
  <c r="H3462" i="9" s="1"/>
  <c r="G3486" i="9"/>
  <c r="H3486" i="9" s="1"/>
  <c r="G3503" i="9"/>
  <c r="H3503" i="9" s="1"/>
  <c r="G3455" i="9"/>
  <c r="H3455" i="9" s="1"/>
  <c r="G3499" i="9"/>
  <c r="H3499" i="9" s="1"/>
  <c r="G3506" i="9"/>
  <c r="H3506" i="9" s="1"/>
  <c r="G3464" i="9"/>
  <c r="H3464" i="9" s="1"/>
  <c r="G3434" i="9"/>
  <c r="H3434" i="9" s="1"/>
  <c r="G3481" i="9"/>
  <c r="H3481" i="9" s="1"/>
  <c r="G3465" i="9"/>
  <c r="H3465" i="9" s="1"/>
  <c r="G3476" i="9"/>
  <c r="H3476" i="9" s="1"/>
  <c r="G3380" i="9"/>
  <c r="H3380" i="9" s="1"/>
  <c r="G2703" i="9"/>
  <c r="H2703" i="9" s="1"/>
  <c r="G2917" i="9"/>
  <c r="H2917" i="9" s="1"/>
  <c r="G3125" i="9"/>
  <c r="H3125" i="9" s="1"/>
  <c r="G3242" i="9"/>
  <c r="H3242" i="9" s="1"/>
  <c r="G2955" i="9"/>
  <c r="H2955" i="9" s="1"/>
  <c r="G3066" i="9"/>
  <c r="H3066" i="9" s="1"/>
  <c r="G3191" i="9"/>
  <c r="H3191" i="9" s="1"/>
  <c r="G2949" i="9"/>
  <c r="H2949" i="9" s="1"/>
  <c r="G2621" i="9"/>
  <c r="H2621" i="9" s="1"/>
  <c r="G3107" i="9"/>
  <c r="H3107" i="9" s="1"/>
  <c r="G2898" i="9"/>
  <c r="H2898" i="9" s="1"/>
  <c r="G3406" i="9"/>
  <c r="H3406" i="9" s="1"/>
  <c r="G3369" i="9"/>
  <c r="H3369" i="9" s="1"/>
  <c r="G2609" i="9"/>
  <c r="H2609" i="9" s="1"/>
  <c r="G2764" i="9"/>
  <c r="H2764" i="9" s="1"/>
  <c r="G3011" i="9"/>
  <c r="H3011" i="9" s="1"/>
  <c r="G3164" i="9"/>
  <c r="H3164" i="9" s="1"/>
  <c r="G2633" i="9"/>
  <c r="H2633" i="9" s="1"/>
  <c r="G3159" i="9"/>
  <c r="H3159" i="9" s="1"/>
  <c r="G3222" i="9"/>
  <c r="H3222" i="9" s="1"/>
  <c r="G2632" i="9"/>
  <c r="H2632" i="9" s="1"/>
  <c r="G3224" i="9"/>
  <c r="H3224" i="9" s="1"/>
  <c r="G3267" i="9"/>
  <c r="H3267" i="9" s="1"/>
  <c r="G2828" i="9"/>
  <c r="H2828" i="9" s="1"/>
  <c r="G3385" i="9"/>
  <c r="H3385" i="9" s="1"/>
  <c r="G3398" i="9"/>
  <c r="H3398" i="9" s="1"/>
  <c r="G3027" i="9"/>
  <c r="H3027" i="9" s="1"/>
  <c r="G2745" i="9"/>
  <c r="H2745" i="9" s="1"/>
  <c r="G3003" i="9"/>
  <c r="H3003" i="9" s="1"/>
  <c r="G3074" i="9"/>
  <c r="H3074" i="9" s="1"/>
  <c r="G2604" i="9"/>
  <c r="H2604" i="9" s="1"/>
  <c r="G3118" i="9"/>
  <c r="H3118" i="9" s="1"/>
  <c r="G3045" i="9"/>
  <c r="H3045" i="9" s="1"/>
  <c r="G2711" i="9"/>
  <c r="H2711" i="9" s="1"/>
  <c r="G3269" i="9"/>
  <c r="H3269" i="9" s="1"/>
  <c r="G2970" i="9"/>
  <c r="H2970" i="9" s="1"/>
  <c r="G2672" i="9"/>
  <c r="H2672" i="9" s="1"/>
  <c r="G3244" i="9"/>
  <c r="H3244" i="9" s="1"/>
  <c r="G3351" i="9"/>
  <c r="H3351" i="9" s="1"/>
  <c r="G2801" i="9"/>
  <c r="H2801" i="9" s="1"/>
  <c r="G3007" i="9"/>
  <c r="H3007" i="9" s="1"/>
  <c r="G3024" i="9"/>
  <c r="H3024" i="9" s="1"/>
  <c r="G2677" i="9"/>
  <c r="H2677" i="9" s="1"/>
  <c r="G2954" i="9"/>
  <c r="H2954" i="9" s="1"/>
  <c r="G3032" i="9"/>
  <c r="H3032" i="9" s="1"/>
  <c r="G2885" i="9"/>
  <c r="H2885" i="9" s="1"/>
  <c r="G2671" i="9"/>
  <c r="H2671" i="9" s="1"/>
  <c r="G3138" i="9"/>
  <c r="H3138" i="9" s="1"/>
  <c r="G3331" i="9"/>
  <c r="H3331" i="9" s="1"/>
  <c r="G2668" i="9"/>
  <c r="H2668" i="9" s="1"/>
  <c r="G3296" i="9"/>
  <c r="H3296" i="9" s="1"/>
  <c r="G3414" i="9"/>
  <c r="H3414" i="9" s="1"/>
  <c r="G2614" i="9"/>
  <c r="H2614" i="9" s="1"/>
  <c r="G3187" i="9"/>
  <c r="H3187" i="9" s="1"/>
  <c r="G3028" i="9"/>
  <c r="H3028" i="9" s="1"/>
  <c r="G2758" i="9"/>
  <c r="H2758" i="9" s="1"/>
  <c r="G2941" i="9"/>
  <c r="H2941" i="9" s="1"/>
  <c r="G3238" i="9"/>
  <c r="H3238" i="9" s="1"/>
  <c r="G2864" i="9"/>
  <c r="H2864" i="9" s="1"/>
  <c r="G2951" i="9"/>
  <c r="H2951" i="9" s="1"/>
  <c r="G2984" i="9"/>
  <c r="H2984" i="9" s="1"/>
  <c r="G3188" i="9"/>
  <c r="H3188" i="9" s="1"/>
  <c r="G2791" i="9"/>
  <c r="H2791" i="9" s="1"/>
  <c r="G3383" i="9"/>
  <c r="H3383" i="9" s="1"/>
  <c r="G3347" i="9"/>
  <c r="H3347" i="9" s="1"/>
  <c r="G2942" i="9"/>
  <c r="H2942" i="9" s="1"/>
  <c r="G2755" i="9"/>
  <c r="H2755" i="9" s="1"/>
  <c r="G3020" i="9"/>
  <c r="H3020" i="9" s="1"/>
  <c r="G2994" i="9"/>
  <c r="H2994" i="9" s="1"/>
  <c r="G2837" i="9"/>
  <c r="H2837" i="9" s="1"/>
  <c r="G3294" i="9"/>
  <c r="H3294" i="9" s="1"/>
  <c r="G3117" i="9"/>
  <c r="H3117" i="9" s="1"/>
  <c r="G2794" i="9"/>
  <c r="H2794" i="9" s="1"/>
  <c r="G3054" i="9"/>
  <c r="H3054" i="9" s="1"/>
  <c r="G3091" i="9"/>
  <c r="H3091" i="9" s="1"/>
  <c r="G2739" i="9"/>
  <c r="H2739" i="9" s="1"/>
  <c r="G3405" i="9"/>
  <c r="H3405" i="9" s="1"/>
  <c r="G2854" i="9"/>
  <c r="H2854" i="9" s="1"/>
  <c r="G2995" i="9"/>
  <c r="H2995" i="9" s="1"/>
  <c r="G3061" i="9"/>
  <c r="H3061" i="9" s="1"/>
  <c r="G2964" i="9"/>
  <c r="H2964" i="9" s="1"/>
  <c r="G2619" i="9"/>
  <c r="H2619" i="9" s="1"/>
  <c r="G3090" i="9"/>
  <c r="H3090" i="9" s="1"/>
  <c r="G2773" i="9"/>
  <c r="H2773" i="9" s="1"/>
  <c r="G2838" i="9"/>
  <c r="H2838" i="9" s="1"/>
  <c r="G2996" i="9"/>
  <c r="H2996" i="9" s="1"/>
  <c r="G2860" i="9"/>
  <c r="H2860" i="9" s="1"/>
  <c r="G2650" i="9"/>
  <c r="H2650" i="9" s="1"/>
  <c r="G3034" i="9"/>
  <c r="H3034" i="9" s="1"/>
  <c r="G3352" i="9"/>
  <c r="H3352" i="9" s="1"/>
  <c r="G2681" i="9"/>
  <c r="H2681" i="9" s="1"/>
  <c r="G2624" i="9"/>
  <c r="H2624" i="9" s="1"/>
  <c r="G3106" i="9"/>
  <c r="H3106" i="9" s="1"/>
  <c r="G3298" i="9"/>
  <c r="H3298" i="9" s="1"/>
  <c r="G2700" i="9"/>
  <c r="H2700" i="9" s="1"/>
  <c r="G3177" i="9"/>
  <c r="H3177" i="9" s="1"/>
  <c r="G3268" i="9"/>
  <c r="H3268" i="9" s="1"/>
  <c r="G2931" i="9"/>
  <c r="H2931" i="9" s="1"/>
  <c r="G2768" i="9"/>
  <c r="H2768" i="9" s="1"/>
  <c r="G3160" i="9"/>
  <c r="H3160" i="9" s="1"/>
  <c r="G3180" i="9"/>
  <c r="H3180" i="9" s="1"/>
  <c r="G3379" i="9"/>
  <c r="H3379" i="9" s="1"/>
  <c r="G3518" i="9"/>
  <c r="H3518" i="9" s="1"/>
  <c r="G3599" i="9"/>
  <c r="H3599" i="9" s="1"/>
  <c r="L3557" i="9"/>
  <c r="M3557" i="9" s="1"/>
  <c r="L3541" i="9"/>
  <c r="M3541" i="9" s="1"/>
  <c r="L3529" i="9"/>
  <c r="M3529" i="9" s="1"/>
  <c r="L3542" i="9"/>
  <c r="M3542" i="9" s="1"/>
  <c r="L3534" i="9"/>
  <c r="M3534" i="9" s="1"/>
  <c r="L3522" i="9"/>
  <c r="M3522" i="9" s="1"/>
  <c r="L3547" i="9"/>
  <c r="M3547" i="9" s="1"/>
  <c r="L3563" i="9"/>
  <c r="M3563" i="9" s="1"/>
  <c r="L3600" i="9"/>
  <c r="M3600" i="9" s="1"/>
  <c r="L3603" i="9"/>
  <c r="M3603" i="9" s="1"/>
  <c r="L3562" i="9"/>
  <c r="M3562" i="9" s="1"/>
  <c r="L3608" i="9"/>
  <c r="M3608" i="9" s="1"/>
  <c r="G3525" i="9"/>
  <c r="H3525" i="9" s="1"/>
  <c r="G3606" i="9"/>
  <c r="H3606" i="9" s="1"/>
  <c r="G3605" i="9"/>
  <c r="H3605" i="9" s="1"/>
  <c r="G3607" i="9"/>
  <c r="H3607" i="9" s="1"/>
  <c r="G3602" i="9"/>
  <c r="H3602" i="9" s="1"/>
  <c r="G3565" i="9"/>
  <c r="H3565" i="9" s="1"/>
  <c r="G3466" i="9"/>
  <c r="H3466" i="9" s="1"/>
  <c r="G3613" i="9"/>
  <c r="H3613" i="9" s="1"/>
  <c r="G3608" i="9"/>
  <c r="H3608" i="9" s="1"/>
  <c r="G3521" i="9"/>
  <c r="H3521" i="9" s="1"/>
  <c r="G3585" i="9"/>
  <c r="H3585" i="9" s="1"/>
  <c r="G3567" i="9"/>
  <c r="H3567" i="9" s="1"/>
  <c r="G3604" i="9"/>
  <c r="H3604" i="9" s="1"/>
  <c r="G3430" i="9"/>
  <c r="H3430" i="9" s="1"/>
  <c r="G3446" i="9"/>
  <c r="H3446" i="9" s="1"/>
  <c r="G3504" i="9"/>
  <c r="H3504" i="9" s="1"/>
  <c r="G3473" i="9"/>
  <c r="H3473" i="9" s="1"/>
  <c r="G3472" i="9"/>
  <c r="H3472" i="9" s="1"/>
  <c r="G3436" i="9"/>
  <c r="H3436" i="9" s="1"/>
  <c r="G3453" i="9"/>
  <c r="H3453" i="9" s="1"/>
  <c r="G3467" i="9"/>
  <c r="H3467" i="9" s="1"/>
  <c r="G3485" i="9"/>
  <c r="H3485" i="9" s="1"/>
  <c r="G3443" i="9"/>
  <c r="H3443" i="9" s="1"/>
  <c r="G3428" i="9"/>
  <c r="H3428" i="9" s="1"/>
  <c r="G3355" i="9"/>
  <c r="H3355" i="9" s="1"/>
  <c r="G2834" i="9"/>
  <c r="H2834" i="9" s="1"/>
  <c r="G2776" i="9"/>
  <c r="H2776" i="9" s="1"/>
  <c r="G3320" i="9"/>
  <c r="H3320" i="9" s="1"/>
  <c r="G3253" i="9"/>
  <c r="H3253" i="9" s="1"/>
  <c r="G2868" i="9"/>
  <c r="H2868" i="9" s="1"/>
  <c r="G2895" i="9"/>
  <c r="H2895" i="9" s="1"/>
  <c r="G3131" i="9"/>
  <c r="H3131" i="9" s="1"/>
  <c r="G2844" i="9"/>
  <c r="H2844" i="9" s="1"/>
  <c r="G2787" i="9"/>
  <c r="H2787" i="9" s="1"/>
  <c r="G3334" i="9"/>
  <c r="H3334" i="9" s="1"/>
  <c r="G3038" i="9"/>
  <c r="H3038" i="9" s="1"/>
  <c r="G3341" i="9"/>
  <c r="H3341" i="9" s="1"/>
  <c r="G3382" i="9"/>
  <c r="H3382" i="9" s="1"/>
  <c r="G3088" i="9"/>
  <c r="H3088" i="9" s="1"/>
  <c r="G2631" i="9"/>
  <c r="H2631" i="9" s="1"/>
  <c r="G3194" i="9"/>
  <c r="H3194" i="9" s="1"/>
  <c r="G3102" i="9"/>
  <c r="H3102" i="9" s="1"/>
  <c r="G2952" i="9"/>
  <c r="H2952" i="9" s="1"/>
  <c r="G2946" i="9"/>
  <c r="H2946" i="9" s="1"/>
  <c r="G3317" i="9"/>
  <c r="H3317" i="9" s="1"/>
  <c r="G2944" i="9"/>
  <c r="H2944" i="9" s="1"/>
  <c r="G3096" i="9"/>
  <c r="H3096" i="9" s="1"/>
  <c r="G3087" i="9"/>
  <c r="H3087" i="9" s="1"/>
  <c r="G2841" i="9"/>
  <c r="H2841" i="9" s="1"/>
  <c r="G3391" i="9"/>
  <c r="H3391" i="9" s="1"/>
  <c r="G3364" i="9"/>
  <c r="H3364" i="9" s="1"/>
  <c r="G3189" i="9"/>
  <c r="H3189" i="9" s="1"/>
  <c r="G2968" i="9"/>
  <c r="H2968" i="9" s="1"/>
  <c r="G2731" i="9"/>
  <c r="H2731" i="9" s="1"/>
  <c r="G3008" i="9"/>
  <c r="H3008" i="9" s="1"/>
  <c r="G2666" i="9"/>
  <c r="H2666" i="9" s="1"/>
  <c r="G2925" i="9"/>
  <c r="H2925" i="9" s="1"/>
  <c r="G2986" i="9"/>
  <c r="H2986" i="9" s="1"/>
  <c r="G2872" i="9"/>
  <c r="H2872" i="9" s="1"/>
  <c r="G2877" i="9"/>
  <c r="H2877" i="9" s="1"/>
  <c r="G3260" i="9"/>
  <c r="H3260" i="9" s="1"/>
  <c r="G2882" i="9"/>
  <c r="H2882" i="9" s="1"/>
  <c r="G3376" i="9"/>
  <c r="H3376" i="9" s="1"/>
  <c r="G3361" i="9"/>
  <c r="H3361" i="9" s="1"/>
  <c r="G2934" i="9"/>
  <c r="H2934" i="9" s="1"/>
  <c r="G2785" i="9"/>
  <c r="H2785" i="9" s="1"/>
  <c r="G3084" i="9"/>
  <c r="H3084" i="9" s="1"/>
  <c r="G2721" i="9"/>
  <c r="H2721" i="9" s="1"/>
  <c r="G2744" i="9"/>
  <c r="H2744" i="9" s="1"/>
  <c r="G3217" i="9"/>
  <c r="H3217" i="9" s="1"/>
  <c r="G2740" i="9"/>
  <c r="H2740" i="9" s="1"/>
  <c r="G2735" i="9"/>
  <c r="H2735" i="9" s="1"/>
  <c r="G3309" i="9"/>
  <c r="H3309" i="9" s="1"/>
  <c r="G3092" i="9"/>
  <c r="H3092" i="9" s="1"/>
  <c r="G2851" i="9"/>
  <c r="H2851" i="9" s="1"/>
  <c r="G3335" i="9"/>
  <c r="H3335" i="9" s="1"/>
  <c r="G3366" i="9"/>
  <c r="H3366" i="9" s="1"/>
  <c r="G2922" i="9"/>
  <c r="H2922" i="9" s="1"/>
  <c r="G3064" i="9"/>
  <c r="H3064" i="9" s="1"/>
  <c r="G3070" i="9"/>
  <c r="H3070" i="9" s="1"/>
  <c r="G2789" i="9"/>
  <c r="H2789" i="9" s="1"/>
  <c r="G2956" i="9"/>
  <c r="H2956" i="9" s="1"/>
  <c r="G3150" i="9"/>
  <c r="H3150" i="9" s="1"/>
  <c r="G3127" i="9"/>
  <c r="H3127" i="9" s="1"/>
  <c r="G2832" i="9"/>
  <c r="H2832" i="9" s="1"/>
  <c r="G2720" i="9"/>
  <c r="H2720" i="9" s="1"/>
  <c r="G3193" i="9"/>
  <c r="H3193" i="9" s="1"/>
  <c r="G2727" i="9"/>
  <c r="H2727" i="9" s="1"/>
  <c r="G3349" i="9"/>
  <c r="H3349" i="9" s="1"/>
  <c r="G3339" i="9"/>
  <c r="H3339" i="9" s="1"/>
  <c r="G3322" i="9"/>
  <c r="H3322" i="9" s="1"/>
  <c r="G2926" i="9"/>
  <c r="H2926" i="9" s="1"/>
  <c r="G3041" i="9"/>
  <c r="H3041" i="9" s="1"/>
  <c r="G3021" i="9"/>
  <c r="H3021" i="9" s="1"/>
  <c r="G2913" i="9"/>
  <c r="H2913" i="9" s="1"/>
  <c r="G2762" i="9"/>
  <c r="H2762" i="9" s="1"/>
  <c r="G3292" i="9"/>
  <c r="H3292" i="9" s="1"/>
  <c r="G2606" i="9"/>
  <c r="H2606" i="9" s="1"/>
  <c r="G3282" i="9"/>
  <c r="H3282" i="9" s="1"/>
  <c r="G3291" i="9"/>
  <c r="H3291" i="9" s="1"/>
  <c r="G3239" i="9"/>
  <c r="H3239" i="9" s="1"/>
  <c r="G3374" i="9"/>
  <c r="H3374" i="9" s="1"/>
  <c r="G2694" i="9"/>
  <c r="H2694" i="9" s="1"/>
  <c r="G3077" i="9"/>
  <c r="H3077" i="9" s="1"/>
  <c r="G3055" i="9"/>
  <c r="H3055" i="9" s="1"/>
  <c r="G2742" i="9"/>
  <c r="H2742" i="9" s="1"/>
  <c r="G2695" i="9"/>
  <c r="H2695" i="9" s="1"/>
  <c r="G3039" i="9"/>
  <c r="H3039" i="9" s="1"/>
  <c r="G3143" i="9"/>
  <c r="H3143" i="9" s="1"/>
  <c r="G2655" i="9"/>
  <c r="H2655" i="9" s="1"/>
  <c r="G3176" i="9"/>
  <c r="H3176" i="9" s="1"/>
  <c r="G2751" i="9"/>
  <c r="H2751" i="9" s="1"/>
  <c r="G2878" i="9"/>
  <c r="H2878" i="9" s="1"/>
  <c r="G3378" i="9"/>
  <c r="H3378" i="9" s="1"/>
  <c r="G3359" i="9"/>
  <c r="H3359" i="9" s="1"/>
  <c r="G2811" i="9"/>
  <c r="H2811" i="9" s="1"/>
  <c r="G2884" i="9"/>
  <c r="H2884" i="9" s="1"/>
  <c r="G3218" i="9"/>
  <c r="H3218" i="9" s="1"/>
  <c r="G3310" i="9"/>
  <c r="H3310" i="9" s="1"/>
  <c r="G2894" i="9"/>
  <c r="H2894" i="9" s="1"/>
  <c r="G2636" i="9"/>
  <c r="H2636" i="9" s="1"/>
  <c r="G3075" i="9"/>
  <c r="H3075" i="9" s="1"/>
  <c r="G3173" i="9"/>
  <c r="H3173" i="9" s="1"/>
  <c r="G2928" i="9"/>
  <c r="H2928" i="9" s="1"/>
  <c r="G3332" i="9"/>
  <c r="H3332" i="9" s="1"/>
  <c r="G3158" i="9"/>
  <c r="H3158" i="9" s="1"/>
  <c r="G3356" i="9"/>
  <c r="H3356" i="9" s="1"/>
  <c r="G3531" i="9"/>
  <c r="H3531" i="9" s="1"/>
  <c r="G3541" i="9"/>
  <c r="H3541" i="9" s="1"/>
  <c r="L3612" i="9"/>
  <c r="M3612" i="9" s="1"/>
  <c r="L3532" i="9"/>
  <c r="M3532" i="9" s="1"/>
  <c r="L3520" i="9"/>
  <c r="M3520" i="9" s="1"/>
  <c r="L3555" i="9"/>
  <c r="M3555" i="9" s="1"/>
  <c r="L3617" i="9"/>
  <c r="M3617" i="9" s="1"/>
  <c r="L3525" i="9"/>
  <c r="M3525" i="9" s="1"/>
  <c r="L3519" i="9"/>
  <c r="M3519" i="9" s="1"/>
  <c r="L3540" i="9"/>
  <c r="M3540" i="9" s="1"/>
  <c r="L3611" i="9"/>
  <c r="M3611" i="9" s="1"/>
  <c r="L3523" i="9"/>
  <c r="M3523" i="9" s="1"/>
  <c r="L3518" i="9"/>
  <c r="M3518" i="9" s="1"/>
  <c r="G3574" i="9"/>
  <c r="H3574" i="9" s="1"/>
  <c r="G3601" i="9"/>
  <c r="H3601" i="9" s="1"/>
  <c r="G3539" i="9"/>
  <c r="H3539" i="9" s="1"/>
  <c r="G3520" i="9"/>
  <c r="H3520" i="9" s="1"/>
  <c r="G3603" i="9"/>
  <c r="H3603" i="9" s="1"/>
  <c r="G3561" i="9"/>
  <c r="H3561" i="9" s="1"/>
  <c r="G3552" i="9"/>
  <c r="H3552" i="9" s="1"/>
  <c r="G3580" i="9"/>
  <c r="H3580" i="9" s="1"/>
  <c r="G3577" i="9"/>
  <c r="H3577" i="9" s="1"/>
  <c r="G3511" i="9"/>
  <c r="H3511" i="9" s="1"/>
  <c r="G3515" i="9"/>
  <c r="H3515" i="9" s="1"/>
  <c r="G3437" i="9"/>
  <c r="H3437" i="9" s="1"/>
  <c r="G3509" i="9"/>
  <c r="H3509" i="9" s="1"/>
  <c r="G3490" i="9"/>
  <c r="H3490" i="9" s="1"/>
  <c r="G3496" i="9"/>
  <c r="H3496" i="9" s="1"/>
  <c r="G3444" i="9"/>
  <c r="H3444" i="9" s="1"/>
  <c r="G3482" i="9"/>
  <c r="H3482" i="9" s="1"/>
  <c r="G3450" i="9"/>
  <c r="H3450" i="9" s="1"/>
  <c r="G3460" i="9"/>
  <c r="H3460" i="9" s="1"/>
  <c r="G3512" i="9"/>
  <c r="H3512" i="9" s="1"/>
  <c r="G3474" i="9"/>
  <c r="H3474" i="9" s="1"/>
  <c r="G3394" i="9"/>
  <c r="H3394" i="9" s="1"/>
  <c r="G2675" i="9"/>
  <c r="H2675" i="9" s="1"/>
  <c r="G2680" i="9"/>
  <c r="H2680" i="9" s="1"/>
  <c r="G3251" i="9"/>
  <c r="H3251" i="9" s="1"/>
  <c r="G3019" i="9"/>
  <c r="H3019" i="9" s="1"/>
  <c r="G2865" i="9"/>
  <c r="H2865" i="9" s="1"/>
  <c r="G2953" i="9"/>
  <c r="H2953" i="9" s="1"/>
  <c r="G3273" i="9"/>
  <c r="H3273" i="9" s="1"/>
  <c r="G3149" i="9"/>
  <c r="H3149" i="9" s="1"/>
  <c r="G2950" i="9"/>
  <c r="H2950" i="9" s="1"/>
  <c r="G3313" i="9"/>
  <c r="H3313" i="9" s="1"/>
  <c r="G2976" i="9"/>
  <c r="H2976" i="9" s="1"/>
  <c r="G3399" i="9"/>
  <c r="H3399" i="9" s="1"/>
  <c r="G3386" i="9"/>
  <c r="H3386" i="9" s="1"/>
  <c r="G3071" i="9"/>
  <c r="H3071" i="9" s="1"/>
  <c r="G2782" i="9"/>
  <c r="H2782" i="9" s="1"/>
  <c r="G3255" i="9"/>
  <c r="H3255" i="9" s="1"/>
  <c r="G3049" i="9"/>
  <c r="H3049" i="9" s="1"/>
  <c r="G2891" i="9"/>
  <c r="H2891" i="9" s="1"/>
  <c r="G2790" i="9"/>
  <c r="H2790" i="9" s="1"/>
  <c r="G3174" i="9"/>
  <c r="H3174" i="9" s="1"/>
  <c r="G2669" i="9"/>
  <c r="H2669" i="9" s="1"/>
  <c r="G2728" i="9"/>
  <c r="H2728" i="9" s="1"/>
  <c r="G3166" i="9"/>
  <c r="H3166" i="9" s="1"/>
  <c r="G3095" i="9"/>
  <c r="H3095" i="9" s="1"/>
  <c r="G3360" i="9"/>
  <c r="H3360" i="9" s="1"/>
  <c r="G3276" i="9"/>
  <c r="H3276" i="9" s="1"/>
  <c r="G3233" i="9"/>
  <c r="H3233" i="9" s="1"/>
  <c r="G2805" i="9"/>
  <c r="H2805" i="9" s="1"/>
  <c r="G2658" i="9"/>
  <c r="H2658" i="9" s="1"/>
  <c r="G3156" i="9"/>
  <c r="H3156" i="9" s="1"/>
  <c r="G2873" i="9"/>
  <c r="H2873" i="9" s="1"/>
  <c r="G2652" i="9"/>
  <c r="H2652" i="9" s="1"/>
  <c r="G3126" i="9"/>
  <c r="H3126" i="9" s="1"/>
  <c r="G2657" i="9"/>
  <c r="H2657" i="9" s="1"/>
  <c r="G2777" i="9"/>
  <c r="H2777" i="9" s="1"/>
  <c r="G3015" i="9"/>
  <c r="H3015" i="9" s="1"/>
  <c r="G2862" i="9"/>
  <c r="H2862" i="9" s="1"/>
  <c r="G3350" i="9"/>
  <c r="H3350" i="9" s="1"/>
  <c r="G3418" i="9"/>
  <c r="H3418" i="9" s="1"/>
  <c r="G2859" i="9"/>
  <c r="H2859" i="9" s="1"/>
  <c r="G2863" i="9"/>
  <c r="H2863" i="9" s="1"/>
  <c r="G3052" i="9"/>
  <c r="H3052" i="9" s="1"/>
  <c r="G3315" i="9"/>
  <c r="H3315" i="9" s="1"/>
  <c r="G2893" i="9"/>
  <c r="H2893" i="9" s="1"/>
  <c r="G3196" i="9"/>
  <c r="H3196" i="9" s="1"/>
  <c r="G3121" i="9"/>
  <c r="H3121" i="9" s="1"/>
  <c r="G2674" i="9"/>
  <c r="H2674" i="9" s="1"/>
  <c r="G2793" i="9"/>
  <c r="H2793" i="9" s="1"/>
  <c r="G3148" i="9"/>
  <c r="H3148" i="9" s="1"/>
  <c r="G2771" i="9"/>
  <c r="H2771" i="9" s="1"/>
  <c r="G3384" i="9"/>
  <c r="H3384" i="9" s="1"/>
  <c r="G3413" i="9"/>
  <c r="H3413" i="9" s="1"/>
  <c r="G2693" i="9"/>
  <c r="H2693" i="9" s="1"/>
  <c r="G2612" i="9"/>
  <c r="H2612" i="9" s="1"/>
  <c r="G3257" i="9"/>
  <c r="H3257" i="9" s="1"/>
  <c r="G3082" i="9"/>
  <c r="H3082" i="9" s="1"/>
  <c r="G2756" i="9"/>
  <c r="H2756" i="9" s="1"/>
  <c r="G3067" i="9"/>
  <c r="H3067" i="9" s="1"/>
  <c r="G3284" i="9"/>
  <c r="H3284" i="9" s="1"/>
  <c r="G2613" i="9"/>
  <c r="H2613" i="9" s="1"/>
  <c r="G2819" i="9"/>
  <c r="H2819" i="9" s="1"/>
  <c r="G3204" i="9"/>
  <c r="H3204" i="9" s="1"/>
  <c r="G2867" i="9"/>
  <c r="H2867" i="9" s="1"/>
  <c r="G3377" i="9"/>
  <c r="H3377" i="9" s="1"/>
  <c r="G3101" i="9"/>
  <c r="H3101" i="9" s="1"/>
  <c r="G3169" i="9"/>
  <c r="H3169" i="9" s="1"/>
  <c r="G2900" i="9"/>
  <c r="H2900" i="9" s="1"/>
  <c r="G2688" i="9"/>
  <c r="H2688" i="9" s="1"/>
  <c r="G3076" i="9"/>
  <c r="H3076" i="9" s="1"/>
  <c r="G2708" i="9"/>
  <c r="H2708" i="9" s="1"/>
  <c r="G2714" i="9"/>
  <c r="H2714" i="9" s="1"/>
  <c r="G3025" i="9"/>
  <c r="H3025" i="9" s="1"/>
  <c r="G2783" i="9"/>
  <c r="H2783" i="9" s="1"/>
  <c r="G2874" i="9"/>
  <c r="H2874" i="9" s="1"/>
  <c r="G3230" i="9"/>
  <c r="H3230" i="9" s="1"/>
  <c r="G3289" i="9"/>
  <c r="H3289" i="9" s="1"/>
  <c r="G3410" i="9"/>
  <c r="H3410" i="9" s="1"/>
  <c r="G2889" i="9"/>
  <c r="H2889" i="9" s="1"/>
  <c r="G3179" i="9"/>
  <c r="H3179" i="9" s="1"/>
  <c r="G3001" i="9"/>
  <c r="H3001" i="9" s="1"/>
  <c r="G2940" i="9"/>
  <c r="H2940" i="9" s="1"/>
  <c r="G2678" i="9"/>
  <c r="H2678" i="9" s="1"/>
  <c r="G3303" i="9"/>
  <c r="H3303" i="9" s="1"/>
  <c r="G3060" i="9"/>
  <c r="H3060" i="9" s="1"/>
  <c r="G2769" i="9"/>
  <c r="H2769" i="9" s="1"/>
  <c r="G3311" i="9"/>
  <c r="H3311" i="9" s="1"/>
  <c r="G3213" i="9"/>
  <c r="H3213" i="9" s="1"/>
  <c r="G2730" i="9"/>
  <c r="H2730" i="9" s="1"/>
  <c r="G3336" i="9"/>
  <c r="H3336" i="9" s="1"/>
  <c r="G3343" i="9"/>
  <c r="H3343" i="9" s="1"/>
  <c r="G2971" i="9"/>
  <c r="H2971" i="9" s="1"/>
  <c r="G2702" i="9"/>
  <c r="H2702" i="9" s="1"/>
  <c r="G2684" i="9"/>
  <c r="H2684" i="9" s="1"/>
  <c r="G3212" i="9"/>
  <c r="H3212" i="9" s="1"/>
  <c r="G2738" i="9"/>
  <c r="H2738" i="9" s="1"/>
  <c r="G2757" i="9"/>
  <c r="H2757" i="9" s="1"/>
  <c r="G3186" i="9"/>
  <c r="H3186" i="9" s="1"/>
  <c r="G2981" i="9"/>
  <c r="H2981" i="9" s="1"/>
  <c r="G2750" i="9"/>
  <c r="H2750" i="9" s="1"/>
  <c r="G2993" i="9"/>
  <c r="H2993" i="9" s="1"/>
  <c r="G3363" i="9"/>
  <c r="H3363" i="9" s="1"/>
  <c r="G3519" i="9"/>
  <c r="H3519" i="9" s="1"/>
  <c r="G3597" i="9"/>
  <c r="H3597" i="9" s="1"/>
  <c r="G3556" i="9"/>
  <c r="H3556" i="9" s="1"/>
  <c r="L3579" i="9"/>
  <c r="M3579" i="9" s="1"/>
  <c r="L3602" i="9"/>
  <c r="M3602" i="9" s="1"/>
  <c r="L3554" i="9"/>
  <c r="M3554" i="9" s="1"/>
  <c r="L3570" i="9"/>
  <c r="M3570" i="9" s="1"/>
  <c r="L3589" i="9"/>
  <c r="M3589" i="9" s="1"/>
  <c r="L3533" i="9"/>
  <c r="M3533" i="9" s="1"/>
  <c r="L3584" i="9"/>
  <c r="M3584" i="9" s="1"/>
  <c r="L3171" i="9"/>
  <c r="M3171" i="9" s="1"/>
  <c r="L2782" i="9"/>
  <c r="M2782" i="9" s="1"/>
  <c r="L2755" i="9"/>
  <c r="M2755" i="9" s="1"/>
  <c r="L3201" i="9"/>
  <c r="M3201" i="9" s="1"/>
  <c r="L3296" i="9"/>
  <c r="M3296" i="9" s="1"/>
  <c r="L2724" i="9"/>
  <c r="M2724" i="9" s="1"/>
  <c r="L3036" i="9"/>
  <c r="M3036" i="9" s="1"/>
  <c r="L3185" i="9"/>
  <c r="M3185" i="9" s="1"/>
  <c r="L3404" i="9"/>
  <c r="M3404" i="9" s="1"/>
  <c r="L1913" i="9"/>
  <c r="M1913" i="9" s="1"/>
  <c r="L2237" i="9"/>
  <c r="M2237" i="9" s="1"/>
  <c r="L1310" i="9"/>
  <c r="M1310" i="9" s="1"/>
  <c r="L1816" i="9"/>
  <c r="M1816" i="9" s="1"/>
  <c r="L1564" i="9"/>
  <c r="M1564" i="9" s="1"/>
  <c r="L3443" i="9"/>
  <c r="M3443" i="9" s="1"/>
  <c r="L3000" i="9"/>
  <c r="M3000" i="9" s="1"/>
  <c r="L2633" i="9"/>
  <c r="M2633" i="9" s="1"/>
  <c r="L2816" i="9"/>
  <c r="M2816" i="9" s="1"/>
  <c r="L2629" i="9"/>
  <c r="M2629" i="9" s="1"/>
  <c r="L3511" i="9"/>
  <c r="M3511" i="9" s="1"/>
  <c r="L2800" i="9"/>
  <c r="M2800" i="9" s="1"/>
  <c r="L3391" i="9"/>
  <c r="M3391" i="9" s="1"/>
  <c r="L3168" i="9"/>
  <c r="M3168" i="9" s="1"/>
  <c r="L2772" i="9"/>
  <c r="M2772" i="9" s="1"/>
  <c r="L3232" i="9"/>
  <c r="M3232" i="9" s="1"/>
  <c r="L2887" i="9"/>
  <c r="M2887" i="9" s="1"/>
  <c r="L2996" i="9"/>
  <c r="M2996" i="9" s="1"/>
  <c r="L2777" i="9"/>
  <c r="M2777" i="9" s="1"/>
  <c r="L3502" i="9"/>
  <c r="M3502" i="9" s="1"/>
  <c r="L1983" i="9"/>
  <c r="M1983" i="9" s="1"/>
  <c r="L2077" i="9"/>
  <c r="M2077" i="9" s="1"/>
  <c r="L1643" i="9"/>
  <c r="M1643" i="9" s="1"/>
  <c r="L2103" i="9"/>
  <c r="M2103" i="9" s="1"/>
  <c r="L1525" i="9"/>
  <c r="M1525" i="9" s="1"/>
  <c r="L1753" i="9"/>
  <c r="M1753" i="9" s="1"/>
  <c r="L3235" i="9"/>
  <c r="M3235" i="9" s="1"/>
  <c r="L3512" i="9"/>
  <c r="M3512" i="9" s="1"/>
  <c r="L3052" i="9"/>
  <c r="M3052" i="9" s="1"/>
  <c r="L3328" i="9"/>
  <c r="M3328" i="9" s="1"/>
  <c r="L2719" i="9"/>
  <c r="M2719" i="9" s="1"/>
  <c r="L3188" i="9"/>
  <c r="M3188" i="9" s="1"/>
  <c r="L2892" i="9"/>
  <c r="M2892" i="9" s="1"/>
  <c r="L3061" i="9"/>
  <c r="M3061" i="9" s="1"/>
  <c r="L3339" i="9"/>
  <c r="M3339" i="9" s="1"/>
  <c r="L2856" i="9"/>
  <c r="M2856" i="9" s="1"/>
  <c r="L3213" i="9"/>
  <c r="M3213" i="9" s="1"/>
  <c r="L2956" i="9"/>
  <c r="M2956" i="9" s="1"/>
  <c r="L3126" i="9"/>
  <c r="M3126" i="9" s="1"/>
  <c r="L2861" i="9"/>
  <c r="M2861" i="9" s="1"/>
  <c r="L3208" i="9"/>
  <c r="M3208" i="9" s="1"/>
  <c r="L3001" i="9"/>
  <c r="M3001" i="9" s="1"/>
  <c r="L2961" i="9"/>
  <c r="M2961" i="9" s="1"/>
  <c r="L3289" i="9"/>
  <c r="M3289" i="9" s="1"/>
  <c r="L3472" i="9"/>
  <c r="M3472" i="9" s="1"/>
  <c r="L2784" i="9"/>
  <c r="M2784" i="9" s="1"/>
  <c r="L3178" i="9"/>
  <c r="M3178" i="9" s="1"/>
  <c r="L2971" i="9"/>
  <c r="M2971" i="9" s="1"/>
  <c r="L3260" i="9"/>
  <c r="M3260" i="9" s="1"/>
  <c r="L3013" i="9"/>
  <c r="M3013" i="9" s="1"/>
  <c r="L2714" i="9"/>
  <c r="M2714" i="9" s="1"/>
  <c r="L2625" i="9"/>
  <c r="M2625" i="9" s="1"/>
  <c r="L3379" i="9"/>
  <c r="M3379" i="9" s="1"/>
  <c r="L3146" i="9"/>
  <c r="M3146" i="9" s="1"/>
  <c r="L3357" i="9"/>
  <c r="M3357" i="9" s="1"/>
  <c r="L3116" i="9"/>
  <c r="M3116" i="9" s="1"/>
  <c r="L2950" i="9"/>
  <c r="M2950" i="9" s="1"/>
  <c r="L2787" i="9"/>
  <c r="M2787" i="9" s="1"/>
  <c r="L3078" i="9"/>
  <c r="M3078" i="9" s="1"/>
  <c r="L2968" i="9"/>
  <c r="M2968" i="9" s="1"/>
  <c r="L1655" i="9"/>
  <c r="M1655" i="9" s="1"/>
  <c r="L1882" i="9"/>
  <c r="M1882" i="9" s="1"/>
  <c r="L1585" i="9"/>
  <c r="M1585" i="9" s="1"/>
  <c r="L1971" i="9"/>
  <c r="M1971" i="9" s="1"/>
  <c r="L1467" i="9"/>
  <c r="M1467" i="9" s="1"/>
  <c r="L1430" i="9"/>
  <c r="M1430" i="9" s="1"/>
  <c r="L3079" i="9"/>
  <c r="M3079" i="9" s="1"/>
  <c r="L3009" i="9"/>
  <c r="M3009" i="9" s="1"/>
  <c r="L2951" i="9"/>
  <c r="M2951" i="9" s="1"/>
  <c r="L2688" i="9"/>
  <c r="M2688" i="9" s="1"/>
  <c r="L3274" i="9"/>
  <c r="M3274" i="9" s="1"/>
  <c r="L2895" i="9"/>
  <c r="M2895" i="9" s="1"/>
  <c r="L3063" i="9"/>
  <c r="M3063" i="9" s="1"/>
  <c r="L2913" i="9"/>
  <c r="M2913" i="9" s="1"/>
  <c r="L2612" i="9"/>
  <c r="M2612" i="9" s="1"/>
  <c r="L3157" i="9"/>
  <c r="M3157" i="9" s="1"/>
  <c r="L1681" i="9"/>
  <c r="M1681" i="9" s="1"/>
  <c r="L1925" i="9"/>
  <c r="M1925" i="9" s="1"/>
  <c r="L2042" i="9"/>
  <c r="M2042" i="9" s="1"/>
  <c r="L3500" i="9"/>
  <c r="M3500" i="9" s="1"/>
  <c r="L3426" i="9"/>
  <c r="M3426" i="9" s="1"/>
  <c r="L2792" i="9"/>
  <c r="M2792" i="9" s="1"/>
  <c r="L3100" i="9"/>
  <c r="M3100" i="9" s="1"/>
  <c r="L3102" i="9"/>
  <c r="M3102" i="9" s="1"/>
  <c r="L2605" i="9"/>
  <c r="M2605" i="9" s="1"/>
  <c r="L1250" i="9"/>
  <c r="M1250" i="9" s="1"/>
  <c r="L1908" i="9"/>
  <c r="M1908" i="9" s="1"/>
  <c r="L1206" i="9"/>
  <c r="M1206" i="9" s="1"/>
  <c r="L1184" i="9"/>
  <c r="M1184" i="9" s="1"/>
  <c r="L2637" i="9"/>
  <c r="M2637" i="9" s="1"/>
  <c r="L2962" i="9"/>
  <c r="M2962" i="9" s="1"/>
  <c r="L3236" i="9"/>
  <c r="M3236" i="9" s="1"/>
  <c r="L3187" i="9"/>
  <c r="M3187" i="9" s="1"/>
  <c r="L2769" i="9"/>
  <c r="M2769" i="9" s="1"/>
  <c r="L1788" i="9"/>
  <c r="M1788" i="9" s="1"/>
  <c r="L1531" i="9"/>
  <c r="M1531" i="9" s="1"/>
  <c r="L1960" i="9"/>
  <c r="M1960" i="9" s="1"/>
  <c r="L1982" i="9"/>
  <c r="M1982" i="9" s="1"/>
  <c r="L2188" i="9"/>
  <c r="M2188" i="9" s="1"/>
  <c r="L2970" i="9"/>
  <c r="M2970" i="9" s="1"/>
  <c r="L3045" i="9"/>
  <c r="M3045" i="9" s="1"/>
  <c r="L3263" i="9"/>
  <c r="M3263" i="9" s="1"/>
  <c r="L3409" i="9"/>
  <c r="M3409" i="9" s="1"/>
  <c r="L3469" i="9"/>
  <c r="M3469" i="9" s="1"/>
  <c r="L3243" i="9"/>
  <c r="M3243" i="9" s="1"/>
  <c r="L1219" i="9"/>
  <c r="M1219" i="9" s="1"/>
  <c r="L1802" i="9"/>
  <c r="M1802" i="9" s="1"/>
  <c r="L1507" i="9"/>
  <c r="M1507" i="9" s="1"/>
  <c r="L1200" i="9"/>
  <c r="M1200" i="9" s="1"/>
  <c r="L2940" i="9"/>
  <c r="M2940" i="9" s="1"/>
  <c r="L3465" i="9"/>
  <c r="M3465" i="9" s="1"/>
  <c r="L3306" i="9"/>
  <c r="M3306" i="9" s="1"/>
  <c r="L2885" i="9"/>
  <c r="M2885" i="9" s="1"/>
  <c r="L3029" i="9"/>
  <c r="M3029" i="9" s="1"/>
  <c r="L2836" i="9"/>
  <c r="M2836" i="9" s="1"/>
  <c r="L1491" i="9"/>
  <c r="M1491" i="9" s="1"/>
  <c r="L1175" i="9"/>
  <c r="M1175" i="9" s="1"/>
  <c r="L1892" i="9"/>
  <c r="M1892" i="9" s="1"/>
  <c r="L1835" i="9"/>
  <c r="M1835" i="9" s="1"/>
  <c r="L2071" i="9"/>
  <c r="M2071" i="9" s="1"/>
  <c r="L2060" i="9"/>
  <c r="M2060" i="9" s="1"/>
  <c r="L1532" i="9"/>
  <c r="M1532" i="9" s="1"/>
  <c r="L1328" i="9"/>
  <c r="M1328" i="9" s="1"/>
  <c r="L1723" i="9"/>
  <c r="M1723" i="9" s="1"/>
  <c r="L3073" i="9"/>
  <c r="M3073" i="9" s="1"/>
  <c r="L3302" i="9"/>
  <c r="M3302" i="9" s="1"/>
  <c r="L3080" i="9"/>
  <c r="M3080" i="9" s="1"/>
  <c r="L2982" i="9"/>
  <c r="M2982" i="9" s="1"/>
  <c r="L3099" i="9"/>
  <c r="M3099" i="9" s="1"/>
  <c r="L2721" i="9"/>
  <c r="M2721" i="9" s="1"/>
  <c r="L1887" i="9"/>
  <c r="M1887" i="9" s="1"/>
  <c r="L1852" i="9"/>
  <c r="M1852" i="9" s="1"/>
  <c r="L3370" i="9"/>
  <c r="M3370" i="9" s="1"/>
  <c r="L2939" i="9"/>
  <c r="M2939" i="9" s="1"/>
  <c r="L3407" i="9"/>
  <c r="M3407" i="9" s="1"/>
  <c r="L3195" i="9"/>
  <c r="M3195" i="9" s="1"/>
  <c r="L3486" i="9"/>
  <c r="M3486" i="9" s="1"/>
  <c r="L3479" i="9"/>
  <c r="M3479" i="9" s="1"/>
  <c r="L1691" i="9"/>
  <c r="M1691" i="9" s="1"/>
  <c r="L1166" i="9"/>
  <c r="M1166" i="9" s="1"/>
  <c r="L2038" i="9"/>
  <c r="M2038" i="9" s="1"/>
  <c r="L1611" i="9"/>
  <c r="M1611" i="9" s="1"/>
  <c r="L1347" i="9"/>
  <c r="M1347" i="9" s="1"/>
  <c r="L2063" i="9"/>
  <c r="M2063" i="9" s="1"/>
  <c r="L1500" i="9"/>
  <c r="M1500" i="9" s="1"/>
  <c r="L2179" i="9"/>
  <c r="M2179" i="9" s="1"/>
  <c r="L1991" i="9"/>
  <c r="M1991" i="9" s="1"/>
  <c r="L1741" i="9"/>
  <c r="M1741" i="9" s="1"/>
  <c r="L1482" i="9"/>
  <c r="M1482" i="9" s="1"/>
  <c r="L1264" i="9"/>
  <c r="M1264" i="9" s="1"/>
  <c r="L1504" i="9"/>
  <c r="M1504" i="9" s="1"/>
  <c r="L1935" i="9"/>
  <c r="M1935" i="9" s="1"/>
  <c r="L1881" i="9"/>
  <c r="M1881" i="9" s="1"/>
  <c r="L2973" i="9"/>
  <c r="M2973" i="9" s="1"/>
  <c r="L3329" i="9"/>
  <c r="M3329" i="9" s="1"/>
  <c r="L3075" i="9"/>
  <c r="M3075" i="9" s="1"/>
  <c r="L2623" i="9"/>
  <c r="M2623" i="9" s="1"/>
  <c r="L2761" i="9"/>
  <c r="M2761" i="9" s="1"/>
  <c r="L3431" i="9"/>
  <c r="M3431" i="9" s="1"/>
  <c r="L3198" i="9"/>
  <c r="M3198" i="9" s="1"/>
  <c r="L2095" i="9"/>
  <c r="M2095" i="9" s="1"/>
  <c r="L1151" i="9"/>
  <c r="M1151" i="9" s="1"/>
  <c r="L2127" i="9"/>
  <c r="M2127" i="9" s="1"/>
  <c r="L1649" i="9"/>
  <c r="M1649" i="9" s="1"/>
  <c r="L1345" i="9"/>
  <c r="M1345" i="9" s="1"/>
  <c r="L1980" i="9"/>
  <c r="M1980" i="9" s="1"/>
  <c r="L2746" i="9"/>
  <c r="M2746" i="9" s="1"/>
  <c r="L2778" i="9"/>
  <c r="M2778" i="9" s="1"/>
  <c r="L2993" i="9"/>
  <c r="M2993" i="9" s="1"/>
  <c r="L2711" i="9"/>
  <c r="M2711" i="9" s="1"/>
  <c r="L2873" i="9"/>
  <c r="M2873" i="9" s="1"/>
  <c r="L3446" i="9"/>
  <c r="M3446" i="9" s="1"/>
  <c r="L2905" i="9"/>
  <c r="M2905" i="9" s="1"/>
  <c r="L3386" i="9"/>
  <c r="M3386" i="9" s="1"/>
  <c r="L3139" i="9"/>
  <c r="M3139" i="9" s="1"/>
  <c r="L2683" i="9"/>
  <c r="M2683" i="9" s="1"/>
  <c r="L2884" i="9"/>
  <c r="M2884" i="9" s="1"/>
  <c r="L2806" i="9"/>
  <c r="M2806" i="9" s="1"/>
  <c r="L2848" i="9"/>
  <c r="M2848" i="9" s="1"/>
  <c r="L3327" i="9"/>
  <c r="M3327" i="9" s="1"/>
  <c r="L3375" i="9"/>
  <c r="M3375" i="9" s="1"/>
  <c r="L1494" i="9"/>
  <c r="M1494" i="9" s="1"/>
  <c r="L1682" i="9"/>
  <c r="M1682" i="9" s="1"/>
  <c r="L1197" i="9"/>
  <c r="M1197" i="9" s="1"/>
  <c r="L1617" i="9"/>
  <c r="M1617" i="9" s="1"/>
  <c r="L1975" i="9"/>
  <c r="M1975" i="9" s="1"/>
  <c r="L2214" i="9"/>
  <c r="M2214" i="9" s="1"/>
  <c r="L3047" i="9"/>
  <c r="M3047" i="9" s="1"/>
  <c r="L2655" i="9"/>
  <c r="M2655" i="9" s="1"/>
  <c r="L2872" i="9"/>
  <c r="M2872" i="9" s="1"/>
  <c r="L2974" i="9"/>
  <c r="M2974" i="9" s="1"/>
  <c r="L3165" i="9"/>
  <c r="M3165" i="9" s="1"/>
  <c r="L3125" i="9"/>
  <c r="M3125" i="9" s="1"/>
  <c r="L3460" i="9"/>
  <c r="M3460" i="9" s="1"/>
  <c r="L2786" i="9"/>
  <c r="M2786" i="9" s="1"/>
  <c r="L3246" i="9"/>
  <c r="M3246" i="9" s="1"/>
  <c r="L2707" i="9"/>
  <c r="M2707" i="9" s="1"/>
  <c r="L2631" i="9"/>
  <c r="M2631" i="9" s="1"/>
  <c r="L3392" i="9"/>
  <c r="M3392" i="9" s="1"/>
  <c r="L3215" i="9"/>
  <c r="M3215" i="9" s="1"/>
  <c r="L2704" i="9"/>
  <c r="M2704" i="9" s="1"/>
  <c r="L2613" i="9"/>
  <c r="M2613" i="9" s="1"/>
  <c r="L3172" i="9"/>
  <c r="M3172" i="9" s="1"/>
  <c r="L3481" i="9"/>
  <c r="M3481" i="9" s="1"/>
  <c r="L3230" i="9"/>
  <c r="M3230" i="9" s="1"/>
  <c r="L3423" i="9"/>
  <c r="M3423" i="9" s="1"/>
  <c r="L2918" i="9"/>
  <c r="M2918" i="9" s="1"/>
  <c r="L2643" i="9"/>
  <c r="M2643" i="9" s="1"/>
  <c r="L3180" i="9"/>
  <c r="M3180" i="9" s="1"/>
  <c r="L2723" i="9"/>
  <c r="M2723" i="9" s="1"/>
  <c r="L3326" i="9"/>
  <c r="M3326" i="9" s="1"/>
  <c r="L3285" i="9"/>
  <c r="M3285" i="9" s="1"/>
  <c r="L2682" i="9"/>
  <c r="M2682" i="9" s="1"/>
  <c r="L3336" i="9"/>
  <c r="M3336" i="9" s="1"/>
  <c r="L3234" i="9"/>
  <c r="M3234" i="9" s="1"/>
  <c r="L3065" i="9"/>
  <c r="M3065" i="9" s="1"/>
  <c r="L2896" i="9"/>
  <c r="M2896" i="9" s="1"/>
  <c r="L3313" i="9"/>
  <c r="M3313" i="9" s="1"/>
  <c r="L2886" i="9"/>
  <c r="M2886" i="9" s="1"/>
  <c r="L2976" i="9"/>
  <c r="M2976" i="9" s="1"/>
  <c r="L2763" i="9"/>
  <c r="M2763" i="9" s="1"/>
  <c r="L2146" i="9"/>
  <c r="M2146" i="9" s="1"/>
  <c r="L1442" i="9"/>
  <c r="M1442" i="9" s="1"/>
  <c r="L2024" i="9"/>
  <c r="M2024" i="9" s="1"/>
  <c r="L1419" i="9"/>
  <c r="M1419" i="9" s="1"/>
  <c r="L1594" i="9"/>
  <c r="M1594" i="9" s="1"/>
  <c r="L1906" i="9"/>
  <c r="M1906" i="9" s="1"/>
  <c r="L2868" i="9"/>
  <c r="M2868" i="9" s="1"/>
  <c r="L3309" i="9"/>
  <c r="M3309" i="9" s="1"/>
  <c r="L3055" i="9"/>
  <c r="M3055" i="9" s="1"/>
  <c r="L3049" i="9"/>
  <c r="M3049" i="9" s="1"/>
  <c r="L2795" i="9"/>
  <c r="M2795" i="9" s="1"/>
  <c r="L2900" i="9"/>
  <c r="M2900" i="9" s="1"/>
  <c r="L3499" i="9"/>
  <c r="M3499" i="9" s="1"/>
  <c r="L3504" i="9"/>
  <c r="M3504" i="9" s="1"/>
  <c r="L3413" i="9"/>
  <c r="M3413" i="9" s="1"/>
  <c r="L3515" i="9"/>
  <c r="M3515" i="9" s="1"/>
  <c r="L1149" i="9"/>
  <c r="M1149" i="9" s="1"/>
  <c r="L1404" i="9"/>
  <c r="M1404" i="9" s="1"/>
  <c r="L1997" i="9"/>
  <c r="M1997" i="9" s="1"/>
  <c r="L3148" i="9"/>
  <c r="M3148" i="9" s="1"/>
  <c r="L2858" i="9"/>
  <c r="M2858" i="9" s="1"/>
  <c r="L2671" i="9"/>
  <c r="M2671" i="9" s="1"/>
  <c r="L2667" i="9"/>
  <c r="M2667" i="9" s="1"/>
  <c r="L3127" i="9"/>
  <c r="M3127" i="9" s="1"/>
  <c r="L3202" i="9"/>
  <c r="M3202" i="9" s="1"/>
  <c r="L2145" i="9"/>
  <c r="M2145" i="9" s="1"/>
  <c r="L1864" i="9"/>
  <c r="M1864" i="9" s="1"/>
  <c r="L1752" i="9"/>
  <c r="M1752" i="9" s="1"/>
  <c r="L3193" i="9"/>
  <c r="M3193" i="9" s="1"/>
  <c r="L2948" i="9"/>
  <c r="M2948" i="9" s="1"/>
  <c r="L3359" i="9"/>
  <c r="M3359" i="9" s="1"/>
  <c r="L2883" i="9"/>
  <c r="M2883" i="9" s="1"/>
  <c r="L2830" i="9"/>
  <c r="M2830" i="9" s="1"/>
  <c r="L2977" i="9"/>
  <c r="M2977" i="9" s="1"/>
  <c r="L1727" i="9"/>
  <c r="M1727" i="9" s="1"/>
  <c r="L1227" i="9"/>
  <c r="M1227" i="9" s="1"/>
  <c r="L1614" i="9"/>
  <c r="M1614" i="9" s="1"/>
  <c r="L1481" i="9"/>
  <c r="M1481" i="9" s="1"/>
  <c r="L1295" i="9"/>
  <c r="M1295" i="9" s="1"/>
  <c r="L3459" i="9"/>
  <c r="M3459" i="9" s="1"/>
  <c r="L3238" i="9"/>
  <c r="M3238" i="9" s="1"/>
  <c r="L3422" i="9"/>
  <c r="M3422" i="9" s="1"/>
  <c r="L3366" i="9"/>
  <c r="M3366" i="9" s="1"/>
  <c r="L3509" i="9"/>
  <c r="M3509" i="9" s="1"/>
  <c r="L3417" i="9"/>
  <c r="M3417" i="9" s="1"/>
  <c r="L2004" i="9"/>
  <c r="M2004" i="9" s="1"/>
  <c r="L1340" i="9"/>
  <c r="M1340" i="9" s="1"/>
  <c r="L1147" i="9"/>
  <c r="M1147" i="9" s="1"/>
  <c r="L1248" i="9"/>
  <c r="M1248" i="9" s="1"/>
  <c r="L3057" i="9"/>
  <c r="M3057" i="9" s="1"/>
  <c r="L3341" i="9"/>
  <c r="M3341" i="9" s="1"/>
  <c r="L3245" i="9"/>
  <c r="M3245" i="9" s="1"/>
  <c r="L3281" i="9"/>
  <c r="M3281" i="9" s="1"/>
  <c r="L2958" i="9"/>
  <c r="M2958" i="9" s="1"/>
  <c r="L2651" i="9"/>
  <c r="M2651" i="9" s="1"/>
  <c r="L1401" i="9"/>
  <c r="M1401" i="9" s="1"/>
  <c r="L2017" i="9"/>
  <c r="M2017" i="9" s="1"/>
  <c r="L1978" i="9"/>
  <c r="M1978" i="9" s="1"/>
  <c r="L2003" i="9"/>
  <c r="M2003" i="9" s="1"/>
  <c r="L1243" i="9"/>
  <c r="M1243" i="9" s="1"/>
  <c r="L1848" i="9"/>
  <c r="M1848" i="9" s="1"/>
  <c r="L2051" i="9"/>
  <c r="M2051" i="9" s="1"/>
  <c r="L1421" i="9"/>
  <c r="M1421" i="9" s="1"/>
  <c r="L1390" i="9"/>
  <c r="M1390" i="9" s="1"/>
  <c r="L3344" i="9"/>
  <c r="M3344" i="9" s="1"/>
  <c r="L3380" i="9"/>
  <c r="M3380" i="9" s="1"/>
  <c r="L2925" i="9"/>
  <c r="M2925" i="9" s="1"/>
  <c r="L2904" i="9"/>
  <c r="M2904" i="9" s="1"/>
  <c r="L2705" i="9"/>
  <c r="M2705" i="9" s="1"/>
  <c r="L3282" i="9"/>
  <c r="M3282" i="9" s="1"/>
  <c r="L2016" i="9"/>
  <c r="M2016" i="9" s="1"/>
  <c r="L3516" i="9"/>
  <c r="M3516" i="9" s="1"/>
  <c r="L2697" i="9"/>
  <c r="M2697" i="9" s="1"/>
  <c r="L2903" i="9"/>
  <c r="M2903" i="9" s="1"/>
  <c r="L3179" i="9"/>
  <c r="M3179" i="9" s="1"/>
  <c r="L2699" i="9"/>
  <c r="M2699" i="9" s="1"/>
  <c r="L3112" i="9"/>
  <c r="M3112" i="9" s="1"/>
  <c r="L1995" i="9"/>
  <c r="M1995" i="9" s="1"/>
  <c r="L1756" i="9"/>
  <c r="M1756" i="9" s="1"/>
  <c r="L1299" i="9"/>
  <c r="M1299" i="9" s="1"/>
  <c r="L1974" i="9"/>
  <c r="M1974" i="9" s="1"/>
  <c r="L1641" i="9"/>
  <c r="M1641" i="9" s="1"/>
  <c r="L1470" i="9"/>
  <c r="M1470" i="9" s="1"/>
  <c r="L1489" i="9"/>
  <c r="M1489" i="9" s="1"/>
  <c r="L2136" i="9"/>
  <c r="M2136" i="9" s="1"/>
  <c r="L1895" i="9"/>
  <c r="M1895" i="9" s="1"/>
  <c r="L1277" i="9"/>
  <c r="M1277" i="9" s="1"/>
  <c r="L1323" i="9"/>
  <c r="M1323" i="9" s="1"/>
  <c r="L1968" i="9"/>
  <c r="M1968" i="9" s="1"/>
  <c r="L2101" i="9"/>
  <c r="M2101" i="9" s="1"/>
  <c r="L3275" i="9"/>
  <c r="M3275" i="9" s="1"/>
  <c r="L2034" i="9"/>
  <c r="M2034" i="9" s="1"/>
  <c r="L2031" i="9"/>
  <c r="M2031" i="9" s="1"/>
  <c r="L1784" i="9"/>
  <c r="M1784" i="9" s="1"/>
  <c r="L1734" i="9"/>
  <c r="M1734" i="9" s="1"/>
  <c r="L1822" i="9"/>
  <c r="M1822" i="9" s="1"/>
  <c r="L3321" i="9"/>
  <c r="M3321" i="9" s="1"/>
  <c r="L2666" i="9"/>
  <c r="M2666" i="9" s="1"/>
  <c r="L3385" i="9"/>
  <c r="M3385" i="9" s="1"/>
  <c r="L2757" i="9"/>
  <c r="M2757" i="9" s="1"/>
  <c r="L3399" i="9"/>
  <c r="M3399" i="9" s="1"/>
  <c r="L3004" i="9"/>
  <c r="M3004" i="9" s="1"/>
  <c r="L1966" i="9"/>
  <c r="M1966" i="9" s="1"/>
  <c r="L1372" i="9"/>
  <c r="M1372" i="9" s="1"/>
  <c r="L1861" i="9"/>
  <c r="M1861" i="9" s="1"/>
  <c r="L1950" i="9"/>
  <c r="M1950" i="9" s="1"/>
  <c r="L1226" i="9"/>
  <c r="M1226" i="9" s="1"/>
  <c r="L1843" i="9"/>
  <c r="M1843" i="9" s="1"/>
  <c r="L2936" i="9"/>
  <c r="M2936" i="9" s="1"/>
  <c r="L2789" i="9"/>
  <c r="M2789" i="9" s="1"/>
  <c r="L3129" i="9"/>
  <c r="M3129" i="9" s="1"/>
  <c r="L3464" i="9"/>
  <c r="M3464" i="9" s="1"/>
  <c r="L2611" i="9"/>
  <c r="M2611" i="9" s="1"/>
  <c r="L3461" i="9"/>
  <c r="M3461" i="9" s="1"/>
  <c r="L2984" i="9"/>
  <c r="M2984" i="9" s="1"/>
  <c r="L2760" i="9"/>
  <c r="M2760" i="9" s="1"/>
  <c r="L3022" i="9"/>
  <c r="M3022" i="9" s="1"/>
  <c r="L3008" i="9"/>
  <c r="M3008" i="9" s="1"/>
  <c r="L2732" i="9"/>
  <c r="M2732" i="9" s="1"/>
  <c r="L3110" i="9"/>
  <c r="M3110" i="9" s="1"/>
  <c r="L2691" i="9"/>
  <c r="M2691" i="9" s="1"/>
  <c r="L3072" i="9"/>
  <c r="M3072" i="9" s="1"/>
  <c r="L1343" i="9"/>
  <c r="M1343" i="9" s="1"/>
  <c r="L2160" i="9"/>
  <c r="M2160" i="9" s="1"/>
  <c r="L1742" i="9"/>
  <c r="M1742" i="9" s="1"/>
  <c r="L1382" i="9"/>
  <c r="M1382" i="9" s="1"/>
  <c r="L1338" i="9"/>
  <c r="M1338" i="9" s="1"/>
  <c r="L1986" i="9"/>
  <c r="M1986" i="9" s="1"/>
  <c r="L3412" i="9"/>
  <c r="M3412" i="9" s="1"/>
  <c r="L2992" i="9"/>
  <c r="M2992" i="9" s="1"/>
  <c r="L2766" i="9"/>
  <c r="M2766" i="9" s="1"/>
  <c r="L3259" i="9"/>
  <c r="M3259" i="9" s="1"/>
  <c r="L3105" i="9"/>
  <c r="M3105" i="9" s="1"/>
  <c r="L3498" i="9"/>
  <c r="M3498" i="9" s="1"/>
  <c r="L3162" i="9"/>
  <c r="M3162" i="9" s="1"/>
  <c r="L3493" i="9"/>
  <c r="M3493" i="9" s="1"/>
  <c r="L2754" i="9"/>
  <c r="M2754" i="9" s="1"/>
  <c r="L2835" i="9"/>
  <c r="M2835" i="9" s="1"/>
  <c r="L3224" i="9"/>
  <c r="M3224" i="9" s="1"/>
  <c r="L2665" i="9"/>
  <c r="M2665" i="9" s="1"/>
  <c r="L2622" i="9"/>
  <c r="M2622" i="9" s="1"/>
  <c r="L2843" i="9"/>
  <c r="M2843" i="9" s="1"/>
  <c r="L2620" i="9"/>
  <c r="M2620" i="9" s="1"/>
  <c r="L2729" i="9"/>
  <c r="M2729" i="9" s="1"/>
  <c r="L3138" i="9"/>
  <c r="M3138" i="9" s="1"/>
  <c r="L3365" i="9"/>
  <c r="M3365" i="9" s="1"/>
  <c r="L2614" i="9"/>
  <c r="M2614" i="9" s="1"/>
  <c r="L3307" i="9"/>
  <c r="M3307" i="9" s="1"/>
  <c r="L3039" i="9"/>
  <c r="M3039" i="9" s="1"/>
  <c r="L3256" i="9"/>
  <c r="M3256" i="9" s="1"/>
  <c r="L3316" i="9"/>
  <c r="M3316" i="9" s="1"/>
  <c r="L3089" i="9"/>
  <c r="M3089" i="9" s="1"/>
  <c r="L3031" i="9"/>
  <c r="M3031" i="9" s="1"/>
  <c r="L3440" i="9"/>
  <c r="M3440" i="9" s="1"/>
  <c r="L3092" i="9"/>
  <c r="M3092" i="9" s="1"/>
  <c r="L3441" i="9"/>
  <c r="M3441" i="9" s="1"/>
  <c r="L2853" i="9"/>
  <c r="M2853" i="9" s="1"/>
  <c r="L3097" i="9"/>
  <c r="M3097" i="9" s="1"/>
  <c r="L2776" i="9"/>
  <c r="M2776" i="9" s="1"/>
  <c r="L3119" i="9"/>
  <c r="M3119" i="9" s="1"/>
  <c r="L3176" i="9"/>
  <c r="M3176" i="9" s="1"/>
  <c r="L2695" i="9"/>
  <c r="M2695" i="9" s="1"/>
  <c r="L3451" i="9"/>
  <c r="M3451" i="9" s="1"/>
  <c r="L1789" i="9"/>
  <c r="M1789" i="9" s="1"/>
  <c r="L1357" i="9"/>
  <c r="M1357" i="9" s="1"/>
  <c r="L1587" i="9"/>
  <c r="M1587" i="9" s="1"/>
  <c r="L1932" i="9"/>
  <c r="M1932" i="9" s="1"/>
  <c r="L1748" i="9"/>
  <c r="M1748" i="9" s="1"/>
  <c r="L3251" i="9"/>
  <c r="M3251" i="9" s="1"/>
  <c r="L2901" i="9"/>
  <c r="M2901" i="9" s="1"/>
  <c r="L3163" i="9"/>
  <c r="M3163" i="9" s="1"/>
  <c r="L2715" i="9"/>
  <c r="M2715" i="9" s="1"/>
  <c r="L2823" i="9"/>
  <c r="M2823" i="9" s="1"/>
  <c r="L3478" i="9"/>
  <c r="M3478" i="9" s="1"/>
  <c r="L3286" i="9"/>
  <c r="M3286" i="9" s="1"/>
  <c r="L3514" i="9"/>
  <c r="M3514" i="9" s="1"/>
  <c r="L2779" i="9"/>
  <c r="M2779" i="9" s="1"/>
  <c r="L3192" i="9"/>
  <c r="M3192" i="9" s="1"/>
  <c r="L3378" i="9"/>
  <c r="M3378" i="9" s="1"/>
  <c r="L1964" i="9"/>
  <c r="M1964" i="9" s="1"/>
  <c r="L1840" i="9"/>
  <c r="M1840" i="9" s="1"/>
  <c r="L2036" i="9"/>
  <c r="M2036" i="9" s="1"/>
  <c r="L2813" i="9"/>
  <c r="M2813" i="9" s="1"/>
  <c r="L3117" i="9"/>
  <c r="M3117" i="9" s="1"/>
  <c r="L3264" i="9"/>
  <c r="M3264" i="9" s="1"/>
  <c r="L2987" i="9"/>
  <c r="M2987" i="9" s="1"/>
  <c r="L3118" i="9"/>
  <c r="M3118" i="9" s="1"/>
  <c r="L2656" i="9"/>
  <c r="M2656" i="9" s="1"/>
  <c r="L1195" i="9"/>
  <c r="M1195" i="9" s="1"/>
  <c r="L2178" i="9"/>
  <c r="M2178" i="9" s="1"/>
  <c r="L1823" i="9"/>
  <c r="M1823" i="9" s="1"/>
  <c r="L2831" i="9"/>
  <c r="M2831" i="9" s="1"/>
  <c r="L3133" i="9"/>
  <c r="M3133" i="9" s="1"/>
  <c r="L3046" i="9"/>
  <c r="M3046" i="9" s="1"/>
  <c r="L3155" i="9"/>
  <c r="M3155" i="9" s="1"/>
  <c r="L3270" i="9"/>
  <c r="M3270" i="9" s="1"/>
  <c r="L3211" i="9"/>
  <c r="M3211" i="9" s="1"/>
  <c r="L1629" i="9"/>
  <c r="M1629" i="9" s="1"/>
  <c r="L1320" i="9"/>
  <c r="M1320" i="9" s="1"/>
  <c r="L1249" i="9"/>
  <c r="M1249" i="9" s="1"/>
  <c r="L1427" i="9"/>
  <c r="M1427" i="9" s="1"/>
  <c r="L1152" i="9"/>
  <c r="M1152" i="9" s="1"/>
  <c r="L3249" i="9"/>
  <c r="M3249" i="9" s="1"/>
  <c r="L2877" i="9"/>
  <c r="M2877" i="9" s="1"/>
  <c r="L2953" i="9"/>
  <c r="M2953" i="9" s="1"/>
  <c r="L3120" i="9"/>
  <c r="M3120" i="9" s="1"/>
  <c r="L2672" i="9"/>
  <c r="M2672" i="9" s="1"/>
  <c r="L1915" i="9"/>
  <c r="M1915" i="9" s="1"/>
  <c r="L1402" i="9"/>
  <c r="M1402" i="9" s="1"/>
  <c r="L1581" i="9"/>
  <c r="M1581" i="9" s="1"/>
  <c r="L2007" i="9"/>
  <c r="M2007" i="9" s="1"/>
  <c r="L1929" i="9"/>
  <c r="M1929" i="9" s="1"/>
  <c r="L3315" i="9"/>
  <c r="M3315" i="9" s="1"/>
  <c r="L2618" i="9"/>
  <c r="M2618" i="9" s="1"/>
  <c r="L2802" i="9"/>
  <c r="M2802" i="9" s="1"/>
  <c r="L3304" i="9"/>
  <c r="M3304" i="9" s="1"/>
  <c r="L3293" i="9"/>
  <c r="M3293" i="9" s="1"/>
  <c r="L3255" i="9"/>
  <c r="M3255" i="9" s="1"/>
  <c r="L2193" i="9"/>
  <c r="M2193" i="9" s="1"/>
  <c r="L1439" i="9"/>
  <c r="M1439" i="9" s="1"/>
  <c r="L1751" i="9"/>
  <c r="M1751" i="9" s="1"/>
  <c r="L1947" i="9"/>
  <c r="M1947" i="9" s="1"/>
  <c r="L1569" i="9"/>
  <c r="M1569" i="9" s="1"/>
  <c r="L1844" i="9"/>
  <c r="M1844" i="9" s="1"/>
  <c r="L2005" i="9"/>
  <c r="M2005" i="9" s="1"/>
  <c r="L1698" i="9"/>
  <c r="M1698" i="9" s="1"/>
  <c r="L1926" i="9"/>
  <c r="M1926" i="9" s="1"/>
  <c r="L3067" i="9"/>
  <c r="M3067" i="9" s="1"/>
  <c r="L3196" i="9"/>
  <c r="M3196" i="9" s="1"/>
  <c r="L3081" i="9"/>
  <c r="M3081" i="9" s="1"/>
  <c r="L2694" i="9"/>
  <c r="M2694" i="9" s="1"/>
  <c r="L2801" i="9"/>
  <c r="M2801" i="9" s="1"/>
  <c r="L2607" i="9"/>
  <c r="M2607" i="9" s="1"/>
  <c r="L1303" i="9"/>
  <c r="M1303" i="9" s="1"/>
  <c r="L3087" i="9"/>
  <c r="M3087" i="9" s="1"/>
  <c r="L2690" i="9"/>
  <c r="M2690" i="9" s="1"/>
  <c r="L3345" i="9"/>
  <c r="M3345" i="9" s="1"/>
  <c r="L2863" i="9"/>
  <c r="M2863" i="9" s="1"/>
  <c r="L3147" i="9"/>
  <c r="M3147" i="9" s="1"/>
  <c r="L2793" i="9"/>
  <c r="M2793" i="9" s="1"/>
  <c r="L1851" i="9"/>
  <c r="M1851" i="9" s="1"/>
  <c r="L1503" i="9"/>
  <c r="M1503" i="9" s="1"/>
  <c r="L3023" i="9"/>
  <c r="M3023" i="9" s="1"/>
  <c r="L1278" i="9"/>
  <c r="M1278" i="9" s="1"/>
  <c r="L2206" i="9"/>
  <c r="M2206" i="9" s="1"/>
  <c r="L1539" i="9"/>
  <c r="M1539" i="9" s="1"/>
  <c r="L1485" i="9"/>
  <c r="M1485" i="9" s="1"/>
  <c r="L2199" i="9"/>
  <c r="M2199" i="9" s="1"/>
  <c r="L1256" i="9"/>
  <c r="M1256" i="9" s="1"/>
  <c r="L1598" i="9"/>
  <c r="M1598" i="9" s="1"/>
  <c r="L1619" i="9"/>
  <c r="M1619" i="9" s="1"/>
  <c r="L1954" i="9"/>
  <c r="M1954" i="9" s="1"/>
  <c r="L1190" i="9"/>
  <c r="M1190" i="9" s="1"/>
  <c r="L3010" i="9"/>
  <c r="M3010" i="9" s="1"/>
  <c r="L1547" i="9"/>
  <c r="M1547" i="9" s="1"/>
  <c r="L1163" i="9"/>
  <c r="M1163" i="9" s="1"/>
  <c r="L1697" i="9"/>
  <c r="M1697" i="9" s="1"/>
  <c r="L1793" i="9"/>
  <c r="M1793" i="9" s="1"/>
  <c r="L1659" i="9"/>
  <c r="M1659" i="9" s="1"/>
  <c r="L1771" i="9"/>
  <c r="M1771" i="9" s="1"/>
  <c r="L2758" i="9"/>
  <c r="M2758" i="9" s="1"/>
  <c r="L2610" i="9"/>
  <c r="M2610" i="9" s="1"/>
  <c r="L3058" i="9"/>
  <c r="M3058" i="9" s="1"/>
  <c r="L3428" i="9"/>
  <c r="M3428" i="9" s="1"/>
  <c r="L2919" i="9"/>
  <c r="M2919" i="9" s="1"/>
  <c r="L3491" i="9"/>
  <c r="M3491" i="9" s="1"/>
  <c r="L2604" i="9"/>
  <c r="M2604" i="9" s="1"/>
  <c r="L2998" i="9"/>
  <c r="M2998" i="9" s="1"/>
  <c r="L2664" i="9"/>
  <c r="M2664" i="9" s="1"/>
  <c r="L1337" i="9"/>
  <c r="M1337" i="9" s="1"/>
  <c r="L2035" i="9"/>
  <c r="M2035" i="9" s="1"/>
  <c r="L2212" i="9"/>
  <c r="M2212" i="9" s="1"/>
  <c r="L1927" i="9"/>
  <c r="M1927" i="9" s="1"/>
  <c r="L1522" i="9"/>
  <c r="M1522" i="9" s="1"/>
  <c r="L1351" i="9"/>
  <c r="M1351" i="9" s="1"/>
  <c r="L2949" i="9"/>
  <c r="M2949" i="9" s="1"/>
  <c r="L3028" i="9"/>
  <c r="M3028" i="9" s="1"/>
  <c r="L3032" i="9"/>
  <c r="M3032" i="9" s="1"/>
  <c r="L3457" i="9"/>
  <c r="M3457" i="9" s="1"/>
  <c r="L2725" i="9"/>
  <c r="M2725" i="9" s="1"/>
  <c r="L2810" i="9"/>
  <c r="M2810" i="9" s="1"/>
  <c r="L3217" i="9"/>
  <c r="M3217" i="9" s="1"/>
  <c r="L3128" i="9"/>
  <c r="M3128" i="9" s="1"/>
  <c r="L2609" i="9"/>
  <c r="M2609" i="9" s="1"/>
  <c r="L3292" i="9"/>
  <c r="M3292" i="9" s="1"/>
  <c r="L3122" i="9"/>
  <c r="M3122" i="9" s="1"/>
  <c r="L3300" i="9"/>
  <c r="M3300" i="9" s="1"/>
  <c r="L3395" i="9"/>
  <c r="M3395" i="9" s="1"/>
  <c r="L3062" i="9"/>
  <c r="M3062" i="9" s="1"/>
  <c r="L2014" i="9"/>
  <c r="M2014" i="9" s="1"/>
  <c r="L1158" i="9"/>
  <c r="M1158" i="9" s="1"/>
  <c r="L2023" i="9"/>
  <c r="M2023" i="9" s="1"/>
  <c r="L1993" i="9"/>
  <c r="M1993" i="9" s="1"/>
  <c r="L1484" i="9"/>
  <c r="M1484" i="9" s="1"/>
  <c r="L1415" i="9"/>
  <c r="M1415" i="9" s="1"/>
  <c r="L2827" i="9"/>
  <c r="M2827" i="9" s="1"/>
  <c r="L2662" i="9"/>
  <c r="M2662" i="9" s="1"/>
  <c r="L2648" i="9"/>
  <c r="M2648" i="9" s="1"/>
  <c r="L3021" i="9"/>
  <c r="M3021" i="9" s="1"/>
  <c r="L3161" i="9"/>
  <c r="M3161" i="9" s="1"/>
  <c r="L3474" i="9"/>
  <c r="M3474" i="9" s="1"/>
  <c r="L2930" i="9"/>
  <c r="M2930" i="9" s="1"/>
  <c r="L3360" i="9"/>
  <c r="M3360" i="9" s="1"/>
  <c r="L3310" i="9"/>
  <c r="M3310" i="9" s="1"/>
  <c r="L2908" i="9"/>
  <c r="M2908" i="9" s="1"/>
  <c r="L3086" i="9"/>
  <c r="M3086" i="9" s="1"/>
  <c r="L2756" i="9"/>
  <c r="M2756" i="9" s="1"/>
  <c r="L2713" i="9"/>
  <c r="M2713" i="9" s="1"/>
  <c r="L2669" i="9"/>
  <c r="M2669" i="9" s="1"/>
  <c r="L2855" i="9"/>
  <c r="M2855" i="9" s="1"/>
  <c r="L3456" i="9"/>
  <c r="M3456" i="9" s="1"/>
  <c r="L3197" i="9"/>
  <c r="M3197" i="9" s="1"/>
  <c r="L3444" i="9"/>
  <c r="M3444" i="9" s="1"/>
  <c r="L2783" i="9"/>
  <c r="M2783" i="9" s="1"/>
  <c r="L2899" i="9"/>
  <c r="M2899" i="9" s="1"/>
  <c r="L3056" i="9"/>
  <c r="M3056" i="9" s="1"/>
  <c r="L2627" i="9"/>
  <c r="M2627" i="9" s="1"/>
  <c r="L2738" i="9"/>
  <c r="M2738" i="9" s="1"/>
  <c r="L3190" i="9"/>
  <c r="M3190" i="9" s="1"/>
  <c r="L3269" i="9"/>
  <c r="M3269" i="9" s="1"/>
  <c r="L3406" i="9"/>
  <c r="M3406" i="9" s="1"/>
  <c r="L2944" i="9"/>
  <c r="M2944" i="9" s="1"/>
  <c r="L2989" i="9"/>
  <c r="M2989" i="9" s="1"/>
  <c r="L2922" i="9"/>
  <c r="M2922" i="9" s="1"/>
  <c r="L3262" i="9"/>
  <c r="M3262" i="9" s="1"/>
  <c r="L3333" i="9"/>
  <c r="M3333" i="9" s="1"/>
  <c r="L2681" i="9"/>
  <c r="M2681" i="9" s="1"/>
  <c r="L2765" i="9"/>
  <c r="M2765" i="9" s="1"/>
  <c r="L2809" i="9"/>
  <c r="M2809" i="9" s="1"/>
  <c r="L3390" i="9"/>
  <c r="M3390" i="9" s="1"/>
  <c r="L1181" i="9"/>
  <c r="M1181" i="9" s="1"/>
  <c r="L1716" i="9"/>
  <c r="M1716" i="9" s="1"/>
  <c r="L1917" i="9"/>
  <c r="M1917" i="9" s="1"/>
  <c r="L1992" i="9"/>
  <c r="M1992" i="9" s="1"/>
  <c r="L1740" i="9"/>
  <c r="M1740" i="9" s="1"/>
  <c r="L3121" i="9"/>
  <c r="M3121" i="9" s="1"/>
  <c r="L3225" i="9"/>
  <c r="M3225" i="9" s="1"/>
  <c r="L3014" i="9"/>
  <c r="M3014" i="9" s="1"/>
  <c r="L3372" i="9"/>
  <c r="M3372" i="9" s="1"/>
  <c r="L2991" i="9"/>
  <c r="M2991" i="9" s="1"/>
  <c r="L3200" i="9"/>
  <c r="M3200" i="9" s="1"/>
  <c r="L3006" i="9"/>
  <c r="M3006" i="9" s="1"/>
  <c r="L3134" i="9"/>
  <c r="M3134" i="9" s="1"/>
  <c r="L3017" i="9"/>
  <c r="M3017" i="9" s="1"/>
  <c r="L2898" i="9"/>
  <c r="M2898" i="9" s="1"/>
  <c r="L1217" i="9"/>
  <c r="M1217" i="9" s="1"/>
  <c r="L1900" i="9"/>
  <c r="M1900" i="9" s="1"/>
  <c r="L1321" i="9"/>
  <c r="M1321" i="9" s="1"/>
  <c r="L1605" i="9"/>
  <c r="M1605" i="9" s="1"/>
  <c r="L3261" i="9"/>
  <c r="M3261" i="9" s="1"/>
  <c r="L2807" i="9"/>
  <c r="M2807" i="9" s="1"/>
  <c r="L3405" i="9"/>
  <c r="M3405" i="9" s="1"/>
  <c r="L3496" i="9"/>
  <c r="M3496" i="9" s="1"/>
  <c r="L3343" i="9"/>
  <c r="M3343" i="9" s="1"/>
  <c r="L3397" i="9"/>
  <c r="M3397" i="9" s="1"/>
  <c r="L1324" i="9"/>
  <c r="M1324" i="9" s="1"/>
  <c r="L1994" i="9"/>
  <c r="M1994" i="9" s="1"/>
  <c r="L1488" i="9"/>
  <c r="M1488" i="9" s="1"/>
  <c r="L2652" i="9"/>
  <c r="M2652" i="9" s="1"/>
  <c r="L2957" i="9"/>
  <c r="M2957" i="9" s="1"/>
  <c r="L2743" i="9"/>
  <c r="M2743" i="9" s="1"/>
  <c r="L3222" i="9"/>
  <c r="M3222" i="9" s="1"/>
  <c r="L3247" i="9"/>
  <c r="M3247" i="9" s="1"/>
  <c r="L2749" i="9"/>
  <c r="M2749" i="9" s="1"/>
  <c r="L1830" i="9"/>
  <c r="M1830" i="9" s="1"/>
  <c r="L2157" i="9"/>
  <c r="M2157" i="9" s="1"/>
  <c r="L2162" i="9"/>
  <c r="M2162" i="9" s="1"/>
  <c r="L1922" i="9"/>
  <c r="M1922" i="9" s="1"/>
  <c r="L2673" i="9"/>
  <c r="M2673" i="9" s="1"/>
  <c r="L2739" i="9"/>
  <c r="M2739" i="9" s="1"/>
  <c r="L3436" i="9"/>
  <c r="M3436" i="9" s="1"/>
  <c r="L3033" i="9"/>
  <c r="M3033" i="9" s="1"/>
  <c r="L2678" i="9"/>
  <c r="M2678" i="9" s="1"/>
  <c r="L3012" i="9"/>
  <c r="M3012" i="9" s="1"/>
  <c r="L1263" i="9"/>
  <c r="M1263" i="9" s="1"/>
  <c r="L1962" i="9"/>
  <c r="M1962" i="9" s="1"/>
  <c r="L2030" i="9"/>
  <c r="M2030" i="9" s="1"/>
  <c r="L1612" i="9"/>
  <c r="M1612" i="9" s="1"/>
  <c r="L1285" i="9"/>
  <c r="M1285" i="9" s="1"/>
  <c r="L2826" i="9"/>
  <c r="M2826" i="9" s="1"/>
  <c r="L2847" i="9"/>
  <c r="M2847" i="9" s="1"/>
  <c r="L2981" i="9"/>
  <c r="M2981" i="9" s="1"/>
  <c r="L3374" i="9"/>
  <c r="M3374" i="9" s="1"/>
  <c r="L3418" i="9"/>
  <c r="M3418" i="9" s="1"/>
  <c r="L2812" i="9"/>
  <c r="M2812" i="9" s="1"/>
  <c r="L2144" i="9"/>
  <c r="M2144" i="9" s="1"/>
  <c r="L1555" i="9"/>
  <c r="M1555" i="9" s="1"/>
  <c r="L1432" i="9"/>
  <c r="M1432" i="9" s="1"/>
  <c r="L1821" i="9"/>
  <c r="M1821" i="9" s="1"/>
  <c r="L1348" i="9"/>
  <c r="M1348" i="9" s="1"/>
  <c r="L2116" i="9"/>
  <c r="M2116" i="9" s="1"/>
  <c r="L1921" i="9"/>
  <c r="M1921" i="9" s="1"/>
  <c r="L1942" i="9"/>
  <c r="M1942" i="9" s="1"/>
  <c r="L1805" i="9"/>
  <c r="M1805" i="9" s="1"/>
  <c r="L2663" i="9"/>
  <c r="M2663" i="9" s="1"/>
  <c r="L3020" i="9"/>
  <c r="M3020" i="9" s="1"/>
  <c r="L3154" i="9"/>
  <c r="M3154" i="9" s="1"/>
  <c r="L2730" i="9"/>
  <c r="M2730" i="9" s="1"/>
  <c r="L3209" i="9"/>
  <c r="M3209" i="9" s="1"/>
  <c r="L2726" i="9"/>
  <c r="M2726" i="9" s="1"/>
  <c r="L1806" i="9"/>
  <c r="M1806" i="9" s="1"/>
  <c r="L2942" i="9"/>
  <c r="M2942" i="9" s="1"/>
  <c r="L3174" i="9"/>
  <c r="M3174" i="9" s="1"/>
  <c r="L3210" i="9"/>
  <c r="M3210" i="9" s="1"/>
  <c r="L3229" i="9"/>
  <c r="M3229" i="9" s="1"/>
  <c r="L3111" i="9"/>
  <c r="M3111" i="9" s="1"/>
  <c r="L2649" i="9"/>
  <c r="M2649" i="9" s="1"/>
  <c r="L1692" i="9"/>
  <c r="M1692" i="9" s="1"/>
  <c r="L1367" i="9"/>
  <c r="M1367" i="9" s="1"/>
  <c r="L3205" i="9"/>
  <c r="M3205" i="9" s="1"/>
  <c r="L1958" i="9"/>
  <c r="M1958" i="9" s="1"/>
  <c r="L1846" i="9"/>
  <c r="M1846" i="9" s="1"/>
  <c r="L2032" i="9"/>
  <c r="M2032" i="9" s="1"/>
  <c r="L2097" i="9"/>
  <c r="M2097" i="9" s="1"/>
  <c r="L1407" i="9"/>
  <c r="M1407" i="9" s="1"/>
  <c r="L1639" i="9"/>
  <c r="M1639" i="9" s="1"/>
  <c r="L2216" i="9"/>
  <c r="M2216" i="9" s="1"/>
  <c r="L1177" i="9"/>
  <c r="M1177" i="9" s="1"/>
  <c r="L1368" i="9"/>
  <c r="M1368" i="9" s="1"/>
  <c r="L1786" i="9"/>
  <c r="M1786" i="9" s="1"/>
  <c r="L3018" i="9"/>
  <c r="M3018" i="9" s="1"/>
  <c r="L1495" i="9"/>
  <c r="M1495" i="9" s="1"/>
  <c r="L1972" i="9"/>
  <c r="M1972" i="9" s="1"/>
  <c r="L2064" i="9"/>
  <c r="M2064" i="9" s="1"/>
  <c r="L2859" i="9"/>
  <c r="M2859" i="9" s="1"/>
  <c r="L3430" i="9"/>
  <c r="M3430" i="9" s="1"/>
  <c r="L2647" i="9"/>
  <c r="M2647" i="9" s="1"/>
  <c r="L2628" i="9"/>
  <c r="M2628" i="9" s="1"/>
  <c r="L3025" i="9"/>
  <c r="M3025" i="9" s="1"/>
  <c r="L3322" i="9"/>
  <c r="M3322" i="9" s="1"/>
  <c r="L2844" i="9"/>
  <c r="M2844" i="9" s="1"/>
  <c r="L3091" i="9"/>
  <c r="M3091" i="9" s="1"/>
  <c r="L3371" i="9"/>
  <c r="M3371" i="9" s="1"/>
  <c r="L2804" i="9"/>
  <c r="M2804" i="9" s="1"/>
  <c r="L3287" i="9"/>
  <c r="M3287" i="9" s="1"/>
  <c r="L3160" i="9"/>
  <c r="M3160" i="9" s="1"/>
  <c r="L2616" i="9"/>
  <c r="M2616" i="9" s="1"/>
  <c r="L2875" i="9"/>
  <c r="M2875" i="9" s="1"/>
  <c r="L2226" i="9"/>
  <c r="M2226" i="9" s="1"/>
  <c r="L2040" i="9"/>
  <c r="M2040" i="9" s="1"/>
  <c r="L1375" i="9"/>
  <c r="M1375" i="9" s="1"/>
  <c r="L1455" i="9"/>
  <c r="M1455" i="9" s="1"/>
  <c r="L1438" i="9"/>
  <c r="M1438" i="9" s="1"/>
  <c r="L1534" i="9"/>
  <c r="M1534" i="9" s="1"/>
  <c r="L3158" i="9"/>
  <c r="M3158" i="9" s="1"/>
  <c r="L3442" i="9"/>
  <c r="M3442" i="9" s="1"/>
  <c r="L3276" i="9"/>
  <c r="M3276" i="9" s="1"/>
  <c r="L3387" i="9"/>
  <c r="M3387" i="9" s="1"/>
  <c r="L2636" i="9"/>
  <c r="M2636" i="9" s="1"/>
  <c r="L3223" i="9"/>
  <c r="M3223" i="9" s="1"/>
  <c r="L2727" i="9"/>
  <c r="M2727" i="9" s="1"/>
  <c r="L3068" i="9"/>
  <c r="M3068" i="9" s="1"/>
  <c r="L2696" i="9"/>
  <c r="M2696" i="9" s="1"/>
  <c r="L2632" i="9"/>
  <c r="M2632" i="9" s="1"/>
  <c r="L3435" i="9"/>
  <c r="M3435" i="9" s="1"/>
  <c r="L2927" i="9"/>
  <c r="M2927" i="9" s="1"/>
  <c r="L3420" i="9"/>
  <c r="M3420" i="9" s="1"/>
  <c r="L3144" i="9"/>
  <c r="M3144" i="9" s="1"/>
  <c r="L1718" i="9"/>
  <c r="M1718" i="9" s="1"/>
  <c r="L2027" i="9"/>
  <c r="M2027" i="9" s="1"/>
  <c r="L1798" i="9"/>
  <c r="M1798" i="9" s="1"/>
  <c r="L1615" i="9"/>
  <c r="M1615" i="9" s="1"/>
  <c r="L1506" i="9"/>
  <c r="M1506" i="9" s="1"/>
  <c r="L2195" i="9"/>
  <c r="M2195" i="9" s="1"/>
  <c r="L2641" i="9"/>
  <c r="M2641" i="9" s="1"/>
  <c r="L3103" i="9"/>
  <c r="M3103" i="9" s="1"/>
  <c r="L2626" i="9"/>
  <c r="M2626" i="9" s="1"/>
  <c r="L3513" i="9"/>
  <c r="M3513" i="9" s="1"/>
  <c r="L3311" i="9"/>
  <c r="M3311" i="9" s="1"/>
  <c r="L3483" i="9"/>
  <c r="M3483" i="9" s="1"/>
  <c r="L3325" i="9"/>
  <c r="M3325" i="9" s="1"/>
  <c r="L2718" i="9"/>
  <c r="M2718" i="9" s="1"/>
  <c r="L2841" i="9"/>
  <c r="M2841" i="9" s="1"/>
  <c r="L2762" i="9"/>
  <c r="M2762" i="9" s="1"/>
  <c r="L3297" i="9"/>
  <c r="M3297" i="9" s="1"/>
  <c r="L3070" i="9"/>
  <c r="M3070" i="9" s="1"/>
  <c r="L2964" i="9"/>
  <c r="M2964" i="9" s="1"/>
  <c r="L3096" i="9"/>
  <c r="M3096" i="9" s="1"/>
  <c r="L2969" i="9"/>
  <c r="M2969" i="9" s="1"/>
  <c r="L3349" i="9"/>
  <c r="M3349" i="9" s="1"/>
  <c r="L2866" i="9"/>
  <c r="M2866" i="9" s="1"/>
  <c r="L2646" i="9"/>
  <c r="M2646" i="9" s="1"/>
  <c r="L3320" i="9"/>
  <c r="M3320" i="9" s="1"/>
  <c r="L2819" i="9"/>
  <c r="M2819" i="9" s="1"/>
  <c r="L2986" i="9"/>
  <c r="M2986" i="9" s="1"/>
  <c r="L2788" i="9"/>
  <c r="M2788" i="9" s="1"/>
  <c r="L2750" i="9"/>
  <c r="M2750" i="9" s="1"/>
  <c r="L3506" i="9"/>
  <c r="M3506" i="9" s="1"/>
  <c r="L3048" i="9"/>
  <c r="M3048" i="9" s="1"/>
  <c r="L3312" i="9"/>
  <c r="M3312" i="9" s="1"/>
  <c r="L2854" i="9"/>
  <c r="M2854" i="9" s="1"/>
  <c r="L2693" i="9"/>
  <c r="M2693" i="9" s="1"/>
  <c r="L2668" i="9"/>
  <c r="M2668" i="9" s="1"/>
  <c r="L2907" i="9"/>
  <c r="M2907" i="9" s="1"/>
  <c r="L2864" i="9"/>
  <c r="M2864" i="9" s="1"/>
  <c r="L3038" i="9"/>
  <c r="M3038" i="9" s="1"/>
  <c r="L3352" i="9"/>
  <c r="M3352" i="9" s="1"/>
  <c r="L2773" i="9"/>
  <c r="M2773" i="9" s="1"/>
  <c r="L1229" i="9"/>
  <c r="M1229" i="9" s="1"/>
  <c r="L1721" i="9"/>
  <c r="M1721" i="9" s="1"/>
  <c r="L1399" i="9"/>
  <c r="M1399" i="9" s="1"/>
  <c r="L1938" i="9"/>
  <c r="M1938" i="9" s="1"/>
  <c r="L1813" i="9"/>
  <c r="M1813" i="9" s="1"/>
  <c r="L1814" i="9"/>
  <c r="M1814" i="9" s="1"/>
  <c r="L3007" i="9"/>
  <c r="M3007" i="9" s="1"/>
  <c r="L3214" i="9"/>
  <c r="M3214" i="9" s="1"/>
  <c r="L2752" i="9"/>
  <c r="M2752" i="9" s="1"/>
  <c r="L3410" i="9"/>
  <c r="M3410" i="9" s="1"/>
  <c r="L2774" i="9"/>
  <c r="M2774" i="9" s="1"/>
  <c r="L3108" i="9"/>
  <c r="M3108" i="9" s="1"/>
  <c r="L3438" i="9"/>
  <c r="M3438" i="9" s="1"/>
  <c r="L2685" i="9"/>
  <c r="M2685" i="9" s="1"/>
  <c r="L2878" i="9"/>
  <c r="M2878" i="9" s="1"/>
  <c r="L2692" i="9"/>
  <c r="M2692" i="9" s="1"/>
  <c r="L1508" i="9"/>
  <c r="M1508" i="9" s="1"/>
  <c r="L2134" i="9"/>
  <c r="M2134" i="9" s="1"/>
  <c r="L1393" i="9"/>
  <c r="M1393" i="9" s="1"/>
  <c r="L1902" i="9"/>
  <c r="M1902" i="9" s="1"/>
  <c r="L3447" i="9"/>
  <c r="M3447" i="9" s="1"/>
  <c r="L2744" i="9"/>
  <c r="M2744" i="9" s="1"/>
  <c r="L3383" i="9"/>
  <c r="M3383" i="9" s="1"/>
  <c r="L2933" i="9"/>
  <c r="M2933" i="9" s="1"/>
  <c r="L3143" i="9"/>
  <c r="M3143" i="9" s="1"/>
  <c r="L1405" i="9"/>
  <c r="M1405" i="9" s="1"/>
  <c r="L1420" i="9"/>
  <c r="M1420" i="9" s="1"/>
  <c r="L1918" i="9"/>
  <c r="M1918" i="9" s="1"/>
  <c r="L1859" i="9"/>
  <c r="M1859" i="9" s="1"/>
  <c r="L3389" i="9"/>
  <c r="M3389" i="9" s="1"/>
  <c r="L3510" i="9"/>
  <c r="M3510" i="9" s="1"/>
  <c r="L3267" i="9"/>
  <c r="M3267" i="9" s="1"/>
  <c r="L2814" i="9"/>
  <c r="M2814" i="9" s="1"/>
  <c r="L2687" i="9"/>
  <c r="M2687" i="9" s="1"/>
  <c r="L3145" i="9"/>
  <c r="M3145" i="9" s="1"/>
  <c r="L1920" i="9"/>
  <c r="M1920" i="9" s="1"/>
  <c r="L1636" i="9"/>
  <c r="M1636" i="9" s="1"/>
  <c r="L2217" i="9"/>
  <c r="M2217" i="9" s="1"/>
  <c r="L2002" i="9"/>
  <c r="M2002" i="9" s="1"/>
  <c r="L3074" i="9"/>
  <c r="M3074" i="9" s="1"/>
  <c r="L3278" i="9"/>
  <c r="M3278" i="9" s="1"/>
  <c r="L2857" i="9"/>
  <c r="M2857" i="9" s="1"/>
  <c r="L2906" i="9"/>
  <c r="M2906" i="9" s="1"/>
  <c r="L2734" i="9"/>
  <c r="M2734" i="9" s="1"/>
  <c r="L3218" i="9"/>
  <c r="M3218" i="9" s="1"/>
  <c r="L1505" i="9"/>
  <c r="M1505" i="9" s="1"/>
  <c r="L1967" i="9"/>
  <c r="M1967" i="9" s="1"/>
  <c r="L1395" i="9"/>
  <c r="M1395" i="9" s="1"/>
  <c r="L1566" i="9"/>
  <c r="M1566" i="9" s="1"/>
  <c r="L1818" i="9"/>
  <c r="M1818" i="9" s="1"/>
  <c r="L3458" i="9"/>
  <c r="M3458" i="9" s="1"/>
  <c r="L2943" i="9"/>
  <c r="M2943" i="9" s="1"/>
  <c r="L3351" i="9"/>
  <c r="M3351" i="9" s="1"/>
  <c r="L3425" i="9"/>
  <c r="M3425" i="9" s="1"/>
  <c r="L3476" i="9"/>
  <c r="M3476" i="9" s="1"/>
  <c r="L3394" i="9"/>
  <c r="M3394" i="9" s="1"/>
  <c r="L1150" i="9"/>
  <c r="M1150" i="9" s="1"/>
  <c r="L2069" i="9"/>
  <c r="M2069" i="9" s="1"/>
  <c r="L1497" i="9"/>
  <c r="M1497" i="9" s="1"/>
  <c r="L1178" i="9"/>
  <c r="M1178" i="9" s="1"/>
  <c r="L1261" i="9"/>
  <c r="M1261" i="9" s="1"/>
  <c r="L2222" i="9"/>
  <c r="M2222" i="9" s="1"/>
  <c r="L1358" i="9"/>
  <c r="M1358" i="9" s="1"/>
  <c r="L1839" i="9"/>
  <c r="M1839" i="9" s="1"/>
  <c r="L1311" i="9"/>
  <c r="M1311" i="9" s="1"/>
  <c r="L3175" i="9"/>
  <c r="M3175" i="9" s="1"/>
  <c r="L2742" i="9"/>
  <c r="M2742" i="9" s="1"/>
  <c r="L3381" i="9"/>
  <c r="M3381" i="9" s="1"/>
  <c r="L3468" i="9"/>
  <c r="M3468" i="9" s="1"/>
  <c r="L3463" i="9"/>
  <c r="M3463" i="9" s="1"/>
  <c r="L3212" i="9"/>
  <c r="M3212" i="9" s="1"/>
  <c r="L1374" i="9"/>
  <c r="M1374" i="9" s="1"/>
  <c r="L3427" i="9"/>
  <c r="M3427" i="9" s="1"/>
  <c r="L3337" i="9"/>
  <c r="M3337" i="9" s="1"/>
  <c r="L2917" i="9"/>
  <c r="M2917" i="9" s="1"/>
  <c r="L3308" i="9"/>
  <c r="M3308" i="9" s="1"/>
  <c r="L2952" i="9"/>
  <c r="M2952" i="9" s="1"/>
  <c r="L2997" i="9"/>
  <c r="M2997" i="9" s="1"/>
  <c r="L2084" i="9"/>
  <c r="M2084" i="9" s="1"/>
  <c r="L1686" i="9"/>
  <c r="M1686" i="9" s="1"/>
  <c r="L3043" i="9"/>
  <c r="M3043" i="9" s="1"/>
  <c r="L1306" i="9"/>
  <c r="M1306" i="9" s="1"/>
  <c r="L1293" i="9"/>
  <c r="M1293" i="9" s="1"/>
  <c r="L1546" i="9"/>
  <c r="M1546" i="9" s="1"/>
  <c r="L1669" i="9"/>
  <c r="M1669" i="9" s="1"/>
  <c r="L1213" i="9"/>
  <c r="M1213" i="9" s="1"/>
  <c r="L1663" i="9"/>
  <c r="M1663" i="9" s="1"/>
  <c r="L1408" i="9"/>
  <c r="M1408" i="9" s="1"/>
  <c r="L2924" i="9"/>
  <c r="M2924" i="9" s="1"/>
  <c r="L3142" i="9"/>
  <c r="M3142" i="9" s="1"/>
  <c r="L2889" i="9"/>
  <c r="M2889" i="9" s="1"/>
  <c r="L3424" i="9"/>
  <c r="M3424" i="9" s="1"/>
  <c r="L3159" i="9"/>
  <c r="M3159" i="9" s="1"/>
  <c r="L3470" i="9"/>
  <c r="M3470" i="9" s="1"/>
  <c r="L3219" i="9"/>
  <c r="M3219" i="9" s="1"/>
  <c r="L2708" i="9"/>
  <c r="M2708" i="9" s="1"/>
  <c r="L3291" i="9"/>
  <c r="M3291" i="9" s="1"/>
  <c r="L2890" i="9"/>
  <c r="M2890" i="9" s="1"/>
  <c r="L2945" i="9"/>
  <c r="M2945" i="9" s="1"/>
  <c r="L1341" i="9"/>
  <c r="M1341" i="9" s="1"/>
  <c r="L2067" i="9"/>
  <c r="M2067" i="9" s="1"/>
  <c r="L2054" i="9"/>
  <c r="M2054" i="9" s="1"/>
  <c r="L1543" i="9"/>
  <c r="M1543" i="9" s="1"/>
  <c r="L1961" i="9"/>
  <c r="M1961" i="9" s="1"/>
  <c r="L1444" i="9"/>
  <c r="M1444" i="9" s="1"/>
  <c r="L3288" i="9"/>
  <c r="M3288" i="9" s="1"/>
  <c r="L3393" i="9"/>
  <c r="M3393" i="9" s="1"/>
  <c r="L2675" i="9"/>
  <c r="M2675" i="9" s="1"/>
  <c r="L2994" i="9"/>
  <c r="M2994" i="9" s="1"/>
  <c r="L2840" i="9"/>
  <c r="M2840" i="9" s="1"/>
  <c r="L3305" i="9"/>
  <c r="M3305" i="9" s="1"/>
  <c r="L3069" i="9"/>
  <c r="M3069" i="9" s="1"/>
  <c r="L3082" i="9"/>
  <c r="M3082" i="9" s="1"/>
  <c r="L3477" i="9"/>
  <c r="M3477" i="9" s="1"/>
  <c r="L2822" i="9"/>
  <c r="M2822" i="9" s="1"/>
  <c r="L3448" i="9"/>
  <c r="M3448" i="9" s="1"/>
  <c r="L2955" i="9"/>
  <c r="M2955" i="9" s="1"/>
  <c r="L3011" i="9"/>
  <c r="M3011" i="9" s="1"/>
  <c r="L3204" i="9"/>
  <c r="M3204" i="9" s="1"/>
  <c r="L1371" i="9"/>
  <c r="M1371" i="9" s="1"/>
  <c r="L1188" i="9"/>
  <c r="M1188" i="9" s="1"/>
  <c r="L1944" i="9"/>
  <c r="M1944" i="9" s="1"/>
  <c r="L1567" i="9"/>
  <c r="M1567" i="9" s="1"/>
  <c r="L1989" i="9"/>
  <c r="M1989" i="9" s="1"/>
  <c r="L1981" i="9"/>
  <c r="M1981" i="9" s="1"/>
  <c r="L2880" i="9"/>
  <c r="M2880" i="9" s="1"/>
  <c r="L2764" i="9"/>
  <c r="M2764" i="9" s="1"/>
  <c r="L3114" i="9"/>
  <c r="M3114" i="9" s="1"/>
  <c r="L3490" i="9"/>
  <c r="M3490" i="9" s="1"/>
  <c r="L2932" i="9"/>
  <c r="M2932" i="9" s="1"/>
  <c r="L2920" i="9"/>
  <c r="M2920" i="9" s="1"/>
  <c r="L3189" i="9"/>
  <c r="M3189" i="9" s="1"/>
  <c r="L3037" i="9"/>
  <c r="M3037" i="9" s="1"/>
  <c r="L3085" i="9"/>
  <c r="M3085" i="9" s="1"/>
  <c r="L3027" i="9"/>
  <c r="M3027" i="9" s="1"/>
  <c r="L2928" i="9"/>
  <c r="M2928" i="9" s="1"/>
  <c r="L3173" i="9"/>
  <c r="M3173" i="9" s="1"/>
  <c r="L2747" i="9"/>
  <c r="M2747" i="9" s="1"/>
  <c r="L3398" i="9"/>
  <c r="M3398" i="9" s="1"/>
  <c r="L3280" i="9"/>
  <c r="M3280" i="9" s="1"/>
  <c r="L3450" i="9"/>
  <c r="M3450" i="9" s="1"/>
  <c r="L3054" i="9"/>
  <c r="M3054" i="9" s="1"/>
  <c r="L3109" i="9"/>
  <c r="M3109" i="9" s="1"/>
  <c r="L3035" i="9"/>
  <c r="M3035" i="9" s="1"/>
  <c r="L3203" i="9"/>
  <c r="M3203" i="9" s="1"/>
  <c r="L2735" i="9"/>
  <c r="M2735" i="9" s="1"/>
  <c r="L3434" i="9"/>
  <c r="M3434" i="9" s="1"/>
  <c r="L2820" i="9"/>
  <c r="M2820" i="9" s="1"/>
  <c r="L3439" i="9"/>
  <c r="M3439" i="9" s="1"/>
  <c r="L3240" i="9"/>
  <c r="M3240" i="9" s="1"/>
  <c r="L2621" i="9"/>
  <c r="M2621" i="9" s="1"/>
  <c r="L2846" i="9"/>
  <c r="M2846" i="9" s="1"/>
  <c r="L2909" i="9"/>
  <c r="M2909" i="9" s="1"/>
  <c r="L2661" i="9"/>
  <c r="M2661" i="9" s="1"/>
  <c r="L2698" i="9"/>
  <c r="M2698" i="9" s="1"/>
  <c r="L3471" i="9"/>
  <c r="M3471" i="9" s="1"/>
  <c r="L3101" i="9"/>
  <c r="M3101" i="9" s="1"/>
  <c r="L3419" i="9"/>
  <c r="M3419" i="9" s="1"/>
  <c r="L2914" i="9"/>
  <c r="M2914" i="9" s="1"/>
  <c r="L1715" i="9"/>
  <c r="M1715" i="9" s="1"/>
  <c r="L1726" i="9"/>
  <c r="M1726" i="9" s="1"/>
  <c r="L1265" i="9"/>
  <c r="M1265" i="9" s="1"/>
  <c r="L1300" i="9"/>
  <c r="M1300" i="9" s="1"/>
  <c r="L1538" i="9"/>
  <c r="M1538" i="9" s="1"/>
  <c r="L2012" i="9"/>
  <c r="M2012" i="9" s="1"/>
  <c r="L3076" i="9"/>
  <c r="M3076" i="9" s="1"/>
  <c r="L3494" i="9"/>
  <c r="M3494" i="9" s="1"/>
  <c r="L2733" i="9"/>
  <c r="M2733" i="9" s="1"/>
  <c r="L3489" i="9"/>
  <c r="M3489" i="9" s="1"/>
  <c r="L3194" i="9"/>
  <c r="M3194" i="9" s="1"/>
  <c r="L2865" i="9"/>
  <c r="M2865" i="9" s="1"/>
  <c r="L2658" i="9"/>
  <c r="M2658" i="9" s="1"/>
  <c r="L3242" i="9"/>
  <c r="M3242" i="9" s="1"/>
  <c r="L3206" i="9"/>
  <c r="M3206" i="9" s="1"/>
  <c r="L2999" i="9"/>
  <c r="M2999" i="9" s="1"/>
  <c r="L1281" i="9"/>
  <c r="M1281" i="9" s="1"/>
  <c r="L1711" i="9"/>
  <c r="M1711" i="9" s="1"/>
  <c r="L1301" i="9"/>
  <c r="M1301" i="9" s="1"/>
  <c r="L3183" i="9"/>
  <c r="M3183" i="9" s="1"/>
  <c r="L2821" i="9"/>
  <c r="M2821" i="9" s="1"/>
  <c r="L3400" i="9"/>
  <c r="M3400" i="9" s="1"/>
  <c r="L3137" i="9"/>
  <c r="M3137" i="9" s="1"/>
  <c r="L3191" i="9"/>
  <c r="M3191" i="9" s="1"/>
  <c r="L2740" i="9"/>
  <c r="M2740" i="9" s="1"/>
  <c r="L1894" i="9"/>
  <c r="M1894" i="9" s="1"/>
  <c r="L1911" i="9"/>
  <c r="M1911" i="9" s="1"/>
  <c r="L2223" i="9"/>
  <c r="M2223" i="9" s="1"/>
  <c r="L1269" i="9"/>
  <c r="M1269" i="9" s="1"/>
  <c r="L3123" i="9"/>
  <c r="M3123" i="9" s="1"/>
  <c r="L2653" i="9"/>
  <c r="M2653" i="9" s="1"/>
  <c r="L2867" i="9"/>
  <c r="M2867" i="9" s="1"/>
  <c r="L3090" i="9"/>
  <c r="M3090" i="9" s="1"/>
  <c r="L2860" i="9"/>
  <c r="M2860" i="9" s="1"/>
  <c r="L2751" i="9"/>
  <c r="M2751" i="9" s="1"/>
  <c r="L1400" i="9"/>
  <c r="M1400" i="9" s="1"/>
  <c r="L1811" i="9"/>
  <c r="M1811" i="9" s="1"/>
  <c r="L1664" i="9"/>
  <c r="M1664" i="9" s="1"/>
  <c r="L1428" i="9"/>
  <c r="M1428" i="9" s="1"/>
  <c r="L3040" i="9"/>
  <c r="M3040" i="9" s="1"/>
  <c r="L2768" i="9"/>
  <c r="M2768" i="9" s="1"/>
  <c r="L3199" i="9"/>
  <c r="M3199" i="9" s="1"/>
  <c r="L3093" i="9"/>
  <c r="M3093" i="9" s="1"/>
  <c r="L3094" i="9"/>
  <c r="M3094" i="9" s="1"/>
  <c r="L2893" i="9"/>
  <c r="M2893" i="9" s="1"/>
  <c r="L1365" i="9"/>
  <c r="M1365" i="9" s="1"/>
  <c r="L1356" i="9"/>
  <c r="M1356" i="9" s="1"/>
  <c r="L1288" i="9"/>
  <c r="M1288" i="9" s="1"/>
  <c r="L1591" i="9"/>
  <c r="M1591" i="9" s="1"/>
  <c r="L1445" i="9"/>
  <c r="M1445" i="9" s="1"/>
  <c r="L2670" i="9"/>
  <c r="M2670" i="9" s="1"/>
  <c r="L3318" i="9"/>
  <c r="M3318" i="9" s="1"/>
  <c r="L2912" i="9"/>
  <c r="M2912" i="9" s="1"/>
  <c r="L2608" i="9"/>
  <c r="M2608" i="9" s="1"/>
  <c r="L3024" i="9"/>
  <c r="M3024" i="9" s="1"/>
  <c r="L2231" i="9"/>
  <c r="M2231" i="9" s="1"/>
  <c r="L1562" i="9"/>
  <c r="M1562" i="9" s="1"/>
  <c r="L1940" i="9"/>
  <c r="M1940" i="9" s="1"/>
  <c r="L1224" i="9"/>
  <c r="M1224" i="9" s="1"/>
  <c r="L2133" i="9"/>
  <c r="M2133" i="9" s="1"/>
  <c r="L2228" i="9"/>
  <c r="M2228" i="9" s="1"/>
  <c r="L1646" i="9"/>
  <c r="M1646" i="9" s="1"/>
  <c r="L2115" i="9"/>
  <c r="M2115" i="9" s="1"/>
  <c r="L1550" i="9"/>
  <c r="M1550" i="9" s="1"/>
  <c r="L2033" i="9"/>
  <c r="M2033" i="9" s="1"/>
  <c r="L3429" i="9"/>
  <c r="M3429" i="9" s="1"/>
  <c r="L2642" i="9"/>
  <c r="M2642" i="9" s="1"/>
  <c r="L3433" i="9"/>
  <c r="M3433" i="9" s="1"/>
  <c r="L3156" i="9"/>
  <c r="M3156" i="9" s="1"/>
  <c r="L3480" i="9"/>
  <c r="M3480" i="9" s="1"/>
  <c r="L3503" i="9"/>
  <c r="M3503" i="9" s="1"/>
  <c r="L1837" i="9"/>
  <c r="M1837" i="9" s="1"/>
  <c r="L3041" i="9"/>
  <c r="M3041" i="9" s="1"/>
  <c r="L3005" i="9"/>
  <c r="M3005" i="9" s="1"/>
  <c r="L2679" i="9"/>
  <c r="M2679" i="9" s="1"/>
  <c r="L2805" i="9"/>
  <c r="M2805" i="9" s="1"/>
  <c r="L2716" i="9"/>
  <c r="M2716" i="9" s="1"/>
  <c r="L2833" i="9"/>
  <c r="M2833" i="9" s="1"/>
  <c r="L2028" i="9"/>
  <c r="M2028" i="9" s="1"/>
  <c r="L1744" i="9"/>
  <c r="M1744" i="9" s="1"/>
  <c r="L3295" i="9"/>
  <c r="M3295" i="9" s="1"/>
  <c r="L2086" i="9"/>
  <c r="M2086" i="9" s="1"/>
  <c r="L1272" i="9"/>
  <c r="M1272" i="9" s="1"/>
  <c r="L1541" i="9"/>
  <c r="M1541" i="9" s="1"/>
  <c r="L1412" i="9"/>
  <c r="M1412" i="9" s="1"/>
  <c r="L2109" i="9"/>
  <c r="M2109" i="9" s="1"/>
  <c r="L1774" i="9"/>
  <c r="M1774" i="9" s="1"/>
  <c r="L2037" i="9"/>
  <c r="M2037" i="9" s="1"/>
  <c r="L1889" i="9"/>
  <c r="M1889" i="9" s="1"/>
  <c r="L2072" i="9"/>
  <c r="M2072" i="9" s="1"/>
  <c r="L1259" i="9"/>
  <c r="M1259" i="9" s="1"/>
  <c r="L2767" i="9"/>
  <c r="M2767" i="9" s="1"/>
  <c r="L2640" i="9"/>
  <c r="M2640" i="9" s="1"/>
  <c r="L3482" i="9"/>
  <c r="M3482" i="9" s="1"/>
  <c r="L2635" i="9"/>
  <c r="M2635" i="9" s="1"/>
  <c r="L3475" i="9"/>
  <c r="M3475" i="9" s="1"/>
  <c r="L2985" i="9"/>
  <c r="M2985" i="9" s="1"/>
  <c r="L2680" i="9"/>
  <c r="M2680" i="9" s="1"/>
  <c r="L3064" i="9"/>
  <c r="M3064" i="9" s="1"/>
  <c r="L2808" i="9"/>
  <c r="M2808" i="9" s="1"/>
  <c r="L2771" i="9"/>
  <c r="M2771" i="9" s="1"/>
  <c r="L2931" i="9"/>
  <c r="M2931" i="9" s="1"/>
  <c r="L3088" i="9"/>
  <c r="M3088" i="9" s="1"/>
  <c r="L1173" i="9"/>
  <c r="M1173" i="9" s="1"/>
  <c r="L1763" i="9"/>
  <c r="M1763" i="9" s="1"/>
  <c r="L1253" i="9"/>
  <c r="M1253" i="9" s="1"/>
  <c r="L1737" i="9"/>
  <c r="M1737" i="9" s="1"/>
  <c r="L1596" i="9"/>
  <c r="M1596" i="9" s="1"/>
  <c r="L1314" i="9"/>
  <c r="M1314" i="9" s="1"/>
  <c r="L2753" i="9"/>
  <c r="M2753" i="9" s="1"/>
  <c r="L3388" i="9"/>
  <c r="M3388" i="9" s="1"/>
  <c r="L3051" i="9"/>
  <c r="M3051" i="9" s="1"/>
  <c r="L3166" i="9"/>
  <c r="M3166" i="9" s="1"/>
  <c r="L2654" i="9"/>
  <c r="M2654" i="9" s="1"/>
  <c r="L3207" i="9"/>
  <c r="M3207" i="9" s="1"/>
  <c r="L3026" i="9"/>
  <c r="M3026" i="9" s="1"/>
  <c r="L3277" i="9"/>
  <c r="M3277" i="9" s="1"/>
  <c r="L3492" i="9"/>
  <c r="M3492" i="9" s="1"/>
  <c r="L2781" i="9"/>
  <c r="M2781" i="9" s="1"/>
  <c r="L3272" i="9"/>
  <c r="M3272" i="9" s="1"/>
  <c r="L2798" i="9"/>
  <c r="M2798" i="9" s="1"/>
  <c r="L2606" i="9"/>
  <c r="M2606" i="9" s="1"/>
  <c r="L2817" i="9"/>
  <c r="M2817" i="9" s="1"/>
  <c r="L1863" i="9"/>
  <c r="M1863" i="9" s="1"/>
  <c r="L1232" i="9"/>
  <c r="M1232" i="9" s="1"/>
  <c r="L1627" i="9"/>
  <c r="M1627" i="9" s="1"/>
  <c r="L1160" i="9"/>
  <c r="M1160" i="9" s="1"/>
  <c r="L1670" i="9"/>
  <c r="M1670" i="9" s="1"/>
  <c r="L1353" i="9"/>
  <c r="M1353" i="9" s="1"/>
  <c r="L2624" i="9"/>
  <c r="M2624" i="9" s="1"/>
  <c r="L3411" i="9"/>
  <c r="M3411" i="9" s="1"/>
  <c r="L3044" i="9"/>
  <c r="M3044" i="9" s="1"/>
  <c r="L3466" i="9"/>
  <c r="M3466" i="9" s="1"/>
  <c r="L3186" i="9"/>
  <c r="M3186" i="9" s="1"/>
  <c r="L3132" i="9"/>
  <c r="M3132" i="9" s="1"/>
  <c r="L2851" i="9"/>
  <c r="M2851" i="9" s="1"/>
  <c r="L2980" i="9"/>
  <c r="M2980" i="9" s="1"/>
  <c r="L3253" i="9"/>
  <c r="M3253" i="9" s="1"/>
  <c r="L3228" i="9"/>
  <c r="M3228" i="9" s="1"/>
  <c r="L3355" i="9"/>
  <c r="M3355" i="9" s="1"/>
  <c r="L3221" i="9"/>
  <c r="M3221" i="9" s="1"/>
  <c r="L3084" i="9"/>
  <c r="M3084" i="9" s="1"/>
  <c r="L3507" i="9"/>
  <c r="M3507" i="9" s="1"/>
  <c r="L3244" i="9"/>
  <c r="M3244" i="9" s="1"/>
  <c r="L3250" i="9"/>
  <c r="M3250" i="9" s="1"/>
  <c r="L3042" i="9"/>
  <c r="M3042" i="9" s="1"/>
  <c r="L3258" i="9"/>
  <c r="M3258" i="9" s="1"/>
  <c r="L2849" i="9"/>
  <c r="M2849" i="9" s="1"/>
  <c r="L2722" i="9"/>
  <c r="M2722" i="9" s="1"/>
  <c r="L2770" i="9"/>
  <c r="M2770" i="9" s="1"/>
  <c r="L3487" i="9"/>
  <c r="M3487" i="9" s="1"/>
  <c r="L2703" i="9"/>
  <c r="M2703" i="9" s="1"/>
  <c r="L3414" i="9"/>
  <c r="M3414" i="9" s="1"/>
  <c r="L3152" i="9"/>
  <c r="M3152" i="9" s="1"/>
  <c r="L2797" i="9"/>
  <c r="M2797" i="9" s="1"/>
  <c r="L3015" i="9"/>
  <c r="M3015" i="9" s="1"/>
  <c r="L2876" i="9"/>
  <c r="M2876" i="9" s="1"/>
  <c r="L3508" i="9"/>
  <c r="M3508" i="9" s="1"/>
  <c r="L3140" i="9"/>
  <c r="M3140" i="9" s="1"/>
  <c r="L3449" i="9"/>
  <c r="M3449" i="9" s="1"/>
  <c r="L3130" i="9"/>
  <c r="M3130" i="9" s="1"/>
  <c r="L3369" i="9"/>
  <c r="M3369" i="9" s="1"/>
  <c r="L2731" i="9"/>
  <c r="M2731" i="9" s="1"/>
  <c r="L1501" i="9"/>
  <c r="M1501" i="9" s="1"/>
  <c r="L2080" i="9"/>
  <c r="M2080" i="9" s="1"/>
  <c r="L1411" i="9"/>
  <c r="M1411" i="9" s="1"/>
  <c r="L1297" i="9"/>
  <c r="M1297" i="9" s="1"/>
  <c r="L1984" i="9"/>
  <c r="M1984" i="9" s="1"/>
  <c r="L2126" i="9"/>
  <c r="M2126" i="9" s="1"/>
  <c r="L2709" i="9"/>
  <c r="M2709" i="9" s="1"/>
  <c r="L3348" i="9"/>
  <c r="M3348" i="9" s="1"/>
  <c r="L2934" i="9"/>
  <c r="M2934" i="9" s="1"/>
  <c r="L3363" i="9"/>
  <c r="M3363" i="9" s="1"/>
  <c r="L3402" i="9"/>
  <c r="M3402" i="9" s="1"/>
  <c r="L3455" i="9"/>
  <c r="M3455" i="9" s="1"/>
  <c r="L3226" i="9"/>
  <c r="M3226" i="9" s="1"/>
  <c r="L3227" i="9"/>
  <c r="M3227" i="9" s="1"/>
  <c r="L2689" i="9"/>
  <c r="M2689" i="9" s="1"/>
  <c r="L2988" i="9"/>
  <c r="M2988" i="9" s="1"/>
  <c r="L1159" i="9"/>
  <c r="M1159" i="9" s="1"/>
  <c r="L2102" i="9"/>
  <c r="M2102" i="9" s="1"/>
  <c r="L1933" i="9"/>
  <c r="M1933" i="9" s="1"/>
  <c r="L2937" i="9"/>
  <c r="M2937" i="9" s="1"/>
  <c r="L3301" i="9"/>
  <c r="M3301" i="9" s="1"/>
  <c r="L3401" i="9"/>
  <c r="M3401" i="9" s="1"/>
  <c r="L2923" i="9"/>
  <c r="M2923" i="9" s="1"/>
  <c r="L2677" i="9"/>
  <c r="M2677" i="9" s="1"/>
  <c r="L2815" i="9"/>
  <c r="M2815" i="9" s="1"/>
  <c r="L1766" i="9"/>
  <c r="M1766" i="9" s="1"/>
  <c r="L2111" i="9"/>
  <c r="M2111" i="9" s="1"/>
  <c r="L1590" i="9"/>
  <c r="M1590" i="9" s="1"/>
  <c r="L1157" i="9"/>
  <c r="M1157" i="9" s="1"/>
  <c r="L2775" i="9"/>
  <c r="M2775" i="9" s="1"/>
  <c r="L2710" i="9"/>
  <c r="M2710" i="9" s="1"/>
  <c r="L2811" i="9"/>
  <c r="M2811" i="9" s="1"/>
  <c r="L3488" i="9"/>
  <c r="M3488" i="9" s="1"/>
  <c r="L3416" i="9"/>
  <c r="M3416" i="9" s="1"/>
  <c r="L3279" i="9"/>
  <c r="M3279" i="9" s="1"/>
  <c r="L1699" i="9"/>
  <c r="M1699" i="9" s="1"/>
  <c r="L2114" i="9"/>
  <c r="M2114" i="9" s="1"/>
  <c r="L1874" i="9"/>
  <c r="M1874" i="9" s="1"/>
  <c r="L1240" i="9"/>
  <c r="M1240" i="9" s="1"/>
  <c r="L3106" i="9"/>
  <c r="M3106" i="9" s="1"/>
  <c r="L3367" i="9"/>
  <c r="M3367" i="9" s="1"/>
  <c r="L2967" i="9"/>
  <c r="M2967" i="9" s="1"/>
  <c r="L2897" i="9"/>
  <c r="M2897" i="9" s="1"/>
  <c r="L2748" i="9"/>
  <c r="M2748" i="9" s="1"/>
  <c r="L2686" i="9"/>
  <c r="M2686" i="9" s="1"/>
  <c r="L2156" i="9"/>
  <c r="M2156" i="9" s="1"/>
  <c r="L2174" i="9"/>
  <c r="M2174" i="9" s="1"/>
  <c r="L1418" i="9"/>
  <c r="M1418" i="9" s="1"/>
  <c r="L1650" i="9"/>
  <c r="M1650" i="9" s="1"/>
  <c r="L2990" i="9"/>
  <c r="M2990" i="9" s="1"/>
  <c r="L3030" i="9"/>
  <c r="M3030" i="9" s="1"/>
  <c r="L3454" i="9"/>
  <c r="M3454" i="9" s="1"/>
  <c r="L3107" i="9"/>
  <c r="M3107" i="9" s="1"/>
  <c r="L2700" i="9"/>
  <c r="M2700" i="9" s="1"/>
  <c r="L2634" i="9"/>
  <c r="M2634" i="9" s="1"/>
  <c r="L1575" i="9"/>
  <c r="M1575" i="9" s="1"/>
  <c r="L1791" i="9"/>
  <c r="M1791" i="9" s="1"/>
  <c r="L1923" i="9"/>
  <c r="M1923" i="9" s="1"/>
  <c r="L1223" i="9"/>
  <c r="M1223" i="9" s="1"/>
  <c r="L2091" i="9"/>
  <c r="M2091" i="9" s="1"/>
  <c r="L1247" i="9"/>
  <c r="M1247" i="9" s="1"/>
  <c r="L2029" i="9"/>
  <c r="M2029" i="9" s="1"/>
  <c r="L1901" i="9"/>
  <c r="M1901" i="9" s="1"/>
  <c r="L2197" i="9"/>
  <c r="M2197" i="9" s="1"/>
  <c r="L2187" i="9"/>
  <c r="M2187" i="9" s="1"/>
  <c r="L3060" i="9"/>
  <c r="M3060" i="9" s="1"/>
  <c r="L3331" i="9"/>
  <c r="M3331" i="9" s="1"/>
  <c r="L2720" i="9"/>
  <c r="M2720" i="9" s="1"/>
  <c r="L2902" i="9"/>
  <c r="M2902" i="9" s="1"/>
  <c r="L3002" i="9"/>
  <c r="M3002" i="9" s="1"/>
  <c r="L1169" i="9"/>
  <c r="M1169" i="9" s="1"/>
  <c r="L1246" i="9"/>
  <c r="M1246" i="9" s="1"/>
  <c r="L2871" i="9"/>
  <c r="M2871" i="9" s="1"/>
  <c r="L2818" i="9"/>
  <c r="M2818" i="9" s="1"/>
  <c r="L3016" i="9"/>
  <c r="M3016" i="9" s="1"/>
  <c r="L3019" i="9"/>
  <c r="M3019" i="9" s="1"/>
  <c r="L3066" i="9"/>
  <c r="M3066" i="9" s="1"/>
  <c r="L3317" i="9"/>
  <c r="M3317" i="9" s="1"/>
  <c r="L1274" i="9"/>
  <c r="M1274" i="9" s="1"/>
  <c r="L1757" i="9"/>
  <c r="M1757" i="9" s="1"/>
  <c r="L3184" i="9"/>
  <c r="M3184" i="9" s="1"/>
  <c r="L1435" i="9"/>
  <c r="M1435" i="9" s="1"/>
  <c r="L1360" i="9"/>
  <c r="M1360" i="9" s="1"/>
  <c r="L1782" i="9"/>
  <c r="M1782" i="9" s="1"/>
  <c r="L1398" i="9"/>
  <c r="M1398" i="9" s="1"/>
  <c r="L2055" i="9"/>
  <c r="M2055" i="9" s="1"/>
  <c r="L1838" i="9"/>
  <c r="M1838" i="9" s="1"/>
  <c r="L1688" i="9"/>
  <c r="M1688" i="9" s="1"/>
  <c r="L1720" i="9"/>
  <c r="M1720" i="9" s="1"/>
  <c r="L1809" i="9"/>
  <c r="M1809" i="9" s="1"/>
  <c r="L1174" i="9"/>
  <c r="M1174" i="9" s="1"/>
  <c r="L3141" i="9"/>
  <c r="M3141" i="9" s="1"/>
  <c r="L2107" i="9"/>
  <c r="M2107" i="9" s="1"/>
  <c r="L2862" i="9"/>
  <c r="M2862" i="9" s="1"/>
  <c r="L2842" i="9"/>
  <c r="M2842" i="9" s="1"/>
  <c r="L3452" i="9"/>
  <c r="M3452" i="9" s="1"/>
  <c r="L2803" i="9"/>
  <c r="M2803" i="9" s="1"/>
  <c r="L3350" i="9"/>
  <c r="M3350" i="9" s="1"/>
  <c r="L2995" i="9"/>
  <c r="M2995" i="9" s="1"/>
  <c r="L2736" i="9"/>
  <c r="M2736" i="9" s="1"/>
  <c r="L2874" i="9"/>
  <c r="M2874" i="9" s="1"/>
  <c r="L3283" i="9"/>
  <c r="M3283" i="9" s="1"/>
  <c r="L3220" i="9"/>
  <c r="M3220" i="9" s="1"/>
  <c r="L3303" i="9"/>
  <c r="M3303" i="9" s="1"/>
  <c r="L3497" i="9"/>
  <c r="M3497" i="9" s="1"/>
  <c r="L2052" i="9"/>
  <c r="M2052" i="9" s="1"/>
  <c r="L1775" i="9"/>
  <c r="M1775" i="9" s="1"/>
  <c r="L2122" i="9"/>
  <c r="M2122" i="9" s="1"/>
  <c r="L1319" i="9"/>
  <c r="M1319" i="9" s="1"/>
  <c r="L1579" i="9"/>
  <c r="M1579" i="9" s="1"/>
  <c r="L2229" i="9"/>
  <c r="M2229" i="9" s="1"/>
  <c r="L3257" i="9"/>
  <c r="M3257" i="9" s="1"/>
  <c r="L2745" i="9"/>
  <c r="M2745" i="9" s="1"/>
  <c r="L2728" i="9"/>
  <c r="M2728" i="9" s="1"/>
  <c r="L2706" i="9"/>
  <c r="M2706" i="9" s="1"/>
  <c r="L2852" i="9"/>
  <c r="M2852" i="9" s="1"/>
  <c r="L2983" i="9"/>
  <c r="M2983" i="9" s="1"/>
  <c r="L3373" i="9"/>
  <c r="M3373" i="9" s="1"/>
  <c r="L2965" i="9"/>
  <c r="M2965" i="9" s="1"/>
  <c r="L3335" i="9"/>
  <c r="M3335" i="9" s="1"/>
  <c r="L2837" i="9"/>
  <c r="M2837" i="9" s="1"/>
  <c r="L2829" i="9"/>
  <c r="M2829" i="9" s="1"/>
  <c r="L3294" i="9"/>
  <c r="M3294" i="9" s="1"/>
  <c r="L2796" i="9"/>
  <c r="M2796" i="9" s="1"/>
  <c r="L3181" i="9"/>
  <c r="M3181" i="9" s="1"/>
  <c r="L2159" i="9"/>
  <c r="M2159" i="9" s="1"/>
  <c r="L1706" i="9"/>
  <c r="M1706" i="9" s="1"/>
  <c r="L1220" i="9"/>
  <c r="M1220" i="9" s="1"/>
  <c r="L1193" i="9"/>
  <c r="M1193" i="9" s="1"/>
  <c r="L1167" i="9"/>
  <c r="M1167" i="9" s="1"/>
  <c r="L1492" i="9"/>
  <c r="M1492" i="9" s="1"/>
  <c r="L2972" i="9"/>
  <c r="M2972" i="9" s="1"/>
  <c r="L3362" i="9"/>
  <c r="M3362" i="9" s="1"/>
  <c r="L2879" i="9"/>
  <c r="M2879" i="9" s="1"/>
  <c r="L3071" i="9"/>
  <c r="M3071" i="9" s="1"/>
  <c r="L2954" i="9"/>
  <c r="M2954" i="9" s="1"/>
  <c r="L3273" i="9"/>
  <c r="M3273" i="9" s="1"/>
  <c r="L2676" i="9"/>
  <c r="M2676" i="9" s="1"/>
  <c r="L3077" i="9"/>
  <c r="M3077" i="9" s="1"/>
  <c r="L3384" i="9"/>
  <c r="M3384" i="9" s="1"/>
  <c r="L3298" i="9"/>
  <c r="M3298" i="9" s="1"/>
  <c r="L3377" i="9"/>
  <c r="M3377" i="9" s="1"/>
  <c r="L2839" i="9"/>
  <c r="M2839" i="9" s="1"/>
  <c r="L3151" i="9"/>
  <c r="M3151" i="9" s="1"/>
  <c r="L3361" i="9"/>
  <c r="M3361" i="9" s="1"/>
  <c r="L3164" i="9"/>
  <c r="M3164" i="9" s="1"/>
  <c r="L3239" i="9"/>
  <c r="M3239" i="9" s="1"/>
  <c r="L2737" i="9"/>
  <c r="M2737" i="9" s="1"/>
  <c r="L3254" i="9"/>
  <c r="M3254" i="9" s="1"/>
  <c r="L3252" i="9"/>
  <c r="M3252" i="9" s="1"/>
  <c r="L2791" i="9"/>
  <c r="M2791" i="9" s="1"/>
  <c r="L2617" i="9"/>
  <c r="M2617" i="9" s="1"/>
  <c r="L3437" i="9"/>
  <c r="M3437" i="9" s="1"/>
  <c r="L3248" i="9"/>
  <c r="M3248" i="9" s="1"/>
  <c r="L3284" i="9"/>
  <c r="M3284" i="9" s="1"/>
  <c r="L2960" i="9"/>
  <c r="M2960" i="9" s="1"/>
  <c r="L3104" i="9"/>
  <c r="M3104" i="9" s="1"/>
  <c r="L2978" i="9"/>
  <c r="M2978" i="9" s="1"/>
  <c r="L2947" i="9"/>
  <c r="M2947" i="9" s="1"/>
  <c r="L3495" i="9"/>
  <c r="M3495" i="9" s="1"/>
  <c r="L3153" i="9"/>
  <c r="M3153" i="9" s="1"/>
  <c r="L3364" i="9"/>
  <c r="M3364" i="9" s="1"/>
  <c r="L3136" i="9"/>
  <c r="M3136" i="9" s="1"/>
  <c r="L2963" i="9"/>
  <c r="M2963" i="9" s="1"/>
  <c r="L2630" i="9"/>
  <c r="M2630" i="9" s="1"/>
  <c r="L1487" i="9"/>
  <c r="M1487" i="9" s="1"/>
  <c r="L1383" i="9"/>
  <c r="M1383" i="9" s="1"/>
  <c r="L2180" i="9"/>
  <c r="M2180" i="9" s="1"/>
  <c r="L1886" i="9"/>
  <c r="M1886" i="9" s="1"/>
  <c r="L1189" i="9"/>
  <c r="M1189" i="9" s="1"/>
  <c r="L1910" i="9"/>
  <c r="M1910" i="9" s="1"/>
  <c r="L2926" i="9"/>
  <c r="M2926" i="9" s="1"/>
  <c r="L3445" i="9"/>
  <c r="M3445" i="9" s="1"/>
  <c r="L3098" i="9"/>
  <c r="M3098" i="9" s="1"/>
  <c r="L2824" i="9"/>
  <c r="M2824" i="9" s="1"/>
  <c r="L2938" i="9"/>
  <c r="M2938" i="9" s="1"/>
  <c r="L2712" i="9"/>
  <c r="M2712" i="9" s="1"/>
  <c r="L2650" i="9"/>
  <c r="M2650" i="9" s="1"/>
  <c r="L2891" i="9"/>
  <c r="M2891" i="9" s="1"/>
  <c r="L2780" i="9"/>
  <c r="M2780" i="9" s="1"/>
  <c r="L3265" i="9"/>
  <c r="M3265" i="9" s="1"/>
  <c r="L2001" i="9"/>
  <c r="M2001" i="9" s="1"/>
  <c r="L2168" i="9"/>
  <c r="M2168" i="9" s="1"/>
  <c r="L1856" i="9"/>
  <c r="M1856" i="9" s="1"/>
  <c r="L2702" i="9"/>
  <c r="M2702" i="9" s="1"/>
  <c r="L2832" i="9"/>
  <c r="M2832" i="9" s="1"/>
  <c r="L2660" i="9"/>
  <c r="M2660" i="9" s="1"/>
  <c r="L2850" i="9"/>
  <c r="M2850" i="9" s="1"/>
  <c r="L2239" i="9"/>
  <c r="M2239" i="9" s="1"/>
  <c r="L3003" i="9"/>
  <c r="M3003" i="9" s="1"/>
  <c r="L1772" i="9"/>
  <c r="M1772" i="9" s="1"/>
  <c r="L1291" i="9"/>
  <c r="M1291" i="9" s="1"/>
  <c r="L1210" i="9"/>
  <c r="M1210" i="9" s="1"/>
  <c r="L1808" i="9"/>
  <c r="M1808" i="9" s="1"/>
  <c r="L3473" i="9"/>
  <c r="M3473" i="9" s="1"/>
  <c r="L3299" i="9"/>
  <c r="M3299" i="9" s="1"/>
  <c r="L3415" i="9"/>
  <c r="M3415" i="9" s="1"/>
  <c r="L3484" i="9"/>
  <c r="M3484" i="9" s="1"/>
  <c r="L3453" i="9"/>
  <c r="M3453" i="9" s="1"/>
  <c r="L3462" i="9"/>
  <c r="M3462" i="9" s="1"/>
  <c r="L1931" i="9"/>
  <c r="M1931" i="9" s="1"/>
  <c r="L2000" i="9"/>
  <c r="M2000" i="9" s="1"/>
  <c r="L2158" i="9"/>
  <c r="M2158" i="9" s="1"/>
  <c r="L1817" i="9"/>
  <c r="M1817" i="9" s="1"/>
  <c r="L2790" i="9"/>
  <c r="M2790" i="9" s="1"/>
  <c r="L2799" i="9"/>
  <c r="M2799" i="9" s="1"/>
  <c r="L2959" i="9"/>
  <c r="M2959" i="9" s="1"/>
  <c r="L2929" i="9"/>
  <c r="M2929" i="9" s="1"/>
  <c r="L2659" i="9"/>
  <c r="M2659" i="9" s="1"/>
  <c r="L2794" i="9"/>
  <c r="M2794" i="9" s="1"/>
  <c r="L1730" i="9"/>
  <c r="M1730" i="9" s="1"/>
  <c r="L1576" i="9"/>
  <c r="M1576" i="9" s="1"/>
  <c r="L1653" i="9"/>
  <c r="M1653" i="9" s="1"/>
  <c r="L1949" i="9"/>
  <c r="M1949" i="9" s="1"/>
  <c r="L2888" i="9"/>
  <c r="M2888" i="9" s="1"/>
  <c r="L2834" i="9"/>
  <c r="M2834" i="9" s="1"/>
  <c r="L2881" i="9"/>
  <c r="M2881" i="9" s="1"/>
  <c r="L2657" i="9"/>
  <c r="M2657" i="9" s="1"/>
  <c r="L2869" i="9"/>
  <c r="M2869" i="9" s="1"/>
  <c r="L2619" i="9"/>
  <c r="M2619" i="9" s="1"/>
  <c r="L1662" i="9"/>
  <c r="M1662" i="9" s="1"/>
  <c r="L1437" i="9"/>
  <c r="M1437" i="9" s="1"/>
  <c r="L1153" i="9"/>
  <c r="M1153" i="9" s="1"/>
  <c r="L1535" i="9"/>
  <c r="M1535" i="9" s="1"/>
  <c r="L1796" i="9"/>
  <c r="M1796" i="9" s="1"/>
  <c r="L1602" i="9"/>
  <c r="M1602" i="9" s="1"/>
  <c r="L1290" i="9"/>
  <c r="M1290" i="9" s="1"/>
  <c r="L2065" i="9"/>
  <c r="M2065" i="9" s="1"/>
  <c r="L1392" i="9"/>
  <c r="M1392" i="9" s="1"/>
  <c r="L2882" i="9"/>
  <c r="M2882" i="9" s="1"/>
  <c r="L2741" i="9"/>
  <c r="M2741" i="9" s="1"/>
  <c r="L3467" i="9"/>
  <c r="M3467" i="9" s="1"/>
  <c r="L2894" i="9"/>
  <c r="M2894" i="9" s="1"/>
  <c r="L3170" i="9"/>
  <c r="M3170" i="9" s="1"/>
  <c r="L2639" i="9"/>
  <c r="M2639" i="9" s="1"/>
  <c r="L2119" i="9"/>
  <c r="M2119" i="9" s="1"/>
  <c r="L1695" i="9"/>
  <c r="M1695" i="9" s="1"/>
  <c r="L2701" i="9"/>
  <c r="M2701" i="9" s="1"/>
  <c r="L3330" i="9"/>
  <c r="M3330" i="9" s="1"/>
  <c r="L3403" i="9"/>
  <c r="M3403" i="9" s="1"/>
  <c r="L3376" i="9"/>
  <c r="M3376" i="9" s="1"/>
  <c r="L3368" i="9"/>
  <c r="M3368" i="9" s="1"/>
  <c r="L3358" i="9"/>
  <c r="M3358" i="9" s="1"/>
  <c r="L2131" i="9"/>
  <c r="M2131" i="9" s="1"/>
  <c r="L1509" i="9"/>
  <c r="M1509" i="9" s="1"/>
  <c r="L3271" i="9"/>
  <c r="M3271" i="9" s="1"/>
  <c r="L1803" i="9"/>
  <c r="M1803" i="9" s="1"/>
  <c r="L2124" i="9"/>
  <c r="M2124" i="9" s="1"/>
  <c r="L2171" i="9"/>
  <c r="M2171" i="9" s="1"/>
  <c r="L1930" i="9"/>
  <c r="M1930" i="9" s="1"/>
  <c r="L1601" i="9"/>
  <c r="M1601" i="9" s="1"/>
  <c r="L1199" i="9"/>
  <c r="M1199" i="9" s="1"/>
  <c r="L1211" i="9"/>
  <c r="M1211" i="9" s="1"/>
  <c r="L1610" i="9"/>
  <c r="M1610" i="9" s="1"/>
  <c r="L1519" i="9"/>
  <c r="M1519" i="9" s="1"/>
  <c r="L2194" i="9"/>
  <c r="M2194" i="9" s="1"/>
  <c r="L1282" i="9"/>
  <c r="M1282" i="9" s="1"/>
  <c r="L1825" i="9"/>
  <c r="M1825" i="9" s="1"/>
  <c r="L2220" i="9"/>
  <c r="M2220" i="9" s="1"/>
  <c r="L1284" i="9"/>
  <c r="M1284" i="9" s="1"/>
  <c r="L2092" i="9"/>
  <c r="M2092" i="9" s="1"/>
  <c r="L1733" i="9"/>
  <c r="M1733" i="9" s="1"/>
  <c r="L1156" i="9"/>
  <c r="M1156" i="9" s="1"/>
  <c r="L2047" i="9"/>
  <c r="M2047" i="9" s="1"/>
  <c r="L631" i="9"/>
  <c r="M631" i="9" s="1"/>
  <c r="L1093" i="9"/>
  <c r="M1093" i="9" s="1"/>
  <c r="L228" i="9"/>
  <c r="M228" i="9" s="1"/>
  <c r="L342" i="9"/>
  <c r="M342" i="9" s="1"/>
  <c r="L809" i="9"/>
  <c r="M809" i="9" s="1"/>
  <c r="L2979" i="9"/>
  <c r="M2979" i="9" s="1"/>
  <c r="L1431" i="9"/>
  <c r="M1431" i="9" s="1"/>
  <c r="L1542" i="9"/>
  <c r="M1542" i="9" s="1"/>
  <c r="L1433" i="9"/>
  <c r="M1433" i="9" s="1"/>
  <c r="L1209" i="9"/>
  <c r="M1209" i="9" s="1"/>
  <c r="L1499" i="9"/>
  <c r="M1499" i="9" s="1"/>
  <c r="L1799" i="9"/>
  <c r="M1799" i="9" s="1"/>
  <c r="L1941" i="9"/>
  <c r="M1941" i="9" s="1"/>
  <c r="L1496" i="9"/>
  <c r="M1496" i="9" s="1"/>
  <c r="L1334" i="9"/>
  <c r="M1334" i="9" s="1"/>
  <c r="L1221" i="9"/>
  <c r="M1221" i="9" s="1"/>
  <c r="L2946" i="9"/>
  <c r="M2946" i="9" s="1"/>
  <c r="L2062" i="9"/>
  <c r="M2062" i="9" s="1"/>
  <c r="L1871" i="9"/>
  <c r="M1871" i="9" s="1"/>
  <c r="L1553" i="9"/>
  <c r="M1553" i="9" s="1"/>
  <c r="L1905" i="9"/>
  <c r="M1905" i="9" s="1"/>
  <c r="L1767" i="9"/>
  <c r="M1767" i="9" s="1"/>
  <c r="L1207" i="9"/>
  <c r="M1207" i="9" s="1"/>
  <c r="L1466" i="9"/>
  <c r="M1466" i="9" s="1"/>
  <c r="L1231" i="9"/>
  <c r="M1231" i="9" s="1"/>
  <c r="L1969" i="9"/>
  <c r="M1969" i="9" s="1"/>
  <c r="L1236" i="9"/>
  <c r="M1236" i="9" s="1"/>
  <c r="L3216" i="9"/>
  <c r="M3216" i="9" s="1"/>
  <c r="L1790" i="9"/>
  <c r="M1790" i="9" s="1"/>
  <c r="L2207" i="9"/>
  <c r="M2207" i="9" s="1"/>
  <c r="L2015" i="9"/>
  <c r="M2015" i="9" s="1"/>
  <c r="L1385" i="9"/>
  <c r="M1385" i="9" s="1"/>
  <c r="L1833" i="9"/>
  <c r="M1833" i="9" s="1"/>
  <c r="L1514" i="9"/>
  <c r="M1514" i="9" s="1"/>
  <c r="L1557" i="9"/>
  <c r="M1557" i="9" s="1"/>
  <c r="L2154" i="9"/>
  <c r="M2154" i="9" s="1"/>
  <c r="L1283" i="9"/>
  <c r="M1283" i="9" s="1"/>
  <c r="L3182" i="9"/>
  <c r="M3182" i="9" s="1"/>
  <c r="L1474" i="9"/>
  <c r="M1474" i="9" s="1"/>
  <c r="L1342" i="9"/>
  <c r="M1342" i="9" s="1"/>
  <c r="L1451" i="9"/>
  <c r="M1451" i="9" s="1"/>
  <c r="L2013" i="9"/>
  <c r="M2013" i="9" s="1"/>
  <c r="L1657" i="9"/>
  <c r="M1657" i="9" s="1"/>
  <c r="L1804" i="9"/>
  <c r="M1804" i="9" s="1"/>
  <c r="L2191" i="9"/>
  <c r="M2191" i="9" s="1"/>
  <c r="L1868" i="9"/>
  <c r="M1868" i="9" s="1"/>
  <c r="L1254" i="9"/>
  <c r="M1254" i="9" s="1"/>
  <c r="L1717" i="9"/>
  <c r="M1717" i="9" s="1"/>
  <c r="L3169" i="9"/>
  <c r="M3169" i="9" s="1"/>
  <c r="L1801" i="9"/>
  <c r="M1801" i="9" s="1"/>
  <c r="L1588" i="9"/>
  <c r="M1588" i="9" s="1"/>
  <c r="L1638" i="9"/>
  <c r="M1638" i="9" s="1"/>
  <c r="L1513" i="9"/>
  <c r="M1513" i="9" s="1"/>
  <c r="L1312" i="9"/>
  <c r="M1312" i="9" s="1"/>
  <c r="L1660" i="9"/>
  <c r="M1660" i="9" s="1"/>
  <c r="L1279" i="9"/>
  <c r="M1279" i="9" s="1"/>
  <c r="L2053" i="9"/>
  <c r="M2053" i="9" s="1"/>
  <c r="L1928" i="9"/>
  <c r="M1928" i="9" s="1"/>
  <c r="L3342" i="9"/>
  <c r="M3342" i="9" s="1"/>
  <c r="L2045" i="9"/>
  <c r="M2045" i="9" s="1"/>
  <c r="L1632" i="9"/>
  <c r="M1632" i="9" s="1"/>
  <c r="L983" i="9"/>
  <c r="M983" i="9" s="1"/>
  <c r="L2601" i="9"/>
  <c r="M2601" i="9" s="1"/>
  <c r="L362" i="9"/>
  <c r="M362" i="9" s="1"/>
  <c r="L2339" i="9"/>
  <c r="M2339" i="9" s="1"/>
  <c r="L727" i="9"/>
  <c r="M727" i="9" s="1"/>
  <c r="L71" i="9"/>
  <c r="M71" i="9" s="1"/>
  <c r="L314" i="9"/>
  <c r="M314" i="9" s="1"/>
  <c r="L556" i="9"/>
  <c r="M556" i="9" s="1"/>
  <c r="L2357" i="9"/>
  <c r="M2357" i="9" s="1"/>
  <c r="L49" i="9"/>
  <c r="M49" i="9" s="1"/>
  <c r="L2526" i="9"/>
  <c r="M2526" i="9" s="1"/>
  <c r="L168" i="9"/>
  <c r="M168" i="9" s="1"/>
  <c r="L2516" i="9"/>
  <c r="M2516" i="9" s="1"/>
  <c r="L624" i="9"/>
  <c r="M624" i="9" s="1"/>
  <c r="L84" i="9"/>
  <c r="M84" i="9" s="1"/>
  <c r="L994" i="9"/>
  <c r="M994" i="9" s="1"/>
  <c r="L520" i="9"/>
  <c r="M520" i="9" s="1"/>
  <c r="L295" i="9"/>
  <c r="M295" i="9" s="1"/>
  <c r="L1381" i="9"/>
  <c r="M1381" i="9" s="1"/>
  <c r="L1924" i="9"/>
  <c r="M1924" i="9" s="1"/>
  <c r="L2125" i="9"/>
  <c r="M2125" i="9" s="1"/>
  <c r="L181" i="9"/>
  <c r="M181" i="9" s="1"/>
  <c r="L2580" i="9"/>
  <c r="M2580" i="9" s="1"/>
  <c r="L1081" i="9"/>
  <c r="M1081" i="9" s="1"/>
  <c r="L2270" i="9"/>
  <c r="M2270" i="9" s="1"/>
  <c r="L915" i="9"/>
  <c r="M915" i="9" s="1"/>
  <c r="L212" i="9"/>
  <c r="M212" i="9" s="1"/>
  <c r="L678" i="9"/>
  <c r="M678" i="9" s="1"/>
  <c r="L559" i="9"/>
  <c r="M559" i="9" s="1"/>
  <c r="L2592" i="9"/>
  <c r="M2592" i="9" s="1"/>
  <c r="L684" i="9"/>
  <c r="M684" i="9" s="1"/>
  <c r="L1110" i="9"/>
  <c r="M1110" i="9" s="1"/>
  <c r="L2546" i="9"/>
  <c r="M2546" i="9" s="1"/>
  <c r="L724" i="9"/>
  <c r="M724" i="9" s="1"/>
  <c r="L31" i="9"/>
  <c r="M31" i="9" s="1"/>
  <c r="L104" i="9"/>
  <c r="M104" i="9" s="1"/>
  <c r="L989" i="9"/>
  <c r="M989" i="9" s="1"/>
  <c r="L2389" i="9"/>
  <c r="M2389" i="9" s="1"/>
  <c r="L936" i="9"/>
  <c r="M936" i="9" s="1"/>
  <c r="L161" i="9"/>
  <c r="M161" i="9" s="1"/>
  <c r="L1053" i="9"/>
  <c r="M1053" i="9" s="1"/>
  <c r="L434" i="9"/>
  <c r="M434" i="9" s="1"/>
  <c r="L495" i="9"/>
  <c r="M495" i="9" s="1"/>
  <c r="L216" i="9"/>
  <c r="M216" i="9" s="1"/>
  <c r="L531" i="9"/>
  <c r="M531" i="9" s="1"/>
  <c r="L247" i="9"/>
  <c r="M247" i="9" s="1"/>
  <c r="L2432" i="9"/>
  <c r="M2432" i="9" s="1"/>
  <c r="L2323" i="9"/>
  <c r="M2323" i="9" s="1"/>
  <c r="L602" i="9"/>
  <c r="M602" i="9" s="1"/>
  <c r="L771" i="9"/>
  <c r="M771" i="9" s="1"/>
  <c r="L2496" i="9"/>
  <c r="M2496" i="9" s="1"/>
  <c r="L3338" i="9"/>
  <c r="M3338" i="9" s="1"/>
  <c r="L1441" i="9"/>
  <c r="M1441" i="9" s="1"/>
  <c r="L2025" i="9"/>
  <c r="M2025" i="9" s="1"/>
  <c r="L612" i="9"/>
  <c r="M612" i="9" s="1"/>
  <c r="L296" i="9"/>
  <c r="M296" i="9" s="1"/>
  <c r="L537" i="9"/>
  <c r="M537" i="9" s="1"/>
  <c r="L1107" i="9"/>
  <c r="M1107" i="9" s="1"/>
  <c r="L2403" i="9"/>
  <c r="M2403" i="9" s="1"/>
  <c r="L892" i="9"/>
  <c r="M892" i="9" s="1"/>
  <c r="L258" i="9"/>
  <c r="M258" i="9" s="1"/>
  <c r="L474" i="9"/>
  <c r="M474" i="9" s="1"/>
  <c r="L206" i="9"/>
  <c r="M206" i="9" s="1"/>
  <c r="L359" i="9"/>
  <c r="M359" i="9" s="1"/>
  <c r="L2463" i="9"/>
  <c r="M2463" i="9" s="1"/>
  <c r="L1117" i="9"/>
  <c r="M1117" i="9" s="1"/>
  <c r="L442" i="9"/>
  <c r="M442" i="9" s="1"/>
  <c r="L497" i="9"/>
  <c r="M497" i="9" s="1"/>
  <c r="L2245" i="9"/>
  <c r="M2245" i="9" s="1"/>
  <c r="L60" i="9"/>
  <c r="M60" i="9" s="1"/>
  <c r="L2394" i="9"/>
  <c r="M2394" i="9" s="1"/>
  <c r="L523" i="9"/>
  <c r="M523" i="9" s="1"/>
  <c r="L665" i="9"/>
  <c r="M665" i="9" s="1"/>
  <c r="L1339" i="9"/>
  <c r="M1339" i="9" s="1"/>
  <c r="L1252" i="9"/>
  <c r="M1252" i="9" s="1"/>
  <c r="L58" i="9"/>
  <c r="M58" i="9" s="1"/>
  <c r="L300" i="9"/>
  <c r="M300" i="9" s="1"/>
  <c r="L460" i="9"/>
  <c r="M460" i="9" s="1"/>
  <c r="L2248" i="9"/>
  <c r="M2248" i="9" s="1"/>
  <c r="L468" i="9"/>
  <c r="M468" i="9" s="1"/>
  <c r="L406" i="9"/>
  <c r="M406" i="9" s="1"/>
  <c r="L516" i="9"/>
  <c r="M516" i="9" s="1"/>
  <c r="L762" i="9"/>
  <c r="M762" i="9" s="1"/>
  <c r="L376" i="9"/>
  <c r="M376" i="9" s="1"/>
  <c r="L731" i="9"/>
  <c r="M731" i="9" s="1"/>
  <c r="L2335" i="9"/>
  <c r="M2335" i="9" s="1"/>
  <c r="L14" i="9"/>
  <c r="M14" i="9" s="1"/>
  <c r="L278" i="9"/>
  <c r="M278" i="9" s="1"/>
  <c r="L898" i="9"/>
  <c r="M898" i="9" s="1"/>
  <c r="L1048" i="9"/>
  <c r="M1048" i="9" s="1"/>
  <c r="L320" i="9"/>
  <c r="M320" i="9" s="1"/>
  <c r="L716" i="9"/>
  <c r="M716" i="9" s="1"/>
  <c r="L453" i="9"/>
  <c r="M453" i="9" s="1"/>
  <c r="L346" i="9"/>
  <c r="M346" i="9" s="1"/>
  <c r="L1769" i="9"/>
  <c r="M1769" i="9" s="1"/>
  <c r="L2235" i="9"/>
  <c r="M2235" i="9" s="1"/>
  <c r="L883" i="9"/>
  <c r="M883" i="9" s="1"/>
  <c r="L657" i="9"/>
  <c r="M657" i="9" s="1"/>
  <c r="L2545" i="9"/>
  <c r="M2545" i="9" s="1"/>
  <c r="L141" i="9"/>
  <c r="M141" i="9" s="1"/>
  <c r="L1141" i="9"/>
  <c r="M1141" i="9" s="1"/>
  <c r="L2449" i="9"/>
  <c r="M2449" i="9" s="1"/>
  <c r="L1108" i="9"/>
  <c r="M1108" i="9" s="1"/>
  <c r="L611" i="9"/>
  <c r="M611" i="9" s="1"/>
  <c r="L176" i="9"/>
  <c r="M176" i="9" s="1"/>
  <c r="L2251" i="9"/>
  <c r="M2251" i="9" s="1"/>
  <c r="L494" i="9"/>
  <c r="M494" i="9" s="1"/>
  <c r="L116" i="9"/>
  <c r="M116" i="9" s="1"/>
  <c r="L325" i="9"/>
  <c r="M325" i="9" s="1"/>
  <c r="L399" i="9"/>
  <c r="M399" i="9" s="1"/>
  <c r="L496" i="9"/>
  <c r="M496" i="9" s="1"/>
  <c r="L81" i="9"/>
  <c r="M81" i="9" s="1"/>
  <c r="L779" i="9"/>
  <c r="M779" i="9" s="1"/>
  <c r="L1013" i="9"/>
  <c r="M1013" i="9" s="1"/>
  <c r="L2489" i="9"/>
  <c r="M2489" i="9" s="1"/>
  <c r="L1267" i="9"/>
  <c r="M1267" i="9" s="1"/>
  <c r="L1939" i="9"/>
  <c r="M1939" i="9" s="1"/>
  <c r="L764" i="9"/>
  <c r="M764" i="9" s="1"/>
  <c r="L2595" i="9"/>
  <c r="M2595" i="9" s="1"/>
  <c r="L361" i="9"/>
  <c r="M361" i="9" s="1"/>
  <c r="L525" i="9"/>
  <c r="M525" i="9" s="1"/>
  <c r="L871" i="9"/>
  <c r="M871" i="9" s="1"/>
  <c r="L535" i="9"/>
  <c r="M535" i="9" s="1"/>
  <c r="L308" i="9"/>
  <c r="M308" i="9" s="1"/>
  <c r="L22" i="9"/>
  <c r="M22" i="9" s="1"/>
  <c r="L335" i="9"/>
  <c r="M335" i="9" s="1"/>
  <c r="L688" i="9"/>
  <c r="M688" i="9" s="1"/>
  <c r="L39" i="9"/>
  <c r="M39" i="9" s="1"/>
  <c r="L455" i="9"/>
  <c r="M455" i="9" s="1"/>
  <c r="L679" i="9"/>
  <c r="M679" i="9" s="1"/>
  <c r="L958" i="9"/>
  <c r="M958" i="9" s="1"/>
  <c r="L1010" i="9"/>
  <c r="M1010" i="9" s="1"/>
  <c r="L180" i="9"/>
  <c r="M180" i="9" s="1"/>
  <c r="L2600" i="9"/>
  <c r="M2600" i="9" s="1"/>
  <c r="L245" i="9"/>
  <c r="M245" i="9" s="1"/>
  <c r="L2825" i="9"/>
  <c r="M2825" i="9" s="1"/>
  <c r="L1593" i="9"/>
  <c r="M1593" i="9" s="1"/>
  <c r="L1296" i="9"/>
  <c r="M1296" i="9" s="1"/>
  <c r="L2279" i="9"/>
  <c r="M2279" i="9" s="1"/>
  <c r="L2300" i="9"/>
  <c r="M2300" i="9" s="1"/>
  <c r="L2584" i="9"/>
  <c r="M2584" i="9" s="1"/>
  <c r="L2324" i="9"/>
  <c r="M2324" i="9" s="1"/>
  <c r="L360" i="9"/>
  <c r="M360" i="9" s="1"/>
  <c r="L2332" i="9"/>
  <c r="M2332" i="9" s="1"/>
  <c r="L908" i="9"/>
  <c r="M908" i="9" s="1"/>
  <c r="L366" i="9"/>
  <c r="M366" i="9" s="1"/>
  <c r="L1008" i="9"/>
  <c r="M1008" i="9" s="1"/>
  <c r="L1050" i="9"/>
  <c r="M1050" i="9" s="1"/>
  <c r="L2358" i="9"/>
  <c r="M2358" i="9" s="1"/>
  <c r="L852" i="9"/>
  <c r="M852" i="9" s="1"/>
  <c r="L159" i="9"/>
  <c r="M159" i="9" s="1"/>
  <c r="L85" i="9"/>
  <c r="M85" i="9" s="1"/>
  <c r="L17" i="9"/>
  <c r="M17" i="9" s="1"/>
  <c r="L433" i="9"/>
  <c r="M433" i="9" s="1"/>
  <c r="L1136" i="9"/>
  <c r="M1136" i="9" s="1"/>
  <c r="L865" i="9"/>
  <c r="M865" i="9" s="1"/>
  <c r="L1824" i="9"/>
  <c r="M1824" i="9" s="1"/>
  <c r="L2288" i="9"/>
  <c r="M2288" i="9" s="1"/>
  <c r="L1012" i="9"/>
  <c r="M1012" i="9" s="1"/>
  <c r="L870" i="9"/>
  <c r="M870" i="9" s="1"/>
  <c r="L2561" i="9"/>
  <c r="M2561" i="9" s="1"/>
  <c r="L1138" i="9"/>
  <c r="M1138" i="9" s="1"/>
  <c r="L202" i="9"/>
  <c r="M202" i="9" s="1"/>
  <c r="L396" i="9"/>
  <c r="M396" i="9" s="1"/>
  <c r="L659" i="9"/>
  <c r="M659" i="9" s="1"/>
  <c r="L19" i="9"/>
  <c r="M19" i="9" s="1"/>
  <c r="L2368" i="9"/>
  <c r="M2368" i="9" s="1"/>
  <c r="L2424" i="9"/>
  <c r="M2424" i="9" s="1"/>
  <c r="L124" i="9"/>
  <c r="M124" i="9" s="1"/>
  <c r="L170" i="9"/>
  <c r="M170" i="9" s="1"/>
  <c r="L2433" i="9"/>
  <c r="M2433" i="9" s="1"/>
  <c r="L2268" i="9"/>
  <c r="M2268" i="9" s="1"/>
  <c r="L2209" i="9"/>
  <c r="M2209" i="9" s="1"/>
  <c r="L2346" i="9"/>
  <c r="M2346" i="9" s="1"/>
  <c r="L389" i="9"/>
  <c r="M389" i="9" s="1"/>
  <c r="L2413" i="9"/>
  <c r="M2413" i="9" s="1"/>
  <c r="L2412" i="9"/>
  <c r="M2412" i="9" s="1"/>
  <c r="L751" i="9"/>
  <c r="M751" i="9" s="1"/>
  <c r="L21" i="9"/>
  <c r="M21" i="9" s="1"/>
  <c r="L778" i="9"/>
  <c r="M778" i="9" s="1"/>
  <c r="L246" i="9"/>
  <c r="M246" i="9" s="1"/>
  <c r="L714" i="9"/>
  <c r="M714" i="9" s="1"/>
  <c r="L2581" i="9"/>
  <c r="M2581" i="9" s="1"/>
  <c r="L1778" i="9"/>
  <c r="M1778" i="9" s="1"/>
  <c r="L2464" i="9"/>
  <c r="M2464" i="9" s="1"/>
  <c r="L2588" i="9"/>
  <c r="M2588" i="9" s="1"/>
  <c r="L447" i="9"/>
  <c r="M447" i="9" s="1"/>
  <c r="L178" i="9"/>
  <c r="M178" i="9" s="1"/>
  <c r="L43" i="9"/>
  <c r="M43" i="9" s="1"/>
  <c r="L431" i="9"/>
  <c r="M431" i="9" s="1"/>
  <c r="L800" i="9"/>
  <c r="M800" i="9" s="1"/>
  <c r="L610" i="9"/>
  <c r="M610" i="9" s="1"/>
  <c r="L991" i="9"/>
  <c r="M991" i="9" s="1"/>
  <c r="L1046" i="9"/>
  <c r="M1046" i="9" s="1"/>
  <c r="L671" i="9"/>
  <c r="M671" i="9" s="1"/>
  <c r="L683" i="9"/>
  <c r="M683" i="9" s="1"/>
  <c r="L2525" i="9"/>
  <c r="M2525" i="9" s="1"/>
  <c r="L1622" i="9"/>
  <c r="M1622" i="9" s="1"/>
  <c r="L1758" i="9"/>
  <c r="M1758" i="9" s="1"/>
  <c r="L1668" i="9"/>
  <c r="M1668" i="9" s="1"/>
  <c r="L1286" i="9"/>
  <c r="M1286" i="9" s="1"/>
  <c r="L1765" i="9"/>
  <c r="M1765" i="9" s="1"/>
  <c r="L1447" i="9"/>
  <c r="M1447" i="9" s="1"/>
  <c r="L1520" i="9"/>
  <c r="M1520" i="9" s="1"/>
  <c r="L1815" i="9"/>
  <c r="M1815" i="9" s="1"/>
  <c r="L1388" i="9"/>
  <c r="M1388" i="9" s="1"/>
  <c r="L1560" i="9"/>
  <c r="M1560" i="9" s="1"/>
  <c r="L2518" i="9"/>
  <c r="M2518" i="9" s="1"/>
  <c r="L158" i="9"/>
  <c r="M158" i="9" s="1"/>
  <c r="L440" i="9"/>
  <c r="M440" i="9" s="1"/>
  <c r="L992" i="9"/>
  <c r="M992" i="9" s="1"/>
  <c r="L67" i="9"/>
  <c r="M67" i="9" s="1"/>
  <c r="L2295" i="9"/>
  <c r="M2295" i="9" s="1"/>
  <c r="L3124" i="9"/>
  <c r="M3124" i="9" s="1"/>
  <c r="L1386" i="9"/>
  <c r="M1386" i="9" s="1"/>
  <c r="L1597" i="9"/>
  <c r="M1597" i="9" s="1"/>
  <c r="L1652" i="9"/>
  <c r="M1652" i="9" s="1"/>
  <c r="L1330" i="9"/>
  <c r="M1330" i="9" s="1"/>
  <c r="L1521" i="9"/>
  <c r="M1521" i="9" s="1"/>
  <c r="L1747" i="9"/>
  <c r="M1747" i="9" s="1"/>
  <c r="L1350" i="9"/>
  <c r="M1350" i="9" s="1"/>
  <c r="L2233" i="9"/>
  <c r="M2233" i="9" s="1"/>
  <c r="L2130" i="9"/>
  <c r="M2130" i="9" s="1"/>
  <c r="L1414" i="9"/>
  <c r="M1414" i="9" s="1"/>
  <c r="L2911" i="9"/>
  <c r="M2911" i="9" s="1"/>
  <c r="L1551" i="9"/>
  <c r="M1551" i="9" s="1"/>
  <c r="L2189" i="9"/>
  <c r="M2189" i="9" s="1"/>
  <c r="L2198" i="9"/>
  <c r="M2198" i="9" s="1"/>
  <c r="L1857" i="9"/>
  <c r="M1857" i="9" s="1"/>
  <c r="L1595" i="9"/>
  <c r="M1595" i="9" s="1"/>
  <c r="L2006" i="9"/>
  <c r="M2006" i="9" s="1"/>
  <c r="L1490" i="9"/>
  <c r="M1490" i="9" s="1"/>
  <c r="L1884" i="9"/>
  <c r="M1884" i="9" s="1"/>
  <c r="L1973" i="9"/>
  <c r="M1973" i="9" s="1"/>
  <c r="L1667" i="9"/>
  <c r="M1667" i="9" s="1"/>
  <c r="L2066" i="9"/>
  <c r="M2066" i="9" s="1"/>
  <c r="L1294" i="9"/>
  <c r="M1294" i="9" s="1"/>
  <c r="L1785" i="9"/>
  <c r="M1785" i="9" s="1"/>
  <c r="L1759" i="9"/>
  <c r="M1759" i="9" s="1"/>
  <c r="L2213" i="9"/>
  <c r="M2213" i="9" s="1"/>
  <c r="L1849" i="9"/>
  <c r="M1849" i="9" s="1"/>
  <c r="L1335" i="9"/>
  <c r="M1335" i="9" s="1"/>
  <c r="L1603" i="9"/>
  <c r="M1603" i="9" s="1"/>
  <c r="L2117" i="9"/>
  <c r="M2117" i="9" s="1"/>
  <c r="L2161" i="9"/>
  <c r="M2161" i="9" s="1"/>
  <c r="L2684" i="9"/>
  <c r="M2684" i="9" s="1"/>
  <c r="L1583" i="9"/>
  <c r="M1583" i="9" s="1"/>
  <c r="L2022" i="9"/>
  <c r="M2022" i="9" s="1"/>
  <c r="L2203" i="9"/>
  <c r="M2203" i="9" s="1"/>
  <c r="L1426" i="9"/>
  <c r="M1426" i="9" s="1"/>
  <c r="L1363" i="9"/>
  <c r="M1363" i="9" s="1"/>
  <c r="L2215" i="9"/>
  <c r="M2215" i="9" s="1"/>
  <c r="L2100" i="9"/>
  <c r="M2100" i="9" s="1"/>
  <c r="L2113" i="9"/>
  <c r="M2113" i="9" s="1"/>
  <c r="L1862" i="9"/>
  <c r="M1862" i="9" s="1"/>
  <c r="L2058" i="9"/>
  <c r="M2058" i="9" s="1"/>
  <c r="L1349" i="9"/>
  <c r="M1349" i="9" s="1"/>
  <c r="L2098" i="9"/>
  <c r="M2098" i="9" s="1"/>
  <c r="L1780" i="9"/>
  <c r="M1780" i="9" s="1"/>
  <c r="L2175" i="9"/>
  <c r="M2175" i="9" s="1"/>
  <c r="L2090" i="9"/>
  <c r="M2090" i="9" s="1"/>
  <c r="L1896" i="9"/>
  <c r="M1896" i="9" s="1"/>
  <c r="L1511" i="9"/>
  <c r="M1511" i="9" s="1"/>
  <c r="L1677" i="9"/>
  <c r="M1677" i="9" s="1"/>
  <c r="L1230" i="9"/>
  <c r="M1230" i="9" s="1"/>
  <c r="L2010" i="9"/>
  <c r="M2010" i="9" s="1"/>
  <c r="L2211" i="9"/>
  <c r="M2211" i="9" s="1"/>
  <c r="L1592" i="9"/>
  <c r="M1592" i="9" s="1"/>
  <c r="L1486" i="9"/>
  <c r="M1486" i="9" s="1"/>
  <c r="L2322" i="9"/>
  <c r="M2322" i="9" s="1"/>
  <c r="L184" i="9"/>
  <c r="M184" i="9" s="1"/>
  <c r="L590" i="9"/>
  <c r="M590" i="9" s="1"/>
  <c r="L438" i="9"/>
  <c r="M438" i="9" s="1"/>
  <c r="L705" i="9"/>
  <c r="M705" i="9" s="1"/>
  <c r="L165" i="9"/>
  <c r="M165" i="9" s="1"/>
  <c r="L853" i="9"/>
  <c r="M853" i="9" s="1"/>
  <c r="L2593" i="9"/>
  <c r="M2593" i="9" s="1"/>
  <c r="L2492" i="9"/>
  <c r="M2492" i="9" s="1"/>
  <c r="L790" i="9"/>
  <c r="M790" i="9" s="1"/>
  <c r="L2578" i="9"/>
  <c r="M2578" i="9" s="1"/>
  <c r="L578" i="9"/>
  <c r="M578" i="9" s="1"/>
  <c r="L2415" i="9"/>
  <c r="M2415" i="9" s="1"/>
  <c r="L38" i="9"/>
  <c r="M38" i="9" s="1"/>
  <c r="L761" i="9"/>
  <c r="M761" i="9" s="1"/>
  <c r="L61" i="9"/>
  <c r="M61" i="9" s="1"/>
  <c r="L978" i="9"/>
  <c r="M978" i="9" s="1"/>
  <c r="L2372" i="9"/>
  <c r="M2372" i="9" s="1"/>
  <c r="L1946" i="9"/>
  <c r="M1946" i="9" s="1"/>
  <c r="L1613" i="9"/>
  <c r="M1613" i="9" s="1"/>
  <c r="L1845" i="9"/>
  <c r="M1845" i="9" s="1"/>
  <c r="L718" i="9"/>
  <c r="M718" i="9" s="1"/>
  <c r="L1002" i="9"/>
  <c r="M1002" i="9" s="1"/>
  <c r="L2522" i="9"/>
  <c r="M2522" i="9" s="1"/>
  <c r="L817" i="9"/>
  <c r="M817" i="9" s="1"/>
  <c r="L105" i="9"/>
  <c r="M105" i="9" s="1"/>
  <c r="L70" i="9"/>
  <c r="M70" i="9" s="1"/>
  <c r="L713" i="9"/>
  <c r="M713" i="9" s="1"/>
  <c r="L1076" i="9"/>
  <c r="M1076" i="9" s="1"/>
  <c r="L2317" i="9"/>
  <c r="M2317" i="9" s="1"/>
  <c r="L791" i="9"/>
  <c r="M791" i="9" s="1"/>
  <c r="L2443" i="9"/>
  <c r="M2443" i="9" s="1"/>
  <c r="L2302" i="9"/>
  <c r="M2302" i="9" s="1"/>
  <c r="L503" i="9"/>
  <c r="M503" i="9" s="1"/>
  <c r="L2328" i="9"/>
  <c r="M2328" i="9" s="1"/>
  <c r="L2363" i="9"/>
  <c r="M2363" i="9" s="1"/>
  <c r="L318" i="9"/>
  <c r="M318" i="9" s="1"/>
  <c r="L646" i="9"/>
  <c r="M646" i="9" s="1"/>
  <c r="L743" i="9"/>
  <c r="M743" i="9" s="1"/>
  <c r="L152" i="9"/>
  <c r="M152" i="9" s="1"/>
  <c r="L2388" i="9"/>
  <c r="M2388" i="9" s="1"/>
  <c r="L240" i="9"/>
  <c r="M240" i="9" s="1"/>
  <c r="L2266" i="9"/>
  <c r="M2266" i="9" s="1"/>
  <c r="L2390" i="9"/>
  <c r="M2390" i="9" s="1"/>
  <c r="L2407" i="9"/>
  <c r="M2407" i="9" s="1"/>
  <c r="L131" i="9"/>
  <c r="M131" i="9" s="1"/>
  <c r="L466" i="9"/>
  <c r="M466" i="9" s="1"/>
  <c r="L564" i="9"/>
  <c r="M564" i="9" s="1"/>
  <c r="L374" i="9"/>
  <c r="M374" i="9" s="1"/>
  <c r="L332" i="9"/>
  <c r="M332" i="9" s="1"/>
  <c r="L344" i="9"/>
  <c r="M344" i="9" s="1"/>
  <c r="L1865" i="9"/>
  <c r="M1865" i="9" s="1"/>
  <c r="L1298" i="9"/>
  <c r="M1298" i="9" s="1"/>
  <c r="L1292" i="9"/>
  <c r="M1292" i="9" s="1"/>
  <c r="L864" i="9"/>
  <c r="M864" i="9" s="1"/>
  <c r="L893" i="9"/>
  <c r="M893" i="9" s="1"/>
  <c r="L2431" i="9"/>
  <c r="M2431" i="9" s="1"/>
  <c r="L931" i="9"/>
  <c r="M931" i="9" s="1"/>
  <c r="L2333" i="9"/>
  <c r="M2333" i="9" s="1"/>
  <c r="L607" i="9"/>
  <c r="M607" i="9" s="1"/>
  <c r="L254" i="9"/>
  <c r="M254" i="9" s="1"/>
  <c r="L2550" i="9"/>
  <c r="M2550" i="9" s="1"/>
  <c r="L2509" i="9"/>
  <c r="M2509" i="9" s="1"/>
  <c r="L1005" i="9"/>
  <c r="M1005" i="9" s="1"/>
  <c r="L2537" i="9"/>
  <c r="M2537" i="9" s="1"/>
  <c r="L599" i="9"/>
  <c r="M599" i="9" s="1"/>
  <c r="L984" i="9"/>
  <c r="M984" i="9" s="1"/>
  <c r="L773" i="9"/>
  <c r="M773" i="9" s="1"/>
  <c r="L307" i="9"/>
  <c r="M307" i="9" s="1"/>
  <c r="L947" i="9"/>
  <c r="M947" i="9" s="1"/>
  <c r="L802" i="9"/>
  <c r="M802" i="9" s="1"/>
  <c r="L2345" i="9"/>
  <c r="M2345" i="9" s="1"/>
  <c r="L946" i="9"/>
  <c r="M946" i="9" s="1"/>
  <c r="L1318" i="9"/>
  <c r="M1318" i="9" s="1"/>
  <c r="L1379" i="9"/>
  <c r="M1379" i="9" s="1"/>
  <c r="L841" i="9"/>
  <c r="M841" i="9" s="1"/>
  <c r="L2568" i="9"/>
  <c r="M2568" i="9" s="1"/>
  <c r="L2562" i="9"/>
  <c r="M2562" i="9" s="1"/>
  <c r="L965" i="9"/>
  <c r="M965" i="9" s="1"/>
  <c r="L539" i="9"/>
  <c r="M539" i="9" s="1"/>
  <c r="L46" i="9"/>
  <c r="M46" i="9" s="1"/>
  <c r="L265" i="9"/>
  <c r="M265" i="9" s="1"/>
  <c r="L435" i="9"/>
  <c r="M435" i="9" s="1"/>
  <c r="L233" i="9"/>
  <c r="M233" i="9" s="1"/>
  <c r="L203" i="9"/>
  <c r="M203" i="9" s="1"/>
  <c r="L2569" i="9"/>
  <c r="M2569" i="9" s="1"/>
  <c r="L616" i="9"/>
  <c r="M616" i="9" s="1"/>
  <c r="L837" i="9"/>
  <c r="M837" i="9" s="1"/>
  <c r="L428" i="9"/>
  <c r="M428" i="9" s="1"/>
  <c r="L2514" i="9"/>
  <c r="M2514" i="9" s="1"/>
  <c r="L2506" i="9"/>
  <c r="M2506" i="9" s="1"/>
  <c r="L557" i="9"/>
  <c r="M557" i="9" s="1"/>
  <c r="L2558" i="9"/>
  <c r="M2558" i="9" s="1"/>
  <c r="L565" i="9"/>
  <c r="M565" i="9" s="1"/>
  <c r="L1552" i="9"/>
  <c r="M1552" i="9" s="1"/>
  <c r="L1640" i="9"/>
  <c r="M1640" i="9" s="1"/>
  <c r="L1104" i="9"/>
  <c r="M1104" i="9" s="1"/>
  <c r="L2243" i="9"/>
  <c r="M2243" i="9" s="1"/>
  <c r="L471" i="9"/>
  <c r="M471" i="9" s="1"/>
  <c r="L1044" i="9"/>
  <c r="M1044" i="9" s="1"/>
  <c r="L144" i="9"/>
  <c r="M144" i="9" s="1"/>
  <c r="L2296" i="9"/>
  <c r="M2296" i="9" s="1"/>
  <c r="L192" i="9"/>
  <c r="M192" i="9" s="1"/>
  <c r="L2501" i="9"/>
  <c r="M2501" i="9" s="1"/>
  <c r="L11" i="9"/>
  <c r="M11" i="9" s="1"/>
  <c r="L2454" i="9"/>
  <c r="M2454" i="9" s="1"/>
  <c r="L72" i="9"/>
  <c r="M72" i="9" s="1"/>
  <c r="L226" i="9"/>
  <c r="M226" i="9" s="1"/>
  <c r="L2448" i="9"/>
  <c r="M2448" i="9" s="1"/>
  <c r="L2393" i="9"/>
  <c r="M2393" i="9" s="1"/>
  <c r="L522" i="9"/>
  <c r="M522" i="9" s="1"/>
  <c r="L830" i="9"/>
  <c r="M830" i="9" s="1"/>
  <c r="L120" i="9"/>
  <c r="M120" i="9" s="1"/>
  <c r="L887" i="9"/>
  <c r="M887" i="9" s="1"/>
  <c r="L107" i="9"/>
  <c r="M107" i="9" s="1"/>
  <c r="L1456" i="9"/>
  <c r="M1456" i="9" s="1"/>
  <c r="L1480" i="9"/>
  <c r="M1480" i="9" s="1"/>
  <c r="L1128" i="9"/>
  <c r="M1128" i="9" s="1"/>
  <c r="L774" i="9"/>
  <c r="M774" i="9" s="1"/>
  <c r="L2596" i="9"/>
  <c r="M2596" i="9" s="1"/>
  <c r="L2585" i="9"/>
  <c r="M2585" i="9" s="1"/>
  <c r="L256" i="9"/>
  <c r="M256" i="9" s="1"/>
  <c r="L351" i="9"/>
  <c r="M351" i="9" s="1"/>
  <c r="L321" i="9"/>
  <c r="M321" i="9" s="1"/>
  <c r="L2513" i="9"/>
  <c r="M2513" i="9" s="1"/>
  <c r="L586" i="9"/>
  <c r="M586" i="9" s="1"/>
  <c r="L28" i="9"/>
  <c r="M28" i="9" s="1"/>
  <c r="L218" i="9"/>
  <c r="M218" i="9" s="1"/>
  <c r="L925" i="9"/>
  <c r="M925" i="9" s="1"/>
  <c r="L392" i="9"/>
  <c r="M392" i="9" s="1"/>
  <c r="L680" i="9"/>
  <c r="M680" i="9" s="1"/>
  <c r="L558" i="9"/>
  <c r="M558" i="9" s="1"/>
  <c r="L401" i="9"/>
  <c r="M401" i="9" s="1"/>
  <c r="L422" i="9"/>
  <c r="M422" i="9" s="1"/>
  <c r="L2571" i="9"/>
  <c r="M2571" i="9" s="1"/>
  <c r="L1403" i="9"/>
  <c r="M1403" i="9" s="1"/>
  <c r="L1384" i="9"/>
  <c r="M1384" i="9" s="1"/>
  <c r="L1637" i="9"/>
  <c r="M1637" i="9" s="1"/>
  <c r="L1066" i="9"/>
  <c r="M1066" i="9" s="1"/>
  <c r="L2566" i="9"/>
  <c r="M2566" i="9" s="1"/>
  <c r="L996" i="9"/>
  <c r="M996" i="9" s="1"/>
  <c r="L1111" i="9"/>
  <c r="M1111" i="9" s="1"/>
  <c r="L2481" i="9"/>
  <c r="M2481" i="9" s="1"/>
  <c r="L619" i="9"/>
  <c r="M619" i="9" s="1"/>
  <c r="L2386" i="9"/>
  <c r="M2386" i="9" s="1"/>
  <c r="L1034" i="9"/>
  <c r="M1034" i="9" s="1"/>
  <c r="L604" i="9"/>
  <c r="M604" i="9" s="1"/>
  <c r="L467" i="9"/>
  <c r="M467" i="9" s="1"/>
  <c r="L529" i="9"/>
  <c r="M529" i="9" s="1"/>
  <c r="L562" i="9"/>
  <c r="M562" i="9" s="1"/>
  <c r="L655" i="9"/>
  <c r="M655" i="9" s="1"/>
  <c r="L1059" i="9"/>
  <c r="M1059" i="9" s="1"/>
  <c r="L12" i="9"/>
  <c r="M12" i="9" s="1"/>
  <c r="L732" i="9"/>
  <c r="M732" i="9" s="1"/>
  <c r="L918" i="9"/>
  <c r="M918" i="9" s="1"/>
  <c r="L23" i="9"/>
  <c r="M23" i="9" s="1"/>
  <c r="L1943" i="9"/>
  <c r="M1943" i="9" s="1"/>
  <c r="L2579" i="9"/>
  <c r="M2579" i="9" s="1"/>
  <c r="L281" i="9"/>
  <c r="M281" i="9" s="1"/>
  <c r="L2582" i="9"/>
  <c r="M2582" i="9" s="1"/>
  <c r="L2573" i="9"/>
  <c r="M2573" i="9" s="1"/>
  <c r="L926" i="9"/>
  <c r="M926" i="9" s="1"/>
  <c r="L812" i="9"/>
  <c r="M812" i="9" s="1"/>
  <c r="L2445" i="9"/>
  <c r="M2445" i="9" s="1"/>
  <c r="L849" i="9"/>
  <c r="M849" i="9" s="1"/>
  <c r="L2259" i="9"/>
  <c r="M2259" i="9" s="1"/>
  <c r="L702" i="9"/>
  <c r="M702" i="9" s="1"/>
  <c r="L633" i="9"/>
  <c r="M633" i="9" s="1"/>
  <c r="L912" i="9"/>
  <c r="M912" i="9" s="1"/>
  <c r="L432" i="9"/>
  <c r="M432" i="9" s="1"/>
  <c r="L2392" i="9"/>
  <c r="M2392" i="9" s="1"/>
  <c r="L125" i="9"/>
  <c r="M125" i="9" s="1"/>
  <c r="L204" i="9"/>
  <c r="M204" i="9" s="1"/>
  <c r="L2452" i="9"/>
  <c r="M2452" i="9" s="1"/>
  <c r="L1023" i="9"/>
  <c r="M1023" i="9" s="1"/>
  <c r="L2447" i="9"/>
  <c r="M2447" i="9" s="1"/>
  <c r="L459" i="9"/>
  <c r="M459" i="9" s="1"/>
  <c r="L2297" i="9"/>
  <c r="M2297" i="9" s="1"/>
  <c r="L74" i="9"/>
  <c r="M74" i="9" s="1"/>
  <c r="L331" i="9"/>
  <c r="M331" i="9" s="1"/>
  <c r="L398" i="9"/>
  <c r="M398" i="9" s="1"/>
  <c r="L2405" i="9"/>
  <c r="M2405" i="9" s="1"/>
  <c r="L302" i="9"/>
  <c r="M302" i="9" s="1"/>
  <c r="L639" i="9"/>
  <c r="M639" i="9" s="1"/>
  <c r="L78" i="9"/>
  <c r="M78" i="9" s="1"/>
  <c r="L664" i="9"/>
  <c r="M664" i="9" s="1"/>
  <c r="L383" i="9"/>
  <c r="M383" i="9" s="1"/>
  <c r="L1029" i="9"/>
  <c r="M1029" i="9" s="1"/>
  <c r="L1800" i="9"/>
  <c r="M1800" i="9" s="1"/>
  <c r="L336" i="9"/>
  <c r="M336" i="9" s="1"/>
  <c r="L2380" i="9"/>
  <c r="M2380" i="9" s="1"/>
  <c r="L271" i="9"/>
  <c r="M271" i="9" s="1"/>
  <c r="L2350" i="9"/>
  <c r="M2350" i="9" s="1"/>
  <c r="L1308" i="9"/>
  <c r="M1308" i="9" s="1"/>
  <c r="L2148" i="9"/>
  <c r="M2148" i="9" s="1"/>
  <c r="L2167" i="9"/>
  <c r="M2167" i="9" s="1"/>
  <c r="L2205" i="9"/>
  <c r="M2205" i="9" s="1"/>
  <c r="L1355" i="9"/>
  <c r="M1355" i="9" s="1"/>
  <c r="L1517" i="9"/>
  <c r="M1517" i="9" s="1"/>
  <c r="L1860" i="9"/>
  <c r="M1860" i="9" s="1"/>
  <c r="L1714" i="9"/>
  <c r="M1714" i="9" s="1"/>
  <c r="L1987" i="9"/>
  <c r="M1987" i="9" s="1"/>
  <c r="L1903" i="9"/>
  <c r="M1903" i="9" s="1"/>
  <c r="L1056" i="9"/>
  <c r="M1056" i="9" s="1"/>
  <c r="L640" i="9"/>
  <c r="M640" i="9" s="1"/>
  <c r="L835" i="9"/>
  <c r="M835" i="9" s="1"/>
  <c r="L1020" i="9"/>
  <c r="M1020" i="9" s="1"/>
  <c r="L2549" i="9"/>
  <c r="M2549" i="9" s="1"/>
  <c r="L637" i="9"/>
  <c r="M637" i="9" s="1"/>
  <c r="L1361" i="9"/>
  <c r="M1361" i="9" s="1"/>
  <c r="L1625" i="9"/>
  <c r="M1625" i="9" s="1"/>
  <c r="L1271" i="9"/>
  <c r="M1271" i="9" s="1"/>
  <c r="L1443" i="9"/>
  <c r="M1443" i="9" s="1"/>
  <c r="L1797" i="9"/>
  <c r="M1797" i="9" s="1"/>
  <c r="L1354" i="9"/>
  <c r="M1354" i="9" s="1"/>
  <c r="L1225" i="9"/>
  <c r="M1225" i="9" s="1"/>
  <c r="L1476" i="9"/>
  <c r="M1476" i="9" s="1"/>
  <c r="L1754" i="9"/>
  <c r="M1754" i="9" s="1"/>
  <c r="L2163" i="9"/>
  <c r="M2163" i="9" s="1"/>
  <c r="L1228" i="9"/>
  <c r="M1228" i="9" s="1"/>
  <c r="L3150" i="9"/>
  <c r="M3150" i="9" s="1"/>
  <c r="L1493" i="9"/>
  <c r="M1493" i="9" s="1"/>
  <c r="L1510" i="9"/>
  <c r="M1510" i="9" s="1"/>
  <c r="L1465" i="9"/>
  <c r="M1465" i="9" s="1"/>
  <c r="L2183" i="9"/>
  <c r="M2183" i="9" s="1"/>
  <c r="L2221" i="9"/>
  <c r="M2221" i="9" s="1"/>
  <c r="L1827" i="9"/>
  <c r="M1827" i="9" s="1"/>
  <c r="L1694" i="9"/>
  <c r="M1694" i="9" s="1"/>
  <c r="L2238" i="9"/>
  <c r="M2238" i="9" s="1"/>
  <c r="L1346" i="9"/>
  <c r="M1346" i="9" s="1"/>
  <c r="L2165" i="9"/>
  <c r="M2165" i="9" s="1"/>
  <c r="L1673" i="9"/>
  <c r="M1673" i="9" s="1"/>
  <c r="L1729" i="9"/>
  <c r="M1729" i="9" s="1"/>
  <c r="L1238" i="9"/>
  <c r="M1238" i="9" s="1"/>
  <c r="L1473" i="9"/>
  <c r="M1473" i="9" s="1"/>
  <c r="L1425" i="9"/>
  <c r="M1425" i="9" s="1"/>
  <c r="L1912" i="9"/>
  <c r="M1912" i="9" s="1"/>
  <c r="L1331" i="9"/>
  <c r="M1331" i="9" s="1"/>
  <c r="L1773" i="9"/>
  <c r="M1773" i="9" s="1"/>
  <c r="L1880" i="9"/>
  <c r="M1880" i="9" s="1"/>
  <c r="L2073" i="9"/>
  <c r="M2073" i="9" s="1"/>
  <c r="L3131" i="9"/>
  <c r="M3131" i="9" s="1"/>
  <c r="L1750" i="9"/>
  <c r="M1750" i="9" s="1"/>
  <c r="L2094" i="9"/>
  <c r="M2094" i="9" s="1"/>
  <c r="L1469" i="9"/>
  <c r="M1469" i="9" s="1"/>
  <c r="L2177" i="9"/>
  <c r="M2177" i="9" s="1"/>
  <c r="L1161" i="9"/>
  <c r="M1161" i="9" s="1"/>
  <c r="L2081" i="9"/>
  <c r="M2081" i="9" s="1"/>
  <c r="L2050" i="9"/>
  <c r="M2050" i="9" s="1"/>
  <c r="L1523" i="9"/>
  <c r="M1523" i="9" s="1"/>
  <c r="L1873" i="9"/>
  <c r="M1873" i="9" s="1"/>
  <c r="L1909" i="9"/>
  <c r="M1909" i="9" s="1"/>
  <c r="L2150" i="9"/>
  <c r="M2150" i="9" s="1"/>
  <c r="L1452" i="9"/>
  <c r="M1452" i="9" s="1"/>
  <c r="L1212" i="9"/>
  <c r="M1212" i="9" s="1"/>
  <c r="L1423" i="9"/>
  <c r="M1423" i="9" s="1"/>
  <c r="L1268" i="9"/>
  <c r="M1268" i="9" s="1"/>
  <c r="L2230" i="9"/>
  <c r="M2230" i="9" s="1"/>
  <c r="L1703" i="9"/>
  <c r="M1703" i="9" s="1"/>
  <c r="L1656" i="9"/>
  <c r="M1656" i="9" s="1"/>
  <c r="L1434" i="9"/>
  <c r="M1434" i="9" s="1"/>
  <c r="L1191" i="9"/>
  <c r="M1191" i="9" s="1"/>
  <c r="L1325" i="9"/>
  <c r="M1325" i="9" s="1"/>
  <c r="L1170" i="9"/>
  <c r="M1170" i="9" s="1"/>
  <c r="L1885" i="9"/>
  <c r="M1885" i="9" s="1"/>
  <c r="L729" i="9"/>
  <c r="M729" i="9" s="1"/>
  <c r="L547" i="9"/>
  <c r="M547" i="9" s="1"/>
  <c r="L909" i="9"/>
  <c r="M909" i="9" s="1"/>
  <c r="L2384" i="9"/>
  <c r="M2384" i="9" s="1"/>
  <c r="L1098" i="9"/>
  <c r="M1098" i="9" s="1"/>
  <c r="L2532" i="9"/>
  <c r="M2532" i="9" s="1"/>
  <c r="L2347" i="9"/>
  <c r="M2347" i="9" s="1"/>
  <c r="L53" i="9"/>
  <c r="M53" i="9" s="1"/>
  <c r="L2318" i="9"/>
  <c r="M2318" i="9" s="1"/>
  <c r="L2301" i="9"/>
  <c r="M2301" i="9" s="1"/>
  <c r="L533" i="9"/>
  <c r="M533" i="9" s="1"/>
  <c r="L312" i="9"/>
  <c r="M312" i="9" s="1"/>
  <c r="L221" i="9"/>
  <c r="M221" i="9" s="1"/>
  <c r="L514" i="9"/>
  <c r="M514" i="9" s="1"/>
  <c r="L2416" i="9"/>
  <c r="M2416" i="9" s="1"/>
  <c r="L2353" i="9"/>
  <c r="M2353" i="9" s="1"/>
  <c r="L550" i="9"/>
  <c r="M550" i="9" s="1"/>
  <c r="L814" i="9"/>
  <c r="M814" i="9" s="1"/>
  <c r="L2192" i="9"/>
  <c r="M2192" i="9" s="1"/>
  <c r="L1779" i="9"/>
  <c r="M1779" i="9" s="1"/>
  <c r="L2444" i="9"/>
  <c r="M2444" i="9" s="1"/>
  <c r="L843" i="9"/>
  <c r="M843" i="9" s="1"/>
  <c r="L412" i="9"/>
  <c r="M412" i="9" s="1"/>
  <c r="L395" i="9"/>
  <c r="M395" i="9" s="1"/>
  <c r="L249" i="9"/>
  <c r="M249" i="9" s="1"/>
  <c r="L437" i="9"/>
  <c r="M437" i="9" s="1"/>
  <c r="L65" i="9"/>
  <c r="M65" i="9" s="1"/>
  <c r="L951" i="9"/>
  <c r="M951" i="9" s="1"/>
  <c r="L1115" i="9"/>
  <c r="M1115" i="9" s="1"/>
  <c r="L1039" i="9"/>
  <c r="M1039" i="9" s="1"/>
  <c r="L2376" i="9"/>
  <c r="M2376" i="9" s="1"/>
  <c r="L1063" i="9"/>
  <c r="M1063" i="9" s="1"/>
  <c r="L894" i="9"/>
  <c r="M894" i="9" s="1"/>
  <c r="L2303" i="9"/>
  <c r="M2303" i="9" s="1"/>
  <c r="L593" i="9"/>
  <c r="M593" i="9" s="1"/>
  <c r="L591" i="9"/>
  <c r="M591" i="9" s="1"/>
  <c r="L2436" i="9"/>
  <c r="M2436" i="9" s="1"/>
  <c r="L2563" i="9"/>
  <c r="M2563" i="9" s="1"/>
  <c r="L20" i="9"/>
  <c r="M20" i="9" s="1"/>
  <c r="L370" i="9"/>
  <c r="M370" i="9" s="1"/>
  <c r="L160" i="9"/>
  <c r="M160" i="9" s="1"/>
  <c r="L845" i="9"/>
  <c r="M845" i="9" s="1"/>
  <c r="L372" i="9"/>
  <c r="M372" i="9" s="1"/>
  <c r="L2423" i="9"/>
  <c r="M2423" i="9" s="1"/>
  <c r="L316" i="9"/>
  <c r="M316" i="9" s="1"/>
  <c r="L939" i="9"/>
  <c r="M939" i="9" s="1"/>
  <c r="L2246" i="9"/>
  <c r="M2246" i="9" s="1"/>
  <c r="L749" i="9"/>
  <c r="M749" i="9" s="1"/>
  <c r="L632" i="9"/>
  <c r="M632" i="9" s="1"/>
  <c r="L890" i="9"/>
  <c r="M890" i="9" s="1"/>
  <c r="L481" i="9"/>
  <c r="M481" i="9" s="1"/>
  <c r="L1518" i="9"/>
  <c r="M1518" i="9" s="1"/>
  <c r="L1454" i="9"/>
  <c r="M1454" i="9" s="1"/>
  <c r="L1450" i="9"/>
  <c r="M1450" i="9" s="1"/>
  <c r="L94" i="9"/>
  <c r="M94" i="9" s="1"/>
  <c r="L854" i="9"/>
  <c r="M854" i="9" s="1"/>
  <c r="L542" i="9"/>
  <c r="M542" i="9" s="1"/>
  <c r="L472" i="9"/>
  <c r="M472" i="9" s="1"/>
  <c r="L945" i="9"/>
  <c r="M945" i="9" s="1"/>
  <c r="L1054" i="9"/>
  <c r="M1054" i="9" s="1"/>
  <c r="L79" i="9"/>
  <c r="M79" i="9" s="1"/>
  <c r="L872" i="9"/>
  <c r="M872" i="9" s="1"/>
  <c r="L297" i="9"/>
  <c r="M297" i="9" s="1"/>
  <c r="L1075" i="9"/>
  <c r="M1075" i="9" s="1"/>
  <c r="L645" i="9"/>
  <c r="M645" i="9" s="1"/>
  <c r="L328" i="9"/>
  <c r="M328" i="9" s="1"/>
  <c r="L999" i="9"/>
  <c r="M999" i="9" s="1"/>
  <c r="L1140" i="9"/>
  <c r="M1140" i="9" s="1"/>
  <c r="L792" i="9"/>
  <c r="M792" i="9" s="1"/>
  <c r="L368" i="9"/>
  <c r="M368" i="9" s="1"/>
  <c r="L1021" i="9"/>
  <c r="M1021" i="9" s="1"/>
  <c r="L2594" i="9"/>
  <c r="M2594" i="9" s="1"/>
  <c r="L3396" i="9"/>
  <c r="M3396" i="9" s="1"/>
  <c r="L2043" i="9"/>
  <c r="M2043" i="9" s="1"/>
  <c r="L1192" i="9"/>
  <c r="M1192" i="9" s="1"/>
  <c r="L2602" i="9"/>
  <c r="M2602" i="9" s="1"/>
  <c r="L823" i="9"/>
  <c r="M823" i="9" s="1"/>
  <c r="L2420" i="9"/>
  <c r="M2420" i="9" s="1"/>
  <c r="L1143" i="9"/>
  <c r="M1143" i="9" s="1"/>
  <c r="L127" i="9"/>
  <c r="M127" i="9" s="1"/>
  <c r="L209" i="9"/>
  <c r="M209" i="9" s="1"/>
  <c r="L2337" i="9"/>
  <c r="M2337" i="9" s="1"/>
  <c r="L788" i="9"/>
  <c r="M788" i="9" s="1"/>
  <c r="L798" i="9"/>
  <c r="M798" i="9" s="1"/>
  <c r="L717" i="9"/>
  <c r="M717" i="9" s="1"/>
  <c r="L710" i="9"/>
  <c r="M710" i="9" s="1"/>
  <c r="L285" i="9"/>
  <c r="M285" i="9" s="1"/>
  <c r="L301" i="9"/>
  <c r="M301" i="9" s="1"/>
  <c r="L1137" i="9"/>
  <c r="M1137" i="9" s="1"/>
  <c r="L2256" i="9"/>
  <c r="M2256" i="9" s="1"/>
  <c r="L155" i="9"/>
  <c r="M155" i="9" s="1"/>
  <c r="L327" i="9"/>
  <c r="M327" i="9" s="1"/>
  <c r="L329" i="9"/>
  <c r="M329" i="9" s="1"/>
  <c r="L2310" i="9"/>
  <c r="M2310" i="9" s="1"/>
  <c r="L1687" i="9"/>
  <c r="M1687" i="9" s="1"/>
  <c r="L1722" i="9"/>
  <c r="M1722" i="9" s="1"/>
  <c r="L97" i="9"/>
  <c r="M97" i="9" s="1"/>
  <c r="L1133" i="9"/>
  <c r="M1133" i="9" s="1"/>
  <c r="L738" i="9"/>
  <c r="M738" i="9" s="1"/>
  <c r="L486" i="9"/>
  <c r="M486" i="9" s="1"/>
  <c r="L1118" i="9"/>
  <c r="M1118" i="9" s="1"/>
  <c r="L464" i="9"/>
  <c r="M464" i="9" s="1"/>
  <c r="L635" i="9"/>
  <c r="M635" i="9" s="1"/>
  <c r="L102" i="9"/>
  <c r="M102" i="9" s="1"/>
  <c r="L330" i="9"/>
  <c r="M330" i="9" s="1"/>
  <c r="L596" i="9"/>
  <c r="M596" i="9" s="1"/>
  <c r="L2599" i="9"/>
  <c r="M2599" i="9" s="1"/>
  <c r="L2272" i="9"/>
  <c r="M2272" i="9" s="1"/>
  <c r="L341" i="9"/>
  <c r="M341" i="9" s="1"/>
  <c r="L2541" i="9"/>
  <c r="M2541" i="9" s="1"/>
  <c r="L140" i="9"/>
  <c r="M140" i="9" s="1"/>
  <c r="L304" i="9"/>
  <c r="M304" i="9" s="1"/>
  <c r="L1086" i="9"/>
  <c r="M1086" i="9" s="1"/>
  <c r="L2482" i="9"/>
  <c r="M2482" i="9" s="1"/>
  <c r="L534" i="9"/>
  <c r="M534" i="9" s="1"/>
  <c r="L1329" i="9"/>
  <c r="M1329" i="9" s="1"/>
  <c r="L1218" i="9"/>
  <c r="M1218" i="9" s="1"/>
  <c r="L2536" i="9"/>
  <c r="M2536" i="9" s="1"/>
  <c r="L950" i="9"/>
  <c r="M950" i="9" s="1"/>
  <c r="L869" i="9"/>
  <c r="M869" i="9" s="1"/>
  <c r="L911" i="9"/>
  <c r="M911" i="9" s="1"/>
  <c r="L2531" i="9"/>
  <c r="M2531" i="9" s="1"/>
  <c r="L1068" i="9"/>
  <c r="M1068" i="9" s="1"/>
  <c r="L2453" i="9"/>
  <c r="M2453" i="9" s="1"/>
  <c r="L2422" i="9"/>
  <c r="M2422" i="9" s="1"/>
  <c r="L2587" i="9"/>
  <c r="M2587" i="9" s="1"/>
  <c r="L726" i="9"/>
  <c r="M726" i="9" s="1"/>
  <c r="L41" i="9"/>
  <c r="M41" i="9" s="1"/>
  <c r="L2252" i="9"/>
  <c r="M2252" i="9" s="1"/>
  <c r="L2576" i="9"/>
  <c r="M2576" i="9" s="1"/>
  <c r="L2542" i="9"/>
  <c r="M2542" i="9" s="1"/>
  <c r="L747" i="9"/>
  <c r="M747" i="9" s="1"/>
  <c r="L2281" i="9"/>
  <c r="M2281" i="9" s="1"/>
  <c r="L1139" i="9"/>
  <c r="M1139" i="9" s="1"/>
  <c r="L754" i="9"/>
  <c r="M754" i="9" s="1"/>
  <c r="L1222" i="9"/>
  <c r="M1222" i="9" s="1"/>
  <c r="L1963" i="9"/>
  <c r="M1963" i="9" s="1"/>
  <c r="L2096" i="9"/>
  <c r="M2096" i="9" s="1"/>
  <c r="L353" i="9"/>
  <c r="M353" i="9" s="1"/>
  <c r="L776" i="9"/>
  <c r="M776" i="9" s="1"/>
  <c r="L415" i="9"/>
  <c r="M415" i="9" s="1"/>
  <c r="L2564" i="9"/>
  <c r="M2564" i="9" s="1"/>
  <c r="L957" i="9"/>
  <c r="M957" i="9" s="1"/>
  <c r="L2504" i="9"/>
  <c r="M2504" i="9" s="1"/>
  <c r="L429" i="9"/>
  <c r="M429" i="9" s="1"/>
  <c r="L517" i="9"/>
  <c r="M517" i="9" s="1"/>
  <c r="L115" i="9"/>
  <c r="M115" i="9" s="1"/>
  <c r="L588" i="9"/>
  <c r="M588" i="9" s="1"/>
  <c r="L182" i="9"/>
  <c r="M182" i="9" s="1"/>
  <c r="L617" i="9"/>
  <c r="M617" i="9" s="1"/>
  <c r="L286" i="9"/>
  <c r="M286" i="9" s="1"/>
  <c r="L856" i="9"/>
  <c r="M856" i="9" s="1"/>
  <c r="L662" i="9"/>
  <c r="M662" i="9" s="1"/>
  <c r="L465" i="9"/>
  <c r="M465" i="9" s="1"/>
  <c r="L650" i="9"/>
  <c r="M650" i="9" s="1"/>
  <c r="L722" i="9"/>
  <c r="M722" i="9" s="1"/>
  <c r="L2099" i="9"/>
  <c r="M2099" i="9" s="1"/>
  <c r="L350" i="9"/>
  <c r="M350" i="9" s="1"/>
  <c r="L485" i="9"/>
  <c r="M485" i="9" s="1"/>
  <c r="L357" i="9"/>
  <c r="M357" i="9" s="1"/>
  <c r="L45" i="9"/>
  <c r="M45" i="9" s="1"/>
  <c r="L2242" i="9"/>
  <c r="M2242" i="9" s="1"/>
  <c r="L881" i="9"/>
  <c r="M881" i="9" s="1"/>
  <c r="L172" i="9"/>
  <c r="M172" i="9" s="1"/>
  <c r="L541" i="9"/>
  <c r="M541" i="9" s="1"/>
  <c r="L744" i="9"/>
  <c r="M744" i="9" s="1"/>
  <c r="L403" i="9"/>
  <c r="M403" i="9" s="1"/>
  <c r="L306" i="9"/>
  <c r="M306" i="9" s="1"/>
  <c r="L493" i="9"/>
  <c r="M493" i="9" s="1"/>
  <c r="L914" i="9"/>
  <c r="M914" i="9" s="1"/>
  <c r="L2304" i="9"/>
  <c r="M2304" i="9" s="1"/>
  <c r="L16" i="9"/>
  <c r="M16" i="9" s="1"/>
  <c r="L626" i="9"/>
  <c r="M626" i="9" s="1"/>
  <c r="L98" i="9"/>
  <c r="M98" i="9" s="1"/>
  <c r="L418" i="9"/>
  <c r="M418" i="9" s="1"/>
  <c r="L532" i="9"/>
  <c r="M532" i="9" s="1"/>
  <c r="L2440" i="9"/>
  <c r="M2440" i="9" s="1"/>
  <c r="L2271" i="9"/>
  <c r="M2271" i="9" s="1"/>
  <c r="L685" i="9"/>
  <c r="M685" i="9" s="1"/>
  <c r="L2583" i="9"/>
  <c r="M2583" i="9" s="1"/>
  <c r="L653" i="9"/>
  <c r="M653" i="9" s="1"/>
  <c r="L239" i="9"/>
  <c r="M239" i="9" s="1"/>
  <c r="L324" i="9"/>
  <c r="M324" i="9" s="1"/>
  <c r="L1040" i="9"/>
  <c r="M1040" i="9" s="1"/>
  <c r="L88" i="9"/>
  <c r="M88" i="9" s="1"/>
  <c r="L236" i="9"/>
  <c r="M236" i="9" s="1"/>
  <c r="L615" i="9"/>
  <c r="M615" i="9" s="1"/>
  <c r="L333" i="9"/>
  <c r="M333" i="9" s="1"/>
  <c r="L1463" i="9"/>
  <c r="M1463" i="9" s="1"/>
  <c r="L2352" i="9"/>
  <c r="M2352" i="9" s="1"/>
  <c r="L745" i="9"/>
  <c r="M745" i="9" s="1"/>
  <c r="L476" i="9"/>
  <c r="M476" i="9" s="1"/>
  <c r="L2547" i="9"/>
  <c r="M2547" i="9" s="1"/>
  <c r="L551" i="9"/>
  <c r="M551" i="9" s="1"/>
  <c r="L904" i="9"/>
  <c r="M904" i="9" s="1"/>
  <c r="L828" i="9"/>
  <c r="M828" i="9" s="1"/>
  <c r="L93" i="9"/>
  <c r="M93" i="9" s="1"/>
  <c r="L458" i="9"/>
  <c r="M458" i="9" s="1"/>
  <c r="L345" i="9"/>
  <c r="M345" i="9" s="1"/>
  <c r="L426" i="9"/>
  <c r="M426" i="9" s="1"/>
  <c r="L64" i="9"/>
  <c r="M64" i="9" s="1"/>
  <c r="L2342" i="9"/>
  <c r="M2342" i="9" s="1"/>
  <c r="L1251" i="9"/>
  <c r="M1251" i="9" s="1"/>
  <c r="L1389" i="9"/>
  <c r="M1389" i="9" s="1"/>
  <c r="L2141" i="9"/>
  <c r="M2141" i="9" s="1"/>
  <c r="L1417" i="9"/>
  <c r="M1417" i="9" s="1"/>
  <c r="L1287" i="9"/>
  <c r="M1287" i="9" s="1"/>
  <c r="L1760" i="9"/>
  <c r="M1760" i="9" s="1"/>
  <c r="L1537" i="9"/>
  <c r="M1537" i="9" s="1"/>
  <c r="L1828" i="9"/>
  <c r="M1828" i="9" s="1"/>
  <c r="L1696" i="9"/>
  <c r="M1696" i="9" s="1"/>
  <c r="L1937" i="9"/>
  <c r="M1937" i="9" s="1"/>
  <c r="L763" i="9"/>
  <c r="M763" i="9" s="1"/>
  <c r="L477" i="9"/>
  <c r="M477" i="9" s="1"/>
  <c r="L2417" i="9"/>
  <c r="M2417" i="9" s="1"/>
  <c r="L2534" i="9"/>
  <c r="M2534" i="9" s="1"/>
  <c r="L789" i="9"/>
  <c r="M789" i="9" s="1"/>
  <c r="L2519" i="9"/>
  <c r="M2519" i="9" s="1"/>
  <c r="L1959" i="9"/>
  <c r="M1959" i="9" s="1"/>
  <c r="L1654" i="9"/>
  <c r="M1654" i="9" s="1"/>
  <c r="L1674" i="9"/>
  <c r="M1674" i="9" s="1"/>
  <c r="L1684" i="9"/>
  <c r="M1684" i="9" s="1"/>
  <c r="L2210" i="9"/>
  <c r="M2210" i="9" s="1"/>
  <c r="L1976" i="9"/>
  <c r="M1976" i="9" s="1"/>
  <c r="L1333" i="9"/>
  <c r="M1333" i="9" s="1"/>
  <c r="L1462" i="9"/>
  <c r="M1462" i="9" s="1"/>
  <c r="L1183" i="9"/>
  <c r="M1183" i="9" s="1"/>
  <c r="L1148" i="9"/>
  <c r="M1148" i="9" s="1"/>
  <c r="L1633" i="9"/>
  <c r="M1633" i="9" s="1"/>
  <c r="L1544" i="9"/>
  <c r="M1544" i="9" s="1"/>
  <c r="L1410" i="9"/>
  <c r="M1410" i="9" s="1"/>
  <c r="L1572" i="9"/>
  <c r="M1572" i="9" s="1"/>
  <c r="L1352" i="9"/>
  <c r="M1352" i="9" s="1"/>
  <c r="L1459" i="9"/>
  <c r="M1459" i="9" s="1"/>
  <c r="L2152" i="9"/>
  <c r="M2152" i="9" s="1"/>
  <c r="L1834" i="9"/>
  <c r="M1834" i="9" s="1"/>
  <c r="L2227" i="9"/>
  <c r="M2227" i="9" s="1"/>
  <c r="L1936" i="9"/>
  <c r="M1936" i="9" s="1"/>
  <c r="L2204" i="9"/>
  <c r="M2204" i="9" s="1"/>
  <c r="L3177" i="9"/>
  <c r="M3177" i="9" s="1"/>
  <c r="L2018" i="9"/>
  <c r="M2018" i="9" s="1"/>
  <c r="L1436" i="9"/>
  <c r="M1436" i="9" s="1"/>
  <c r="L2140" i="9"/>
  <c r="M2140" i="9" s="1"/>
  <c r="L1477" i="9"/>
  <c r="M1477" i="9" s="1"/>
  <c r="L1916" i="9"/>
  <c r="M1916" i="9" s="1"/>
  <c r="L1600" i="9"/>
  <c r="M1600" i="9" s="1"/>
  <c r="L2056" i="9"/>
  <c r="M2056" i="9" s="1"/>
  <c r="L1869" i="9"/>
  <c r="M1869" i="9" s="1"/>
  <c r="L1899" i="9"/>
  <c r="M1899" i="9" s="1"/>
  <c r="L1842" i="9"/>
  <c r="M1842" i="9" s="1"/>
  <c r="L3050" i="9"/>
  <c r="M3050" i="9" s="1"/>
  <c r="L1872" i="9"/>
  <c r="M1872" i="9" s="1"/>
  <c r="L1879" i="9"/>
  <c r="M1879" i="9" s="1"/>
  <c r="L1313" i="9"/>
  <c r="M1313" i="9" s="1"/>
  <c r="L1586" i="9"/>
  <c r="M1586" i="9" s="1"/>
  <c r="L2019" i="9"/>
  <c r="M2019" i="9" s="1"/>
  <c r="L1255" i="9"/>
  <c r="M1255" i="9" s="1"/>
  <c r="L1776" i="9"/>
  <c r="M1776" i="9" s="1"/>
  <c r="L1146" i="9"/>
  <c r="M1146" i="9" s="1"/>
  <c r="L1208" i="9"/>
  <c r="M1208" i="9" s="1"/>
  <c r="L3290" i="9"/>
  <c r="M3290" i="9" s="1"/>
  <c r="L1634" i="9"/>
  <c r="M1634" i="9" s="1"/>
  <c r="L1394" i="9"/>
  <c r="M1394" i="9" s="1"/>
  <c r="L1648" i="9"/>
  <c r="M1648" i="9" s="1"/>
  <c r="L1948" i="9"/>
  <c r="M1948" i="9" s="1"/>
  <c r="L1693" i="9"/>
  <c r="M1693" i="9" s="1"/>
  <c r="L1558" i="9"/>
  <c r="M1558" i="9" s="1"/>
  <c r="L1327" i="9"/>
  <c r="M1327" i="9" s="1"/>
  <c r="L1599" i="9"/>
  <c r="M1599" i="9" s="1"/>
  <c r="L1515" i="9"/>
  <c r="M1515" i="9" s="1"/>
  <c r="L2008" i="9"/>
  <c r="M2008" i="9" s="1"/>
  <c r="L1471" i="9"/>
  <c r="M1471" i="9" s="1"/>
  <c r="L1893" i="9"/>
  <c r="M1893" i="9" s="1"/>
  <c r="L1746" i="9"/>
  <c r="M1746" i="9" s="1"/>
  <c r="L1000" i="9"/>
  <c r="M1000" i="9" s="1"/>
  <c r="L735" i="9"/>
  <c r="M735" i="9" s="1"/>
  <c r="L2419" i="9"/>
  <c r="M2419" i="9" s="1"/>
  <c r="L1105" i="9"/>
  <c r="M1105" i="9" s="1"/>
  <c r="L948" i="9"/>
  <c r="M948" i="9" s="1"/>
  <c r="L37" i="9"/>
  <c r="M37" i="9" s="1"/>
  <c r="L483" i="9"/>
  <c r="M483" i="9" s="1"/>
  <c r="L2462" i="9"/>
  <c r="M2462" i="9" s="1"/>
  <c r="L147" i="9"/>
  <c r="M147" i="9" s="1"/>
  <c r="L2319" i="9"/>
  <c r="M2319" i="9" s="1"/>
  <c r="L469" i="9"/>
  <c r="M469" i="9" s="1"/>
  <c r="L83" i="9"/>
  <c r="M83" i="9" s="1"/>
  <c r="L2249" i="9"/>
  <c r="M2249" i="9" s="1"/>
  <c r="L1042" i="9"/>
  <c r="M1042" i="9" s="1"/>
  <c r="L975" i="9"/>
  <c r="M975" i="9" s="1"/>
  <c r="L393" i="9"/>
  <c r="M393" i="9" s="1"/>
  <c r="L805" i="9"/>
  <c r="M805" i="9" s="1"/>
  <c r="L1089" i="9"/>
  <c r="M1089" i="9" s="1"/>
  <c r="L1362" i="9"/>
  <c r="M1362" i="9" s="1"/>
  <c r="L2078" i="9"/>
  <c r="M2078" i="9" s="1"/>
  <c r="L1091" i="9"/>
  <c r="M1091" i="9" s="1"/>
  <c r="L334" i="9"/>
  <c r="M334" i="9" s="1"/>
  <c r="L1028" i="9"/>
  <c r="M1028" i="9" s="1"/>
  <c r="L571" i="9"/>
  <c r="M571" i="9" s="1"/>
  <c r="L1004" i="9"/>
  <c r="M1004" i="9" s="1"/>
  <c r="L59" i="9"/>
  <c r="M59" i="9" s="1"/>
  <c r="L2425" i="9"/>
  <c r="M2425" i="9" s="1"/>
  <c r="L725" i="9"/>
  <c r="M725" i="9" s="1"/>
  <c r="L2520" i="9"/>
  <c r="M2520" i="9" s="1"/>
  <c r="L561" i="9"/>
  <c r="M561" i="9" s="1"/>
  <c r="L2486" i="9"/>
  <c r="M2486" i="9" s="1"/>
  <c r="L68" i="9"/>
  <c r="M68" i="9" s="1"/>
  <c r="L214" i="9"/>
  <c r="M214" i="9" s="1"/>
  <c r="L847" i="9"/>
  <c r="M847" i="9" s="1"/>
  <c r="L482" i="9"/>
  <c r="M482" i="9" s="1"/>
  <c r="L2355" i="9"/>
  <c r="M2355" i="9" s="1"/>
  <c r="L896" i="9"/>
  <c r="M896" i="9" s="1"/>
  <c r="L99" i="9"/>
  <c r="M99" i="9" s="1"/>
  <c r="L667" i="9"/>
  <c r="M667" i="9" s="1"/>
  <c r="L76" i="9"/>
  <c r="M76" i="9" s="1"/>
  <c r="L2340" i="9"/>
  <c r="M2340" i="9" s="1"/>
  <c r="L2274" i="9"/>
  <c r="M2274" i="9" s="1"/>
  <c r="L462" i="9"/>
  <c r="M462" i="9" s="1"/>
  <c r="L681" i="9"/>
  <c r="M681" i="9" s="1"/>
  <c r="L135" i="9"/>
  <c r="M135" i="9" s="1"/>
  <c r="L971" i="9"/>
  <c r="M971" i="9" s="1"/>
  <c r="L2399" i="9"/>
  <c r="M2399" i="9" s="1"/>
  <c r="L589" i="9"/>
  <c r="M589" i="9" s="1"/>
  <c r="L319" i="9"/>
  <c r="M319" i="9" s="1"/>
  <c r="L937" i="9"/>
  <c r="M937" i="9" s="1"/>
  <c r="L149" i="9"/>
  <c r="M149" i="9" s="1"/>
  <c r="L1867" i="9"/>
  <c r="M1867" i="9" s="1"/>
  <c r="L1770" i="9"/>
  <c r="M1770" i="9" s="1"/>
  <c r="L2137" i="9"/>
  <c r="M2137" i="9" s="1"/>
  <c r="L576" i="9"/>
  <c r="M576" i="9" s="1"/>
  <c r="L629" i="9"/>
  <c r="M629" i="9" s="1"/>
  <c r="L423" i="9"/>
  <c r="M423" i="9" s="1"/>
  <c r="L451" i="9"/>
  <c r="M451" i="9" s="1"/>
  <c r="L618" i="9"/>
  <c r="M618" i="9" s="1"/>
  <c r="L884" i="9"/>
  <c r="M884" i="9" s="1"/>
  <c r="L272" i="9"/>
  <c r="M272" i="9" s="1"/>
  <c r="L980" i="9"/>
  <c r="M980" i="9" s="1"/>
  <c r="L153" i="9"/>
  <c r="M153" i="9" s="1"/>
  <c r="L2265" i="9"/>
  <c r="M2265" i="9" s="1"/>
  <c r="L654" i="9"/>
  <c r="M654" i="9" s="1"/>
  <c r="L554" i="9"/>
  <c r="M554" i="9" s="1"/>
  <c r="L2291" i="9"/>
  <c r="M2291" i="9" s="1"/>
  <c r="L644" i="9"/>
  <c r="M644" i="9" s="1"/>
  <c r="L2495" i="9"/>
  <c r="M2495" i="9" s="1"/>
  <c r="L1032" i="9"/>
  <c r="M1032" i="9" s="1"/>
  <c r="L686" i="9"/>
  <c r="M686" i="9" s="1"/>
  <c r="L2426" i="9"/>
  <c r="M2426" i="9" s="1"/>
  <c r="L1214" i="9"/>
  <c r="M1214" i="9" s="1"/>
  <c r="L1953" i="9"/>
  <c r="M1953" i="9" s="1"/>
  <c r="L1446" i="9"/>
  <c r="M1446" i="9" s="1"/>
  <c r="L235" i="9"/>
  <c r="M235" i="9" s="1"/>
  <c r="L824" i="9"/>
  <c r="M824" i="9" s="1"/>
  <c r="L2253" i="9"/>
  <c r="M2253" i="9" s="1"/>
  <c r="L1094" i="9"/>
  <c r="M1094" i="9" s="1"/>
  <c r="L846" i="9"/>
  <c r="M846" i="9" s="1"/>
  <c r="L766" i="9"/>
  <c r="M766" i="9" s="1"/>
  <c r="L2263" i="9"/>
  <c r="M2263" i="9" s="1"/>
  <c r="L587" i="9"/>
  <c r="M587" i="9" s="1"/>
  <c r="L2258" i="9"/>
  <c r="M2258" i="9" s="1"/>
  <c r="L530" i="9"/>
  <c r="M530" i="9" s="1"/>
  <c r="L448" i="9"/>
  <c r="M448" i="9" s="1"/>
  <c r="L491" i="9"/>
  <c r="M491" i="9" s="1"/>
  <c r="L1074" i="9"/>
  <c r="M1074" i="9" s="1"/>
  <c r="L82" i="9"/>
  <c r="M82" i="9" s="1"/>
  <c r="L2331" i="9"/>
  <c r="M2331" i="9" s="1"/>
  <c r="L463" i="9"/>
  <c r="M463" i="9" s="1"/>
  <c r="L91" i="9"/>
  <c r="M91" i="9" s="1"/>
  <c r="L577" i="9"/>
  <c r="M577" i="9" s="1"/>
  <c r="L287" i="9"/>
  <c r="M287" i="9" s="1"/>
  <c r="L1273" i="9"/>
  <c r="M1273" i="9" s="1"/>
  <c r="L1458" i="9"/>
  <c r="M1458" i="9" s="1"/>
  <c r="L1061" i="9"/>
  <c r="M1061" i="9" s="1"/>
  <c r="L109" i="9"/>
  <c r="M109" i="9" s="1"/>
  <c r="L2508" i="9"/>
  <c r="M2508" i="9" s="1"/>
  <c r="L1038" i="9"/>
  <c r="M1038" i="9" s="1"/>
  <c r="L1087" i="9"/>
  <c r="M1087" i="9" s="1"/>
  <c r="L407" i="9"/>
  <c r="M407" i="9" s="1"/>
  <c r="L2460" i="9"/>
  <c r="M2460" i="9" s="1"/>
  <c r="L87" i="9"/>
  <c r="M87" i="9" s="1"/>
  <c r="L2349" i="9"/>
  <c r="M2349" i="9" s="1"/>
  <c r="L759" i="9"/>
  <c r="M759" i="9" s="1"/>
  <c r="L803" i="9"/>
  <c r="M803" i="9" s="1"/>
  <c r="L521" i="9"/>
  <c r="M521" i="9" s="1"/>
  <c r="L241" i="9"/>
  <c r="M241" i="9" s="1"/>
  <c r="L15" i="9"/>
  <c r="M15" i="9" s="1"/>
  <c r="L2461" i="9"/>
  <c r="M2461" i="9" s="1"/>
  <c r="L2343" i="9"/>
  <c r="M2343" i="9" s="1"/>
  <c r="L1080" i="9"/>
  <c r="M1080" i="9" s="1"/>
  <c r="L457" i="9"/>
  <c r="M457" i="9" s="1"/>
  <c r="L512" i="9"/>
  <c r="M512" i="9" s="1"/>
  <c r="L1589" i="9"/>
  <c r="M1589" i="9" s="1"/>
  <c r="L1304" i="9"/>
  <c r="M1304" i="9" s="1"/>
  <c r="L974" i="9"/>
  <c r="M974" i="9" s="1"/>
  <c r="L2397" i="9"/>
  <c r="M2397" i="9" s="1"/>
  <c r="L35" i="9"/>
  <c r="M35" i="9" s="1"/>
  <c r="L1060" i="9"/>
  <c r="M1060" i="9" s="1"/>
  <c r="L2554" i="9"/>
  <c r="M2554" i="9" s="1"/>
  <c r="L492" i="9"/>
  <c r="M492" i="9" s="1"/>
  <c r="L964" i="9"/>
  <c r="M964" i="9" s="1"/>
  <c r="L2505" i="9"/>
  <c r="M2505" i="9" s="1"/>
  <c r="L174" i="9"/>
  <c r="M174" i="9" s="1"/>
  <c r="L613" i="9"/>
  <c r="M613" i="9" s="1"/>
  <c r="L356" i="9"/>
  <c r="M356" i="9" s="1"/>
  <c r="L696" i="9"/>
  <c r="M696" i="9" s="1"/>
  <c r="L857" i="9"/>
  <c r="M857" i="9" s="1"/>
  <c r="L552" i="9"/>
  <c r="M552" i="9" s="1"/>
  <c r="L861" i="9"/>
  <c r="M861" i="9" s="1"/>
  <c r="L62" i="9"/>
  <c r="M62" i="9" s="1"/>
  <c r="L966" i="9"/>
  <c r="M966" i="9" s="1"/>
  <c r="L1092" i="9"/>
  <c r="M1092" i="9" s="1"/>
  <c r="L2112" i="9"/>
  <c r="M2112" i="9" s="1"/>
  <c r="L1307" i="9"/>
  <c r="M1307" i="9" s="1"/>
  <c r="L2166" i="9"/>
  <c r="M2166" i="9" s="1"/>
  <c r="L920" i="9"/>
  <c r="M920" i="9" s="1"/>
  <c r="L1070" i="9"/>
  <c r="M1070" i="9" s="1"/>
  <c r="L955" i="9"/>
  <c r="M955" i="9" s="1"/>
  <c r="L2466" i="9"/>
  <c r="M2466" i="9" s="1"/>
  <c r="L711" i="9"/>
  <c r="M711" i="9" s="1"/>
  <c r="L2269" i="9"/>
  <c r="M2269" i="9" s="1"/>
  <c r="L2477" i="9"/>
  <c r="M2477" i="9" s="1"/>
  <c r="L421" i="9"/>
  <c r="M421" i="9" s="1"/>
  <c r="L885" i="9"/>
  <c r="M885" i="9" s="1"/>
  <c r="L2396" i="9"/>
  <c r="M2396" i="9" s="1"/>
  <c r="L2434" i="9"/>
  <c r="M2434" i="9" s="1"/>
  <c r="L2378" i="9"/>
  <c r="M2378" i="9" s="1"/>
  <c r="L103" i="9"/>
  <c r="M103" i="9" s="1"/>
  <c r="L196" i="9"/>
  <c r="M196" i="9" s="1"/>
  <c r="L566" i="9"/>
  <c r="M566" i="9" s="1"/>
  <c r="L143" i="9"/>
  <c r="M143" i="9" s="1"/>
  <c r="L490" i="9"/>
  <c r="M490" i="9" s="1"/>
  <c r="L2499" i="9"/>
  <c r="M2499" i="9" s="1"/>
  <c r="L2294" i="9"/>
  <c r="M2294" i="9" s="1"/>
  <c r="L2280" i="9"/>
  <c r="M2280" i="9" s="1"/>
  <c r="L73" i="9"/>
  <c r="M73" i="9" s="1"/>
  <c r="L829" i="9"/>
  <c r="M829" i="9" s="1"/>
  <c r="L338" i="9"/>
  <c r="M338" i="9" s="1"/>
  <c r="L2105" i="9"/>
  <c r="M2105" i="9" s="1"/>
  <c r="L382" i="9"/>
  <c r="M382" i="9" s="1"/>
  <c r="L75" i="9"/>
  <c r="M75" i="9" s="1"/>
  <c r="L943" i="9"/>
  <c r="M943" i="9" s="1"/>
  <c r="L675" i="9"/>
  <c r="M675" i="9" s="1"/>
  <c r="L698" i="9"/>
  <c r="M698" i="9" s="1"/>
  <c r="L891" i="9"/>
  <c r="M891" i="9" s="1"/>
  <c r="L416" i="9"/>
  <c r="M416" i="9" s="1"/>
  <c r="L572" i="9"/>
  <c r="M572" i="9" s="1"/>
  <c r="L2494" i="9"/>
  <c r="M2494" i="9" s="1"/>
  <c r="L2286" i="9"/>
  <c r="M2286" i="9" s="1"/>
  <c r="L1037" i="9"/>
  <c r="M1037" i="9" s="1"/>
  <c r="L1072" i="9"/>
  <c r="M1072" i="9" s="1"/>
  <c r="L621" i="9"/>
  <c r="M621" i="9" s="1"/>
  <c r="L126" i="9"/>
  <c r="M126" i="9" s="1"/>
  <c r="L528" i="9"/>
  <c r="M528" i="9" s="1"/>
  <c r="L1396" i="9"/>
  <c r="M1396" i="9" s="1"/>
  <c r="L501" i="9"/>
  <c r="M501" i="9" s="1"/>
  <c r="L995" i="9"/>
  <c r="M995" i="9" s="1"/>
  <c r="L2480" i="9"/>
  <c r="M2480" i="9" s="1"/>
  <c r="L251" i="9"/>
  <c r="M251" i="9" s="1"/>
  <c r="L575" i="9"/>
  <c r="M575" i="9" s="1"/>
  <c r="L808" i="9"/>
  <c r="M808" i="9" s="1"/>
  <c r="L750" i="9"/>
  <c r="M750" i="9" s="1"/>
  <c r="L413" i="9"/>
  <c r="M413" i="9" s="1"/>
  <c r="L199" i="9"/>
  <c r="M199" i="9" s="1"/>
  <c r="L838" i="9"/>
  <c r="M838" i="9" s="1"/>
  <c r="L1344" i="9"/>
  <c r="M1344" i="9" s="1"/>
  <c r="L518" i="9"/>
  <c r="M518" i="9" s="1"/>
  <c r="L627" i="9"/>
  <c r="M627" i="9" s="1"/>
  <c r="L929" i="9"/>
  <c r="M929" i="9" s="1"/>
  <c r="L797" i="9"/>
  <c r="M797" i="9" s="1"/>
  <c r="L2106" i="9"/>
  <c r="M2106" i="9" s="1"/>
  <c r="L878" i="9"/>
  <c r="M878" i="9" s="1"/>
  <c r="L868" i="9"/>
  <c r="M868" i="9" s="1"/>
  <c r="L752" i="9"/>
  <c r="M752" i="9" s="1"/>
  <c r="L201" i="9"/>
  <c r="M201" i="9" s="1"/>
  <c r="L2455" i="9"/>
  <c r="M2455" i="9" s="1"/>
  <c r="L56" i="9"/>
  <c r="M56" i="9" s="1"/>
  <c r="L993" i="9"/>
  <c r="M993" i="9" s="1"/>
  <c r="L783" i="9"/>
  <c r="M783" i="9" s="1"/>
  <c r="L224" i="9"/>
  <c r="M224" i="9" s="1"/>
  <c r="L1561" i="9"/>
  <c r="M1561" i="9" s="1"/>
  <c r="L1309" i="9"/>
  <c r="M1309" i="9" s="1"/>
  <c r="L1762" i="9"/>
  <c r="M1762" i="9" s="1"/>
  <c r="L1257" i="9"/>
  <c r="M1257" i="9" s="1"/>
  <c r="L1373" i="9"/>
  <c r="M1373" i="9" s="1"/>
  <c r="L1999" i="9"/>
  <c r="M1999" i="9" s="1"/>
  <c r="L1234" i="9"/>
  <c r="M1234" i="9" s="1"/>
  <c r="L1866" i="9"/>
  <c r="M1866" i="9" s="1"/>
  <c r="L1904" i="9"/>
  <c r="M1904" i="9" s="1"/>
  <c r="L1512" i="9"/>
  <c r="M1512" i="9" s="1"/>
  <c r="L2313" i="9"/>
  <c r="M2313" i="9" s="1"/>
  <c r="L108" i="9"/>
  <c r="M108" i="9" s="1"/>
  <c r="L244" i="9"/>
  <c r="M244" i="9" s="1"/>
  <c r="L692" i="9"/>
  <c r="M692" i="9" s="1"/>
  <c r="L794" i="9"/>
  <c r="M794" i="9" s="1"/>
  <c r="L3501" i="9"/>
  <c r="M3501" i="9" s="1"/>
  <c r="L2232" i="9"/>
  <c r="M2232" i="9" s="1"/>
  <c r="L1416" i="9"/>
  <c r="M1416" i="9" s="1"/>
  <c r="L1422" i="9"/>
  <c r="M1422" i="9" s="1"/>
  <c r="L1631" i="9"/>
  <c r="M1631" i="9" s="1"/>
  <c r="L1919" i="9"/>
  <c r="M1919" i="9" s="1"/>
  <c r="L1168" i="9"/>
  <c r="M1168" i="9" s="1"/>
  <c r="L2149" i="9"/>
  <c r="M2149" i="9" s="1"/>
  <c r="L1258" i="9"/>
  <c r="M1258" i="9" s="1"/>
  <c r="L1464" i="9"/>
  <c r="M1464" i="9" s="1"/>
  <c r="L2139" i="9"/>
  <c r="M2139" i="9" s="1"/>
  <c r="L1533" i="9"/>
  <c r="M1533" i="9" s="1"/>
  <c r="L1171" i="9"/>
  <c r="M1171" i="9" s="1"/>
  <c r="L1475" i="9"/>
  <c r="M1475" i="9" s="1"/>
  <c r="L1270" i="9"/>
  <c r="M1270" i="9" s="1"/>
  <c r="L1623" i="9"/>
  <c r="M1623" i="9" s="1"/>
  <c r="L1854" i="9"/>
  <c r="M1854" i="9" s="1"/>
  <c r="L1761" i="9"/>
  <c r="M1761" i="9" s="1"/>
  <c r="L2082" i="9"/>
  <c r="M2082" i="9" s="1"/>
  <c r="L1712" i="9"/>
  <c r="M1712" i="9" s="1"/>
  <c r="L2234" i="9"/>
  <c r="M2234" i="9" s="1"/>
  <c r="L1626" i="9"/>
  <c r="M1626" i="9" s="1"/>
  <c r="L2870" i="9"/>
  <c r="M2870" i="9" s="1"/>
  <c r="L1377" i="9"/>
  <c r="M1377" i="9" s="1"/>
  <c r="L1628" i="9"/>
  <c r="M1628" i="9" s="1"/>
  <c r="L1713" i="9"/>
  <c r="M1713" i="9" s="1"/>
  <c r="L1907" i="9"/>
  <c r="M1907" i="9" s="1"/>
  <c r="L1708" i="9"/>
  <c r="M1708" i="9" s="1"/>
  <c r="L1787" i="9"/>
  <c r="M1787" i="9" s="1"/>
  <c r="L1732" i="9"/>
  <c r="M1732" i="9" s="1"/>
  <c r="L1315" i="9"/>
  <c r="M1315" i="9" s="1"/>
  <c r="L1241" i="9"/>
  <c r="M1241" i="9" s="1"/>
  <c r="L1876" i="9"/>
  <c r="M1876" i="9" s="1"/>
  <c r="L3115" i="9"/>
  <c r="M3115" i="9" s="1"/>
  <c r="L1468" i="9"/>
  <c r="M1468" i="9" s="1"/>
  <c r="L1685" i="9"/>
  <c r="M1685" i="9" s="1"/>
  <c r="L1582" i="9"/>
  <c r="M1582" i="9" s="1"/>
  <c r="L1877" i="9"/>
  <c r="M1877" i="9" s="1"/>
  <c r="L2011" i="9"/>
  <c r="M2011" i="9" s="1"/>
  <c r="L1205" i="9"/>
  <c r="M1205" i="9" s="1"/>
  <c r="L1680" i="9"/>
  <c r="M1680" i="9" s="1"/>
  <c r="L2074" i="9"/>
  <c r="M2074" i="9" s="1"/>
  <c r="L2104" i="9"/>
  <c r="M2104" i="9" s="1"/>
  <c r="L3268" i="9"/>
  <c r="M3268" i="9" s="1"/>
  <c r="L1556" i="9"/>
  <c r="M1556" i="9" s="1"/>
  <c r="L1604" i="9"/>
  <c r="M1604" i="9" s="1"/>
  <c r="L2048" i="9"/>
  <c r="M2048" i="9" s="1"/>
  <c r="L1701" i="9"/>
  <c r="M1701" i="9" s="1"/>
  <c r="L1607" i="9"/>
  <c r="M1607" i="9" s="1"/>
  <c r="L1736" i="9"/>
  <c r="M1736" i="9" s="1"/>
  <c r="L2061" i="9"/>
  <c r="M2061" i="9" s="1"/>
  <c r="L1702" i="9"/>
  <c r="M1702" i="9" s="1"/>
  <c r="L1739" i="9"/>
  <c r="M1739" i="9" s="1"/>
  <c r="L2200" i="9"/>
  <c r="M2200" i="9" s="1"/>
  <c r="L1570" i="9"/>
  <c r="M1570" i="9" s="1"/>
  <c r="L1781" i="9"/>
  <c r="M1781" i="9" s="1"/>
  <c r="L687" i="9"/>
  <c r="M687" i="9" s="1"/>
  <c r="L1135" i="9"/>
  <c r="M1135" i="9" s="1"/>
  <c r="L2559" i="9"/>
  <c r="M2559" i="9" s="1"/>
  <c r="L2290" i="9"/>
  <c r="M2290" i="9" s="1"/>
  <c r="L1006" i="9"/>
  <c r="M1006" i="9" s="1"/>
  <c r="L2298" i="9"/>
  <c r="M2298" i="9" s="1"/>
  <c r="L780" i="9"/>
  <c r="M780" i="9" s="1"/>
  <c r="L1090" i="9"/>
  <c r="M1090" i="9" s="1"/>
  <c r="L757" i="9"/>
  <c r="M757" i="9" s="1"/>
  <c r="L289" i="9"/>
  <c r="M289" i="9" s="1"/>
  <c r="L988" i="9"/>
  <c r="M988" i="9" s="1"/>
  <c r="L1055" i="9"/>
  <c r="M1055" i="9" s="1"/>
  <c r="L839" i="9"/>
  <c r="M839" i="9" s="1"/>
  <c r="L470" i="9"/>
  <c r="M470" i="9" s="1"/>
  <c r="L730" i="9"/>
  <c r="M730" i="9" s="1"/>
  <c r="L1116" i="9"/>
  <c r="M1116" i="9" s="1"/>
  <c r="L2383" i="9"/>
  <c r="M2383" i="9" s="1"/>
  <c r="L2338" i="9"/>
  <c r="M2338" i="9" s="1"/>
  <c r="L190" i="9"/>
  <c r="M190" i="9" s="1"/>
  <c r="L1565" i="9"/>
  <c r="M1565" i="9" s="1"/>
  <c r="L1812" i="9"/>
  <c r="M1812" i="9" s="1"/>
  <c r="L933" i="9"/>
  <c r="M933" i="9" s="1"/>
  <c r="L1132" i="9"/>
  <c r="M1132" i="9" s="1"/>
  <c r="L26" i="9"/>
  <c r="M26" i="9" s="1"/>
  <c r="L264" i="9"/>
  <c r="M264" i="9" s="1"/>
  <c r="L941" i="9"/>
  <c r="M941" i="9" s="1"/>
  <c r="L1083" i="9"/>
  <c r="M1083" i="9" s="1"/>
  <c r="L2387" i="9"/>
  <c r="M2387" i="9" s="1"/>
  <c r="L2373" i="9"/>
  <c r="M2373" i="9" s="1"/>
  <c r="L367" i="9"/>
  <c r="M367" i="9" s="1"/>
  <c r="L924" i="9"/>
  <c r="M924" i="9" s="1"/>
  <c r="L498" i="9"/>
  <c r="M498" i="9" s="1"/>
  <c r="L2314" i="9"/>
  <c r="M2314" i="9" s="1"/>
  <c r="L706" i="9"/>
  <c r="M706" i="9" s="1"/>
  <c r="L897" i="9"/>
  <c r="M897" i="9" s="1"/>
  <c r="L689" i="9"/>
  <c r="M689" i="9" s="1"/>
  <c r="L510" i="9"/>
  <c r="M510" i="9" s="1"/>
  <c r="L404" i="9"/>
  <c r="M404" i="9" s="1"/>
  <c r="L119" i="9"/>
  <c r="M119" i="9" s="1"/>
  <c r="L456" i="9"/>
  <c r="M456" i="9" s="1"/>
  <c r="L594" i="9"/>
  <c r="M594" i="9" s="1"/>
  <c r="L1036" i="9"/>
  <c r="M1036" i="9" s="1"/>
  <c r="L567" i="9"/>
  <c r="M567" i="9" s="1"/>
  <c r="L294" i="9"/>
  <c r="M294" i="9" s="1"/>
  <c r="L954" i="9"/>
  <c r="M954" i="9" s="1"/>
  <c r="L622" i="9"/>
  <c r="M622" i="9" s="1"/>
  <c r="L674" i="9"/>
  <c r="M674" i="9" s="1"/>
  <c r="L807" i="9"/>
  <c r="M807" i="9" s="1"/>
  <c r="L2406" i="9"/>
  <c r="M2406" i="9" s="1"/>
  <c r="L661" i="9"/>
  <c r="M661" i="9" s="1"/>
  <c r="L652" i="9"/>
  <c r="M652" i="9" s="1"/>
  <c r="L584" i="9"/>
  <c r="M584" i="9" s="1"/>
  <c r="L1858" i="9"/>
  <c r="M1858" i="9" s="1"/>
  <c r="L1985" i="9"/>
  <c r="M1985" i="9" s="1"/>
  <c r="L2312" i="9"/>
  <c r="M2312" i="9" s="1"/>
  <c r="L354" i="9"/>
  <c r="M354" i="9" s="1"/>
  <c r="L1043" i="9"/>
  <c r="M1043" i="9" s="1"/>
  <c r="L379" i="9"/>
  <c r="M379" i="9" s="1"/>
  <c r="L402" i="9"/>
  <c r="M402" i="9" s="1"/>
  <c r="L210" i="9"/>
  <c r="M210" i="9" s="1"/>
  <c r="L2465" i="9"/>
  <c r="M2465" i="9" s="1"/>
  <c r="L697" i="9"/>
  <c r="M697" i="9" s="1"/>
  <c r="L134" i="9"/>
  <c r="M134" i="9" s="1"/>
  <c r="L700" i="9"/>
  <c r="M700" i="9" s="1"/>
  <c r="L499" i="9"/>
  <c r="M499" i="9" s="1"/>
  <c r="L1052" i="9"/>
  <c r="M1052" i="9" s="1"/>
  <c r="L255" i="9"/>
  <c r="M255" i="9" s="1"/>
  <c r="L634" i="9"/>
  <c r="M634" i="9" s="1"/>
  <c r="L676" i="9"/>
  <c r="M676" i="9" s="1"/>
  <c r="L1142" i="9"/>
  <c r="M1142" i="9" s="1"/>
  <c r="L1024" i="9"/>
  <c r="M1024" i="9" s="1"/>
  <c r="L2374" i="9"/>
  <c r="M2374" i="9" s="1"/>
  <c r="L2488" i="9"/>
  <c r="M2488" i="9" s="1"/>
  <c r="L1870" i="9"/>
  <c r="M1870" i="9" s="1"/>
  <c r="L2184" i="9"/>
  <c r="M2184" i="9" s="1"/>
  <c r="L2138" i="9"/>
  <c r="M2138" i="9" s="1"/>
  <c r="L385" i="9"/>
  <c r="M385" i="9" s="1"/>
  <c r="L630" i="9"/>
  <c r="M630" i="9" s="1"/>
  <c r="L444" i="9"/>
  <c r="M444" i="9" s="1"/>
  <c r="L478" i="9"/>
  <c r="M478" i="9" s="1"/>
  <c r="L938" i="9"/>
  <c r="M938" i="9" s="1"/>
  <c r="L862" i="9"/>
  <c r="M862" i="9" s="1"/>
  <c r="L323" i="9"/>
  <c r="M323" i="9" s="1"/>
  <c r="L2591" i="9"/>
  <c r="M2591" i="9" s="1"/>
  <c r="L513" i="9"/>
  <c r="M513" i="9" s="1"/>
  <c r="L768" i="9"/>
  <c r="M768" i="9" s="1"/>
  <c r="L425" i="9"/>
  <c r="M425" i="9" s="1"/>
  <c r="L548" i="9"/>
  <c r="M548" i="9" s="1"/>
  <c r="L560" i="9"/>
  <c r="M560" i="9" s="1"/>
  <c r="L371" i="9"/>
  <c r="M371" i="9" s="1"/>
  <c r="L544" i="9"/>
  <c r="M544" i="9" s="1"/>
  <c r="L581" i="9"/>
  <c r="M581" i="9" s="1"/>
  <c r="L188" i="9"/>
  <c r="M188" i="9" s="1"/>
  <c r="L2478" i="9"/>
  <c r="M2478" i="9" s="1"/>
  <c r="L1764" i="9"/>
  <c r="M1764" i="9" s="1"/>
  <c r="L1235" i="9"/>
  <c r="M1235" i="9" s="1"/>
  <c r="L1996" i="9"/>
  <c r="M1996" i="9" s="1"/>
  <c r="L364" i="9"/>
  <c r="M364" i="9" s="1"/>
  <c r="L1001" i="9"/>
  <c r="M1001" i="9" s="1"/>
  <c r="L1041" i="9"/>
  <c r="M1041" i="9" s="1"/>
  <c r="L880" i="9"/>
  <c r="M880" i="9" s="1"/>
  <c r="L2398" i="9"/>
  <c r="M2398" i="9" s="1"/>
  <c r="L110" i="9"/>
  <c r="M110" i="9" s="1"/>
  <c r="L100" i="9"/>
  <c r="M100" i="9" s="1"/>
  <c r="L1113" i="9"/>
  <c r="M1113" i="9" s="1"/>
  <c r="L275" i="9"/>
  <c r="M275" i="9" s="1"/>
  <c r="L2469" i="9"/>
  <c r="M2469" i="9" s="1"/>
  <c r="L928" i="9"/>
  <c r="M928" i="9" s="1"/>
  <c r="L1057" i="9"/>
  <c r="M1057" i="9" s="1"/>
  <c r="L956" i="9"/>
  <c r="M956" i="9" s="1"/>
  <c r="L873" i="9"/>
  <c r="M873" i="9" s="1"/>
  <c r="L2491" i="9"/>
  <c r="M2491" i="9" s="1"/>
  <c r="L148" i="9"/>
  <c r="M148" i="9" s="1"/>
  <c r="L916" i="9"/>
  <c r="M916" i="9" s="1"/>
  <c r="L970" i="9"/>
  <c r="M970" i="9" s="1"/>
  <c r="L1449" i="9"/>
  <c r="M1449" i="9" s="1"/>
  <c r="L2147" i="9"/>
  <c r="M2147" i="9" s="1"/>
  <c r="L2089" i="9"/>
  <c r="M2089" i="9" s="1"/>
  <c r="L2473" i="9"/>
  <c r="M2473" i="9" s="1"/>
  <c r="L2354" i="9"/>
  <c r="M2354" i="9" s="1"/>
  <c r="L2507" i="9"/>
  <c r="M2507" i="9" s="1"/>
  <c r="L2284" i="9"/>
  <c r="M2284" i="9" s="1"/>
  <c r="L1062" i="9"/>
  <c r="M1062" i="9" s="1"/>
  <c r="L770" i="9"/>
  <c r="M770" i="9" s="1"/>
  <c r="L25" i="9"/>
  <c r="M25" i="9" s="1"/>
  <c r="L283" i="9"/>
  <c r="M283" i="9" s="1"/>
  <c r="L101" i="9"/>
  <c r="M101" i="9" s="1"/>
  <c r="L414" i="9"/>
  <c r="M414" i="9" s="1"/>
  <c r="L756" i="9"/>
  <c r="M756" i="9" s="1"/>
  <c r="L436" i="9"/>
  <c r="M436" i="9" s="1"/>
  <c r="L987" i="9"/>
  <c r="M987" i="9" s="1"/>
  <c r="L479" i="9"/>
  <c r="M479" i="9" s="1"/>
  <c r="L1109" i="9"/>
  <c r="M1109" i="9" s="1"/>
  <c r="L502" i="9"/>
  <c r="M502" i="9" s="1"/>
  <c r="L47" i="9"/>
  <c r="M47" i="9" s="1"/>
  <c r="L723" i="9"/>
  <c r="M723" i="9" s="1"/>
  <c r="L1671" i="9"/>
  <c r="M1671" i="9" s="1"/>
  <c r="L1618" i="9"/>
  <c r="M1618" i="9" s="1"/>
  <c r="L1608" i="9"/>
  <c r="M1608" i="9" s="1"/>
  <c r="L636" i="9"/>
  <c r="M636" i="9" s="1"/>
  <c r="L150" i="9"/>
  <c r="M150" i="9" s="1"/>
  <c r="L782" i="9"/>
  <c r="M782" i="9" s="1"/>
  <c r="L2299" i="9"/>
  <c r="M2299" i="9" s="1"/>
  <c r="L391" i="9"/>
  <c r="M391" i="9" s="1"/>
  <c r="L1100" i="9"/>
  <c r="M1100" i="9" s="1"/>
  <c r="L274" i="9"/>
  <c r="M274" i="9" s="1"/>
  <c r="L876" i="9"/>
  <c r="M876" i="9" s="1"/>
  <c r="L913" i="9"/>
  <c r="M913" i="9" s="1"/>
  <c r="L2439" i="9"/>
  <c r="M2439" i="9" s="1"/>
  <c r="L13" i="9"/>
  <c r="M13" i="9" s="1"/>
  <c r="L806" i="9"/>
  <c r="M806" i="9" s="1"/>
  <c r="L427" i="9"/>
  <c r="M427" i="9" s="1"/>
  <c r="L842" i="9"/>
  <c r="M842" i="9" s="1"/>
  <c r="L112" i="9"/>
  <c r="M112" i="9" s="1"/>
  <c r="L2428" i="9"/>
  <c r="M2428" i="9" s="1"/>
  <c r="L982" i="9"/>
  <c r="M982" i="9" s="1"/>
  <c r="L582" i="9"/>
  <c r="M582" i="9" s="1"/>
  <c r="L386" i="9"/>
  <c r="M386" i="9" s="1"/>
  <c r="L1082" i="9"/>
  <c r="M1082" i="9" s="1"/>
  <c r="L2381" i="9"/>
  <c r="M2381" i="9" s="1"/>
  <c r="L813" i="9"/>
  <c r="M813" i="9" s="1"/>
  <c r="L2565" i="9"/>
  <c r="M2565" i="9" s="1"/>
  <c r="L1645" i="9"/>
  <c r="M1645" i="9" s="1"/>
  <c r="L355" i="9"/>
  <c r="M355" i="9" s="1"/>
  <c r="L998" i="9"/>
  <c r="M998" i="9" s="1"/>
  <c r="L888" i="9"/>
  <c r="M888" i="9" s="1"/>
  <c r="L2572" i="9"/>
  <c r="M2572" i="9" s="1"/>
  <c r="L207" i="9"/>
  <c r="M207" i="9" s="1"/>
  <c r="L163" i="9"/>
  <c r="M163" i="9" s="1"/>
  <c r="L1120" i="9"/>
  <c r="M1120" i="9" s="1"/>
  <c r="L2411" i="9"/>
  <c r="M2411" i="9" s="1"/>
  <c r="L959" i="9"/>
  <c r="M959" i="9" s="1"/>
  <c r="L238" i="9"/>
  <c r="M238" i="9" s="1"/>
  <c r="L250" i="9"/>
  <c r="M250" i="9" s="1"/>
  <c r="L859" i="9"/>
  <c r="M859" i="9" s="1"/>
  <c r="L270" i="9"/>
  <c r="M270" i="9" s="1"/>
  <c r="L2517" i="9"/>
  <c r="M2517" i="9" s="1"/>
  <c r="L649" i="9"/>
  <c r="M649" i="9" s="1"/>
  <c r="L1642" i="9"/>
  <c r="M1642" i="9" s="1"/>
  <c r="L1077" i="9"/>
  <c r="M1077" i="9" s="1"/>
  <c r="L51" i="9"/>
  <c r="M51" i="9" s="1"/>
  <c r="L2408" i="9"/>
  <c r="M2408" i="9" s="1"/>
  <c r="L2404" i="9"/>
  <c r="M2404" i="9" s="1"/>
  <c r="L2503" i="9"/>
  <c r="M2503" i="9" s="1"/>
  <c r="L169" i="9"/>
  <c r="M169" i="9" s="1"/>
  <c r="L1022" i="9"/>
  <c r="M1022" i="9" s="1"/>
  <c r="L54" i="9"/>
  <c r="M54" i="9" s="1"/>
  <c r="L1017" i="9"/>
  <c r="M1017" i="9" s="1"/>
  <c r="L2586" i="9"/>
  <c r="M2586" i="9" s="1"/>
  <c r="L784" i="9"/>
  <c r="M784" i="9" s="1"/>
  <c r="L1069" i="9"/>
  <c r="M1069" i="9" s="1"/>
  <c r="L189" i="9"/>
  <c r="M189" i="9" s="1"/>
  <c r="L546" i="9"/>
  <c r="M546" i="9" s="1"/>
  <c r="L2528" i="9"/>
  <c r="M2528" i="9" s="1"/>
  <c r="L1472" i="9"/>
  <c r="M1472" i="9" s="1"/>
  <c r="L903" i="9"/>
  <c r="M903" i="9" s="1"/>
  <c r="L223" i="9"/>
  <c r="M223" i="9" s="1"/>
  <c r="L2400" i="9"/>
  <c r="M2400" i="9" s="1"/>
  <c r="L2475" i="9"/>
  <c r="M2475" i="9" s="1"/>
  <c r="L877" i="9"/>
  <c r="M877" i="9" s="1"/>
  <c r="L30" i="9"/>
  <c r="M30" i="9" s="1"/>
  <c r="L1155" i="9"/>
  <c r="M1155" i="9" s="1"/>
  <c r="L211" i="9"/>
  <c r="M211" i="9" s="1"/>
  <c r="L663" i="9"/>
  <c r="M663" i="9" s="1"/>
  <c r="L704" i="9"/>
  <c r="M704" i="9" s="1"/>
  <c r="L322" i="9"/>
  <c r="M322" i="9" s="1"/>
  <c r="L1049" i="9"/>
  <c r="M1049" i="9" s="1"/>
  <c r="L707" i="9"/>
  <c r="M707" i="9" s="1"/>
  <c r="L1689" i="9"/>
  <c r="M1689" i="9" s="1"/>
  <c r="L1580" i="9"/>
  <c r="M1580" i="9" s="1"/>
  <c r="L1498" i="9"/>
  <c r="M1498" i="9" s="1"/>
  <c r="L2059" i="9"/>
  <c r="M2059" i="9" s="1"/>
  <c r="L1165" i="9"/>
  <c r="M1165" i="9" s="1"/>
  <c r="L1621" i="9"/>
  <c r="M1621" i="9" s="1"/>
  <c r="L1957" i="9"/>
  <c r="M1957" i="9" s="1"/>
  <c r="L1616" i="9"/>
  <c r="M1616" i="9" s="1"/>
  <c r="L1244" i="9"/>
  <c r="M1244" i="9" s="1"/>
  <c r="L1647" i="9"/>
  <c r="M1647" i="9" s="1"/>
  <c r="L934" i="9"/>
  <c r="M934" i="9" s="1"/>
  <c r="L1125" i="9"/>
  <c r="M1125" i="9" s="1"/>
  <c r="L721" i="9"/>
  <c r="M721" i="9" s="1"/>
  <c r="L902" i="9"/>
  <c r="M902" i="9" s="1"/>
  <c r="L949" i="9"/>
  <c r="M949" i="9" s="1"/>
  <c r="L3340" i="9"/>
  <c r="M3340" i="9" s="1"/>
  <c r="L2087" i="9"/>
  <c r="M2087" i="9" s="1"/>
  <c r="L1332" i="9"/>
  <c r="M1332" i="9" s="1"/>
  <c r="L2108" i="9"/>
  <c r="M2108" i="9" s="1"/>
  <c r="L1144" i="9"/>
  <c r="M1144" i="9" s="1"/>
  <c r="L1203" i="9"/>
  <c r="M1203" i="9" s="1"/>
  <c r="L2218" i="9"/>
  <c r="M2218" i="9" s="1"/>
  <c r="L1707" i="9"/>
  <c r="M1707" i="9" s="1"/>
  <c r="L1185" i="9"/>
  <c r="M1185" i="9" s="1"/>
  <c r="L1665" i="9"/>
  <c r="M1665" i="9" s="1"/>
  <c r="L1378" i="9"/>
  <c r="M1378" i="9" s="1"/>
  <c r="L2638" i="9"/>
  <c r="M2638" i="9" s="1"/>
  <c r="L1965" i="9"/>
  <c r="M1965" i="9" s="1"/>
  <c r="L1359" i="9"/>
  <c r="M1359" i="9" s="1"/>
  <c r="L2208" i="9"/>
  <c r="M2208" i="9" s="1"/>
  <c r="L1457" i="9"/>
  <c r="M1457" i="9" s="1"/>
  <c r="L2046" i="9"/>
  <c r="M2046" i="9" s="1"/>
  <c r="L1239" i="9"/>
  <c r="M1239" i="9" s="1"/>
  <c r="L1545" i="9"/>
  <c r="M1545" i="9" s="1"/>
  <c r="L2186" i="9"/>
  <c r="M2186" i="9" s="1"/>
  <c r="L1826" i="9"/>
  <c r="M1826" i="9" s="1"/>
  <c r="L2076" i="9"/>
  <c r="M2076" i="9" s="1"/>
  <c r="L2828" i="9"/>
  <c r="M2828" i="9" s="1"/>
  <c r="L1568" i="9"/>
  <c r="M1568" i="9" s="1"/>
  <c r="L1620" i="9"/>
  <c r="M1620" i="9" s="1"/>
  <c r="L1829" i="9"/>
  <c r="M1829" i="9" s="1"/>
  <c r="L1280" i="9"/>
  <c r="M1280" i="9" s="1"/>
  <c r="L1574" i="9"/>
  <c r="M1574" i="9" s="1"/>
  <c r="L1453" i="9"/>
  <c r="M1453" i="9" s="1"/>
  <c r="L1460" i="9"/>
  <c r="M1460" i="9" s="1"/>
  <c r="L1182" i="9"/>
  <c r="M1182" i="9" s="1"/>
  <c r="L1951" i="9"/>
  <c r="M1951" i="9" s="1"/>
  <c r="L1154" i="9"/>
  <c r="M1154" i="9" s="1"/>
  <c r="L1216" i="9"/>
  <c r="M1216" i="9" s="1"/>
  <c r="L1380" i="9"/>
  <c r="M1380" i="9" s="1"/>
  <c r="L1478" i="9"/>
  <c r="M1478" i="9" s="1"/>
  <c r="L1201" i="9"/>
  <c r="M1201" i="9" s="1"/>
  <c r="L1945" i="9"/>
  <c r="M1945" i="9" s="1"/>
  <c r="L1719" i="9"/>
  <c r="M1719" i="9" s="1"/>
  <c r="L1820" i="9"/>
  <c r="M1820" i="9" s="1"/>
  <c r="L1745" i="9"/>
  <c r="M1745" i="9" s="1"/>
  <c r="L2049" i="9"/>
  <c r="M2049" i="9" s="1"/>
  <c r="L1679" i="9"/>
  <c r="M1679" i="9" s="1"/>
  <c r="L3382" i="9"/>
  <c r="M3382" i="9" s="1"/>
  <c r="L1559" i="9"/>
  <c r="M1559" i="9" s="1"/>
  <c r="L1409" i="9"/>
  <c r="M1409" i="9" s="1"/>
  <c r="L1875" i="9"/>
  <c r="M1875" i="9" s="1"/>
  <c r="L1651" i="9"/>
  <c r="M1651" i="9" s="1"/>
  <c r="L2039" i="9"/>
  <c r="M2039" i="9" s="1"/>
  <c r="L1187" i="9"/>
  <c r="M1187" i="9" s="1"/>
  <c r="L1890" i="9"/>
  <c r="M1890" i="9" s="1"/>
  <c r="L1554" i="9"/>
  <c r="M1554" i="9" s="1"/>
  <c r="L1196" i="9"/>
  <c r="M1196" i="9" s="1"/>
  <c r="L1326" i="9"/>
  <c r="M1326" i="9" s="1"/>
  <c r="L2079" i="9"/>
  <c r="M2079" i="9" s="1"/>
  <c r="L1624" i="9"/>
  <c r="M1624" i="9" s="1"/>
  <c r="L1102" i="9"/>
  <c r="M1102" i="9" s="1"/>
  <c r="L2364" i="9"/>
  <c r="M2364" i="9" s="1"/>
  <c r="L298" i="9"/>
  <c r="M298" i="9" s="1"/>
  <c r="L981" i="9"/>
  <c r="M981" i="9" s="1"/>
  <c r="L1064" i="9"/>
  <c r="M1064" i="9" s="1"/>
  <c r="L901" i="9"/>
  <c r="M901" i="9" s="1"/>
  <c r="L2264" i="9"/>
  <c r="M2264" i="9" s="1"/>
  <c r="L879" i="9"/>
  <c r="M879" i="9" s="1"/>
  <c r="L2468" i="9"/>
  <c r="M2468" i="9" s="1"/>
  <c r="L257" i="9"/>
  <c r="M257" i="9" s="1"/>
  <c r="L186" i="9"/>
  <c r="M186" i="9" s="1"/>
  <c r="L2421" i="9"/>
  <c r="M2421" i="9" s="1"/>
  <c r="L538" i="9"/>
  <c r="M538" i="9" s="1"/>
  <c r="L89" i="9"/>
  <c r="M89" i="9" s="1"/>
  <c r="L777" i="9"/>
  <c r="M777" i="9" s="1"/>
  <c r="L2483" i="9"/>
  <c r="M2483" i="9" s="1"/>
  <c r="L348" i="9"/>
  <c r="M348" i="9" s="1"/>
  <c r="L563" i="9"/>
  <c r="M563" i="9" s="1"/>
  <c r="L2430" i="9"/>
  <c r="M2430" i="9" s="1"/>
  <c r="L1666" i="9"/>
  <c r="M1666" i="9" s="1"/>
  <c r="L1792" i="9"/>
  <c r="M1792" i="9" s="1"/>
  <c r="L1033" i="9"/>
  <c r="M1033" i="9" s="1"/>
  <c r="L2472" i="9"/>
  <c r="M2472" i="9" s="1"/>
  <c r="L2369" i="9"/>
  <c r="M2369" i="9" s="1"/>
  <c r="L449" i="9"/>
  <c r="M449" i="9" s="1"/>
  <c r="L570" i="9"/>
  <c r="M570" i="9" s="1"/>
  <c r="L2574" i="9"/>
  <c r="M2574" i="9" s="1"/>
  <c r="L2450" i="9"/>
  <c r="M2450" i="9" s="1"/>
  <c r="L145" i="9"/>
  <c r="M145" i="9" s="1"/>
  <c r="L410" i="9"/>
  <c r="M410" i="9" s="1"/>
  <c r="L40" i="9"/>
  <c r="M40" i="9" s="1"/>
  <c r="L2365" i="9"/>
  <c r="M2365" i="9" s="1"/>
  <c r="L50" i="9"/>
  <c r="M50" i="9" s="1"/>
  <c r="L2316" i="9"/>
  <c r="M2316" i="9" s="1"/>
  <c r="L1119" i="9"/>
  <c r="M1119" i="9" s="1"/>
  <c r="L625" i="9"/>
  <c r="M625" i="9" s="1"/>
  <c r="L2409" i="9"/>
  <c r="M2409" i="9" s="1"/>
  <c r="L793" i="9"/>
  <c r="M793" i="9" s="1"/>
  <c r="L2330" i="9"/>
  <c r="M2330" i="9" s="1"/>
  <c r="L2474" i="9"/>
  <c r="M2474" i="9" s="1"/>
  <c r="L647" i="9"/>
  <c r="M647" i="9" s="1"/>
  <c r="L969" i="9"/>
  <c r="M969" i="9" s="1"/>
  <c r="L580" i="9"/>
  <c r="M580" i="9" s="1"/>
  <c r="L526" i="9"/>
  <c r="M526" i="9" s="1"/>
  <c r="L384" i="9"/>
  <c r="M384" i="9" s="1"/>
  <c r="L545" i="9"/>
  <c r="M545" i="9" s="1"/>
  <c r="L753" i="9"/>
  <c r="M753" i="9" s="1"/>
  <c r="L2287" i="9"/>
  <c r="M2287" i="9" s="1"/>
  <c r="L18" i="9"/>
  <c r="M18" i="9" s="1"/>
  <c r="L1134" i="9"/>
  <c r="M1134" i="9" s="1"/>
  <c r="L2484" i="9"/>
  <c r="M2484" i="9" s="1"/>
  <c r="L977" i="9"/>
  <c r="M977" i="9" s="1"/>
  <c r="L1461" i="9"/>
  <c r="M1461" i="9" s="1"/>
  <c r="L1850" i="9"/>
  <c r="M1850" i="9" s="1"/>
  <c r="L2361" i="9"/>
  <c r="M2361" i="9" s="1"/>
  <c r="L430" i="9"/>
  <c r="M430" i="9" s="1"/>
  <c r="L736" i="9"/>
  <c r="M736" i="9" s="1"/>
  <c r="L1047" i="9"/>
  <c r="M1047" i="9" s="1"/>
  <c r="L378" i="9"/>
  <c r="M378" i="9" s="1"/>
  <c r="L1014" i="9"/>
  <c r="M1014" i="9" s="1"/>
  <c r="L715" i="9"/>
  <c r="M715" i="9" s="1"/>
  <c r="L232" i="9"/>
  <c r="M232" i="9" s="1"/>
  <c r="L962" i="9"/>
  <c r="M962" i="9" s="1"/>
  <c r="L1018" i="9"/>
  <c r="M1018" i="9" s="1"/>
  <c r="L694" i="9"/>
  <c r="M694" i="9" s="1"/>
  <c r="L2529" i="9"/>
  <c r="M2529" i="9" s="1"/>
  <c r="L2414" i="9"/>
  <c r="M2414" i="9" s="1"/>
  <c r="L237" i="9"/>
  <c r="M237" i="9" s="1"/>
  <c r="L2307" i="9"/>
  <c r="M2307" i="9" s="1"/>
  <c r="L1097" i="9"/>
  <c r="M1097" i="9" s="1"/>
  <c r="L279" i="9"/>
  <c r="M279" i="9" s="1"/>
  <c r="L699" i="9"/>
  <c r="M699" i="9" s="1"/>
  <c r="L183" i="9"/>
  <c r="M183" i="9" s="1"/>
  <c r="L1524" i="9"/>
  <c r="M1524" i="9" s="1"/>
  <c r="L1529" i="9"/>
  <c r="M1529" i="9" s="1"/>
  <c r="L1847" i="9"/>
  <c r="M1847" i="9" s="1"/>
  <c r="L242" i="9"/>
  <c r="M242" i="9" s="1"/>
  <c r="L1019" i="9"/>
  <c r="M1019" i="9" s="1"/>
  <c r="L825" i="9"/>
  <c r="M825" i="9" s="1"/>
  <c r="L755" i="9"/>
  <c r="M755" i="9" s="1"/>
  <c r="L623" i="9"/>
  <c r="M623" i="9" s="1"/>
  <c r="L299" i="9"/>
  <c r="M299" i="9" s="1"/>
  <c r="L2283" i="9"/>
  <c r="M2283" i="9" s="1"/>
  <c r="L405" i="9"/>
  <c r="M405" i="9" s="1"/>
  <c r="L77" i="9"/>
  <c r="M77" i="9" s="1"/>
  <c r="L227" i="9"/>
  <c r="M227" i="9" s="1"/>
  <c r="L997" i="9"/>
  <c r="M997" i="9" s="1"/>
  <c r="L1106" i="9"/>
  <c r="M1106" i="9" s="1"/>
  <c r="L2311" i="9"/>
  <c r="M2311" i="9" s="1"/>
  <c r="L701" i="9"/>
  <c r="M701" i="9" s="1"/>
  <c r="L129" i="9"/>
  <c r="M129" i="9" s="1"/>
  <c r="L2410" i="9"/>
  <c r="M2410" i="9" s="1"/>
  <c r="L2261" i="9"/>
  <c r="M2261" i="9" s="1"/>
  <c r="L836" i="9"/>
  <c r="M836" i="9" s="1"/>
  <c r="L1391" i="9"/>
  <c r="M1391" i="9" s="1"/>
  <c r="L1242" i="9"/>
  <c r="M1242" i="9" s="1"/>
  <c r="L2041" i="9"/>
  <c r="M2041" i="9" s="1"/>
  <c r="L2493" i="9"/>
  <c r="M2493" i="9" s="1"/>
  <c r="L2344" i="9"/>
  <c r="M2344" i="9" s="1"/>
  <c r="L2418" i="9"/>
  <c r="M2418" i="9" s="1"/>
  <c r="L2470" i="9"/>
  <c r="M2470" i="9" s="1"/>
  <c r="L848" i="9"/>
  <c r="M848" i="9" s="1"/>
  <c r="L2401" i="9"/>
  <c r="M2401" i="9" s="1"/>
  <c r="L42" i="9"/>
  <c r="M42" i="9" s="1"/>
  <c r="L315" i="9"/>
  <c r="M315" i="9" s="1"/>
  <c r="L1129" i="9"/>
  <c r="M1129" i="9" s="1"/>
  <c r="L138" i="9"/>
  <c r="M138" i="9" s="1"/>
  <c r="L2262" i="9"/>
  <c r="M2262" i="9" s="1"/>
  <c r="L930" i="9"/>
  <c r="M930" i="9" s="1"/>
  <c r="L739" i="9"/>
  <c r="M739" i="9" s="1"/>
  <c r="L409" i="9"/>
  <c r="M409" i="9" s="1"/>
  <c r="L133" i="9"/>
  <c r="M133" i="9" s="1"/>
  <c r="L44" i="9"/>
  <c r="M44" i="9" s="1"/>
  <c r="L2603" i="9"/>
  <c r="M2603" i="9" s="1"/>
  <c r="L811" i="9"/>
  <c r="M811" i="9" s="1"/>
  <c r="L1897" i="9"/>
  <c r="M1897" i="9" s="1"/>
  <c r="L2202" i="9"/>
  <c r="M2202" i="9" s="1"/>
  <c r="L2093" i="9"/>
  <c r="M2093" i="9" s="1"/>
  <c r="L543" i="9"/>
  <c r="M543" i="9" s="1"/>
  <c r="L708" i="9"/>
  <c r="M708" i="9" s="1"/>
  <c r="L2524" i="9"/>
  <c r="M2524" i="9" s="1"/>
  <c r="L910" i="9"/>
  <c r="M910" i="9" s="1"/>
  <c r="L66" i="9"/>
  <c r="M66" i="9" s="1"/>
  <c r="L2321" i="9"/>
  <c r="M2321" i="9" s="1"/>
  <c r="L2543" i="9"/>
  <c r="M2543" i="9" s="1"/>
  <c r="L2555" i="9"/>
  <c r="M2555" i="9" s="1"/>
  <c r="L795" i="9"/>
  <c r="M795" i="9" s="1"/>
  <c r="L2556" i="9"/>
  <c r="M2556" i="9" s="1"/>
  <c r="L2362" i="9"/>
  <c r="M2362" i="9" s="1"/>
  <c r="L217" i="9"/>
  <c r="M217" i="9" s="1"/>
  <c r="L703" i="9"/>
  <c r="M703" i="9" s="1"/>
  <c r="L746" i="9"/>
  <c r="M746" i="9" s="1"/>
  <c r="L719" i="9"/>
  <c r="M719" i="9" s="1"/>
  <c r="L2552" i="9"/>
  <c r="M2552" i="9" s="1"/>
  <c r="L728" i="9"/>
  <c r="M728" i="9" s="1"/>
  <c r="L720" i="9"/>
  <c r="M720" i="9" s="1"/>
  <c r="L1853" i="9"/>
  <c r="M1853" i="9" s="1"/>
  <c r="L1440" i="9"/>
  <c r="M1440" i="9" s="1"/>
  <c r="L772" i="9"/>
  <c r="M772" i="9" s="1"/>
  <c r="L489" i="9"/>
  <c r="M489" i="9" s="1"/>
  <c r="L317" i="9"/>
  <c r="M317" i="9" s="1"/>
  <c r="L2511" i="9"/>
  <c r="M2511" i="9" s="1"/>
  <c r="L695" i="9"/>
  <c r="M695" i="9" s="1"/>
  <c r="L118" i="9"/>
  <c r="M118" i="9" s="1"/>
  <c r="L130" i="9"/>
  <c r="M130" i="9" s="1"/>
  <c r="L2327" i="9"/>
  <c r="M2327" i="9" s="1"/>
  <c r="L2498" i="9"/>
  <c r="M2498" i="9" s="1"/>
  <c r="L569" i="9"/>
  <c r="M569" i="9" s="1"/>
  <c r="L32" i="9"/>
  <c r="M32" i="9" s="1"/>
  <c r="L106" i="9"/>
  <c r="M106" i="9" s="1"/>
  <c r="L337" i="9"/>
  <c r="M337" i="9" s="1"/>
  <c r="L248" i="9"/>
  <c r="M248" i="9" s="1"/>
  <c r="L677" i="9"/>
  <c r="M677" i="9" s="1"/>
  <c r="L673" i="9"/>
  <c r="M673" i="9" s="1"/>
  <c r="L2515" i="9"/>
  <c r="M2515" i="9" s="1"/>
  <c r="L733" i="9"/>
  <c r="M733" i="9" s="1"/>
  <c r="L785" i="9"/>
  <c r="M785" i="9" s="1"/>
  <c r="L234" i="9"/>
  <c r="M234" i="9" s="1"/>
  <c r="L340" i="9"/>
  <c r="M340" i="9" s="1"/>
  <c r="L921" i="9"/>
  <c r="M921" i="9" s="1"/>
  <c r="L282" i="9"/>
  <c r="M282" i="9" s="1"/>
  <c r="L820" i="9"/>
  <c r="M820" i="9" s="1"/>
  <c r="L855" i="9"/>
  <c r="M855" i="9" s="1"/>
  <c r="L826" i="9"/>
  <c r="M826" i="9" s="1"/>
  <c r="L2533" i="9"/>
  <c r="M2533" i="9" s="1"/>
  <c r="L2456" i="9"/>
  <c r="M2456" i="9" s="1"/>
  <c r="L2273" i="9"/>
  <c r="M2273" i="9" s="1"/>
  <c r="L291" i="9"/>
  <c r="M291" i="9" s="1"/>
  <c r="L179" i="9"/>
  <c r="M179" i="9" s="1"/>
  <c r="L2385" i="9"/>
  <c r="M2385" i="9" s="1"/>
  <c r="L874" i="9"/>
  <c r="M874" i="9" s="1"/>
  <c r="L343" i="9"/>
  <c r="M343" i="9" s="1"/>
  <c r="L1015" i="9"/>
  <c r="M1015" i="9" s="1"/>
  <c r="L907" i="9"/>
  <c r="M907" i="9" s="1"/>
  <c r="L156" i="9"/>
  <c r="M156" i="9" s="1"/>
  <c r="L57" i="9"/>
  <c r="M57" i="9" s="1"/>
  <c r="L1101" i="9"/>
  <c r="M1101" i="9" s="1"/>
  <c r="L1130" i="9"/>
  <c r="M1130" i="9" s="1"/>
  <c r="L641" i="9"/>
  <c r="M641" i="9" s="1"/>
  <c r="L175" i="9"/>
  <c r="M175" i="9" s="1"/>
  <c r="L628" i="9"/>
  <c r="M628" i="9" s="1"/>
  <c r="L55" i="9"/>
  <c r="M55" i="9" s="1"/>
  <c r="L504" i="9"/>
  <c r="M504" i="9" s="1"/>
  <c r="L369" i="9"/>
  <c r="M369" i="9" s="1"/>
  <c r="L2276" i="9"/>
  <c r="M2276" i="9" s="1"/>
  <c r="L2325" i="9"/>
  <c r="M2325" i="9" s="1"/>
  <c r="L358" i="9"/>
  <c r="M358" i="9" s="1"/>
  <c r="L2500" i="9"/>
  <c r="M2500" i="9" s="1"/>
  <c r="L2402" i="9"/>
  <c r="M2402" i="9" s="1"/>
  <c r="L2598" i="9"/>
  <c r="M2598" i="9" s="1"/>
  <c r="L292" i="9"/>
  <c r="M292" i="9" s="1"/>
  <c r="L2521" i="9"/>
  <c r="M2521" i="9" s="1"/>
  <c r="L80" i="9"/>
  <c r="M80" i="9" s="1"/>
  <c r="L900" i="9"/>
  <c r="M900" i="9" s="1"/>
  <c r="L139" i="9"/>
  <c r="M139" i="9" s="1"/>
  <c r="L2247" i="9"/>
  <c r="M2247" i="9" s="1"/>
  <c r="L2438" i="9"/>
  <c r="M2438" i="9" s="1"/>
  <c r="L1112" i="9"/>
  <c r="M1112" i="9" s="1"/>
  <c r="L311" i="9"/>
  <c r="M311" i="9" s="1"/>
  <c r="L3167" i="9"/>
  <c r="M3167" i="9" s="1"/>
  <c r="L1245" i="9"/>
  <c r="M1245" i="9" s="1"/>
  <c r="L1768" i="9"/>
  <c r="M1768" i="9" s="1"/>
  <c r="L1260" i="9"/>
  <c r="M1260" i="9" s="1"/>
  <c r="L2070" i="9"/>
  <c r="M2070" i="9" s="1"/>
  <c r="L2026" i="9"/>
  <c r="M2026" i="9" s="1"/>
  <c r="L1704" i="9"/>
  <c r="M1704" i="9" s="1"/>
  <c r="L1180" i="9"/>
  <c r="M1180" i="9" s="1"/>
  <c r="L1162" i="9"/>
  <c r="M1162" i="9" s="1"/>
  <c r="L2224" i="9"/>
  <c r="M2224" i="9" s="1"/>
  <c r="L262" i="9"/>
  <c r="M262" i="9" s="1"/>
  <c r="L536" i="9"/>
  <c r="M536" i="9" s="1"/>
  <c r="L29" i="9"/>
  <c r="M29" i="9" s="1"/>
  <c r="L2244" i="9"/>
  <c r="M2244" i="9" s="1"/>
  <c r="L867" i="9"/>
  <c r="M867" i="9" s="1"/>
  <c r="L3059" i="9"/>
  <c r="M3059" i="9" s="1"/>
  <c r="L1755" i="9"/>
  <c r="M1755" i="9" s="1"/>
  <c r="L1998" i="9"/>
  <c r="M1998" i="9" s="1"/>
  <c r="L2181" i="9"/>
  <c r="M2181" i="9" s="1"/>
  <c r="L2153" i="9"/>
  <c r="M2153" i="9" s="1"/>
  <c r="L1644" i="9"/>
  <c r="M1644" i="9" s="1"/>
  <c r="L2201" i="9"/>
  <c r="M2201" i="9" s="1"/>
  <c r="L1198" i="9"/>
  <c r="M1198" i="9" s="1"/>
  <c r="L1728" i="9"/>
  <c r="M1728" i="9" s="1"/>
  <c r="L2121" i="9"/>
  <c r="M2121" i="9" s="1"/>
  <c r="L1528" i="9"/>
  <c r="M1528" i="9" s="1"/>
  <c r="L3323" i="9"/>
  <c r="M3323" i="9" s="1"/>
  <c r="L1783" i="9"/>
  <c r="M1783" i="9" s="1"/>
  <c r="L1233" i="9"/>
  <c r="M1233" i="9" s="1"/>
  <c r="L2075" i="9"/>
  <c r="M2075" i="9" s="1"/>
  <c r="L1483" i="9"/>
  <c r="M1483" i="9" s="1"/>
  <c r="L2132" i="9"/>
  <c r="M2132" i="9" s="1"/>
  <c r="L1364" i="9"/>
  <c r="M1364" i="9" s="1"/>
  <c r="L1448" i="9"/>
  <c r="M1448" i="9" s="1"/>
  <c r="L2068" i="9"/>
  <c r="M2068" i="9" s="1"/>
  <c r="L1584" i="9"/>
  <c r="M1584" i="9" s="1"/>
  <c r="L1606" i="9"/>
  <c r="M1606" i="9" s="1"/>
  <c r="L3113" i="9"/>
  <c r="M3113" i="9" s="1"/>
  <c r="L1807" i="9"/>
  <c r="M1807" i="9" s="1"/>
  <c r="L2151" i="9"/>
  <c r="M2151" i="9" s="1"/>
  <c r="L2044" i="9"/>
  <c r="M2044" i="9" s="1"/>
  <c r="L1172" i="9"/>
  <c r="M1172" i="9" s="1"/>
  <c r="L1855" i="9"/>
  <c r="M1855" i="9" s="1"/>
  <c r="L1700" i="9"/>
  <c r="M1700" i="9" s="1"/>
  <c r="L2083" i="9"/>
  <c r="M2083" i="9" s="1"/>
  <c r="L1819" i="9"/>
  <c r="M1819" i="9" s="1"/>
  <c r="L1262" i="9"/>
  <c r="M1262" i="9" s="1"/>
  <c r="L2225" i="9"/>
  <c r="M2225" i="9" s="1"/>
  <c r="L1690" i="9"/>
  <c r="M1690" i="9" s="1"/>
  <c r="L1540" i="9"/>
  <c r="M1540" i="9" s="1"/>
  <c r="L1479" i="9"/>
  <c r="M1479" i="9" s="1"/>
  <c r="L1676" i="9"/>
  <c r="M1676" i="9" s="1"/>
  <c r="L1145" i="9"/>
  <c r="M1145" i="9" s="1"/>
  <c r="L1952" i="9"/>
  <c r="M1952" i="9" s="1"/>
  <c r="L2196" i="9"/>
  <c r="M2196" i="9" s="1"/>
  <c r="L1316" i="9"/>
  <c r="M1316" i="9" s="1"/>
  <c r="L1549" i="9"/>
  <c r="M1549" i="9" s="1"/>
  <c r="L1204" i="9"/>
  <c r="M1204" i="9" s="1"/>
  <c r="L2717" i="9"/>
  <c r="M2717" i="9" s="1"/>
  <c r="L1275" i="9"/>
  <c r="M1275" i="9" s="1"/>
  <c r="L1397" i="9"/>
  <c r="M1397" i="9" s="1"/>
  <c r="L1429" i="9"/>
  <c r="M1429" i="9" s="1"/>
  <c r="L1336" i="9"/>
  <c r="M1336" i="9" s="1"/>
  <c r="L1878" i="9"/>
  <c r="M1878" i="9" s="1"/>
  <c r="L1635" i="9"/>
  <c r="M1635" i="9" s="1"/>
  <c r="L1658" i="9"/>
  <c r="M1658" i="9" s="1"/>
  <c r="L1794" i="9"/>
  <c r="M1794" i="9" s="1"/>
  <c r="L1883" i="9"/>
  <c r="M1883" i="9" s="1"/>
  <c r="L1836" i="9"/>
  <c r="M1836" i="9" s="1"/>
  <c r="L1516" i="9"/>
  <c r="M1516" i="9" s="1"/>
  <c r="L1891" i="9"/>
  <c r="M1891" i="9" s="1"/>
  <c r="L831" i="9"/>
  <c r="M831" i="9" s="1"/>
  <c r="L137" i="9"/>
  <c r="M137" i="9" s="1"/>
  <c r="L583" i="9"/>
  <c r="M583" i="9" s="1"/>
  <c r="L2315" i="9"/>
  <c r="M2315" i="9" s="1"/>
  <c r="L197" i="9"/>
  <c r="M197" i="9" s="1"/>
  <c r="L2527" i="9"/>
  <c r="M2527" i="9" s="1"/>
  <c r="L2351" i="9"/>
  <c r="M2351" i="9" s="1"/>
  <c r="L507" i="9"/>
  <c r="M507" i="9" s="1"/>
  <c r="L844" i="9"/>
  <c r="M844" i="9" s="1"/>
  <c r="L1009" i="9"/>
  <c r="M1009" i="9" s="1"/>
  <c r="L781" i="9"/>
  <c r="M781" i="9" s="1"/>
  <c r="L136" i="9"/>
  <c r="M136" i="9" s="1"/>
  <c r="L818" i="9"/>
  <c r="M818" i="9" s="1"/>
  <c r="L1084" i="9"/>
  <c r="M1084" i="9" s="1"/>
  <c r="L375" i="9"/>
  <c r="M375" i="9" s="1"/>
  <c r="L363" i="9"/>
  <c r="M363" i="9" s="1"/>
  <c r="L942" i="9"/>
  <c r="M942" i="9" s="1"/>
  <c r="L579" i="9"/>
  <c r="M579" i="9" s="1"/>
  <c r="L3353" i="9"/>
  <c r="M3353" i="9" s="1"/>
  <c r="L1266" i="9"/>
  <c r="M1266" i="9" s="1"/>
  <c r="L2236" i="9"/>
  <c r="M2236" i="9" s="1"/>
  <c r="L484" i="9"/>
  <c r="M484" i="9" s="1"/>
  <c r="L666" i="9"/>
  <c r="M666" i="9" s="1"/>
  <c r="L508" i="9"/>
  <c r="M508" i="9" s="1"/>
  <c r="L961" i="9"/>
  <c r="M961" i="9" s="1"/>
  <c r="L2379" i="9"/>
  <c r="M2379" i="9" s="1"/>
  <c r="L303" i="9"/>
  <c r="M303" i="9" s="1"/>
  <c r="L487" i="9"/>
  <c r="M487" i="9" s="1"/>
  <c r="L69" i="9"/>
  <c r="M69" i="9" s="1"/>
  <c r="L387" i="9"/>
  <c r="M387" i="9" s="1"/>
  <c r="L230" i="9"/>
  <c r="M230" i="9" s="1"/>
  <c r="L1051" i="9"/>
  <c r="M1051" i="9" s="1"/>
  <c r="L1124" i="9"/>
  <c r="M1124" i="9" s="1"/>
  <c r="L419" i="9"/>
  <c r="M419" i="9" s="1"/>
  <c r="L592" i="9"/>
  <c r="M592" i="9" s="1"/>
  <c r="L263" i="9"/>
  <c r="M263" i="9" s="1"/>
  <c r="L1031" i="9"/>
  <c r="M1031" i="9" s="1"/>
  <c r="L506" i="9"/>
  <c r="M506" i="9" s="1"/>
  <c r="L923" i="9"/>
  <c r="M923" i="9" s="1"/>
  <c r="L339" i="9"/>
  <c r="M339" i="9" s="1"/>
  <c r="L2366" i="9"/>
  <c r="M2366" i="9" s="1"/>
  <c r="L609" i="9"/>
  <c r="M609" i="9" s="1"/>
  <c r="L1099" i="9"/>
  <c r="M1099" i="9" s="1"/>
  <c r="L2487" i="9"/>
  <c r="M2487" i="9" s="1"/>
  <c r="L90" i="9"/>
  <c r="M90" i="9" s="1"/>
  <c r="L608" i="9"/>
  <c r="M608" i="9" s="1"/>
  <c r="L2277" i="9"/>
  <c r="M2277" i="9" s="1"/>
  <c r="L2395" i="9"/>
  <c r="M2395" i="9" s="1"/>
  <c r="L651" i="9"/>
  <c r="M651" i="9" s="1"/>
  <c r="L985" i="9"/>
  <c r="M985" i="9" s="1"/>
  <c r="L840" i="9"/>
  <c r="M840" i="9" s="1"/>
  <c r="L117" i="9"/>
  <c r="M117" i="9" s="1"/>
  <c r="L1710" i="9"/>
  <c r="M1710" i="9" s="1"/>
  <c r="L2155" i="9"/>
  <c r="M2155" i="9" s="1"/>
  <c r="L146" i="9"/>
  <c r="M146" i="9" s="1"/>
  <c r="L660" i="9"/>
  <c r="M660" i="9" s="1"/>
  <c r="L475" i="9"/>
  <c r="M475" i="9" s="1"/>
  <c r="L381" i="9"/>
  <c r="M381" i="9" s="1"/>
  <c r="L215" i="9"/>
  <c r="M215" i="9" s="1"/>
  <c r="L2575" i="9"/>
  <c r="M2575" i="9" s="1"/>
  <c r="L277" i="9"/>
  <c r="M277" i="9" s="1"/>
  <c r="L2334" i="9"/>
  <c r="M2334" i="9" s="1"/>
  <c r="L600" i="9"/>
  <c r="M600" i="9" s="1"/>
  <c r="L2250" i="9"/>
  <c r="M2250" i="9" s="1"/>
  <c r="L712" i="9"/>
  <c r="M712" i="9" s="1"/>
  <c r="L968" i="9"/>
  <c r="M968" i="9" s="1"/>
  <c r="L851" i="9"/>
  <c r="M851" i="9" s="1"/>
  <c r="L2459" i="9"/>
  <c r="M2459" i="9" s="1"/>
  <c r="L2429" i="9"/>
  <c r="M2429" i="9" s="1"/>
  <c r="L595" i="9"/>
  <c r="M595" i="9" s="1"/>
  <c r="L574" i="9"/>
  <c r="M574" i="9" s="1"/>
  <c r="L397" i="9"/>
  <c r="M397" i="9" s="1"/>
  <c r="L252" i="9"/>
  <c r="M252" i="9" s="1"/>
  <c r="L1215" i="9"/>
  <c r="M1215" i="9" s="1"/>
  <c r="L2021" i="9"/>
  <c r="M2021" i="9" s="1"/>
  <c r="L922" i="9"/>
  <c r="M922" i="9" s="1"/>
  <c r="L480" i="9"/>
  <c r="M480" i="9" s="1"/>
  <c r="L293" i="9"/>
  <c r="M293" i="9" s="1"/>
  <c r="L963" i="9"/>
  <c r="M963" i="9" s="1"/>
  <c r="L737" i="9"/>
  <c r="M737" i="9" s="1"/>
  <c r="L194" i="9"/>
  <c r="M194" i="9" s="1"/>
  <c r="L446" i="9"/>
  <c r="M446" i="9" s="1"/>
  <c r="L799" i="9"/>
  <c r="M799" i="9" s="1"/>
  <c r="L261" i="9"/>
  <c r="M261" i="9" s="1"/>
  <c r="L2458" i="9"/>
  <c r="M2458" i="9" s="1"/>
  <c r="L605" i="9"/>
  <c r="M605" i="9" s="1"/>
  <c r="L266" i="9"/>
  <c r="M266" i="9" s="1"/>
  <c r="L944" i="9"/>
  <c r="M944" i="9" s="1"/>
  <c r="L2502" i="9"/>
  <c r="M2502" i="9" s="1"/>
  <c r="L819" i="9"/>
  <c r="M819" i="9" s="1"/>
  <c r="L96" i="9"/>
  <c r="M96" i="9" s="1"/>
  <c r="L2451" i="9"/>
  <c r="M2451" i="9" s="1"/>
  <c r="L2359" i="9"/>
  <c r="M2359" i="9" s="1"/>
  <c r="L128" i="9"/>
  <c r="M128" i="9" s="1"/>
  <c r="L1705" i="9"/>
  <c r="M1705" i="9" s="1"/>
  <c r="L2120" i="9"/>
  <c r="M2120" i="9" s="1"/>
  <c r="L2190" i="9"/>
  <c r="M2190" i="9" s="1"/>
  <c r="L205" i="9"/>
  <c r="M205" i="9" s="1"/>
  <c r="L122" i="9"/>
  <c r="M122" i="9" s="1"/>
  <c r="L860" i="9"/>
  <c r="M860" i="9" s="1"/>
  <c r="L222" i="9"/>
  <c r="M222" i="9" s="1"/>
  <c r="L443" i="9"/>
  <c r="M443" i="9" s="1"/>
  <c r="L2510" i="9"/>
  <c r="M2510" i="9" s="1"/>
  <c r="L1131" i="9"/>
  <c r="M1131" i="9" s="1"/>
  <c r="L92" i="9"/>
  <c r="M92" i="9" s="1"/>
  <c r="L1058" i="9"/>
  <c r="M1058" i="9" s="1"/>
  <c r="L2241" i="9"/>
  <c r="M2241" i="9" s="1"/>
  <c r="L2305" i="9"/>
  <c r="M2305" i="9" s="1"/>
  <c r="L2442" i="9"/>
  <c r="M2442" i="9" s="1"/>
  <c r="L2437" i="9"/>
  <c r="M2437" i="9" s="1"/>
  <c r="L157" i="9"/>
  <c r="M157" i="9" s="1"/>
  <c r="L2341" i="9"/>
  <c r="M2341" i="9" s="1"/>
  <c r="L832" i="9"/>
  <c r="M832" i="9" s="1"/>
  <c r="L952" i="9"/>
  <c r="M952" i="9" s="1"/>
  <c r="L193" i="9"/>
  <c r="M193" i="9" s="1"/>
  <c r="L1322" i="9"/>
  <c r="M1322" i="9" s="1"/>
  <c r="L1841" i="9"/>
  <c r="M1841" i="9" s="1"/>
  <c r="L1898" i="9"/>
  <c r="M1898" i="9" s="1"/>
  <c r="L253" i="9"/>
  <c r="M253" i="9" s="1"/>
  <c r="L450" i="9"/>
  <c r="M450" i="9" s="1"/>
  <c r="L243" i="9"/>
  <c r="M243" i="9" s="1"/>
  <c r="L473" i="9"/>
  <c r="M473" i="9" s="1"/>
  <c r="L585" i="9"/>
  <c r="M585" i="9" s="1"/>
  <c r="L748" i="9"/>
  <c r="M748" i="9" s="1"/>
  <c r="L33" i="9"/>
  <c r="M33" i="9" s="1"/>
  <c r="L940" i="9"/>
  <c r="M940" i="9" s="1"/>
  <c r="L524" i="9"/>
  <c r="M524" i="9" s="1"/>
  <c r="L2329" i="9"/>
  <c r="M2329" i="9" s="1"/>
  <c r="L1016" i="9"/>
  <c r="M1016" i="9" s="1"/>
  <c r="L2391" i="9"/>
  <c r="M2391" i="9" s="1"/>
  <c r="L2267" i="9"/>
  <c r="M2267" i="9" s="1"/>
  <c r="L1003" i="9"/>
  <c r="M1003" i="9" s="1"/>
  <c r="L682" i="9"/>
  <c r="M682" i="9" s="1"/>
  <c r="L373" i="9"/>
  <c r="M373" i="9" s="1"/>
  <c r="L195" i="9"/>
  <c r="M195" i="9" s="1"/>
  <c r="L882" i="9"/>
  <c r="M882" i="9" s="1"/>
  <c r="L1536" i="9"/>
  <c r="M1536" i="9" s="1"/>
  <c r="L2143" i="9"/>
  <c r="M2143" i="9" s="1"/>
  <c r="L2523" i="9"/>
  <c r="M2523" i="9" s="1"/>
  <c r="L858" i="9"/>
  <c r="M858" i="9" s="1"/>
  <c r="L2497" i="9"/>
  <c r="M2497" i="9" s="1"/>
  <c r="L380" i="9"/>
  <c r="M380" i="9" s="1"/>
  <c r="L1103" i="9"/>
  <c r="M1103" i="9" s="1"/>
  <c r="L1067" i="9"/>
  <c r="M1067" i="9" s="1"/>
  <c r="L549" i="9"/>
  <c r="M549" i="9" s="1"/>
  <c r="L648" i="9"/>
  <c r="M648" i="9" s="1"/>
  <c r="L1071" i="9"/>
  <c r="M1071" i="9" s="1"/>
  <c r="L990" i="9"/>
  <c r="M990" i="9" s="1"/>
  <c r="L1011" i="9"/>
  <c r="M1011" i="9" s="1"/>
  <c r="L2320" i="9"/>
  <c r="M2320" i="9" s="1"/>
  <c r="L420" i="9"/>
  <c r="M420" i="9" s="1"/>
  <c r="L454" i="9"/>
  <c r="M454" i="9" s="1"/>
  <c r="L2360" i="9"/>
  <c r="M2360" i="9" s="1"/>
  <c r="L2551" i="9"/>
  <c r="M2551" i="9" s="1"/>
  <c r="L833" i="9"/>
  <c r="M833" i="9" s="1"/>
  <c r="L967" i="9"/>
  <c r="M967" i="9" s="1"/>
  <c r="L52" i="9"/>
  <c r="M52" i="9" s="1"/>
  <c r="L166" i="9"/>
  <c r="M166" i="9" s="1"/>
  <c r="L191" i="9"/>
  <c r="M191" i="9" s="1"/>
  <c r="L1127" i="9"/>
  <c r="M1127" i="9" s="1"/>
  <c r="L972" i="9"/>
  <c r="M972" i="9" s="1"/>
  <c r="L488" i="9"/>
  <c r="M488" i="9" s="1"/>
  <c r="L527" i="9"/>
  <c r="M527" i="9" s="1"/>
  <c r="L973" i="9"/>
  <c r="M973" i="9" s="1"/>
  <c r="L198" i="9"/>
  <c r="M198" i="9" s="1"/>
  <c r="L231" i="9"/>
  <c r="M231" i="9" s="1"/>
  <c r="L305" i="9"/>
  <c r="M305" i="9" s="1"/>
  <c r="L1725" i="9"/>
  <c r="M1725" i="9" s="1"/>
  <c r="L2309" i="9"/>
  <c r="M2309" i="9" s="1"/>
  <c r="L760" i="9"/>
  <c r="M760" i="9" s="1"/>
  <c r="L2560" i="9"/>
  <c r="M2560" i="9" s="1"/>
  <c r="L142" i="9"/>
  <c r="M142" i="9" s="1"/>
  <c r="L86" i="9"/>
  <c r="M86" i="9" s="1"/>
  <c r="L767" i="9"/>
  <c r="M767" i="9" s="1"/>
  <c r="L758" i="9"/>
  <c r="M758" i="9" s="1"/>
  <c r="L36" i="9"/>
  <c r="M36" i="9" s="1"/>
  <c r="L349" i="9"/>
  <c r="M349" i="9" s="1"/>
  <c r="L2240" i="9"/>
  <c r="M2240" i="9" s="1"/>
  <c r="L505" i="9"/>
  <c r="M505" i="9" s="1"/>
  <c r="L290" i="9"/>
  <c r="M290" i="9" s="1"/>
  <c r="L259" i="9"/>
  <c r="M259" i="9" s="1"/>
  <c r="L1122" i="9"/>
  <c r="M1122" i="9" s="1"/>
  <c r="L229" i="9"/>
  <c r="M229" i="9" s="1"/>
  <c r="L2935" i="9"/>
  <c r="M2935" i="9" s="1"/>
  <c r="L815" i="9"/>
  <c r="M815" i="9" s="1"/>
  <c r="L643" i="9"/>
  <c r="M643" i="9" s="1"/>
  <c r="L1078" i="9"/>
  <c r="M1078" i="9" s="1"/>
  <c r="L919" i="9"/>
  <c r="M919" i="9" s="1"/>
  <c r="L2371" i="9"/>
  <c r="M2371" i="9" s="1"/>
  <c r="L638" i="9"/>
  <c r="M638" i="9" s="1"/>
  <c r="L408" i="9"/>
  <c r="M408" i="9" s="1"/>
  <c r="L164" i="9"/>
  <c r="M164" i="9" s="1"/>
  <c r="L519" i="9"/>
  <c r="M519" i="9" s="1"/>
  <c r="L2535" i="9"/>
  <c r="M2535" i="9" s="1"/>
  <c r="L24" i="9"/>
  <c r="M24" i="9" s="1"/>
  <c r="L1095" i="9"/>
  <c r="M1095" i="9" s="1"/>
  <c r="L669" i="9"/>
  <c r="M669" i="9" s="1"/>
  <c r="L741" i="9"/>
  <c r="M741" i="9" s="1"/>
  <c r="L691" i="9"/>
  <c r="M691" i="9" s="1"/>
  <c r="L709" i="9"/>
  <c r="M709" i="9" s="1"/>
  <c r="L276" i="9"/>
  <c r="M276" i="9" s="1"/>
  <c r="L821" i="9"/>
  <c r="M821" i="9" s="1"/>
  <c r="L2577" i="9"/>
  <c r="M2577" i="9" s="1"/>
  <c r="L1526" i="9"/>
  <c r="M1526" i="9" s="1"/>
  <c r="L1577" i="9"/>
  <c r="M1577" i="9" s="1"/>
  <c r="L1832" i="9"/>
  <c r="M1832" i="9" s="1"/>
  <c r="L2118" i="9"/>
  <c r="M2118" i="9" s="1"/>
  <c r="L1970" i="9"/>
  <c r="M1970" i="9" s="1"/>
  <c r="L1370" i="9"/>
  <c r="M1370" i="9" s="1"/>
  <c r="L2057" i="9"/>
  <c r="M2057" i="9" s="1"/>
  <c r="L1176" i="9"/>
  <c r="M1176" i="9" s="1"/>
  <c r="L1683" i="9"/>
  <c r="M1683" i="9" s="1"/>
  <c r="L1988" i="9"/>
  <c r="M1988" i="9" s="1"/>
  <c r="L1114" i="9"/>
  <c r="M1114" i="9" s="1"/>
  <c r="L2306" i="9"/>
  <c r="M2306" i="9" s="1"/>
  <c r="L906" i="9"/>
  <c r="M906" i="9" s="1"/>
  <c r="L2377" i="9"/>
  <c r="M2377" i="9" s="1"/>
  <c r="L2278" i="9"/>
  <c r="M2278" i="9" s="1"/>
  <c r="L2674" i="9"/>
  <c r="M2674" i="9" s="1"/>
  <c r="L1387" i="9"/>
  <c r="M1387" i="9" s="1"/>
  <c r="L1630" i="9"/>
  <c r="M1630" i="9" s="1"/>
  <c r="L2185" i="9"/>
  <c r="M2185" i="9" s="1"/>
  <c r="L2170" i="9"/>
  <c r="M2170" i="9" s="1"/>
  <c r="L1179" i="9"/>
  <c r="M1179" i="9" s="1"/>
  <c r="L1831" i="9"/>
  <c r="M1831" i="9" s="1"/>
  <c r="L1573" i="9"/>
  <c r="M1573" i="9" s="1"/>
  <c r="L1406" i="9"/>
  <c r="M1406" i="9" s="1"/>
  <c r="L1571" i="9"/>
  <c r="M1571" i="9" s="1"/>
  <c r="L2169" i="9"/>
  <c r="M2169" i="9" s="1"/>
  <c r="L3266" i="9"/>
  <c r="M3266" i="9" s="1"/>
  <c r="L1795" i="9"/>
  <c r="M1795" i="9" s="1"/>
  <c r="L2182" i="9"/>
  <c r="M2182" i="9" s="1"/>
  <c r="L1194" i="9"/>
  <c r="M1194" i="9" s="1"/>
  <c r="L1990" i="9"/>
  <c r="M1990" i="9" s="1"/>
  <c r="L1661" i="9"/>
  <c r="M1661" i="9" s="1"/>
  <c r="L1413" i="9"/>
  <c r="M1413" i="9" s="1"/>
  <c r="L1376" i="9"/>
  <c r="M1376" i="9" s="1"/>
  <c r="L1777" i="9"/>
  <c r="M1777" i="9" s="1"/>
  <c r="L2128" i="9"/>
  <c r="M2128" i="9" s="1"/>
  <c r="L1578" i="9"/>
  <c r="M1578" i="9" s="1"/>
  <c r="L3505" i="9"/>
  <c r="M3505" i="9" s="1"/>
  <c r="L2110" i="9"/>
  <c r="M2110" i="9" s="1"/>
  <c r="L1955" i="9"/>
  <c r="M1955" i="9" s="1"/>
  <c r="L2172" i="9"/>
  <c r="M2172" i="9" s="1"/>
  <c r="L2085" i="9"/>
  <c r="M2085" i="9" s="1"/>
  <c r="L1735" i="9"/>
  <c r="M1735" i="9" s="1"/>
  <c r="L2173" i="9"/>
  <c r="M2173" i="9" s="1"/>
  <c r="L1527" i="9"/>
  <c r="M1527" i="9" s="1"/>
  <c r="L1672" i="9"/>
  <c r="M1672" i="9" s="1"/>
  <c r="L1366" i="9"/>
  <c r="M1366" i="9" s="1"/>
  <c r="L1731" i="9"/>
  <c r="M1731" i="9" s="1"/>
  <c r="L1743" i="9"/>
  <c r="M1743" i="9" s="1"/>
  <c r="L2219" i="9"/>
  <c r="M2219" i="9" s="1"/>
  <c r="L2123" i="9"/>
  <c r="M2123" i="9" s="1"/>
  <c r="L1276" i="9"/>
  <c r="M1276" i="9" s="1"/>
  <c r="L2135" i="9"/>
  <c r="M2135" i="9" s="1"/>
  <c r="L2009" i="9"/>
  <c r="M2009" i="9" s="1"/>
  <c r="L1979" i="9"/>
  <c r="M1979" i="9" s="1"/>
  <c r="L1530" i="9"/>
  <c r="M1530" i="9" s="1"/>
  <c r="L1749" i="9"/>
  <c r="M1749" i="9" s="1"/>
  <c r="L2164" i="9"/>
  <c r="M2164" i="9" s="1"/>
  <c r="L2644" i="9"/>
  <c r="M2644" i="9" s="1"/>
  <c r="L1548" i="9"/>
  <c r="M1548" i="9" s="1"/>
  <c r="L1237" i="9"/>
  <c r="M1237" i="9" s="1"/>
  <c r="L1678" i="9"/>
  <c r="M1678" i="9" s="1"/>
  <c r="L1956" i="9"/>
  <c r="M1956" i="9" s="1"/>
  <c r="L2142" i="9"/>
  <c r="M2142" i="9" s="1"/>
  <c r="L1317" i="9"/>
  <c r="M1317" i="9" s="1"/>
  <c r="L1738" i="9"/>
  <c r="M1738" i="9" s="1"/>
  <c r="L1202" i="9"/>
  <c r="M1202" i="9" s="1"/>
  <c r="L1709" i="9"/>
  <c r="M1709" i="9" s="1"/>
  <c r="L1977" i="9"/>
  <c r="M1977" i="9" s="1"/>
  <c r="L2088" i="9"/>
  <c r="M2088" i="9" s="1"/>
  <c r="L1186" i="9"/>
  <c r="M1186" i="9" s="1"/>
  <c r="L786" i="9"/>
  <c r="M786" i="9" s="1"/>
  <c r="L2308" i="9"/>
  <c r="M2308" i="9" s="1"/>
  <c r="L2293" i="9"/>
  <c r="M2293" i="9" s="1"/>
  <c r="L347" i="9"/>
  <c r="M347" i="9" s="1"/>
  <c r="L411" i="9"/>
  <c r="M411" i="9" s="1"/>
  <c r="L63" i="9"/>
  <c r="M63" i="9" s="1"/>
  <c r="L2530" i="9"/>
  <c r="M2530" i="9" s="1"/>
  <c r="L601" i="9"/>
  <c r="M601" i="9" s="1"/>
  <c r="L114" i="9"/>
  <c r="M114" i="9" s="1"/>
  <c r="L1030" i="9"/>
  <c r="M1030" i="9" s="1"/>
  <c r="L452" i="9"/>
  <c r="M452" i="9" s="1"/>
  <c r="L834" i="9"/>
  <c r="M834" i="9" s="1"/>
  <c r="L2548" i="9"/>
  <c r="M2548" i="9" s="1"/>
  <c r="L187" i="9"/>
  <c r="M187" i="9" s="1"/>
  <c r="L310" i="9"/>
  <c r="M310" i="9" s="1"/>
  <c r="L220" i="9"/>
  <c r="M220" i="9" s="1"/>
  <c r="L121" i="9"/>
  <c r="M121" i="9" s="1"/>
  <c r="L553" i="9"/>
  <c r="M553" i="9" s="1"/>
  <c r="L1424" i="9"/>
  <c r="M1424" i="9" s="1"/>
  <c r="L1609" i="9"/>
  <c r="M1609" i="9" s="1"/>
  <c r="L1502" i="9"/>
  <c r="M1502" i="9" s="1"/>
  <c r="L2567" i="9"/>
  <c r="M2567" i="9" s="1"/>
  <c r="L2457" i="9"/>
  <c r="M2457" i="9" s="1"/>
  <c r="L34" i="9"/>
  <c r="M34" i="9" s="1"/>
  <c r="L769" i="9"/>
  <c r="M769" i="9" s="1"/>
  <c r="L886" i="9"/>
  <c r="M886" i="9" s="1"/>
  <c r="L656" i="9"/>
  <c r="M656" i="9" s="1"/>
  <c r="L288" i="9"/>
  <c r="M288" i="9" s="1"/>
  <c r="L1045" i="9"/>
  <c r="M1045" i="9" s="1"/>
  <c r="L2544" i="9"/>
  <c r="M2544" i="9" s="1"/>
  <c r="L2476" i="9"/>
  <c r="M2476" i="9" s="1"/>
  <c r="L2375" i="9"/>
  <c r="M2375" i="9" s="1"/>
  <c r="L417" i="9"/>
  <c r="M417" i="9" s="1"/>
  <c r="L111" i="9"/>
  <c r="M111" i="9" s="1"/>
  <c r="L1073" i="9"/>
  <c r="M1073" i="9" s="1"/>
  <c r="L2490" i="9"/>
  <c r="M2490" i="9" s="1"/>
  <c r="L313" i="9"/>
  <c r="M313" i="9" s="1"/>
  <c r="L162" i="9"/>
  <c r="M162" i="9" s="1"/>
  <c r="L200" i="9"/>
  <c r="M200" i="9" s="1"/>
  <c r="L555" i="9"/>
  <c r="M555" i="9" s="1"/>
  <c r="L167" i="9"/>
  <c r="M167" i="9" s="1"/>
  <c r="L95" i="9"/>
  <c r="M95" i="9" s="1"/>
  <c r="L365" i="9"/>
  <c r="M365" i="9" s="1"/>
  <c r="L1025" i="9"/>
  <c r="M1025" i="9" s="1"/>
  <c r="L863" i="9"/>
  <c r="M863" i="9" s="1"/>
  <c r="L352" i="9"/>
  <c r="M352" i="9" s="1"/>
  <c r="L953" i="9"/>
  <c r="M953" i="9" s="1"/>
  <c r="L765" i="9"/>
  <c r="M765" i="9" s="1"/>
  <c r="L2590" i="9"/>
  <c r="M2590" i="9" s="1"/>
  <c r="L154" i="9"/>
  <c r="M154" i="9" s="1"/>
  <c r="L2370" i="9"/>
  <c r="M2370" i="9" s="1"/>
  <c r="L284" i="9"/>
  <c r="M284" i="9" s="1"/>
  <c r="L1369" i="9"/>
  <c r="M1369" i="9" s="1"/>
  <c r="L1305" i="9"/>
  <c r="M1305" i="9" s="1"/>
  <c r="L439" i="9"/>
  <c r="M439" i="9" s="1"/>
  <c r="L1126" i="9"/>
  <c r="M1126" i="9" s="1"/>
  <c r="L2427" i="9"/>
  <c r="M2427" i="9" s="1"/>
  <c r="L979" i="9"/>
  <c r="M979" i="9" s="1"/>
  <c r="L2540" i="9"/>
  <c r="M2540" i="9" s="1"/>
  <c r="L2336" i="9"/>
  <c r="M2336" i="9" s="1"/>
  <c r="L2282" i="9"/>
  <c r="M2282" i="9" s="1"/>
  <c r="L889" i="9"/>
  <c r="M889" i="9" s="1"/>
  <c r="L445" i="9"/>
  <c r="M445" i="9" s="1"/>
  <c r="L1123" i="9"/>
  <c r="M1123" i="9" s="1"/>
  <c r="L511" i="9"/>
  <c r="M511" i="9" s="1"/>
  <c r="L213" i="9"/>
  <c r="M213" i="9" s="1"/>
  <c r="L2260" i="9"/>
  <c r="M2260" i="9" s="1"/>
  <c r="L2441" i="9"/>
  <c r="M2441" i="9" s="1"/>
  <c r="L2254" i="9"/>
  <c r="M2254" i="9" s="1"/>
  <c r="L2512" i="9"/>
  <c r="M2512" i="9" s="1"/>
  <c r="L441" i="9"/>
  <c r="M441" i="9" s="1"/>
  <c r="L935" i="9"/>
  <c r="M935" i="9" s="1"/>
  <c r="L620" i="9"/>
  <c r="M620" i="9" s="1"/>
  <c r="L2176" i="9"/>
  <c r="M2176" i="9" s="1"/>
  <c r="L2020" i="9"/>
  <c r="M2020" i="9" s="1"/>
  <c r="L2467" i="9"/>
  <c r="M2467" i="9" s="1"/>
  <c r="L614" i="9"/>
  <c r="M614" i="9" s="1"/>
  <c r="L1007" i="9"/>
  <c r="M1007" i="9" s="1"/>
  <c r="L268" i="9"/>
  <c r="M268" i="9" s="1"/>
  <c r="L734" i="9"/>
  <c r="M734" i="9" s="1"/>
  <c r="L787" i="9"/>
  <c r="M787" i="9" s="1"/>
  <c r="L1121" i="9"/>
  <c r="M1121" i="9" s="1"/>
  <c r="L2435" i="9"/>
  <c r="M2435" i="9" s="1"/>
  <c r="L390" i="9"/>
  <c r="M390" i="9" s="1"/>
  <c r="L540" i="9"/>
  <c r="M540" i="9" s="1"/>
  <c r="L461" i="9"/>
  <c r="M461" i="9" s="1"/>
  <c r="L2289" i="9"/>
  <c r="M2289" i="9" s="1"/>
  <c r="L424" i="9"/>
  <c r="M424" i="9" s="1"/>
  <c r="L377" i="9"/>
  <c r="M377" i="9" s="1"/>
  <c r="L597" i="9"/>
  <c r="M597" i="9" s="1"/>
  <c r="L670" i="9"/>
  <c r="M670" i="9" s="1"/>
  <c r="L400" i="9"/>
  <c r="M400" i="9" s="1"/>
  <c r="L2348" i="9"/>
  <c r="M2348" i="9" s="1"/>
  <c r="L905" i="9"/>
  <c r="M905" i="9" s="1"/>
  <c r="L1289" i="9"/>
  <c r="M1289" i="9" s="1"/>
  <c r="L1724" i="9"/>
  <c r="M1724" i="9" s="1"/>
  <c r="L1888" i="9"/>
  <c r="M1888" i="9" s="1"/>
  <c r="L822" i="9"/>
  <c r="M822" i="9" s="1"/>
  <c r="L515" i="9"/>
  <c r="M515" i="9" s="1"/>
  <c r="L394" i="9"/>
  <c r="M394" i="9" s="1"/>
  <c r="L269" i="9"/>
  <c r="M269" i="9" s="1"/>
  <c r="L2292" i="9"/>
  <c r="M2292" i="9" s="1"/>
  <c r="L2570" i="9"/>
  <c r="M2570" i="9" s="1"/>
  <c r="L225" i="9"/>
  <c r="M225" i="9" s="1"/>
  <c r="L658" i="9"/>
  <c r="M658" i="9" s="1"/>
  <c r="L2367" i="9"/>
  <c r="M2367" i="9" s="1"/>
  <c r="L827" i="9"/>
  <c r="M827" i="9" s="1"/>
  <c r="L927" i="9"/>
  <c r="M927" i="9" s="1"/>
  <c r="L1026" i="9"/>
  <c r="M1026" i="9" s="1"/>
  <c r="L309" i="9"/>
  <c r="M309" i="9" s="1"/>
  <c r="L1079" i="9"/>
  <c r="M1079" i="9" s="1"/>
  <c r="L668" i="9"/>
  <c r="M668" i="9" s="1"/>
  <c r="L740" i="9"/>
  <c r="M740" i="9" s="1"/>
  <c r="L672" i="9"/>
  <c r="M672" i="9" s="1"/>
  <c r="L573" i="9"/>
  <c r="M573" i="9" s="1"/>
  <c r="L1934" i="9"/>
  <c r="M1934" i="9" s="1"/>
  <c r="L1563" i="9"/>
  <c r="M1563" i="9" s="1"/>
  <c r="L1810" i="9"/>
  <c r="M1810" i="9" s="1"/>
  <c r="L208" i="9"/>
  <c r="M208" i="9" s="1"/>
  <c r="L173" i="9"/>
  <c r="M173" i="9" s="1"/>
  <c r="L917" i="9"/>
  <c r="M917" i="9" s="1"/>
  <c r="L177" i="9"/>
  <c r="M177" i="9" s="1"/>
  <c r="L151" i="9"/>
  <c r="M151" i="9" s="1"/>
  <c r="L568" i="9"/>
  <c r="M568" i="9" s="1"/>
  <c r="L801" i="9"/>
  <c r="M801" i="9" s="1"/>
  <c r="L260" i="9"/>
  <c r="M260" i="9" s="1"/>
  <c r="L642" i="9"/>
  <c r="M642" i="9" s="1"/>
  <c r="L388" i="9"/>
  <c r="M388" i="9" s="1"/>
  <c r="L598" i="9"/>
  <c r="M598" i="9" s="1"/>
  <c r="L603" i="9"/>
  <c r="M603" i="9" s="1"/>
  <c r="L171" i="9"/>
  <c r="M171" i="9" s="1"/>
  <c r="L866" i="9"/>
  <c r="M866" i="9" s="1"/>
  <c r="L2326" i="9"/>
  <c r="M2326" i="9" s="1"/>
  <c r="L742" i="9"/>
  <c r="M742" i="9" s="1"/>
  <c r="L113" i="9"/>
  <c r="M113" i="9" s="1"/>
  <c r="L2479" i="9"/>
  <c r="M2479" i="9" s="1"/>
  <c r="L1675" i="9"/>
  <c r="M1675" i="9" s="1"/>
  <c r="L1302" i="9"/>
  <c r="M1302" i="9" s="1"/>
  <c r="L2257" i="9"/>
  <c r="M2257" i="9" s="1"/>
  <c r="L895" i="9"/>
  <c r="M895" i="9" s="1"/>
  <c r="L2553" i="9"/>
  <c r="M2553" i="9" s="1"/>
  <c r="L804" i="9"/>
  <c r="M804" i="9" s="1"/>
  <c r="L2382" i="9"/>
  <c r="M2382" i="9" s="1"/>
  <c r="L2356" i="9"/>
  <c r="M2356" i="9" s="1"/>
  <c r="L2557" i="9"/>
  <c r="M2557" i="9" s="1"/>
  <c r="L1027" i="9"/>
  <c r="M1027" i="9" s="1"/>
  <c r="L960" i="9"/>
  <c r="M960" i="9" s="1"/>
  <c r="L1096" i="9"/>
  <c r="M1096" i="9" s="1"/>
  <c r="L219" i="9"/>
  <c r="M219" i="9" s="1"/>
  <c r="L509" i="9"/>
  <c r="M509" i="9" s="1"/>
  <c r="L693" i="9"/>
  <c r="M693" i="9" s="1"/>
  <c r="L48" i="9"/>
  <c r="M48" i="9" s="1"/>
  <c r="L816" i="9"/>
  <c r="M816" i="9" s="1"/>
  <c r="L280" i="9"/>
  <c r="M280" i="9" s="1"/>
  <c r="L267" i="9"/>
  <c r="M267" i="9" s="1"/>
  <c r="L2471" i="9"/>
  <c r="M2471" i="9" s="1"/>
  <c r="L2285" i="9"/>
  <c r="M2285" i="9" s="1"/>
  <c r="L875" i="9"/>
  <c r="M875" i="9" s="1"/>
  <c r="L796" i="9"/>
  <c r="M796" i="9" s="1"/>
  <c r="L606" i="9"/>
  <c r="M606" i="9" s="1"/>
  <c r="L326" i="9"/>
  <c r="M326" i="9" s="1"/>
  <c r="L986" i="9"/>
  <c r="M986" i="9" s="1"/>
  <c r="L976" i="9"/>
  <c r="M976" i="9" s="1"/>
  <c r="L27" i="9"/>
  <c r="M27" i="9" s="1"/>
  <c r="L132" i="9"/>
  <c r="M132" i="9" s="1"/>
  <c r="L273" i="9"/>
  <c r="M273" i="9" s="1"/>
  <c r="L2589" i="9"/>
  <c r="M2589" i="9" s="1"/>
  <c r="L1914" i="9"/>
  <c r="M1914" i="9" s="1"/>
  <c r="L1085" i="9"/>
  <c r="M1085" i="9" s="1"/>
  <c r="L2446" i="9"/>
  <c r="M2446" i="9" s="1"/>
  <c r="L850" i="9"/>
  <c r="M850" i="9" s="1"/>
  <c r="L2485" i="9"/>
  <c r="M2485" i="9" s="1"/>
  <c r="L1164" i="9"/>
  <c r="M1164" i="9" s="1"/>
  <c r="L775" i="9"/>
  <c r="M775" i="9" s="1"/>
  <c r="L123" i="9"/>
  <c r="M123" i="9" s="1"/>
  <c r="L185" i="9"/>
  <c r="M185" i="9" s="1"/>
  <c r="L810" i="9"/>
  <c r="M810" i="9" s="1"/>
  <c r="L932" i="9"/>
  <c r="M932" i="9" s="1"/>
  <c r="L500" i="9"/>
  <c r="M500" i="9" s="1"/>
  <c r="L1035" i="9"/>
  <c r="M1035" i="9" s="1"/>
  <c r="L2539" i="9"/>
  <c r="M2539" i="9" s="1"/>
  <c r="L2255" i="9"/>
  <c r="M2255" i="9" s="1"/>
  <c r="L899" i="9"/>
  <c r="M899" i="9" s="1"/>
  <c r="L2129" i="9"/>
  <c r="M2129" i="9" s="1"/>
  <c r="L1065" i="9"/>
  <c r="M1065" i="9" s="1"/>
  <c r="L2538" i="9"/>
  <c r="M2538" i="9" s="1"/>
  <c r="L1088" i="9"/>
  <c r="M1088" i="9" s="1"/>
  <c r="L690" i="9"/>
  <c r="M690" i="9" s="1"/>
  <c r="L2597" i="9"/>
  <c r="M2597" i="9" s="1"/>
  <c r="L2275" i="9"/>
  <c r="M2275" i="9" s="1"/>
  <c r="L3241" i="9"/>
  <c r="M3241" i="9" s="1"/>
  <c r="L3095" i="9"/>
  <c r="M3095" i="9" s="1"/>
  <c r="L3354" i="9"/>
  <c r="M3354" i="9" s="1"/>
  <c r="L3083" i="9"/>
  <c r="M3083" i="9" s="1"/>
  <c r="L3233" i="9"/>
  <c r="M3233" i="9" s="1"/>
  <c r="L2838" i="9"/>
  <c r="M2838" i="9" s="1"/>
  <c r="L2615" i="9"/>
  <c r="M2615" i="9" s="1"/>
  <c r="L2915" i="9"/>
  <c r="M2915" i="9" s="1"/>
  <c r="L3408" i="9"/>
  <c r="M3408" i="9" s="1"/>
  <c r="L3034" i="9"/>
  <c r="M3034" i="9" s="1"/>
  <c r="L3332" i="9"/>
  <c r="M3332" i="9" s="1"/>
  <c r="L3421" i="9"/>
  <c r="M3421" i="9" s="1"/>
  <c r="L3347" i="9"/>
  <c r="M3347" i="9" s="1"/>
  <c r="L3314" i="9"/>
  <c r="M3314" i="9" s="1"/>
  <c r="L3334" i="9"/>
  <c r="M3334" i="9" s="1"/>
  <c r="L2845" i="9"/>
  <c r="M2845" i="9" s="1"/>
  <c r="L3319" i="9"/>
  <c r="M3319" i="9" s="1"/>
  <c r="L3135" i="9"/>
  <c r="M3135" i="9" s="1"/>
  <c r="L2975" i="9"/>
  <c r="M2975" i="9" s="1"/>
  <c r="L2916" i="9"/>
  <c r="M2916" i="9" s="1"/>
  <c r="L2785" i="9"/>
  <c r="M2785" i="9" s="1"/>
  <c r="L2645" i="9"/>
  <c r="M2645" i="9" s="1"/>
  <c r="L2759" i="9"/>
  <c r="M2759" i="9" s="1"/>
  <c r="L2941" i="9"/>
  <c r="M2941" i="9" s="1"/>
  <c r="L3346" i="9"/>
  <c r="M3346" i="9" s="1"/>
  <c r="L3485" i="9"/>
  <c r="M3485" i="9" s="1"/>
  <c r="L2966" i="9"/>
  <c r="M2966" i="9" s="1"/>
  <c r="L3356" i="9"/>
  <c r="M3356" i="9" s="1"/>
  <c r="L3149" i="9"/>
  <c r="M3149" i="9" s="1"/>
  <c r="L2910" i="9"/>
  <c r="M2910" i="9" s="1"/>
  <c r="L3231" i="9"/>
  <c r="M3231" i="9" s="1"/>
  <c r="L3324" i="9"/>
  <c r="M3324" i="9" s="1"/>
  <c r="L3432" i="9"/>
  <c r="M3432" i="9" s="1"/>
  <c r="L2921" i="9"/>
  <c r="M2921" i="9" s="1"/>
  <c r="L3053" i="9"/>
  <c r="M3053" i="9" s="1"/>
  <c r="L3237" i="9"/>
  <c r="M3237" i="9" s="1"/>
  <c r="L3606" i="9"/>
  <c r="M3606" i="9" s="1"/>
  <c r="L3607" i="9"/>
  <c r="M3607" i="9" s="1"/>
  <c r="L3558" i="9"/>
  <c r="M3558" i="9" s="1"/>
  <c r="L3587" i="9"/>
  <c r="M3587" i="9" s="1"/>
  <c r="L3524" i="9"/>
  <c r="M3524" i="9" s="1"/>
  <c r="G3548" i="9"/>
  <c r="H3548" i="9" s="1"/>
  <c r="G3537" i="9"/>
  <c r="H3537" i="9" s="1"/>
  <c r="G3587" i="9"/>
  <c r="H3587" i="9" s="1"/>
  <c r="G3551" i="9"/>
  <c r="H3551" i="9" s="1"/>
  <c r="G3559" i="9"/>
  <c r="H3559" i="9" s="1"/>
  <c r="G3536" i="9"/>
  <c r="H3536" i="9" s="1"/>
  <c r="G3612" i="9"/>
  <c r="H3612" i="9" s="1"/>
  <c r="G3614" i="9"/>
  <c r="H3614" i="9" s="1"/>
  <c r="G3618" i="9"/>
  <c r="H3618" i="9" s="1"/>
  <c r="G1255" i="9"/>
  <c r="H1255" i="9" s="1"/>
  <c r="G1226" i="9"/>
  <c r="H1226" i="9" s="1"/>
  <c r="G1336" i="9"/>
  <c r="H1336" i="9" s="1"/>
  <c r="G1419" i="9"/>
  <c r="H1419" i="9" s="1"/>
  <c r="G1193" i="9"/>
  <c r="H1193" i="9" s="1"/>
  <c r="G1504" i="9"/>
  <c r="H1504" i="9" s="1"/>
  <c r="G1268" i="9"/>
  <c r="H1268" i="9" s="1"/>
  <c r="G1379" i="9"/>
  <c r="H1379" i="9" s="1"/>
  <c r="G1453" i="9"/>
  <c r="H1453" i="9" s="1"/>
  <c r="G1489" i="9"/>
  <c r="H1489" i="9" s="1"/>
  <c r="G1439" i="9"/>
  <c r="H1439" i="9" s="1"/>
  <c r="G1349" i="9"/>
  <c r="H1349" i="9" s="1"/>
  <c r="G1382" i="9"/>
  <c r="H1382" i="9" s="1"/>
  <c r="G1170" i="9"/>
  <c r="H1170" i="9" s="1"/>
  <c r="G1396" i="9"/>
  <c r="H1396" i="9" s="1"/>
  <c r="G1375" i="9"/>
  <c r="H1375" i="9" s="1"/>
  <c r="G1393" i="9"/>
  <c r="H1393" i="9" s="1"/>
  <c r="G1286" i="9"/>
  <c r="H1286" i="9" s="1"/>
  <c r="G1253" i="9"/>
  <c r="H1253" i="9" s="1"/>
  <c r="G1227" i="9"/>
  <c r="H1227" i="9" s="1"/>
  <c r="G1487" i="9"/>
  <c r="H1487" i="9" s="1"/>
  <c r="G1462" i="9"/>
  <c r="H1462" i="9" s="1"/>
  <c r="G1322" i="9"/>
  <c r="H1322" i="9" s="1"/>
  <c r="G1295" i="9"/>
  <c r="H1295" i="9" s="1"/>
  <c r="G1254" i="9"/>
  <c r="H1254" i="9" s="1"/>
  <c r="G1367" i="9"/>
  <c r="H1367" i="9" s="1"/>
  <c r="G1472" i="9"/>
  <c r="H1472" i="9" s="1"/>
  <c r="G1292" i="9"/>
  <c r="H1292" i="9" s="1"/>
  <c r="G1296" i="9"/>
  <c r="H1296" i="9" s="1"/>
  <c r="G1157" i="9"/>
  <c r="H1157" i="9" s="1"/>
  <c r="G1274" i="9"/>
  <c r="H1274" i="9" s="1"/>
  <c r="G1267" i="9"/>
  <c r="H1267" i="9" s="1"/>
  <c r="G1236" i="9"/>
  <c r="H1236" i="9" s="1"/>
  <c r="G1244" i="9"/>
  <c r="H1244" i="9" s="1"/>
  <c r="G1470" i="9"/>
  <c r="H1470" i="9" s="1"/>
  <c r="G1422" i="9"/>
  <c r="H1422" i="9" s="1"/>
  <c r="G1415" i="9"/>
  <c r="H1415" i="9" s="1"/>
  <c r="G1384" i="9"/>
  <c r="H1384" i="9" s="1"/>
  <c r="G1259" i="9"/>
  <c r="H1259" i="9" s="1"/>
  <c r="G1471" i="9"/>
  <c r="H1471" i="9" s="1"/>
  <c r="G1187" i="9"/>
  <c r="H1187" i="9" s="1"/>
  <c r="G1402" i="9"/>
  <c r="H1402" i="9" s="1"/>
  <c r="G1280" i="9"/>
  <c r="H1280" i="9" s="1"/>
  <c r="G1178" i="9"/>
  <c r="H1178" i="9" s="1"/>
  <c r="G1172" i="9"/>
  <c r="H1172" i="9" s="1"/>
  <c r="G1493" i="9"/>
  <c r="H1493" i="9" s="1"/>
  <c r="G1476" i="9"/>
  <c r="H1476" i="9" s="1"/>
  <c r="G1197" i="9"/>
  <c r="H1197" i="9" s="1"/>
  <c r="G1346" i="9"/>
  <c r="H1346" i="9" s="1"/>
  <c r="G1437" i="9"/>
  <c r="H1437" i="9" s="1"/>
  <c r="G1311" i="9"/>
  <c r="H1311" i="9" s="1"/>
  <c r="G1465" i="9"/>
  <c r="H1465" i="9" s="1"/>
  <c r="G1190" i="9"/>
  <c r="H1190" i="9" s="1"/>
  <c r="G1200" i="9"/>
  <c r="H1200" i="9" s="1"/>
  <c r="G1456" i="9"/>
  <c r="H1456" i="9" s="1"/>
  <c r="G1188" i="9"/>
  <c r="H1188" i="9" s="1"/>
  <c r="G1199" i="9"/>
  <c r="H1199" i="9" s="1"/>
  <c r="G1214" i="9"/>
  <c r="H1214" i="9" s="1"/>
  <c r="G1448" i="9"/>
  <c r="H1448" i="9" s="1"/>
  <c r="G1430" i="9"/>
  <c r="H1430" i="9" s="1"/>
  <c r="G1218" i="9"/>
  <c r="H1218" i="9" s="1"/>
  <c r="G1433" i="9"/>
  <c r="H1433" i="9" s="1"/>
  <c r="G1365" i="9"/>
  <c r="H1365" i="9" s="1"/>
  <c r="G1288" i="9"/>
  <c r="H1288" i="9" s="1"/>
  <c r="G1300" i="9"/>
  <c r="H1300" i="9" s="1"/>
  <c r="G1490" i="9"/>
  <c r="H1490" i="9" s="1"/>
  <c r="G1309" i="9"/>
  <c r="H1309" i="9" s="1"/>
  <c r="G1372" i="9"/>
  <c r="H1372" i="9" s="1"/>
  <c r="G1505" i="9"/>
  <c r="H1505" i="9" s="1"/>
  <c r="G1241" i="9"/>
  <c r="H1241" i="9" s="1"/>
  <c r="G1256" i="9"/>
  <c r="H1256" i="9" s="1"/>
  <c r="G1247" i="9"/>
  <c r="H1247" i="9" s="1"/>
  <c r="G1232" i="9"/>
  <c r="H1232" i="9" s="1"/>
  <c r="G1167" i="9"/>
  <c r="H1167" i="9" s="1"/>
  <c r="G1290" i="9"/>
  <c r="H1290" i="9" s="1"/>
  <c r="G1412" i="9"/>
  <c r="H1412" i="9" s="1"/>
  <c r="G1356" i="9"/>
  <c r="H1356" i="9" s="1"/>
  <c r="G1445" i="9"/>
  <c r="H1445" i="9" s="1"/>
  <c r="G1338" i="9"/>
  <c r="H1338" i="9" s="1"/>
  <c r="G1215" i="9"/>
  <c r="H1215" i="9" s="1"/>
  <c r="G1240" i="9"/>
  <c r="H1240" i="9" s="1"/>
  <c r="G1344" i="9"/>
  <c r="H1344" i="9" s="1"/>
  <c r="G1354" i="9"/>
  <c r="H1354" i="9" s="1"/>
  <c r="G1333" i="9"/>
  <c r="H1333" i="9" s="1"/>
  <c r="G1163" i="9"/>
  <c r="H1163" i="9" s="1"/>
  <c r="G1418" i="9"/>
  <c r="H1418" i="9" s="1"/>
  <c r="G1160" i="9"/>
  <c r="H1160" i="9" s="1"/>
  <c r="G1210" i="9"/>
  <c r="H1210" i="9" s="1"/>
  <c r="G1263" i="9"/>
  <c r="H1263" i="9" s="1"/>
  <c r="G1477" i="9"/>
  <c r="H1477" i="9" s="1"/>
  <c r="G1423" i="9"/>
  <c r="H1423" i="9" s="1"/>
  <c r="G1285" i="9"/>
  <c r="H1285" i="9" s="1"/>
  <c r="G1158" i="9"/>
  <c r="H1158" i="9" s="1"/>
  <c r="G1381" i="9"/>
  <c r="H1381" i="9" s="1"/>
  <c r="G1195" i="9"/>
  <c r="H1195" i="9" s="1"/>
  <c r="G1278" i="9"/>
  <c r="H1278" i="9" s="1"/>
  <c r="G1164" i="9"/>
  <c r="H1164" i="9" s="1"/>
  <c r="G1165" i="9"/>
  <c r="H1165" i="9" s="1"/>
  <c r="G1334" i="9"/>
  <c r="H1334" i="9" s="1"/>
  <c r="G1400" i="9"/>
  <c r="H1400" i="9" s="1"/>
  <c r="G1258" i="9"/>
  <c r="H1258" i="9" s="1"/>
  <c r="G1298" i="9"/>
  <c r="H1298" i="9" s="1"/>
  <c r="G1479" i="9"/>
  <c r="H1479" i="9" s="1"/>
  <c r="G1369" i="9"/>
  <c r="H1369" i="9" s="1"/>
  <c r="G1192" i="9"/>
  <c r="H1192" i="9" s="1"/>
  <c r="G1204" i="9"/>
  <c r="H1204" i="9" s="1"/>
  <c r="G1266" i="9"/>
  <c r="H1266" i="9" s="1"/>
  <c r="G1361" i="9"/>
  <c r="H1361" i="9" s="1"/>
  <c r="G1315" i="9"/>
  <c r="H1315" i="9" s="1"/>
  <c r="G1405" i="9"/>
  <c r="H1405" i="9" s="1"/>
  <c r="G1483" i="9"/>
  <c r="H1483" i="9" s="1"/>
  <c r="G1501" i="9"/>
  <c r="H1501" i="9" s="1"/>
  <c r="G1337" i="9"/>
  <c r="H1337" i="9" s="1"/>
  <c r="G1431" i="9"/>
  <c r="H1431" i="9" s="1"/>
  <c r="G1428" i="9"/>
  <c r="H1428" i="9" s="1"/>
  <c r="G1378" i="9"/>
  <c r="H1378" i="9" s="1"/>
  <c r="G1387" i="9"/>
  <c r="H1387" i="9" s="1"/>
  <c r="G1399" i="9"/>
  <c r="H1399" i="9" s="1"/>
  <c r="G1234" i="9"/>
  <c r="H1234" i="9" s="1"/>
  <c r="G1420" i="9"/>
  <c r="H1420" i="9" s="1"/>
  <c r="G1351" i="9"/>
  <c r="H1351" i="9" s="1"/>
  <c r="G1406" i="9"/>
  <c r="H1406" i="9" s="1"/>
  <c r="G1494" i="9"/>
  <c r="H1494" i="9" s="1"/>
  <c r="G1220" i="9"/>
  <c r="H1220" i="9" s="1"/>
  <c r="G1182" i="9"/>
  <c r="H1182" i="9" s="1"/>
  <c r="G1485" i="9"/>
  <c r="H1485" i="9" s="1"/>
  <c r="G1352" i="9"/>
  <c r="H1352" i="9" s="1"/>
  <c r="G1217" i="9"/>
  <c r="H1217" i="9" s="1"/>
  <c r="G1496" i="9"/>
  <c r="H1496" i="9" s="1"/>
  <c r="G1246" i="9"/>
  <c r="H1246" i="9" s="1"/>
  <c r="G1395" i="9"/>
  <c r="H1395" i="9" s="1"/>
  <c r="G1211" i="9"/>
  <c r="H1211" i="9" s="1"/>
  <c r="G1413" i="9"/>
  <c r="H1413" i="9" s="1"/>
  <c r="G1484" i="9"/>
  <c r="H1484" i="9" s="1"/>
  <c r="G1242" i="9"/>
  <c r="H1242" i="9" s="1"/>
  <c r="G1444" i="9"/>
  <c r="H1444" i="9" s="1"/>
  <c r="G1206" i="9"/>
  <c r="H1206" i="9" s="1"/>
  <c r="G1281" i="9"/>
  <c r="H1281" i="9" s="1"/>
  <c r="G1426" i="9"/>
  <c r="H1426" i="9" s="1"/>
  <c r="G1353" i="9"/>
  <c r="H1353" i="9" s="1"/>
  <c r="G1231" i="9"/>
  <c r="H1231" i="9" s="1"/>
  <c r="G1313" i="9"/>
  <c r="H1313" i="9" s="1"/>
  <c r="G1340" i="9"/>
  <c r="H1340" i="9" s="1"/>
  <c r="G1260" i="9"/>
  <c r="H1260" i="9" s="1"/>
  <c r="G1385" i="9"/>
  <c r="H1385" i="9" s="1"/>
  <c r="G1421" i="9"/>
  <c r="H1421" i="9" s="1"/>
  <c r="G1216" i="9"/>
  <c r="H1216" i="9" s="1"/>
  <c r="G1209" i="9"/>
  <c r="H1209" i="9" s="1"/>
  <c r="G1237" i="9"/>
  <c r="H1237" i="9" s="1"/>
  <c r="G1221" i="9"/>
  <c r="H1221" i="9" s="1"/>
  <c r="G1307" i="9"/>
  <c r="H1307" i="9" s="1"/>
  <c r="G1319" i="9"/>
  <c r="H1319" i="9" s="1"/>
  <c r="G1177" i="9"/>
  <c r="H1177" i="9" s="1"/>
  <c r="G1392" i="9"/>
  <c r="H1392" i="9" s="1"/>
  <c r="G1464" i="9"/>
  <c r="H1464" i="9" s="1"/>
  <c r="G1403" i="9"/>
  <c r="H1403" i="9" s="1"/>
  <c r="G1223" i="9"/>
  <c r="H1223" i="9" s="1"/>
  <c r="G1184" i="9"/>
  <c r="H1184" i="9" s="1"/>
  <c r="G1316" i="9"/>
  <c r="H1316" i="9" s="1"/>
  <c r="G1185" i="9"/>
  <c r="H1185" i="9" s="1"/>
  <c r="G1368" i="9"/>
  <c r="H1368" i="9" s="1"/>
  <c r="G1191" i="9"/>
  <c r="H1191" i="9" s="1"/>
  <c r="G1189" i="9"/>
  <c r="H1189" i="9" s="1"/>
  <c r="G1162" i="9"/>
  <c r="H1162" i="9" s="1"/>
  <c r="G1152" i="9"/>
  <c r="H1152" i="9" s="1"/>
  <c r="G1156" i="9"/>
  <c r="H1156" i="9" s="1"/>
  <c r="G1202" i="9"/>
  <c r="H1202" i="9" s="1"/>
  <c r="G1478" i="9"/>
  <c r="H1478" i="9" s="1"/>
  <c r="G1467" i="9"/>
  <c r="H1467" i="9" s="1"/>
  <c r="G1450" i="9"/>
  <c r="H1450" i="9" s="1"/>
  <c r="G1488" i="9"/>
  <c r="H1488" i="9" s="1"/>
  <c r="G1262" i="9"/>
  <c r="H1262" i="9" s="1"/>
  <c r="G1468" i="9"/>
  <c r="H1468" i="9" s="1"/>
  <c r="G1435" i="9"/>
  <c r="H1435" i="9" s="1"/>
  <c r="G1205" i="9"/>
  <c r="H1205" i="9" s="1"/>
  <c r="G1455" i="9"/>
  <c r="H1455" i="9" s="1"/>
  <c r="G1350" i="9"/>
  <c r="H1350" i="9" s="1"/>
  <c r="G1239" i="9"/>
  <c r="H1239" i="9" s="1"/>
  <c r="G1212" i="9"/>
  <c r="H1212" i="9" s="1"/>
  <c r="G1432" i="9"/>
  <c r="H1432" i="9" s="1"/>
  <c r="G1459" i="9"/>
  <c r="H1459" i="9" s="1"/>
  <c r="G1371" i="9"/>
  <c r="H1371" i="9" s="1"/>
  <c r="G1277" i="9"/>
  <c r="H1277" i="9" s="1"/>
  <c r="G1383" i="9"/>
  <c r="H1383" i="9" s="1"/>
  <c r="G1194" i="9"/>
  <c r="H1194" i="9" s="1"/>
  <c r="G1440" i="9"/>
  <c r="H1440" i="9" s="1"/>
  <c r="G1183" i="9"/>
  <c r="H1183" i="9" s="1"/>
  <c r="G1358" i="9"/>
  <c r="H1358" i="9" s="1"/>
  <c r="G1196" i="9"/>
  <c r="H1196" i="9" s="1"/>
  <c r="G1454" i="9"/>
  <c r="H1454" i="9" s="1"/>
  <c r="G1219" i="9"/>
  <c r="H1219" i="9" s="1"/>
  <c r="G1446" i="9"/>
  <c r="H1446" i="9" s="1"/>
  <c r="G1176" i="9"/>
  <c r="H1176" i="9" s="1"/>
  <c r="G1261" i="9"/>
  <c r="H1261" i="9" s="1"/>
  <c r="G1363" i="9"/>
  <c r="H1363" i="9" s="1"/>
  <c r="G1294" i="9"/>
  <c r="H1294" i="9" s="1"/>
  <c r="G1168" i="9"/>
  <c r="H1168" i="9" s="1"/>
  <c r="G1146" i="9"/>
  <c r="H1146" i="9" s="1"/>
  <c r="G1355" i="9"/>
  <c r="H1355" i="9" s="1"/>
  <c r="G1408" i="9"/>
  <c r="H1408" i="9" s="1"/>
  <c r="G1331" i="9"/>
  <c r="H1331" i="9" s="1"/>
  <c r="G1500" i="9"/>
  <c r="H1500" i="9" s="1"/>
  <c r="G1397" i="9"/>
  <c r="H1397" i="9" s="1"/>
  <c r="G1291" i="9"/>
  <c r="H1291" i="9" s="1"/>
  <c r="G1441" i="9"/>
  <c r="H1441" i="9" s="1"/>
  <c r="G1492" i="9"/>
  <c r="H1492" i="9" s="1"/>
  <c r="G1201" i="9"/>
  <c r="H1201" i="9" s="1"/>
  <c r="G1299" i="9"/>
  <c r="H1299" i="9" s="1"/>
  <c r="G1293" i="9"/>
  <c r="H1293" i="9" s="1"/>
  <c r="G1151" i="9"/>
  <c r="H1151" i="9" s="1"/>
  <c r="G1347" i="9"/>
  <c r="H1347" i="9" s="1"/>
  <c r="G1497" i="9"/>
  <c r="H1497" i="9" s="1"/>
  <c r="G1407" i="9"/>
  <c r="H1407" i="9" s="1"/>
  <c r="G1230" i="9"/>
  <c r="H1230" i="9" s="1"/>
  <c r="G1373" i="9"/>
  <c r="H1373" i="9" s="1"/>
  <c r="G1245" i="9"/>
  <c r="H1245" i="9" s="1"/>
  <c r="G1306" i="9"/>
  <c r="H1306" i="9" s="1"/>
  <c r="G1287" i="9"/>
  <c r="H1287" i="9" s="1"/>
  <c r="G1359" i="9"/>
  <c r="H1359" i="9" s="1"/>
  <c r="G1410" i="9"/>
  <c r="H1410" i="9" s="1"/>
  <c r="G1308" i="9"/>
  <c r="H1308" i="9" s="1"/>
  <c r="G1502" i="9"/>
  <c r="H1502" i="9" s="1"/>
  <c r="G1318" i="9"/>
  <c r="H1318" i="9" s="1"/>
  <c r="G1486" i="9"/>
  <c r="H1486" i="9" s="1"/>
  <c r="G1155" i="9"/>
  <c r="H1155" i="9" s="1"/>
  <c r="G1304" i="9"/>
  <c r="H1304" i="9" s="1"/>
  <c r="G1475" i="9"/>
  <c r="H1475" i="9" s="1"/>
  <c r="G1174" i="9"/>
  <c r="H1174" i="9" s="1"/>
  <c r="G1507" i="9"/>
  <c r="H1507" i="9" s="1"/>
  <c r="G1269" i="9"/>
  <c r="H1269" i="9" s="1"/>
  <c r="G1469" i="9"/>
  <c r="H1469" i="9" s="1"/>
  <c r="G1364" i="9"/>
  <c r="H1364" i="9" s="1"/>
  <c r="G1166" i="9"/>
  <c r="H1166" i="9" s="1"/>
  <c r="G1203" i="9"/>
  <c r="H1203" i="9" s="1"/>
  <c r="G1343" i="9"/>
  <c r="H1343" i="9" s="1"/>
  <c r="G1257" i="9"/>
  <c r="H1257" i="9" s="1"/>
  <c r="G1457" i="9"/>
  <c r="H1457" i="9" s="1"/>
  <c r="G1175" i="9"/>
  <c r="H1175" i="9" s="1"/>
  <c r="G1225" i="9"/>
  <c r="H1225" i="9" s="1"/>
  <c r="G1362" i="9"/>
  <c r="H1362" i="9" s="1"/>
  <c r="G1376" i="9"/>
  <c r="H1376" i="9" s="1"/>
  <c r="G1480" i="9"/>
  <c r="H1480" i="9" s="1"/>
  <c r="G1332" i="9"/>
  <c r="H1332" i="9" s="1"/>
  <c r="G1398" i="9"/>
  <c r="H1398" i="9" s="1"/>
  <c r="G1370" i="9"/>
  <c r="H1370" i="9" s="1"/>
  <c r="G1297" i="9"/>
  <c r="H1297" i="9" s="1"/>
  <c r="G1328" i="9"/>
  <c r="H1328" i="9" s="1"/>
  <c r="G1495" i="9"/>
  <c r="H1495" i="9" s="1"/>
  <c r="G1366" i="9"/>
  <c r="H1366" i="9" s="1"/>
  <c r="G1394" i="9"/>
  <c r="H1394" i="9" s="1"/>
  <c r="G1222" i="9"/>
  <c r="H1222" i="9" s="1"/>
  <c r="G1303" i="9"/>
  <c r="H1303" i="9" s="1"/>
  <c r="G1233" i="9"/>
  <c r="H1233" i="9" s="1"/>
  <c r="G1390" i="9"/>
  <c r="H1390" i="9" s="1"/>
  <c r="G1429" i="9"/>
  <c r="H1429" i="9" s="1"/>
  <c r="G1452" i="9"/>
  <c r="H1452" i="9" s="1"/>
  <c r="G1284" i="9"/>
  <c r="H1284" i="9" s="1"/>
  <c r="G1414" i="9"/>
  <c r="H1414" i="9" s="1"/>
  <c r="G1147" i="9"/>
  <c r="H1147" i="9" s="1"/>
  <c r="G1460" i="9"/>
  <c r="H1460" i="9" s="1"/>
  <c r="G1443" i="9"/>
  <c r="H1443" i="9" s="1"/>
  <c r="G1466" i="9"/>
  <c r="H1466" i="9" s="1"/>
  <c r="G1154" i="9"/>
  <c r="H1154" i="9" s="1"/>
  <c r="G1321" i="9"/>
  <c r="H1321" i="9" s="1"/>
  <c r="G1148" i="9"/>
  <c r="H1148" i="9" s="1"/>
  <c r="G1207" i="9"/>
  <c r="H1207" i="9" s="1"/>
  <c r="G1320" i="9"/>
  <c r="H1320" i="9" s="1"/>
  <c r="G1498" i="9"/>
  <c r="H1498" i="9" s="1"/>
  <c r="G1161" i="9"/>
  <c r="H1161" i="9" s="1"/>
  <c r="G1305" i="9"/>
  <c r="H1305" i="9" s="1"/>
  <c r="G1327" i="9"/>
  <c r="H1327" i="9" s="1"/>
  <c r="G1228" i="9"/>
  <c r="H1228" i="9" s="1"/>
  <c r="G1506" i="9"/>
  <c r="H1506" i="9" s="1"/>
  <c r="G1438" i="9"/>
  <c r="H1438" i="9" s="1"/>
  <c r="G1229" i="9"/>
  <c r="H1229" i="9" s="1"/>
  <c r="G1341" i="9"/>
  <c r="H1341" i="9" s="1"/>
  <c r="G1273" i="9"/>
  <c r="H1273" i="9" s="1"/>
  <c r="G1330" i="9"/>
  <c r="H1330" i="9" s="1"/>
  <c r="G1436" i="9"/>
  <c r="H1436" i="9" s="1"/>
  <c r="G1153" i="9"/>
  <c r="H1153" i="9" s="1"/>
  <c r="G1388" i="9"/>
  <c r="H1388" i="9" s="1"/>
  <c r="G1312" i="9"/>
  <c r="H1312" i="9" s="1"/>
  <c r="G1491" i="9"/>
  <c r="H1491" i="9" s="1"/>
  <c r="G1386" i="9"/>
  <c r="H1386" i="9" s="1"/>
  <c r="G1345" i="9"/>
  <c r="H1345" i="9" s="1"/>
  <c r="G1461" i="9"/>
  <c r="H1461" i="9" s="1"/>
  <c r="G1482" i="9"/>
  <c r="H1482" i="9" s="1"/>
  <c r="G1270" i="9"/>
  <c r="H1270" i="9" s="1"/>
  <c r="G1360" i="9"/>
  <c r="H1360" i="9" s="1"/>
  <c r="G1463" i="9"/>
  <c r="H1463" i="9" s="1"/>
  <c r="G1425" i="9"/>
  <c r="H1425" i="9" s="1"/>
  <c r="G1377" i="9"/>
  <c r="H1377" i="9" s="1"/>
  <c r="G1169" i="9"/>
  <c r="H1169" i="9" s="1"/>
  <c r="G1265" i="9"/>
  <c r="H1265" i="9" s="1"/>
  <c r="G1252" i="9"/>
  <c r="H1252" i="9" s="1"/>
  <c r="G1380" i="9"/>
  <c r="H1380" i="9" s="1"/>
  <c r="G1173" i="9"/>
  <c r="H1173" i="9" s="1"/>
  <c r="G1404" i="9"/>
  <c r="H1404" i="9" s="1"/>
  <c r="G1427" i="9"/>
  <c r="H1427" i="9" s="1"/>
  <c r="G1424" i="9"/>
  <c r="H1424" i="9" s="1"/>
  <c r="G1289" i="9"/>
  <c r="H1289" i="9" s="1"/>
  <c r="G1451" i="9"/>
  <c r="H1451" i="9" s="1"/>
  <c r="G1434" i="9"/>
  <c r="H1434" i="9" s="1"/>
  <c r="G1249" i="9"/>
  <c r="H1249" i="9" s="1"/>
  <c r="G1198" i="9"/>
  <c r="H1198" i="9" s="1"/>
  <c r="G1301" i="9"/>
  <c r="H1301" i="9" s="1"/>
  <c r="G1149" i="9"/>
  <c r="H1149" i="9" s="1"/>
  <c r="G1409" i="9"/>
  <c r="H1409" i="9" s="1"/>
  <c r="G1224" i="9"/>
  <c r="H1224" i="9" s="1"/>
  <c r="G1474" i="9"/>
  <c r="H1474" i="9" s="1"/>
  <c r="G1416" i="9"/>
  <c r="H1416" i="9" s="1"/>
  <c r="G1458" i="9"/>
  <c r="H1458" i="9" s="1"/>
  <c r="G1279" i="9"/>
  <c r="H1279" i="9" s="1"/>
  <c r="G1145" i="9"/>
  <c r="H1145" i="9" s="1"/>
  <c r="G1447" i="9"/>
  <c r="H1447" i="9" s="1"/>
  <c r="G1275" i="9"/>
  <c r="H1275" i="9" s="1"/>
  <c r="G1357" i="9"/>
  <c r="H1357" i="9" s="1"/>
  <c r="G1264" i="9"/>
  <c r="H1264" i="9" s="1"/>
  <c r="G1181" i="9"/>
  <c r="H1181" i="9" s="1"/>
  <c r="G1442" i="9"/>
  <c r="H1442" i="9" s="1"/>
  <c r="G1417" i="9"/>
  <c r="H1417" i="9" s="1"/>
  <c r="G1159" i="9"/>
  <c r="H1159" i="9" s="1"/>
  <c r="G1235" i="9"/>
  <c r="H1235" i="9" s="1"/>
  <c r="G1179" i="9"/>
  <c r="H1179" i="9" s="1"/>
  <c r="G1325" i="9"/>
  <c r="H1325" i="9" s="1"/>
  <c r="G1248" i="9"/>
  <c r="H1248" i="9" s="1"/>
  <c r="G1317" i="9"/>
  <c r="H1317" i="9" s="1"/>
  <c r="G1499" i="9"/>
  <c r="H1499" i="9" s="1"/>
  <c r="G1310" i="9"/>
  <c r="H1310" i="9" s="1"/>
  <c r="G1314" i="9"/>
  <c r="H1314" i="9" s="1"/>
  <c r="G1283" i="9"/>
  <c r="H1283" i="9" s="1"/>
  <c r="G1272" i="9"/>
  <c r="H1272" i="9" s="1"/>
  <c r="G1411" i="9"/>
  <c r="H1411" i="9" s="1"/>
  <c r="G1251" i="9"/>
  <c r="H1251" i="9" s="1"/>
  <c r="G1389" i="9"/>
  <c r="H1389" i="9" s="1"/>
  <c r="G1276" i="9"/>
  <c r="H1276" i="9" s="1"/>
  <c r="G1401" i="9"/>
  <c r="H1401" i="9" s="1"/>
  <c r="G1374" i="9"/>
  <c r="H1374" i="9" s="1"/>
  <c r="G1503" i="9"/>
  <c r="H1503" i="9" s="1"/>
  <c r="G1180" i="9"/>
  <c r="H1180" i="9" s="1"/>
  <c r="G1243" i="9"/>
  <c r="H1243" i="9" s="1"/>
  <c r="G1348" i="9"/>
  <c r="H1348" i="9" s="1"/>
  <c r="G1323" i="9"/>
  <c r="H1323" i="9" s="1"/>
  <c r="G1144" i="9"/>
  <c r="H1144" i="9" s="1"/>
  <c r="G1324" i="9"/>
  <c r="H1324" i="9" s="1"/>
  <c r="G1329" i="9"/>
  <c r="H1329" i="9" s="1"/>
  <c r="G1391" i="9"/>
  <c r="H1391" i="9" s="1"/>
  <c r="G1282" i="9"/>
  <c r="H1282" i="9" s="1"/>
  <c r="G1186" i="9"/>
  <c r="H1186" i="9" s="1"/>
  <c r="G1171" i="9"/>
  <c r="H1171" i="9" s="1"/>
  <c r="G1238" i="9"/>
  <c r="H1238" i="9" s="1"/>
  <c r="G1150" i="9"/>
  <c r="H1150" i="9" s="1"/>
  <c r="G1339" i="9"/>
  <c r="H1339" i="9" s="1"/>
  <c r="G1250" i="9"/>
  <c r="H1250" i="9" s="1"/>
  <c r="G1213" i="9"/>
  <c r="H1213" i="9" s="1"/>
  <c r="G1342" i="9"/>
  <c r="H1342" i="9" s="1"/>
  <c r="G1326" i="9"/>
  <c r="H1326" i="9" s="1"/>
  <c r="G1449" i="9"/>
  <c r="H1449" i="9" s="1"/>
  <c r="G1473" i="9"/>
  <c r="H1473" i="9" s="1"/>
  <c r="G1208" i="9"/>
  <c r="H1208" i="9" s="1"/>
  <c r="G1335" i="9"/>
  <c r="H1335" i="9" s="1"/>
  <c r="G1481" i="9"/>
  <c r="H1481" i="9" s="1"/>
  <c r="G1271" i="9"/>
  <c r="H1271" i="9" s="1"/>
  <c r="G1302" i="9"/>
  <c r="H1302" i="9" s="1"/>
  <c r="G385" i="9"/>
  <c r="H385" i="9" s="1"/>
  <c r="G322" i="9"/>
  <c r="H322" i="9" s="1"/>
  <c r="G1072" i="9"/>
  <c r="H1072" i="9" s="1"/>
  <c r="G1616" i="9"/>
  <c r="H1616" i="9" s="1"/>
  <c r="G969" i="9"/>
  <c r="H969" i="9" s="1"/>
  <c r="G426" i="9"/>
  <c r="H426" i="9" s="1"/>
  <c r="G994" i="9"/>
  <c r="H994" i="9" s="1"/>
  <c r="G528" i="9"/>
  <c r="H528" i="9" s="1"/>
  <c r="G553" i="9"/>
  <c r="H553" i="9" s="1"/>
  <c r="G1044" i="9"/>
  <c r="H1044" i="9" s="1"/>
  <c r="G1522" i="9"/>
  <c r="H1522" i="9" s="1"/>
  <c r="G163" i="9"/>
  <c r="H163" i="9" s="1"/>
  <c r="G1141" i="9"/>
  <c r="H1141" i="9" s="1"/>
  <c r="G133" i="9"/>
  <c r="H133" i="9" s="1"/>
  <c r="G754" i="9"/>
  <c r="H754" i="9" s="1"/>
  <c r="G1028" i="9"/>
  <c r="H1028" i="9" s="1"/>
  <c r="G996" i="9"/>
  <c r="H996" i="9" s="1"/>
  <c r="G1545" i="9"/>
  <c r="H1545" i="9" s="1"/>
  <c r="G1539" i="9"/>
  <c r="H1539" i="9" s="1"/>
  <c r="G962" i="9"/>
  <c r="H962" i="9" s="1"/>
  <c r="G1704" i="9"/>
  <c r="H1704" i="9" s="1"/>
  <c r="G1685" i="9"/>
  <c r="H1685" i="9" s="1"/>
  <c r="G332" i="9"/>
  <c r="H332" i="9" s="1"/>
  <c r="G200" i="9"/>
  <c r="H200" i="9" s="1"/>
  <c r="G998" i="9"/>
  <c r="H998" i="9" s="1"/>
  <c r="G191" i="9"/>
  <c r="H191" i="9" s="1"/>
  <c r="G1076" i="9"/>
  <c r="H1076" i="9" s="1"/>
  <c r="G402" i="9"/>
  <c r="H402" i="9" s="1"/>
  <c r="G278" i="9"/>
  <c r="H278" i="9" s="1"/>
  <c r="G348" i="9"/>
  <c r="H348" i="9" s="1"/>
  <c r="G417" i="9"/>
  <c r="H417" i="9" s="1"/>
  <c r="G735" i="9"/>
  <c r="H735" i="9" s="1"/>
  <c r="G245" i="9"/>
  <c r="H245" i="9" s="1"/>
  <c r="G1817" i="9"/>
  <c r="H1817" i="9" s="1"/>
  <c r="G430" i="9"/>
  <c r="H430" i="9" s="1"/>
  <c r="G796" i="9"/>
  <c r="H796" i="9" s="1"/>
  <c r="G260" i="9"/>
  <c r="H260" i="9" s="1"/>
  <c r="G1129" i="9"/>
  <c r="H1129" i="9" s="1"/>
  <c r="G1714" i="9"/>
  <c r="H1714" i="9" s="1"/>
  <c r="G1715" i="9"/>
  <c r="H1715" i="9" s="1"/>
  <c r="G1630" i="9"/>
  <c r="H1630" i="9" s="1"/>
  <c r="G1757" i="9"/>
  <c r="H1757" i="9" s="1"/>
  <c r="G905" i="9"/>
  <c r="H905" i="9" s="1"/>
  <c r="G1790" i="9"/>
  <c r="H1790" i="9" s="1"/>
  <c r="G1583" i="9"/>
  <c r="H1583" i="9" s="1"/>
  <c r="G422" i="9"/>
  <c r="H422" i="9" s="1"/>
  <c r="G1069" i="9"/>
  <c r="H1069" i="9" s="1"/>
  <c r="G78" i="9"/>
  <c r="H78" i="9" s="1"/>
  <c r="G641" i="9"/>
  <c r="H641" i="9" s="1"/>
  <c r="G95" i="9"/>
  <c r="H95" i="9" s="1"/>
  <c r="G728" i="9"/>
  <c r="H728" i="9" s="1"/>
  <c r="G529" i="9"/>
  <c r="H529" i="9" s="1"/>
  <c r="G783" i="9"/>
  <c r="H783" i="9" s="1"/>
  <c r="G701" i="9"/>
  <c r="H701" i="9" s="1"/>
  <c r="G277" i="9"/>
  <c r="H277" i="9" s="1"/>
  <c r="G752" i="9"/>
  <c r="H752" i="9" s="1"/>
  <c r="G252" i="9"/>
  <c r="H252" i="9" s="1"/>
  <c r="G103" i="9"/>
  <c r="H103" i="9" s="1"/>
  <c r="G547" i="9"/>
  <c r="H547" i="9" s="1"/>
  <c r="G355" i="9"/>
  <c r="H355" i="9" s="1"/>
  <c r="G819" i="9"/>
  <c r="H819" i="9" s="1"/>
  <c r="G303" i="9"/>
  <c r="H303" i="9" s="1"/>
  <c r="G1530" i="9"/>
  <c r="H1530" i="9" s="1"/>
  <c r="G324" i="9"/>
  <c r="H324" i="9" s="1"/>
  <c r="G1011" i="9"/>
  <c r="H1011" i="9" s="1"/>
  <c r="G1673" i="9"/>
  <c r="H1673" i="9" s="1"/>
  <c r="G1725" i="9"/>
  <c r="H1725" i="9" s="1"/>
  <c r="G886" i="9"/>
  <c r="H886" i="9" s="1"/>
  <c r="G1677" i="9"/>
  <c r="H1677" i="9" s="1"/>
  <c r="G466" i="9"/>
  <c r="H466" i="9" s="1"/>
  <c r="G1767" i="9"/>
  <c r="H1767" i="9" s="1"/>
  <c r="G698" i="9"/>
  <c r="H698" i="9" s="1"/>
  <c r="G926" i="9"/>
  <c r="H926" i="9" s="1"/>
  <c r="G1135" i="9"/>
  <c r="H1135" i="9" s="1"/>
  <c r="G919" i="9"/>
  <c r="H919" i="9" s="1"/>
  <c r="G1611" i="9"/>
  <c r="H1611" i="9" s="1"/>
  <c r="G585" i="9"/>
  <c r="H585" i="9" s="1"/>
  <c r="G696" i="9"/>
  <c r="H696" i="9" s="1"/>
  <c r="G17" i="9"/>
  <c r="H17" i="9" s="1"/>
  <c r="G1763" i="9"/>
  <c r="H1763" i="9" s="1"/>
  <c r="G947" i="9"/>
  <c r="H947" i="9" s="1"/>
  <c r="G997" i="9"/>
  <c r="H997" i="9" s="1"/>
  <c r="G1636" i="9"/>
  <c r="H1636" i="9" s="1"/>
  <c r="G1717" i="9"/>
  <c r="H1717" i="9" s="1"/>
  <c r="G1761" i="9"/>
  <c r="H1761" i="9" s="1"/>
  <c r="G924" i="9"/>
  <c r="H924" i="9" s="1"/>
  <c r="G898" i="9"/>
  <c r="H898" i="9" s="1"/>
  <c r="G117" i="9"/>
  <c r="H117" i="9" s="1"/>
  <c r="G876" i="9"/>
  <c r="H876" i="9" s="1"/>
  <c r="G1849" i="9"/>
  <c r="H1849" i="9" s="1"/>
  <c r="G145" i="9"/>
  <c r="H145" i="9" s="1"/>
  <c r="G765" i="9"/>
  <c r="H765" i="9" s="1"/>
  <c r="G589" i="9"/>
  <c r="H589" i="9" s="1"/>
  <c r="G1597" i="9"/>
  <c r="H1597" i="9" s="1"/>
  <c r="G202" i="9"/>
  <c r="H202" i="9" s="1"/>
  <c r="G209" i="9"/>
  <c r="H209" i="9" s="1"/>
  <c r="G267" i="9"/>
  <c r="H267" i="9" s="1"/>
  <c r="G570" i="9"/>
  <c r="H570" i="9" s="1"/>
  <c r="G635" i="9"/>
  <c r="H635" i="9" s="1"/>
  <c r="G583" i="9"/>
  <c r="H583" i="9" s="1"/>
  <c r="G799" i="9"/>
  <c r="H799" i="9" s="1"/>
  <c r="G445" i="9"/>
  <c r="H445" i="9" s="1"/>
  <c r="G421" i="9"/>
  <c r="H421" i="9" s="1"/>
  <c r="G1732" i="9"/>
  <c r="H1732" i="9" s="1"/>
  <c r="G875" i="9"/>
  <c r="H875" i="9" s="1"/>
  <c r="G1595" i="9"/>
  <c r="H1595" i="9" s="1"/>
  <c r="G1067" i="9"/>
  <c r="H1067" i="9" s="1"/>
  <c r="G568" i="9"/>
  <c r="H568" i="9" s="1"/>
  <c r="G910" i="9"/>
  <c r="H910" i="9" s="1"/>
  <c r="G159" i="9"/>
  <c r="H159" i="9" s="1"/>
  <c r="G951" i="9"/>
  <c r="H951" i="9" s="1"/>
  <c r="G203" i="9"/>
  <c r="H203" i="9" s="1"/>
  <c r="G1859" i="9"/>
  <c r="H1859" i="9" s="1"/>
  <c r="G1618" i="9"/>
  <c r="H1618" i="9" s="1"/>
  <c r="G1650" i="9"/>
  <c r="H1650" i="9" s="1"/>
  <c r="G1760" i="9"/>
  <c r="H1760" i="9" s="1"/>
  <c r="G1824" i="9"/>
  <c r="H1824" i="9" s="1"/>
  <c r="G1029" i="9"/>
  <c r="H1029" i="9" s="1"/>
  <c r="G703" i="9"/>
  <c r="H703" i="9" s="1"/>
  <c r="G317" i="9"/>
  <c r="H317" i="9" s="1"/>
  <c r="G500" i="9"/>
  <c r="H500" i="9" s="1"/>
  <c r="G986" i="9"/>
  <c r="H986" i="9" s="1"/>
  <c r="G1071" i="9"/>
  <c r="H1071" i="9" s="1"/>
  <c r="G647" i="9"/>
  <c r="H647" i="9" s="1"/>
  <c r="G1003" i="9"/>
  <c r="H1003" i="9" s="1"/>
  <c r="G427" i="9"/>
  <c r="H427" i="9" s="1"/>
  <c r="G1560" i="9"/>
  <c r="H1560" i="9" s="1"/>
  <c r="G739" i="9"/>
  <c r="H739" i="9" s="1"/>
  <c r="G822" i="9"/>
  <c r="H822" i="9" s="1"/>
  <c r="G917" i="9"/>
  <c r="H917" i="9" s="1"/>
  <c r="G763" i="9"/>
  <c r="H763" i="9" s="1"/>
  <c r="G630" i="9"/>
  <c r="H630" i="9" s="1"/>
  <c r="G932" i="9"/>
  <c r="H932" i="9" s="1"/>
  <c r="G704" i="9"/>
  <c r="H704" i="9" s="1"/>
  <c r="G709" i="9"/>
  <c r="H709" i="9" s="1"/>
  <c r="G255" i="9"/>
  <c r="H255" i="9" s="1"/>
  <c r="G214" i="9"/>
  <c r="H214" i="9" s="1"/>
  <c r="G1624" i="9"/>
  <c r="H1624" i="9" s="1"/>
  <c r="G764" i="9"/>
  <c r="H764" i="9" s="1"/>
  <c r="G1578" i="9"/>
  <c r="H1578" i="9" s="1"/>
  <c r="G1809" i="9"/>
  <c r="H1809" i="9" s="1"/>
  <c r="G595" i="9"/>
  <c r="H595" i="9" s="1"/>
  <c r="G52" i="9"/>
  <c r="H52" i="9" s="1"/>
  <c r="G197" i="9"/>
  <c r="H197" i="9" s="1"/>
  <c r="G141" i="9"/>
  <c r="H141" i="9" s="1"/>
  <c r="G1608" i="9"/>
  <c r="H1608" i="9" s="1"/>
  <c r="G806" i="9"/>
  <c r="H806" i="9" s="1"/>
  <c r="G563" i="9"/>
  <c r="H563" i="9" s="1"/>
  <c r="G362" i="9"/>
  <c r="H362" i="9" s="1"/>
  <c r="G1096" i="9"/>
  <c r="H1096" i="9" s="1"/>
  <c r="G213" i="9"/>
  <c r="H213" i="9" s="1"/>
  <c r="G952" i="9"/>
  <c r="H952" i="9" s="1"/>
  <c r="G1641" i="9"/>
  <c r="H1641" i="9" s="1"/>
  <c r="G931" i="9"/>
  <c r="H931" i="9" s="1"/>
  <c r="G323" i="9"/>
  <c r="H323" i="9" s="1"/>
  <c r="G280" i="9"/>
  <c r="H280" i="9" s="1"/>
  <c r="G757" i="9"/>
  <c r="H757" i="9" s="1"/>
  <c r="G817" i="9"/>
  <c r="H817" i="9" s="1"/>
  <c r="G1033" i="9"/>
  <c r="H1033" i="9" s="1"/>
  <c r="G170" i="9"/>
  <c r="H170" i="9" s="1"/>
  <c r="G1634" i="9"/>
  <c r="H1634" i="9" s="1"/>
  <c r="G1645" i="9"/>
  <c r="H1645" i="9" s="1"/>
  <c r="G788" i="9"/>
  <c r="H788" i="9" s="1"/>
  <c r="G1744" i="9"/>
  <c r="H1744" i="9" s="1"/>
  <c r="G369" i="9"/>
  <c r="H369" i="9" s="1"/>
  <c r="G536" i="9"/>
  <c r="H536" i="9" s="1"/>
  <c r="G1735" i="9"/>
  <c r="H1735" i="9" s="1"/>
  <c r="G171" i="9"/>
  <c r="H171" i="9" s="1"/>
  <c r="G901" i="9"/>
  <c r="H901" i="9" s="1"/>
  <c r="G814" i="9"/>
  <c r="H814" i="9" s="1"/>
  <c r="G1140" i="9"/>
  <c r="H1140" i="9" s="1"/>
  <c r="G531" i="9"/>
  <c r="H531" i="9" s="1"/>
  <c r="G870" i="9"/>
  <c r="H870" i="9" s="1"/>
  <c r="G438" i="9"/>
  <c r="H438" i="9" s="1"/>
  <c r="G1794" i="9"/>
  <c r="H1794" i="9" s="1"/>
  <c r="G358" i="9"/>
  <c r="H358" i="9" s="1"/>
  <c r="G1661" i="9"/>
  <c r="H1661" i="9" s="1"/>
  <c r="G83" i="9"/>
  <c r="H83" i="9" s="1"/>
  <c r="G1779" i="9"/>
  <c r="H1779" i="9" s="1"/>
  <c r="G638" i="9"/>
  <c r="H638" i="9" s="1"/>
  <c r="G916" i="9"/>
  <c r="H916" i="9" s="1"/>
  <c r="G899" i="9"/>
  <c r="H899" i="9" s="1"/>
  <c r="G1801" i="9"/>
  <c r="H1801" i="9" s="1"/>
  <c r="G772" i="9"/>
  <c r="H772" i="9" s="1"/>
  <c r="G937" i="9"/>
  <c r="H937" i="9" s="1"/>
  <c r="G1065" i="9"/>
  <c r="H1065" i="9" s="1"/>
  <c r="G428" i="9"/>
  <c r="H428" i="9" s="1"/>
  <c r="G1105" i="9"/>
  <c r="H1105" i="9" s="1"/>
  <c r="G1658" i="9"/>
  <c r="H1658" i="9" s="1"/>
  <c r="G406" i="9"/>
  <c r="H406" i="9" s="1"/>
  <c r="G1868" i="9"/>
  <c r="H1868" i="9" s="1"/>
  <c r="G706" i="9"/>
  <c r="H706" i="9" s="1"/>
  <c r="G1729" i="9"/>
  <c r="H1729" i="9" s="1"/>
  <c r="G336" i="9"/>
  <c r="H336" i="9" s="1"/>
  <c r="G1633" i="9"/>
  <c r="H1633" i="9" s="1"/>
  <c r="G579" i="9"/>
  <c r="H579" i="9" s="1"/>
  <c r="G1637" i="9"/>
  <c r="H1637" i="9" s="1"/>
  <c r="G1131" i="9"/>
  <c r="H1131" i="9" s="1"/>
  <c r="G1656" i="9"/>
  <c r="H1656" i="9" s="1"/>
  <c r="G1515" i="9"/>
  <c r="H1515" i="9" s="1"/>
  <c r="G63" i="9"/>
  <c r="H63" i="9" s="1"/>
  <c r="G639" i="9"/>
  <c r="H639" i="9" s="1"/>
  <c r="G724" i="9"/>
  <c r="H724" i="9" s="1"/>
  <c r="G1553" i="9"/>
  <c r="H1553" i="9" s="1"/>
  <c r="G1120" i="9"/>
  <c r="H1120" i="9" s="1"/>
  <c r="G955" i="9"/>
  <c r="H955" i="9" s="1"/>
  <c r="G34" i="9"/>
  <c r="H34" i="9" s="1"/>
  <c r="G841" i="9"/>
  <c r="H841" i="9" s="1"/>
  <c r="G1865" i="9"/>
  <c r="H1865" i="9" s="1"/>
  <c r="G655" i="9"/>
  <c r="H655" i="9" s="1"/>
  <c r="G1557" i="9"/>
  <c r="H1557" i="9" s="1"/>
  <c r="G1559" i="9"/>
  <c r="H1559" i="9" s="1"/>
  <c r="G1083" i="9"/>
  <c r="H1083" i="9" s="1"/>
  <c r="G1627" i="9"/>
  <c r="H1627" i="9" s="1"/>
  <c r="G405" i="9"/>
  <c r="H405" i="9" s="1"/>
  <c r="G1670" i="9"/>
  <c r="H1670" i="9" s="1"/>
  <c r="G70" i="9"/>
  <c r="H70" i="9" s="1"/>
  <c r="G968" i="9"/>
  <c r="H968" i="9" s="1"/>
  <c r="G1596" i="9"/>
  <c r="H1596" i="9" s="1"/>
  <c r="G108" i="9"/>
  <c r="H108" i="9" s="1"/>
  <c r="G181" i="9"/>
  <c r="H181" i="9" s="1"/>
  <c r="G186" i="9"/>
  <c r="H186" i="9" s="1"/>
  <c r="G858" i="9"/>
  <c r="H858" i="9" s="1"/>
  <c r="G766" i="9"/>
  <c r="H766" i="9" s="1"/>
  <c r="G97" i="9"/>
  <c r="H97" i="9" s="1"/>
  <c r="G393" i="9"/>
  <c r="H393" i="9" s="1"/>
  <c r="G1519" i="9"/>
  <c r="H1519" i="9" s="1"/>
  <c r="G226" i="9"/>
  <c r="H226" i="9" s="1"/>
  <c r="G99" i="9"/>
  <c r="H99" i="9" s="1"/>
  <c r="G18" i="9"/>
  <c r="H18" i="9" s="1"/>
  <c r="G36" i="9"/>
  <c r="H36" i="9" s="1"/>
  <c r="G653" i="9"/>
  <c r="H653" i="9" s="1"/>
  <c r="G42" i="9"/>
  <c r="H42" i="9" s="1"/>
  <c r="G614" i="9"/>
  <c r="H614" i="9" s="1"/>
  <c r="G241" i="9"/>
  <c r="H241" i="9" s="1"/>
  <c r="G863" i="9"/>
  <c r="H863" i="9" s="1"/>
  <c r="G1810" i="9"/>
  <c r="H1810" i="9" s="1"/>
  <c r="G1770" i="9"/>
  <c r="H1770" i="9" s="1"/>
  <c r="G656" i="9"/>
  <c r="H656" i="9" s="1"/>
  <c r="G1521" i="9"/>
  <c r="H1521" i="9" s="1"/>
  <c r="G618" i="9"/>
  <c r="H618" i="9" s="1"/>
  <c r="G1807" i="9"/>
  <c r="H1807" i="9" s="1"/>
  <c r="G1711" i="9"/>
  <c r="H1711" i="9" s="1"/>
  <c r="G1843" i="9"/>
  <c r="H1843" i="9" s="1"/>
  <c r="G542" i="9"/>
  <c r="H542" i="9" s="1"/>
  <c r="G90" i="9"/>
  <c r="H90" i="9" s="1"/>
  <c r="G1705" i="9"/>
  <c r="H1705" i="9" s="1"/>
  <c r="G733" i="9"/>
  <c r="H733" i="9" s="1"/>
  <c r="G353" i="9"/>
  <c r="H353" i="9" s="1"/>
  <c r="G367" i="9"/>
  <c r="H367" i="9" s="1"/>
  <c r="G702" i="9"/>
  <c r="H702" i="9" s="1"/>
  <c r="G429" i="9"/>
  <c r="H429" i="9" s="1"/>
  <c r="G293" i="9"/>
  <c r="H293" i="9" s="1"/>
  <c r="G1572" i="9"/>
  <c r="H1572" i="9" s="1"/>
  <c r="G1077" i="9"/>
  <c r="H1077" i="9" s="1"/>
  <c r="G239" i="9"/>
  <c r="H239" i="9" s="1"/>
  <c r="G1088" i="9"/>
  <c r="H1088" i="9" s="1"/>
  <c r="G1819" i="9"/>
  <c r="H1819" i="9" s="1"/>
  <c r="G1536" i="9"/>
  <c r="H1536" i="9" s="1"/>
  <c r="G1610" i="9"/>
  <c r="H1610" i="9" s="1"/>
  <c r="G1657" i="9"/>
  <c r="H1657" i="9" s="1"/>
  <c r="G294" i="9"/>
  <c r="H294" i="9" s="1"/>
  <c r="G1756" i="9"/>
  <c r="H1756" i="9" s="1"/>
  <c r="G912" i="9"/>
  <c r="H912" i="9" s="1"/>
  <c r="G682" i="9"/>
  <c r="H682" i="9" s="1"/>
  <c r="G262" i="9"/>
  <c r="H262" i="9" s="1"/>
  <c r="G1006" i="9"/>
  <c r="H1006" i="9" s="1"/>
  <c r="G1038" i="9"/>
  <c r="H1038" i="9" s="1"/>
  <c r="G318" i="9"/>
  <c r="H318" i="9" s="1"/>
  <c r="G1586" i="9"/>
  <c r="H1586" i="9" s="1"/>
  <c r="G98" i="9"/>
  <c r="H98" i="9" s="1"/>
  <c r="G354" i="9"/>
  <c r="H354" i="9" s="1"/>
  <c r="G51" i="9"/>
  <c r="H51" i="9" s="1"/>
  <c r="G1125" i="9"/>
  <c r="H1125" i="9" s="1"/>
  <c r="G532" i="9"/>
  <c r="H532" i="9" s="1"/>
  <c r="G374" i="9"/>
  <c r="H374" i="9" s="1"/>
  <c r="G102" i="9"/>
  <c r="H102" i="9" s="1"/>
  <c r="G523" i="9"/>
  <c r="H523" i="9" s="1"/>
  <c r="G617" i="9"/>
  <c r="H617" i="9" s="1"/>
  <c r="G1785" i="9"/>
  <c r="H1785" i="9" s="1"/>
  <c r="G777" i="9"/>
  <c r="H777" i="9" s="1"/>
  <c r="G1831" i="9"/>
  <c r="H1831" i="9" s="1"/>
  <c r="G1815" i="9"/>
  <c r="H1815" i="9" s="1"/>
  <c r="G462" i="9"/>
  <c r="H462" i="9" s="1"/>
  <c r="G1589" i="9"/>
  <c r="H1589" i="9" s="1"/>
  <c r="G279" i="9"/>
  <c r="H279" i="9" s="1"/>
  <c r="G1582" i="9"/>
  <c r="H1582" i="9" s="1"/>
  <c r="G425" i="9"/>
  <c r="H425" i="9" s="1"/>
  <c r="G94" i="9"/>
  <c r="H94" i="9" s="1"/>
  <c r="G1537" i="9"/>
  <c r="H1537" i="9" s="1"/>
  <c r="G74" i="9"/>
  <c r="H74" i="9" s="1"/>
  <c r="G1590" i="9"/>
  <c r="H1590" i="9" s="1"/>
  <c r="G825" i="9"/>
  <c r="H825" i="9" s="1"/>
  <c r="G918" i="9"/>
  <c r="H918" i="9" s="1"/>
  <c r="G1138" i="9"/>
  <c r="H1138" i="9" s="1"/>
  <c r="G1660" i="9"/>
  <c r="H1660" i="9" s="1"/>
  <c r="G891" i="9"/>
  <c r="H891" i="9" s="1"/>
  <c r="G412" i="9"/>
  <c r="H412" i="9" s="1"/>
  <c r="G683" i="9"/>
  <c r="H683" i="9" s="1"/>
  <c r="G1081" i="9"/>
  <c r="H1081" i="9" s="1"/>
  <c r="G38" i="9"/>
  <c r="H38" i="9" s="1"/>
  <c r="G572" i="9"/>
  <c r="H572" i="9" s="1"/>
  <c r="G329" i="9"/>
  <c r="H329" i="9" s="1"/>
  <c r="G821" i="9"/>
  <c r="H821" i="9" s="1"/>
  <c r="G122" i="9"/>
  <c r="H122" i="9" s="1"/>
  <c r="G534" i="9"/>
  <c r="H534" i="9" s="1"/>
  <c r="G824" i="9"/>
  <c r="H824" i="9" s="1"/>
  <c r="G1800" i="9"/>
  <c r="H1800" i="9" s="1"/>
  <c r="G258" i="9"/>
  <c r="H258" i="9" s="1"/>
  <c r="G227" i="9"/>
  <c r="H227" i="9" s="1"/>
  <c r="G909" i="9"/>
  <c r="H909" i="9" s="1"/>
  <c r="G842" i="9"/>
  <c r="H842" i="9" s="1"/>
  <c r="G1694" i="9"/>
  <c r="H1694" i="9" s="1"/>
  <c r="G1696" i="9"/>
  <c r="H1696" i="9" s="1"/>
  <c r="G65" i="9"/>
  <c r="H65" i="9" s="1"/>
  <c r="G1017" i="9"/>
  <c r="H1017" i="9" s="1"/>
  <c r="G613" i="9"/>
  <c r="H613" i="9" s="1"/>
  <c r="G192" i="9"/>
  <c r="H192" i="9" s="1"/>
  <c r="G736" i="9"/>
  <c r="H736" i="9" s="1"/>
  <c r="G1781" i="9"/>
  <c r="H1781" i="9" s="1"/>
  <c r="G375" i="9"/>
  <c r="H375" i="9" s="1"/>
  <c r="G658" i="9"/>
  <c r="H658" i="9" s="1"/>
  <c r="G938" i="9"/>
  <c r="H938" i="9" s="1"/>
  <c r="G606" i="9"/>
  <c r="H606" i="9" s="1"/>
  <c r="G441" i="9"/>
  <c r="H441" i="9" s="1"/>
  <c r="G1720" i="9"/>
  <c r="H1720" i="9" s="1"/>
  <c r="G87" i="9"/>
  <c r="H87" i="9" s="1"/>
  <c r="G954" i="9"/>
  <c r="H954" i="9" s="1"/>
  <c r="G546" i="9"/>
  <c r="H546" i="9" s="1"/>
  <c r="G173" i="9"/>
  <c r="H173" i="9" s="1"/>
  <c r="G1604" i="9"/>
  <c r="H1604" i="9" s="1"/>
  <c r="G59" i="9"/>
  <c r="H59" i="9" s="1"/>
  <c r="G1780" i="9"/>
  <c r="H1780" i="9" s="1"/>
  <c r="G1857" i="9"/>
  <c r="H1857" i="9" s="1"/>
  <c r="G1059" i="9"/>
  <c r="H1059" i="9" s="1"/>
  <c r="G1060" i="9"/>
  <c r="H1060" i="9" s="1"/>
  <c r="G1108" i="9"/>
  <c r="H1108" i="9" s="1"/>
  <c r="G1693" i="9"/>
  <c r="H1693" i="9" s="1"/>
  <c r="G1672" i="9"/>
  <c r="H1672" i="9" s="1"/>
  <c r="G419" i="9"/>
  <c r="H419" i="9" s="1"/>
  <c r="G1695" i="9"/>
  <c r="H1695" i="9" s="1"/>
  <c r="G53" i="9"/>
  <c r="H53" i="9" s="1"/>
  <c r="G1000" i="9"/>
  <c r="H1000" i="9" s="1"/>
  <c r="G26" i="9"/>
  <c r="H26" i="9" s="1"/>
  <c r="G1806" i="9"/>
  <c r="H1806" i="9" s="1"/>
  <c r="G286" i="9"/>
  <c r="H286" i="9" s="1"/>
  <c r="G1022" i="9"/>
  <c r="H1022" i="9" s="1"/>
  <c r="G238" i="9"/>
  <c r="H238" i="9" s="1"/>
  <c r="G1054" i="9"/>
  <c r="H1054" i="9" s="1"/>
  <c r="G1646" i="9"/>
  <c r="H1646" i="9" s="1"/>
  <c r="G871" i="9"/>
  <c r="H871" i="9" s="1"/>
  <c r="G803" i="9"/>
  <c r="H803" i="9" s="1"/>
  <c r="G217" i="9"/>
  <c r="H217" i="9" s="1"/>
  <c r="G874" i="9"/>
  <c r="H874" i="9" s="1"/>
  <c r="G281" i="9"/>
  <c r="H281" i="9" s="1"/>
  <c r="G50" i="9"/>
  <c r="H50" i="9" s="1"/>
  <c r="G1866" i="9"/>
  <c r="H1866" i="9" s="1"/>
  <c r="G574" i="9"/>
  <c r="H574" i="9" s="1"/>
  <c r="G403" i="9"/>
  <c r="H403" i="9" s="1"/>
  <c r="G859" i="9"/>
  <c r="H859" i="9" s="1"/>
  <c r="G1090" i="9"/>
  <c r="H1090" i="9" s="1"/>
  <c r="G112" i="9"/>
  <c r="H112" i="9" s="1"/>
  <c r="G268" i="9"/>
  <c r="H268" i="9" s="1"/>
  <c r="G786" i="9"/>
  <c r="H786" i="9" s="1"/>
  <c r="G973" i="9"/>
  <c r="H973" i="9" s="1"/>
  <c r="G906" i="9"/>
  <c r="H906" i="9" s="1"/>
  <c r="G1561" i="9"/>
  <c r="H1561" i="9" s="1"/>
  <c r="G1599" i="9"/>
  <c r="H1599" i="9" s="1"/>
  <c r="G650" i="9"/>
  <c r="H650" i="9" s="1"/>
  <c r="G797" i="9"/>
  <c r="H797" i="9" s="1"/>
  <c r="G1036" i="9"/>
  <c r="H1036" i="9" s="1"/>
  <c r="G861" i="9"/>
  <c r="H861" i="9" s="1"/>
  <c r="G646" i="9"/>
  <c r="H646" i="9" s="1"/>
  <c r="G342" i="9"/>
  <c r="H342" i="9" s="1"/>
  <c r="G285" i="9"/>
  <c r="H285" i="9" s="1"/>
  <c r="G76" i="9"/>
  <c r="H76" i="9" s="1"/>
  <c r="G801" i="9"/>
  <c r="H801" i="9" s="1"/>
  <c r="G1051" i="9"/>
  <c r="H1051" i="9" s="1"/>
  <c r="G576" i="9"/>
  <c r="H576" i="9" s="1"/>
  <c r="G810" i="9"/>
  <c r="H810" i="9" s="1"/>
  <c r="G828" i="9"/>
  <c r="H828" i="9" s="1"/>
  <c r="G881" i="9"/>
  <c r="H881" i="9" s="1"/>
  <c r="G204" i="9"/>
  <c r="H204" i="9" s="1"/>
  <c r="G699" i="9"/>
  <c r="H699" i="9" s="1"/>
  <c r="G1534" i="9"/>
  <c r="H1534" i="9" s="1"/>
  <c r="G461" i="9"/>
  <c r="H461" i="9" s="1"/>
  <c r="G1010" i="9"/>
  <c r="H1010" i="9" s="1"/>
  <c r="G1514" i="9"/>
  <c r="H1514" i="9" s="1"/>
  <c r="G950" i="9"/>
  <c r="H950" i="9" s="1"/>
  <c r="G1762" i="9"/>
  <c r="H1762" i="9" s="1"/>
  <c r="G13" i="9"/>
  <c r="H13" i="9" s="1"/>
  <c r="G1027" i="9"/>
  <c r="H1027" i="9" s="1"/>
  <c r="G878" i="9"/>
  <c r="H878" i="9" s="1"/>
  <c r="G154" i="9"/>
  <c r="H154" i="9" s="1"/>
  <c r="G295" i="9"/>
  <c r="H295" i="9" s="1"/>
  <c r="G1063" i="9"/>
  <c r="H1063" i="9" s="1"/>
  <c r="G334" i="9"/>
  <c r="H334" i="9" s="1"/>
  <c r="G580" i="9"/>
  <c r="H580" i="9" s="1"/>
  <c r="G350" i="9"/>
  <c r="H350" i="9" s="1"/>
  <c r="G1617" i="9"/>
  <c r="H1617" i="9" s="1"/>
  <c r="G1049" i="9"/>
  <c r="H1049" i="9" s="1"/>
  <c r="G809" i="9"/>
  <c r="H809" i="9" s="1"/>
  <c r="G889" i="9"/>
  <c r="H889" i="9" s="1"/>
  <c r="G92" i="9"/>
  <c r="H92" i="9" s="1"/>
  <c r="G707" i="9"/>
  <c r="H707" i="9" s="1"/>
  <c r="G1139" i="9"/>
  <c r="H1139" i="9" s="1"/>
  <c r="G502" i="9"/>
  <c r="H502" i="9" s="1"/>
  <c r="G31" i="9"/>
  <c r="H31" i="9" s="1"/>
  <c r="G1745" i="9"/>
  <c r="H1745" i="9" s="1"/>
  <c r="G183" i="9"/>
  <c r="H183" i="9" s="1"/>
  <c r="G205" i="9"/>
  <c r="H205" i="9" s="1"/>
  <c r="G371" i="9"/>
  <c r="H371" i="9" s="1"/>
  <c r="G1741" i="9"/>
  <c r="H1741" i="9" s="1"/>
  <c r="G93" i="9"/>
  <c r="H93" i="9" s="1"/>
  <c r="G558" i="9"/>
  <c r="H558" i="9" s="1"/>
  <c r="G1012" i="9"/>
  <c r="H1012" i="9" s="1"/>
  <c r="G1805" i="9"/>
  <c r="H1805" i="9" s="1"/>
  <c r="G1640" i="9"/>
  <c r="H1640" i="9" s="1"/>
  <c r="G126" i="9"/>
  <c r="H126" i="9" s="1"/>
  <c r="G1132" i="9"/>
  <c r="H1132" i="9" s="1"/>
  <c r="G1043" i="9"/>
  <c r="H1043" i="9" s="1"/>
  <c r="G368" i="9"/>
  <c r="H368" i="9" s="1"/>
  <c r="G794" i="9"/>
  <c r="H794" i="9" s="1"/>
  <c r="G1690" i="9"/>
  <c r="H1690" i="9" s="1"/>
  <c r="G363" i="9"/>
  <c r="H363" i="9" s="1"/>
  <c r="G503" i="9"/>
  <c r="H503" i="9" s="1"/>
  <c r="G935" i="9"/>
  <c r="H935" i="9" s="1"/>
  <c r="G176" i="9"/>
  <c r="H176" i="9" s="1"/>
  <c r="G32" i="9"/>
  <c r="H32" i="9" s="1"/>
  <c r="G436" i="9"/>
  <c r="H436" i="9" s="1"/>
  <c r="G681" i="9"/>
  <c r="H681" i="9" s="1"/>
  <c r="G603" i="9"/>
  <c r="H603" i="9" s="1"/>
  <c r="G1856" i="9"/>
  <c r="H1856" i="9" s="1"/>
  <c r="G1823" i="9"/>
  <c r="H1823" i="9" s="1"/>
  <c r="G993" i="9"/>
  <c r="H993" i="9" s="1"/>
  <c r="G480" i="9"/>
  <c r="H480" i="9" s="1"/>
  <c r="G471" i="9"/>
  <c r="H471" i="9" s="1"/>
  <c r="G853" i="9"/>
  <c r="H853" i="9" s="1"/>
  <c r="G741" i="9"/>
  <c r="H741" i="9" s="1"/>
  <c r="G184" i="9"/>
  <c r="H184" i="9" s="1"/>
  <c r="G830" i="9"/>
  <c r="H830" i="9" s="1"/>
  <c r="G1703" i="9"/>
  <c r="H1703" i="9" s="1"/>
  <c r="G1615" i="9"/>
  <c r="H1615" i="9" s="1"/>
  <c r="G101" i="9"/>
  <c r="H101" i="9" s="1"/>
  <c r="G506" i="9"/>
  <c r="H506" i="9" s="1"/>
  <c r="G337" i="9"/>
  <c r="H337" i="9" s="1"/>
  <c r="G314" i="9"/>
  <c r="H314" i="9" s="1"/>
  <c r="G41" i="9"/>
  <c r="H41" i="9" s="1"/>
  <c r="G271" i="9"/>
  <c r="H271" i="9" s="1"/>
  <c r="G565" i="9"/>
  <c r="H565" i="9" s="1"/>
  <c r="G628" i="9"/>
  <c r="H628" i="9" s="1"/>
  <c r="G234" i="9"/>
  <c r="H234" i="9" s="1"/>
  <c r="G1766" i="9"/>
  <c r="H1766" i="9" s="1"/>
  <c r="G394" i="9"/>
  <c r="H394" i="9" s="1"/>
  <c r="G508" i="9"/>
  <c r="H508" i="9" s="1"/>
  <c r="G771" i="9"/>
  <c r="H771" i="9" s="1"/>
  <c r="G1109" i="9"/>
  <c r="H1109" i="9" s="1"/>
  <c r="G223" i="9"/>
  <c r="H223" i="9" s="1"/>
  <c r="G1005" i="9"/>
  <c r="H1005" i="9" s="1"/>
  <c r="G732" i="9"/>
  <c r="H732" i="9" s="1"/>
  <c r="G674" i="9"/>
  <c r="H674" i="9" s="1"/>
  <c r="G787" i="9"/>
  <c r="H787" i="9" s="1"/>
  <c r="G1639" i="9"/>
  <c r="H1639" i="9" s="1"/>
  <c r="G224" i="9"/>
  <c r="H224" i="9" s="1"/>
  <c r="G1778" i="9"/>
  <c r="H1778" i="9" s="1"/>
  <c r="G469" i="9"/>
  <c r="H469" i="9" s="1"/>
  <c r="G455" i="9"/>
  <c r="H455" i="9" s="1"/>
  <c r="G265" i="9"/>
  <c r="H265" i="9" s="1"/>
  <c r="G840" i="9"/>
  <c r="H840" i="9" s="1"/>
  <c r="G75" i="9"/>
  <c r="H75" i="9" s="1"/>
  <c r="G550" i="9"/>
  <c r="H550" i="9" s="1"/>
  <c r="G341" i="9"/>
  <c r="H341" i="9" s="1"/>
  <c r="G1606" i="9"/>
  <c r="H1606" i="9" s="1"/>
  <c r="G1101" i="9"/>
  <c r="H1101" i="9" s="1"/>
  <c r="G1803" i="9"/>
  <c r="H1803" i="9" s="1"/>
  <c r="G1687" i="9"/>
  <c r="H1687" i="9" s="1"/>
  <c r="G1774" i="9"/>
  <c r="H1774" i="9" s="1"/>
  <c r="G522" i="9"/>
  <c r="H522" i="9" s="1"/>
  <c r="G284" i="9"/>
  <c r="H284" i="9" s="1"/>
  <c r="G836" i="9"/>
  <c r="H836" i="9" s="1"/>
  <c r="G705" i="9"/>
  <c r="H705" i="9" s="1"/>
  <c r="G812" i="9"/>
  <c r="H812" i="9" s="1"/>
  <c r="G679" i="9"/>
  <c r="H679" i="9" s="1"/>
  <c r="G851" i="9"/>
  <c r="H851" i="9" s="1"/>
  <c r="G1748" i="9"/>
  <c r="H1748" i="9" s="1"/>
  <c r="G73" i="9"/>
  <c r="H73" i="9" s="1"/>
  <c r="G137" i="9"/>
  <c r="H137" i="9" s="1"/>
  <c r="G1683" i="9"/>
  <c r="H1683" i="9" s="1"/>
  <c r="G134" i="9"/>
  <c r="H134" i="9" s="1"/>
  <c r="G897" i="9"/>
  <c r="H897" i="9" s="1"/>
  <c r="G740" i="9"/>
  <c r="H740" i="9" s="1"/>
  <c r="G751" i="9"/>
  <c r="H751" i="9" s="1"/>
  <c r="G654" i="9"/>
  <c r="H654" i="9" s="1"/>
  <c r="G229" i="9"/>
  <c r="H229" i="9" s="1"/>
  <c r="G1026" i="9"/>
  <c r="H1026" i="9" s="1"/>
  <c r="G1137" i="9"/>
  <c r="H1137" i="9" s="1"/>
  <c r="G1542" i="9"/>
  <c r="H1542" i="9" s="1"/>
  <c r="G980" i="9"/>
  <c r="H980" i="9" s="1"/>
  <c r="G1130" i="9"/>
  <c r="H1130" i="9" s="1"/>
  <c r="G297" i="9"/>
  <c r="H297" i="9" s="1"/>
  <c r="G442" i="9"/>
  <c r="H442" i="9" s="1"/>
  <c r="G1674" i="9"/>
  <c r="H1674" i="9" s="1"/>
  <c r="G789" i="9"/>
  <c r="H789" i="9" s="1"/>
  <c r="G1692" i="9"/>
  <c r="H1692" i="9" s="1"/>
  <c r="G1765" i="9"/>
  <c r="H1765" i="9" s="1"/>
  <c r="G216" i="9"/>
  <c r="H216" i="9" s="1"/>
  <c r="G493" i="9"/>
  <c r="H493" i="9" s="1"/>
  <c r="G67" i="9"/>
  <c r="H67" i="9" s="1"/>
  <c r="G420" i="9"/>
  <c r="H420" i="9" s="1"/>
  <c r="G554" i="9"/>
  <c r="H554" i="9" s="1"/>
  <c r="G535" i="9"/>
  <c r="H535" i="9" s="1"/>
  <c r="G1598" i="9"/>
  <c r="H1598" i="9" s="1"/>
  <c r="G942" i="9"/>
  <c r="H942" i="9" s="1"/>
  <c r="G953" i="9"/>
  <c r="H953" i="9" s="1"/>
  <c r="G731" i="9"/>
  <c r="H731" i="9" s="1"/>
  <c r="G166" i="9"/>
  <c r="H166" i="9" s="1"/>
  <c r="G1701" i="9"/>
  <c r="H1701" i="9" s="1"/>
  <c r="G1018" i="9"/>
  <c r="H1018" i="9" s="1"/>
  <c r="G710" i="9"/>
  <c r="H710" i="9" s="1"/>
  <c r="G1872" i="9"/>
  <c r="H1872" i="9" s="1"/>
  <c r="G152" i="9"/>
  <c r="H152" i="9" s="1"/>
  <c r="G856" i="9"/>
  <c r="H856" i="9" s="1"/>
  <c r="G1015" i="9"/>
  <c r="H1015" i="9" s="1"/>
  <c r="G675" i="9"/>
  <c r="H675" i="9" s="1"/>
  <c r="G567" i="9"/>
  <c r="H567" i="9" s="1"/>
  <c r="G273" i="9"/>
  <c r="H273" i="9" s="1"/>
  <c r="G802" i="9"/>
  <c r="H802" i="9" s="1"/>
  <c r="G454" i="9"/>
  <c r="H454" i="9" s="1"/>
  <c r="G1731" i="9"/>
  <c r="H1731" i="9" s="1"/>
  <c r="G992" i="9"/>
  <c r="H992" i="9" s="1"/>
  <c r="G1707" i="9"/>
  <c r="H1707" i="9" s="1"/>
  <c r="G236" i="9"/>
  <c r="H236" i="9" s="1"/>
  <c r="G1776" i="9"/>
  <c r="H1776" i="9" s="1"/>
  <c r="G80" i="9"/>
  <c r="H80" i="9" s="1"/>
  <c r="G333" i="9"/>
  <c r="H333" i="9" s="1"/>
  <c r="G61" i="9"/>
  <c r="H61" i="9" s="1"/>
  <c r="G779" i="9"/>
  <c r="H779" i="9" s="1"/>
  <c r="G251" i="9"/>
  <c r="H251" i="9" s="1"/>
  <c r="G343" i="9"/>
  <c r="H343" i="9" s="1"/>
  <c r="G1032" i="9"/>
  <c r="H1032" i="9" s="1"/>
  <c r="G892" i="9"/>
  <c r="H892" i="9" s="1"/>
  <c r="G472" i="9"/>
  <c r="H472" i="9" s="1"/>
  <c r="G880" i="9"/>
  <c r="H880" i="9" s="1"/>
  <c r="G69" i="9"/>
  <c r="H69" i="9" s="1"/>
  <c r="G29" i="9"/>
  <c r="H29" i="9" s="1"/>
  <c r="G1752" i="9"/>
  <c r="H1752" i="9" s="1"/>
  <c r="G57" i="9"/>
  <c r="H57" i="9" s="1"/>
  <c r="G1719" i="9"/>
  <c r="H1719" i="9" s="1"/>
  <c r="G253" i="9"/>
  <c r="H253" i="9" s="1"/>
  <c r="G555" i="9"/>
  <c r="H555" i="9" s="1"/>
  <c r="G1862" i="9"/>
  <c r="H1862" i="9" s="1"/>
  <c r="G1791" i="9"/>
  <c r="H1791" i="9" s="1"/>
  <c r="G930" i="9"/>
  <c r="H930" i="9" s="1"/>
  <c r="G467" i="9"/>
  <c r="H467" i="9" s="1"/>
  <c r="G401" i="9"/>
  <c r="H401" i="9" s="1"/>
  <c r="G1575" i="9"/>
  <c r="H1575" i="9" s="1"/>
  <c r="G1681" i="9"/>
  <c r="H1681" i="9" s="1"/>
  <c r="G1804" i="9"/>
  <c r="H1804" i="9" s="1"/>
  <c r="G81" i="9"/>
  <c r="H81" i="9" s="1"/>
  <c r="G750" i="9"/>
  <c r="H750" i="9" s="1"/>
  <c r="G913" i="9"/>
  <c r="H913" i="9" s="1"/>
  <c r="G221" i="9"/>
  <c r="H221" i="9" s="1"/>
  <c r="G1619" i="9"/>
  <c r="H1619" i="9" s="1"/>
  <c r="G1016" i="9"/>
  <c r="H1016" i="9" s="1"/>
  <c r="G971" i="9"/>
  <c r="H971" i="9" s="1"/>
  <c r="G759" i="9"/>
  <c r="H759" i="9" s="1"/>
  <c r="G1014" i="9"/>
  <c r="H1014" i="9" s="1"/>
  <c r="G1543" i="9"/>
  <c r="H1543" i="9" s="1"/>
  <c r="G91" i="9"/>
  <c r="H91" i="9" s="1"/>
  <c r="G147" i="9"/>
  <c r="H147" i="9" s="1"/>
  <c r="G659" i="9"/>
  <c r="H659" i="9" s="1"/>
  <c r="G517" i="9"/>
  <c r="H517" i="9" s="1"/>
  <c r="G486" i="9"/>
  <c r="H486" i="9" s="1"/>
  <c r="G1625" i="9"/>
  <c r="H1625" i="9" s="1"/>
  <c r="G339" i="9"/>
  <c r="H339" i="9" s="1"/>
  <c r="G845" i="9"/>
  <c r="H845" i="9" s="1"/>
  <c r="G1511" i="9"/>
  <c r="H1511" i="9" s="1"/>
  <c r="G593" i="9"/>
  <c r="H593" i="9" s="1"/>
  <c r="G344" i="9"/>
  <c r="H344" i="9" s="1"/>
  <c r="G416" i="9"/>
  <c r="H416" i="9" s="1"/>
  <c r="G1798" i="9"/>
  <c r="H1798" i="9" s="1"/>
  <c r="G832" i="9"/>
  <c r="H832" i="9" s="1"/>
  <c r="G1591" i="9"/>
  <c r="H1591" i="9" s="1"/>
  <c r="G14" i="9"/>
  <c r="H14" i="9" s="1"/>
  <c r="G135" i="9"/>
  <c r="H135" i="9" s="1"/>
  <c r="G1093" i="9"/>
  <c r="H1093" i="9" s="1"/>
  <c r="G961" i="9"/>
  <c r="H961" i="9" s="1"/>
  <c r="G866" i="9"/>
  <c r="H866" i="9" s="1"/>
  <c r="G1136" i="9"/>
  <c r="H1136" i="9" s="1"/>
  <c r="G746" i="9"/>
  <c r="H746" i="9" s="1"/>
  <c r="G620" i="9"/>
  <c r="H620" i="9" s="1"/>
  <c r="G225" i="9"/>
  <c r="H225" i="9" s="1"/>
  <c r="G215" i="9"/>
  <c r="H215" i="9" s="1"/>
  <c r="G456" i="9"/>
  <c r="H456" i="9" s="1"/>
  <c r="G433" i="9"/>
  <c r="H433" i="9" s="1"/>
  <c r="G860" i="9"/>
  <c r="H860" i="9" s="1"/>
  <c r="G434" i="9"/>
  <c r="H434" i="9" s="1"/>
  <c r="G643" i="9"/>
  <c r="H643" i="9" s="1"/>
  <c r="G327" i="9"/>
  <c r="H327" i="9" s="1"/>
  <c r="G1727" i="9"/>
  <c r="H1727" i="9" s="1"/>
  <c r="G1030" i="9"/>
  <c r="H1030" i="9" s="1"/>
  <c r="G1631" i="9"/>
  <c r="H1631" i="9" s="1"/>
  <c r="G578" i="9"/>
  <c r="H578" i="9" s="1"/>
  <c r="G1025" i="9"/>
  <c r="H1025" i="9" s="1"/>
  <c r="G1566" i="9"/>
  <c r="H1566" i="9" s="1"/>
  <c r="G1845" i="9"/>
  <c r="H1845" i="9" s="1"/>
  <c r="G243" i="9"/>
  <c r="H243" i="9" s="1"/>
  <c r="G1771" i="9"/>
  <c r="H1771" i="9" s="1"/>
  <c r="G424" i="9"/>
  <c r="H424" i="9" s="1"/>
  <c r="G945" i="9"/>
  <c r="H945" i="9" s="1"/>
  <c r="G749" i="9"/>
  <c r="H749" i="9" s="1"/>
  <c r="G257" i="9"/>
  <c r="H257" i="9" s="1"/>
  <c r="G415" i="9"/>
  <c r="H415" i="9" s="1"/>
  <c r="G584" i="9"/>
  <c r="H584" i="9" s="1"/>
  <c r="G495" i="9"/>
  <c r="H495" i="9" s="1"/>
  <c r="G328" i="9"/>
  <c r="H328" i="9" s="1"/>
  <c r="G1570" i="9"/>
  <c r="H1570" i="9" s="1"/>
  <c r="G616" i="9"/>
  <c r="H616" i="9" s="1"/>
  <c r="G541" i="9"/>
  <c r="H541" i="9" s="1"/>
  <c r="G131" i="9"/>
  <c r="H131" i="9" s="1"/>
  <c r="G168" i="9"/>
  <c r="H168" i="9" s="1"/>
  <c r="G266" i="9"/>
  <c r="H266" i="9" s="1"/>
  <c r="G182" i="9"/>
  <c r="H182" i="9" s="1"/>
  <c r="G507" i="9"/>
  <c r="H507" i="9" s="1"/>
  <c r="G1134" i="9"/>
  <c r="H1134" i="9" s="1"/>
  <c r="G1738" i="9"/>
  <c r="H1738" i="9" s="1"/>
  <c r="G1613" i="9"/>
  <c r="H1613" i="9" s="1"/>
  <c r="G1853" i="9"/>
  <c r="H1853" i="9" s="1"/>
  <c r="G1688" i="9"/>
  <c r="H1688" i="9" s="1"/>
  <c r="G602" i="9"/>
  <c r="H602" i="9" s="1"/>
  <c r="G791" i="9"/>
  <c r="H791" i="9" s="1"/>
  <c r="G721" i="9"/>
  <c r="H721" i="9" s="1"/>
  <c r="G1110" i="9"/>
  <c r="H1110" i="9" s="1"/>
  <c r="G24" i="9"/>
  <c r="H24" i="9" s="1"/>
  <c r="G854" i="9"/>
  <c r="H854" i="9" s="1"/>
  <c r="G848" i="9"/>
  <c r="H848" i="9" s="1"/>
  <c r="G519" i="9"/>
  <c r="H519" i="9" s="1"/>
  <c r="G666" i="9"/>
  <c r="H666" i="9" s="1"/>
  <c r="G392" i="9"/>
  <c r="H392" i="9" s="1"/>
  <c r="G974" i="9"/>
  <c r="H974" i="9" s="1"/>
  <c r="G143" i="9"/>
  <c r="H143" i="9" s="1"/>
  <c r="G1648" i="9"/>
  <c r="H1648" i="9" s="1"/>
  <c r="G465" i="9"/>
  <c r="H465" i="9" s="1"/>
  <c r="G957" i="9"/>
  <c r="H957" i="9" s="1"/>
  <c r="G21" i="9"/>
  <c r="H21" i="9" s="1"/>
  <c r="G1577" i="9"/>
  <c r="H1577" i="9" s="1"/>
  <c r="G1821" i="9"/>
  <c r="H1821" i="9" s="1"/>
  <c r="G981" i="9"/>
  <c r="H981" i="9" s="1"/>
  <c r="G306" i="9"/>
  <c r="H306" i="9" s="1"/>
  <c r="G769" i="9"/>
  <c r="H769" i="9" s="1"/>
  <c r="G1621" i="9"/>
  <c r="H1621" i="9" s="1"/>
  <c r="G72" i="9"/>
  <c r="H72" i="9" s="1"/>
  <c r="G1861" i="9"/>
  <c r="H1861" i="9" s="1"/>
  <c r="G933" i="9"/>
  <c r="H933" i="9" s="1"/>
  <c r="G1094" i="9"/>
  <c r="H1094" i="9" s="1"/>
  <c r="G345" i="9"/>
  <c r="H345" i="9" s="1"/>
  <c r="G1104" i="9"/>
  <c r="H1104" i="9" s="1"/>
  <c r="G893" i="9"/>
  <c r="H893" i="9" s="1"/>
  <c r="G1117" i="9"/>
  <c r="H1117" i="9" s="1"/>
  <c r="G1549" i="9"/>
  <c r="H1549" i="9" s="1"/>
  <c r="G160" i="9"/>
  <c r="H160" i="9" s="1"/>
  <c r="G136" i="9"/>
  <c r="H136" i="9" s="1"/>
  <c r="G902" i="9"/>
  <c r="H902" i="9" s="1"/>
  <c r="G626" i="9"/>
  <c r="H626" i="9" s="1"/>
  <c r="G795" i="9"/>
  <c r="H795" i="9" s="1"/>
  <c r="G884" i="9"/>
  <c r="H884" i="9" s="1"/>
  <c r="G1064" i="9"/>
  <c r="H1064" i="9" s="1"/>
  <c r="G231" i="9"/>
  <c r="H231" i="9" s="1"/>
  <c r="G843" i="9"/>
  <c r="H843" i="9" s="1"/>
  <c r="G242" i="9"/>
  <c r="H242" i="9" s="1"/>
  <c r="G687" i="9"/>
  <c r="H687" i="9" s="1"/>
  <c r="G946" i="9"/>
  <c r="H946" i="9" s="1"/>
  <c r="G206" i="9"/>
  <c r="H206" i="9" s="1"/>
  <c r="G1706" i="9"/>
  <c r="H1706" i="9" s="1"/>
  <c r="G577" i="9"/>
  <c r="H577" i="9" s="1"/>
  <c r="G413" i="9"/>
  <c r="H413" i="9" s="1"/>
  <c r="G1121" i="9"/>
  <c r="H1121" i="9" s="1"/>
  <c r="G768" i="9"/>
  <c r="H768" i="9" s="1"/>
  <c r="G1512" i="9"/>
  <c r="H1512" i="9" s="1"/>
  <c r="G287" i="9"/>
  <c r="H287" i="9" s="1"/>
  <c r="G1055" i="9"/>
  <c r="H1055" i="9" s="1"/>
  <c r="G1099" i="9"/>
  <c r="H1099" i="9" s="1"/>
  <c r="G904" i="9"/>
  <c r="H904" i="9" s="1"/>
  <c r="G148" i="9"/>
  <c r="H148" i="9" s="1"/>
  <c r="G1822" i="9"/>
  <c r="H1822" i="9" s="1"/>
  <c r="G1858" i="9"/>
  <c r="H1858" i="9" s="1"/>
  <c r="G490" i="9"/>
  <c r="H490" i="9" s="1"/>
  <c r="G124" i="9"/>
  <c r="H124" i="9" s="1"/>
  <c r="G290" i="9"/>
  <c r="H290" i="9" s="1"/>
  <c r="G782" i="9"/>
  <c r="H782" i="9" s="1"/>
  <c r="G1669" i="9"/>
  <c r="H1669" i="9" s="1"/>
  <c r="G1540" i="9"/>
  <c r="H1540" i="9" s="1"/>
  <c r="G1126" i="9"/>
  <c r="H1126" i="9" s="1"/>
  <c r="G391" i="9"/>
  <c r="H391" i="9" s="1"/>
  <c r="G1584" i="9"/>
  <c r="H1584" i="9" s="1"/>
  <c r="G525" i="9"/>
  <c r="H525" i="9" s="1"/>
  <c r="G758" i="9"/>
  <c r="H758" i="9" s="1"/>
  <c r="G222" i="9"/>
  <c r="H222" i="9" s="1"/>
  <c r="G778" i="9"/>
  <c r="H778" i="9" s="1"/>
  <c r="G723" i="9"/>
  <c r="H723" i="9" s="1"/>
  <c r="G411" i="9"/>
  <c r="H411" i="9" s="1"/>
  <c r="G760" i="9"/>
  <c r="H760" i="9" s="1"/>
  <c r="G49" i="9"/>
  <c r="H49" i="9" s="1"/>
  <c r="G1048" i="9"/>
  <c r="H1048" i="9" s="1"/>
  <c r="G352" i="9"/>
  <c r="H352" i="9" s="1"/>
  <c r="G1601" i="9"/>
  <c r="H1601" i="9" s="1"/>
  <c r="G1118" i="9"/>
  <c r="H1118" i="9" s="1"/>
  <c r="G943" i="9"/>
  <c r="H943" i="9" s="1"/>
  <c r="G1091" i="9"/>
  <c r="H1091" i="9" s="1"/>
  <c r="G1632" i="9"/>
  <c r="H1632" i="9" s="1"/>
  <c r="G1576" i="9"/>
  <c r="H1576" i="9" s="1"/>
  <c r="G1739" i="9"/>
  <c r="H1739" i="9" s="1"/>
  <c r="G447" i="9"/>
  <c r="H447" i="9" s="1"/>
  <c r="G378" i="9"/>
  <c r="H378" i="9" s="1"/>
  <c r="G404" i="9"/>
  <c r="H404" i="9" s="1"/>
  <c r="G1652" i="9"/>
  <c r="H1652" i="9" s="1"/>
  <c r="G664" i="9"/>
  <c r="H664" i="9" s="1"/>
  <c r="G190" i="9"/>
  <c r="H190" i="9" s="1"/>
  <c r="G398" i="9"/>
  <c r="H398" i="9" s="1"/>
  <c r="G1846" i="9"/>
  <c r="H1846" i="9" s="1"/>
  <c r="G316" i="9"/>
  <c r="H316" i="9" s="1"/>
  <c r="G1836" i="9"/>
  <c r="H1836" i="9" s="1"/>
  <c r="G187" i="9"/>
  <c r="H187" i="9" s="1"/>
  <c r="G597" i="9"/>
  <c r="H597" i="9" s="1"/>
  <c r="G761" i="9"/>
  <c r="H761" i="9" s="1"/>
  <c r="G497" i="9"/>
  <c r="H497" i="9" s="1"/>
  <c r="G1573" i="9"/>
  <c r="H1573" i="9" s="1"/>
  <c r="G1086" i="9"/>
  <c r="H1086" i="9" s="1"/>
  <c r="G62" i="9"/>
  <c r="H62" i="9" s="1"/>
  <c r="G785" i="9"/>
  <c r="H785" i="9" s="1"/>
  <c r="G776" i="9"/>
  <c r="H776" i="9" s="1"/>
  <c r="G478" i="9"/>
  <c r="H478" i="9" s="1"/>
  <c r="G1554" i="9"/>
  <c r="H1554" i="9" s="1"/>
  <c r="G151" i="9"/>
  <c r="H151" i="9" s="1"/>
  <c r="G116" i="9"/>
  <c r="H116" i="9" s="1"/>
  <c r="G16" i="9"/>
  <c r="H16" i="9" s="1"/>
  <c r="G1787" i="9"/>
  <c r="H1787" i="9" s="1"/>
  <c r="G1723" i="9"/>
  <c r="H1723" i="9" s="1"/>
  <c r="G982" i="9"/>
  <c r="H982" i="9" s="1"/>
  <c r="G1678" i="9"/>
  <c r="H1678" i="9" s="1"/>
  <c r="G1098" i="9"/>
  <c r="H1098" i="9" s="1"/>
  <c r="G410" i="9"/>
  <c r="H410" i="9" s="1"/>
  <c r="G540" i="9"/>
  <c r="H540" i="9" s="1"/>
  <c r="G414" i="9"/>
  <c r="H414" i="9" s="1"/>
  <c r="G815" i="9"/>
  <c r="H815" i="9" s="1"/>
  <c r="G677" i="9"/>
  <c r="H677" i="9" s="1"/>
  <c r="G975" i="9"/>
  <c r="H975" i="9" s="1"/>
  <c r="G592" i="9"/>
  <c r="H592" i="9" s="1"/>
  <c r="G537" i="9"/>
  <c r="H537" i="9" s="1"/>
  <c r="G310" i="9"/>
  <c r="H310" i="9" s="1"/>
  <c r="G1100" i="9"/>
  <c r="H1100" i="9" s="1"/>
  <c r="G990" i="9"/>
  <c r="H990" i="9" s="1"/>
  <c r="G269" i="9"/>
  <c r="H269" i="9" s="1"/>
  <c r="G847" i="9"/>
  <c r="H847" i="9" s="1"/>
  <c r="G1722" i="9"/>
  <c r="H1722" i="9" s="1"/>
  <c r="G71" i="9"/>
  <c r="H71" i="9" s="1"/>
  <c r="G1614" i="9"/>
  <c r="H1614" i="9" s="1"/>
  <c r="G963" i="9"/>
  <c r="H963" i="9" s="1"/>
  <c r="G1112" i="9"/>
  <c r="H1112" i="9" s="1"/>
  <c r="G657" i="9"/>
  <c r="H657" i="9" s="1"/>
  <c r="G79" i="9"/>
  <c r="H79" i="9" s="1"/>
  <c r="G365" i="9"/>
  <c r="H365" i="9" s="1"/>
  <c r="G325" i="9"/>
  <c r="H325" i="9" s="1"/>
  <c r="G691" i="9"/>
  <c r="H691" i="9" s="1"/>
  <c r="G1832" i="9"/>
  <c r="H1832" i="9" s="1"/>
  <c r="G11" i="9"/>
  <c r="H11" i="9" s="1"/>
  <c r="G1527" i="9"/>
  <c r="H1527" i="9" s="1"/>
  <c r="G695" i="9"/>
  <c r="H695" i="9" s="1"/>
  <c r="G1581" i="9"/>
  <c r="H1581" i="9" s="1"/>
  <c r="G1852" i="9"/>
  <c r="H1852" i="9" s="1"/>
  <c r="G594" i="9"/>
  <c r="H594" i="9" s="1"/>
  <c r="G837" i="9"/>
  <c r="H837" i="9" s="1"/>
  <c r="G714" i="9"/>
  <c r="H714" i="9" s="1"/>
  <c r="G515" i="9"/>
  <c r="H515" i="9" s="1"/>
  <c r="G130" i="9"/>
  <c r="H130" i="9" s="1"/>
  <c r="G700" i="9"/>
  <c r="H700" i="9" s="1"/>
  <c r="G745" i="9"/>
  <c r="H745" i="9" s="1"/>
  <c r="G85" i="9"/>
  <c r="H85" i="9" s="1"/>
  <c r="G605" i="9"/>
  <c r="H605" i="9" s="1"/>
  <c r="G1842" i="9"/>
  <c r="H1842" i="9" s="1"/>
  <c r="G1082" i="9"/>
  <c r="H1082" i="9" s="1"/>
  <c r="G1122" i="9"/>
  <c r="H1122" i="9" s="1"/>
  <c r="G1095" i="9"/>
  <c r="H1095" i="9" s="1"/>
  <c r="G489" i="9"/>
  <c r="H489" i="9" s="1"/>
  <c r="G660" i="9"/>
  <c r="H660" i="9" s="1"/>
  <c r="G670" i="9"/>
  <c r="H670" i="9" s="1"/>
  <c r="G587" i="9"/>
  <c r="H587" i="9" s="1"/>
  <c r="G349" i="9"/>
  <c r="H349" i="9" s="1"/>
  <c r="G1004" i="9"/>
  <c r="H1004" i="9" s="1"/>
  <c r="G364" i="9"/>
  <c r="H364" i="9" s="1"/>
  <c r="G869" i="9"/>
  <c r="H869" i="9" s="1"/>
  <c r="G1709" i="9"/>
  <c r="H1709" i="9" s="1"/>
  <c r="G1679" i="9"/>
  <c r="H1679" i="9" s="1"/>
  <c r="G1782" i="9"/>
  <c r="H1782" i="9" s="1"/>
  <c r="G615" i="9"/>
  <c r="H615" i="9" s="1"/>
  <c r="G382" i="9"/>
  <c r="H382" i="9" s="1"/>
  <c r="G835" i="9"/>
  <c r="H835" i="9" s="1"/>
  <c r="G155" i="9"/>
  <c r="H155" i="9" s="1"/>
  <c r="G89" i="9"/>
  <c r="H89" i="9" s="1"/>
  <c r="G1143" i="9"/>
  <c r="H1143" i="9" s="1"/>
  <c r="G730" i="9"/>
  <c r="H730" i="9" s="1"/>
  <c r="G649" i="9"/>
  <c r="H649" i="9" s="1"/>
  <c r="G307" i="9"/>
  <c r="H307" i="9" s="1"/>
  <c r="G492" i="9"/>
  <c r="H492" i="9" s="1"/>
  <c r="G1651" i="9"/>
  <c r="H1651" i="9" s="1"/>
  <c r="G1825" i="9"/>
  <c r="H1825" i="9" s="1"/>
  <c r="G1544" i="9"/>
  <c r="H1544" i="9" s="1"/>
  <c r="G235" i="9"/>
  <c r="H235" i="9" s="1"/>
  <c r="G494" i="9"/>
  <c r="H494" i="9" s="1"/>
  <c r="G1517" i="9"/>
  <c r="H1517" i="9" s="1"/>
  <c r="G1085" i="9"/>
  <c r="H1085" i="9" s="1"/>
  <c r="G311" i="9"/>
  <c r="H311" i="9" s="1"/>
  <c r="G1107" i="9"/>
  <c r="H1107" i="9" s="1"/>
  <c r="G520" i="9"/>
  <c r="H520" i="9" s="1"/>
  <c r="G274" i="9"/>
  <c r="H274" i="9" s="1"/>
  <c r="G1811" i="9"/>
  <c r="H1811" i="9" s="1"/>
  <c r="G879" i="9"/>
  <c r="H879" i="9" s="1"/>
  <c r="G1052" i="9"/>
  <c r="H1052" i="9" s="1"/>
  <c r="G1730" i="9"/>
  <c r="H1730" i="9" s="1"/>
  <c r="G106" i="9"/>
  <c r="H106" i="9" s="1"/>
  <c r="G882" i="9"/>
  <c r="H882" i="9" s="1"/>
  <c r="G174" i="9"/>
  <c r="H174" i="9" s="1"/>
  <c r="G381" i="9"/>
  <c r="H381" i="9" s="1"/>
  <c r="G1691" i="9"/>
  <c r="H1691" i="9" s="1"/>
  <c r="G717" i="9"/>
  <c r="H717" i="9" s="1"/>
  <c r="G1789" i="9"/>
  <c r="H1789" i="9" s="1"/>
  <c r="G1689" i="9"/>
  <c r="H1689" i="9" s="1"/>
  <c r="G1751" i="9"/>
  <c r="H1751" i="9" s="1"/>
  <c r="G165" i="9"/>
  <c r="H165" i="9" s="1"/>
  <c r="G335" i="9"/>
  <c r="H335" i="9" s="1"/>
  <c r="G246" i="9"/>
  <c r="H246" i="9" s="1"/>
  <c r="G1001" i="9"/>
  <c r="H1001" i="9" s="1"/>
  <c r="G389" i="9"/>
  <c r="H389" i="9" s="1"/>
  <c r="G808" i="9"/>
  <c r="H808" i="9" s="1"/>
  <c r="G939" i="9"/>
  <c r="H939" i="9" s="1"/>
  <c r="G831" i="9"/>
  <c r="H831" i="9" s="1"/>
  <c r="G629" i="9"/>
  <c r="H629" i="9" s="1"/>
  <c r="G609" i="9"/>
  <c r="H609" i="9" s="1"/>
  <c r="G665" i="9"/>
  <c r="H665" i="9" s="1"/>
  <c r="G518" i="9"/>
  <c r="H518" i="9" s="1"/>
  <c r="G120" i="9"/>
  <c r="H120" i="9" s="1"/>
  <c r="G1851" i="9"/>
  <c r="H1851" i="9" s="1"/>
  <c r="G254" i="9"/>
  <c r="H254" i="9" s="1"/>
  <c r="G1057" i="9"/>
  <c r="H1057" i="9" s="1"/>
  <c r="G770" i="9"/>
  <c r="H770" i="9" s="1"/>
  <c r="G35" i="9"/>
  <c r="H35" i="9" s="1"/>
  <c r="G169" i="9"/>
  <c r="H169" i="9" s="1"/>
  <c r="G1826" i="9"/>
  <c r="H1826" i="9" s="1"/>
  <c r="G1593" i="9"/>
  <c r="H1593" i="9" s="1"/>
  <c r="G1078" i="9"/>
  <c r="H1078" i="9" s="1"/>
  <c r="G1585" i="9"/>
  <c r="H1585" i="9" s="1"/>
  <c r="G934" i="9"/>
  <c r="H934" i="9" s="1"/>
  <c r="G48" i="9"/>
  <c r="H48" i="9" s="1"/>
  <c r="G1834" i="9"/>
  <c r="H1834" i="9" s="1"/>
  <c r="G865" i="9"/>
  <c r="H865" i="9" s="1"/>
  <c r="G372" i="9"/>
  <c r="H372" i="9" s="1"/>
  <c r="G989" i="9"/>
  <c r="H989" i="9" s="1"/>
  <c r="G189" i="9"/>
  <c r="H189" i="9" s="1"/>
  <c r="G633" i="9"/>
  <c r="H633" i="9" s="1"/>
  <c r="G211" i="9"/>
  <c r="H211" i="9" s="1"/>
  <c r="G1750" i="9"/>
  <c r="H1750" i="9" s="1"/>
  <c r="G516" i="9"/>
  <c r="H516" i="9" s="1"/>
  <c r="G711" i="9"/>
  <c r="H711" i="9" s="1"/>
  <c r="G387" i="9"/>
  <c r="H387" i="9" s="1"/>
  <c r="G150" i="9"/>
  <c r="H150" i="9" s="1"/>
  <c r="G716" i="9"/>
  <c r="H716" i="9" s="1"/>
  <c r="G539" i="9"/>
  <c r="H539" i="9" s="1"/>
  <c r="G370" i="9"/>
  <c r="H370" i="9" s="1"/>
  <c r="G1592" i="9"/>
  <c r="H1592" i="9" s="1"/>
  <c r="G1603" i="9"/>
  <c r="H1603" i="9" s="1"/>
  <c r="G601" i="9"/>
  <c r="H601" i="9" s="1"/>
  <c r="G448" i="9"/>
  <c r="H448" i="9" s="1"/>
  <c r="G162" i="9"/>
  <c r="H162" i="9" s="1"/>
  <c r="G1839" i="9"/>
  <c r="H1839" i="9" s="1"/>
  <c r="G599" i="9"/>
  <c r="H599" i="9" s="1"/>
  <c r="G264" i="9"/>
  <c r="H264" i="9" s="1"/>
  <c r="G1755" i="9"/>
  <c r="H1755" i="9" s="1"/>
  <c r="G1510" i="9"/>
  <c r="H1510" i="9" s="1"/>
  <c r="G839" i="9"/>
  <c r="H839" i="9" s="1"/>
  <c r="G684" i="9"/>
  <c r="H684" i="9" s="1"/>
  <c r="G452" i="9"/>
  <c r="H452" i="9" s="1"/>
  <c r="G823" i="9"/>
  <c r="H823" i="9" s="1"/>
  <c r="G928" i="9"/>
  <c r="H928" i="9" s="1"/>
  <c r="G1764" i="9"/>
  <c r="H1764" i="9" s="1"/>
  <c r="G109" i="9"/>
  <c r="H109" i="9" s="1"/>
  <c r="G390" i="9"/>
  <c r="H390" i="9" s="1"/>
  <c r="G331" i="9"/>
  <c r="H331" i="9" s="1"/>
  <c r="G1047" i="9"/>
  <c r="H1047" i="9" s="1"/>
  <c r="G549" i="9"/>
  <c r="H549" i="9" s="1"/>
  <c r="G129" i="9"/>
  <c r="H129" i="9" s="1"/>
  <c r="G1070" i="9"/>
  <c r="H1070" i="9" s="1"/>
  <c r="G619" i="9"/>
  <c r="H619" i="9" s="1"/>
  <c r="G356" i="9"/>
  <c r="H356" i="9" s="1"/>
  <c r="G1667" i="9"/>
  <c r="H1667" i="9" s="1"/>
  <c r="G719" i="9"/>
  <c r="H719" i="9" s="1"/>
  <c r="G25" i="9"/>
  <c r="H25" i="9" s="1"/>
  <c r="G302" i="9"/>
  <c r="H302" i="9" s="1"/>
  <c r="G298" i="9"/>
  <c r="H298" i="9" s="1"/>
  <c r="G386" i="9"/>
  <c r="H386" i="9" s="1"/>
  <c r="G1552" i="9"/>
  <c r="H1552" i="9" s="1"/>
  <c r="G1854" i="9"/>
  <c r="H1854" i="9" s="1"/>
  <c r="G888" i="9"/>
  <c r="H888" i="9" s="1"/>
  <c r="G457" i="9"/>
  <c r="H457" i="9" s="1"/>
  <c r="G66" i="9"/>
  <c r="H66" i="9" s="1"/>
  <c r="G193" i="9"/>
  <c r="H193" i="9" s="1"/>
  <c r="G1058" i="9"/>
  <c r="H1058" i="9" s="1"/>
  <c r="G915" i="9"/>
  <c r="H915" i="9" s="1"/>
  <c r="G1106" i="9"/>
  <c r="H1106" i="9" s="1"/>
  <c r="G444" i="9"/>
  <c r="H444" i="9" s="1"/>
  <c r="G437" i="9"/>
  <c r="H437" i="9" s="1"/>
  <c r="G1124" i="9"/>
  <c r="H1124" i="9" s="1"/>
  <c r="G588" i="9"/>
  <c r="H588" i="9" s="1"/>
  <c r="G1777" i="9"/>
  <c r="H1777" i="9" s="1"/>
  <c r="G960" i="9"/>
  <c r="H960" i="9" s="1"/>
  <c r="G979" i="9"/>
  <c r="H979" i="9" s="1"/>
  <c r="G1516" i="9"/>
  <c r="H1516" i="9" s="1"/>
  <c r="G557" i="9"/>
  <c r="H557" i="9" s="1"/>
  <c r="G283" i="9"/>
  <c r="H283" i="9" s="1"/>
  <c r="G1653" i="9"/>
  <c r="H1653" i="9" s="1"/>
  <c r="G903" i="9"/>
  <c r="H903" i="9" s="1"/>
  <c r="G804" i="9"/>
  <c r="H804" i="9" s="1"/>
  <c r="G77" i="9"/>
  <c r="H77" i="9" s="1"/>
  <c r="G175" i="9"/>
  <c r="H175" i="9" s="1"/>
  <c r="G697" i="9"/>
  <c r="H697" i="9" s="1"/>
  <c r="G292" i="9"/>
  <c r="H292" i="9" s="1"/>
  <c r="G379" i="9"/>
  <c r="H379" i="9" s="1"/>
  <c r="G1574" i="9"/>
  <c r="H1574" i="9" s="1"/>
  <c r="G1607" i="9"/>
  <c r="H1607" i="9" s="1"/>
  <c r="G1009" i="9"/>
  <c r="H1009" i="9" s="1"/>
  <c r="G188" i="9"/>
  <c r="H188" i="9" s="1"/>
  <c r="G877" i="9"/>
  <c r="H877" i="9" s="1"/>
  <c r="G399" i="9"/>
  <c r="H399" i="9" s="1"/>
  <c r="G1816" i="9"/>
  <c r="H1816" i="9" s="1"/>
  <c r="G964" i="9"/>
  <c r="H964" i="9" s="1"/>
  <c r="G640" i="9"/>
  <c r="H640" i="9" s="1"/>
  <c r="G360" i="9"/>
  <c r="H360" i="9" s="1"/>
  <c r="G207" i="9"/>
  <c r="H207" i="9" s="1"/>
  <c r="G1724" i="9"/>
  <c r="H1724" i="9" s="1"/>
  <c r="G995" i="9"/>
  <c r="H995" i="9" s="1"/>
  <c r="G1746" i="9"/>
  <c r="H1746" i="9" s="1"/>
  <c r="G1526" i="9"/>
  <c r="H1526" i="9" s="1"/>
  <c r="G648" i="9"/>
  <c r="H648" i="9" s="1"/>
  <c r="G1698" i="9"/>
  <c r="H1698" i="9" s="1"/>
  <c r="G1718" i="9"/>
  <c r="H1718" i="9" s="1"/>
  <c r="G1524" i="9"/>
  <c r="H1524" i="9" s="1"/>
  <c r="G272" i="9"/>
  <c r="H272" i="9" s="1"/>
  <c r="G1550" i="9"/>
  <c r="H1550" i="9" s="1"/>
  <c r="G1529" i="9"/>
  <c r="H1529" i="9" s="1"/>
  <c r="G240" i="9"/>
  <c r="H240" i="9" s="1"/>
  <c r="G1609" i="9"/>
  <c r="H1609" i="9" s="1"/>
  <c r="G1623" i="9"/>
  <c r="H1623" i="9" s="1"/>
  <c r="G1713" i="9"/>
  <c r="H1713" i="9" s="1"/>
  <c r="G564" i="9"/>
  <c r="H564" i="9" s="1"/>
  <c r="G164" i="9"/>
  <c r="H164" i="9" s="1"/>
  <c r="G692" i="9"/>
  <c r="H692" i="9" s="1"/>
  <c r="G604" i="9"/>
  <c r="H604" i="9" s="1"/>
  <c r="G451" i="9"/>
  <c r="H451" i="9" s="1"/>
  <c r="G1532" i="9"/>
  <c r="H1532" i="9" s="1"/>
  <c r="G755" i="9"/>
  <c r="H755" i="9" s="1"/>
  <c r="G483" i="9"/>
  <c r="H483" i="9" s="1"/>
  <c r="G857" i="9"/>
  <c r="H857" i="9" s="1"/>
  <c r="G569" i="9"/>
  <c r="H569" i="9" s="1"/>
  <c r="G479" i="9"/>
  <c r="H479" i="9" s="1"/>
  <c r="G826" i="9"/>
  <c r="H826" i="9" s="1"/>
  <c r="G1035" i="9"/>
  <c r="H1035" i="9" s="1"/>
  <c r="G1602" i="9"/>
  <c r="H1602" i="9" s="1"/>
  <c r="G44" i="9"/>
  <c r="H44" i="9" s="1"/>
  <c r="G1726" i="9"/>
  <c r="H1726" i="9" s="1"/>
  <c r="G988" i="9"/>
  <c r="H988" i="9" s="1"/>
  <c r="G1580" i="9"/>
  <c r="H1580" i="9" s="1"/>
  <c r="G1084" i="9"/>
  <c r="H1084" i="9" s="1"/>
  <c r="G459" i="9"/>
  <c r="H459" i="9" s="1"/>
  <c r="G513" i="9"/>
  <c r="H513" i="9" s="1"/>
  <c r="G167" i="9"/>
  <c r="H167" i="9" s="1"/>
  <c r="G473" i="9"/>
  <c r="H473" i="9" s="1"/>
  <c r="G652" i="9"/>
  <c r="H652" i="9" s="1"/>
  <c r="G351" i="9"/>
  <c r="H351" i="9" s="1"/>
  <c r="G984" i="9"/>
  <c r="H984" i="9" s="1"/>
  <c r="G475" i="9"/>
  <c r="H475" i="9" s="1"/>
  <c r="G305" i="9"/>
  <c r="H305" i="9" s="1"/>
  <c r="G591" i="9"/>
  <c r="H591" i="9" s="1"/>
  <c r="G139" i="9"/>
  <c r="H139" i="9" s="1"/>
  <c r="G1074" i="9"/>
  <c r="H1074" i="9" s="1"/>
  <c r="G816" i="9"/>
  <c r="H816" i="9" s="1"/>
  <c r="G45" i="9"/>
  <c r="H45" i="9" s="1"/>
  <c r="G693" i="9"/>
  <c r="H693" i="9" s="1"/>
  <c r="G1097" i="9"/>
  <c r="H1097" i="9" s="1"/>
  <c r="G1814" i="9"/>
  <c r="H1814" i="9" s="1"/>
  <c r="G1541" i="9"/>
  <c r="H1541" i="9" s="1"/>
  <c r="G1829" i="9"/>
  <c r="H1829" i="9" s="1"/>
  <c r="G651" i="9"/>
  <c r="H651" i="9" s="1"/>
  <c r="G313" i="9"/>
  <c r="H313" i="9" s="1"/>
  <c r="G1513" i="9"/>
  <c r="H1513" i="9" s="1"/>
  <c r="G586" i="9"/>
  <c r="H586" i="9" s="1"/>
  <c r="G662" i="9"/>
  <c r="H662" i="9" s="1"/>
  <c r="G575" i="9"/>
  <c r="H575" i="9" s="1"/>
  <c r="G722" i="9"/>
  <c r="H722" i="9" s="1"/>
  <c r="G807" i="9"/>
  <c r="H807" i="9" s="1"/>
  <c r="G712" i="9"/>
  <c r="H712" i="9" s="1"/>
  <c r="G1041" i="9"/>
  <c r="H1041" i="9" s="1"/>
  <c r="G774" i="9"/>
  <c r="H774" i="9" s="1"/>
  <c r="G377" i="9"/>
  <c r="H377" i="9" s="1"/>
  <c r="G562" i="9"/>
  <c r="H562" i="9" s="1"/>
  <c r="G1509" i="9"/>
  <c r="H1509" i="9" s="1"/>
  <c r="G250" i="9"/>
  <c r="H250" i="9" s="1"/>
  <c r="G642" i="9"/>
  <c r="H642" i="9" s="1"/>
  <c r="G747" i="9"/>
  <c r="H747" i="9" s="1"/>
  <c r="G1056" i="9"/>
  <c r="H1056" i="9" s="1"/>
  <c r="G753" i="9"/>
  <c r="H753" i="9" s="1"/>
  <c r="G1031" i="9"/>
  <c r="H1031" i="9" s="1"/>
  <c r="G680" i="9"/>
  <c r="H680" i="9" s="1"/>
  <c r="G220" i="9"/>
  <c r="H220" i="9" s="1"/>
  <c r="G481" i="9"/>
  <c r="H481" i="9" s="1"/>
  <c r="G1668" i="9"/>
  <c r="H1668" i="9" s="1"/>
  <c r="G340" i="9"/>
  <c r="H340" i="9" s="1"/>
  <c r="G1024" i="9"/>
  <c r="H1024" i="9" s="1"/>
  <c r="G1525" i="9"/>
  <c r="H1525" i="9" s="1"/>
  <c r="G1830" i="9"/>
  <c r="H1830" i="9" s="1"/>
  <c r="G301" i="9"/>
  <c r="H301" i="9" s="1"/>
  <c r="G384" i="9"/>
  <c r="H384" i="9" s="1"/>
  <c r="G357" i="9"/>
  <c r="H357" i="9" s="1"/>
  <c r="G58" i="9"/>
  <c r="H58" i="9" s="1"/>
  <c r="G488" i="9"/>
  <c r="H488" i="9" s="1"/>
  <c r="G1046" i="9"/>
  <c r="H1046" i="9" s="1"/>
  <c r="G289" i="9"/>
  <c r="H289" i="9" s="1"/>
  <c r="G623" i="9"/>
  <c r="H623" i="9" s="1"/>
  <c r="G661" i="9"/>
  <c r="H661" i="9" s="1"/>
  <c r="G621" i="9"/>
  <c r="H621" i="9" s="1"/>
  <c r="G929" i="9"/>
  <c r="H929" i="9" s="1"/>
  <c r="G867" i="9"/>
  <c r="H867" i="9" s="1"/>
  <c r="G631" i="9"/>
  <c r="H631" i="9" s="1"/>
  <c r="G259" i="9"/>
  <c r="H259" i="9" s="1"/>
  <c r="G1768" i="9"/>
  <c r="H1768" i="9" s="1"/>
  <c r="G1682" i="9"/>
  <c r="H1682" i="9" s="1"/>
  <c r="G690" i="9"/>
  <c r="H690" i="9" s="1"/>
  <c r="G1556" i="9"/>
  <c r="H1556" i="9" s="1"/>
  <c r="G1050" i="9"/>
  <c r="H1050" i="9" s="1"/>
  <c r="G637" i="9"/>
  <c r="H637" i="9" s="1"/>
  <c r="G1808" i="9"/>
  <c r="H1808" i="9" s="1"/>
  <c r="G908" i="9"/>
  <c r="H908" i="9" s="1"/>
  <c r="G1034" i="9"/>
  <c r="H1034" i="9" s="1"/>
  <c r="G1818" i="9"/>
  <c r="H1818" i="9" s="1"/>
  <c r="G105" i="9"/>
  <c r="H105" i="9" s="1"/>
  <c r="G849" i="9"/>
  <c r="H849" i="9" s="1"/>
  <c r="G1115" i="9"/>
  <c r="H1115" i="9" s="1"/>
  <c r="G118" i="9"/>
  <c r="H118" i="9" s="1"/>
  <c r="G395" i="9"/>
  <c r="H395" i="9" s="1"/>
  <c r="G326" i="9"/>
  <c r="H326" i="9" s="1"/>
  <c r="G27" i="9"/>
  <c r="H27" i="9" s="1"/>
  <c r="G233" i="9"/>
  <c r="H233" i="9" s="1"/>
  <c r="G600" i="9"/>
  <c r="H600" i="9" s="1"/>
  <c r="G142" i="9"/>
  <c r="H142" i="9" s="1"/>
  <c r="G125" i="9"/>
  <c r="H125" i="9" s="1"/>
  <c r="G123" i="9"/>
  <c r="H123" i="9" s="1"/>
  <c r="G247" i="9"/>
  <c r="H247" i="9" s="1"/>
  <c r="G827" i="9"/>
  <c r="H827" i="9" s="1"/>
  <c r="G744" i="9"/>
  <c r="H744" i="9" s="1"/>
  <c r="G726" i="9"/>
  <c r="H726" i="9" s="1"/>
  <c r="G1642" i="9"/>
  <c r="H1642" i="9" s="1"/>
  <c r="G1102" i="9"/>
  <c r="H1102" i="9" s="1"/>
  <c r="G1743" i="9"/>
  <c r="H1743" i="9" s="1"/>
  <c r="G1538" i="9"/>
  <c r="H1538" i="9" s="1"/>
  <c r="G582" i="9"/>
  <c r="H582" i="9" s="1"/>
  <c r="G144" i="9"/>
  <c r="H144" i="9" s="1"/>
  <c r="G477" i="9"/>
  <c r="H477" i="9" s="1"/>
  <c r="G896" i="9"/>
  <c r="H896" i="9" s="1"/>
  <c r="G720" i="9"/>
  <c r="H720" i="9" s="1"/>
  <c r="G784" i="9"/>
  <c r="H784" i="9" s="1"/>
  <c r="G470" i="9"/>
  <c r="H470" i="9" s="1"/>
  <c r="G68" i="9"/>
  <c r="H68" i="9" s="1"/>
  <c r="G115" i="9"/>
  <c r="H115" i="9" s="1"/>
  <c r="G432" i="9"/>
  <c r="H432" i="9" s="1"/>
  <c r="G304" i="9"/>
  <c r="H304" i="9" s="1"/>
  <c r="G450" i="9"/>
  <c r="H450" i="9" s="1"/>
  <c r="G1753" i="9"/>
  <c r="H1753" i="9" s="1"/>
  <c r="G509" i="9"/>
  <c r="H509" i="9" s="1"/>
  <c r="G464" i="9"/>
  <c r="H464" i="9" s="1"/>
  <c r="G1700" i="9"/>
  <c r="H1700" i="9" s="1"/>
  <c r="G1579" i="9"/>
  <c r="H1579" i="9" s="1"/>
  <c r="G230" i="9"/>
  <c r="H230" i="9" s="1"/>
  <c r="G925" i="9"/>
  <c r="H925" i="9" s="1"/>
  <c r="G1551" i="9"/>
  <c r="H1551" i="9" s="1"/>
  <c r="G263" i="9"/>
  <c r="H263" i="9" s="1"/>
  <c r="G1013" i="9"/>
  <c r="H1013" i="9" s="1"/>
  <c r="G179" i="9"/>
  <c r="H179" i="9" s="1"/>
  <c r="G1062" i="9"/>
  <c r="H1062" i="9" s="1"/>
  <c r="G966" i="9"/>
  <c r="H966" i="9" s="1"/>
  <c r="G1848" i="9"/>
  <c r="H1848" i="9" s="1"/>
  <c r="G431" i="9"/>
  <c r="H431" i="9" s="1"/>
  <c r="G1073" i="9"/>
  <c r="H1073" i="9" s="1"/>
  <c r="G1567" i="9"/>
  <c r="H1567" i="9" s="1"/>
  <c r="G715" i="9"/>
  <c r="H715" i="9" s="1"/>
  <c r="G12" i="9"/>
  <c r="H12" i="9" s="1"/>
  <c r="G756" i="9"/>
  <c r="H756" i="9" s="1"/>
  <c r="G1827" i="9"/>
  <c r="H1827" i="9" s="1"/>
  <c r="G423" i="9"/>
  <c r="H423" i="9" s="1"/>
  <c r="G20" i="9"/>
  <c r="H20" i="9" s="1"/>
  <c r="G1820" i="9"/>
  <c r="H1820" i="9" s="1"/>
  <c r="G232" i="9"/>
  <c r="H232" i="9" s="1"/>
  <c r="G511" i="9"/>
  <c r="H511" i="9" s="1"/>
  <c r="G1649" i="9"/>
  <c r="H1649" i="9" s="1"/>
  <c r="G793" i="9"/>
  <c r="H793" i="9" s="1"/>
  <c r="G1795" i="9"/>
  <c r="H1795" i="9" s="1"/>
  <c r="G1546" i="9"/>
  <c r="H1546" i="9" s="1"/>
  <c r="G300" i="9"/>
  <c r="H300" i="9" s="1"/>
  <c r="G708" i="9"/>
  <c r="H708" i="9" s="1"/>
  <c r="G1702" i="9"/>
  <c r="H1702" i="9" s="1"/>
  <c r="G551" i="9"/>
  <c r="H551" i="9" s="1"/>
  <c r="G872" i="9"/>
  <c r="H872" i="9" s="1"/>
  <c r="G1844" i="9"/>
  <c r="H1844" i="9" s="1"/>
  <c r="G1644" i="9"/>
  <c r="H1644" i="9" s="1"/>
  <c r="G1116" i="9"/>
  <c r="H1116" i="9" s="1"/>
  <c r="G501" i="9"/>
  <c r="H501" i="9" s="1"/>
  <c r="G400" i="9"/>
  <c r="H400" i="9" s="1"/>
  <c r="G686" i="9"/>
  <c r="H686" i="9" s="1"/>
  <c r="G1127" i="9"/>
  <c r="H1127" i="9" s="1"/>
  <c r="G312" i="9"/>
  <c r="H312" i="9" s="1"/>
  <c r="G725" i="9"/>
  <c r="H725" i="9" s="1"/>
  <c r="G622" i="9"/>
  <c r="H622" i="9" s="1"/>
  <c r="G1622" i="9"/>
  <c r="H1622" i="9" s="1"/>
  <c r="G713" i="9"/>
  <c r="H713" i="9" s="1"/>
  <c r="G1740" i="9"/>
  <c r="H1740" i="9" s="1"/>
  <c r="G157" i="9"/>
  <c r="H157" i="9" s="1"/>
  <c r="G976" i="9"/>
  <c r="H976" i="9" s="1"/>
  <c r="G923" i="9"/>
  <c r="H923" i="9" s="1"/>
  <c r="G1629" i="9"/>
  <c r="H1629" i="9" s="1"/>
  <c r="G689" i="9"/>
  <c r="H689" i="9" s="1"/>
  <c r="G1563" i="9"/>
  <c r="H1563" i="9" s="1"/>
  <c r="G940" i="9"/>
  <c r="H940" i="9" s="1"/>
  <c r="G718" i="9"/>
  <c r="H718" i="9" s="1"/>
  <c r="G573" i="9"/>
  <c r="H573" i="9" s="1"/>
  <c r="G1040" i="9"/>
  <c r="H1040" i="9" s="1"/>
  <c r="G418" i="9"/>
  <c r="H418" i="9" s="1"/>
  <c r="G308" i="9"/>
  <c r="H308" i="9" s="1"/>
  <c r="G1535" i="9"/>
  <c r="H1535" i="9" s="1"/>
  <c r="G1869" i="9"/>
  <c r="H1869" i="9" s="1"/>
  <c r="G608" i="9"/>
  <c r="H608" i="9" s="1"/>
  <c r="G347" i="9"/>
  <c r="H347" i="9" s="1"/>
  <c r="G598" i="9"/>
  <c r="H598" i="9" s="1"/>
  <c r="G862" i="9"/>
  <c r="H862" i="9" s="1"/>
  <c r="G460" i="9"/>
  <c r="H460" i="9" s="1"/>
  <c r="G834" i="9"/>
  <c r="H834" i="9" s="1"/>
  <c r="G864" i="9"/>
  <c r="H864" i="9" s="1"/>
  <c r="G296" i="9"/>
  <c r="H296" i="9" s="1"/>
  <c r="G548" i="9"/>
  <c r="H548" i="9" s="1"/>
  <c r="G829" i="9"/>
  <c r="H829" i="9" s="1"/>
  <c r="G366" i="9"/>
  <c r="H366" i="9" s="1"/>
  <c r="G748" i="9"/>
  <c r="H748" i="9" s="1"/>
  <c r="G743" i="9"/>
  <c r="H743" i="9" s="1"/>
  <c r="G855" i="9"/>
  <c r="H855" i="9" s="1"/>
  <c r="G201" i="9"/>
  <c r="H201" i="9" s="1"/>
  <c r="G485" i="9"/>
  <c r="H485" i="9" s="1"/>
  <c r="G887" i="9"/>
  <c r="H887" i="9" s="1"/>
  <c r="G107" i="9"/>
  <c r="H107" i="9" s="1"/>
  <c r="G1737" i="9"/>
  <c r="H1737" i="9" s="1"/>
  <c r="G1828" i="9"/>
  <c r="H1828" i="9" s="1"/>
  <c r="G1797" i="9"/>
  <c r="H1797" i="9" s="1"/>
  <c r="G40" i="9"/>
  <c r="H40" i="9" s="1"/>
  <c r="G512" i="9"/>
  <c r="H512" i="9" s="1"/>
  <c r="G890" i="9"/>
  <c r="H890" i="9" s="1"/>
  <c r="G524" i="9"/>
  <c r="H524" i="9" s="1"/>
  <c r="G590" i="9"/>
  <c r="H590" i="9" s="1"/>
  <c r="G47" i="9"/>
  <c r="H47" i="9" s="1"/>
  <c r="G453" i="9"/>
  <c r="H453" i="9" s="1"/>
  <c r="G210" i="9"/>
  <c r="H210" i="9" s="1"/>
  <c r="G667" i="9"/>
  <c r="H667" i="9" s="1"/>
  <c r="G1019" i="9"/>
  <c r="H1019" i="9" s="1"/>
  <c r="G991" i="9"/>
  <c r="H991" i="9" s="1"/>
  <c r="G694" i="9"/>
  <c r="H694" i="9" s="1"/>
  <c r="G443" i="9"/>
  <c r="H443" i="9" s="1"/>
  <c r="G1037" i="9"/>
  <c r="H1037" i="9" s="1"/>
  <c r="G127" i="9"/>
  <c r="H127" i="9" s="1"/>
  <c r="G987" i="9"/>
  <c r="H987" i="9" s="1"/>
  <c r="G1666" i="9"/>
  <c r="H1666" i="9" s="1"/>
  <c r="G282" i="9"/>
  <c r="H282" i="9" s="1"/>
  <c r="G177" i="9"/>
  <c r="H177" i="9" s="1"/>
  <c r="G1039" i="9"/>
  <c r="H1039" i="9" s="1"/>
  <c r="G1728" i="9"/>
  <c r="H1728" i="9" s="1"/>
  <c r="G338" i="9"/>
  <c r="H338" i="9" s="1"/>
  <c r="G1847" i="9"/>
  <c r="H1847" i="9" s="1"/>
  <c r="G1531" i="9"/>
  <c r="H1531" i="9" s="1"/>
  <c r="G43" i="9"/>
  <c r="H43" i="9" s="1"/>
  <c r="G972" i="9"/>
  <c r="H972" i="9" s="1"/>
  <c r="G249" i="9"/>
  <c r="H249" i="9" s="1"/>
  <c r="G121" i="9"/>
  <c r="H121" i="9" s="1"/>
  <c r="G96" i="9"/>
  <c r="H96" i="9" s="1"/>
  <c r="G180" i="9"/>
  <c r="H180" i="9" s="1"/>
  <c r="G319" i="9"/>
  <c r="H319" i="9" s="1"/>
  <c r="G212" i="9"/>
  <c r="H212" i="9" s="1"/>
  <c r="G37" i="9"/>
  <c r="H37" i="9" s="1"/>
  <c r="G309" i="9"/>
  <c r="H309" i="9" s="1"/>
  <c r="G645" i="9"/>
  <c r="H645" i="9" s="1"/>
  <c r="G1119" i="9"/>
  <c r="H1119" i="9" s="1"/>
  <c r="G291" i="9"/>
  <c r="H291" i="9" s="1"/>
  <c r="G446" i="9"/>
  <c r="H446" i="9" s="1"/>
  <c r="G138" i="9"/>
  <c r="H138" i="9" s="1"/>
  <c r="G678" i="9"/>
  <c r="H678" i="9" s="1"/>
  <c r="G566" i="9"/>
  <c r="H566" i="9" s="1"/>
  <c r="G153" i="9"/>
  <c r="H153" i="9" s="1"/>
  <c r="G607" i="9"/>
  <c r="H607" i="9" s="1"/>
  <c r="G64" i="9"/>
  <c r="H64" i="9" s="1"/>
  <c r="G510" i="9"/>
  <c r="H510" i="9" s="1"/>
  <c r="G762" i="9"/>
  <c r="H762" i="9" s="1"/>
  <c r="G321" i="9"/>
  <c r="H321" i="9" s="1"/>
  <c r="G435" i="9"/>
  <c r="H435" i="9" s="1"/>
  <c r="G907" i="9"/>
  <c r="H907" i="9" s="1"/>
  <c r="G409" i="9"/>
  <c r="H409" i="9" s="1"/>
  <c r="G1568" i="9"/>
  <c r="H1568" i="9" s="1"/>
  <c r="G1547" i="9"/>
  <c r="H1547" i="9" s="1"/>
  <c r="G46" i="9"/>
  <c r="H46" i="9" s="1"/>
  <c r="G1068" i="9"/>
  <c r="H1068" i="9" s="1"/>
  <c r="G729" i="9"/>
  <c r="H729" i="9" s="1"/>
  <c r="G505" i="9"/>
  <c r="H505" i="9" s="1"/>
  <c r="G1812" i="9"/>
  <c r="H1812" i="9" s="1"/>
  <c r="G408" i="9"/>
  <c r="H408" i="9" s="1"/>
  <c r="G1142" i="9"/>
  <c r="H1142" i="9" s="1"/>
  <c r="G22" i="9"/>
  <c r="H22" i="9" s="1"/>
  <c r="G1733" i="9"/>
  <c r="H1733" i="9" s="1"/>
  <c r="G895" i="9"/>
  <c r="H895" i="9" s="1"/>
  <c r="G1684" i="9"/>
  <c r="H1684" i="9" s="1"/>
  <c r="G833" i="9"/>
  <c r="H833" i="9" s="1"/>
  <c r="G388" i="9"/>
  <c r="H388" i="9" s="1"/>
  <c r="G1871" i="9"/>
  <c r="H1871" i="9" s="1"/>
  <c r="G1600" i="9"/>
  <c r="H1600" i="9" s="1"/>
  <c r="G1710" i="9"/>
  <c r="H1710" i="9" s="1"/>
  <c r="G1533" i="9"/>
  <c r="H1533" i="9" s="1"/>
  <c r="G491" i="9"/>
  <c r="H491" i="9" s="1"/>
  <c r="G669" i="9"/>
  <c r="H669" i="9" s="1"/>
  <c r="G967" i="9"/>
  <c r="H967" i="9" s="1"/>
  <c r="G113" i="9"/>
  <c r="H113" i="9" s="1"/>
  <c r="G1042" i="9"/>
  <c r="H1042" i="9" s="1"/>
  <c r="G440" i="9"/>
  <c r="H440" i="9" s="1"/>
  <c r="G1773" i="9"/>
  <c r="H1773" i="9" s="1"/>
  <c r="G1686" i="9"/>
  <c r="H1686" i="9" s="1"/>
  <c r="G727" i="9"/>
  <c r="H727" i="9" s="1"/>
  <c r="G1092" i="9"/>
  <c r="H1092" i="9" s="1"/>
  <c r="G172" i="9"/>
  <c r="H172" i="9" s="1"/>
  <c r="G767" i="9"/>
  <c r="H767" i="9" s="1"/>
  <c r="G985" i="9"/>
  <c r="H985" i="9" s="1"/>
  <c r="G23" i="9"/>
  <c r="H23" i="9" s="1"/>
  <c r="G248" i="9"/>
  <c r="H248" i="9" s="1"/>
  <c r="G559" i="9"/>
  <c r="H559" i="9" s="1"/>
  <c r="G15" i="9"/>
  <c r="H15" i="9" s="1"/>
  <c r="G1833" i="9"/>
  <c r="H1833" i="9" s="1"/>
  <c r="G346" i="9"/>
  <c r="H346" i="9" s="1"/>
  <c r="G1793" i="9"/>
  <c r="H1793" i="9" s="1"/>
  <c r="G1799" i="9"/>
  <c r="H1799" i="9" s="1"/>
  <c r="G1792" i="9"/>
  <c r="H1792" i="9" s="1"/>
  <c r="G1643" i="9"/>
  <c r="H1643" i="9" s="1"/>
  <c r="G958" i="9"/>
  <c r="H958" i="9" s="1"/>
  <c r="G487" i="9"/>
  <c r="H487" i="9" s="1"/>
  <c r="G846" i="9"/>
  <c r="H846" i="9" s="1"/>
  <c r="G922" i="9"/>
  <c r="H922" i="9" s="1"/>
  <c r="G632" i="9"/>
  <c r="H632" i="9" s="1"/>
  <c r="G1699" i="9"/>
  <c r="H1699" i="9" s="1"/>
  <c r="G818" i="9"/>
  <c r="H818" i="9" s="1"/>
  <c r="G88" i="9"/>
  <c r="H88" i="9" s="1"/>
  <c r="G376" i="9"/>
  <c r="H376" i="9" s="1"/>
  <c r="G380" i="9"/>
  <c r="H380" i="9" s="1"/>
  <c r="G1548" i="9"/>
  <c r="H1548" i="9" s="1"/>
  <c r="G359" i="9"/>
  <c r="H359" i="9" s="1"/>
  <c r="G1638" i="9"/>
  <c r="H1638" i="9" s="1"/>
  <c r="G1523" i="9"/>
  <c r="H1523" i="9" s="1"/>
  <c r="G1749" i="9"/>
  <c r="H1749" i="9" s="1"/>
  <c r="G983" i="9"/>
  <c r="H983" i="9" s="1"/>
  <c r="G396" i="9"/>
  <c r="H396" i="9" s="1"/>
  <c r="G1562" i="9"/>
  <c r="H1562" i="9" s="1"/>
  <c r="G1087" i="9"/>
  <c r="H1087" i="9" s="1"/>
  <c r="G397" i="9"/>
  <c r="H397" i="9" s="1"/>
  <c r="G612" i="9"/>
  <c r="H612" i="9" s="1"/>
  <c r="G1654" i="9"/>
  <c r="H1654" i="9" s="1"/>
  <c r="G1023" i="9"/>
  <c r="H1023" i="9" s="1"/>
  <c r="G883" i="9"/>
  <c r="H883" i="9" s="1"/>
  <c r="G1712" i="9"/>
  <c r="H1712" i="9" s="1"/>
  <c r="G128" i="9"/>
  <c r="H128" i="9" s="1"/>
  <c r="G1075" i="9"/>
  <c r="H1075" i="9" s="1"/>
  <c r="G773" i="9"/>
  <c r="H773" i="9" s="1"/>
  <c r="G811" i="9"/>
  <c r="H811" i="9" s="1"/>
  <c r="G237" i="9"/>
  <c r="H237" i="9" s="1"/>
  <c r="G1020" i="9"/>
  <c r="H1020" i="9" s="1"/>
  <c r="G634" i="9"/>
  <c r="H634" i="9" s="1"/>
  <c r="G1759" i="9"/>
  <c r="H1759" i="9" s="1"/>
  <c r="G911" i="9"/>
  <c r="H911" i="9" s="1"/>
  <c r="G1754" i="9"/>
  <c r="H1754" i="9" s="1"/>
  <c r="G1664" i="9"/>
  <c r="H1664" i="9" s="1"/>
  <c r="G1850" i="9"/>
  <c r="H1850" i="9" s="1"/>
  <c r="G373" i="9"/>
  <c r="H373" i="9" s="1"/>
  <c r="G1873" i="9"/>
  <c r="H1873" i="9" s="1"/>
  <c r="G140" i="9"/>
  <c r="H140" i="9" s="1"/>
  <c r="G1867" i="9"/>
  <c r="H1867" i="9" s="1"/>
  <c r="G276" i="9"/>
  <c r="H276" i="9" s="1"/>
  <c r="G482" i="9"/>
  <c r="H482" i="9" s="1"/>
  <c r="G407" i="9"/>
  <c r="H407" i="9" s="1"/>
  <c r="G1628" i="9"/>
  <c r="H1628" i="9" s="1"/>
  <c r="G1128" i="9"/>
  <c r="H1128" i="9" s="1"/>
  <c r="G208" i="9"/>
  <c r="H208" i="9" s="1"/>
  <c r="G738" i="9"/>
  <c r="H738" i="9" s="1"/>
  <c r="G625" i="9"/>
  <c r="H625" i="9" s="1"/>
  <c r="G581" i="9"/>
  <c r="H581" i="9" s="1"/>
  <c r="G556" i="9"/>
  <c r="H556" i="9" s="1"/>
  <c r="G218" i="9"/>
  <c r="H218" i="9" s="1"/>
  <c r="G256" i="9"/>
  <c r="H256" i="9" s="1"/>
  <c r="G1612" i="9"/>
  <c r="H1612" i="9" s="1"/>
  <c r="G956" i="9"/>
  <c r="H956" i="9" s="1"/>
  <c r="G1736" i="9"/>
  <c r="H1736" i="9" s="1"/>
  <c r="G561" i="9"/>
  <c r="H561" i="9" s="1"/>
  <c r="G805" i="9"/>
  <c r="H805" i="9" s="1"/>
  <c r="G1855" i="9"/>
  <c r="H1855" i="9" s="1"/>
  <c r="G132" i="9"/>
  <c r="H132" i="9" s="1"/>
  <c r="G1721" i="9"/>
  <c r="H1721" i="9" s="1"/>
  <c r="G1564" i="9"/>
  <c r="H1564" i="9" s="1"/>
  <c r="G1783" i="9"/>
  <c r="H1783" i="9" s="1"/>
  <c r="G1021" i="9"/>
  <c r="H1021" i="9" s="1"/>
  <c r="G627" i="9"/>
  <c r="H627" i="9" s="1"/>
  <c r="G1008" i="9"/>
  <c r="H1008" i="9" s="1"/>
  <c r="G610" i="9"/>
  <c r="H610" i="9" s="1"/>
  <c r="G275" i="9"/>
  <c r="H275" i="9" s="1"/>
  <c r="G54" i="9"/>
  <c r="H54" i="9" s="1"/>
  <c r="G644" i="9"/>
  <c r="H644" i="9" s="1"/>
  <c r="G86" i="9"/>
  <c r="H86" i="9" s="1"/>
  <c r="G476" i="9"/>
  <c r="H476" i="9" s="1"/>
  <c r="G320" i="9"/>
  <c r="H320" i="9" s="1"/>
  <c r="G56" i="9"/>
  <c r="H56" i="9" s="1"/>
  <c r="G1089" i="9"/>
  <c r="H1089" i="9" s="1"/>
  <c r="G688" i="9"/>
  <c r="H688" i="9" s="1"/>
  <c r="G552" i="9"/>
  <c r="H552" i="9" s="1"/>
  <c r="G1635" i="9"/>
  <c r="H1635" i="9" s="1"/>
  <c r="G920" i="9"/>
  <c r="H920" i="9" s="1"/>
  <c r="G84" i="9"/>
  <c r="H84" i="9" s="1"/>
  <c r="G1528" i="9"/>
  <c r="H1528" i="9" s="1"/>
  <c r="G1518" i="9"/>
  <c r="H1518" i="9" s="1"/>
  <c r="G1835" i="9"/>
  <c r="H1835" i="9" s="1"/>
  <c r="G1114" i="9"/>
  <c r="H1114" i="9" s="1"/>
  <c r="G1734" i="9"/>
  <c r="H1734" i="9" s="1"/>
  <c r="G800" i="9"/>
  <c r="H800" i="9" s="1"/>
  <c r="G100" i="9"/>
  <c r="H100" i="9" s="1"/>
  <c r="G941" i="9"/>
  <c r="H941" i="9" s="1"/>
  <c r="G1103" i="9"/>
  <c r="H1103" i="9" s="1"/>
  <c r="G1558" i="9"/>
  <c r="H1558" i="9" s="1"/>
  <c r="G1659" i="9"/>
  <c r="H1659" i="9" s="1"/>
  <c r="G1569" i="9"/>
  <c r="H1569" i="9" s="1"/>
  <c r="G1665" i="9"/>
  <c r="H1665" i="9" s="1"/>
  <c r="G244" i="9"/>
  <c r="H244" i="9" s="1"/>
  <c r="G571" i="9"/>
  <c r="H571" i="9" s="1"/>
  <c r="G315" i="9"/>
  <c r="H315" i="9" s="1"/>
  <c r="G288" i="9"/>
  <c r="H288" i="9" s="1"/>
  <c r="G521" i="9"/>
  <c r="H521" i="9" s="1"/>
  <c r="G663" i="9"/>
  <c r="H663" i="9" s="1"/>
  <c r="G496" i="9"/>
  <c r="H496" i="9" s="1"/>
  <c r="G527" i="9"/>
  <c r="H527" i="9" s="1"/>
  <c r="G1716" i="9"/>
  <c r="H1716" i="9" s="1"/>
  <c r="G1113" i="9"/>
  <c r="H1113" i="9" s="1"/>
  <c r="G1066" i="9"/>
  <c r="H1066" i="9" s="1"/>
  <c r="G914" i="9"/>
  <c r="H914" i="9" s="1"/>
  <c r="G838" i="9"/>
  <c r="H838" i="9" s="1"/>
  <c r="G734" i="9"/>
  <c r="H734" i="9" s="1"/>
  <c r="G514" i="9"/>
  <c r="H514" i="9" s="1"/>
  <c r="G55" i="9"/>
  <c r="H55" i="9" s="1"/>
  <c r="G33" i="9"/>
  <c r="H33" i="9" s="1"/>
  <c r="G1775" i="9"/>
  <c r="H1775" i="9" s="1"/>
  <c r="G1080" i="9"/>
  <c r="H1080" i="9" s="1"/>
  <c r="G1594" i="9"/>
  <c r="H1594" i="9" s="1"/>
  <c r="G1626" i="9"/>
  <c r="H1626" i="9" s="1"/>
  <c r="G611" i="9"/>
  <c r="H611" i="9" s="1"/>
  <c r="G668" i="9"/>
  <c r="H668" i="9" s="1"/>
  <c r="G850" i="9"/>
  <c r="H850" i="9" s="1"/>
  <c r="G185" i="9"/>
  <c r="H185" i="9" s="1"/>
  <c r="G1747" i="9"/>
  <c r="H1747" i="9" s="1"/>
  <c r="G742" i="9"/>
  <c r="H742" i="9" s="1"/>
  <c r="G39" i="9"/>
  <c r="H39" i="9" s="1"/>
  <c r="G868" i="9"/>
  <c r="H868" i="9" s="1"/>
  <c r="G1796" i="9"/>
  <c r="H1796" i="9" s="1"/>
  <c r="G737" i="9"/>
  <c r="H737" i="9" s="1"/>
  <c r="G261" i="9"/>
  <c r="H261" i="9" s="1"/>
  <c r="G813" i="9"/>
  <c r="H813" i="9" s="1"/>
  <c r="G484" i="9"/>
  <c r="H484" i="9" s="1"/>
  <c r="G114" i="9"/>
  <c r="H114" i="9" s="1"/>
  <c r="G1565" i="9"/>
  <c r="H1565" i="9" s="1"/>
  <c r="G798" i="9"/>
  <c r="H798" i="9" s="1"/>
  <c r="G977" i="9"/>
  <c r="H977" i="9" s="1"/>
  <c r="G119" i="9"/>
  <c r="H119" i="9" s="1"/>
  <c r="G1680" i="9"/>
  <c r="H1680" i="9" s="1"/>
  <c r="G1647" i="9"/>
  <c r="H1647" i="9" s="1"/>
  <c r="G196" i="9"/>
  <c r="H196" i="9" s="1"/>
  <c r="G676" i="9"/>
  <c r="H676" i="9" s="1"/>
  <c r="G936" i="9"/>
  <c r="H936" i="9" s="1"/>
  <c r="G361" i="9"/>
  <c r="H361" i="9" s="1"/>
  <c r="G792" i="9"/>
  <c r="H792" i="9" s="1"/>
  <c r="G978" i="9"/>
  <c r="H978" i="9" s="1"/>
  <c r="G449" i="9"/>
  <c r="H449" i="9" s="1"/>
  <c r="G944" i="9"/>
  <c r="H944" i="9" s="1"/>
  <c r="G624" i="9"/>
  <c r="H624" i="9" s="1"/>
  <c r="G330" i="9"/>
  <c r="H330" i="9" s="1"/>
  <c r="G1133" i="9"/>
  <c r="H1133" i="9" s="1"/>
  <c r="G158" i="9"/>
  <c r="H158" i="9" s="1"/>
  <c r="G1053" i="9"/>
  <c r="H1053" i="9" s="1"/>
  <c r="G820" i="9"/>
  <c r="H820" i="9" s="1"/>
  <c r="G28" i="9"/>
  <c r="H28" i="9" s="1"/>
  <c r="G194" i="9"/>
  <c r="H194" i="9" s="1"/>
  <c r="G1007" i="9"/>
  <c r="H1007" i="9" s="1"/>
  <c r="G1671" i="9"/>
  <c r="H1671" i="9" s="1"/>
  <c r="G1860" i="9"/>
  <c r="H1860" i="9" s="1"/>
  <c r="G1758" i="9"/>
  <c r="H1758" i="9" s="1"/>
  <c r="G1708" i="9"/>
  <c r="H1708" i="9" s="1"/>
  <c r="G82" i="9"/>
  <c r="H82" i="9" s="1"/>
  <c r="G1697" i="9"/>
  <c r="H1697" i="9" s="1"/>
  <c r="G1870" i="9"/>
  <c r="H1870" i="9" s="1"/>
  <c r="G965" i="9"/>
  <c r="H965" i="9" s="1"/>
  <c r="G1864" i="9"/>
  <c r="H1864" i="9" s="1"/>
  <c r="G178" i="9"/>
  <c r="H178" i="9" s="1"/>
  <c r="G673" i="9"/>
  <c r="H673" i="9" s="1"/>
  <c r="G468" i="9"/>
  <c r="H468" i="9" s="1"/>
  <c r="G790" i="9"/>
  <c r="H790" i="9" s="1"/>
  <c r="G1002" i="9"/>
  <c r="H1002" i="9" s="1"/>
  <c r="G60" i="9"/>
  <c r="H60" i="9" s="1"/>
  <c r="G1786" i="9"/>
  <c r="H1786" i="9" s="1"/>
  <c r="G1061" i="9"/>
  <c r="H1061" i="9" s="1"/>
  <c r="G1675" i="9"/>
  <c r="H1675" i="9" s="1"/>
  <c r="G30" i="9"/>
  <c r="H30" i="9" s="1"/>
  <c r="G873" i="9"/>
  <c r="H873" i="9" s="1"/>
  <c r="G1742" i="9"/>
  <c r="H1742" i="9" s="1"/>
  <c r="G1863" i="9"/>
  <c r="H1863" i="9" s="1"/>
  <c r="G781" i="9"/>
  <c r="H781" i="9" s="1"/>
  <c r="G156" i="9"/>
  <c r="H156" i="9" s="1"/>
  <c r="G530" i="9"/>
  <c r="H530" i="9" s="1"/>
  <c r="G1772" i="9"/>
  <c r="H1772" i="9" s="1"/>
  <c r="G161" i="9"/>
  <c r="H161" i="9" s="1"/>
  <c r="G999" i="9"/>
  <c r="H999" i="9" s="1"/>
  <c r="G1555" i="9"/>
  <c r="H1555" i="9" s="1"/>
  <c r="G775" i="9"/>
  <c r="H775" i="9" s="1"/>
  <c r="G149" i="9"/>
  <c r="H149" i="9" s="1"/>
  <c r="G1676" i="9"/>
  <c r="H1676" i="9" s="1"/>
  <c r="G959" i="9"/>
  <c r="H959" i="9" s="1"/>
  <c r="G685" i="9"/>
  <c r="H685" i="9" s="1"/>
  <c r="G921" i="9"/>
  <c r="H921" i="9" s="1"/>
  <c r="G1837" i="9"/>
  <c r="H1837" i="9" s="1"/>
  <c r="G636" i="9"/>
  <c r="H636" i="9" s="1"/>
  <c r="G199" i="9"/>
  <c r="H199" i="9" s="1"/>
  <c r="G1111" i="9"/>
  <c r="H1111" i="9" s="1"/>
  <c r="G1802" i="9"/>
  <c r="H1802" i="9" s="1"/>
  <c r="G219" i="9"/>
  <c r="H219" i="9" s="1"/>
  <c r="G198" i="9"/>
  <c r="H198" i="9" s="1"/>
  <c r="G383" i="9"/>
  <c r="H383" i="9" s="1"/>
  <c r="G545" i="9"/>
  <c r="H545" i="9" s="1"/>
  <c r="G1788" i="9"/>
  <c r="H1788" i="9" s="1"/>
  <c r="G1663" i="9"/>
  <c r="H1663" i="9" s="1"/>
  <c r="G111" i="9"/>
  <c r="H111" i="9" s="1"/>
  <c r="G533" i="9"/>
  <c r="H533" i="9" s="1"/>
  <c r="G19" i="9"/>
  <c r="H19" i="9" s="1"/>
  <c r="G596" i="9"/>
  <c r="H596" i="9" s="1"/>
  <c r="G852" i="9"/>
  <c r="H852" i="9" s="1"/>
  <c r="G1605" i="9"/>
  <c r="H1605" i="9" s="1"/>
  <c r="G1841" i="9"/>
  <c r="H1841" i="9" s="1"/>
  <c r="G1587" i="9"/>
  <c r="H1587" i="9" s="1"/>
  <c r="G228" i="9"/>
  <c r="H228" i="9" s="1"/>
  <c r="G1840" i="9"/>
  <c r="H1840" i="9" s="1"/>
  <c r="G110" i="9"/>
  <c r="H110" i="9" s="1"/>
  <c r="G780" i="9"/>
  <c r="H780" i="9" s="1"/>
  <c r="G499" i="9"/>
  <c r="H499" i="9" s="1"/>
  <c r="G894" i="9"/>
  <c r="H894" i="9" s="1"/>
  <c r="G970" i="9"/>
  <c r="H970" i="9" s="1"/>
  <c r="G1662" i="9"/>
  <c r="H1662" i="9" s="1"/>
  <c r="G544" i="9"/>
  <c r="H544" i="9" s="1"/>
  <c r="G504" i="9"/>
  <c r="H504" i="9" s="1"/>
  <c r="G195" i="9"/>
  <c r="H195" i="9" s="1"/>
  <c r="G672" i="9"/>
  <c r="H672" i="9" s="1"/>
  <c r="G1655" i="9"/>
  <c r="H1655" i="9" s="1"/>
  <c r="G458" i="9"/>
  <c r="H458" i="9" s="1"/>
  <c r="G1784" i="9"/>
  <c r="H1784" i="9" s="1"/>
  <c r="G671" i="9"/>
  <c r="H671" i="9" s="1"/>
  <c r="G949" i="9"/>
  <c r="H949" i="9" s="1"/>
  <c r="G146" i="9"/>
  <c r="H146" i="9" s="1"/>
  <c r="G1813" i="9"/>
  <c r="H1813" i="9" s="1"/>
  <c r="G1588" i="9"/>
  <c r="H1588" i="9" s="1"/>
  <c r="G927" i="9"/>
  <c r="H927" i="9" s="1"/>
  <c r="G543" i="9"/>
  <c r="H543" i="9" s="1"/>
  <c r="G1571" i="9"/>
  <c r="H1571" i="9" s="1"/>
  <c r="G498" i="9"/>
  <c r="H498" i="9" s="1"/>
  <c r="G104" i="9"/>
  <c r="H104" i="9" s="1"/>
  <c r="G948" i="9"/>
  <c r="H948" i="9" s="1"/>
  <c r="G538" i="9"/>
  <c r="H538" i="9" s="1"/>
  <c r="G299" i="9"/>
  <c r="H299" i="9" s="1"/>
  <c r="G1620" i="9"/>
  <c r="H1620" i="9" s="1"/>
  <c r="G526" i="9"/>
  <c r="H526" i="9" s="1"/>
  <c r="G1045" i="9"/>
  <c r="H1045" i="9" s="1"/>
  <c r="G844" i="9"/>
  <c r="H844" i="9" s="1"/>
  <c r="G900" i="9"/>
  <c r="H900" i="9" s="1"/>
  <c r="G1079" i="9"/>
  <c r="H1079" i="9" s="1"/>
  <c r="G474" i="9"/>
  <c r="H474" i="9" s="1"/>
  <c r="G439" i="9"/>
  <c r="H439" i="9" s="1"/>
  <c r="G1123" i="9"/>
  <c r="H1123" i="9" s="1"/>
  <c r="G1838" i="9"/>
  <c r="H1838" i="9" s="1"/>
  <c r="G270" i="9"/>
  <c r="H270" i="9" s="1"/>
  <c r="G560" i="9"/>
  <c r="H560" i="9" s="1"/>
  <c r="G1769" i="9"/>
  <c r="H1769" i="9" s="1"/>
  <c r="G885" i="9"/>
  <c r="H885" i="9" s="1"/>
  <c r="G1520" i="9"/>
  <c r="H1520" i="9" s="1"/>
  <c r="G463" i="9"/>
  <c r="H463" i="9" s="1"/>
  <c r="G1890" i="9"/>
  <c r="H1890" i="9" s="1"/>
  <c r="G2074" i="9"/>
  <c r="H2074" i="9" s="1"/>
  <c r="G2035" i="9"/>
  <c r="H2035" i="9" s="1"/>
  <c r="G2190" i="9"/>
  <c r="H2190" i="9" s="1"/>
  <c r="G2197" i="9"/>
  <c r="H2197" i="9" s="1"/>
  <c r="G1980" i="9"/>
  <c r="H1980" i="9" s="1"/>
  <c r="G2223" i="9"/>
  <c r="H2223" i="9" s="1"/>
  <c r="G1995" i="9"/>
  <c r="H1995" i="9" s="1"/>
  <c r="G2153" i="9"/>
  <c r="H2153" i="9" s="1"/>
  <c r="G2194" i="9"/>
  <c r="H2194" i="9" s="1"/>
  <c r="G2039" i="9"/>
  <c r="H2039" i="9" s="1"/>
  <c r="G2112" i="9"/>
  <c r="H2112" i="9" s="1"/>
  <c r="G2103" i="9"/>
  <c r="H2103" i="9" s="1"/>
  <c r="G2204" i="9"/>
  <c r="H2204" i="9" s="1"/>
  <c r="G2056" i="9"/>
  <c r="H2056" i="9" s="1"/>
  <c r="G1882" i="9"/>
  <c r="H1882" i="9" s="1"/>
  <c r="G2045" i="9"/>
  <c r="H2045" i="9" s="1"/>
  <c r="G2009" i="9"/>
  <c r="H2009" i="9" s="1"/>
  <c r="G2099" i="9"/>
  <c r="H2099" i="9" s="1"/>
  <c r="G2151" i="9"/>
  <c r="H2151" i="9" s="1"/>
  <c r="G2104" i="9"/>
  <c r="H2104" i="9" s="1"/>
  <c r="G1952" i="9"/>
  <c r="H1952" i="9" s="1"/>
  <c r="G1878" i="9"/>
  <c r="H1878" i="9" s="1"/>
  <c r="G1968" i="9"/>
  <c r="H1968" i="9" s="1"/>
  <c r="G2082" i="9"/>
  <c r="H2082" i="9" s="1"/>
  <c r="G1921" i="9"/>
  <c r="H1921" i="9" s="1"/>
  <c r="G2147" i="9"/>
  <c r="H2147" i="9" s="1"/>
  <c r="G2072" i="9"/>
  <c r="H2072" i="9" s="1"/>
  <c r="G1935" i="9"/>
  <c r="H1935" i="9" s="1"/>
  <c r="G2173" i="9"/>
  <c r="H2173" i="9" s="1"/>
  <c r="G1996" i="9"/>
  <c r="H1996" i="9" s="1"/>
  <c r="G2164" i="9"/>
  <c r="H2164" i="9" s="1"/>
  <c r="G1910" i="9"/>
  <c r="H1910" i="9" s="1"/>
  <c r="G2094" i="9"/>
  <c r="H2094" i="9" s="1"/>
  <c r="G2034" i="9"/>
  <c r="H2034" i="9" s="1"/>
  <c r="G2158" i="9"/>
  <c r="H2158" i="9" s="1"/>
  <c r="G2234" i="9"/>
  <c r="H2234" i="9" s="1"/>
  <c r="G2155" i="9"/>
  <c r="H2155" i="9" s="1"/>
  <c r="G1905" i="9"/>
  <c r="H1905" i="9" s="1"/>
  <c r="G1904" i="9"/>
  <c r="H1904" i="9" s="1"/>
  <c r="G2193" i="9"/>
  <c r="H2193" i="9" s="1"/>
  <c r="G2062" i="9"/>
  <c r="H2062" i="9" s="1"/>
  <c r="G2130" i="9"/>
  <c r="H2130" i="9" s="1"/>
  <c r="G2132" i="9"/>
  <c r="H2132" i="9" s="1"/>
  <c r="G2222" i="9"/>
  <c r="H2222" i="9" s="1"/>
  <c r="G2144" i="9"/>
  <c r="H2144" i="9" s="1"/>
  <c r="G1911" i="9"/>
  <c r="H1911" i="9" s="1"/>
  <c r="G1989" i="9"/>
  <c r="H1989" i="9" s="1"/>
  <c r="G2142" i="9"/>
  <c r="H2142" i="9" s="1"/>
  <c r="G2012" i="9"/>
  <c r="H2012" i="9" s="1"/>
  <c r="G2032" i="9"/>
  <c r="H2032" i="9" s="1"/>
  <c r="G1959" i="9"/>
  <c r="H1959" i="9" s="1"/>
  <c r="G1876" i="9"/>
  <c r="H1876" i="9" s="1"/>
  <c r="G2126" i="9"/>
  <c r="H2126" i="9" s="1"/>
  <c r="G2109" i="9"/>
  <c r="H2109" i="9" s="1"/>
  <c r="G2184" i="9"/>
  <c r="H2184" i="9" s="1"/>
  <c r="G2087" i="9"/>
  <c r="H2087" i="9" s="1"/>
  <c r="G2050" i="9"/>
  <c r="H2050" i="9" s="1"/>
  <c r="G1994" i="9"/>
  <c r="H1994" i="9" s="1"/>
  <c r="G2049" i="9"/>
  <c r="H2049" i="9" s="1"/>
  <c r="G1897" i="9"/>
  <c r="H1897" i="9" s="1"/>
  <c r="G2134" i="9"/>
  <c r="H2134" i="9" s="1"/>
  <c r="G2238" i="9"/>
  <c r="H2238" i="9" s="1"/>
  <c r="G1908" i="9"/>
  <c r="H1908" i="9" s="1"/>
  <c r="G2110" i="9"/>
  <c r="H2110" i="9" s="1"/>
  <c r="G2055" i="9"/>
  <c r="H2055" i="9" s="1"/>
  <c r="G1881" i="9"/>
  <c r="H1881" i="9" s="1"/>
  <c r="G2212" i="9"/>
  <c r="H2212" i="9" s="1"/>
  <c r="G2125" i="9"/>
  <c r="H2125" i="9" s="1"/>
  <c r="G2106" i="9"/>
  <c r="H2106" i="9" s="1"/>
  <c r="G1879" i="9"/>
  <c r="H1879" i="9" s="1"/>
  <c r="G1916" i="9"/>
  <c r="H1916" i="9" s="1"/>
  <c r="G2179" i="9"/>
  <c r="H2179" i="9" s="1"/>
  <c r="G1883" i="9"/>
  <c r="H1883" i="9" s="1"/>
  <c r="G2149" i="9"/>
  <c r="H2149" i="9" s="1"/>
  <c r="G2051" i="9"/>
  <c r="H2051" i="9" s="1"/>
  <c r="G2015" i="9"/>
  <c r="H2015" i="9" s="1"/>
  <c r="G2111" i="9"/>
  <c r="H2111" i="9" s="1"/>
  <c r="G1985" i="9"/>
  <c r="H1985" i="9" s="1"/>
  <c r="G1933" i="9"/>
  <c r="H1933" i="9" s="1"/>
  <c r="G2036" i="9"/>
  <c r="H2036" i="9" s="1"/>
  <c r="G2054" i="9"/>
  <c r="H2054" i="9" s="1"/>
  <c r="G1939" i="9"/>
  <c r="H1939" i="9" s="1"/>
  <c r="G2172" i="9"/>
  <c r="H2172" i="9" s="1"/>
  <c r="G2129" i="9"/>
  <c r="H2129" i="9" s="1"/>
  <c r="G1982" i="9"/>
  <c r="H1982" i="9" s="1"/>
  <c r="G1942" i="9"/>
  <c r="H1942" i="9" s="1"/>
  <c r="G2202" i="9"/>
  <c r="H2202" i="9" s="1"/>
  <c r="G1903" i="9"/>
  <c r="H1903" i="9" s="1"/>
  <c r="G1891" i="9"/>
  <c r="H1891" i="9" s="1"/>
  <c r="G2100" i="9"/>
  <c r="H2100" i="9" s="1"/>
  <c r="G1987" i="9"/>
  <c r="H1987" i="9" s="1"/>
  <c r="G2214" i="9"/>
  <c r="H2214" i="9" s="1"/>
  <c r="G2029" i="9"/>
  <c r="H2029" i="9" s="1"/>
  <c r="G1885" i="9"/>
  <c r="H1885" i="9" s="1"/>
  <c r="G2042" i="9"/>
  <c r="H2042" i="9" s="1"/>
  <c r="G1915" i="9"/>
  <c r="H1915" i="9" s="1"/>
  <c r="G1960" i="9"/>
  <c r="H1960" i="9" s="1"/>
  <c r="G2191" i="9"/>
  <c r="H2191" i="9" s="1"/>
  <c r="G2013" i="9"/>
  <c r="H2013" i="9" s="1"/>
  <c r="G2176" i="9"/>
  <c r="H2176" i="9" s="1"/>
  <c r="G1962" i="9"/>
  <c r="H1962" i="9" s="1"/>
  <c r="G1895" i="9"/>
  <c r="H1895" i="9" s="1"/>
  <c r="G2230" i="9"/>
  <c r="H2230" i="9" s="1"/>
  <c r="G1900" i="9"/>
  <c r="H1900" i="9" s="1"/>
  <c r="G2016" i="9"/>
  <c r="H2016" i="9" s="1"/>
  <c r="G1932" i="9"/>
  <c r="H1932" i="9" s="1"/>
  <c r="G1913" i="9"/>
  <c r="H1913" i="9" s="1"/>
  <c r="G1886" i="9"/>
  <c r="H1886" i="9" s="1"/>
  <c r="G1999" i="9"/>
  <c r="H1999" i="9" s="1"/>
  <c r="G1912" i="9"/>
  <c r="H1912" i="9" s="1"/>
  <c r="G2205" i="9"/>
  <c r="H2205" i="9" s="1"/>
  <c r="G2028" i="9"/>
  <c r="H2028" i="9" s="1"/>
  <c r="G1926" i="9"/>
  <c r="H1926" i="9" s="1"/>
  <c r="G2096" i="9"/>
  <c r="H2096" i="9" s="1"/>
  <c r="G2008" i="9"/>
  <c r="H2008" i="9" s="1"/>
  <c r="G2219" i="9"/>
  <c r="H2219" i="9" s="1"/>
  <c r="G2031" i="9"/>
  <c r="H2031" i="9" s="1"/>
  <c r="G2233" i="9"/>
  <c r="H2233" i="9" s="1"/>
  <c r="G2161" i="9"/>
  <c r="H2161" i="9" s="1"/>
  <c r="G2007" i="9"/>
  <c r="H2007" i="9" s="1"/>
  <c r="G2198" i="9"/>
  <c r="H2198" i="9" s="1"/>
  <c r="G1997" i="9"/>
  <c r="H1997" i="9" s="1"/>
  <c r="G2127" i="9"/>
  <c r="H2127" i="9" s="1"/>
  <c r="G1875" i="9"/>
  <c r="H1875" i="9" s="1"/>
  <c r="G2092" i="9"/>
  <c r="H2092" i="9" s="1"/>
  <c r="G2221" i="9"/>
  <c r="H2221" i="9" s="1"/>
  <c r="G2070" i="9"/>
  <c r="H2070" i="9" s="1"/>
  <c r="G2113" i="9"/>
  <c r="H2113" i="9" s="1"/>
  <c r="G2208" i="9"/>
  <c r="H2208" i="9" s="1"/>
  <c r="G1966" i="9"/>
  <c r="H1966" i="9" s="1"/>
  <c r="G2185" i="9"/>
  <c r="H2185" i="9" s="1"/>
  <c r="G2143" i="9"/>
  <c r="H2143" i="9" s="1"/>
  <c r="G1901" i="9"/>
  <c r="H1901" i="9" s="1"/>
  <c r="G1970" i="9"/>
  <c r="H1970" i="9" s="1"/>
  <c r="G2217" i="9"/>
  <c r="H2217" i="9" s="1"/>
  <c r="G2010" i="9"/>
  <c r="H2010" i="9" s="1"/>
  <c r="G2076" i="9"/>
  <c r="H2076" i="9" s="1"/>
  <c r="G2181" i="9"/>
  <c r="H2181" i="9" s="1"/>
  <c r="G2003" i="9"/>
  <c r="H2003" i="9" s="1"/>
  <c r="G1958" i="9"/>
  <c r="H1958" i="9" s="1"/>
  <c r="G2237" i="9"/>
  <c r="H2237" i="9" s="1"/>
  <c r="G1943" i="9"/>
  <c r="H1943" i="9" s="1"/>
  <c r="G2108" i="9"/>
  <c r="H2108" i="9" s="1"/>
  <c r="G1508" i="9"/>
  <c r="H1508" i="9" s="1"/>
  <c r="G2189" i="9"/>
  <c r="H2189" i="9" s="1"/>
  <c r="G2093" i="9"/>
  <c r="H2093" i="9" s="1"/>
  <c r="G2146" i="9"/>
  <c r="H2146" i="9" s="1"/>
  <c r="G1928" i="9"/>
  <c r="H1928" i="9" s="1"/>
  <c r="G1956" i="9"/>
  <c r="H1956" i="9" s="1"/>
  <c r="G2078" i="9"/>
  <c r="H2078" i="9" s="1"/>
  <c r="G1964" i="9"/>
  <c r="H1964" i="9" s="1"/>
  <c r="G2014" i="9"/>
  <c r="H2014" i="9" s="1"/>
  <c r="G1880" i="9"/>
  <c r="H1880" i="9" s="1"/>
  <c r="G1920" i="9"/>
  <c r="H1920" i="9" s="1"/>
  <c r="G1906" i="9"/>
  <c r="H1906" i="9" s="1"/>
  <c r="G2140" i="9"/>
  <c r="H2140" i="9" s="1"/>
  <c r="G1965" i="9"/>
  <c r="H1965" i="9" s="1"/>
  <c r="G1976" i="9"/>
  <c r="H1976" i="9" s="1"/>
  <c r="G1986" i="9"/>
  <c r="H1986" i="9" s="1"/>
  <c r="G1992" i="9"/>
  <c r="H1992" i="9" s="1"/>
  <c r="G2095" i="9"/>
  <c r="H2095" i="9" s="1"/>
  <c r="G1951" i="9"/>
  <c r="H1951" i="9" s="1"/>
  <c r="G2026" i="9"/>
  <c r="H2026" i="9" s="1"/>
  <c r="G1914" i="9"/>
  <c r="H1914" i="9" s="1"/>
  <c r="G1902" i="9"/>
  <c r="H1902" i="9" s="1"/>
  <c r="G2000" i="9"/>
  <c r="H2000" i="9" s="1"/>
  <c r="G2229" i="9"/>
  <c r="H2229" i="9" s="1"/>
  <c r="G2121" i="9"/>
  <c r="H2121" i="9" s="1"/>
  <c r="G2071" i="9"/>
  <c r="H2071" i="9" s="1"/>
  <c r="G2069" i="9"/>
  <c r="H2069" i="9" s="1"/>
  <c r="G2168" i="9"/>
  <c r="H2168" i="9" s="1"/>
  <c r="G2033" i="9"/>
  <c r="H2033" i="9" s="1"/>
  <c r="G2021" i="9"/>
  <c r="H2021" i="9" s="1"/>
  <c r="G2081" i="9"/>
  <c r="H2081" i="9" s="1"/>
  <c r="G1975" i="9"/>
  <c r="H1975" i="9" s="1"/>
  <c r="G2225" i="9"/>
  <c r="H2225" i="9" s="1"/>
  <c r="G2060" i="9"/>
  <c r="H2060" i="9" s="1"/>
  <c r="G1983" i="9"/>
  <c r="H1983" i="9" s="1"/>
  <c r="G2178" i="9"/>
  <c r="H2178" i="9" s="1"/>
  <c r="G2025" i="9"/>
  <c r="H2025" i="9" s="1"/>
  <c r="G2139" i="9"/>
  <c r="H2139" i="9" s="1"/>
  <c r="G1955" i="9"/>
  <c r="H1955" i="9" s="1"/>
  <c r="G1925" i="9"/>
  <c r="H1925" i="9" s="1"/>
  <c r="G1907" i="9"/>
  <c r="H1907" i="9" s="1"/>
  <c r="G2046" i="9"/>
  <c r="H2046" i="9" s="1"/>
  <c r="G2131" i="9"/>
  <c r="H2131" i="9" s="1"/>
  <c r="G2038" i="9"/>
  <c r="H2038" i="9" s="1"/>
  <c r="G1988" i="9"/>
  <c r="H1988" i="9" s="1"/>
  <c r="G1971" i="9"/>
  <c r="H1971" i="9" s="1"/>
  <c r="G1918" i="9"/>
  <c r="H1918" i="9" s="1"/>
  <c r="G2183" i="9"/>
  <c r="H2183" i="9" s="1"/>
  <c r="G2228" i="9"/>
  <c r="H2228" i="9" s="1"/>
  <c r="G2044" i="9"/>
  <c r="H2044" i="9" s="1"/>
  <c r="G1934" i="9"/>
  <c r="H1934" i="9" s="1"/>
  <c r="G2186" i="9"/>
  <c r="H2186" i="9" s="1"/>
  <c r="G2187" i="9"/>
  <c r="H2187" i="9" s="1"/>
  <c r="G1961" i="9"/>
  <c r="H1961" i="9" s="1"/>
  <c r="G1950" i="9"/>
  <c r="H1950" i="9" s="1"/>
  <c r="G2207" i="9"/>
  <c r="H2207" i="9" s="1"/>
  <c r="G1945" i="9"/>
  <c r="H1945" i="9" s="1"/>
  <c r="G1937" i="9"/>
  <c r="H1937" i="9" s="1"/>
  <c r="G1981" i="9"/>
  <c r="H1981" i="9" s="1"/>
  <c r="G2145" i="9"/>
  <c r="H2145" i="9" s="1"/>
  <c r="G2213" i="9"/>
  <c r="H2213" i="9" s="1"/>
  <c r="G2148" i="9"/>
  <c r="H2148" i="9" s="1"/>
  <c r="G1946" i="9"/>
  <c r="H1946" i="9" s="1"/>
  <c r="G2061" i="9"/>
  <c r="H2061" i="9" s="1"/>
  <c r="G2166" i="9"/>
  <c r="H2166" i="9" s="1"/>
  <c r="G2135" i="9"/>
  <c r="H2135" i="9" s="1"/>
  <c r="G2002" i="9"/>
  <c r="H2002" i="9" s="1"/>
  <c r="G1877" i="9"/>
  <c r="H1877" i="9" s="1"/>
  <c r="G2215" i="9"/>
  <c r="H2215" i="9" s="1"/>
  <c r="G2084" i="9"/>
  <c r="H2084" i="9" s="1"/>
  <c r="G2102" i="9"/>
  <c r="H2102" i="9" s="1"/>
  <c r="G2180" i="9"/>
  <c r="H2180" i="9" s="1"/>
  <c r="G2232" i="9"/>
  <c r="H2232" i="9" s="1"/>
  <c r="G1894" i="9"/>
  <c r="H1894" i="9" s="1"/>
  <c r="G1898" i="9"/>
  <c r="H1898" i="9" s="1"/>
  <c r="G2037" i="9"/>
  <c r="H2037" i="9" s="1"/>
  <c r="G2210" i="9"/>
  <c r="H2210" i="9" s="1"/>
  <c r="G2167" i="9"/>
  <c r="H2167" i="9" s="1"/>
  <c r="G1893" i="9"/>
  <c r="H1893" i="9" s="1"/>
  <c r="G2079" i="9"/>
  <c r="H2079" i="9" s="1"/>
  <c r="G2192" i="9"/>
  <c r="H2192" i="9" s="1"/>
  <c r="G2224" i="9"/>
  <c r="H2224" i="9" s="1"/>
  <c r="G1931" i="9"/>
  <c r="H1931" i="9" s="1"/>
  <c r="G1888" i="9"/>
  <c r="H1888" i="9" s="1"/>
  <c r="G2133" i="9"/>
  <c r="H2133" i="9" s="1"/>
  <c r="G1922" i="9"/>
  <c r="H1922" i="9" s="1"/>
  <c r="G2065" i="9"/>
  <c r="H2065" i="9" s="1"/>
  <c r="G1969" i="9"/>
  <c r="H1969" i="9" s="1"/>
  <c r="G2170" i="9"/>
  <c r="H2170" i="9" s="1"/>
  <c r="G2058" i="9"/>
  <c r="H2058" i="9" s="1"/>
  <c r="G2171" i="9"/>
  <c r="H2171" i="9" s="1"/>
  <c r="G2118" i="9"/>
  <c r="H2118" i="9" s="1"/>
  <c r="G2128" i="9"/>
  <c r="H2128" i="9" s="1"/>
  <c r="G2019" i="9"/>
  <c r="H2019" i="9" s="1"/>
  <c r="G1938" i="9"/>
  <c r="H1938" i="9" s="1"/>
  <c r="G2053" i="9"/>
  <c r="H2053" i="9" s="1"/>
  <c r="G1917" i="9"/>
  <c r="H1917" i="9" s="1"/>
  <c r="G2083" i="9"/>
  <c r="H2083" i="9" s="1"/>
  <c r="G2200" i="9"/>
  <c r="H2200" i="9" s="1"/>
  <c r="G2052" i="9"/>
  <c r="H2052" i="9" s="1"/>
  <c r="G2216" i="9"/>
  <c r="H2216" i="9" s="1"/>
  <c r="G1924" i="9"/>
  <c r="H1924" i="9" s="1"/>
  <c r="G2231" i="9"/>
  <c r="H2231" i="9" s="1"/>
  <c r="G2209" i="9"/>
  <c r="H2209" i="9" s="1"/>
  <c r="G1998" i="9"/>
  <c r="H1998" i="9" s="1"/>
  <c r="G2114" i="9"/>
  <c r="H2114" i="9" s="1"/>
  <c r="G1990" i="9"/>
  <c r="H1990" i="9" s="1"/>
  <c r="G1929" i="9"/>
  <c r="H1929" i="9" s="1"/>
  <c r="G2059" i="9"/>
  <c r="H2059" i="9" s="1"/>
  <c r="G1972" i="9"/>
  <c r="H1972" i="9" s="1"/>
  <c r="G2150" i="9"/>
  <c r="H2150" i="9" s="1"/>
  <c r="G2024" i="9"/>
  <c r="H2024" i="9" s="1"/>
  <c r="G1984" i="9"/>
  <c r="H1984" i="9" s="1"/>
  <c r="G2064" i="9"/>
  <c r="H2064" i="9" s="1"/>
  <c r="G2196" i="9"/>
  <c r="H2196" i="9" s="1"/>
  <c r="G1889" i="9"/>
  <c r="H1889" i="9" s="1"/>
  <c r="G2067" i="9"/>
  <c r="H2067" i="9" s="1"/>
  <c r="G2089" i="9"/>
  <c r="H2089" i="9" s="1"/>
  <c r="G1978" i="9"/>
  <c r="H1978" i="9" s="1"/>
  <c r="G2160" i="9"/>
  <c r="H2160" i="9" s="1"/>
  <c r="G2136" i="9"/>
  <c r="H2136" i="9" s="1"/>
  <c r="G2047" i="9"/>
  <c r="H2047" i="9" s="1"/>
  <c r="G1991" i="9"/>
  <c r="H1991" i="9" s="1"/>
  <c r="G2117" i="9"/>
  <c r="H2117" i="9" s="1"/>
  <c r="G2174" i="9"/>
  <c r="H2174" i="9" s="1"/>
  <c r="G2165" i="9"/>
  <c r="H2165" i="9" s="1"/>
  <c r="G2116" i="9"/>
  <c r="H2116" i="9" s="1"/>
  <c r="G2123" i="9"/>
  <c r="H2123" i="9" s="1"/>
  <c r="G1887" i="9"/>
  <c r="H1887" i="9" s="1"/>
  <c r="G1884" i="9"/>
  <c r="H1884" i="9" s="1"/>
  <c r="G2236" i="9"/>
  <c r="H2236" i="9" s="1"/>
  <c r="G1979" i="9"/>
  <c r="H1979" i="9" s="1"/>
  <c r="G2040" i="9"/>
  <c r="H2040" i="9" s="1"/>
  <c r="G1957" i="9"/>
  <c r="H1957" i="9" s="1"/>
  <c r="G2218" i="9"/>
  <c r="H2218" i="9" s="1"/>
  <c r="G2120" i="9"/>
  <c r="H2120" i="9" s="1"/>
  <c r="G2119" i="9"/>
  <c r="H2119" i="9" s="1"/>
  <c r="G2085" i="9"/>
  <c r="H2085" i="9" s="1"/>
  <c r="G1896" i="9"/>
  <c r="H1896" i="9" s="1"/>
  <c r="G2097" i="9"/>
  <c r="H2097" i="9" s="1"/>
  <c r="G2086" i="9"/>
  <c r="H2086" i="9" s="1"/>
  <c r="G2018" i="9"/>
  <c r="H2018" i="9" s="1"/>
  <c r="G2159" i="9"/>
  <c r="H2159" i="9" s="1"/>
  <c r="G2030" i="9"/>
  <c r="H2030" i="9" s="1"/>
  <c r="G1927" i="9"/>
  <c r="H1927" i="9" s="1"/>
  <c r="G2091" i="9"/>
  <c r="H2091" i="9" s="1"/>
  <c r="G2182" i="9"/>
  <c r="H2182" i="9" s="1"/>
  <c r="G2220" i="9"/>
  <c r="H2220" i="9" s="1"/>
  <c r="G2041" i="9"/>
  <c r="H2041" i="9" s="1"/>
  <c r="G1936" i="9"/>
  <c r="H1936" i="9" s="1"/>
  <c r="G2137" i="9"/>
  <c r="H2137" i="9" s="1"/>
  <c r="G2107" i="9"/>
  <c r="H2107" i="9" s="1"/>
  <c r="G2157" i="9"/>
  <c r="H2157" i="9" s="1"/>
  <c r="G1993" i="9"/>
  <c r="H1993" i="9" s="1"/>
  <c r="G2057" i="9"/>
  <c r="H2057" i="9" s="1"/>
  <c r="G2068" i="9"/>
  <c r="H2068" i="9" s="1"/>
  <c r="G2162" i="9"/>
  <c r="H2162" i="9" s="1"/>
  <c r="G2163" i="9"/>
  <c r="H2163" i="9" s="1"/>
  <c r="G1899" i="9"/>
  <c r="H1899" i="9" s="1"/>
  <c r="G2226" i="9"/>
  <c r="H2226" i="9" s="1"/>
  <c r="G2077" i="9"/>
  <c r="H2077" i="9" s="1"/>
  <c r="G2080" i="9"/>
  <c r="H2080" i="9" s="1"/>
  <c r="G2066" i="9"/>
  <c r="H2066" i="9" s="1"/>
  <c r="G1923" i="9"/>
  <c r="H1923" i="9" s="1"/>
  <c r="G1930" i="9"/>
  <c r="H1930" i="9" s="1"/>
  <c r="G1941" i="9"/>
  <c r="H1941" i="9" s="1"/>
  <c r="G2043" i="9"/>
  <c r="H2043" i="9" s="1"/>
  <c r="G2188" i="9"/>
  <c r="H2188" i="9" s="1"/>
  <c r="G1974" i="9"/>
  <c r="H1974" i="9" s="1"/>
  <c r="G2156" i="9"/>
  <c r="H2156" i="9" s="1"/>
  <c r="G1949" i="9"/>
  <c r="H1949" i="9" s="1"/>
  <c r="G2011" i="9"/>
  <c r="H2011" i="9" s="1"/>
  <c r="G1954" i="9"/>
  <c r="H1954" i="9" s="1"/>
  <c r="G1944" i="9"/>
  <c r="H1944" i="9" s="1"/>
  <c r="G1977" i="9"/>
  <c r="H1977" i="9" s="1"/>
  <c r="G1967" i="9"/>
  <c r="H1967" i="9" s="1"/>
  <c r="G2027" i="9"/>
  <c r="H2027" i="9" s="1"/>
  <c r="G2073" i="9"/>
  <c r="H2073" i="9" s="1"/>
  <c r="G1973" i="9"/>
  <c r="H1973" i="9" s="1"/>
  <c r="G2141" i="9"/>
  <c r="H2141" i="9" s="1"/>
  <c r="G2023" i="9"/>
  <c r="H2023" i="9" s="1"/>
  <c r="G2017" i="9"/>
  <c r="H2017" i="9" s="1"/>
  <c r="G2005" i="9"/>
  <c r="H2005" i="9" s="1"/>
  <c r="G2177" i="9"/>
  <c r="H2177" i="9" s="1"/>
  <c r="G2206" i="9"/>
  <c r="H2206" i="9" s="1"/>
  <c r="G1919" i="9"/>
  <c r="H1919" i="9" s="1"/>
  <c r="G2048" i="9"/>
  <c r="H2048" i="9" s="1"/>
  <c r="G1948" i="9"/>
  <c r="H1948" i="9" s="1"/>
  <c r="G2154" i="9"/>
  <c r="H2154" i="9" s="1"/>
  <c r="G2227" i="9"/>
  <c r="H2227" i="9" s="1"/>
  <c r="G2138" i="9"/>
  <c r="H2138" i="9" s="1"/>
  <c r="G2001" i="9"/>
  <c r="H2001" i="9" s="1"/>
  <c r="G2175" i="9"/>
  <c r="H2175" i="9" s="1"/>
  <c r="G2199" i="9"/>
  <c r="H2199" i="9" s="1"/>
  <c r="G2098" i="9"/>
  <c r="H2098" i="9" s="1"/>
  <c r="G2203" i="9"/>
  <c r="H2203" i="9" s="1"/>
  <c r="G2124" i="9"/>
  <c r="H2124" i="9" s="1"/>
  <c r="G1940" i="9"/>
  <c r="H1940" i="9" s="1"/>
  <c r="G2152" i="9"/>
  <c r="H2152" i="9" s="1"/>
  <c r="G2201" i="9"/>
  <c r="H2201" i="9" s="1"/>
  <c r="G2090" i="9"/>
  <c r="H2090" i="9" s="1"/>
  <c r="G2022" i="9"/>
  <c r="H2022" i="9" s="1"/>
  <c r="G2088" i="9"/>
  <c r="H2088" i="9" s="1"/>
  <c r="G1953" i="9"/>
  <c r="H1953" i="9" s="1"/>
  <c r="G2075" i="9"/>
  <c r="H2075" i="9" s="1"/>
  <c r="G2105" i="9"/>
  <c r="H2105" i="9" s="1"/>
  <c r="G2006" i="9"/>
  <c r="H2006" i="9" s="1"/>
  <c r="G1963" i="9"/>
  <c r="H1963" i="9" s="1"/>
  <c r="G1947" i="9"/>
  <c r="H1947" i="9" s="1"/>
  <c r="G2195" i="9"/>
  <c r="H2195" i="9" s="1"/>
  <c r="G2122" i="9"/>
  <c r="H2122" i="9" s="1"/>
  <c r="G2004" i="9"/>
  <c r="H2004" i="9" s="1"/>
  <c r="G2235" i="9"/>
  <c r="H2235" i="9" s="1"/>
  <c r="G1892" i="9"/>
  <c r="H1892" i="9" s="1"/>
  <c r="G2063" i="9"/>
  <c r="H2063" i="9" s="1"/>
  <c r="G2211" i="9"/>
  <c r="H2211" i="9" s="1"/>
  <c r="G2020" i="9"/>
  <c r="H2020" i="9" s="1"/>
  <c r="G2169" i="9"/>
  <c r="H2169" i="9" s="1"/>
  <c r="G2115" i="9"/>
  <c r="H2115" i="9" s="1"/>
  <c r="G2101" i="9"/>
  <c r="H2101" i="9" s="1"/>
  <c r="G1909" i="9"/>
  <c r="H1909" i="9" s="1"/>
  <c r="G2512" i="9"/>
  <c r="H2512" i="9" s="1"/>
  <c r="G2393" i="9"/>
  <c r="H2393" i="9" s="1"/>
  <c r="G2326" i="9"/>
  <c r="H2326" i="9" s="1"/>
  <c r="G2574" i="9"/>
  <c r="H2574" i="9" s="1"/>
  <c r="G2299" i="9"/>
  <c r="H2299" i="9" s="1"/>
  <c r="G2589" i="9"/>
  <c r="H2589" i="9" s="1"/>
  <c r="G2319" i="9"/>
  <c r="H2319" i="9" s="1"/>
  <c r="G2603" i="9"/>
  <c r="H2603" i="9" s="1"/>
  <c r="G2276" i="9"/>
  <c r="H2276" i="9" s="1"/>
  <c r="G2354" i="9"/>
  <c r="H2354" i="9" s="1"/>
  <c r="G2325" i="9"/>
  <c r="H2325" i="9" s="1"/>
  <c r="G2321" i="9"/>
  <c r="H2321" i="9" s="1"/>
  <c r="G2482" i="9"/>
  <c r="H2482" i="9" s="1"/>
  <c r="G2413" i="9"/>
  <c r="H2413" i="9" s="1"/>
  <c r="G2306" i="9"/>
  <c r="H2306" i="9" s="1"/>
  <c r="G2466" i="9"/>
  <c r="H2466" i="9" s="1"/>
  <c r="G2454" i="9"/>
  <c r="H2454" i="9" s="1"/>
  <c r="G2521" i="9"/>
  <c r="H2521" i="9" s="1"/>
  <c r="G2422" i="9"/>
  <c r="H2422" i="9" s="1"/>
  <c r="G2343" i="9"/>
  <c r="H2343" i="9" s="1"/>
  <c r="G2399" i="9"/>
  <c r="H2399" i="9" s="1"/>
  <c r="G2411" i="9"/>
  <c r="H2411" i="9" s="1"/>
  <c r="G2410" i="9"/>
  <c r="H2410" i="9" s="1"/>
  <c r="G2508" i="9"/>
  <c r="H2508" i="9" s="1"/>
  <c r="G2262" i="9"/>
  <c r="H2262" i="9" s="1"/>
  <c r="G2268" i="9"/>
  <c r="H2268" i="9" s="1"/>
  <c r="G2386" i="9"/>
  <c r="H2386" i="9" s="1"/>
  <c r="G2488" i="9"/>
  <c r="H2488" i="9" s="1"/>
  <c r="G2331" i="9"/>
  <c r="H2331" i="9" s="1"/>
  <c r="G2531" i="9"/>
  <c r="H2531" i="9" s="1"/>
  <c r="G2500" i="9"/>
  <c r="H2500" i="9" s="1"/>
  <c r="G2493" i="9"/>
  <c r="H2493" i="9" s="1"/>
  <c r="G2539" i="9"/>
  <c r="H2539" i="9" s="1"/>
  <c r="G2288" i="9"/>
  <c r="H2288" i="9" s="1"/>
  <c r="G2464" i="9"/>
  <c r="H2464" i="9" s="1"/>
  <c r="G2388" i="9"/>
  <c r="H2388" i="9" s="1"/>
  <c r="G2502" i="9"/>
  <c r="H2502" i="9" s="1"/>
  <c r="G2490" i="9"/>
  <c r="H2490" i="9" s="1"/>
  <c r="G2498" i="9"/>
  <c r="H2498" i="9" s="1"/>
  <c r="G2598" i="9"/>
  <c r="H2598" i="9" s="1"/>
  <c r="G2381" i="9"/>
  <c r="H2381" i="9" s="1"/>
  <c r="G2283" i="9"/>
  <c r="H2283" i="9" s="1"/>
  <c r="G2297" i="9"/>
  <c r="H2297" i="9" s="1"/>
  <c r="G2350" i="9"/>
  <c r="H2350" i="9" s="1"/>
  <c r="G2320" i="9"/>
  <c r="H2320" i="9" s="1"/>
  <c r="G2286" i="9"/>
  <c r="H2286" i="9" s="1"/>
  <c r="G2507" i="9"/>
  <c r="H2507" i="9" s="1"/>
  <c r="G2485" i="9"/>
  <c r="H2485" i="9" s="1"/>
  <c r="G2570" i="9"/>
  <c r="H2570" i="9" s="1"/>
  <c r="G2416" i="9"/>
  <c r="H2416" i="9" s="1"/>
  <c r="G2264" i="9"/>
  <c r="H2264" i="9" s="1"/>
  <c r="G2505" i="9"/>
  <c r="H2505" i="9" s="1"/>
  <c r="G2553" i="9"/>
  <c r="H2553" i="9" s="1"/>
  <c r="G2436" i="9"/>
  <c r="H2436" i="9" s="1"/>
  <c r="G2459" i="9"/>
  <c r="H2459" i="9" s="1"/>
  <c r="G2316" i="9"/>
  <c r="H2316" i="9" s="1"/>
  <c r="G2503" i="9"/>
  <c r="H2503" i="9" s="1"/>
  <c r="G2527" i="9"/>
  <c r="H2527" i="9" s="1"/>
  <c r="G2336" i="9"/>
  <c r="H2336" i="9" s="1"/>
  <c r="G2274" i="9"/>
  <c r="H2274" i="9" s="1"/>
  <c r="G2538" i="9"/>
  <c r="H2538" i="9" s="1"/>
  <c r="G2483" i="9"/>
  <c r="H2483" i="9" s="1"/>
  <c r="G2341" i="9"/>
  <c r="H2341" i="9" s="1"/>
  <c r="G2580" i="9"/>
  <c r="H2580" i="9" s="1"/>
  <c r="G2444" i="9"/>
  <c r="H2444" i="9" s="1"/>
  <c r="G2394" i="9"/>
  <c r="H2394" i="9" s="1"/>
  <c r="G2545" i="9"/>
  <c r="H2545" i="9" s="1"/>
  <c r="G2258" i="9"/>
  <c r="H2258" i="9" s="1"/>
  <c r="G2557" i="9"/>
  <c r="H2557" i="9" s="1"/>
  <c r="G2577" i="9"/>
  <c r="H2577" i="9" s="1"/>
  <c r="G2423" i="9"/>
  <c r="H2423" i="9" s="1"/>
  <c r="G2275" i="9"/>
  <c r="H2275" i="9" s="1"/>
  <c r="G2294" i="9"/>
  <c r="H2294" i="9" s="1"/>
  <c r="G2300" i="9"/>
  <c r="H2300" i="9" s="1"/>
  <c r="G2601" i="9"/>
  <c r="H2601" i="9" s="1"/>
  <c r="G2442" i="9"/>
  <c r="H2442" i="9" s="1"/>
  <c r="G2555" i="9"/>
  <c r="H2555" i="9" s="1"/>
  <c r="G2491" i="9"/>
  <c r="H2491" i="9" s="1"/>
  <c r="G2375" i="9"/>
  <c r="H2375" i="9" s="1"/>
  <c r="G2519" i="9"/>
  <c r="H2519" i="9" s="1"/>
  <c r="G2533" i="9"/>
  <c r="H2533" i="9" s="1"/>
  <c r="G2370" i="9"/>
  <c r="H2370" i="9" s="1"/>
  <c r="G2368" i="9"/>
  <c r="H2368" i="9" s="1"/>
  <c r="G2251" i="9"/>
  <c r="H2251" i="9" s="1"/>
  <c r="G2284" i="9"/>
  <c r="H2284" i="9" s="1"/>
  <c r="G2243" i="9"/>
  <c r="H2243" i="9" s="1"/>
  <c r="G2439" i="9"/>
  <c r="H2439" i="9" s="1"/>
  <c r="G2335" i="9"/>
  <c r="H2335" i="9" s="1"/>
  <c r="G2481" i="9"/>
  <c r="H2481" i="9" s="1"/>
  <c r="G2384" i="9"/>
  <c r="H2384" i="9" s="1"/>
  <c r="G2309" i="9"/>
  <c r="H2309" i="9" s="1"/>
  <c r="G2315" i="9"/>
  <c r="H2315" i="9" s="1"/>
  <c r="G2332" i="9"/>
  <c r="H2332" i="9" s="1"/>
  <c r="G2572" i="9"/>
  <c r="H2572" i="9" s="1"/>
  <c r="G2458" i="9"/>
  <c r="H2458" i="9" s="1"/>
  <c r="G2425" i="9"/>
  <c r="H2425" i="9" s="1"/>
  <c r="G2397" i="9"/>
  <c r="H2397" i="9" s="1"/>
  <c r="G2593" i="9"/>
  <c r="H2593" i="9" s="1"/>
  <c r="G2472" i="9"/>
  <c r="H2472" i="9" s="1"/>
  <c r="G2435" i="9"/>
  <c r="H2435" i="9" s="1"/>
  <c r="G2307" i="9"/>
  <c r="H2307" i="9" s="1"/>
  <c r="G2517" i="9"/>
  <c r="H2517" i="9" s="1"/>
  <c r="G2560" i="9"/>
  <c r="H2560" i="9" s="1"/>
  <c r="G2462" i="9"/>
  <c r="H2462" i="9" s="1"/>
  <c r="G2312" i="9"/>
  <c r="H2312" i="9" s="1"/>
  <c r="G2403" i="9"/>
  <c r="H2403" i="9" s="1"/>
  <c r="G2496" i="9"/>
  <c r="H2496" i="9" s="1"/>
  <c r="G2400" i="9"/>
  <c r="H2400" i="9" s="1"/>
  <c r="G2289" i="9"/>
  <c r="H2289" i="9" s="1"/>
  <c r="G2461" i="9"/>
  <c r="H2461" i="9" s="1"/>
  <c r="G2395" i="9"/>
  <c r="H2395" i="9" s="1"/>
  <c r="G2476" i="9"/>
  <c r="H2476" i="9" s="1"/>
  <c r="G2565" i="9"/>
  <c r="H2565" i="9" s="1"/>
  <c r="G2245" i="9"/>
  <c r="H2245" i="9" s="1"/>
  <c r="G2520" i="9"/>
  <c r="H2520" i="9" s="1"/>
  <c r="G2471" i="9"/>
  <c r="H2471" i="9" s="1"/>
  <c r="G2537" i="9"/>
  <c r="H2537" i="9" s="1"/>
  <c r="G2252" i="9"/>
  <c r="H2252" i="9" s="1"/>
  <c r="G2282" i="9"/>
  <c r="H2282" i="9" s="1"/>
  <c r="G2373" i="9"/>
  <c r="H2373" i="9" s="1"/>
  <c r="G2568" i="9"/>
  <c r="H2568" i="9" s="1"/>
  <c r="G2313" i="9"/>
  <c r="H2313" i="9" s="1"/>
  <c r="G2510" i="9"/>
  <c r="H2510" i="9" s="1"/>
  <c r="G2515" i="9"/>
  <c r="H2515" i="9" s="1"/>
  <c r="G2371" i="9"/>
  <c r="H2371" i="9" s="1"/>
  <c r="G2504" i="9"/>
  <c r="H2504" i="9" s="1"/>
  <c r="G2455" i="9"/>
  <c r="H2455" i="9" s="1"/>
  <c r="G2279" i="9"/>
  <c r="H2279" i="9" s="1"/>
  <c r="G2451" i="9"/>
  <c r="H2451" i="9" s="1"/>
  <c r="G2564" i="9"/>
  <c r="H2564" i="9" s="1"/>
  <c r="G2318" i="9"/>
  <c r="H2318" i="9" s="1"/>
  <c r="G2443" i="9"/>
  <c r="H2443" i="9" s="1"/>
  <c r="G2281" i="9"/>
  <c r="H2281" i="9" s="1"/>
  <c r="G2246" i="9"/>
  <c r="H2246" i="9" s="1"/>
  <c r="G2361" i="9"/>
  <c r="H2361" i="9" s="1"/>
  <c r="G2412" i="9"/>
  <c r="H2412" i="9" s="1"/>
  <c r="G2544" i="9"/>
  <c r="H2544" i="9" s="1"/>
  <c r="G2358" i="9"/>
  <c r="H2358" i="9" s="1"/>
  <c r="G2398" i="9"/>
  <c r="H2398" i="9" s="1"/>
  <c r="G2550" i="9"/>
  <c r="H2550" i="9" s="1"/>
  <c r="G2596" i="9"/>
  <c r="H2596" i="9" s="1"/>
  <c r="G2241" i="9"/>
  <c r="H2241" i="9" s="1"/>
  <c r="G2256" i="9"/>
  <c r="H2256" i="9" s="1"/>
  <c r="G2547" i="9"/>
  <c r="H2547" i="9" s="1"/>
  <c r="G2419" i="9"/>
  <c r="H2419" i="9" s="1"/>
  <c r="G2311" i="9"/>
  <c r="H2311" i="9" s="1"/>
  <c r="G2551" i="9"/>
  <c r="H2551" i="9" s="1"/>
  <c r="G2389" i="9"/>
  <c r="H2389" i="9" s="1"/>
  <c r="G2516" i="9"/>
  <c r="H2516" i="9" s="1"/>
  <c r="G2344" i="9"/>
  <c r="H2344" i="9" s="1"/>
  <c r="G2534" i="9"/>
  <c r="H2534" i="9" s="1"/>
  <c r="G2308" i="9"/>
  <c r="H2308" i="9" s="1"/>
  <c r="G2437" i="9"/>
  <c r="H2437" i="9" s="1"/>
  <c r="G2285" i="9"/>
  <c r="H2285" i="9" s="1"/>
  <c r="G2427" i="9"/>
  <c r="H2427" i="9" s="1"/>
  <c r="G2575" i="9"/>
  <c r="H2575" i="9" s="1"/>
  <c r="G2409" i="9"/>
  <c r="H2409" i="9" s="1"/>
  <c r="G2406" i="9"/>
  <c r="H2406" i="9" s="1"/>
  <c r="G2369" i="9"/>
  <c r="H2369" i="9" s="1"/>
  <c r="G2581" i="9"/>
  <c r="H2581" i="9" s="1"/>
  <c r="G2522" i="9"/>
  <c r="H2522" i="9" s="1"/>
  <c r="G2438" i="9"/>
  <c r="H2438" i="9" s="1"/>
  <c r="G2546" i="9"/>
  <c r="H2546" i="9" s="1"/>
  <c r="G2295" i="9"/>
  <c r="H2295" i="9" s="1"/>
  <c r="G2391" i="9"/>
  <c r="H2391" i="9" s="1"/>
  <c r="G2523" i="9"/>
  <c r="H2523" i="9" s="1"/>
  <c r="G2296" i="9"/>
  <c r="H2296" i="9" s="1"/>
  <c r="G2342" i="9"/>
  <c r="H2342" i="9" s="1"/>
  <c r="G2291" i="9"/>
  <c r="H2291" i="9" s="1"/>
  <c r="G2265" i="9"/>
  <c r="H2265" i="9" s="1"/>
  <c r="G2511" i="9"/>
  <c r="H2511" i="9" s="1"/>
  <c r="G2317" i="9"/>
  <c r="H2317" i="9" s="1"/>
  <c r="G2337" i="9"/>
  <c r="H2337" i="9" s="1"/>
  <c r="G2590" i="9"/>
  <c r="H2590" i="9" s="1"/>
  <c r="G2377" i="9"/>
  <c r="H2377" i="9" s="1"/>
  <c r="G2378" i="9"/>
  <c r="H2378" i="9" s="1"/>
  <c r="G2429" i="9"/>
  <c r="H2429" i="9" s="1"/>
  <c r="G2329" i="9"/>
  <c r="H2329" i="9" s="1"/>
  <c r="G2421" i="9"/>
  <c r="H2421" i="9" s="1"/>
  <c r="G2345" i="9"/>
  <c r="H2345" i="9" s="1"/>
  <c r="G2509" i="9"/>
  <c r="H2509" i="9" s="1"/>
  <c r="G2478" i="9"/>
  <c r="H2478" i="9" s="1"/>
  <c r="G2402" i="9"/>
  <c r="H2402" i="9" s="1"/>
  <c r="G2492" i="9"/>
  <c r="H2492" i="9" s="1"/>
  <c r="G2415" i="9"/>
  <c r="H2415" i="9" s="1"/>
  <c r="G2440" i="9"/>
  <c r="H2440" i="9" s="1"/>
  <c r="G2585" i="9"/>
  <c r="H2585" i="9" s="1"/>
  <c r="G2327" i="9"/>
  <c r="H2327" i="9" s="1"/>
  <c r="G2365" i="9"/>
  <c r="H2365" i="9" s="1"/>
  <c r="G2562" i="9"/>
  <c r="H2562" i="9" s="1"/>
  <c r="G2541" i="9"/>
  <c r="H2541" i="9" s="1"/>
  <c r="G2486" i="9"/>
  <c r="H2486" i="9" s="1"/>
  <c r="G2566" i="9"/>
  <c r="H2566" i="9" s="1"/>
  <c r="G2529" i="9"/>
  <c r="H2529" i="9" s="1"/>
  <c r="G2248" i="9"/>
  <c r="H2248" i="9" s="1"/>
  <c r="G2536" i="9"/>
  <c r="H2536" i="9" s="1"/>
  <c r="G2259" i="9"/>
  <c r="H2259" i="9" s="1"/>
  <c r="G2582" i="9"/>
  <c r="H2582" i="9" s="1"/>
  <c r="G2475" i="9"/>
  <c r="H2475" i="9" s="1"/>
  <c r="G2450" i="9"/>
  <c r="H2450" i="9" s="1"/>
  <c r="G2514" i="9"/>
  <c r="H2514" i="9" s="1"/>
  <c r="G1874" i="9"/>
  <c r="H1874" i="9" s="1"/>
  <c r="G2250" i="9"/>
  <c r="H2250" i="9" s="1"/>
  <c r="G2567" i="9"/>
  <c r="H2567" i="9" s="1"/>
  <c r="G2379" i="9"/>
  <c r="H2379" i="9" s="1"/>
  <c r="G2420" i="9"/>
  <c r="H2420" i="9" s="1"/>
  <c r="G2588" i="9"/>
  <c r="H2588" i="9" s="1"/>
  <c r="G2470" i="9"/>
  <c r="H2470" i="9" s="1"/>
  <c r="G2563" i="9"/>
  <c r="H2563" i="9" s="1"/>
  <c r="G2597" i="9"/>
  <c r="H2597" i="9" s="1"/>
  <c r="G2474" i="9"/>
  <c r="H2474" i="9" s="1"/>
  <c r="G2446" i="9"/>
  <c r="H2446" i="9" s="1"/>
  <c r="G2432" i="9"/>
  <c r="H2432" i="9" s="1"/>
  <c r="G2407" i="9"/>
  <c r="H2407" i="9" s="1"/>
  <c r="G2290" i="9"/>
  <c r="H2290" i="9" s="1"/>
  <c r="G2530" i="9"/>
  <c r="H2530" i="9" s="1"/>
  <c r="G2554" i="9"/>
  <c r="H2554" i="9" s="1"/>
  <c r="G2330" i="9"/>
  <c r="H2330" i="9" s="1"/>
  <c r="G2351" i="9"/>
  <c r="H2351" i="9" s="1"/>
  <c r="G2526" i="9"/>
  <c r="H2526" i="9" s="1"/>
  <c r="G2366" i="9"/>
  <c r="H2366" i="9" s="1"/>
  <c r="G2254" i="9"/>
  <c r="H2254" i="9" s="1"/>
  <c r="G2532" i="9"/>
  <c r="H2532" i="9" s="1"/>
  <c r="G2404" i="9"/>
  <c r="H2404" i="9" s="1"/>
  <c r="G2497" i="9"/>
  <c r="H2497" i="9" s="1"/>
  <c r="G2363" i="9"/>
  <c r="H2363" i="9" s="1"/>
  <c r="G2408" i="9"/>
  <c r="H2408" i="9" s="1"/>
  <c r="G2301" i="9"/>
  <c r="H2301" i="9" s="1"/>
  <c r="G2356" i="9"/>
  <c r="H2356" i="9" s="1"/>
  <c r="G2385" i="9"/>
  <c r="H2385" i="9" s="1"/>
  <c r="G2396" i="9"/>
  <c r="H2396" i="9" s="1"/>
  <c r="G2525" i="9"/>
  <c r="H2525" i="9" s="1"/>
  <c r="G2249" i="9"/>
  <c r="H2249" i="9" s="1"/>
  <c r="G2287" i="9"/>
  <c r="H2287" i="9" s="1"/>
  <c r="G2445" i="9"/>
  <c r="H2445" i="9" s="1"/>
  <c r="G2441" i="9"/>
  <c r="H2441" i="9" s="1"/>
  <c r="G2433" i="9"/>
  <c r="H2433" i="9" s="1"/>
  <c r="G2535" i="9"/>
  <c r="H2535" i="9" s="1"/>
  <c r="G2499" i="9"/>
  <c r="H2499" i="9" s="1"/>
  <c r="G2506" i="9"/>
  <c r="H2506" i="9" s="1"/>
  <c r="G2559" i="9"/>
  <c r="H2559" i="9" s="1"/>
  <c r="G2324" i="9"/>
  <c r="H2324" i="9" s="1"/>
  <c r="G2380" i="9"/>
  <c r="H2380" i="9" s="1"/>
  <c r="G2339" i="9"/>
  <c r="H2339" i="9" s="1"/>
  <c r="G2513" i="9"/>
  <c r="H2513" i="9" s="1"/>
  <c r="G2364" i="9"/>
  <c r="H2364" i="9" s="1"/>
  <c r="G2280" i="9"/>
  <c r="H2280" i="9" s="1"/>
  <c r="G2242" i="9"/>
  <c r="H2242" i="9" s="1"/>
  <c r="G2310" i="9"/>
  <c r="H2310" i="9" s="1"/>
  <c r="G2479" i="9"/>
  <c r="H2479" i="9" s="1"/>
  <c r="G2244" i="9"/>
  <c r="H2244" i="9" s="1"/>
  <c r="G2487" i="9"/>
  <c r="H2487" i="9" s="1"/>
  <c r="G2372" i="9"/>
  <c r="H2372" i="9" s="1"/>
  <c r="G2583" i="9"/>
  <c r="H2583" i="9" s="1"/>
  <c r="G2587" i="9"/>
  <c r="H2587" i="9" s="1"/>
  <c r="G2477" i="9"/>
  <c r="H2477" i="9" s="1"/>
  <c r="G2338" i="9"/>
  <c r="H2338" i="9" s="1"/>
  <c r="G2549" i="9"/>
  <c r="H2549" i="9" s="1"/>
  <c r="G2303" i="9"/>
  <c r="H2303" i="9" s="1"/>
  <c r="G2322" i="9"/>
  <c r="H2322" i="9" s="1"/>
  <c r="G2463" i="9"/>
  <c r="H2463" i="9" s="1"/>
  <c r="G2305" i="9"/>
  <c r="H2305" i="9" s="1"/>
  <c r="G2456" i="9"/>
  <c r="H2456" i="9" s="1"/>
  <c r="G2260" i="9"/>
  <c r="H2260" i="9" s="1"/>
  <c r="G2255" i="9"/>
  <c r="H2255" i="9" s="1"/>
  <c r="G2592" i="9"/>
  <c r="H2592" i="9" s="1"/>
  <c r="G2494" i="9"/>
  <c r="H2494" i="9" s="1"/>
  <c r="G2489" i="9"/>
  <c r="H2489" i="9" s="1"/>
  <c r="G2465" i="9"/>
  <c r="H2465" i="9" s="1"/>
  <c r="G2417" i="9"/>
  <c r="H2417" i="9" s="1"/>
  <c r="G2578" i="9"/>
  <c r="H2578" i="9" s="1"/>
  <c r="G2334" i="9"/>
  <c r="H2334" i="9" s="1"/>
  <c r="G2263" i="9"/>
  <c r="H2263" i="9" s="1"/>
  <c r="G2468" i="9"/>
  <c r="H2468" i="9" s="1"/>
  <c r="G2357" i="9"/>
  <c r="H2357" i="9" s="1"/>
  <c r="G2600" i="9"/>
  <c r="H2600" i="9" s="1"/>
  <c r="G2302" i="9"/>
  <c r="H2302" i="9" s="1"/>
  <c r="G2540" i="9"/>
  <c r="H2540" i="9" s="1"/>
  <c r="G2240" i="9"/>
  <c r="H2240" i="9" s="1"/>
  <c r="G2584" i="9"/>
  <c r="H2584" i="9" s="1"/>
  <c r="G2543" i="9"/>
  <c r="H2543" i="9" s="1"/>
  <c r="G2362" i="9"/>
  <c r="H2362" i="9" s="1"/>
  <c r="G2602" i="9"/>
  <c r="H2602" i="9" s="1"/>
  <c r="G2586" i="9"/>
  <c r="H2586" i="9" s="1"/>
  <c r="G2348" i="9"/>
  <c r="H2348" i="9" s="1"/>
  <c r="G2480" i="9"/>
  <c r="H2480" i="9" s="1"/>
  <c r="G2431" i="9"/>
  <c r="H2431" i="9" s="1"/>
  <c r="G2340" i="9"/>
  <c r="H2340" i="9" s="1"/>
  <c r="G2271" i="9"/>
  <c r="H2271" i="9" s="1"/>
  <c r="G2571" i="9"/>
  <c r="H2571" i="9" s="1"/>
  <c r="G2273" i="9"/>
  <c r="H2273" i="9" s="1"/>
  <c r="G2428" i="9"/>
  <c r="H2428" i="9" s="1"/>
  <c r="G2594" i="9"/>
  <c r="H2594" i="9" s="1"/>
  <c r="G2473" i="9"/>
  <c r="H2473" i="9" s="1"/>
  <c r="G2430" i="9"/>
  <c r="H2430" i="9" s="1"/>
  <c r="G2355" i="9"/>
  <c r="H2355" i="9" s="1"/>
  <c r="G2346" i="9"/>
  <c r="H2346" i="9" s="1"/>
  <c r="G2328" i="9"/>
  <c r="H2328" i="9" s="1"/>
  <c r="G2401" i="9"/>
  <c r="H2401" i="9" s="1"/>
  <c r="G2576" i="9"/>
  <c r="H2576" i="9" s="1"/>
  <c r="G2524" i="9"/>
  <c r="H2524" i="9" s="1"/>
  <c r="G2579" i="9"/>
  <c r="H2579" i="9" s="1"/>
  <c r="G2501" i="9"/>
  <c r="H2501" i="9" s="1"/>
  <c r="G2266" i="9"/>
  <c r="H2266" i="9" s="1"/>
  <c r="G2426" i="9"/>
  <c r="H2426" i="9" s="1"/>
  <c r="G2267" i="9"/>
  <c r="H2267" i="9" s="1"/>
  <c r="G2292" i="9"/>
  <c r="H2292" i="9" s="1"/>
  <c r="G2390" i="9"/>
  <c r="H2390" i="9" s="1"/>
  <c r="G2495" i="9"/>
  <c r="H2495" i="9" s="1"/>
  <c r="G2405" i="9"/>
  <c r="H2405" i="9" s="1"/>
  <c r="G2467" i="9"/>
  <c r="H2467" i="9" s="1"/>
  <c r="G2548" i="9"/>
  <c r="H2548" i="9" s="1"/>
  <c r="G2518" i="9"/>
  <c r="H2518" i="9" s="1"/>
  <c r="G2352" i="9"/>
  <c r="H2352" i="9" s="1"/>
  <c r="G2528" i="9"/>
  <c r="H2528" i="9" s="1"/>
  <c r="G2392" i="9"/>
  <c r="H2392" i="9" s="1"/>
  <c r="G2591" i="9"/>
  <c r="H2591" i="9" s="1"/>
  <c r="G2360" i="9"/>
  <c r="H2360" i="9" s="1"/>
  <c r="G2383" i="9"/>
  <c r="H2383" i="9" s="1"/>
  <c r="G2272" i="9"/>
  <c r="H2272" i="9" s="1"/>
  <c r="G2277" i="9"/>
  <c r="H2277" i="9" s="1"/>
  <c r="G2449" i="9"/>
  <c r="H2449" i="9" s="1"/>
  <c r="G2599" i="9"/>
  <c r="H2599" i="9" s="1"/>
  <c r="G2569" i="9"/>
  <c r="H2569" i="9" s="1"/>
  <c r="G2424" i="9"/>
  <c r="H2424" i="9" s="1"/>
  <c r="G2418" i="9"/>
  <c r="H2418" i="9" s="1"/>
  <c r="G2434" i="9"/>
  <c r="H2434" i="9" s="1"/>
  <c r="G2452" i="9"/>
  <c r="H2452" i="9" s="1"/>
  <c r="G2374" i="9"/>
  <c r="H2374" i="9" s="1"/>
  <c r="G2542" i="9"/>
  <c r="H2542" i="9" s="1"/>
  <c r="G2278" i="9"/>
  <c r="H2278" i="9" s="1"/>
  <c r="G2387" i="9"/>
  <c r="H2387" i="9" s="1"/>
  <c r="G2293" i="9"/>
  <c r="H2293" i="9" s="1"/>
  <c r="G2460" i="9"/>
  <c r="H2460" i="9" s="1"/>
  <c r="G2333" i="9"/>
  <c r="H2333" i="9" s="1"/>
  <c r="G2247" i="9"/>
  <c r="H2247" i="9" s="1"/>
  <c r="G2257" i="9"/>
  <c r="H2257" i="9" s="1"/>
  <c r="G2556" i="9"/>
  <c r="H2556" i="9" s="1"/>
  <c r="G2253" i="9"/>
  <c r="H2253" i="9" s="1"/>
  <c r="G2573" i="9"/>
  <c r="H2573" i="9" s="1"/>
  <c r="G2484" i="9"/>
  <c r="H2484" i="9" s="1"/>
  <c r="G2561" i="9"/>
  <c r="H2561" i="9" s="1"/>
  <c r="G2448" i="9"/>
  <c r="H2448" i="9" s="1"/>
  <c r="G2552" i="9"/>
  <c r="H2552" i="9" s="1"/>
  <c r="G2558" i="9"/>
  <c r="H2558" i="9" s="1"/>
  <c r="G2595" i="9"/>
  <c r="H2595" i="9" s="1"/>
  <c r="G2414" i="9"/>
  <c r="H2414" i="9" s="1"/>
  <c r="G2376" i="9"/>
  <c r="H2376" i="9" s="1"/>
  <c r="G2298" i="9"/>
  <c r="H2298" i="9" s="1"/>
  <c r="G2314" i="9"/>
  <c r="H2314" i="9" s="1"/>
  <c r="G2323" i="9"/>
  <c r="H2323" i="9" s="1"/>
  <c r="G2382" i="9"/>
  <c r="H2382" i="9" s="1"/>
  <c r="G2261" i="9"/>
  <c r="H2261" i="9" s="1"/>
  <c r="G2349" i="9"/>
  <c r="H2349" i="9" s="1"/>
  <c r="G2347" i="9"/>
  <c r="H2347" i="9" s="1"/>
  <c r="G2304" i="9"/>
  <c r="H2304" i="9" s="1"/>
  <c r="G2359" i="9"/>
  <c r="H2359" i="9" s="1"/>
  <c r="G2270" i="9"/>
  <c r="H2270" i="9" s="1"/>
  <c r="G2469" i="9"/>
  <c r="H2469" i="9" s="1"/>
  <c r="G2367" i="9"/>
  <c r="H2367" i="9" s="1"/>
  <c r="G2269" i="9"/>
  <c r="H2269" i="9" s="1"/>
  <c r="G2353" i="9"/>
  <c r="H2353" i="9" s="1"/>
  <c r="G2457" i="9"/>
  <c r="H2457" i="9" s="1"/>
  <c r="G2453" i="9"/>
  <c r="H2453" i="9" s="1"/>
  <c r="G2447" i="9"/>
  <c r="H2447" i="9" s="1"/>
  <c r="G3590" i="9"/>
  <c r="H3590" i="9" s="1"/>
  <c r="G3527" i="9"/>
  <c r="H3527" i="9" s="1"/>
  <c r="G3494" i="9"/>
  <c r="H3494" i="9" s="1"/>
  <c r="G3426" i="9"/>
  <c r="H3426" i="9" s="1"/>
  <c r="G3458" i="9"/>
  <c r="H3458" i="9" s="1"/>
  <c r="G3468" i="9"/>
  <c r="H3468" i="9" s="1"/>
  <c r="G3508" i="9"/>
  <c r="H3508" i="9" s="1"/>
  <c r="G3441" i="9"/>
  <c r="H3441" i="9" s="1"/>
  <c r="G3500" i="9"/>
  <c r="H3500" i="9" s="1"/>
  <c r="G3513" i="9"/>
  <c r="H3513" i="9" s="1"/>
  <c r="G3477" i="9"/>
  <c r="H3477" i="9" s="1"/>
  <c r="G3427" i="9"/>
  <c r="H3427" i="9" s="1"/>
  <c r="G3501" i="9"/>
  <c r="H3501" i="9" s="1"/>
  <c r="G3440" i="9"/>
  <c r="H3440" i="9" s="1"/>
  <c r="G3346" i="9"/>
  <c r="H3346" i="9" s="1"/>
  <c r="G3198" i="9"/>
  <c r="H3198" i="9" s="1"/>
  <c r="G2831" i="9"/>
  <c r="H2831" i="9" s="1"/>
  <c r="G2722" i="9"/>
  <c r="H2722" i="9" s="1"/>
  <c r="G3223" i="9"/>
  <c r="H3223" i="9" s="1"/>
  <c r="G3053" i="9"/>
  <c r="H3053" i="9" s="1"/>
  <c r="G2960" i="9"/>
  <c r="H2960" i="9" s="1"/>
  <c r="G3202" i="9"/>
  <c r="H3202" i="9" s="1"/>
  <c r="G3098" i="9"/>
  <c r="H3098" i="9" s="1"/>
  <c r="G2847" i="9"/>
  <c r="H2847" i="9" s="1"/>
  <c r="G2888" i="9"/>
  <c r="H2888" i="9" s="1"/>
  <c r="G3050" i="9"/>
  <c r="H3050" i="9" s="1"/>
  <c r="G3354" i="9"/>
  <c r="H3354" i="9" s="1"/>
  <c r="G2635" i="9"/>
  <c r="H2635" i="9" s="1"/>
  <c r="G3000" i="9"/>
  <c r="H3000" i="9" s="1"/>
  <c r="G2732" i="9"/>
  <c r="H2732" i="9" s="1"/>
  <c r="G2957" i="9"/>
  <c r="H2957" i="9" s="1"/>
  <c r="G3123" i="9"/>
  <c r="H3123" i="9" s="1"/>
  <c r="G3069" i="9"/>
  <c r="H3069" i="9" s="1"/>
  <c r="G2948" i="9"/>
  <c r="H2948" i="9" s="1"/>
  <c r="G3089" i="9"/>
  <c r="H3089" i="9" s="1"/>
  <c r="G2670" i="9"/>
  <c r="H2670" i="9" s="1"/>
  <c r="G2778" i="9"/>
  <c r="H2778" i="9" s="1"/>
  <c r="G3237" i="9"/>
  <c r="H3237" i="9" s="1"/>
  <c r="G3326" i="9"/>
  <c r="H3326" i="9" s="1"/>
  <c r="G3407" i="9"/>
  <c r="H3407" i="9" s="1"/>
  <c r="G2705" i="9"/>
  <c r="H2705" i="9" s="1"/>
  <c r="G3043" i="9"/>
  <c r="H3043" i="9" s="1"/>
  <c r="G3044" i="9"/>
  <c r="H3044" i="9" s="1"/>
  <c r="G2707" i="9"/>
  <c r="H2707" i="9" s="1"/>
  <c r="G3297" i="9"/>
  <c r="H3297" i="9" s="1"/>
  <c r="G3248" i="9"/>
  <c r="H3248" i="9" s="1"/>
  <c r="G2896" i="9"/>
  <c r="H2896" i="9" s="1"/>
  <c r="G2982" i="9"/>
  <c r="H2982" i="9" s="1"/>
  <c r="G2692" i="9"/>
  <c r="H2692" i="9" s="1"/>
  <c r="G2930" i="9"/>
  <c r="H2930" i="9" s="1"/>
  <c r="G3013" i="9"/>
  <c r="H3013" i="9" s="1"/>
  <c r="G2808" i="9"/>
  <c r="H2808" i="9" s="1"/>
  <c r="G3358" i="9"/>
  <c r="H3358" i="9" s="1"/>
  <c r="G3415" i="9"/>
  <c r="H3415" i="9" s="1"/>
  <c r="G3181" i="9"/>
  <c r="H3181" i="9" s="1"/>
  <c r="G2812" i="9"/>
  <c r="H2812" i="9" s="1"/>
  <c r="G3314" i="9"/>
  <c r="H3314" i="9" s="1"/>
  <c r="G3152" i="9"/>
  <c r="H3152" i="9" s="1"/>
  <c r="G2892" i="9"/>
  <c r="H2892" i="9" s="1"/>
  <c r="G3243" i="9"/>
  <c r="H3243" i="9" s="1"/>
  <c r="G3017" i="9"/>
  <c r="H3017" i="9" s="1"/>
  <c r="G2622" i="9"/>
  <c r="H2622" i="9" s="1"/>
  <c r="G2909" i="9"/>
  <c r="H2909" i="9" s="1"/>
  <c r="G3129" i="9"/>
  <c r="H3129" i="9" s="1"/>
  <c r="G2937" i="9"/>
  <c r="H2937" i="9" s="1"/>
  <c r="G3365" i="9"/>
  <c r="H3365" i="9" s="1"/>
  <c r="G3362" i="9"/>
  <c r="H3362" i="9" s="1"/>
  <c r="G2763" i="9"/>
  <c r="H2763" i="9" s="1"/>
  <c r="G2628" i="9"/>
  <c r="H2628" i="9" s="1"/>
  <c r="G2992" i="9"/>
  <c r="H2992" i="9" s="1"/>
  <c r="G3155" i="9"/>
  <c r="H3155" i="9" s="1"/>
  <c r="G2685" i="9"/>
  <c r="H2685" i="9" s="1"/>
  <c r="G2903" i="9"/>
  <c r="H2903" i="9" s="1"/>
  <c r="G2990" i="9"/>
  <c r="H2990" i="9" s="1"/>
  <c r="G3154" i="9"/>
  <c r="H3154" i="9" s="1"/>
  <c r="G2943" i="9"/>
  <c r="H2943" i="9" s="1"/>
  <c r="G3080" i="9"/>
  <c r="H3080" i="9" s="1"/>
  <c r="G3056" i="9"/>
  <c r="H3056" i="9" s="1"/>
  <c r="G3342" i="9"/>
  <c r="H3342" i="9" s="1"/>
  <c r="G2659" i="9"/>
  <c r="H2659" i="9" s="1"/>
  <c r="G3100" i="9"/>
  <c r="H3100" i="9" s="1"/>
  <c r="G2857" i="9"/>
  <c r="H2857" i="9" s="1"/>
  <c r="G2827" i="9"/>
  <c r="H2827" i="9" s="1"/>
  <c r="G3308" i="9"/>
  <c r="H3308" i="9" s="1"/>
  <c r="G2969" i="9"/>
  <c r="H2969" i="9" s="1"/>
  <c r="G2810" i="9"/>
  <c r="H2810" i="9" s="1"/>
  <c r="G3295" i="9"/>
  <c r="H3295" i="9" s="1"/>
  <c r="G2760" i="9"/>
  <c r="H2760" i="9" s="1"/>
  <c r="G2767" i="9"/>
  <c r="H2767" i="9" s="1"/>
  <c r="G3005" i="9"/>
  <c r="H3005" i="9" s="1"/>
  <c r="G3328" i="9"/>
  <c r="H3328" i="9" s="1"/>
  <c r="G3416" i="9"/>
  <c r="H3416" i="9" s="1"/>
  <c r="G2806" i="9"/>
  <c r="H2806" i="9" s="1"/>
  <c r="G2916" i="9"/>
  <c r="H2916" i="9" s="1"/>
  <c r="G3175" i="9"/>
  <c r="H3175" i="9" s="1"/>
  <c r="G3153" i="9"/>
  <c r="H3153" i="9" s="1"/>
  <c r="G2615" i="9"/>
  <c r="H2615" i="9" s="1"/>
  <c r="G3207" i="9"/>
  <c r="H3207" i="9" s="1"/>
  <c r="G3073" i="9"/>
  <c r="H3073" i="9" s="1"/>
  <c r="G2935" i="9"/>
  <c r="H2935" i="9" s="1"/>
  <c r="G2899" i="9"/>
  <c r="H2899" i="9" s="1"/>
  <c r="G3299" i="9"/>
  <c r="H3299" i="9" s="1"/>
  <c r="G2849" i="9"/>
  <c r="H2849" i="9" s="1"/>
  <c r="G3401" i="9"/>
  <c r="H3401" i="9" s="1"/>
  <c r="G3190" i="9"/>
  <c r="H3190" i="9" s="1"/>
  <c r="G3199" i="9"/>
  <c r="H3199" i="9" s="1"/>
  <c r="G2853" i="9"/>
  <c r="H2853" i="9" s="1"/>
  <c r="G2629" i="9"/>
  <c r="H2629" i="9" s="1"/>
  <c r="G2989" i="9"/>
  <c r="H2989" i="9" s="1"/>
  <c r="G3306" i="9"/>
  <c r="H3306" i="9" s="1"/>
  <c r="G2748" i="9"/>
  <c r="H2748" i="9" s="1"/>
  <c r="G2759" i="9"/>
  <c r="H2759" i="9" s="1"/>
  <c r="G3030" i="9"/>
  <c r="H3030" i="9" s="1"/>
  <c r="G2786" i="9"/>
  <c r="H2786" i="9" s="1"/>
  <c r="G2618" i="9"/>
  <c r="H2618" i="9" s="1"/>
  <c r="G3018" i="9"/>
  <c r="H3018" i="9" s="1"/>
  <c r="G3516" i="9"/>
  <c r="H3516" i="9" s="1"/>
  <c r="G3571" i="9"/>
  <c r="H3571" i="9" s="1"/>
  <c r="G3523" i="9"/>
  <c r="H3523" i="9" s="1"/>
  <c r="G3563" i="9"/>
  <c r="H3563" i="9" s="1"/>
  <c r="L3568" i="9"/>
  <c r="M3568" i="9" s="1"/>
  <c r="L3575" i="9"/>
  <c r="M3575" i="9" s="1"/>
  <c r="L3573" i="9"/>
  <c r="M3573" i="9" s="1"/>
  <c r="L3556" i="9"/>
  <c r="M3556" i="9" s="1"/>
  <c r="L3588" i="9"/>
  <c r="M3588" i="9" s="1"/>
  <c r="L3526" i="9"/>
  <c r="M3526" i="9" s="1"/>
  <c r="L3560" i="9"/>
  <c r="M3560" i="9" s="1"/>
  <c r="L3595" i="9"/>
  <c r="M3595" i="9" s="1"/>
  <c r="L3591" i="9"/>
  <c r="M3591" i="9" s="1"/>
  <c r="L3544" i="9"/>
  <c r="M3544" i="9" s="1"/>
  <c r="L3565" i="9"/>
  <c r="M3565" i="9" s="1"/>
  <c r="L3572" i="9"/>
  <c r="M3572" i="9" s="1"/>
  <c r="G3586" i="9"/>
  <c r="H3586" i="9" s="1"/>
  <c r="G3545" i="9"/>
  <c r="H3545" i="9" s="1"/>
  <c r="G3578" i="9"/>
  <c r="H3578" i="9" s="1"/>
  <c r="G3594" i="9"/>
  <c r="H3594" i="9" s="1"/>
  <c r="G3557" i="9"/>
  <c r="H3557" i="9" s="1"/>
  <c r="G3572" i="9"/>
  <c r="H3572" i="9" s="1"/>
  <c r="P148" i="9"/>
  <c r="C148" i="9"/>
  <c r="S121" i="9" l="1"/>
  <c r="S114" i="9"/>
  <c r="S24" i="9"/>
  <c r="S122" i="9"/>
  <c r="S96" i="9"/>
  <c r="S80" i="9"/>
  <c r="S44" i="9"/>
  <c r="S18" i="9"/>
  <c r="S50" i="9"/>
  <c r="S100" i="9"/>
  <c r="S26" i="9"/>
  <c r="S109" i="9"/>
  <c r="S59" i="9"/>
  <c r="S16" i="9"/>
  <c r="S49" i="9"/>
  <c r="S48" i="9"/>
  <c r="S34" i="9"/>
  <c r="S57" i="9"/>
  <c r="S118" i="9"/>
  <c r="S42" i="9"/>
  <c r="S47" i="9"/>
  <c r="S101" i="9"/>
  <c r="S110" i="9"/>
  <c r="S119" i="9"/>
  <c r="S82" i="9"/>
  <c r="S115" i="9"/>
  <c r="S65" i="9"/>
  <c r="S125" i="9"/>
  <c r="S23" i="9"/>
  <c r="S124" i="9"/>
  <c r="S17" i="9"/>
  <c r="S123" i="9"/>
  <c r="S113" i="9"/>
  <c r="S92" i="9"/>
  <c r="S40" i="9"/>
  <c r="S13" i="9"/>
  <c r="S56" i="9"/>
  <c r="S126" i="9"/>
  <c r="S35" i="9"/>
  <c r="S87" i="9"/>
  <c r="S76" i="9"/>
  <c r="S68" i="9"/>
  <c r="S74" i="9"/>
  <c r="S107" i="9"/>
  <c r="S72" i="9"/>
  <c r="S70" i="9"/>
  <c r="S85" i="9"/>
  <c r="S39" i="9"/>
  <c r="S81" i="9"/>
  <c r="S63" i="9"/>
  <c r="S36" i="9"/>
  <c r="S55" i="9"/>
  <c r="S106" i="9"/>
  <c r="S89" i="9"/>
  <c r="S51" i="9"/>
  <c r="S25" i="9"/>
  <c r="S108" i="9"/>
  <c r="S73" i="9"/>
  <c r="S103" i="9"/>
  <c r="S64" i="9"/>
  <c r="S88" i="9"/>
  <c r="S45" i="9"/>
  <c r="S97" i="9"/>
  <c r="S105" i="9"/>
  <c r="S14" i="9"/>
  <c r="S84" i="9"/>
  <c r="S32" i="9"/>
  <c r="S77" i="9"/>
  <c r="S15" i="9"/>
  <c r="S99" i="9"/>
  <c r="S37" i="9"/>
  <c r="S41" i="9"/>
  <c r="S102" i="9"/>
  <c r="S127" i="9"/>
  <c r="S53" i="9"/>
  <c r="S78" i="9"/>
  <c r="S12" i="9"/>
  <c r="S120" i="9"/>
  <c r="S11" i="9"/>
  <c r="V11" i="9" s="1"/>
  <c r="S46" i="9"/>
  <c r="S19" i="9"/>
  <c r="S60" i="9"/>
  <c r="S71" i="9"/>
  <c r="S27" i="9"/>
  <c r="S128" i="9"/>
  <c r="S29" i="9"/>
  <c r="S54" i="9"/>
  <c r="S62" i="9"/>
  <c r="S94" i="9"/>
  <c r="S20" i="9"/>
  <c r="S61" i="9"/>
  <c r="S43" i="9"/>
  <c r="S22" i="9"/>
  <c r="S86" i="9"/>
  <c r="S52" i="9"/>
  <c r="S33" i="9"/>
  <c r="S90" i="9"/>
  <c r="S69" i="9"/>
  <c r="S66" i="9"/>
  <c r="S112" i="9"/>
  <c r="S75" i="9"/>
  <c r="S91" i="9"/>
  <c r="S83" i="9"/>
  <c r="S98" i="9"/>
  <c r="S28" i="9"/>
  <c r="S67" i="9"/>
  <c r="S116" i="9"/>
  <c r="S58" i="9"/>
  <c r="S104" i="9"/>
  <c r="S95" i="9"/>
  <c r="S111" i="9"/>
  <c r="S117" i="9"/>
  <c r="S30" i="9"/>
  <c r="S93" i="9"/>
  <c r="S79" i="9"/>
  <c r="S38" i="9"/>
  <c r="S21" i="9"/>
  <c r="S31" i="9"/>
  <c r="P149" i="9"/>
  <c r="C149" i="9"/>
  <c r="V12" i="9" l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P150" i="9"/>
  <c r="C150" i="9"/>
  <c r="P151" i="9" l="1"/>
  <c r="C151" i="9"/>
  <c r="P152" i="9" l="1"/>
  <c r="C152" i="9"/>
  <c r="P153" i="9" l="1"/>
  <c r="C153" i="9"/>
  <c r="P154" i="9" l="1"/>
  <c r="C154" i="9"/>
  <c r="P155" i="9" l="1"/>
  <c r="C155" i="9"/>
  <c r="P156" i="9" l="1"/>
  <c r="C156" i="9"/>
  <c r="P157" i="9" l="1"/>
  <c r="C157" i="9"/>
  <c r="P158" i="9" l="1"/>
  <c r="C158" i="9"/>
  <c r="P159" i="9" l="1"/>
  <c r="C159" i="9"/>
  <c r="P160" i="9" l="1"/>
  <c r="C160" i="9"/>
  <c r="P161" i="9" l="1"/>
  <c r="C161" i="9"/>
  <c r="P162" i="9" l="1"/>
  <c r="C162" i="9"/>
  <c r="P163" i="9" l="1"/>
  <c r="C163" i="9"/>
  <c r="P164" i="9" l="1"/>
  <c r="C164" i="9"/>
  <c r="P165" i="9" l="1"/>
  <c r="C165" i="9"/>
  <c r="P166" i="9" l="1"/>
  <c r="C166" i="9"/>
  <c r="P167" i="9" l="1"/>
  <c r="C167" i="9"/>
  <c r="P168" i="9" l="1"/>
  <c r="C168" i="9"/>
  <c r="P169" i="9" l="1"/>
  <c r="C169" i="9"/>
  <c r="P170" i="9" l="1"/>
  <c r="C170" i="9"/>
  <c r="P171" i="9" l="1"/>
  <c r="C171" i="9"/>
  <c r="P172" i="9" l="1"/>
  <c r="C172" i="9"/>
  <c r="P173" i="9" l="1"/>
  <c r="C173" i="9"/>
  <c r="C174" i="9" l="1"/>
  <c r="P174" i="9"/>
  <c r="P175" i="9" l="1"/>
  <c r="C175" i="9"/>
  <c r="P176" i="9" l="1"/>
  <c r="C176" i="9"/>
  <c r="P177" i="9" l="1"/>
  <c r="C177" i="9"/>
  <c r="P178" i="9" l="1"/>
  <c r="C178" i="9"/>
  <c r="P179" i="9" l="1"/>
  <c r="C179" i="9"/>
  <c r="P180" i="9" l="1"/>
  <c r="C180" i="9"/>
  <c r="P181" i="9" l="1"/>
  <c r="C181" i="9"/>
  <c r="P182" i="9" l="1"/>
  <c r="C182" i="9"/>
  <c r="P183" i="9" l="1"/>
  <c r="C183" i="9"/>
  <c r="P184" i="9" l="1"/>
  <c r="C184" i="9"/>
  <c r="P185" i="9" l="1"/>
  <c r="C185" i="9"/>
  <c r="P186" i="9" l="1"/>
  <c r="C186" i="9"/>
  <c r="P187" i="9" l="1"/>
  <c r="C187" i="9"/>
  <c r="C188" i="9" l="1"/>
  <c r="P188" i="9"/>
  <c r="C189" i="9" l="1"/>
  <c r="P189" i="9"/>
  <c r="C190" i="9" l="1"/>
  <c r="P190" i="9"/>
  <c r="P191" i="9" l="1"/>
  <c r="C191" i="9"/>
  <c r="P192" i="9" l="1"/>
  <c r="C192" i="9"/>
  <c r="P193" i="9" l="1"/>
  <c r="C193" i="9"/>
  <c r="P194" i="9" l="1"/>
  <c r="C194" i="9"/>
  <c r="O193" i="9"/>
  <c r="Q193" i="9" s="1"/>
  <c r="R193" i="9" s="1"/>
  <c r="S193" i="9" s="1"/>
  <c r="O191" i="9"/>
  <c r="Q191" i="9" s="1"/>
  <c r="R191" i="9" s="1"/>
  <c r="S191" i="9" s="1"/>
  <c r="O192" i="9"/>
  <c r="Q192" i="9" s="1"/>
  <c r="R192" i="9" s="1"/>
  <c r="S192" i="9" s="1"/>
  <c r="P195" i="9" l="1"/>
  <c r="C195" i="9"/>
  <c r="P196" i="9" l="1"/>
  <c r="C196" i="9"/>
  <c r="P197" i="9" l="1"/>
  <c r="C197" i="9"/>
  <c r="P198" i="9" l="1"/>
  <c r="C198" i="9"/>
  <c r="P199" i="9" l="1"/>
  <c r="C199" i="9"/>
  <c r="P200" i="9" l="1"/>
  <c r="C200" i="9"/>
  <c r="P201" i="9" l="1"/>
  <c r="C201" i="9"/>
  <c r="P202" i="9" l="1"/>
  <c r="C202" i="9"/>
  <c r="P203" i="9" l="1"/>
  <c r="C203" i="9"/>
  <c r="P204" i="9" l="1"/>
  <c r="C204" i="9"/>
  <c r="P205" i="9" l="1"/>
  <c r="C205" i="9"/>
  <c r="P206" i="9" l="1"/>
  <c r="C206" i="9"/>
  <c r="P207" i="9" l="1"/>
  <c r="C207" i="9"/>
  <c r="P208" i="9" l="1"/>
  <c r="C208" i="9"/>
  <c r="P209" i="9" l="1"/>
  <c r="C209" i="9"/>
  <c r="P210" i="9" l="1"/>
  <c r="C210" i="9"/>
  <c r="P211" i="9" l="1"/>
  <c r="C211" i="9"/>
  <c r="P212" i="9" l="1"/>
  <c r="C212" i="9"/>
  <c r="P213" i="9" l="1"/>
  <c r="C213" i="9"/>
  <c r="P214" i="9" l="1"/>
  <c r="C214" i="9"/>
  <c r="P215" i="9" l="1"/>
  <c r="C215" i="9"/>
  <c r="P216" i="9" l="1"/>
  <c r="C216" i="9"/>
  <c r="P217" i="9" l="1"/>
  <c r="C217" i="9"/>
  <c r="P218" i="9" l="1"/>
  <c r="C218" i="9"/>
  <c r="P219" i="9" l="1"/>
  <c r="C219" i="9"/>
  <c r="P220" i="9" l="1"/>
  <c r="C220" i="9"/>
  <c r="O219" i="9" s="1"/>
  <c r="Q219" i="9" s="1"/>
  <c r="R219" i="9" s="1"/>
  <c r="S219" i="9" s="1"/>
  <c r="O218" i="9" l="1"/>
  <c r="Q218" i="9" s="1"/>
  <c r="R218" i="9" s="1"/>
  <c r="S218" i="9" s="1"/>
  <c r="P221" i="9"/>
  <c r="C221" i="9"/>
  <c r="O220" i="9"/>
  <c r="Q220" i="9" s="1"/>
  <c r="R220" i="9" s="1"/>
  <c r="S220" i="9" s="1"/>
  <c r="P222" i="9" l="1"/>
  <c r="C222" i="9"/>
  <c r="P223" i="9" l="1"/>
  <c r="C223" i="9"/>
  <c r="P224" i="9" l="1"/>
  <c r="C224" i="9"/>
  <c r="C225" i="9" l="1"/>
  <c r="P225" i="9"/>
  <c r="P226" i="9" l="1"/>
  <c r="C226" i="9"/>
  <c r="O224" i="9" s="1"/>
  <c r="Q224" i="9" s="1"/>
  <c r="R224" i="9" s="1"/>
  <c r="S224" i="9" s="1"/>
  <c r="P227" i="9" l="1"/>
  <c r="C227" i="9"/>
  <c r="O226" i="9"/>
  <c r="Q226" i="9" s="1"/>
  <c r="R226" i="9" s="1"/>
  <c r="S226" i="9" s="1"/>
  <c r="O225" i="9"/>
  <c r="Q225" i="9" s="1"/>
  <c r="R225" i="9" s="1"/>
  <c r="S225" i="9" s="1"/>
  <c r="C228" i="9" l="1"/>
  <c r="P228" i="9"/>
  <c r="C229" i="9" l="1"/>
  <c r="P229" i="9"/>
  <c r="C230" i="9" l="1"/>
  <c r="P230" i="9"/>
  <c r="P231" i="9" l="1"/>
  <c r="C231" i="9"/>
  <c r="P232" i="9" l="1"/>
  <c r="C232" i="9"/>
  <c r="P233" i="9" l="1"/>
  <c r="C233" i="9"/>
  <c r="C234" i="9" l="1"/>
  <c r="P234" i="9"/>
  <c r="P235" i="9" l="1"/>
  <c r="C235" i="9"/>
  <c r="P236" i="9" l="1"/>
  <c r="C236" i="9"/>
  <c r="C237" i="9" l="1"/>
  <c r="P237" i="9"/>
  <c r="C238" i="9" l="1"/>
  <c r="P238" i="9"/>
  <c r="C239" i="9" l="1"/>
  <c r="P239" i="9"/>
  <c r="P240" i="9" l="1"/>
  <c r="C240" i="9"/>
  <c r="P241" i="9" l="1"/>
  <c r="C241" i="9"/>
  <c r="P242" i="9" l="1"/>
  <c r="C242" i="9"/>
  <c r="C243" i="9" l="1"/>
  <c r="P243" i="9"/>
  <c r="P244" i="9" l="1"/>
  <c r="C244" i="9"/>
  <c r="P245" i="9" l="1"/>
  <c r="C245" i="9"/>
  <c r="C246" i="9" l="1"/>
  <c r="P246" i="9"/>
  <c r="C247" i="9" l="1"/>
  <c r="P247" i="9"/>
  <c r="P248" i="9" l="1"/>
  <c r="C248" i="9"/>
  <c r="P249" i="9" l="1"/>
  <c r="C249" i="9"/>
  <c r="P250" i="9" l="1"/>
  <c r="C250" i="9"/>
  <c r="O248" i="9" s="1"/>
  <c r="Q248" i="9" s="1"/>
  <c r="R248" i="9" s="1"/>
  <c r="S248" i="9" s="1"/>
  <c r="O250" i="9" l="1"/>
  <c r="Q250" i="9" s="1"/>
  <c r="R250" i="9" s="1"/>
  <c r="S250" i="9" s="1"/>
  <c r="P251" i="9"/>
  <c r="C251" i="9"/>
  <c r="O247" i="9"/>
  <c r="Q247" i="9" s="1"/>
  <c r="R247" i="9" s="1"/>
  <c r="S247" i="9" s="1"/>
  <c r="O249" i="9"/>
  <c r="Q249" i="9" s="1"/>
  <c r="R249" i="9" s="1"/>
  <c r="S249" i="9" s="1"/>
  <c r="P252" i="9" l="1"/>
  <c r="C252" i="9"/>
  <c r="P253" i="9" l="1"/>
  <c r="C253" i="9"/>
  <c r="C254" i="9" l="1"/>
  <c r="P254" i="9"/>
  <c r="C255" i="9" l="1"/>
  <c r="P255" i="9"/>
  <c r="C256" i="9" l="1"/>
  <c r="P256" i="9"/>
  <c r="P257" i="9" l="1"/>
  <c r="C257" i="9"/>
  <c r="P258" i="9" l="1"/>
  <c r="C258" i="9"/>
  <c r="P259" i="9" l="1"/>
  <c r="C259" i="9"/>
  <c r="P260" i="9" l="1"/>
  <c r="C260" i="9"/>
  <c r="P261" i="9" l="1"/>
  <c r="C261" i="9"/>
  <c r="P262" i="9" l="1"/>
  <c r="C262" i="9"/>
  <c r="O259" i="9" s="1"/>
  <c r="Q259" i="9" s="1"/>
  <c r="R259" i="9" s="1"/>
  <c r="S259" i="9" s="1"/>
  <c r="O261" i="9" l="1"/>
  <c r="Q261" i="9" s="1"/>
  <c r="R261" i="9" s="1"/>
  <c r="S261" i="9" s="1"/>
  <c r="O260" i="9"/>
  <c r="Q260" i="9" s="1"/>
  <c r="R260" i="9" s="1"/>
  <c r="S260" i="9" s="1"/>
  <c r="P263" i="9"/>
  <c r="C263" i="9"/>
  <c r="O262" i="9"/>
  <c r="Q262" i="9" s="1"/>
  <c r="R262" i="9" s="1"/>
  <c r="S262" i="9" s="1"/>
  <c r="C264" i="9" l="1"/>
  <c r="P264" i="9"/>
  <c r="C265" i="9" l="1"/>
  <c r="P265" i="9"/>
  <c r="C266" i="9" l="1"/>
  <c r="P266" i="9"/>
  <c r="C267" i="9" l="1"/>
  <c r="P267" i="9"/>
  <c r="C268" i="9" l="1"/>
  <c r="P268" i="9"/>
  <c r="P269" i="9" l="1"/>
  <c r="C269" i="9"/>
  <c r="P270" i="9" l="1"/>
  <c r="C270" i="9"/>
  <c r="P271" i="9" l="1"/>
  <c r="C271" i="9"/>
  <c r="P272" i="9" l="1"/>
  <c r="C272" i="9"/>
  <c r="P273" i="9" l="1"/>
  <c r="C273" i="9"/>
  <c r="C274" i="9" l="1"/>
  <c r="P274" i="9"/>
  <c r="C275" i="9" l="1"/>
  <c r="P275" i="9"/>
  <c r="C276" i="9" l="1"/>
  <c r="P276" i="9"/>
  <c r="P277" i="9" l="1"/>
  <c r="C277" i="9"/>
  <c r="P278" i="9" l="1"/>
  <c r="C278" i="9"/>
  <c r="P279" i="9" l="1"/>
  <c r="C279" i="9"/>
  <c r="P280" i="9" l="1"/>
  <c r="C280" i="9"/>
  <c r="P281" i="9" l="1"/>
  <c r="C281" i="9"/>
  <c r="C282" i="9" l="1"/>
  <c r="P282" i="9"/>
  <c r="C283" i="9" l="1"/>
  <c r="P283" i="9"/>
  <c r="C284" i="9" l="1"/>
  <c r="P284" i="9"/>
  <c r="C285" i="9" l="1"/>
  <c r="P285" i="9"/>
  <c r="P286" i="9" l="1"/>
  <c r="C286" i="9"/>
  <c r="P287" i="9" l="1"/>
  <c r="C287" i="9"/>
  <c r="P288" i="9" l="1"/>
  <c r="C288" i="9"/>
  <c r="P289" i="9" l="1"/>
  <c r="C289" i="9"/>
  <c r="C290" i="9" l="1"/>
  <c r="P290" i="9"/>
  <c r="C291" i="9" l="1"/>
  <c r="P291" i="9"/>
  <c r="P292" i="9" l="1"/>
  <c r="C292" i="9"/>
  <c r="P293" i="9" l="1"/>
  <c r="C293" i="9"/>
  <c r="P294" i="9" l="1"/>
  <c r="C294" i="9"/>
  <c r="C295" i="9" l="1"/>
  <c r="P295" i="9"/>
  <c r="P296" i="9" l="1"/>
  <c r="C296" i="9"/>
  <c r="P297" i="9" l="1"/>
  <c r="C297" i="9"/>
  <c r="C298" i="9" l="1"/>
  <c r="P298" i="9"/>
  <c r="P299" i="9" l="1"/>
  <c r="C299" i="9"/>
  <c r="P300" i="9" l="1"/>
  <c r="C300" i="9"/>
  <c r="C301" i="9" l="1"/>
  <c r="P301" i="9"/>
  <c r="C302" i="9" l="1"/>
  <c r="P302" i="9"/>
  <c r="C303" i="9" l="1"/>
  <c r="P303" i="9"/>
  <c r="P304" i="9" l="1"/>
  <c r="C304" i="9"/>
  <c r="C305" i="9" l="1"/>
  <c r="P305" i="9"/>
  <c r="C306" i="9" l="1"/>
  <c r="P306" i="9"/>
  <c r="P307" i="9" l="1"/>
  <c r="C307" i="9"/>
  <c r="O307" i="9" s="1"/>
  <c r="Q307" i="9" s="1"/>
  <c r="R307" i="9" s="1"/>
  <c r="S307" i="9" s="1"/>
  <c r="O305" i="9" l="1"/>
  <c r="Q305" i="9" s="1"/>
  <c r="R305" i="9" s="1"/>
  <c r="S305" i="9" s="1"/>
  <c r="P308" i="9"/>
  <c r="C308" i="9"/>
  <c r="O306" i="9"/>
  <c r="Q306" i="9" s="1"/>
  <c r="R306" i="9" s="1"/>
  <c r="S306" i="9" s="1"/>
  <c r="P309" i="9" l="1"/>
  <c r="C309" i="9"/>
  <c r="C310" i="9" l="1"/>
  <c r="P310" i="9"/>
  <c r="P311" i="9" l="1"/>
  <c r="C311" i="9"/>
  <c r="P312" i="9" l="1"/>
  <c r="C312" i="9"/>
  <c r="C313" i="9" l="1"/>
  <c r="P313" i="9"/>
  <c r="P314" i="9" l="1"/>
  <c r="C314" i="9"/>
  <c r="P315" i="9" l="1"/>
  <c r="C315" i="9"/>
  <c r="C316" i="9" l="1"/>
  <c r="P316" i="9"/>
  <c r="C317" i="9" l="1"/>
  <c r="P317" i="9"/>
  <c r="C318" i="9" l="1"/>
  <c r="P318" i="9"/>
  <c r="C319" i="9" l="1"/>
  <c r="P319" i="9"/>
  <c r="P320" i="9" l="1"/>
  <c r="C320" i="9"/>
  <c r="P321" i="9" l="1"/>
  <c r="C321" i="9"/>
  <c r="P322" i="9" l="1"/>
  <c r="C322" i="9"/>
  <c r="C323" i="9" l="1"/>
  <c r="P323" i="9"/>
  <c r="C324" i="9" l="1"/>
  <c r="P324" i="9"/>
  <c r="P325" i="9" l="1"/>
  <c r="C325" i="9"/>
  <c r="P326" i="9" l="1"/>
  <c r="C326" i="9"/>
  <c r="C327" i="9" l="1"/>
  <c r="P327" i="9"/>
  <c r="C328" i="9" l="1"/>
  <c r="P328" i="9"/>
  <c r="P329" i="9" l="1"/>
  <c r="C329" i="9"/>
  <c r="P330" i="9" l="1"/>
  <c r="C330" i="9"/>
  <c r="P331" i="9" l="1"/>
  <c r="C331" i="9"/>
  <c r="P332" i="9" l="1"/>
  <c r="C332" i="9"/>
  <c r="P333" i="9" l="1"/>
  <c r="C333" i="9"/>
  <c r="C334" i="9" l="1"/>
  <c r="P334" i="9"/>
  <c r="O333" i="9"/>
  <c r="Q333" i="9" s="1"/>
  <c r="R333" i="9" s="1"/>
  <c r="S333" i="9" s="1"/>
  <c r="O331" i="9"/>
  <c r="Q331" i="9" s="1"/>
  <c r="R331" i="9" s="1"/>
  <c r="S331" i="9" s="1"/>
  <c r="O332" i="9"/>
  <c r="Q332" i="9" s="1"/>
  <c r="R332" i="9" s="1"/>
  <c r="S332" i="9" s="1"/>
  <c r="C335" i="9" l="1"/>
  <c r="P335" i="9"/>
  <c r="P336" i="9" l="1"/>
  <c r="C336" i="9"/>
  <c r="P337" i="9" l="1"/>
  <c r="C337" i="9"/>
  <c r="C338" i="9" l="1"/>
  <c r="P338" i="9"/>
  <c r="P339" i="9" l="1"/>
  <c r="C339" i="9"/>
  <c r="C340" i="9" l="1"/>
  <c r="P340" i="9"/>
  <c r="C341" i="9" l="1"/>
  <c r="P341" i="9"/>
  <c r="P342" i="9" l="1"/>
  <c r="C342" i="9"/>
  <c r="O340" i="9" s="1"/>
  <c r="Q340" i="9" s="1"/>
  <c r="R340" i="9" s="1"/>
  <c r="S340" i="9" s="1"/>
  <c r="C343" i="9" l="1"/>
  <c r="P343" i="9"/>
  <c r="O342" i="9"/>
  <c r="Q342" i="9" s="1"/>
  <c r="R342" i="9" s="1"/>
  <c r="S342" i="9" s="1"/>
  <c r="O341" i="9"/>
  <c r="Q341" i="9" s="1"/>
  <c r="R341" i="9" s="1"/>
  <c r="S341" i="9" s="1"/>
  <c r="C344" i="9" l="1"/>
  <c r="P344" i="9"/>
  <c r="P345" i="9" l="1"/>
  <c r="C345" i="9"/>
  <c r="P346" i="9" l="1"/>
  <c r="C346" i="9"/>
  <c r="P347" i="9" l="1"/>
  <c r="C347" i="9"/>
  <c r="C348" i="9" l="1"/>
  <c r="P348" i="9"/>
  <c r="P349" i="9" l="1"/>
  <c r="C349" i="9"/>
  <c r="O347" i="9" s="1"/>
  <c r="Q347" i="9" s="1"/>
  <c r="R347" i="9" s="1"/>
  <c r="S347" i="9" s="1"/>
  <c r="C350" i="9" l="1"/>
  <c r="P350" i="9"/>
  <c r="O349" i="9"/>
  <c r="Q349" i="9" s="1"/>
  <c r="R349" i="9" s="1"/>
  <c r="S349" i="9" s="1"/>
  <c r="O348" i="9"/>
  <c r="Q348" i="9" s="1"/>
  <c r="R348" i="9" s="1"/>
  <c r="S348" i="9" s="1"/>
  <c r="P351" i="9" l="1"/>
  <c r="C351" i="9"/>
  <c r="P352" i="9" l="1"/>
  <c r="C352" i="9"/>
  <c r="C353" i="9" l="1"/>
  <c r="P353" i="9"/>
  <c r="P354" i="9" l="1"/>
  <c r="C354" i="9"/>
  <c r="C355" i="9" l="1"/>
  <c r="P355" i="9"/>
  <c r="P356" i="9" l="1"/>
  <c r="C356" i="9"/>
  <c r="P357" i="9" l="1"/>
  <c r="C357" i="9"/>
  <c r="P358" i="9" l="1"/>
  <c r="C358" i="9"/>
  <c r="P359" i="9" l="1"/>
  <c r="C359" i="9"/>
  <c r="P360" i="9" l="1"/>
  <c r="C360" i="9"/>
  <c r="C361" i="9" l="1"/>
  <c r="P361" i="9"/>
  <c r="C362" i="9" l="1"/>
  <c r="P362" i="9"/>
  <c r="P363" i="9" l="1"/>
  <c r="C363" i="9"/>
  <c r="C364" i="9" l="1"/>
  <c r="P364" i="9"/>
  <c r="P365" i="9" l="1"/>
  <c r="C365" i="9"/>
  <c r="P366" i="9" l="1"/>
  <c r="C366" i="9"/>
  <c r="P367" i="9" l="1"/>
  <c r="C367" i="9"/>
  <c r="P368" i="9" l="1"/>
  <c r="C368" i="9"/>
  <c r="C369" i="9" l="1"/>
  <c r="P369" i="9"/>
  <c r="P370" i="9" l="1"/>
  <c r="C370" i="9"/>
  <c r="P371" i="9" l="1"/>
  <c r="C371" i="9"/>
  <c r="P372" i="9" l="1"/>
  <c r="C372" i="9"/>
  <c r="P373" i="9" l="1"/>
  <c r="C373" i="9"/>
  <c r="P374" i="9" l="1"/>
  <c r="C374" i="9"/>
  <c r="C375" i="9" l="1"/>
  <c r="P375" i="9"/>
  <c r="C376" i="9" l="1"/>
  <c r="P376" i="9"/>
  <c r="C377" i="9" l="1"/>
  <c r="P377" i="9"/>
  <c r="C378" i="9" l="1"/>
  <c r="P378" i="9"/>
  <c r="P379" i="9" l="1"/>
  <c r="C379" i="9"/>
  <c r="P380" i="9" l="1"/>
  <c r="C380" i="9"/>
  <c r="P381" i="9" l="1"/>
  <c r="C381" i="9"/>
  <c r="P382" i="9" l="1"/>
  <c r="C382" i="9"/>
  <c r="C383" i="9" l="1"/>
  <c r="P383" i="9"/>
  <c r="P384" i="9" l="1"/>
  <c r="C384" i="9"/>
  <c r="C385" i="9" l="1"/>
  <c r="P385" i="9"/>
  <c r="C386" i="9" l="1"/>
  <c r="P386" i="9"/>
  <c r="C387" i="9" l="1"/>
  <c r="P387" i="9"/>
  <c r="P388" i="9" l="1"/>
  <c r="C388" i="9"/>
  <c r="P389" i="9" l="1"/>
  <c r="C389" i="9"/>
  <c r="C390" i="9" l="1"/>
  <c r="P390" i="9"/>
  <c r="P391" i="9" l="1"/>
  <c r="C391" i="9"/>
  <c r="P392" i="9" l="1"/>
  <c r="C392" i="9"/>
  <c r="C393" i="9" l="1"/>
  <c r="P393" i="9"/>
  <c r="P394" i="9" l="1"/>
  <c r="C394" i="9"/>
  <c r="P395" i="9" l="1"/>
  <c r="C395" i="9"/>
  <c r="P396" i="9" l="1"/>
  <c r="C396" i="9"/>
  <c r="C397" i="9" l="1"/>
  <c r="P397" i="9"/>
  <c r="P398" i="9" l="1"/>
  <c r="C398" i="9"/>
  <c r="O396" i="9" s="1"/>
  <c r="Q396" i="9" s="1"/>
  <c r="R396" i="9" s="1"/>
  <c r="S396" i="9" s="1"/>
  <c r="P399" i="9" l="1"/>
  <c r="C399" i="9"/>
  <c r="O398" i="9"/>
  <c r="Q398" i="9" s="1"/>
  <c r="R398" i="9" s="1"/>
  <c r="S398" i="9" s="1"/>
  <c r="O397" i="9"/>
  <c r="Q397" i="9" s="1"/>
  <c r="R397" i="9" s="1"/>
  <c r="S397" i="9" s="1"/>
  <c r="C400" i="9" l="1"/>
  <c r="P400" i="9"/>
  <c r="P401" i="9" l="1"/>
  <c r="C401" i="9"/>
  <c r="P402" i="9" l="1"/>
  <c r="C402" i="9"/>
  <c r="P403" i="9" l="1"/>
  <c r="C403" i="9"/>
  <c r="P404" i="9" l="1"/>
  <c r="C404" i="9"/>
  <c r="C405" i="9" l="1"/>
  <c r="P405" i="9"/>
  <c r="C406" i="9" l="1"/>
  <c r="P406" i="9"/>
  <c r="P407" i="9" l="1"/>
  <c r="C407" i="9"/>
  <c r="P408" i="9" l="1"/>
  <c r="C408" i="9"/>
  <c r="O406" i="9" s="1"/>
  <c r="Q406" i="9" s="1"/>
  <c r="R406" i="9" s="1"/>
  <c r="S406" i="9" s="1"/>
  <c r="P409" i="9" l="1"/>
  <c r="C409" i="9"/>
  <c r="O408" i="9"/>
  <c r="Q408" i="9" s="1"/>
  <c r="R408" i="9" s="1"/>
  <c r="S408" i="9" s="1"/>
  <c r="O407" i="9"/>
  <c r="Q407" i="9" s="1"/>
  <c r="R407" i="9" s="1"/>
  <c r="S407" i="9" s="1"/>
  <c r="C410" i="9" l="1"/>
  <c r="P410" i="9"/>
  <c r="P411" i="9" l="1"/>
  <c r="C411" i="9"/>
  <c r="P412" i="9" l="1"/>
  <c r="C412" i="9"/>
  <c r="O410" i="9" s="1"/>
  <c r="Q410" i="9" s="1"/>
  <c r="R410" i="9" s="1"/>
  <c r="S410" i="9" s="1"/>
  <c r="P413" i="9" l="1"/>
  <c r="C413" i="9"/>
  <c r="O412" i="9"/>
  <c r="Q412" i="9" s="1"/>
  <c r="R412" i="9" s="1"/>
  <c r="S412" i="9" s="1"/>
  <c r="O411" i="9"/>
  <c r="Q411" i="9" s="1"/>
  <c r="R411" i="9" s="1"/>
  <c r="S411" i="9" s="1"/>
  <c r="P414" i="9" l="1"/>
  <c r="C414" i="9"/>
  <c r="P415" i="9" l="1"/>
  <c r="C415" i="9"/>
  <c r="P416" i="9" l="1"/>
  <c r="C416" i="9"/>
  <c r="P417" i="9" l="1"/>
  <c r="C417" i="9"/>
  <c r="P418" i="9" l="1"/>
  <c r="C418" i="9"/>
  <c r="P419" i="9" l="1"/>
  <c r="C419" i="9"/>
  <c r="P420" i="9" l="1"/>
  <c r="C420" i="9"/>
  <c r="P421" i="9" l="1"/>
  <c r="C421" i="9"/>
  <c r="P422" i="9" l="1"/>
  <c r="C422" i="9"/>
  <c r="P423" i="9" l="1"/>
  <c r="C423" i="9"/>
  <c r="P424" i="9" l="1"/>
  <c r="C424" i="9"/>
  <c r="P425" i="9" l="1"/>
  <c r="C425" i="9"/>
  <c r="P426" i="9" l="1"/>
  <c r="C426" i="9"/>
  <c r="P427" i="9" l="1"/>
  <c r="C427" i="9"/>
  <c r="P428" i="9" l="1"/>
  <c r="C428" i="9"/>
  <c r="P429" i="9" l="1"/>
  <c r="C429" i="9"/>
  <c r="P430" i="9" l="1"/>
  <c r="C430" i="9"/>
  <c r="P431" i="9" l="1"/>
  <c r="C431" i="9"/>
  <c r="P432" i="9" l="1"/>
  <c r="C432" i="9"/>
  <c r="P433" i="9" l="1"/>
  <c r="C433" i="9"/>
  <c r="P434" i="9" l="1"/>
  <c r="C434" i="9"/>
  <c r="P435" i="9" l="1"/>
  <c r="C435" i="9"/>
  <c r="P436" i="9" l="1"/>
  <c r="C436" i="9"/>
  <c r="P437" i="9" l="1"/>
  <c r="C437" i="9"/>
  <c r="P438" i="9" l="1"/>
  <c r="C438" i="9"/>
  <c r="P439" i="9" l="1"/>
  <c r="C439" i="9"/>
  <c r="P440" i="9" l="1"/>
  <c r="C440" i="9"/>
  <c r="P441" i="9" l="1"/>
  <c r="C441" i="9"/>
  <c r="P442" i="9" l="1"/>
  <c r="C442" i="9"/>
  <c r="P443" i="9" l="1"/>
  <c r="C443" i="9"/>
  <c r="P444" i="9" l="1"/>
  <c r="C444" i="9"/>
  <c r="P445" i="9" l="1"/>
  <c r="C445" i="9"/>
  <c r="P446" i="9" l="1"/>
  <c r="C446" i="9"/>
  <c r="P447" i="9" l="1"/>
  <c r="C447" i="9"/>
  <c r="P448" i="9" l="1"/>
  <c r="C448" i="9"/>
  <c r="P449" i="9" l="1"/>
  <c r="C449" i="9"/>
  <c r="P450" i="9" l="1"/>
  <c r="C450" i="9"/>
  <c r="P451" i="9" l="1"/>
  <c r="C451" i="9"/>
  <c r="P452" i="9" l="1"/>
  <c r="C452" i="9"/>
  <c r="P453" i="9" l="1"/>
  <c r="C453" i="9"/>
  <c r="P454" i="9" l="1"/>
  <c r="C454" i="9"/>
  <c r="P455" i="9" l="1"/>
  <c r="C455" i="9"/>
  <c r="P456" i="9" l="1"/>
  <c r="C456" i="9"/>
  <c r="P457" i="9" l="1"/>
  <c r="C457" i="9"/>
  <c r="P458" i="9" l="1"/>
  <c r="C458" i="9"/>
  <c r="P459" i="9" l="1"/>
  <c r="C459" i="9"/>
  <c r="P460" i="9" l="1"/>
  <c r="C460" i="9"/>
  <c r="C461" i="9" l="1"/>
  <c r="P461" i="9"/>
  <c r="P462" i="9" l="1"/>
  <c r="C462" i="9"/>
  <c r="P463" i="9" l="1"/>
  <c r="C463" i="9"/>
  <c r="P464" i="9" l="1"/>
  <c r="C464" i="9"/>
  <c r="P465" i="9" l="1"/>
  <c r="C465" i="9"/>
  <c r="C466" i="9" l="1"/>
  <c r="P466" i="9"/>
  <c r="P467" i="9" l="1"/>
  <c r="C467" i="9"/>
  <c r="C468" i="9" l="1"/>
  <c r="P468" i="9"/>
  <c r="P469" i="9" l="1"/>
  <c r="C469" i="9"/>
  <c r="C470" i="9" l="1"/>
  <c r="P470" i="9"/>
  <c r="P471" i="9" l="1"/>
  <c r="C471" i="9"/>
  <c r="C472" i="9" l="1"/>
  <c r="P472" i="9"/>
  <c r="C473" i="9" l="1"/>
  <c r="P473" i="9"/>
  <c r="C474" i="9" l="1"/>
  <c r="P474" i="9"/>
  <c r="P475" i="9" l="1"/>
  <c r="C475" i="9"/>
  <c r="O473" i="9" s="1"/>
  <c r="Q473" i="9" s="1"/>
  <c r="R473" i="9" s="1"/>
  <c r="S473" i="9" s="1"/>
  <c r="P476" i="9" l="1"/>
  <c r="C476" i="9"/>
  <c r="O475" i="9"/>
  <c r="Q475" i="9" s="1"/>
  <c r="R475" i="9" s="1"/>
  <c r="S475" i="9" s="1"/>
  <c r="O474" i="9"/>
  <c r="Q474" i="9" s="1"/>
  <c r="R474" i="9" s="1"/>
  <c r="S474" i="9" s="1"/>
  <c r="P477" i="9" l="1"/>
  <c r="C477" i="9"/>
  <c r="P478" i="9" l="1"/>
  <c r="C478" i="9"/>
  <c r="P479" i="9" l="1"/>
  <c r="C479" i="9"/>
  <c r="P480" i="9" l="1"/>
  <c r="C480" i="9"/>
  <c r="P481" i="9" l="1"/>
  <c r="C481" i="9"/>
  <c r="P482" i="9" l="1"/>
  <c r="C482" i="9"/>
  <c r="P483" i="9" l="1"/>
  <c r="C483" i="9"/>
  <c r="O482" i="9"/>
  <c r="Q482" i="9" s="1"/>
  <c r="R482" i="9" s="1"/>
  <c r="S482" i="9" s="1"/>
  <c r="O480" i="9"/>
  <c r="Q480" i="9" s="1"/>
  <c r="R480" i="9" s="1"/>
  <c r="S480" i="9" s="1"/>
  <c r="O481" i="9"/>
  <c r="Q481" i="9" s="1"/>
  <c r="R481" i="9" s="1"/>
  <c r="S481" i="9" s="1"/>
  <c r="C484" i="9" l="1"/>
  <c r="P484" i="9"/>
  <c r="P485" i="9" l="1"/>
  <c r="C485" i="9"/>
  <c r="C486" i="9" l="1"/>
  <c r="P486" i="9"/>
  <c r="P487" i="9" l="1"/>
  <c r="C487" i="9"/>
  <c r="P488" i="9" l="1"/>
  <c r="C488" i="9"/>
  <c r="P489" i="9" l="1"/>
  <c r="C489" i="9"/>
  <c r="C490" i="9" l="1"/>
  <c r="P490" i="9"/>
  <c r="P491" i="9" l="1"/>
  <c r="C491" i="9"/>
  <c r="P492" i="9" l="1"/>
  <c r="C492" i="9"/>
  <c r="P493" i="9" l="1"/>
  <c r="C493" i="9"/>
  <c r="P494" i="9" l="1"/>
  <c r="C494" i="9"/>
  <c r="P495" i="9" l="1"/>
  <c r="C495" i="9"/>
  <c r="P496" i="9" l="1"/>
  <c r="C496" i="9"/>
  <c r="P497" i="9" l="1"/>
  <c r="C497" i="9"/>
  <c r="C498" i="9" l="1"/>
  <c r="P498" i="9"/>
  <c r="P499" i="9" l="1"/>
  <c r="C499" i="9"/>
  <c r="P500" i="9" l="1"/>
  <c r="C500" i="9"/>
  <c r="C501" i="9" l="1"/>
  <c r="P501" i="9"/>
  <c r="P502" i="9" l="1"/>
  <c r="C502" i="9"/>
  <c r="P503" i="9" l="1"/>
  <c r="C503" i="9"/>
  <c r="O501" i="9" s="1"/>
  <c r="Q501" i="9" s="1"/>
  <c r="R501" i="9" s="1"/>
  <c r="S501" i="9" s="1"/>
  <c r="P504" i="9" l="1"/>
  <c r="C504" i="9"/>
  <c r="O503" i="9"/>
  <c r="Q503" i="9" s="1"/>
  <c r="R503" i="9" s="1"/>
  <c r="S503" i="9" s="1"/>
  <c r="O502" i="9"/>
  <c r="Q502" i="9" s="1"/>
  <c r="R502" i="9" s="1"/>
  <c r="S502" i="9" s="1"/>
  <c r="P505" i="9" l="1"/>
  <c r="C505" i="9"/>
  <c r="P506" i="9" l="1"/>
  <c r="C506" i="9"/>
  <c r="P507" i="9" l="1"/>
  <c r="C507" i="9"/>
  <c r="P508" i="9" l="1"/>
  <c r="C508" i="9"/>
  <c r="P509" i="9" l="1"/>
  <c r="C509" i="9"/>
  <c r="P510" i="9" l="1"/>
  <c r="C510" i="9"/>
  <c r="P511" i="9" l="1"/>
  <c r="C511" i="9"/>
  <c r="P512" i="9" l="1"/>
  <c r="C512" i="9"/>
  <c r="P513" i="9" l="1"/>
  <c r="C513" i="9"/>
  <c r="C514" i="9" l="1"/>
  <c r="P514" i="9"/>
  <c r="P515" i="9" l="1"/>
  <c r="C515" i="9"/>
  <c r="P516" i="9" l="1"/>
  <c r="C516" i="9"/>
  <c r="P517" i="9" l="1"/>
  <c r="C517" i="9"/>
  <c r="P518" i="9" l="1"/>
  <c r="C518" i="9"/>
  <c r="O517" i="9"/>
  <c r="Q517" i="9" s="1"/>
  <c r="R517" i="9" s="1"/>
  <c r="S517" i="9" s="1"/>
  <c r="O515" i="9"/>
  <c r="Q515" i="9" s="1"/>
  <c r="R515" i="9" s="1"/>
  <c r="S515" i="9" s="1"/>
  <c r="O516" i="9"/>
  <c r="Q516" i="9" s="1"/>
  <c r="R516" i="9" s="1"/>
  <c r="S516" i="9" s="1"/>
  <c r="P519" i="9" l="1"/>
  <c r="C519" i="9"/>
  <c r="P520" i="9" l="1"/>
  <c r="C520" i="9"/>
  <c r="P521" i="9" l="1"/>
  <c r="C521" i="9"/>
  <c r="P522" i="9" l="1"/>
  <c r="C522" i="9"/>
  <c r="P523" i="9" l="1"/>
  <c r="C523" i="9"/>
  <c r="P524" i="9" l="1"/>
  <c r="C524" i="9"/>
  <c r="P525" i="9" l="1"/>
  <c r="C525" i="9"/>
  <c r="P526" i="9" l="1"/>
  <c r="C526" i="9"/>
  <c r="P527" i="9" l="1"/>
  <c r="C527" i="9"/>
  <c r="O525" i="9" s="1"/>
  <c r="Q525" i="9" s="1"/>
  <c r="R525" i="9" s="1"/>
  <c r="S525" i="9" s="1"/>
  <c r="P528" i="9" l="1"/>
  <c r="C528" i="9"/>
  <c r="O527" i="9"/>
  <c r="Q527" i="9" s="1"/>
  <c r="R527" i="9" s="1"/>
  <c r="S527" i="9" s="1"/>
  <c r="O526" i="9"/>
  <c r="Q526" i="9" s="1"/>
  <c r="R526" i="9" s="1"/>
  <c r="S526" i="9" s="1"/>
  <c r="C529" i="9" l="1"/>
  <c r="P529" i="9"/>
  <c r="P530" i="9" l="1"/>
  <c r="C530" i="9"/>
  <c r="P531" i="9" l="1"/>
  <c r="C531" i="9"/>
  <c r="P532" i="9" l="1"/>
  <c r="C532" i="9"/>
  <c r="C533" i="9" l="1"/>
  <c r="P533" i="9"/>
  <c r="P534" i="9" l="1"/>
  <c r="C534" i="9"/>
  <c r="C535" i="9" l="1"/>
  <c r="P535" i="9"/>
  <c r="C536" i="9" l="1"/>
  <c r="P536" i="9"/>
  <c r="C537" i="9" l="1"/>
  <c r="P537" i="9"/>
  <c r="C538" i="9" l="1"/>
  <c r="P538" i="9"/>
  <c r="C539" i="9" l="1"/>
  <c r="P539" i="9"/>
  <c r="P540" i="9" l="1"/>
  <c r="C540" i="9"/>
  <c r="P541" i="9" l="1"/>
  <c r="C541" i="9"/>
  <c r="O539" i="9" s="1"/>
  <c r="Q539" i="9" s="1"/>
  <c r="R539" i="9" s="1"/>
  <c r="S539" i="9" s="1"/>
  <c r="C542" i="9" l="1"/>
  <c r="P542" i="9"/>
  <c r="O541" i="9"/>
  <c r="Q541" i="9" s="1"/>
  <c r="R541" i="9" s="1"/>
  <c r="S541" i="9" s="1"/>
  <c r="O540" i="9"/>
  <c r="Q540" i="9" s="1"/>
  <c r="R540" i="9" s="1"/>
  <c r="S540" i="9" s="1"/>
  <c r="C543" i="9" l="1"/>
  <c r="P543" i="9"/>
  <c r="C544" i="9" l="1"/>
  <c r="P544" i="9"/>
  <c r="C545" i="9" l="1"/>
  <c r="P545" i="9"/>
  <c r="P546" i="9" l="1"/>
  <c r="C546" i="9"/>
  <c r="P547" i="9" l="1"/>
  <c r="C547" i="9"/>
  <c r="P548" i="9" l="1"/>
  <c r="C548" i="9"/>
  <c r="P549" i="9" l="1"/>
  <c r="C549" i="9"/>
  <c r="P550" i="9" l="1"/>
  <c r="C550" i="9"/>
  <c r="P551" i="9" l="1"/>
  <c r="C551" i="9"/>
  <c r="C552" i="9" l="1"/>
  <c r="P552" i="9"/>
  <c r="C553" i="9" l="1"/>
  <c r="P553" i="9"/>
  <c r="P554" i="9" l="1"/>
  <c r="C554" i="9"/>
  <c r="P555" i="9" l="1"/>
  <c r="C555" i="9"/>
  <c r="C556" i="9" l="1"/>
  <c r="P556" i="9"/>
  <c r="P557" i="9" l="1"/>
  <c r="C557" i="9"/>
  <c r="C558" i="9" l="1"/>
  <c r="P558" i="9"/>
  <c r="P559" i="9" l="1"/>
  <c r="C559" i="9"/>
  <c r="C560" i="9" l="1"/>
  <c r="P560" i="9"/>
  <c r="P561" i="9" l="1"/>
  <c r="C561" i="9"/>
  <c r="C562" i="9" l="1"/>
  <c r="P562" i="9"/>
  <c r="P563" i="9" l="1"/>
  <c r="C563" i="9"/>
  <c r="P564" i="9" l="1"/>
  <c r="C564" i="9"/>
  <c r="P565" i="9" l="1"/>
  <c r="C565" i="9"/>
  <c r="P566" i="9" l="1"/>
  <c r="C566" i="9"/>
  <c r="P567" i="9" l="1"/>
  <c r="C567" i="9"/>
  <c r="P568" i="9" l="1"/>
  <c r="C568" i="9"/>
  <c r="C569" i="9" l="1"/>
  <c r="P569" i="9"/>
  <c r="P570" i="9" l="1"/>
  <c r="C570" i="9"/>
  <c r="P571" i="9" l="1"/>
  <c r="C571" i="9"/>
  <c r="P572" i="9" l="1"/>
  <c r="C572" i="9"/>
  <c r="P573" i="9" l="1"/>
  <c r="C573" i="9"/>
  <c r="P574" i="9" l="1"/>
  <c r="C574" i="9"/>
  <c r="C575" i="9" l="1"/>
  <c r="P575" i="9"/>
  <c r="C576" i="9" l="1"/>
  <c r="P576" i="9"/>
  <c r="P577" i="9" l="1"/>
  <c r="C577" i="9"/>
  <c r="P578" i="9" l="1"/>
  <c r="C578" i="9"/>
  <c r="P579" i="9" l="1"/>
  <c r="C579" i="9"/>
  <c r="P580" i="9" l="1"/>
  <c r="C580" i="9"/>
  <c r="C581" i="9" l="1"/>
  <c r="P581" i="9"/>
  <c r="P582" i="9" l="1"/>
  <c r="C582" i="9"/>
  <c r="P583" i="9" l="1"/>
  <c r="C583" i="9"/>
  <c r="O581" i="9" s="1"/>
  <c r="Q581" i="9" s="1"/>
  <c r="R581" i="9" s="1"/>
  <c r="S581" i="9" s="1"/>
  <c r="C584" i="9" l="1"/>
  <c r="P584" i="9"/>
  <c r="O583" i="9"/>
  <c r="Q583" i="9" s="1"/>
  <c r="R583" i="9" s="1"/>
  <c r="S583" i="9" s="1"/>
  <c r="O582" i="9"/>
  <c r="Q582" i="9" s="1"/>
  <c r="R582" i="9" s="1"/>
  <c r="S582" i="9" s="1"/>
  <c r="P585" i="9" l="1"/>
  <c r="C585" i="9"/>
  <c r="P586" i="9" l="1"/>
  <c r="C586" i="9"/>
  <c r="P587" i="9" l="1"/>
  <c r="C587" i="9"/>
  <c r="P588" i="9" l="1"/>
  <c r="C588" i="9"/>
  <c r="P589" i="9" l="1"/>
  <c r="C589" i="9"/>
  <c r="P590" i="9" l="1"/>
  <c r="C590" i="9"/>
  <c r="C591" i="9" l="1"/>
  <c r="P591" i="9"/>
  <c r="P592" i="9" l="1"/>
  <c r="C592" i="9"/>
  <c r="P593" i="9" l="1"/>
  <c r="C593" i="9"/>
  <c r="C594" i="9" l="1"/>
  <c r="P594" i="9"/>
  <c r="C595" i="9" l="1"/>
  <c r="P595" i="9"/>
  <c r="P596" i="9" l="1"/>
  <c r="C596" i="9"/>
  <c r="P597" i="9" l="1"/>
  <c r="C597" i="9"/>
  <c r="P598" i="9" l="1"/>
  <c r="C598" i="9"/>
  <c r="O596" i="9" s="1"/>
  <c r="Q596" i="9" s="1"/>
  <c r="R596" i="9" s="1"/>
  <c r="S596" i="9" s="1"/>
  <c r="P599" i="9" l="1"/>
  <c r="C599" i="9"/>
  <c r="O598" i="9"/>
  <c r="Q598" i="9" s="1"/>
  <c r="R598" i="9" s="1"/>
  <c r="S598" i="9" s="1"/>
  <c r="O597" i="9"/>
  <c r="Q597" i="9" s="1"/>
  <c r="R597" i="9" s="1"/>
  <c r="S597" i="9" s="1"/>
  <c r="P600" i="9" l="1"/>
  <c r="C600" i="9"/>
  <c r="P601" i="9" l="1"/>
  <c r="C601" i="9"/>
  <c r="P602" i="9" l="1"/>
  <c r="C602" i="9"/>
  <c r="P603" i="9" l="1"/>
  <c r="C603" i="9"/>
  <c r="P604" i="9" l="1"/>
  <c r="C604" i="9"/>
  <c r="P605" i="9" l="1"/>
  <c r="C605" i="9"/>
  <c r="P606" i="9" l="1"/>
  <c r="C606" i="9"/>
  <c r="P607" i="9" l="1"/>
  <c r="C607" i="9"/>
  <c r="P608" i="9" l="1"/>
  <c r="C608" i="9"/>
  <c r="P609" i="9" l="1"/>
  <c r="C609" i="9"/>
  <c r="P610" i="9" l="1"/>
  <c r="C610" i="9"/>
  <c r="P611" i="9" l="1"/>
  <c r="C611" i="9"/>
  <c r="P612" i="9" l="1"/>
  <c r="C612" i="9"/>
  <c r="P613" i="9" l="1"/>
  <c r="C613" i="9"/>
  <c r="P614" i="9" l="1"/>
  <c r="C614" i="9"/>
  <c r="C615" i="9" l="1"/>
  <c r="P615" i="9"/>
  <c r="P616" i="9" l="1"/>
  <c r="C616" i="9"/>
  <c r="P617" i="9" l="1"/>
  <c r="C617" i="9"/>
  <c r="P618" i="9" l="1"/>
  <c r="C618" i="9"/>
  <c r="P619" i="9" l="1"/>
  <c r="C619" i="9"/>
  <c r="P620" i="9" l="1"/>
  <c r="C620" i="9"/>
  <c r="P621" i="9" l="1"/>
  <c r="C621" i="9"/>
  <c r="P622" i="9" l="1"/>
  <c r="C622" i="9"/>
  <c r="P623" i="9" l="1"/>
  <c r="C623" i="9"/>
  <c r="P624" i="9" l="1"/>
  <c r="C624" i="9"/>
  <c r="P625" i="9" l="1"/>
  <c r="C625" i="9"/>
  <c r="P626" i="9" l="1"/>
  <c r="C626" i="9"/>
  <c r="P627" i="9" l="1"/>
  <c r="C627" i="9"/>
  <c r="P628" i="9" l="1"/>
  <c r="C628" i="9"/>
  <c r="P629" i="9" l="1"/>
  <c r="C629" i="9"/>
  <c r="P630" i="9" l="1"/>
  <c r="C630" i="9"/>
  <c r="P631" i="9" l="1"/>
  <c r="C631" i="9"/>
  <c r="P632" i="9" l="1"/>
  <c r="C632" i="9"/>
  <c r="P633" i="9" l="1"/>
  <c r="C633" i="9"/>
  <c r="P634" i="9" l="1"/>
  <c r="C634" i="9"/>
  <c r="P635" i="9" l="1"/>
  <c r="C635" i="9"/>
  <c r="P636" i="9" l="1"/>
  <c r="C636" i="9"/>
  <c r="P637" i="9" l="1"/>
  <c r="C637" i="9"/>
  <c r="P638" i="9" l="1"/>
  <c r="C638" i="9"/>
  <c r="P639" i="9" l="1"/>
  <c r="C639" i="9"/>
  <c r="C640" i="9" l="1"/>
  <c r="P640" i="9"/>
  <c r="P641" i="9" l="1"/>
  <c r="C641" i="9"/>
  <c r="O639" i="9" s="1"/>
  <c r="Q639" i="9" s="1"/>
  <c r="R639" i="9" s="1"/>
  <c r="S639" i="9" s="1"/>
  <c r="P642" i="9" l="1"/>
  <c r="C642" i="9"/>
  <c r="O641" i="9"/>
  <c r="Q641" i="9" s="1"/>
  <c r="R641" i="9" s="1"/>
  <c r="S641" i="9" s="1"/>
  <c r="O640" i="9"/>
  <c r="Q640" i="9" s="1"/>
  <c r="R640" i="9" s="1"/>
  <c r="S640" i="9" s="1"/>
  <c r="P643" i="9" l="1"/>
  <c r="C643" i="9"/>
  <c r="C644" i="9" l="1"/>
  <c r="P644" i="9"/>
  <c r="P645" i="9" l="1"/>
  <c r="C645" i="9"/>
  <c r="P646" i="9" l="1"/>
  <c r="C646" i="9"/>
  <c r="P647" i="9" l="1"/>
  <c r="C647" i="9"/>
  <c r="P648" i="9" l="1"/>
  <c r="C648" i="9"/>
  <c r="O646" i="9" s="1"/>
  <c r="Q646" i="9" s="1"/>
  <c r="R646" i="9" s="1"/>
  <c r="S646" i="9" s="1"/>
  <c r="P649" i="9" l="1"/>
  <c r="C649" i="9"/>
  <c r="O648" i="9"/>
  <c r="Q648" i="9" s="1"/>
  <c r="R648" i="9" s="1"/>
  <c r="S648" i="9" s="1"/>
  <c r="O647" i="9"/>
  <c r="Q647" i="9" s="1"/>
  <c r="R647" i="9" s="1"/>
  <c r="S647" i="9" s="1"/>
  <c r="P650" i="9" l="1"/>
  <c r="C650" i="9"/>
  <c r="P651" i="9" l="1"/>
  <c r="C651" i="9"/>
  <c r="C652" i="9" l="1"/>
  <c r="P652" i="9"/>
  <c r="P653" i="9" l="1"/>
  <c r="C653" i="9"/>
  <c r="P654" i="9" l="1"/>
  <c r="C654" i="9"/>
  <c r="P655" i="9" l="1"/>
  <c r="C655" i="9"/>
  <c r="P656" i="9" l="1"/>
  <c r="C656" i="9"/>
  <c r="P657" i="9" l="1"/>
  <c r="C657" i="9"/>
  <c r="C658" i="9" l="1"/>
  <c r="P658" i="9"/>
  <c r="P659" i="9" l="1"/>
  <c r="C659" i="9"/>
  <c r="P660" i="9" l="1"/>
  <c r="C660" i="9"/>
  <c r="P661" i="9" l="1"/>
  <c r="C661" i="9"/>
  <c r="P662" i="9" l="1"/>
  <c r="C662" i="9"/>
  <c r="P663" i="9" l="1"/>
  <c r="C663" i="9"/>
  <c r="C664" i="9" l="1"/>
  <c r="P664" i="9"/>
  <c r="P665" i="9" l="1"/>
  <c r="C665" i="9"/>
  <c r="P666" i="9" l="1"/>
  <c r="C666" i="9"/>
  <c r="P667" i="9" l="1"/>
  <c r="C667" i="9"/>
  <c r="C668" i="9" l="1"/>
  <c r="P668" i="9"/>
  <c r="C669" i="9" l="1"/>
  <c r="P669" i="9"/>
  <c r="P670" i="9" l="1"/>
  <c r="C670" i="9"/>
  <c r="C671" i="9" l="1"/>
  <c r="P671" i="9"/>
  <c r="C672" i="9" l="1"/>
  <c r="P672" i="9"/>
  <c r="P673" i="9" l="1"/>
  <c r="C673" i="9"/>
  <c r="P674" i="9" l="1"/>
  <c r="C674" i="9"/>
  <c r="P675" i="9" l="1"/>
  <c r="C675" i="9"/>
  <c r="P676" i="9" l="1"/>
  <c r="C676" i="9"/>
  <c r="C677" i="9" l="1"/>
  <c r="P677" i="9"/>
  <c r="P678" i="9" l="1"/>
  <c r="C678" i="9"/>
  <c r="P679" i="9" l="1"/>
  <c r="C679" i="9"/>
  <c r="C680" i="9" l="1"/>
  <c r="P680" i="9"/>
  <c r="P681" i="9" l="1"/>
  <c r="C681" i="9"/>
  <c r="P682" i="9" l="1"/>
  <c r="C682" i="9"/>
  <c r="P683" i="9" l="1"/>
  <c r="C683" i="9"/>
  <c r="P684" i="9" l="1"/>
  <c r="C684" i="9"/>
  <c r="P685" i="9" l="1"/>
  <c r="C685" i="9"/>
  <c r="P686" i="9" l="1"/>
  <c r="C686" i="9"/>
  <c r="P687" i="9" l="1"/>
  <c r="C687" i="9"/>
  <c r="P688" i="9" l="1"/>
  <c r="C688" i="9"/>
  <c r="P689" i="9" l="1"/>
  <c r="C689" i="9"/>
  <c r="P690" i="9" l="1"/>
  <c r="C690" i="9"/>
  <c r="P691" i="9" l="1"/>
  <c r="C691" i="9"/>
  <c r="P692" i="9" l="1"/>
  <c r="C692" i="9"/>
  <c r="P693" i="9" l="1"/>
  <c r="C693" i="9"/>
  <c r="P694" i="9" l="1"/>
  <c r="C694" i="9"/>
  <c r="C695" i="9" l="1"/>
  <c r="P695" i="9"/>
  <c r="C696" i="9" l="1"/>
  <c r="P696" i="9"/>
  <c r="P697" i="9" l="1"/>
  <c r="C697" i="9"/>
  <c r="P698" i="9" l="1"/>
  <c r="C698" i="9"/>
  <c r="P699" i="9" l="1"/>
  <c r="C699" i="9"/>
  <c r="P700" i="9" l="1"/>
  <c r="C700" i="9"/>
  <c r="P701" i="9" l="1"/>
  <c r="C701" i="9"/>
  <c r="P702" i="9" l="1"/>
  <c r="C702" i="9"/>
  <c r="P703" i="9" l="1"/>
  <c r="C703" i="9"/>
  <c r="P704" i="9" l="1"/>
  <c r="C704" i="9"/>
  <c r="P705" i="9" l="1"/>
  <c r="C705" i="9"/>
  <c r="C706" i="9" l="1"/>
  <c r="P706" i="9"/>
  <c r="P707" i="9" l="1"/>
  <c r="C707" i="9"/>
  <c r="P708" i="9" l="1"/>
  <c r="C708" i="9"/>
  <c r="P709" i="9" l="1"/>
  <c r="C709" i="9"/>
  <c r="P710" i="9" l="1"/>
  <c r="C710" i="9"/>
  <c r="C711" i="9" l="1"/>
  <c r="P711" i="9"/>
  <c r="P712" i="9" l="1"/>
  <c r="C712" i="9"/>
  <c r="P713" i="9" l="1"/>
  <c r="C713" i="9"/>
  <c r="C714" i="9" l="1"/>
  <c r="P714" i="9"/>
  <c r="P715" i="9" l="1"/>
  <c r="C715" i="9"/>
  <c r="C716" i="9" l="1"/>
  <c r="P716" i="9"/>
  <c r="P717" i="9" l="1"/>
  <c r="C717" i="9"/>
  <c r="P718" i="9" l="1"/>
  <c r="C718" i="9"/>
  <c r="P719" i="9" l="1"/>
  <c r="C719" i="9"/>
  <c r="P720" i="9" l="1"/>
  <c r="C720" i="9"/>
  <c r="P721" i="9" l="1"/>
  <c r="C721" i="9"/>
  <c r="P722" i="9" l="1"/>
  <c r="C722" i="9"/>
  <c r="P723" i="9" l="1"/>
  <c r="C723" i="9"/>
  <c r="P724" i="9" l="1"/>
  <c r="C724" i="9"/>
  <c r="P725" i="9" l="1"/>
  <c r="C725" i="9"/>
  <c r="P726" i="9" l="1"/>
  <c r="C726" i="9"/>
  <c r="P727" i="9" l="1"/>
  <c r="C727" i="9"/>
  <c r="O725" i="9" s="1"/>
  <c r="Q725" i="9" s="1"/>
  <c r="R725" i="9" s="1"/>
  <c r="S725" i="9" s="1"/>
  <c r="P728" i="9" l="1"/>
  <c r="C728" i="9"/>
  <c r="O727" i="9"/>
  <c r="Q727" i="9" s="1"/>
  <c r="R727" i="9" s="1"/>
  <c r="S727" i="9" s="1"/>
  <c r="O726" i="9"/>
  <c r="Q726" i="9" s="1"/>
  <c r="R726" i="9" s="1"/>
  <c r="S726" i="9" s="1"/>
  <c r="P729" i="9" l="1"/>
  <c r="C729" i="9"/>
  <c r="P730" i="9" l="1"/>
  <c r="C730" i="9"/>
  <c r="C731" i="9" l="1"/>
  <c r="P731" i="9"/>
  <c r="P732" i="9" l="1"/>
  <c r="C732" i="9"/>
  <c r="P733" i="9" l="1"/>
  <c r="C733" i="9"/>
  <c r="C734" i="9" l="1"/>
  <c r="P734" i="9"/>
  <c r="P735" i="9" l="1"/>
  <c r="C735" i="9"/>
  <c r="P736" i="9" l="1"/>
  <c r="C736" i="9"/>
  <c r="P737" i="9" l="1"/>
  <c r="C737" i="9"/>
  <c r="P738" i="9" l="1"/>
  <c r="C738" i="9"/>
  <c r="P739" i="9" l="1"/>
  <c r="C739" i="9"/>
  <c r="P740" i="9" l="1"/>
  <c r="C740" i="9"/>
  <c r="C741" i="9" l="1"/>
  <c r="P741" i="9"/>
  <c r="P742" i="9" l="1"/>
  <c r="C742" i="9"/>
  <c r="O742" i="9" s="1"/>
  <c r="Q742" i="9" s="1"/>
  <c r="R742" i="9" s="1"/>
  <c r="S742" i="9" s="1"/>
  <c r="P743" i="9" l="1"/>
  <c r="C743" i="9"/>
  <c r="O741" i="9"/>
  <c r="Q741" i="9" s="1"/>
  <c r="R741" i="9" s="1"/>
  <c r="S741" i="9" s="1"/>
  <c r="O740" i="9"/>
  <c r="Q740" i="9" s="1"/>
  <c r="R740" i="9" s="1"/>
  <c r="S740" i="9" s="1"/>
  <c r="P744" i="9" l="1"/>
  <c r="C744" i="9"/>
  <c r="P745" i="9" l="1"/>
  <c r="C745" i="9"/>
  <c r="P746" i="9" l="1"/>
  <c r="C746" i="9"/>
  <c r="P747" i="9" l="1"/>
  <c r="C747" i="9"/>
  <c r="P748" i="9" l="1"/>
  <c r="C748" i="9"/>
  <c r="O748" i="9" s="1"/>
  <c r="Q748" i="9" s="1"/>
  <c r="R748" i="9" s="1"/>
  <c r="S748" i="9" s="1"/>
  <c r="O747" i="9" l="1"/>
  <c r="Q747" i="9" s="1"/>
  <c r="R747" i="9" s="1"/>
  <c r="S747" i="9" s="1"/>
  <c r="O746" i="9"/>
  <c r="Q746" i="9" s="1"/>
  <c r="R746" i="9" s="1"/>
  <c r="S746" i="9" s="1"/>
  <c r="P749" i="9"/>
  <c r="C749" i="9"/>
  <c r="C750" i="9" l="1"/>
  <c r="P750" i="9"/>
  <c r="P751" i="9" l="1"/>
  <c r="C751" i="9"/>
  <c r="P752" i="9" l="1"/>
  <c r="C752" i="9"/>
  <c r="P753" i="9" l="1"/>
  <c r="C753" i="9"/>
  <c r="C754" i="9" l="1"/>
  <c r="P754" i="9"/>
  <c r="P755" i="9" l="1"/>
  <c r="C755" i="9"/>
  <c r="P756" i="9" l="1"/>
  <c r="C756" i="9"/>
  <c r="C757" i="9" l="1"/>
  <c r="P757" i="9"/>
  <c r="P758" i="9" l="1"/>
  <c r="C758" i="9"/>
  <c r="P759" i="9" l="1"/>
  <c r="C759" i="9"/>
  <c r="P760" i="9" l="1"/>
  <c r="C760" i="9"/>
  <c r="C761" i="9" l="1"/>
  <c r="P761" i="9"/>
  <c r="P762" i="9" l="1"/>
  <c r="C762" i="9"/>
  <c r="O761" i="9" s="1"/>
  <c r="Q761" i="9" s="1"/>
  <c r="R761" i="9" s="1"/>
  <c r="S761" i="9" s="1"/>
  <c r="O760" i="9" l="1"/>
  <c r="Q760" i="9" s="1"/>
  <c r="R760" i="9" s="1"/>
  <c r="S760" i="9" s="1"/>
  <c r="O762" i="9"/>
  <c r="Q762" i="9" s="1"/>
  <c r="R762" i="9" s="1"/>
  <c r="S762" i="9" s="1"/>
  <c r="P763" i="9"/>
  <c r="C763" i="9"/>
  <c r="O758" i="9"/>
  <c r="Q758" i="9" s="1"/>
  <c r="R758" i="9" s="1"/>
  <c r="S758" i="9" s="1"/>
  <c r="P764" i="9" l="1"/>
  <c r="C764" i="9"/>
  <c r="P765" i="9" l="1"/>
  <c r="C765" i="9"/>
  <c r="C766" i="9" l="1"/>
  <c r="P766" i="9"/>
  <c r="P767" i="9" l="1"/>
  <c r="C767" i="9"/>
  <c r="P768" i="9" l="1"/>
  <c r="C768" i="9"/>
  <c r="P769" i="9" l="1"/>
  <c r="C769" i="9"/>
  <c r="O768" i="9" s="1"/>
  <c r="Q768" i="9" s="1"/>
  <c r="R768" i="9" s="1"/>
  <c r="S768" i="9" s="1"/>
  <c r="O767" i="9" l="1"/>
  <c r="Q767" i="9" s="1"/>
  <c r="R767" i="9" s="1"/>
  <c r="S767" i="9" s="1"/>
  <c r="C770" i="9"/>
  <c r="P770" i="9"/>
  <c r="O769" i="9"/>
  <c r="Q769" i="9" s="1"/>
  <c r="R769" i="9" s="1"/>
  <c r="S769" i="9" s="1"/>
  <c r="P771" i="9" l="1"/>
  <c r="C771" i="9"/>
  <c r="C772" i="9" l="1"/>
  <c r="P772" i="9"/>
  <c r="P773" i="9" l="1"/>
  <c r="C773" i="9"/>
  <c r="C774" i="9" l="1"/>
  <c r="P774" i="9"/>
  <c r="P775" i="9" l="1"/>
  <c r="C775" i="9"/>
  <c r="C776" i="9" l="1"/>
  <c r="P776" i="9"/>
  <c r="P777" i="9" l="1"/>
  <c r="C777" i="9"/>
  <c r="P778" i="9" l="1"/>
  <c r="C778" i="9"/>
  <c r="O775" i="9"/>
  <c r="Q775" i="9" s="1"/>
  <c r="R775" i="9" s="1"/>
  <c r="S775" i="9" s="1"/>
  <c r="O777" i="9"/>
  <c r="Q777" i="9" s="1"/>
  <c r="R777" i="9" s="1"/>
  <c r="S777" i="9" s="1"/>
  <c r="O776" i="9"/>
  <c r="Q776" i="9" s="1"/>
  <c r="R776" i="9" s="1"/>
  <c r="S776" i="9" s="1"/>
  <c r="P779" i="9" l="1"/>
  <c r="C779" i="9"/>
  <c r="P780" i="9" l="1"/>
  <c r="C780" i="9"/>
  <c r="P781" i="9" l="1"/>
  <c r="C781" i="9"/>
  <c r="P782" i="9" l="1"/>
  <c r="C782" i="9"/>
  <c r="P783" i="9" l="1"/>
  <c r="C783" i="9"/>
  <c r="P784" i="9" l="1"/>
  <c r="C784" i="9"/>
  <c r="P785" i="9" l="1"/>
  <c r="C785" i="9"/>
  <c r="P786" i="9" l="1"/>
  <c r="C786" i="9"/>
  <c r="P787" i="9" l="1"/>
  <c r="C787" i="9"/>
  <c r="P788" i="9" l="1"/>
  <c r="C788" i="9"/>
  <c r="C789" i="9" l="1"/>
  <c r="P789" i="9"/>
  <c r="P790" i="9" l="1"/>
  <c r="C790" i="9"/>
  <c r="P791" i="9" l="1"/>
  <c r="C791" i="9"/>
  <c r="P792" i="9" l="1"/>
  <c r="C792" i="9"/>
  <c r="P793" i="9" l="1"/>
  <c r="C793" i="9"/>
  <c r="P794" i="9" l="1"/>
  <c r="C794" i="9"/>
  <c r="P795" i="9" l="1"/>
  <c r="C795" i="9"/>
  <c r="C796" i="9" l="1"/>
  <c r="P796" i="9"/>
  <c r="P797" i="9" l="1"/>
  <c r="C797" i="9"/>
  <c r="P798" i="9" l="1"/>
  <c r="C798" i="9"/>
  <c r="P799" i="9" l="1"/>
  <c r="C799" i="9"/>
  <c r="C800" i="9" l="1"/>
  <c r="P800" i="9"/>
  <c r="P801" i="9" l="1"/>
  <c r="C801" i="9"/>
  <c r="P802" i="9" l="1"/>
  <c r="C802" i="9"/>
  <c r="P803" i="9" l="1"/>
  <c r="C803" i="9"/>
  <c r="C804" i="9" l="1"/>
  <c r="P804" i="9"/>
  <c r="C805" i="9" l="1"/>
  <c r="P805" i="9"/>
  <c r="P806" i="9" l="1"/>
  <c r="C806" i="9"/>
  <c r="P807" i="9" l="1"/>
  <c r="C807" i="9"/>
  <c r="P808" i="9" l="1"/>
  <c r="C808" i="9"/>
  <c r="P809" i="9" l="1"/>
  <c r="C809" i="9"/>
  <c r="P810" i="9" l="1"/>
  <c r="C810" i="9"/>
  <c r="P811" i="9" l="1"/>
  <c r="C811" i="9"/>
  <c r="P812" i="9" l="1"/>
  <c r="C812" i="9"/>
  <c r="P813" i="9" l="1"/>
  <c r="C813" i="9"/>
  <c r="P814" i="9" l="1"/>
  <c r="C814" i="9"/>
  <c r="P815" i="9" l="1"/>
  <c r="C815" i="9"/>
  <c r="C816" i="9" l="1"/>
  <c r="P816" i="9"/>
  <c r="P817" i="9" l="1"/>
  <c r="C817" i="9"/>
  <c r="P818" i="9" l="1"/>
  <c r="C818" i="9"/>
  <c r="P819" i="9" l="1"/>
  <c r="C819" i="9"/>
  <c r="P820" i="9" l="1"/>
  <c r="C820" i="9"/>
  <c r="P821" i="9" l="1"/>
  <c r="C821" i="9"/>
  <c r="P822" i="9" l="1"/>
  <c r="C822" i="9"/>
  <c r="C823" i="9" l="1"/>
  <c r="P823" i="9"/>
  <c r="P824" i="9" l="1"/>
  <c r="C824" i="9"/>
  <c r="C825" i="9" l="1"/>
  <c r="P825" i="9"/>
  <c r="P826" i="9" l="1"/>
  <c r="C826" i="9"/>
  <c r="P827" i="9" l="1"/>
  <c r="C827" i="9"/>
  <c r="P828" i="9" l="1"/>
  <c r="C828" i="9"/>
  <c r="P829" i="9" l="1"/>
  <c r="C829" i="9"/>
  <c r="P830" i="9" l="1"/>
  <c r="C830" i="9"/>
  <c r="P831" i="9" l="1"/>
  <c r="C831" i="9"/>
  <c r="P832" i="9" l="1"/>
  <c r="C832" i="9"/>
  <c r="P833" i="9" l="1"/>
  <c r="C833" i="9"/>
  <c r="P834" i="9" l="1"/>
  <c r="C834" i="9"/>
  <c r="P835" i="9" l="1"/>
  <c r="C835" i="9"/>
  <c r="P836" i="9" l="1"/>
  <c r="C836" i="9"/>
  <c r="C837" i="9" l="1"/>
  <c r="P837" i="9"/>
  <c r="P838" i="9" l="1"/>
  <c r="C838" i="9"/>
  <c r="P839" i="9" l="1"/>
  <c r="C839" i="9"/>
  <c r="P840" i="9" l="1"/>
  <c r="C840" i="9"/>
  <c r="P841" i="9" l="1"/>
  <c r="C841" i="9"/>
  <c r="P842" i="9" l="1"/>
  <c r="C842" i="9"/>
  <c r="P843" i="9" l="1"/>
  <c r="C843" i="9"/>
  <c r="C844" i="9" l="1"/>
  <c r="P844" i="9"/>
  <c r="P845" i="9" l="1"/>
  <c r="C845" i="9"/>
  <c r="P846" i="9" l="1"/>
  <c r="C846" i="9"/>
  <c r="P847" i="9" l="1"/>
  <c r="C847" i="9"/>
  <c r="P848" i="9" l="1"/>
  <c r="C848" i="9"/>
  <c r="P849" i="9" l="1"/>
  <c r="C849" i="9"/>
  <c r="P850" i="9" l="1"/>
  <c r="C850" i="9"/>
  <c r="P851" i="9" l="1"/>
  <c r="C851" i="9"/>
  <c r="P852" i="9" l="1"/>
  <c r="C852" i="9"/>
  <c r="P853" i="9" l="1"/>
  <c r="C853" i="9"/>
  <c r="P854" i="9" l="1"/>
  <c r="C854" i="9"/>
  <c r="P855" i="9" l="1"/>
  <c r="C855" i="9"/>
  <c r="P856" i="9" l="1"/>
  <c r="C856" i="9"/>
  <c r="C857" i="9" l="1"/>
  <c r="P857" i="9"/>
  <c r="P858" i="9" l="1"/>
  <c r="C858" i="9"/>
  <c r="P859" i="9" l="1"/>
  <c r="C859" i="9"/>
  <c r="P860" i="9" l="1"/>
  <c r="C860" i="9"/>
  <c r="O860" i="9" s="1"/>
  <c r="Q860" i="9" s="1"/>
  <c r="R860" i="9" s="1"/>
  <c r="S860" i="9" s="1"/>
  <c r="O858" i="9" l="1"/>
  <c r="Q858" i="9" s="1"/>
  <c r="R858" i="9" s="1"/>
  <c r="S858" i="9" s="1"/>
  <c r="O859" i="9"/>
  <c r="Q859" i="9" s="1"/>
  <c r="R859" i="9" s="1"/>
  <c r="S859" i="9" s="1"/>
  <c r="P861" i="9"/>
  <c r="C861" i="9"/>
  <c r="P862" i="9" l="1"/>
  <c r="C862" i="9"/>
  <c r="O861" i="9" s="1"/>
  <c r="Q861" i="9" s="1"/>
  <c r="R861" i="9" s="1"/>
  <c r="S861" i="9" s="1"/>
  <c r="P863" i="9" l="1"/>
  <c r="C863" i="9"/>
  <c r="O862" i="9"/>
  <c r="Q862" i="9" s="1"/>
  <c r="R862" i="9" s="1"/>
  <c r="S862" i="9" s="1"/>
  <c r="P864" i="9" l="1"/>
  <c r="C864" i="9"/>
  <c r="P865" i="9" l="1"/>
  <c r="C865" i="9"/>
  <c r="C866" i="9" l="1"/>
  <c r="P866" i="9"/>
  <c r="P867" i="9" l="1"/>
  <c r="C867" i="9"/>
  <c r="P868" i="9" l="1"/>
  <c r="C868" i="9"/>
  <c r="P869" i="9" l="1"/>
  <c r="C869" i="9"/>
  <c r="P870" i="9" l="1"/>
  <c r="C870" i="9"/>
  <c r="P871" i="9" l="1"/>
  <c r="C871" i="9"/>
  <c r="P872" i="9" l="1"/>
  <c r="C872" i="9"/>
  <c r="P873" i="9" l="1"/>
  <c r="C873" i="9"/>
  <c r="P874" i="9" l="1"/>
  <c r="C874" i="9"/>
  <c r="P875" i="9" l="1"/>
  <c r="C875" i="9"/>
  <c r="P876" i="9" l="1"/>
  <c r="C876" i="9"/>
  <c r="P877" i="9" l="1"/>
  <c r="C877" i="9"/>
  <c r="P878" i="9" l="1"/>
  <c r="C878" i="9"/>
  <c r="P879" i="9" l="1"/>
  <c r="C879" i="9"/>
  <c r="P880" i="9" l="1"/>
  <c r="C880" i="9"/>
  <c r="P881" i="9" l="1"/>
  <c r="C881" i="9"/>
  <c r="P882" i="9" l="1"/>
  <c r="C882" i="9"/>
  <c r="P883" i="9" l="1"/>
  <c r="C883" i="9"/>
  <c r="P884" i="9" l="1"/>
  <c r="C884" i="9"/>
  <c r="P885" i="9" l="1"/>
  <c r="C885" i="9"/>
  <c r="P886" i="9" l="1"/>
  <c r="C886" i="9"/>
  <c r="P887" i="9" l="1"/>
  <c r="C887" i="9"/>
  <c r="P888" i="9" l="1"/>
  <c r="C888" i="9"/>
  <c r="P889" i="9" l="1"/>
  <c r="C889" i="9"/>
  <c r="P890" i="9" l="1"/>
  <c r="C890" i="9"/>
  <c r="P891" i="9" l="1"/>
  <c r="C891" i="9"/>
  <c r="P892" i="9" l="1"/>
  <c r="C892" i="9"/>
  <c r="C893" i="9" l="1"/>
  <c r="P893" i="9"/>
  <c r="P894" i="9" l="1"/>
  <c r="C894" i="9"/>
  <c r="P895" i="9" l="1"/>
  <c r="C895" i="9"/>
  <c r="C896" i="9" l="1"/>
  <c r="P896" i="9"/>
  <c r="P897" i="9" l="1"/>
  <c r="C897" i="9"/>
  <c r="P898" i="9" l="1"/>
  <c r="C898" i="9"/>
  <c r="P899" i="9" l="1"/>
  <c r="C899" i="9"/>
  <c r="P900" i="9" l="1"/>
  <c r="C900" i="9"/>
  <c r="P901" i="9" l="1"/>
  <c r="C901" i="9"/>
  <c r="C902" i="9" l="1"/>
  <c r="P902" i="9"/>
  <c r="P903" i="9" l="1"/>
  <c r="C903" i="9"/>
  <c r="P904" i="9" l="1"/>
  <c r="C904" i="9"/>
  <c r="C905" i="9" l="1"/>
  <c r="P905" i="9"/>
  <c r="P906" i="9" l="1"/>
  <c r="C906" i="9"/>
  <c r="P907" i="9" l="1"/>
  <c r="C907" i="9"/>
  <c r="P908" i="9" l="1"/>
  <c r="C908" i="9"/>
  <c r="P909" i="9" l="1"/>
  <c r="C909" i="9"/>
  <c r="O907" i="9" s="1"/>
  <c r="Q907" i="9" s="1"/>
  <c r="R907" i="9" s="1"/>
  <c r="S907" i="9" s="1"/>
  <c r="O909" i="9" l="1"/>
  <c r="Q909" i="9" s="1"/>
  <c r="R909" i="9" s="1"/>
  <c r="S909" i="9" s="1"/>
  <c r="P910" i="9"/>
  <c r="C910" i="9"/>
  <c r="O908" i="9"/>
  <c r="Q908" i="9" s="1"/>
  <c r="R908" i="9" s="1"/>
  <c r="S908" i="9" s="1"/>
  <c r="P911" i="9" l="1"/>
  <c r="C911" i="9"/>
  <c r="P912" i="9" l="1"/>
  <c r="C912" i="9"/>
  <c r="P913" i="9" l="1"/>
  <c r="C913" i="9"/>
  <c r="P914" i="9" l="1"/>
  <c r="C914" i="9"/>
  <c r="P915" i="9" l="1"/>
  <c r="C915" i="9"/>
  <c r="P916" i="9" l="1"/>
  <c r="C916" i="9"/>
  <c r="P917" i="9" l="1"/>
  <c r="C917" i="9"/>
  <c r="P918" i="9" l="1"/>
  <c r="C918" i="9"/>
  <c r="P919" i="9" l="1"/>
  <c r="C919" i="9"/>
  <c r="P920" i="9" l="1"/>
  <c r="C920" i="9"/>
  <c r="P921" i="9" l="1"/>
  <c r="C921" i="9"/>
  <c r="P922" i="9" l="1"/>
  <c r="C922" i="9"/>
  <c r="P923" i="9" l="1"/>
  <c r="C923" i="9"/>
  <c r="P924" i="9" l="1"/>
  <c r="C924" i="9"/>
  <c r="P925" i="9" l="1"/>
  <c r="C925" i="9"/>
  <c r="P926" i="9" l="1"/>
  <c r="C926" i="9"/>
  <c r="P927" i="9" l="1"/>
  <c r="C927" i="9"/>
  <c r="P928" i="9" l="1"/>
  <c r="C928" i="9"/>
  <c r="P929" i="9" l="1"/>
  <c r="C929" i="9"/>
  <c r="P930" i="9" l="1"/>
  <c r="C930" i="9"/>
  <c r="P931" i="9" l="1"/>
  <c r="C931" i="9"/>
  <c r="P932" i="9" l="1"/>
  <c r="C932" i="9"/>
  <c r="P933" i="9" l="1"/>
  <c r="C933" i="9"/>
  <c r="P934" i="9" l="1"/>
  <c r="C934" i="9"/>
  <c r="P935" i="9" l="1"/>
  <c r="C935" i="9"/>
  <c r="P936" i="9" l="1"/>
  <c r="C936" i="9"/>
  <c r="P937" i="9" l="1"/>
  <c r="C937" i="9"/>
  <c r="P938" i="9" l="1"/>
  <c r="C938" i="9"/>
  <c r="P939" i="9" l="1"/>
  <c r="C939" i="9"/>
  <c r="P940" i="9" l="1"/>
  <c r="C940" i="9"/>
  <c r="P941" i="9" l="1"/>
  <c r="C941" i="9"/>
  <c r="P942" i="9" l="1"/>
  <c r="C942" i="9"/>
  <c r="P943" i="9" l="1"/>
  <c r="C943" i="9"/>
  <c r="P944" i="9" l="1"/>
  <c r="C944" i="9"/>
  <c r="P945" i="9" l="1"/>
  <c r="C945" i="9"/>
  <c r="P946" i="9" l="1"/>
  <c r="C946" i="9"/>
  <c r="P947" i="9" l="1"/>
  <c r="C947" i="9"/>
  <c r="P948" i="9" l="1"/>
  <c r="C948" i="9"/>
  <c r="P949" i="9" l="1"/>
  <c r="C949" i="9"/>
  <c r="P950" i="9" l="1"/>
  <c r="C950" i="9"/>
  <c r="P951" i="9" l="1"/>
  <c r="C951" i="9"/>
  <c r="P952" i="9" l="1"/>
  <c r="C952" i="9"/>
  <c r="P953" i="9" l="1"/>
  <c r="C953" i="9"/>
  <c r="P954" i="9" l="1"/>
  <c r="C954" i="9"/>
  <c r="P955" i="9" l="1"/>
  <c r="C955" i="9"/>
  <c r="P956" i="9" l="1"/>
  <c r="C956" i="9"/>
  <c r="P957" i="9" l="1"/>
  <c r="C957" i="9"/>
  <c r="P958" i="9" l="1"/>
  <c r="C958" i="9"/>
  <c r="P959" i="9" l="1"/>
  <c r="C959" i="9"/>
  <c r="P960" i="9" l="1"/>
  <c r="C960" i="9"/>
  <c r="P961" i="9" l="1"/>
  <c r="C961" i="9"/>
  <c r="P962" i="9" l="1"/>
  <c r="C962" i="9"/>
  <c r="P963" i="9" l="1"/>
  <c r="C963" i="9"/>
  <c r="P964" i="9" l="1"/>
  <c r="C964" i="9"/>
  <c r="P965" i="9" l="1"/>
  <c r="C965" i="9"/>
  <c r="P966" i="9" l="1"/>
  <c r="C966" i="9"/>
  <c r="P967" i="9" l="1"/>
  <c r="C967" i="9"/>
  <c r="P968" i="9" l="1"/>
  <c r="C968" i="9"/>
  <c r="P969" i="9" l="1"/>
  <c r="C969" i="9"/>
  <c r="P970" i="9" l="1"/>
  <c r="C970" i="9"/>
  <c r="P971" i="9" l="1"/>
  <c r="C971" i="9"/>
  <c r="P972" i="9" l="1"/>
  <c r="C972" i="9"/>
  <c r="P973" i="9" l="1"/>
  <c r="C973" i="9"/>
  <c r="P974" i="9" l="1"/>
  <c r="C974" i="9"/>
  <c r="P975" i="9" l="1"/>
  <c r="C975" i="9"/>
  <c r="P976" i="9" l="1"/>
  <c r="C976" i="9"/>
  <c r="P977" i="9" l="1"/>
  <c r="C977" i="9"/>
  <c r="P978" i="9" l="1"/>
  <c r="C978" i="9"/>
  <c r="P979" i="9" l="1"/>
  <c r="C979" i="9"/>
  <c r="P980" i="9" l="1"/>
  <c r="C980" i="9"/>
  <c r="P981" i="9" l="1"/>
  <c r="C981" i="9"/>
  <c r="P982" i="9" l="1"/>
  <c r="C982" i="9"/>
  <c r="P983" i="9" l="1"/>
  <c r="C983" i="9"/>
  <c r="P984" i="9" l="1"/>
  <c r="C984" i="9"/>
  <c r="P985" i="9" l="1"/>
  <c r="C985" i="9"/>
  <c r="P986" i="9" l="1"/>
  <c r="C986" i="9"/>
  <c r="P987" i="9" l="1"/>
  <c r="C987" i="9"/>
  <c r="P988" i="9" l="1"/>
  <c r="C988" i="9"/>
  <c r="P989" i="9" l="1"/>
  <c r="C989" i="9"/>
  <c r="C990" i="9" l="1"/>
  <c r="P990" i="9"/>
  <c r="P991" i="9" l="1"/>
  <c r="C991" i="9"/>
  <c r="P992" i="9" l="1"/>
  <c r="C992" i="9"/>
  <c r="P993" i="9" l="1"/>
  <c r="C993" i="9"/>
  <c r="P994" i="9" l="1"/>
  <c r="C994" i="9"/>
  <c r="P995" i="9" l="1"/>
  <c r="C995" i="9"/>
  <c r="P996" i="9" l="1"/>
  <c r="C996" i="9"/>
  <c r="P997" i="9" l="1"/>
  <c r="C997" i="9"/>
  <c r="P998" i="9" l="1"/>
  <c r="C998" i="9"/>
  <c r="O998" i="9" s="1"/>
  <c r="Q998" i="9" s="1"/>
  <c r="R998" i="9" s="1"/>
  <c r="S998" i="9" s="1"/>
  <c r="O994" i="9" l="1"/>
  <c r="Q994" i="9" s="1"/>
  <c r="R994" i="9" s="1"/>
  <c r="S994" i="9" s="1"/>
  <c r="P999" i="9"/>
  <c r="C999" i="9"/>
  <c r="O997" i="9"/>
  <c r="Q997" i="9" s="1"/>
  <c r="R997" i="9" s="1"/>
  <c r="S997" i="9" s="1"/>
  <c r="O996" i="9"/>
  <c r="Q996" i="9" s="1"/>
  <c r="R996" i="9" s="1"/>
  <c r="S996" i="9" s="1"/>
  <c r="C1000" i="9" l="1"/>
  <c r="P1000" i="9"/>
  <c r="P1001" i="9" l="1"/>
  <c r="C1001" i="9"/>
  <c r="P1002" i="9" l="1"/>
  <c r="C1002" i="9"/>
  <c r="P1003" i="9" l="1"/>
  <c r="C1003" i="9"/>
  <c r="P1004" i="9" l="1"/>
  <c r="C1004" i="9"/>
  <c r="P1005" i="9" l="1"/>
  <c r="C1005" i="9"/>
  <c r="P1006" i="9" l="1"/>
  <c r="C1006" i="9"/>
  <c r="P1007" i="9" l="1"/>
  <c r="C1007" i="9"/>
  <c r="P1008" i="9" l="1"/>
  <c r="C1008" i="9"/>
  <c r="C1009" i="9" l="1"/>
  <c r="P1009" i="9"/>
  <c r="P1010" i="9" l="1"/>
  <c r="C1010" i="9"/>
  <c r="P1011" i="9" l="1"/>
  <c r="C1011" i="9"/>
  <c r="C1012" i="9" l="1"/>
  <c r="P1012" i="9"/>
  <c r="P1013" i="9" l="1"/>
  <c r="C1013" i="9"/>
  <c r="P1014" i="9" l="1"/>
  <c r="C1014" i="9"/>
  <c r="P1015" i="9" l="1"/>
  <c r="C1015" i="9"/>
  <c r="P1016" i="9" l="1"/>
  <c r="C1016" i="9"/>
  <c r="P1017" i="9" l="1"/>
  <c r="C1017" i="9"/>
  <c r="P1018" i="9" l="1"/>
  <c r="C1018" i="9"/>
  <c r="P1019" i="9" l="1"/>
  <c r="C1019" i="9"/>
  <c r="P1020" i="9" l="1"/>
  <c r="C1020" i="9"/>
  <c r="C1021" i="9" l="1"/>
  <c r="P1021" i="9"/>
  <c r="P1022" i="9" l="1"/>
  <c r="C1022" i="9"/>
  <c r="P1023" i="9" l="1"/>
  <c r="C1023" i="9"/>
  <c r="P1024" i="9" l="1"/>
  <c r="C1024" i="9"/>
  <c r="P1025" i="9" l="1"/>
  <c r="C1025" i="9"/>
  <c r="P1026" i="9" l="1"/>
  <c r="C1026" i="9"/>
  <c r="P1027" i="9" l="1"/>
  <c r="C1027" i="9"/>
  <c r="P1028" i="9" l="1"/>
  <c r="C1028" i="9"/>
  <c r="P1029" i="9" l="1"/>
  <c r="C1029" i="9"/>
  <c r="P1030" i="9" l="1"/>
  <c r="C1030" i="9"/>
  <c r="P1031" i="9" l="1"/>
  <c r="C1031" i="9"/>
  <c r="C1032" i="9" l="1"/>
  <c r="P1032" i="9"/>
  <c r="C1033" i="9" l="1"/>
  <c r="P1033" i="9"/>
  <c r="P1034" i="9" l="1"/>
  <c r="C1034" i="9"/>
  <c r="P1035" i="9" l="1"/>
  <c r="C1035" i="9"/>
  <c r="P1036" i="9" l="1"/>
  <c r="C1036" i="9"/>
  <c r="C1037" i="9" l="1"/>
  <c r="P1037" i="9"/>
  <c r="P1038" i="9" l="1"/>
  <c r="C1038" i="9"/>
  <c r="P1039" i="9" l="1"/>
  <c r="C1039" i="9"/>
  <c r="O1039" i="9" s="1"/>
  <c r="Q1039" i="9" s="1"/>
  <c r="R1039" i="9" s="1"/>
  <c r="S1039" i="9" s="1"/>
  <c r="O1038" i="9" l="1"/>
  <c r="Q1038" i="9" s="1"/>
  <c r="R1038" i="9" s="1"/>
  <c r="S1038" i="9" s="1"/>
  <c r="O1037" i="9"/>
  <c r="Q1037" i="9" s="1"/>
  <c r="R1037" i="9" s="1"/>
  <c r="S1037" i="9" s="1"/>
  <c r="P1040" i="9"/>
  <c r="C1040" i="9"/>
  <c r="C1041" i="9" l="1"/>
  <c r="P1041" i="9"/>
  <c r="P1042" i="9" l="1"/>
  <c r="C1042" i="9"/>
  <c r="P1043" i="9" l="1"/>
  <c r="C1043" i="9"/>
  <c r="P1044" i="9" l="1"/>
  <c r="C1044" i="9"/>
  <c r="C1045" i="9" l="1"/>
  <c r="P1045" i="9"/>
  <c r="P1046" i="9" l="1"/>
  <c r="C1046" i="9"/>
  <c r="C1047" i="9" l="1"/>
  <c r="P1047" i="9"/>
  <c r="P1048" i="9" l="1"/>
  <c r="C1048" i="9"/>
  <c r="P1049" i="9" l="1"/>
  <c r="C1049" i="9"/>
  <c r="P1050" i="9" l="1"/>
  <c r="C1050" i="9"/>
  <c r="P1051" i="9" l="1"/>
  <c r="C1051" i="9"/>
  <c r="P1052" i="9" l="1"/>
  <c r="C1052" i="9"/>
  <c r="P1053" i="9" l="1"/>
  <c r="C1053" i="9"/>
  <c r="P1054" i="9" l="1"/>
  <c r="C1054" i="9"/>
  <c r="P1055" i="9" l="1"/>
  <c r="C1055" i="9"/>
  <c r="P1056" i="9" l="1"/>
  <c r="C1056" i="9"/>
  <c r="C1057" i="9" l="1"/>
  <c r="P1057" i="9"/>
  <c r="P1058" i="9" l="1"/>
  <c r="C1058" i="9"/>
  <c r="P1059" i="9" l="1"/>
  <c r="C1059" i="9"/>
  <c r="C1060" i="9" l="1"/>
  <c r="P1060" i="9"/>
  <c r="P1061" i="9" l="1"/>
  <c r="C1061" i="9"/>
  <c r="P1062" i="9" l="1"/>
  <c r="C1062" i="9"/>
  <c r="C1063" i="9" l="1"/>
  <c r="P1063" i="9"/>
  <c r="P1064" i="9" l="1"/>
  <c r="C1064" i="9"/>
  <c r="C1065" i="9" l="1"/>
  <c r="P1065" i="9"/>
  <c r="P1066" i="9" l="1"/>
  <c r="C1066" i="9"/>
  <c r="P1067" i="9" l="1"/>
  <c r="C1067" i="9"/>
  <c r="P1068" i="9" l="1"/>
  <c r="C1068" i="9"/>
  <c r="P1069" i="9" l="1"/>
  <c r="C1069" i="9"/>
  <c r="C1070" i="9" l="1"/>
  <c r="P1070" i="9"/>
  <c r="P1071" i="9" l="1"/>
  <c r="C1071" i="9"/>
  <c r="P1072" i="9" l="1"/>
  <c r="C1072" i="9"/>
  <c r="C1073" i="9" l="1"/>
  <c r="P1073" i="9"/>
  <c r="P1074" i="9" l="1"/>
  <c r="C1074" i="9"/>
  <c r="P1075" i="9" l="1"/>
  <c r="C1075" i="9"/>
  <c r="P1076" i="9" l="1"/>
  <c r="C1076" i="9"/>
  <c r="P1077" i="9" l="1"/>
  <c r="C1077" i="9"/>
  <c r="P1078" i="9" l="1"/>
  <c r="C1078" i="9"/>
  <c r="O1074" i="9"/>
  <c r="Q1074" i="9" s="1"/>
  <c r="R1074" i="9" s="1"/>
  <c r="S1074" i="9" s="1"/>
  <c r="O1076" i="9"/>
  <c r="Q1076" i="9" s="1"/>
  <c r="R1076" i="9" s="1"/>
  <c r="S1076" i="9" s="1"/>
  <c r="O1077" i="9"/>
  <c r="Q1077" i="9" s="1"/>
  <c r="R1077" i="9" s="1"/>
  <c r="S1077" i="9" s="1"/>
  <c r="O1075" i="9"/>
  <c r="Q1075" i="9" s="1"/>
  <c r="R1075" i="9" s="1"/>
  <c r="S1075" i="9" s="1"/>
  <c r="P1079" i="9" l="1"/>
  <c r="C1079" i="9"/>
  <c r="P1080" i="9" l="1"/>
  <c r="C1080" i="9"/>
  <c r="P1081" i="9" l="1"/>
  <c r="C1081" i="9"/>
  <c r="P1082" i="9" l="1"/>
  <c r="C1082" i="9"/>
  <c r="P1083" i="9" l="1"/>
  <c r="C1083" i="9"/>
  <c r="P1084" i="9" l="1"/>
  <c r="C1084" i="9"/>
  <c r="C1085" i="9" l="1"/>
  <c r="P1085" i="9"/>
  <c r="P1086" i="9" l="1"/>
  <c r="C1086" i="9"/>
  <c r="P1087" i="9" l="1"/>
  <c r="C1087" i="9"/>
  <c r="P1088" i="9" l="1"/>
  <c r="C1088" i="9"/>
  <c r="P1089" i="9" l="1"/>
  <c r="C1089" i="9"/>
  <c r="O1087" i="9" s="1"/>
  <c r="Q1087" i="9" s="1"/>
  <c r="R1087" i="9" s="1"/>
  <c r="S1087" i="9" s="1"/>
  <c r="O1089" i="9" l="1"/>
  <c r="Q1089" i="9" s="1"/>
  <c r="R1089" i="9" s="1"/>
  <c r="S1089" i="9" s="1"/>
  <c r="P1090" i="9"/>
  <c r="C1090" i="9"/>
  <c r="O1088" i="9"/>
  <c r="Q1088" i="9" s="1"/>
  <c r="R1088" i="9" s="1"/>
  <c r="S1088" i="9" s="1"/>
  <c r="P1091" i="9" l="1"/>
  <c r="C1091" i="9"/>
  <c r="P1092" i="9" l="1"/>
  <c r="C1092" i="9"/>
  <c r="C1093" i="9" l="1"/>
  <c r="P1093" i="9"/>
  <c r="P1094" i="9" l="1"/>
  <c r="C1094" i="9"/>
  <c r="P1095" i="9" l="1"/>
  <c r="C1095" i="9"/>
  <c r="P1096" i="9" l="1"/>
  <c r="C1096" i="9"/>
  <c r="P1097" i="9" l="1"/>
  <c r="C1097" i="9"/>
  <c r="P1098" i="9" l="1"/>
  <c r="C1098" i="9"/>
  <c r="P1099" i="9" l="1"/>
  <c r="C1099" i="9"/>
  <c r="P1100" i="9" l="1"/>
  <c r="C1100" i="9"/>
  <c r="P1101" i="9" l="1"/>
  <c r="C1101" i="9"/>
  <c r="P1102" i="9" l="1"/>
  <c r="C1102" i="9"/>
  <c r="P1103" i="9" l="1"/>
  <c r="C1103" i="9"/>
  <c r="P1104" i="9" l="1"/>
  <c r="C1104" i="9"/>
  <c r="P1105" i="9" l="1"/>
  <c r="C1105" i="9"/>
  <c r="P1106" i="9" l="1"/>
  <c r="C1106" i="9"/>
  <c r="C1107" i="9" l="1"/>
  <c r="P1107" i="9"/>
  <c r="P1108" i="9" l="1"/>
  <c r="C1108" i="9"/>
  <c r="P1109" i="9" l="1"/>
  <c r="C1109" i="9"/>
  <c r="P1110" i="9" l="1"/>
  <c r="C1110" i="9"/>
  <c r="C1111" i="9" l="1"/>
  <c r="P1111" i="9"/>
  <c r="P1112" i="9" l="1"/>
  <c r="C1112" i="9"/>
  <c r="P1113" i="9" l="1"/>
  <c r="C1113" i="9"/>
  <c r="C1114" i="9" l="1"/>
  <c r="P1114" i="9"/>
  <c r="P1115" i="9" l="1"/>
  <c r="C1115" i="9"/>
  <c r="P1116" i="9" l="1"/>
  <c r="C1116" i="9"/>
  <c r="P1117" i="9" l="1"/>
  <c r="C1117" i="9"/>
  <c r="C1118" i="9" l="1"/>
  <c r="P1118" i="9"/>
  <c r="P1119" i="9" l="1"/>
  <c r="C1119" i="9"/>
  <c r="P1120" i="9" l="1"/>
  <c r="C1120" i="9"/>
  <c r="C1121" i="9" l="1"/>
  <c r="P1121" i="9"/>
  <c r="P1122" i="9" l="1"/>
  <c r="C1122" i="9"/>
  <c r="P1123" i="9" l="1"/>
  <c r="C1123" i="9"/>
  <c r="P1124" i="9" l="1"/>
  <c r="C1124" i="9"/>
  <c r="P1125" i="9" l="1"/>
  <c r="C1125" i="9"/>
  <c r="P1126" i="9" l="1"/>
  <c r="C1126" i="9"/>
  <c r="P1127" i="9" l="1"/>
  <c r="C1127" i="9"/>
  <c r="P1128" i="9" l="1"/>
  <c r="C1128" i="9"/>
  <c r="P1129" i="9" l="1"/>
  <c r="C1129" i="9"/>
  <c r="P1130" i="9" l="1"/>
  <c r="C1130" i="9"/>
  <c r="P1131" i="9" l="1"/>
  <c r="C1131" i="9"/>
  <c r="P1132" i="9" l="1"/>
  <c r="C1132" i="9"/>
  <c r="P1133" i="9" l="1"/>
  <c r="C1133" i="9"/>
  <c r="P1134" i="9" l="1"/>
  <c r="C1134" i="9"/>
  <c r="P1135" i="9" l="1"/>
  <c r="C1135" i="9"/>
  <c r="P1136" i="9" l="1"/>
  <c r="C1136" i="9"/>
  <c r="C1137" i="9" l="1"/>
  <c r="P1137" i="9"/>
  <c r="P1138" i="9" l="1"/>
  <c r="C1138" i="9"/>
  <c r="C1139" i="9" l="1"/>
  <c r="P1139" i="9"/>
  <c r="P1140" i="9" l="1"/>
  <c r="C1140" i="9"/>
  <c r="P1141" i="9" l="1"/>
  <c r="C1141" i="9"/>
  <c r="P1142" i="9" l="1"/>
  <c r="C1142" i="9"/>
  <c r="O1142" i="9" s="1"/>
  <c r="Q1142" i="9" s="1"/>
  <c r="R1142" i="9" s="1"/>
  <c r="S1142" i="9" s="1"/>
  <c r="O1141" i="9" l="1"/>
  <c r="Q1141" i="9" s="1"/>
  <c r="R1141" i="9" s="1"/>
  <c r="S1141" i="9" s="1"/>
  <c r="P1143" i="9"/>
  <c r="C1143" i="9"/>
  <c r="O1140" i="9"/>
  <c r="Q1140" i="9" s="1"/>
  <c r="R1140" i="9" s="1"/>
  <c r="S1140" i="9" s="1"/>
  <c r="P1144" i="9" l="1"/>
  <c r="C1144" i="9"/>
  <c r="P1145" i="9" l="1"/>
  <c r="C1145" i="9"/>
  <c r="P1146" i="9" l="1"/>
  <c r="C1146" i="9"/>
  <c r="C1147" i="9" l="1"/>
  <c r="P1147" i="9"/>
  <c r="P1148" i="9" l="1"/>
  <c r="C1148" i="9"/>
  <c r="P1149" i="9" l="1"/>
  <c r="C1149" i="9"/>
  <c r="P1150" i="9" l="1"/>
  <c r="C1150" i="9"/>
  <c r="P1151" i="9" l="1"/>
  <c r="C1151" i="9"/>
  <c r="P1152" i="9" l="1"/>
  <c r="C1152" i="9"/>
  <c r="P1153" i="9" l="1"/>
  <c r="C1153" i="9"/>
  <c r="P1154" i="9" l="1"/>
  <c r="C1154" i="9"/>
  <c r="P1155" i="9" l="1"/>
  <c r="C1155" i="9"/>
  <c r="P1156" i="9" l="1"/>
  <c r="C1156" i="9"/>
  <c r="P1157" i="9" l="1"/>
  <c r="C1157" i="9"/>
  <c r="P1158" i="9" l="1"/>
  <c r="C1158" i="9"/>
  <c r="P1159" i="9" l="1"/>
  <c r="C1159" i="9"/>
  <c r="P1160" i="9" l="1"/>
  <c r="C1160" i="9"/>
  <c r="P1161" i="9" l="1"/>
  <c r="C1161" i="9"/>
  <c r="P1162" i="9" l="1"/>
  <c r="C1162" i="9"/>
  <c r="C1163" i="9" l="1"/>
  <c r="P1163" i="9"/>
  <c r="C1164" i="9" l="1"/>
  <c r="P1164" i="9"/>
  <c r="P1165" i="9" l="1"/>
  <c r="C1165" i="9"/>
  <c r="P1166" i="9" l="1"/>
  <c r="C1166" i="9"/>
  <c r="P1167" i="9" l="1"/>
  <c r="C1167" i="9"/>
  <c r="P1168" i="9" l="1"/>
  <c r="C1168" i="9"/>
  <c r="P1169" i="9" l="1"/>
  <c r="C1169" i="9"/>
  <c r="P1170" i="9" l="1"/>
  <c r="C1170" i="9"/>
  <c r="C1171" i="9" l="1"/>
  <c r="P1171" i="9"/>
  <c r="P1172" i="9" l="1"/>
  <c r="C1172" i="9"/>
  <c r="P1173" i="9" l="1"/>
  <c r="C1173" i="9"/>
  <c r="P1174" i="9" l="1"/>
  <c r="C1174" i="9"/>
  <c r="P1175" i="9" l="1"/>
  <c r="C1175" i="9"/>
  <c r="P1176" i="9" l="1"/>
  <c r="C1176" i="9"/>
  <c r="P1177" i="9" l="1"/>
  <c r="C1177" i="9"/>
  <c r="C1178" i="9" l="1"/>
  <c r="P1178" i="9"/>
  <c r="P1179" i="9" l="1"/>
  <c r="C1179" i="9"/>
  <c r="P1180" i="9" l="1"/>
  <c r="C1180" i="9"/>
  <c r="P1181" i="9" l="1"/>
  <c r="C1181" i="9"/>
  <c r="P1182" i="9" l="1"/>
  <c r="C1182" i="9"/>
  <c r="C1183" i="9" l="1"/>
  <c r="P1183" i="9"/>
  <c r="P1184" i="9" l="1"/>
  <c r="C1184" i="9"/>
  <c r="P1185" i="9" l="1"/>
  <c r="C1185" i="9"/>
  <c r="C1186" i="9" l="1"/>
  <c r="P1186" i="9"/>
  <c r="P1187" i="9" l="1"/>
  <c r="C1187" i="9"/>
  <c r="C1188" i="9" l="1"/>
  <c r="P1188" i="9"/>
  <c r="P1189" i="9" l="1"/>
  <c r="C1189" i="9"/>
  <c r="P1190" i="9" l="1"/>
  <c r="C1190" i="9"/>
  <c r="C1191" i="9" l="1"/>
  <c r="P1191" i="9"/>
  <c r="P1192" i="9" l="1"/>
  <c r="C1192" i="9"/>
  <c r="C1193" i="9" l="1"/>
  <c r="P1193" i="9"/>
  <c r="P1194" i="9" l="1"/>
  <c r="C1194" i="9"/>
  <c r="P1195" i="9" l="1"/>
  <c r="C1195" i="9"/>
  <c r="P1196" i="9" l="1"/>
  <c r="C1196" i="9"/>
  <c r="P1197" i="9" l="1"/>
  <c r="C1197" i="9"/>
  <c r="P1198" i="9" l="1"/>
  <c r="C1198" i="9"/>
  <c r="P1199" i="9" l="1"/>
  <c r="C1199" i="9"/>
  <c r="P1200" i="9" l="1"/>
  <c r="C1200" i="9"/>
  <c r="P1201" i="9" l="1"/>
  <c r="C1201" i="9"/>
  <c r="C1202" i="9" l="1"/>
  <c r="P1202" i="9"/>
  <c r="C1203" i="9" l="1"/>
  <c r="P1203" i="9"/>
  <c r="C1204" i="9" l="1"/>
  <c r="P1204" i="9"/>
  <c r="P1205" i="9" l="1"/>
  <c r="C1205" i="9"/>
  <c r="P1206" i="9" l="1"/>
  <c r="C1206" i="9"/>
  <c r="P1207" i="9" l="1"/>
  <c r="C1207" i="9"/>
  <c r="P1208" i="9" l="1"/>
  <c r="C1208" i="9"/>
  <c r="P1209" i="9" l="1"/>
  <c r="C1209" i="9"/>
  <c r="C1210" i="9" l="1"/>
  <c r="P1210" i="9"/>
  <c r="C1211" i="9" l="1"/>
  <c r="P1211" i="9"/>
  <c r="P1212" i="9" l="1"/>
  <c r="C1212" i="9"/>
  <c r="C1213" i="9" l="1"/>
  <c r="P1213" i="9"/>
  <c r="P1214" i="9" l="1"/>
  <c r="C1214" i="9"/>
  <c r="P1215" i="9" l="1"/>
  <c r="C1215" i="9"/>
  <c r="C1216" i="9" l="1"/>
  <c r="P1216" i="9"/>
  <c r="C1217" i="9" l="1"/>
  <c r="P1217" i="9"/>
  <c r="C1218" i="9" l="1"/>
  <c r="P1218" i="9"/>
  <c r="P1219" i="9" l="1"/>
  <c r="C1219" i="9"/>
  <c r="P1220" i="9" l="1"/>
  <c r="C1220" i="9"/>
  <c r="P1221" i="9" l="1"/>
  <c r="C1221" i="9"/>
  <c r="P1222" i="9" l="1"/>
  <c r="C1222" i="9"/>
  <c r="P1223" i="9" l="1"/>
  <c r="C1223" i="9"/>
  <c r="O1222" i="9"/>
  <c r="Q1222" i="9" s="1"/>
  <c r="R1222" i="9" s="1"/>
  <c r="S1222" i="9" s="1"/>
  <c r="O1219" i="9"/>
  <c r="Q1219" i="9" s="1"/>
  <c r="R1219" i="9" s="1"/>
  <c r="S1219" i="9" s="1"/>
  <c r="O1220" i="9"/>
  <c r="Q1220" i="9" s="1"/>
  <c r="R1220" i="9" s="1"/>
  <c r="S1220" i="9" s="1"/>
  <c r="O1221" i="9"/>
  <c r="Q1221" i="9" s="1"/>
  <c r="R1221" i="9" s="1"/>
  <c r="S1221" i="9" s="1"/>
  <c r="P1224" i="9" l="1"/>
  <c r="C1224" i="9"/>
  <c r="O1224" i="9" s="1"/>
  <c r="Q1224" i="9" s="1"/>
  <c r="R1224" i="9" s="1"/>
  <c r="S1224" i="9" s="1"/>
  <c r="P1225" i="9" l="1"/>
  <c r="C1225" i="9"/>
  <c r="O1223" i="9"/>
  <c r="Q1223" i="9" s="1"/>
  <c r="R1223" i="9" s="1"/>
  <c r="S1223" i="9" s="1"/>
  <c r="C1226" i="9" l="1"/>
  <c r="P1226" i="9"/>
  <c r="C1227" i="9" l="1"/>
  <c r="P1227" i="9"/>
  <c r="P1228" i="9" l="1"/>
  <c r="C1228" i="9"/>
  <c r="P1229" i="9" l="1"/>
  <c r="C1229" i="9"/>
  <c r="C1230" i="9" l="1"/>
  <c r="P1230" i="9"/>
  <c r="P1231" i="9" l="1"/>
  <c r="C1231" i="9"/>
  <c r="C1232" i="9" l="1"/>
  <c r="P1232" i="9"/>
  <c r="P1233" i="9" l="1"/>
  <c r="C1233" i="9"/>
  <c r="C1234" i="9" l="1"/>
  <c r="P1234" i="9"/>
  <c r="P1235" i="9" l="1"/>
  <c r="C1235" i="9"/>
  <c r="C1236" i="9" l="1"/>
  <c r="P1236" i="9"/>
  <c r="C1237" i="9" l="1"/>
  <c r="P1237" i="9"/>
  <c r="P1238" i="9" l="1"/>
  <c r="C1238" i="9"/>
  <c r="P1239" i="9" l="1"/>
  <c r="C1239" i="9"/>
  <c r="P1240" i="9" l="1"/>
  <c r="C1240" i="9"/>
  <c r="P1241" i="9" l="1"/>
  <c r="C1241" i="9"/>
  <c r="C1242" i="9" l="1"/>
  <c r="P1242" i="9"/>
  <c r="P1243" i="9" l="1"/>
  <c r="C1243" i="9"/>
  <c r="C1244" i="9" l="1"/>
  <c r="P1244" i="9"/>
  <c r="P1245" i="9" l="1"/>
  <c r="C1245" i="9"/>
  <c r="P1246" i="9" l="1"/>
  <c r="C1246" i="9"/>
  <c r="C1247" i="9" l="1"/>
  <c r="P1247" i="9"/>
  <c r="C1248" i="9" l="1"/>
  <c r="P1248" i="9"/>
  <c r="C1249" i="9" l="1"/>
  <c r="P1249" i="9"/>
  <c r="C1250" i="9" l="1"/>
  <c r="P1250" i="9"/>
  <c r="P1251" i="9" l="1"/>
  <c r="C1251" i="9"/>
  <c r="P1252" i="9" l="1"/>
  <c r="C1252" i="9"/>
  <c r="C1253" i="9" l="1"/>
  <c r="P1253" i="9"/>
  <c r="P1254" i="9" l="1"/>
  <c r="C1254" i="9"/>
  <c r="P1255" i="9" l="1"/>
  <c r="C1255" i="9"/>
  <c r="C1256" i="9" l="1"/>
  <c r="P1256" i="9"/>
  <c r="P1257" i="9" l="1"/>
  <c r="C1257" i="9"/>
  <c r="P1258" i="9" l="1"/>
  <c r="C1258" i="9"/>
  <c r="P1259" i="9" l="1"/>
  <c r="C1259" i="9"/>
  <c r="C1260" i="9" l="1"/>
  <c r="P1260" i="9"/>
  <c r="C1261" i="9" l="1"/>
  <c r="P1261" i="9"/>
  <c r="P1262" i="9" l="1"/>
  <c r="C1262" i="9"/>
  <c r="P1263" i="9" l="1"/>
  <c r="C1263" i="9"/>
  <c r="P1264" i="9" l="1"/>
  <c r="C1264" i="9"/>
  <c r="P1265" i="9" l="1"/>
  <c r="C1265" i="9"/>
  <c r="P1266" i="9" l="1"/>
  <c r="C1266" i="9"/>
  <c r="C1267" i="9" l="1"/>
  <c r="P1267" i="9"/>
  <c r="C1268" i="9" l="1"/>
  <c r="P1268" i="9"/>
  <c r="P1269" i="9" l="1"/>
  <c r="C1269" i="9"/>
  <c r="P1270" i="9" l="1"/>
  <c r="C1270" i="9"/>
  <c r="P1271" i="9" l="1"/>
  <c r="C1271" i="9"/>
  <c r="C1272" i="9" l="1"/>
  <c r="P1272" i="9"/>
  <c r="P1273" i="9" l="1"/>
  <c r="C1273" i="9"/>
  <c r="O1273" i="9" s="1"/>
  <c r="Q1273" i="9" s="1"/>
  <c r="R1273" i="9" s="1"/>
  <c r="S1273" i="9" s="1"/>
  <c r="O1270" i="9" l="1"/>
  <c r="Q1270" i="9" s="1"/>
  <c r="R1270" i="9" s="1"/>
  <c r="S1270" i="9" s="1"/>
  <c r="O1271" i="9"/>
  <c r="Q1271" i="9" s="1"/>
  <c r="R1271" i="9" s="1"/>
  <c r="S1271" i="9" s="1"/>
  <c r="P1274" i="9"/>
  <c r="C1274" i="9"/>
  <c r="O1269" i="9"/>
  <c r="Q1269" i="9" s="1"/>
  <c r="R1269" i="9" s="1"/>
  <c r="S1269" i="9" s="1"/>
  <c r="O1272" i="9"/>
  <c r="Q1272" i="9" s="1"/>
  <c r="R1272" i="9" s="1"/>
  <c r="S1272" i="9" s="1"/>
  <c r="P1275" i="9" l="1"/>
  <c r="C1275" i="9"/>
  <c r="P1276" i="9" l="1"/>
  <c r="C1276" i="9"/>
  <c r="P1277" i="9" l="1"/>
  <c r="C1277" i="9"/>
  <c r="P1278" i="9" l="1"/>
  <c r="C1278" i="9"/>
  <c r="P1279" i="9" l="1"/>
  <c r="C1279" i="9"/>
  <c r="P1280" i="9" l="1"/>
  <c r="C1280" i="9"/>
  <c r="C1281" i="9" l="1"/>
  <c r="P1281" i="9"/>
  <c r="P1282" i="9" l="1"/>
  <c r="C1282" i="9"/>
  <c r="P1283" i="9" l="1"/>
  <c r="C1283" i="9"/>
  <c r="P1284" i="9" l="1"/>
  <c r="C1284" i="9"/>
  <c r="P1285" i="9" l="1"/>
  <c r="C1285" i="9"/>
  <c r="P1286" i="9" l="1"/>
  <c r="C1286" i="9"/>
  <c r="P1287" i="9" l="1"/>
  <c r="C1287" i="9"/>
  <c r="P1288" i="9" l="1"/>
  <c r="C1288" i="9"/>
  <c r="P1289" i="9" l="1"/>
  <c r="C1289" i="9"/>
  <c r="P1290" i="9" l="1"/>
  <c r="C1290" i="9"/>
  <c r="P1291" i="9" l="1"/>
  <c r="C1291" i="9"/>
  <c r="P1292" i="9" l="1"/>
  <c r="C1292" i="9"/>
  <c r="P1293" i="9" l="1"/>
  <c r="C1293" i="9"/>
  <c r="P1294" i="9" l="1"/>
  <c r="C1294" i="9"/>
  <c r="P1295" i="9" l="1"/>
  <c r="C1295" i="9"/>
  <c r="P1296" i="9" l="1"/>
  <c r="C1296" i="9"/>
  <c r="P1297" i="9" l="1"/>
  <c r="C1297" i="9"/>
  <c r="P1298" i="9" l="1"/>
  <c r="C1298" i="9"/>
  <c r="P1299" i="9" l="1"/>
  <c r="C1299" i="9"/>
  <c r="P1300" i="9" l="1"/>
  <c r="C1300" i="9"/>
  <c r="P1301" i="9" l="1"/>
  <c r="C1301" i="9"/>
  <c r="P1302" i="9" l="1"/>
  <c r="C1302" i="9"/>
  <c r="P1303" i="9" l="1"/>
  <c r="C1303" i="9"/>
  <c r="P1304" i="9" l="1"/>
  <c r="C1304" i="9"/>
  <c r="P1305" i="9" l="1"/>
  <c r="C1305" i="9"/>
  <c r="P1306" i="9" l="1"/>
  <c r="C1306" i="9"/>
  <c r="P1307" i="9" l="1"/>
  <c r="C1307" i="9"/>
  <c r="P1308" i="9" l="1"/>
  <c r="C1308" i="9"/>
  <c r="P1309" i="9" l="1"/>
  <c r="C1309" i="9"/>
  <c r="P1310" i="9" l="1"/>
  <c r="C1310" i="9"/>
  <c r="P1311" i="9" l="1"/>
  <c r="C1311" i="9"/>
  <c r="P1312" i="9" l="1"/>
  <c r="C1312" i="9"/>
  <c r="P1313" i="9" l="1"/>
  <c r="C1313" i="9"/>
  <c r="P1314" i="9" l="1"/>
  <c r="C1314" i="9"/>
  <c r="P1315" i="9" l="1"/>
  <c r="C1315" i="9"/>
  <c r="P1316" i="9" l="1"/>
  <c r="C1316" i="9"/>
  <c r="P1317" i="9" l="1"/>
  <c r="C1317" i="9"/>
  <c r="P1318" i="9" l="1"/>
  <c r="C1318" i="9"/>
  <c r="P1319" i="9" l="1"/>
  <c r="C1319" i="9"/>
  <c r="P1320" i="9" l="1"/>
  <c r="C1320" i="9"/>
  <c r="C1321" i="9" l="1"/>
  <c r="P1321" i="9"/>
  <c r="C1322" i="9" l="1"/>
  <c r="P1322" i="9"/>
  <c r="P1323" i="9" l="1"/>
  <c r="C1323" i="9"/>
  <c r="P1324" i="9" l="1"/>
  <c r="C1324" i="9"/>
  <c r="C1325" i="9" l="1"/>
  <c r="P1325" i="9"/>
  <c r="P1326" i="9" l="1"/>
  <c r="C1326" i="9"/>
  <c r="P1327" i="9" l="1"/>
  <c r="C1327" i="9"/>
  <c r="P1328" i="9" l="1"/>
  <c r="C1328" i="9"/>
  <c r="P1329" i="9" l="1"/>
  <c r="C1329" i="9"/>
  <c r="P1330" i="9" l="1"/>
  <c r="C1330" i="9"/>
  <c r="P1331" i="9" l="1"/>
  <c r="C1331" i="9"/>
  <c r="P1332" i="9" l="1"/>
  <c r="C1332" i="9"/>
  <c r="P1333" i="9" l="1"/>
  <c r="C1333" i="9"/>
  <c r="P1334" i="9" l="1"/>
  <c r="C1334" i="9"/>
  <c r="C1335" i="9" l="1"/>
  <c r="P1335" i="9"/>
  <c r="P1336" i="9" l="1"/>
  <c r="C1336" i="9"/>
  <c r="P1337" i="9" l="1"/>
  <c r="C1337" i="9"/>
  <c r="P1338" i="9" l="1"/>
  <c r="C1338" i="9"/>
  <c r="P1339" i="9" l="1"/>
  <c r="C1339" i="9"/>
  <c r="P1340" i="9" l="1"/>
  <c r="C1340" i="9"/>
  <c r="P1341" i="9" l="1"/>
  <c r="C1341" i="9"/>
  <c r="P1342" i="9" l="1"/>
  <c r="C1342" i="9"/>
  <c r="P1343" i="9" l="1"/>
  <c r="C1343" i="9"/>
  <c r="P1344" i="9" l="1"/>
  <c r="C1344" i="9"/>
  <c r="P1345" i="9" l="1"/>
  <c r="C1345" i="9"/>
  <c r="P1346" i="9" l="1"/>
  <c r="C1346" i="9"/>
  <c r="P1347" i="9" l="1"/>
  <c r="C1347" i="9"/>
  <c r="P1348" i="9" l="1"/>
  <c r="C1348" i="9"/>
  <c r="P1349" i="9" l="1"/>
  <c r="C1349" i="9"/>
  <c r="P1350" i="9" l="1"/>
  <c r="C1350" i="9"/>
  <c r="P1351" i="9" l="1"/>
  <c r="C1351" i="9"/>
  <c r="P1352" i="9" l="1"/>
  <c r="C1352" i="9"/>
  <c r="P1353" i="9" l="1"/>
  <c r="C1353" i="9"/>
  <c r="P1354" i="9" l="1"/>
  <c r="C1354" i="9"/>
  <c r="P1355" i="9" l="1"/>
  <c r="C1355" i="9"/>
  <c r="P1356" i="9" l="1"/>
  <c r="C1356" i="9"/>
  <c r="P1357" i="9" l="1"/>
  <c r="C1357" i="9"/>
  <c r="P1358" i="9" l="1"/>
  <c r="C1358" i="9"/>
  <c r="P1359" i="9" l="1"/>
  <c r="C1359" i="9"/>
  <c r="P1360" i="9" l="1"/>
  <c r="C1360" i="9"/>
  <c r="P1361" i="9" l="1"/>
  <c r="C1361" i="9"/>
  <c r="P1362" i="9" l="1"/>
  <c r="C1362" i="9"/>
  <c r="P1363" i="9" l="1"/>
  <c r="C1363" i="9"/>
  <c r="P1364" i="9" l="1"/>
  <c r="C1364" i="9"/>
  <c r="P1365" i="9" l="1"/>
  <c r="C1365" i="9"/>
  <c r="C1366" i="9" l="1"/>
  <c r="P1366" i="9"/>
  <c r="P1367" i="9" l="1"/>
  <c r="C1367" i="9"/>
  <c r="P1368" i="9" l="1"/>
  <c r="C1368" i="9"/>
  <c r="P1369" i="9" l="1"/>
  <c r="C1369" i="9"/>
  <c r="P1370" i="9" l="1"/>
  <c r="C1370" i="9"/>
  <c r="P1371" i="9" l="1"/>
  <c r="C1371" i="9"/>
  <c r="O1369" i="9" s="1"/>
  <c r="Q1369" i="9" s="1"/>
  <c r="R1369" i="9" s="1"/>
  <c r="S1369" i="9" s="1"/>
  <c r="O1367" i="9" l="1"/>
  <c r="Q1367" i="9" s="1"/>
  <c r="R1367" i="9" s="1"/>
  <c r="S1367" i="9" s="1"/>
  <c r="O1371" i="9"/>
  <c r="Q1371" i="9" s="1"/>
  <c r="R1371" i="9" s="1"/>
  <c r="S1371" i="9" s="1"/>
  <c r="P1372" i="9"/>
  <c r="C1372" i="9"/>
  <c r="O1370" i="9"/>
  <c r="Q1370" i="9" s="1"/>
  <c r="R1370" i="9" s="1"/>
  <c r="S1370" i="9" s="1"/>
  <c r="P1373" i="9" l="1"/>
  <c r="C1373" i="9"/>
  <c r="P1374" i="9" l="1"/>
  <c r="C1374" i="9"/>
  <c r="C1375" i="9" l="1"/>
  <c r="P1375" i="9"/>
  <c r="P1376" i="9" l="1"/>
  <c r="C1376" i="9"/>
  <c r="P1377" i="9" l="1"/>
  <c r="C1377" i="9"/>
  <c r="C1378" i="9" l="1"/>
  <c r="P1378" i="9"/>
  <c r="P1379" i="9" l="1"/>
  <c r="C1379" i="9"/>
  <c r="C1380" i="9" l="1"/>
  <c r="P1380" i="9"/>
  <c r="P1381" i="9" l="1"/>
  <c r="C1381" i="9"/>
  <c r="P1382" i="9" l="1"/>
  <c r="C1382" i="9"/>
  <c r="P1383" i="9" l="1"/>
  <c r="C1383" i="9"/>
  <c r="C1384" i="9" l="1"/>
  <c r="P1384" i="9"/>
  <c r="P1385" i="9" l="1"/>
  <c r="C1385" i="9"/>
  <c r="P1386" i="9" l="1"/>
  <c r="C1386" i="9"/>
  <c r="P1387" i="9" l="1"/>
  <c r="C1387" i="9"/>
  <c r="P1388" i="9" l="1"/>
  <c r="C1388" i="9"/>
  <c r="P1389" i="9" l="1"/>
  <c r="C1389" i="9"/>
  <c r="P1390" i="9" l="1"/>
  <c r="C1390" i="9"/>
  <c r="P1391" i="9" l="1"/>
  <c r="C1391" i="9"/>
  <c r="P1392" i="9" l="1"/>
  <c r="C1392" i="9"/>
  <c r="P1393" i="9" l="1"/>
  <c r="C1393" i="9"/>
  <c r="P1394" i="9" l="1"/>
  <c r="C1394" i="9"/>
  <c r="P1395" i="9" l="1"/>
  <c r="C1395" i="9"/>
  <c r="P1396" i="9" l="1"/>
  <c r="C1396" i="9"/>
  <c r="P1397" i="9" l="1"/>
  <c r="C1397" i="9"/>
  <c r="P1398" i="9" l="1"/>
  <c r="C1398" i="9"/>
  <c r="P1399" i="9" l="1"/>
  <c r="C1399" i="9"/>
  <c r="P1400" i="9" l="1"/>
  <c r="C1400" i="9"/>
  <c r="P1401" i="9" l="1"/>
  <c r="C1401" i="9"/>
  <c r="P1402" i="9" l="1"/>
  <c r="C1402" i="9"/>
  <c r="P1403" i="9" l="1"/>
  <c r="C1403" i="9"/>
  <c r="P1404" i="9" l="1"/>
  <c r="C1404" i="9"/>
  <c r="P1405" i="9" l="1"/>
  <c r="C1405" i="9"/>
  <c r="C1406" i="9" l="1"/>
  <c r="P1406" i="9"/>
  <c r="C1407" i="9" l="1"/>
  <c r="P1407" i="9"/>
  <c r="P1408" i="9" l="1"/>
  <c r="C1408" i="9"/>
  <c r="P1409" i="9" l="1"/>
  <c r="C1409" i="9"/>
  <c r="P1410" i="9" l="1"/>
  <c r="C1410" i="9"/>
  <c r="P1411" i="9" l="1"/>
  <c r="C1411" i="9"/>
  <c r="P1412" i="9" l="1"/>
  <c r="C1412" i="9"/>
  <c r="P1413" i="9" l="1"/>
  <c r="C1413" i="9"/>
  <c r="C1414" i="9" l="1"/>
  <c r="P1414" i="9"/>
  <c r="C1415" i="9" l="1"/>
  <c r="P1415" i="9"/>
  <c r="P1416" i="9" l="1"/>
  <c r="C1416" i="9"/>
  <c r="P1417" i="9" l="1"/>
  <c r="C1417" i="9"/>
  <c r="P1418" i="9" l="1"/>
  <c r="C1418" i="9"/>
  <c r="P1419" i="9" l="1"/>
  <c r="C1419" i="9"/>
  <c r="P1420" i="9" l="1"/>
  <c r="C1420" i="9"/>
  <c r="P1421" i="9" l="1"/>
  <c r="C1421" i="9"/>
  <c r="P1422" i="9" l="1"/>
  <c r="C1422" i="9"/>
  <c r="P1423" i="9" l="1"/>
  <c r="C1423" i="9"/>
  <c r="P1424" i="9" l="1"/>
  <c r="C1424" i="9"/>
  <c r="P1425" i="9" l="1"/>
  <c r="C1425" i="9"/>
  <c r="P1426" i="9" l="1"/>
  <c r="C1426" i="9"/>
  <c r="C1427" i="9" l="1"/>
  <c r="P1427" i="9"/>
  <c r="P1428" i="9" l="1"/>
  <c r="C1428" i="9"/>
  <c r="P1429" i="9" l="1"/>
  <c r="C1429" i="9"/>
  <c r="P1430" i="9" l="1"/>
  <c r="C1430" i="9"/>
  <c r="P1431" i="9" l="1"/>
  <c r="C1431" i="9"/>
  <c r="P1432" i="9" l="1"/>
  <c r="C1432" i="9"/>
  <c r="P1433" i="9" l="1"/>
  <c r="C1433" i="9"/>
  <c r="P1434" i="9" l="1"/>
  <c r="C1434" i="9"/>
  <c r="P1435" i="9" l="1"/>
  <c r="C1435" i="9"/>
  <c r="P1436" i="9" l="1"/>
  <c r="C1436" i="9"/>
  <c r="P1437" i="9" l="1"/>
  <c r="C1437" i="9"/>
  <c r="C1438" i="9" l="1"/>
  <c r="P1438" i="9"/>
  <c r="P1439" i="9" l="1"/>
  <c r="C1439" i="9"/>
  <c r="C1440" i="9" l="1"/>
  <c r="P1440" i="9"/>
  <c r="P1441" i="9" l="1"/>
  <c r="C1441" i="9"/>
  <c r="C1442" i="9" l="1"/>
  <c r="P1442" i="9"/>
  <c r="C1443" i="9" l="1"/>
  <c r="P1443" i="9"/>
  <c r="C1444" i="9" l="1"/>
  <c r="P1444" i="9"/>
  <c r="C1445" i="9" l="1"/>
  <c r="P1445" i="9"/>
  <c r="P1446" i="9" l="1"/>
  <c r="C1446" i="9"/>
  <c r="P1447" i="9" l="1"/>
  <c r="C1447" i="9"/>
  <c r="P1448" i="9" l="1"/>
  <c r="C1448" i="9"/>
  <c r="P1449" i="9" l="1"/>
  <c r="C1449" i="9"/>
  <c r="C1450" i="9" l="1"/>
  <c r="P1450" i="9"/>
  <c r="C1451" i="9" l="1"/>
  <c r="P1451" i="9"/>
  <c r="C1452" i="9" l="1"/>
  <c r="P1452" i="9"/>
  <c r="C1453" i="9" l="1"/>
  <c r="P1453" i="9"/>
  <c r="P1454" i="9" l="1"/>
  <c r="C1454" i="9"/>
  <c r="P1455" i="9" l="1"/>
  <c r="C1455" i="9"/>
  <c r="O1454" i="9" s="1"/>
  <c r="Q1454" i="9" s="1"/>
  <c r="R1454" i="9" s="1"/>
  <c r="S1454" i="9" s="1"/>
  <c r="O1451" i="9" l="1"/>
  <c r="Q1451" i="9" s="1"/>
  <c r="R1451" i="9" s="1"/>
  <c r="S1451" i="9" s="1"/>
  <c r="O1453" i="9"/>
  <c r="Q1453" i="9" s="1"/>
  <c r="R1453" i="9" s="1"/>
  <c r="S1453" i="9" s="1"/>
  <c r="C1456" i="9"/>
  <c r="P1456" i="9"/>
  <c r="O1450" i="9"/>
  <c r="Q1450" i="9" s="1"/>
  <c r="R1450" i="9" s="1"/>
  <c r="S1450" i="9" s="1"/>
  <c r="O1455" i="9"/>
  <c r="Q1455" i="9" s="1"/>
  <c r="R1455" i="9" s="1"/>
  <c r="S1455" i="9" s="1"/>
  <c r="C1457" i="9" l="1"/>
  <c r="P1457" i="9"/>
  <c r="C1458" i="9" l="1"/>
  <c r="P1458" i="9"/>
  <c r="C1459" i="9" l="1"/>
  <c r="P1459" i="9"/>
  <c r="P1460" i="9" l="1"/>
  <c r="C1460" i="9"/>
  <c r="P1461" i="9" l="1"/>
  <c r="C1461" i="9"/>
  <c r="P1462" i="9" l="1"/>
  <c r="C1462" i="9"/>
  <c r="P1463" i="9" l="1"/>
  <c r="C1463" i="9"/>
  <c r="P1464" i="9" l="1"/>
  <c r="C1464" i="9"/>
  <c r="C1465" i="9" l="1"/>
  <c r="P1465" i="9"/>
  <c r="P1466" i="9" l="1"/>
  <c r="C1466" i="9"/>
  <c r="P1467" i="9" l="1"/>
  <c r="C1467" i="9"/>
  <c r="P1468" i="9" l="1"/>
  <c r="C1468" i="9"/>
  <c r="P1469" i="9" l="1"/>
  <c r="C1469" i="9"/>
  <c r="P1470" i="9" l="1"/>
  <c r="C1470" i="9"/>
  <c r="C1471" i="9" l="1"/>
  <c r="P1471" i="9"/>
  <c r="P1472" i="9" l="1"/>
  <c r="C1472" i="9"/>
  <c r="P1473" i="9" l="1"/>
  <c r="C1473" i="9"/>
  <c r="P1474" i="9" l="1"/>
  <c r="C1474" i="9"/>
  <c r="P1475" i="9" l="1"/>
  <c r="C1475" i="9"/>
  <c r="P1476" i="9" l="1"/>
  <c r="C1476" i="9"/>
  <c r="P1477" i="9" l="1"/>
  <c r="C1477" i="9"/>
  <c r="P1478" i="9" l="1"/>
  <c r="C1478" i="9"/>
  <c r="P1479" i="9" l="1"/>
  <c r="C1479" i="9"/>
  <c r="C1480" i="9" l="1"/>
  <c r="P1480" i="9"/>
  <c r="P1481" i="9" l="1"/>
  <c r="C1481" i="9"/>
  <c r="P1482" i="9" l="1"/>
  <c r="C1482" i="9"/>
  <c r="P1483" i="9" l="1"/>
  <c r="C1483" i="9"/>
  <c r="C1484" i="9" l="1"/>
  <c r="P1484" i="9"/>
  <c r="C1485" i="9" l="1"/>
  <c r="P1485" i="9"/>
  <c r="P1486" i="9" l="1"/>
  <c r="C1486" i="9"/>
  <c r="C1487" i="9" l="1"/>
  <c r="P1487" i="9"/>
  <c r="C1488" i="9" l="1"/>
  <c r="P1488" i="9"/>
  <c r="P1489" i="9" l="1"/>
  <c r="C1489" i="9"/>
  <c r="C1490" i="9" l="1"/>
  <c r="P1490" i="9"/>
  <c r="P1491" i="9" l="1"/>
  <c r="C1491" i="9"/>
  <c r="C1492" i="9" l="1"/>
  <c r="P1492" i="9"/>
  <c r="C1493" i="9" l="1"/>
  <c r="P1493" i="9"/>
  <c r="P1494" i="9" l="1"/>
  <c r="C1494" i="9"/>
  <c r="P1495" i="9" l="1"/>
  <c r="C1495" i="9"/>
  <c r="C1496" i="9" l="1"/>
  <c r="P1496" i="9"/>
  <c r="C1497" i="9" l="1"/>
  <c r="P1497" i="9"/>
  <c r="C1498" i="9" l="1"/>
  <c r="P1498" i="9"/>
  <c r="P1499" i="9" l="1"/>
  <c r="C1499" i="9"/>
  <c r="P1500" i="9" l="1"/>
  <c r="C1500" i="9"/>
  <c r="C1501" i="9" l="1"/>
  <c r="P1501" i="9"/>
  <c r="P1502" i="9" l="1"/>
  <c r="C1502" i="9"/>
  <c r="P1503" i="9" l="1"/>
  <c r="C1503" i="9"/>
  <c r="P1504" i="9" l="1"/>
  <c r="C1504" i="9"/>
  <c r="P1505" i="9" l="1"/>
  <c r="C1505" i="9"/>
  <c r="P1506" i="9" l="1"/>
  <c r="C1506" i="9"/>
  <c r="P1507" i="9" l="1"/>
  <c r="C1507" i="9"/>
  <c r="O1505" i="9" s="1"/>
  <c r="Q1505" i="9" s="1"/>
  <c r="R1505" i="9" s="1"/>
  <c r="S1505" i="9" s="1"/>
  <c r="O1507" i="9" l="1"/>
  <c r="Q1507" i="9" s="1"/>
  <c r="R1507" i="9" s="1"/>
  <c r="S1507" i="9" s="1"/>
  <c r="C1508" i="9"/>
  <c r="P1508" i="9"/>
  <c r="O1506" i="9"/>
  <c r="Q1506" i="9" s="1"/>
  <c r="R1506" i="9" s="1"/>
  <c r="S1506" i="9" s="1"/>
  <c r="P1509" i="9" l="1"/>
  <c r="C1509" i="9"/>
  <c r="P1510" i="9" l="1"/>
  <c r="C1510" i="9"/>
  <c r="P1511" i="9" l="1"/>
  <c r="C1511" i="9"/>
  <c r="C1512" i="9" l="1"/>
  <c r="P1512" i="9"/>
  <c r="C1513" i="9" l="1"/>
  <c r="P1513" i="9"/>
  <c r="C1514" i="9" l="1"/>
  <c r="P1514" i="9"/>
  <c r="P1515" i="9" l="1"/>
  <c r="C1515" i="9"/>
  <c r="P1516" i="9" l="1"/>
  <c r="C1516" i="9"/>
  <c r="P1517" i="9" l="1"/>
  <c r="C1517" i="9"/>
  <c r="P1518" i="9" l="1"/>
  <c r="C1518" i="9"/>
  <c r="C1519" i="9" l="1"/>
  <c r="P1519" i="9"/>
  <c r="C1520" i="9" l="1"/>
  <c r="P1520" i="9"/>
  <c r="P1521" i="9" l="1"/>
  <c r="C1521" i="9"/>
  <c r="P1522" i="9" l="1"/>
  <c r="C1522" i="9"/>
  <c r="P1523" i="9" l="1"/>
  <c r="C1523" i="9"/>
  <c r="P1524" i="9" l="1"/>
  <c r="C1524" i="9"/>
  <c r="P1525" i="9" l="1"/>
  <c r="C1525" i="9"/>
  <c r="P1526" i="9" l="1"/>
  <c r="C1526" i="9"/>
  <c r="P1527" i="9" l="1"/>
  <c r="C1527" i="9"/>
  <c r="P1528" i="9" l="1"/>
  <c r="C1528" i="9"/>
  <c r="C1529" i="9" l="1"/>
  <c r="P1529" i="9"/>
  <c r="P1530" i="9" l="1"/>
  <c r="C1530" i="9"/>
  <c r="P1531" i="9" l="1"/>
  <c r="C1531" i="9"/>
  <c r="P1532" i="9" l="1"/>
  <c r="C1532" i="9"/>
  <c r="P1533" i="9" l="1"/>
  <c r="C1533" i="9"/>
  <c r="C1534" i="9" l="1"/>
  <c r="P1534" i="9"/>
  <c r="P1535" i="9" l="1"/>
  <c r="C1535" i="9"/>
  <c r="P1536" i="9" l="1"/>
  <c r="C1536" i="9"/>
  <c r="P1537" i="9" l="1"/>
  <c r="C1537" i="9"/>
  <c r="P1538" i="9" l="1"/>
  <c r="C1538" i="9"/>
  <c r="P1539" i="9" l="1"/>
  <c r="C1539" i="9"/>
  <c r="P1540" i="9" l="1"/>
  <c r="C1540" i="9"/>
  <c r="P1541" i="9" l="1"/>
  <c r="C1541" i="9"/>
  <c r="P1542" i="9" l="1"/>
  <c r="C1542" i="9"/>
  <c r="P1543" i="9" l="1"/>
  <c r="C1543" i="9"/>
  <c r="P1544" i="9" l="1"/>
  <c r="C1544" i="9"/>
  <c r="P1545" i="9" l="1"/>
  <c r="C1545" i="9"/>
  <c r="P1546" i="9" l="1"/>
  <c r="C1546" i="9"/>
  <c r="P1547" i="9" l="1"/>
  <c r="C1547" i="9"/>
  <c r="P1548" i="9" l="1"/>
  <c r="C1548" i="9"/>
  <c r="P1549" i="9" l="1"/>
  <c r="C1549" i="9"/>
  <c r="P1550" i="9" l="1"/>
  <c r="C1550" i="9"/>
  <c r="P1551" i="9" l="1"/>
  <c r="C1551" i="9"/>
  <c r="P1552" i="9" l="1"/>
  <c r="C1552" i="9"/>
  <c r="P1553" i="9" l="1"/>
  <c r="C1553" i="9"/>
  <c r="P1554" i="9" l="1"/>
  <c r="C1554" i="9"/>
  <c r="P1555" i="9" l="1"/>
  <c r="C1555" i="9"/>
  <c r="P1556" i="9" l="1"/>
  <c r="C1556" i="9"/>
  <c r="P1557" i="9" l="1"/>
  <c r="C1557" i="9"/>
  <c r="P1558" i="9" l="1"/>
  <c r="C1558" i="9"/>
  <c r="C1559" i="9" l="1"/>
  <c r="P1559" i="9"/>
  <c r="P1560" i="9" l="1"/>
  <c r="C1560" i="9"/>
  <c r="P1561" i="9" l="1"/>
  <c r="C1561" i="9"/>
  <c r="P1562" i="9" l="1"/>
  <c r="C1562" i="9"/>
  <c r="P1563" i="9" l="1"/>
  <c r="C1563" i="9"/>
  <c r="P1564" i="9" l="1"/>
  <c r="C1564" i="9"/>
  <c r="P1565" i="9" l="1"/>
  <c r="C1565" i="9"/>
  <c r="P1566" i="9" l="1"/>
  <c r="C1566" i="9"/>
  <c r="P1567" i="9" l="1"/>
  <c r="C1567" i="9"/>
  <c r="C1568" i="9" l="1"/>
  <c r="P1568" i="9"/>
  <c r="P1569" i="9" l="1"/>
  <c r="C1569" i="9"/>
  <c r="P1570" i="9" l="1"/>
  <c r="C1570" i="9"/>
  <c r="P1571" i="9" l="1"/>
  <c r="C1571" i="9"/>
  <c r="P1572" i="9" l="1"/>
  <c r="C1572" i="9"/>
  <c r="C1573" i="9" l="1"/>
  <c r="P1573" i="9"/>
  <c r="P1574" i="9" l="1"/>
  <c r="C1574" i="9"/>
  <c r="P1575" i="9" l="1"/>
  <c r="C1575" i="9"/>
  <c r="C1576" i="9" l="1"/>
  <c r="P1576" i="9"/>
  <c r="P1577" i="9" l="1"/>
  <c r="C1577" i="9"/>
  <c r="P1578" i="9" l="1"/>
  <c r="C1578" i="9"/>
  <c r="P1579" i="9" l="1"/>
  <c r="C1579" i="9"/>
  <c r="P1580" i="9" l="1"/>
  <c r="C1580" i="9"/>
  <c r="P1581" i="9" l="1"/>
  <c r="C1581" i="9"/>
  <c r="P1582" i="9" l="1"/>
  <c r="C1582" i="9"/>
  <c r="C1583" i="9" l="1"/>
  <c r="P1583" i="9"/>
  <c r="P1584" i="9" l="1"/>
  <c r="C1584" i="9"/>
  <c r="P1585" i="9" l="1"/>
  <c r="C1585" i="9"/>
  <c r="C1586" i="9" l="1"/>
  <c r="P1586" i="9"/>
  <c r="P1587" i="9" l="1"/>
  <c r="C1587" i="9"/>
  <c r="C1588" i="9" l="1"/>
  <c r="P1588" i="9"/>
  <c r="P1589" i="9" l="1"/>
  <c r="C1589" i="9"/>
  <c r="P1590" i="9" l="1"/>
  <c r="C1590" i="9"/>
  <c r="P1591" i="9" l="1"/>
  <c r="C1591" i="9"/>
  <c r="P1592" i="9" l="1"/>
  <c r="C1592" i="9"/>
  <c r="P1593" i="9" l="1"/>
  <c r="C1593" i="9"/>
  <c r="P1594" i="9" l="1"/>
  <c r="C1594" i="9"/>
  <c r="P1595" i="9" l="1"/>
  <c r="C1595" i="9"/>
  <c r="O1593" i="9" s="1"/>
  <c r="Q1593" i="9" s="1"/>
  <c r="R1593" i="9" s="1"/>
  <c r="S1593" i="9" s="1"/>
  <c r="P1596" i="9" l="1"/>
  <c r="C1596" i="9"/>
  <c r="O1595" i="9"/>
  <c r="Q1595" i="9" s="1"/>
  <c r="R1595" i="9" s="1"/>
  <c r="S1595" i="9" s="1"/>
  <c r="O1594" i="9"/>
  <c r="Q1594" i="9" s="1"/>
  <c r="R1594" i="9" s="1"/>
  <c r="S1594" i="9" s="1"/>
  <c r="P1597" i="9" l="1"/>
  <c r="C1597" i="9"/>
  <c r="C1598" i="9" l="1"/>
  <c r="P1598" i="9"/>
  <c r="P1599" i="9" l="1"/>
  <c r="C1599" i="9"/>
  <c r="P1600" i="9" l="1"/>
  <c r="C1600" i="9"/>
  <c r="P1601" i="9" l="1"/>
  <c r="C1601" i="9"/>
  <c r="P1602" i="9" l="1"/>
  <c r="C1602" i="9"/>
  <c r="P1603" i="9" l="1"/>
  <c r="C1603" i="9"/>
  <c r="C1604" i="9" l="1"/>
  <c r="P1604" i="9"/>
  <c r="P1605" i="9" l="1"/>
  <c r="C1605" i="9"/>
  <c r="P1606" i="9" l="1"/>
  <c r="C1606" i="9"/>
  <c r="P1607" i="9" l="1"/>
  <c r="C1607" i="9"/>
  <c r="P1608" i="9" l="1"/>
  <c r="C1608" i="9"/>
  <c r="P1609" i="9" l="1"/>
  <c r="C1609" i="9"/>
  <c r="P1610" i="9" l="1"/>
  <c r="C1610" i="9"/>
  <c r="P1611" i="9" l="1"/>
  <c r="C1611" i="9"/>
  <c r="P1612" i="9" l="1"/>
  <c r="C1612" i="9"/>
  <c r="P1613" i="9" l="1"/>
  <c r="C1613" i="9"/>
  <c r="P1614" i="9" l="1"/>
  <c r="C1614" i="9"/>
  <c r="P1615" i="9" l="1"/>
  <c r="C1615" i="9"/>
  <c r="P1616" i="9" l="1"/>
  <c r="C1616" i="9"/>
  <c r="P1617" i="9" l="1"/>
  <c r="C1617" i="9"/>
  <c r="P1618" i="9" l="1"/>
  <c r="C1618" i="9"/>
  <c r="P1619" i="9" l="1"/>
  <c r="C1619" i="9"/>
  <c r="P1620" i="9" l="1"/>
  <c r="C1620" i="9"/>
  <c r="P1621" i="9" l="1"/>
  <c r="C1621" i="9"/>
  <c r="P1622" i="9" l="1"/>
  <c r="C1622" i="9"/>
  <c r="P1623" i="9" l="1"/>
  <c r="C1623" i="9"/>
  <c r="C1624" i="9" l="1"/>
  <c r="P1624" i="9"/>
  <c r="P1625" i="9" l="1"/>
  <c r="C1625" i="9"/>
  <c r="P1626" i="9" l="1"/>
  <c r="C1626" i="9"/>
  <c r="P1627" i="9" l="1"/>
  <c r="C1627" i="9"/>
  <c r="P1628" i="9" l="1"/>
  <c r="C1628" i="9"/>
  <c r="P1629" i="9" l="1"/>
  <c r="C1629" i="9"/>
  <c r="P1630" i="9" l="1"/>
  <c r="C1630" i="9"/>
  <c r="P1631" i="9" l="1"/>
  <c r="C1631" i="9"/>
  <c r="C1632" i="9" l="1"/>
  <c r="P1632" i="9"/>
  <c r="P1633" i="9" l="1"/>
  <c r="C1633" i="9"/>
  <c r="P1634" i="9" l="1"/>
  <c r="C1634" i="9"/>
  <c r="P1635" i="9" l="1"/>
  <c r="C1635" i="9"/>
  <c r="P1636" i="9" l="1"/>
  <c r="C1636" i="9"/>
  <c r="P1637" i="9" l="1"/>
  <c r="C1637" i="9"/>
  <c r="P1638" i="9" l="1"/>
  <c r="C1638" i="9"/>
  <c r="P1639" i="9" l="1"/>
  <c r="C1639" i="9"/>
  <c r="P1640" i="9" l="1"/>
  <c r="C1640" i="9"/>
  <c r="P1641" i="9" l="1"/>
  <c r="C1641" i="9"/>
  <c r="P1642" i="9" l="1"/>
  <c r="C1642" i="9"/>
  <c r="C1643" i="9" l="1"/>
  <c r="P1643" i="9"/>
  <c r="C1644" i="9" l="1"/>
  <c r="P1644" i="9"/>
  <c r="P1645" i="9" l="1"/>
  <c r="C1645" i="9"/>
  <c r="C1646" i="9" l="1"/>
  <c r="P1646" i="9"/>
  <c r="C1647" i="9" l="1"/>
  <c r="P1647" i="9"/>
  <c r="P1648" i="9" l="1"/>
  <c r="C1648" i="9"/>
  <c r="O1646" i="9" s="1"/>
  <c r="Q1646" i="9" s="1"/>
  <c r="R1646" i="9" s="1"/>
  <c r="S1646" i="9" s="1"/>
  <c r="P1649" i="9" l="1"/>
  <c r="C1649" i="9"/>
  <c r="O1648" i="9"/>
  <c r="Q1648" i="9" s="1"/>
  <c r="R1648" i="9" s="1"/>
  <c r="S1648" i="9" s="1"/>
  <c r="O1647" i="9"/>
  <c r="Q1647" i="9" s="1"/>
  <c r="R1647" i="9" s="1"/>
  <c r="S1647" i="9" s="1"/>
  <c r="P1650" i="9" l="1"/>
  <c r="C1650" i="9"/>
  <c r="P1651" i="9" l="1"/>
  <c r="C1651" i="9"/>
  <c r="P1652" i="9" l="1"/>
  <c r="C1652" i="9"/>
  <c r="P1653" i="9" l="1"/>
  <c r="C1653" i="9"/>
  <c r="P1654" i="9" l="1"/>
  <c r="C1654" i="9"/>
  <c r="P1655" i="9" l="1"/>
  <c r="C1655" i="9"/>
  <c r="P1656" i="9" l="1"/>
  <c r="C1656" i="9"/>
  <c r="P1657" i="9" l="1"/>
  <c r="C1657" i="9"/>
  <c r="P1658" i="9" l="1"/>
  <c r="C1658" i="9"/>
  <c r="P1659" i="9" l="1"/>
  <c r="C1659" i="9"/>
  <c r="P1660" i="9" l="1"/>
  <c r="C1660" i="9"/>
  <c r="P1661" i="9" l="1"/>
  <c r="C1661" i="9"/>
  <c r="C1662" i="9" l="1"/>
  <c r="P1662" i="9"/>
  <c r="P1663" i="9" l="1"/>
  <c r="C1663" i="9"/>
  <c r="P1664" i="9" l="1"/>
  <c r="C1664" i="9"/>
  <c r="P1665" i="9" l="1"/>
  <c r="C1665" i="9"/>
  <c r="P1666" i="9" l="1"/>
  <c r="C1666" i="9"/>
  <c r="P1667" i="9" l="1"/>
  <c r="C1667" i="9"/>
  <c r="P1668" i="9" l="1"/>
  <c r="C1668" i="9"/>
  <c r="P1669" i="9" l="1"/>
  <c r="C1669" i="9"/>
  <c r="P1670" i="9" l="1"/>
  <c r="C1670" i="9"/>
  <c r="P1671" i="9" l="1"/>
  <c r="C1671" i="9"/>
  <c r="P1672" i="9" l="1"/>
  <c r="C1672" i="9"/>
  <c r="P1673" i="9" l="1"/>
  <c r="C1673" i="9"/>
  <c r="P1674" i="9" l="1"/>
  <c r="C1674" i="9"/>
  <c r="P1675" i="9" l="1"/>
  <c r="C1675" i="9"/>
  <c r="P1676" i="9" l="1"/>
  <c r="C1676" i="9"/>
  <c r="P1677" i="9" l="1"/>
  <c r="C1677" i="9"/>
  <c r="P1678" i="9" l="1"/>
  <c r="C1678" i="9"/>
  <c r="P1679" i="9" l="1"/>
  <c r="C1679" i="9"/>
  <c r="P1680" i="9" l="1"/>
  <c r="C1680" i="9"/>
  <c r="P1681" i="9" l="1"/>
  <c r="C1681" i="9"/>
  <c r="P1682" i="9" l="1"/>
  <c r="C1682" i="9"/>
  <c r="P1683" i="9" l="1"/>
  <c r="C1683" i="9"/>
  <c r="P1684" i="9" l="1"/>
  <c r="C1684" i="9"/>
  <c r="P1685" i="9" l="1"/>
  <c r="C1685" i="9"/>
  <c r="C1686" i="9" l="1"/>
  <c r="P1686" i="9"/>
  <c r="P1687" i="9" l="1"/>
  <c r="C1687" i="9"/>
  <c r="P1688" i="9" l="1"/>
  <c r="C1688" i="9"/>
  <c r="P1689" i="9" l="1"/>
  <c r="C1689" i="9"/>
  <c r="P1690" i="9" l="1"/>
  <c r="C1690" i="9"/>
  <c r="P1691" i="9" l="1"/>
  <c r="C1691" i="9"/>
  <c r="P1692" i="9" l="1"/>
  <c r="C1692" i="9"/>
  <c r="P1693" i="9" l="1"/>
  <c r="C1693" i="9"/>
  <c r="P1694" i="9" l="1"/>
  <c r="C1694" i="9"/>
  <c r="P1695" i="9" l="1"/>
  <c r="C1695" i="9"/>
  <c r="P1696" i="9" l="1"/>
  <c r="C1696" i="9"/>
  <c r="P1697" i="9" l="1"/>
  <c r="C1697" i="9"/>
  <c r="P1698" i="9" l="1"/>
  <c r="C1698" i="9"/>
  <c r="P1699" i="9" l="1"/>
  <c r="C1699" i="9"/>
  <c r="P1700" i="9" l="1"/>
  <c r="C1700" i="9"/>
  <c r="P1701" i="9" l="1"/>
  <c r="C1701" i="9"/>
  <c r="P1702" i="9" l="1"/>
  <c r="C1702" i="9"/>
  <c r="P1703" i="9" l="1"/>
  <c r="C1703" i="9"/>
  <c r="P1704" i="9" l="1"/>
  <c r="C1704" i="9"/>
  <c r="P1705" i="9" l="1"/>
  <c r="C1705" i="9"/>
  <c r="P1706" i="9" l="1"/>
  <c r="C1706" i="9"/>
  <c r="P1707" i="9" l="1"/>
  <c r="C1707" i="9"/>
  <c r="P1708" i="9" l="1"/>
  <c r="C1708" i="9"/>
  <c r="P1709" i="9" l="1"/>
  <c r="C1709" i="9"/>
  <c r="C1710" i="9" l="1"/>
  <c r="P1710" i="9"/>
  <c r="P1711" i="9" l="1"/>
  <c r="C1711" i="9"/>
  <c r="P1712" i="9" l="1"/>
  <c r="C1712" i="9"/>
  <c r="P1713" i="9" l="1"/>
  <c r="C1713" i="9"/>
  <c r="P1714" i="9" l="1"/>
  <c r="C1714" i="9"/>
  <c r="P1715" i="9" l="1"/>
  <c r="C1715" i="9"/>
  <c r="P1716" i="9" l="1"/>
  <c r="C1716" i="9"/>
  <c r="P1717" i="9" l="1"/>
  <c r="C1717" i="9"/>
  <c r="C1718" i="9" l="1"/>
  <c r="P1718" i="9"/>
  <c r="P1719" i="9" l="1"/>
  <c r="C1719" i="9"/>
  <c r="P1720" i="9" l="1"/>
  <c r="C1720" i="9"/>
  <c r="P1721" i="9" l="1"/>
  <c r="C1721" i="9"/>
  <c r="P1722" i="9" l="1"/>
  <c r="C1722" i="9"/>
  <c r="P1723" i="9" l="1"/>
  <c r="C1723" i="9"/>
  <c r="C1724" i="9" l="1"/>
  <c r="P1724" i="9"/>
  <c r="P1725" i="9" l="1"/>
  <c r="C1725" i="9"/>
  <c r="P1726" i="9" l="1"/>
  <c r="C1726" i="9"/>
  <c r="P1727" i="9" l="1"/>
  <c r="C1727" i="9"/>
  <c r="P1728" i="9" l="1"/>
  <c r="C1728" i="9"/>
  <c r="P1729" i="9" l="1"/>
  <c r="C1729" i="9"/>
  <c r="P1730" i="9" l="1"/>
  <c r="C1730" i="9"/>
  <c r="P1731" i="9" l="1"/>
  <c r="C1731" i="9"/>
  <c r="P1732" i="9" l="1"/>
  <c r="C1732" i="9"/>
  <c r="P1733" i="9" l="1"/>
  <c r="C1733" i="9"/>
  <c r="C1734" i="9" l="1"/>
  <c r="P1734" i="9"/>
  <c r="P1735" i="9" l="1"/>
  <c r="C1735" i="9"/>
  <c r="O1735" i="9" s="1"/>
  <c r="Q1735" i="9" s="1"/>
  <c r="R1735" i="9" s="1"/>
  <c r="S1735" i="9" s="1"/>
  <c r="O1733" i="9" l="1"/>
  <c r="Q1733" i="9" s="1"/>
  <c r="R1733" i="9" s="1"/>
  <c r="S1733" i="9" s="1"/>
  <c r="C1736" i="9"/>
  <c r="P1736" i="9"/>
  <c r="O1734" i="9"/>
  <c r="Q1734" i="9" s="1"/>
  <c r="R1734" i="9" s="1"/>
  <c r="S1734" i="9" s="1"/>
  <c r="P1737" i="9" l="1"/>
  <c r="C1737" i="9"/>
  <c r="P1738" i="9" l="1"/>
  <c r="C1738" i="9"/>
  <c r="C1739" i="9" l="1"/>
  <c r="P1739" i="9"/>
  <c r="P1740" i="9" l="1"/>
  <c r="C1740" i="9"/>
  <c r="P1741" i="9" l="1"/>
  <c r="C1741" i="9"/>
  <c r="P1742" i="9" l="1"/>
  <c r="C1742" i="9"/>
  <c r="P1743" i="9" l="1"/>
  <c r="C1743" i="9"/>
  <c r="P1744" i="9" l="1"/>
  <c r="C1744" i="9"/>
  <c r="P1745" i="9" l="1"/>
  <c r="C1745" i="9"/>
  <c r="P1746" i="9" l="1"/>
  <c r="C1746" i="9"/>
  <c r="P1747" i="9" l="1"/>
  <c r="C1747" i="9"/>
  <c r="P1748" i="9" l="1"/>
  <c r="C1748" i="9"/>
  <c r="P1749" i="9" l="1"/>
  <c r="C1749" i="9"/>
  <c r="P1750" i="9" l="1"/>
  <c r="C1750" i="9"/>
  <c r="P1751" i="9" l="1"/>
  <c r="C1751" i="9"/>
  <c r="P1752" i="9" l="1"/>
  <c r="C1752" i="9"/>
  <c r="P1753" i="9" l="1"/>
  <c r="C1753" i="9"/>
  <c r="P1754" i="9" l="1"/>
  <c r="C1754" i="9"/>
  <c r="C1755" i="9" l="1"/>
  <c r="P1755" i="9"/>
  <c r="P1756" i="9" l="1"/>
  <c r="C1756" i="9"/>
  <c r="P1757" i="9" l="1"/>
  <c r="C1757" i="9"/>
  <c r="P1758" i="9" l="1"/>
  <c r="C1758" i="9"/>
  <c r="P1759" i="9" l="1"/>
  <c r="C1759" i="9"/>
  <c r="P1760" i="9" l="1"/>
  <c r="C1760" i="9"/>
  <c r="P1761" i="9" l="1"/>
  <c r="C1761" i="9"/>
  <c r="P1762" i="9" l="1"/>
  <c r="C1762" i="9"/>
  <c r="P1763" i="9" l="1"/>
  <c r="C1763" i="9"/>
  <c r="P1764" i="9" l="1"/>
  <c r="C1764" i="9"/>
  <c r="P1765" i="9" l="1"/>
  <c r="C1765" i="9"/>
  <c r="P1766" i="9" l="1"/>
  <c r="C1766" i="9"/>
  <c r="P1767" i="9" l="1"/>
  <c r="C1767" i="9"/>
  <c r="P1768" i="9" l="1"/>
  <c r="C1768" i="9"/>
  <c r="P1769" i="9" l="1"/>
  <c r="C1769" i="9"/>
  <c r="P1770" i="9" l="1"/>
  <c r="C1770" i="9"/>
  <c r="C1771" i="9" l="1"/>
  <c r="P1771" i="9"/>
  <c r="P1772" i="9" l="1"/>
  <c r="C1772" i="9"/>
  <c r="P1773" i="9" l="1"/>
  <c r="C1773" i="9"/>
  <c r="P1774" i="9" l="1"/>
  <c r="C1774" i="9"/>
  <c r="P1775" i="9" l="1"/>
  <c r="C1775" i="9"/>
  <c r="P1776" i="9" l="1"/>
  <c r="C1776" i="9"/>
  <c r="P1777" i="9" l="1"/>
  <c r="C1777" i="9"/>
  <c r="O1775" i="9" s="1"/>
  <c r="Q1775" i="9" s="1"/>
  <c r="R1775" i="9" s="1"/>
  <c r="S1775" i="9" s="1"/>
  <c r="O1771" i="9" l="1"/>
  <c r="Q1771" i="9" s="1"/>
  <c r="R1771" i="9" s="1"/>
  <c r="S1771" i="9" s="1"/>
  <c r="P1778" i="9"/>
  <c r="C1778" i="9"/>
  <c r="O1777" i="9"/>
  <c r="Q1777" i="9" s="1"/>
  <c r="R1777" i="9" s="1"/>
  <c r="S1777" i="9" s="1"/>
  <c r="O1776" i="9"/>
  <c r="Q1776" i="9" s="1"/>
  <c r="R1776" i="9" s="1"/>
  <c r="S1776" i="9" s="1"/>
  <c r="P1779" i="9" l="1"/>
  <c r="C1779" i="9"/>
  <c r="P1780" i="9" l="1"/>
  <c r="C1780" i="9"/>
  <c r="P1781" i="9" l="1"/>
  <c r="C1781" i="9"/>
  <c r="P1782" i="9" l="1"/>
  <c r="C1782" i="9"/>
  <c r="P1783" i="9" l="1"/>
  <c r="C1783" i="9"/>
  <c r="P1784" i="9" l="1"/>
  <c r="C1784" i="9"/>
  <c r="P1785" i="9" l="1"/>
  <c r="C1785" i="9"/>
  <c r="P1786" i="9" l="1"/>
  <c r="C1786" i="9"/>
  <c r="C1787" i="9" l="1"/>
  <c r="P1787" i="9"/>
  <c r="P1788" i="9" l="1"/>
  <c r="C1788" i="9"/>
  <c r="P1789" i="9" l="1"/>
  <c r="C1789" i="9"/>
  <c r="P1790" i="9" l="1"/>
  <c r="C1790" i="9"/>
  <c r="P1791" i="9" l="1"/>
  <c r="C1791" i="9"/>
  <c r="P1792" i="9" l="1"/>
  <c r="C1792" i="9"/>
  <c r="P1793" i="9" l="1"/>
  <c r="C1793" i="9"/>
  <c r="P1794" i="9" l="1"/>
  <c r="C1794" i="9"/>
  <c r="C1795" i="9" l="1"/>
  <c r="P1795" i="9"/>
  <c r="P1796" i="9" l="1"/>
  <c r="C1796" i="9"/>
  <c r="P1797" i="9" l="1"/>
  <c r="C1797" i="9"/>
  <c r="P1798" i="9" l="1"/>
  <c r="C1798" i="9"/>
  <c r="P1799" i="9" l="1"/>
  <c r="C1799" i="9"/>
  <c r="P1800" i="9" l="1"/>
  <c r="C1800" i="9"/>
  <c r="P1801" i="9" l="1"/>
  <c r="C1801" i="9"/>
  <c r="P1802" i="9" l="1"/>
  <c r="C1802" i="9"/>
  <c r="C1803" i="9" l="1"/>
  <c r="P1803" i="9"/>
  <c r="P1804" i="9" l="1"/>
  <c r="C1804" i="9"/>
  <c r="P1805" i="9" l="1"/>
  <c r="C1805" i="9"/>
  <c r="P1806" i="9" l="1"/>
  <c r="C1806" i="9"/>
  <c r="C1807" i="9" l="1"/>
  <c r="P1807" i="9"/>
  <c r="P1808" i="9" l="1"/>
  <c r="C1808" i="9"/>
  <c r="C1809" i="9" l="1"/>
  <c r="P1809" i="9"/>
  <c r="P1810" i="9" l="1"/>
  <c r="C1810" i="9"/>
  <c r="P1811" i="9" l="1"/>
  <c r="C1811" i="9"/>
  <c r="P1812" i="9" l="1"/>
  <c r="C1812" i="9"/>
  <c r="O1812" i="9" s="1"/>
  <c r="Q1812" i="9" s="1"/>
  <c r="R1812" i="9" s="1"/>
  <c r="S1812" i="9" s="1"/>
  <c r="O1806" i="9" l="1"/>
  <c r="Q1806" i="9" s="1"/>
  <c r="R1806" i="9" s="1"/>
  <c r="S1806" i="9" s="1"/>
  <c r="O1810" i="9"/>
  <c r="Q1810" i="9" s="1"/>
  <c r="R1810" i="9" s="1"/>
  <c r="S1810" i="9" s="1"/>
  <c r="P1813" i="9"/>
  <c r="C1813" i="9"/>
  <c r="O1811" i="9"/>
  <c r="Q1811" i="9" s="1"/>
  <c r="R1811" i="9" s="1"/>
  <c r="S1811" i="9" s="1"/>
  <c r="P1814" i="9" l="1"/>
  <c r="C1814" i="9"/>
  <c r="P1815" i="9" l="1"/>
  <c r="C1815" i="9"/>
  <c r="P1816" i="9" l="1"/>
  <c r="C1816" i="9"/>
  <c r="P1817" i="9" l="1"/>
  <c r="C1817" i="9"/>
  <c r="P1818" i="9" l="1"/>
  <c r="C1818" i="9"/>
  <c r="P1819" i="9" l="1"/>
  <c r="C1819" i="9"/>
  <c r="P1820" i="9" l="1"/>
  <c r="C1820" i="9"/>
  <c r="P1821" i="9" l="1"/>
  <c r="C1821" i="9"/>
  <c r="P1822" i="9" l="1"/>
  <c r="C1822" i="9"/>
  <c r="P1823" i="9" l="1"/>
  <c r="C1823" i="9"/>
  <c r="P1824" i="9" l="1"/>
  <c r="C1824" i="9"/>
  <c r="P1825" i="9" l="1"/>
  <c r="C1825" i="9"/>
  <c r="P1826" i="9" l="1"/>
  <c r="C1826" i="9"/>
  <c r="P1827" i="9" l="1"/>
  <c r="C1827" i="9"/>
  <c r="P1828" i="9" l="1"/>
  <c r="C1828" i="9"/>
  <c r="P1829" i="9" l="1"/>
  <c r="C1829" i="9"/>
  <c r="P1830" i="9" l="1"/>
  <c r="C1830" i="9"/>
  <c r="P1831" i="9" l="1"/>
  <c r="C1831" i="9"/>
  <c r="P1832" i="9" l="1"/>
  <c r="C1832" i="9"/>
  <c r="P1833" i="9" l="1"/>
  <c r="C1833" i="9"/>
  <c r="P1834" i="9" l="1"/>
  <c r="C1834" i="9"/>
  <c r="P1835" i="9" l="1"/>
  <c r="C1835" i="9"/>
  <c r="P1836" i="9" l="1"/>
  <c r="C1836" i="9"/>
  <c r="P1837" i="9" l="1"/>
  <c r="C1837" i="9"/>
  <c r="P1838" i="9" l="1"/>
  <c r="C1838" i="9"/>
  <c r="P1839" i="9" l="1"/>
  <c r="C1839" i="9"/>
  <c r="P1840" i="9" l="1"/>
  <c r="C1840" i="9"/>
  <c r="P1841" i="9" l="1"/>
  <c r="C1841" i="9"/>
  <c r="P1842" i="9" l="1"/>
  <c r="C1842" i="9"/>
  <c r="P1843" i="9" l="1"/>
  <c r="C1843" i="9"/>
  <c r="P1844" i="9" l="1"/>
  <c r="C1844" i="9"/>
  <c r="P1845" i="9" l="1"/>
  <c r="C1845" i="9"/>
  <c r="P1846" i="9" l="1"/>
  <c r="C1846" i="9"/>
  <c r="P1847" i="9" l="1"/>
  <c r="C1847" i="9"/>
  <c r="P1848" i="9" l="1"/>
  <c r="C1848" i="9"/>
  <c r="P1849" i="9" l="1"/>
  <c r="C1849" i="9"/>
  <c r="P1850" i="9" l="1"/>
  <c r="C1850" i="9"/>
  <c r="P1851" i="9" l="1"/>
  <c r="C1851" i="9"/>
  <c r="P1852" i="9" l="1"/>
  <c r="C1852" i="9"/>
  <c r="P1853" i="9" l="1"/>
  <c r="C1853" i="9"/>
  <c r="P1854" i="9" l="1"/>
  <c r="C1854" i="9"/>
  <c r="P1855" i="9" l="1"/>
  <c r="C1855" i="9"/>
  <c r="P1856" i="9" l="1"/>
  <c r="C1856" i="9"/>
  <c r="P1857" i="9" l="1"/>
  <c r="C1857" i="9"/>
  <c r="P1858" i="9" l="1"/>
  <c r="C1858" i="9"/>
  <c r="P1859" i="9" l="1"/>
  <c r="C1859" i="9"/>
  <c r="P1860" i="9" l="1"/>
  <c r="C1860" i="9"/>
  <c r="P1861" i="9" l="1"/>
  <c r="C1861" i="9"/>
  <c r="P1862" i="9" l="1"/>
  <c r="C1862" i="9"/>
  <c r="P1863" i="9" l="1"/>
  <c r="C1863" i="9"/>
  <c r="P1864" i="9" l="1"/>
  <c r="C1864" i="9"/>
  <c r="P1865" i="9" l="1"/>
  <c r="C1865" i="9"/>
  <c r="P1866" i="9" l="1"/>
  <c r="C1866" i="9"/>
  <c r="C1867" i="9" l="1"/>
  <c r="P1867" i="9"/>
  <c r="P1868" i="9" l="1"/>
  <c r="C1868" i="9"/>
  <c r="P1869" i="9" l="1"/>
  <c r="C1869" i="9"/>
  <c r="P1870" i="9" l="1"/>
  <c r="C1870" i="9"/>
  <c r="P1871" i="9" l="1"/>
  <c r="C1871" i="9"/>
  <c r="P1872" i="9" l="1"/>
  <c r="C1872" i="9"/>
  <c r="P1873" i="9" l="1"/>
  <c r="C1873" i="9"/>
  <c r="O1873" i="9" s="1"/>
  <c r="Q1873" i="9" s="1"/>
  <c r="R1873" i="9" s="1"/>
  <c r="S1873" i="9" s="1"/>
  <c r="O1871" i="9" l="1"/>
  <c r="Q1871" i="9" s="1"/>
  <c r="R1871" i="9" s="1"/>
  <c r="S1871" i="9" s="1"/>
  <c r="O1872" i="9"/>
  <c r="Q1872" i="9" s="1"/>
  <c r="R1872" i="9" s="1"/>
  <c r="S1872" i="9" s="1"/>
  <c r="P1874" i="9"/>
  <c r="C1874" i="9"/>
  <c r="O1868" i="9"/>
  <c r="Q1868" i="9" s="1"/>
  <c r="R1868" i="9" s="1"/>
  <c r="S1868" i="9" s="1"/>
  <c r="P1875" i="9" l="1"/>
  <c r="C1875" i="9"/>
  <c r="P1876" i="9" l="1"/>
  <c r="C1876" i="9"/>
  <c r="P1877" i="9" l="1"/>
  <c r="C1877" i="9"/>
  <c r="P1878" i="9" l="1"/>
  <c r="C1878" i="9"/>
  <c r="P1879" i="9" l="1"/>
  <c r="C1879" i="9"/>
  <c r="P1880" i="9" l="1"/>
  <c r="C1880" i="9"/>
  <c r="P1881" i="9" l="1"/>
  <c r="C1881" i="9"/>
  <c r="P1882" i="9" l="1"/>
  <c r="C1882" i="9"/>
  <c r="P1883" i="9" l="1"/>
  <c r="C1883" i="9"/>
  <c r="P1884" i="9" l="1"/>
  <c r="C1884" i="9"/>
  <c r="P1885" i="9" l="1"/>
  <c r="C1885" i="9"/>
  <c r="P1886" i="9" l="1"/>
  <c r="C1886" i="9"/>
  <c r="P1887" i="9" l="1"/>
  <c r="C1887" i="9"/>
  <c r="P1888" i="9" l="1"/>
  <c r="C1888" i="9"/>
  <c r="P1889" i="9" l="1"/>
  <c r="C1889" i="9"/>
  <c r="P1890" i="9" l="1"/>
  <c r="C1890" i="9"/>
  <c r="P1891" i="9" l="1"/>
  <c r="C1891" i="9"/>
  <c r="C1892" i="9" l="1"/>
  <c r="P1892" i="9"/>
  <c r="P1893" i="9" l="1"/>
  <c r="C1893" i="9"/>
  <c r="P1894" i="9" l="1"/>
  <c r="C1894" i="9"/>
  <c r="P1895" i="9" l="1"/>
  <c r="C1895" i="9"/>
  <c r="P1896" i="9" l="1"/>
  <c r="C1896" i="9"/>
  <c r="P1897" i="9" l="1"/>
  <c r="C1897" i="9"/>
  <c r="P1898" i="9" l="1"/>
  <c r="C1898" i="9"/>
  <c r="P1899" i="9" l="1"/>
  <c r="C1899" i="9"/>
  <c r="P1900" i="9" l="1"/>
  <c r="C1900" i="9"/>
  <c r="C1901" i="9" l="1"/>
  <c r="P1901" i="9"/>
  <c r="P1902" i="9" l="1"/>
  <c r="C1902" i="9"/>
  <c r="C1903" i="9" l="1"/>
  <c r="P1903" i="9"/>
  <c r="P1904" i="9" l="1"/>
  <c r="C1904" i="9"/>
  <c r="P1905" i="9" l="1"/>
  <c r="C1905" i="9"/>
  <c r="P1906" i="9" l="1"/>
  <c r="C1906" i="9"/>
  <c r="P1907" i="9" l="1"/>
  <c r="C1907" i="9"/>
  <c r="P1908" i="9" l="1"/>
  <c r="C1908" i="9"/>
  <c r="P1909" i="9" l="1"/>
  <c r="C1909" i="9"/>
  <c r="P1910" i="9" l="1"/>
  <c r="C1910" i="9"/>
  <c r="P1911" i="9" l="1"/>
  <c r="C1911" i="9"/>
  <c r="P1912" i="9" l="1"/>
  <c r="C1912" i="9"/>
  <c r="P1913" i="9" l="1"/>
  <c r="C1913" i="9"/>
  <c r="P1914" i="9" l="1"/>
  <c r="C1914" i="9"/>
  <c r="P1915" i="9" l="1"/>
  <c r="C1915" i="9"/>
  <c r="P1916" i="9" l="1"/>
  <c r="C1916" i="9"/>
  <c r="P1917" i="9" l="1"/>
  <c r="C1917" i="9"/>
  <c r="P1918" i="9" l="1"/>
  <c r="C1918" i="9"/>
  <c r="P1919" i="9" l="1"/>
  <c r="C1919" i="9"/>
  <c r="P1920" i="9" l="1"/>
  <c r="C1920" i="9"/>
  <c r="P1921" i="9" l="1"/>
  <c r="C1921" i="9"/>
  <c r="P1922" i="9" l="1"/>
  <c r="C1922" i="9"/>
  <c r="P1923" i="9" l="1"/>
  <c r="C1923" i="9"/>
  <c r="C1924" i="9" l="1"/>
  <c r="P1924" i="9"/>
  <c r="P1925" i="9" l="1"/>
  <c r="C1925" i="9"/>
  <c r="P1926" i="9" l="1"/>
  <c r="C1926" i="9"/>
  <c r="P1927" i="9" l="1"/>
  <c r="C1927" i="9"/>
  <c r="P1928" i="9" l="1"/>
  <c r="C1928" i="9"/>
  <c r="P1929" i="9" l="1"/>
  <c r="C1929" i="9"/>
  <c r="P1930" i="9" l="1"/>
  <c r="C1930" i="9"/>
  <c r="P1931" i="9" l="1"/>
  <c r="C1931" i="9"/>
  <c r="C1932" i="9" l="1"/>
  <c r="P1932" i="9"/>
  <c r="C1933" i="9" l="1"/>
  <c r="P1933" i="9"/>
  <c r="P1934" i="9" l="1"/>
  <c r="C1934" i="9"/>
  <c r="P1935" i="9" l="1"/>
  <c r="C1935" i="9"/>
  <c r="C1936" i="9" l="1"/>
  <c r="P1936" i="9"/>
  <c r="P1937" i="9" l="1"/>
  <c r="C1937" i="9"/>
  <c r="P1938" i="9" l="1"/>
  <c r="C1938" i="9"/>
  <c r="P1939" i="9" l="1"/>
  <c r="C1939" i="9"/>
  <c r="P1940" i="9" l="1"/>
  <c r="C1940" i="9"/>
  <c r="C1941" i="9" l="1"/>
  <c r="P1941" i="9"/>
  <c r="P1942" i="9" l="1"/>
  <c r="C1942" i="9"/>
  <c r="P1943" i="9" l="1"/>
  <c r="C1943" i="9"/>
  <c r="C1944" i="9" l="1"/>
  <c r="P1944" i="9"/>
  <c r="P1945" i="9" l="1"/>
  <c r="C1945" i="9"/>
  <c r="P1946" i="9" l="1"/>
  <c r="C1946" i="9"/>
  <c r="P1947" i="9" l="1"/>
  <c r="C1947" i="9"/>
  <c r="P1948" i="9" l="1"/>
  <c r="C1948" i="9"/>
  <c r="P1949" i="9" l="1"/>
  <c r="C1949" i="9"/>
  <c r="P1950" i="9" l="1"/>
  <c r="C1950" i="9"/>
  <c r="P1951" i="9" l="1"/>
  <c r="C1951" i="9"/>
  <c r="P1952" i="9" l="1"/>
  <c r="C1952" i="9"/>
  <c r="P1953" i="9" l="1"/>
  <c r="C1953" i="9"/>
  <c r="P1954" i="9" l="1"/>
  <c r="C1954" i="9"/>
  <c r="P1955" i="9" l="1"/>
  <c r="C1955" i="9"/>
  <c r="O1954" i="9" s="1"/>
  <c r="Q1954" i="9" s="1"/>
  <c r="R1954" i="9" s="1"/>
  <c r="S1954" i="9" s="1"/>
  <c r="O1953" i="9" l="1"/>
  <c r="Q1953" i="9" s="1"/>
  <c r="R1953" i="9" s="1"/>
  <c r="S1953" i="9" s="1"/>
  <c r="O1952" i="9"/>
  <c r="Q1952" i="9" s="1"/>
  <c r="R1952" i="9" s="1"/>
  <c r="S1952" i="9" s="1"/>
  <c r="P1956" i="9"/>
  <c r="C1956" i="9"/>
  <c r="O1955" i="9"/>
  <c r="Q1955" i="9" s="1"/>
  <c r="R1955" i="9" s="1"/>
  <c r="S1955" i="9" s="1"/>
  <c r="P1957" i="9" l="1"/>
  <c r="C1957" i="9"/>
  <c r="P1958" i="9" l="1"/>
  <c r="C1958" i="9"/>
  <c r="P1959" i="9" l="1"/>
  <c r="C1959" i="9"/>
  <c r="P1960" i="9" l="1"/>
  <c r="C1960" i="9"/>
  <c r="P1961" i="9" l="1"/>
  <c r="C1961" i="9"/>
  <c r="P1962" i="9" l="1"/>
  <c r="C1962" i="9"/>
  <c r="P1963" i="9" l="1"/>
  <c r="C1963" i="9"/>
  <c r="P1964" i="9" l="1"/>
  <c r="C1964" i="9"/>
  <c r="P1965" i="9" l="1"/>
  <c r="C1965" i="9"/>
  <c r="P1966" i="9" l="1"/>
  <c r="C1966" i="9"/>
  <c r="P1967" i="9" l="1"/>
  <c r="C1967" i="9"/>
  <c r="P1968" i="9" l="1"/>
  <c r="C1968" i="9"/>
  <c r="P1969" i="9" l="1"/>
  <c r="C1969" i="9"/>
  <c r="C1970" i="9" l="1"/>
  <c r="P1970" i="9"/>
  <c r="P1971" i="9" l="1"/>
  <c r="C1971" i="9"/>
  <c r="P1972" i="9" l="1"/>
  <c r="C1972" i="9"/>
  <c r="P1973" i="9" l="1"/>
  <c r="C1973" i="9"/>
  <c r="P1974" i="9" l="1"/>
  <c r="C1974" i="9"/>
  <c r="P1975" i="9" l="1"/>
  <c r="C1975" i="9"/>
  <c r="P1976" i="9" l="1"/>
  <c r="C1976" i="9"/>
  <c r="P1977" i="9" l="1"/>
  <c r="C1977" i="9"/>
  <c r="P1978" i="9" l="1"/>
  <c r="C1978" i="9"/>
  <c r="C1979" i="9" l="1"/>
  <c r="P1979" i="9"/>
  <c r="P1980" i="9" l="1"/>
  <c r="C1980" i="9"/>
  <c r="P1981" i="9" l="1"/>
  <c r="C1981" i="9"/>
  <c r="P1982" i="9" l="1"/>
  <c r="C1982" i="9"/>
  <c r="P1983" i="9" l="1"/>
  <c r="C1983" i="9"/>
  <c r="P1984" i="9" l="1"/>
  <c r="C1984" i="9"/>
  <c r="C1985" i="9" l="1"/>
  <c r="P1985" i="9"/>
  <c r="C1986" i="9" l="1"/>
  <c r="P1986" i="9"/>
  <c r="P1987" i="9" l="1"/>
  <c r="C1987" i="9"/>
  <c r="P1988" i="9" l="1"/>
  <c r="C1988" i="9"/>
  <c r="O1987" i="9"/>
  <c r="Q1987" i="9" s="1"/>
  <c r="R1987" i="9" s="1"/>
  <c r="S1987" i="9" s="1"/>
  <c r="O1986" i="9"/>
  <c r="Q1986" i="9" s="1"/>
  <c r="R1986" i="9" s="1"/>
  <c r="S1986" i="9" s="1"/>
  <c r="O1985" i="9"/>
  <c r="Q1985" i="9" s="1"/>
  <c r="R1985" i="9" s="1"/>
  <c r="S1985" i="9" s="1"/>
  <c r="P1989" i="9" l="1"/>
  <c r="C1989" i="9"/>
  <c r="P1990" i="9" l="1"/>
  <c r="C1990" i="9"/>
  <c r="P1991" i="9" l="1"/>
  <c r="C1991" i="9"/>
  <c r="C1992" i="9" l="1"/>
  <c r="P1992" i="9"/>
  <c r="P1993" i="9" l="1"/>
  <c r="C1993" i="9"/>
  <c r="P1994" i="9" l="1"/>
  <c r="C1994" i="9"/>
  <c r="P1995" i="9" l="1"/>
  <c r="C1995" i="9"/>
  <c r="P1996" i="9" l="1"/>
  <c r="C1996" i="9"/>
  <c r="P1997" i="9" l="1"/>
  <c r="C1997" i="9"/>
  <c r="P1998" i="9" l="1"/>
  <c r="C1998" i="9"/>
  <c r="P1999" i="9" l="1"/>
  <c r="C1999" i="9"/>
  <c r="P2000" i="9" l="1"/>
  <c r="C2000" i="9"/>
  <c r="P2001" i="9" l="1"/>
  <c r="C2001" i="9"/>
  <c r="P2002" i="9" l="1"/>
  <c r="C2002" i="9"/>
  <c r="P2003" i="9" l="1"/>
  <c r="C2003" i="9"/>
  <c r="P2004" i="9" l="1"/>
  <c r="C2004" i="9"/>
  <c r="P2005" i="9" l="1"/>
  <c r="C2005" i="9"/>
  <c r="P2006" i="9" l="1"/>
  <c r="C2006" i="9"/>
  <c r="P2007" i="9" l="1"/>
  <c r="C2007" i="9"/>
  <c r="P2008" i="9" l="1"/>
  <c r="C2008" i="9"/>
  <c r="P2009" i="9" l="1"/>
  <c r="C2009" i="9"/>
  <c r="C2010" i="9" l="1"/>
  <c r="P2010" i="9"/>
  <c r="P2011" i="9" l="1"/>
  <c r="C2011" i="9"/>
  <c r="P2012" i="9" l="1"/>
  <c r="C2012" i="9"/>
  <c r="P2013" i="9" l="1"/>
  <c r="C2013" i="9"/>
  <c r="P2014" i="9" l="1"/>
  <c r="C2014" i="9"/>
  <c r="P2015" i="9" l="1"/>
  <c r="C2015" i="9"/>
  <c r="P2016" i="9" l="1"/>
  <c r="C2016" i="9"/>
  <c r="P2017" i="9" l="1"/>
  <c r="C2017" i="9"/>
  <c r="C2018" i="9" l="1"/>
  <c r="P2018" i="9"/>
  <c r="P2019" i="9" l="1"/>
  <c r="C2019" i="9"/>
  <c r="P2020" i="9" l="1"/>
  <c r="C2020" i="9"/>
  <c r="P2021" i="9" l="1"/>
  <c r="C2021" i="9"/>
  <c r="P2022" i="9" l="1"/>
  <c r="C2022" i="9"/>
  <c r="P2023" i="9" l="1"/>
  <c r="C2023" i="9"/>
  <c r="P2024" i="9" l="1"/>
  <c r="C2024" i="9"/>
  <c r="P2025" i="9" l="1"/>
  <c r="C2025" i="9"/>
  <c r="P2026" i="9" l="1"/>
  <c r="C2026" i="9"/>
  <c r="P2027" i="9" l="1"/>
  <c r="C2027" i="9"/>
  <c r="P2028" i="9" l="1"/>
  <c r="C2028" i="9"/>
  <c r="P2029" i="9" l="1"/>
  <c r="C2029" i="9"/>
  <c r="P2030" i="9" l="1"/>
  <c r="C2030" i="9"/>
  <c r="P2031" i="9" l="1"/>
  <c r="C2031" i="9"/>
  <c r="P2032" i="9" l="1"/>
  <c r="C2032" i="9"/>
  <c r="P2033" i="9" l="1"/>
  <c r="C2033" i="9"/>
  <c r="P2034" i="9" l="1"/>
  <c r="C2034" i="9"/>
  <c r="P2035" i="9" l="1"/>
  <c r="C2035" i="9"/>
  <c r="P2036" i="9" l="1"/>
  <c r="C2036" i="9"/>
  <c r="P2037" i="9" l="1"/>
  <c r="C2037" i="9"/>
  <c r="P2038" i="9" l="1"/>
  <c r="C2038" i="9"/>
  <c r="P2039" i="9" l="1"/>
  <c r="C2039" i="9"/>
  <c r="P2040" i="9" l="1"/>
  <c r="C2040" i="9"/>
  <c r="P2041" i="9" l="1"/>
  <c r="C2041" i="9"/>
  <c r="P2042" i="9" l="1"/>
  <c r="C2042" i="9"/>
  <c r="P2043" i="9" l="1"/>
  <c r="C2043" i="9"/>
  <c r="P2044" i="9" l="1"/>
  <c r="C2044" i="9"/>
  <c r="P2045" i="9" l="1"/>
  <c r="C2045" i="9"/>
  <c r="P2046" i="9" l="1"/>
  <c r="C2046" i="9"/>
  <c r="P2047" i="9" l="1"/>
  <c r="C2047" i="9"/>
  <c r="P2048" i="9" l="1"/>
  <c r="C2048" i="9"/>
  <c r="P2049" i="9" l="1"/>
  <c r="C2049" i="9"/>
  <c r="P2050" i="9" l="1"/>
  <c r="C2050" i="9"/>
  <c r="P2051" i="9" l="1"/>
  <c r="C2051" i="9"/>
  <c r="P2052" i="9" l="1"/>
  <c r="C2052" i="9"/>
  <c r="P2053" i="9" l="1"/>
  <c r="C2053" i="9"/>
  <c r="P2054" i="9" l="1"/>
  <c r="C2054" i="9"/>
  <c r="P2055" i="9" l="1"/>
  <c r="C2055" i="9"/>
  <c r="P2056" i="9" l="1"/>
  <c r="C2056" i="9"/>
  <c r="P2057" i="9" l="1"/>
  <c r="C2057" i="9"/>
  <c r="P2058" i="9" l="1"/>
  <c r="C2058" i="9"/>
  <c r="P2059" i="9" l="1"/>
  <c r="C2059" i="9"/>
  <c r="P2060" i="9" l="1"/>
  <c r="C2060" i="9"/>
  <c r="P2061" i="9" l="1"/>
  <c r="C2061" i="9"/>
  <c r="P2062" i="9" l="1"/>
  <c r="C2062" i="9"/>
  <c r="P2063" i="9" l="1"/>
  <c r="C2063" i="9"/>
  <c r="C2064" i="9" l="1"/>
  <c r="P2064" i="9"/>
  <c r="P2065" i="9" l="1"/>
  <c r="C2065" i="9"/>
  <c r="C2066" i="9" l="1"/>
  <c r="P2066" i="9"/>
  <c r="P2067" i="9" l="1"/>
  <c r="C2067" i="9"/>
  <c r="P2068" i="9" l="1"/>
  <c r="C2068" i="9"/>
  <c r="P2069" i="9" l="1"/>
  <c r="C2069" i="9"/>
  <c r="P2070" i="9" l="1"/>
  <c r="C2070" i="9"/>
  <c r="P2071" i="9" l="1"/>
  <c r="C2071" i="9"/>
  <c r="P2072" i="9" l="1"/>
  <c r="C2072" i="9"/>
  <c r="P2073" i="9" l="1"/>
  <c r="C2073" i="9"/>
  <c r="C2074" i="9" l="1"/>
  <c r="P2074" i="9"/>
  <c r="P2075" i="9" l="1"/>
  <c r="C2075" i="9"/>
  <c r="P2076" i="9" l="1"/>
  <c r="C2076" i="9"/>
  <c r="P2077" i="9" l="1"/>
  <c r="C2077" i="9"/>
  <c r="P2078" i="9" l="1"/>
  <c r="C2078" i="9"/>
  <c r="P2079" i="9" l="1"/>
  <c r="C2079" i="9"/>
  <c r="P2080" i="9" l="1"/>
  <c r="C2080" i="9"/>
  <c r="C2081" i="9" l="1"/>
  <c r="P2081" i="9"/>
  <c r="C2082" i="9" l="1"/>
  <c r="P2082" i="9"/>
  <c r="P2083" i="9" l="1"/>
  <c r="C2083" i="9"/>
  <c r="P2084" i="9" l="1"/>
  <c r="C2084" i="9"/>
  <c r="P2085" i="9" l="1"/>
  <c r="C2085" i="9"/>
  <c r="P2086" i="9" l="1"/>
  <c r="C2086" i="9"/>
  <c r="P2087" i="9" l="1"/>
  <c r="C2087" i="9"/>
  <c r="C2088" i="9" l="1"/>
  <c r="P2088" i="9"/>
  <c r="P2089" i="9" l="1"/>
  <c r="C2089" i="9"/>
  <c r="P2090" i="9" l="1"/>
  <c r="C2090" i="9"/>
  <c r="P2091" i="9" l="1"/>
  <c r="C2091" i="9"/>
  <c r="P2092" i="9" l="1"/>
  <c r="C2092" i="9"/>
  <c r="P2093" i="9" l="1"/>
  <c r="C2093" i="9"/>
  <c r="P2094" i="9" l="1"/>
  <c r="C2094" i="9"/>
  <c r="P2095" i="9" l="1"/>
  <c r="C2095" i="9"/>
  <c r="P2096" i="9" l="1"/>
  <c r="C2096" i="9"/>
  <c r="P2097" i="9" l="1"/>
  <c r="C2097" i="9"/>
  <c r="P2098" i="9" l="1"/>
  <c r="C2098" i="9"/>
  <c r="P2099" i="9" l="1"/>
  <c r="C2099" i="9"/>
  <c r="P2100" i="9" l="1"/>
  <c r="C2100" i="9"/>
  <c r="P2101" i="9" l="1"/>
  <c r="C2101" i="9"/>
  <c r="P2102" i="9" l="1"/>
  <c r="C2102" i="9"/>
  <c r="C2103" i="9" l="1"/>
  <c r="P2103" i="9"/>
  <c r="C2104" i="9" l="1"/>
  <c r="P2104" i="9"/>
  <c r="C2105" i="9" l="1"/>
  <c r="P2105" i="9"/>
  <c r="P2106" i="9" l="1"/>
  <c r="C2106" i="9"/>
  <c r="P2107" i="9" l="1"/>
  <c r="C2107" i="9"/>
  <c r="P2108" i="9" l="1"/>
  <c r="C2108" i="9"/>
  <c r="P2109" i="9" l="1"/>
  <c r="C2109" i="9"/>
  <c r="P2110" i="9" l="1"/>
  <c r="C2110" i="9"/>
  <c r="C2111" i="9" l="1"/>
  <c r="P2111" i="9"/>
  <c r="P2112" i="9" l="1"/>
  <c r="C2112" i="9"/>
  <c r="C2113" i="9" l="1"/>
  <c r="P2113" i="9"/>
  <c r="P2114" i="9" l="1"/>
  <c r="C2114" i="9"/>
  <c r="P2115" i="9" l="1"/>
  <c r="C2115" i="9"/>
  <c r="P2116" i="9" l="1"/>
  <c r="C2116" i="9"/>
  <c r="P2117" i="9" l="1"/>
  <c r="C2117" i="9"/>
  <c r="P2118" i="9" l="1"/>
  <c r="C2118" i="9"/>
  <c r="C2119" i="9" l="1"/>
  <c r="P2119" i="9"/>
  <c r="P2120" i="9" l="1"/>
  <c r="C2120" i="9"/>
  <c r="C2121" i="9" l="1"/>
  <c r="P2121" i="9"/>
  <c r="P2122" i="9" l="1"/>
  <c r="C2122" i="9"/>
  <c r="P2123" i="9" l="1"/>
  <c r="C2123" i="9"/>
  <c r="P2124" i="9" l="1"/>
  <c r="C2124" i="9"/>
  <c r="P2125" i="9" l="1"/>
  <c r="C2125" i="9"/>
  <c r="P2126" i="9" l="1"/>
  <c r="C2126" i="9"/>
  <c r="C2127" i="9" l="1"/>
  <c r="P2127" i="9"/>
  <c r="P2128" i="9" l="1"/>
  <c r="C2128" i="9"/>
  <c r="C2129" i="9" l="1"/>
  <c r="P2129" i="9"/>
  <c r="P2130" i="9" l="1"/>
  <c r="C2130" i="9"/>
  <c r="P2131" i="9" l="1"/>
  <c r="C2131" i="9"/>
  <c r="P2132" i="9" l="1"/>
  <c r="C2132" i="9"/>
  <c r="P2133" i="9" l="1"/>
  <c r="C2133" i="9"/>
  <c r="P2134" i="9" l="1"/>
  <c r="C2134" i="9"/>
  <c r="C2135" i="9" l="1"/>
  <c r="P2135" i="9"/>
  <c r="C2136" i="9" l="1"/>
  <c r="P2136" i="9"/>
  <c r="P2137" i="9" l="1"/>
  <c r="C2137" i="9"/>
  <c r="P2138" i="9" l="1"/>
  <c r="C2138" i="9"/>
  <c r="P2139" i="9" l="1"/>
  <c r="C2139" i="9"/>
  <c r="P2140" i="9" l="1"/>
  <c r="C2140" i="9"/>
  <c r="P2141" i="9" l="1"/>
  <c r="C2141" i="9"/>
  <c r="P2142" i="9" l="1"/>
  <c r="C2142" i="9"/>
  <c r="P2143" i="9" l="1"/>
  <c r="C2143" i="9"/>
  <c r="C2144" i="9" l="1"/>
  <c r="P2144" i="9"/>
  <c r="P2145" i="9" l="1"/>
  <c r="C2145" i="9"/>
  <c r="P2146" i="9" l="1"/>
  <c r="C2146" i="9"/>
  <c r="P2147" i="9" l="1"/>
  <c r="C2147" i="9"/>
  <c r="C2148" i="9" l="1"/>
  <c r="P2148" i="9"/>
  <c r="P2149" i="9" l="1"/>
  <c r="C2149" i="9"/>
  <c r="P2150" i="9" l="1"/>
  <c r="C2150" i="9"/>
  <c r="C2151" i="9" l="1"/>
  <c r="P2151" i="9"/>
  <c r="C2152" i="9" l="1"/>
  <c r="P2152" i="9"/>
  <c r="P2153" i="9" l="1"/>
  <c r="C2153" i="9"/>
  <c r="P2154" i="9" l="1"/>
  <c r="C2154" i="9"/>
  <c r="P2155" i="9" l="1"/>
  <c r="C2155" i="9"/>
  <c r="P2156" i="9" l="1"/>
  <c r="C2156" i="9"/>
  <c r="P2157" i="9" l="1"/>
  <c r="C2157" i="9"/>
  <c r="P2158" i="9" l="1"/>
  <c r="C2158" i="9"/>
  <c r="C2159" i="9" l="1"/>
  <c r="P2159" i="9"/>
  <c r="C2160" i="9" l="1"/>
  <c r="P2160" i="9"/>
  <c r="P2161" i="9" l="1"/>
  <c r="C2161" i="9"/>
  <c r="P2162" i="9" l="1"/>
  <c r="C2162" i="9"/>
  <c r="P2163" i="9" l="1"/>
  <c r="C2163" i="9"/>
  <c r="P2164" i="9" l="1"/>
  <c r="C2164" i="9"/>
  <c r="P2165" i="9" l="1"/>
  <c r="C2165" i="9"/>
  <c r="P2166" i="9" l="1"/>
  <c r="C2166" i="9"/>
  <c r="C2167" i="9" l="1"/>
  <c r="P2167" i="9"/>
  <c r="C2168" i="9" l="1"/>
  <c r="P2168" i="9"/>
  <c r="C2169" i="9" l="1"/>
  <c r="P2169" i="9"/>
  <c r="P2170" i="9" l="1"/>
  <c r="C2170" i="9"/>
  <c r="P2171" i="9" l="1"/>
  <c r="C2171" i="9"/>
  <c r="P2172" i="9" l="1"/>
  <c r="C2172" i="9"/>
  <c r="P2173" i="9" l="1"/>
  <c r="C2173" i="9"/>
  <c r="C2174" i="9" l="1"/>
  <c r="P2174" i="9"/>
  <c r="P2175" i="9" l="1"/>
  <c r="C2175" i="9"/>
  <c r="C2176" i="9" l="1"/>
  <c r="P2176" i="9"/>
  <c r="C2177" i="9" l="1"/>
  <c r="P2177" i="9"/>
  <c r="P2178" i="9" l="1"/>
  <c r="C2178" i="9"/>
  <c r="C2179" i="9" l="1"/>
  <c r="P2179" i="9"/>
  <c r="P2180" i="9" l="1"/>
  <c r="C2180" i="9"/>
  <c r="P2181" i="9" l="1"/>
  <c r="C2181" i="9"/>
  <c r="P2182" i="9" l="1"/>
  <c r="C2182" i="9"/>
  <c r="C2183" i="9" l="1"/>
  <c r="P2183" i="9"/>
  <c r="C2184" i="9" l="1"/>
  <c r="P2184" i="9"/>
  <c r="P2185" i="9" l="1"/>
  <c r="C2185" i="9"/>
  <c r="C2186" i="9" l="1"/>
  <c r="P2186" i="9"/>
  <c r="P2187" i="9" l="1"/>
  <c r="C2187" i="9"/>
  <c r="P2188" i="9" l="1"/>
  <c r="C2188" i="9"/>
  <c r="O2187" i="9"/>
  <c r="Q2187" i="9" s="1"/>
  <c r="R2187" i="9" s="1"/>
  <c r="S2187" i="9" s="1"/>
  <c r="O2186" i="9"/>
  <c r="Q2186" i="9" s="1"/>
  <c r="R2186" i="9" s="1"/>
  <c r="S2186" i="9" s="1"/>
  <c r="O2185" i="9"/>
  <c r="Q2185" i="9" s="1"/>
  <c r="R2185" i="9" s="1"/>
  <c r="S2185" i="9" s="1"/>
  <c r="P2189" i="9" l="1"/>
  <c r="C2189" i="9"/>
  <c r="P2190" i="9" l="1"/>
  <c r="C2190" i="9"/>
  <c r="P2191" i="9" l="1"/>
  <c r="C2191" i="9"/>
  <c r="P2192" i="9" l="1"/>
  <c r="C2192" i="9"/>
  <c r="P2193" i="9" l="1"/>
  <c r="C2193" i="9"/>
  <c r="P2194" i="9" l="1"/>
  <c r="C2194" i="9"/>
  <c r="P2195" i="9" l="1"/>
  <c r="C2195" i="9"/>
  <c r="P2196" i="9" l="1"/>
  <c r="C2196" i="9"/>
  <c r="P2197" i="9" l="1"/>
  <c r="C2197" i="9"/>
  <c r="P2198" i="9" l="1"/>
  <c r="C2198" i="9"/>
  <c r="P2199" i="9" l="1"/>
  <c r="C2199" i="9"/>
  <c r="P2200" i="9" l="1"/>
  <c r="C2200" i="9"/>
  <c r="P2201" i="9" l="1"/>
  <c r="C2201" i="9"/>
  <c r="P2202" i="9" l="1"/>
  <c r="C2202" i="9"/>
  <c r="P2203" i="9" l="1"/>
  <c r="C2203" i="9"/>
  <c r="P2204" i="9" l="1"/>
  <c r="C2204" i="9"/>
  <c r="P2205" i="9" l="1"/>
  <c r="C2205" i="9"/>
  <c r="P2206" i="9" l="1"/>
  <c r="C2206" i="9"/>
  <c r="P2207" i="9" l="1"/>
  <c r="C2207" i="9"/>
  <c r="P2208" i="9" l="1"/>
  <c r="C2208" i="9"/>
  <c r="P2209" i="9" l="1"/>
  <c r="C2209" i="9"/>
  <c r="P2210" i="9" l="1"/>
  <c r="C2210" i="9"/>
  <c r="P2211" i="9" l="1"/>
  <c r="C2211" i="9"/>
  <c r="P2212" i="9" l="1"/>
  <c r="C2212" i="9"/>
  <c r="P2213" i="9" l="1"/>
  <c r="C2213" i="9"/>
  <c r="P2214" i="9" l="1"/>
  <c r="C2214" i="9"/>
  <c r="C2215" i="9" l="1"/>
  <c r="P2215" i="9"/>
  <c r="P2216" i="9" l="1"/>
  <c r="C2216" i="9"/>
  <c r="P2217" i="9" l="1"/>
  <c r="C2217" i="9"/>
  <c r="P2218" i="9" l="1"/>
  <c r="C2218" i="9"/>
  <c r="P2219" i="9" l="1"/>
  <c r="C2219" i="9"/>
  <c r="P2220" i="9" l="1"/>
  <c r="C2220" i="9"/>
  <c r="P2221" i="9" l="1"/>
  <c r="C2221" i="9"/>
  <c r="P2222" i="9" l="1"/>
  <c r="C2222" i="9"/>
  <c r="P2223" i="9" l="1"/>
  <c r="C2223" i="9"/>
  <c r="P2224" i="9" l="1"/>
  <c r="C2224" i="9"/>
  <c r="P2225" i="9" l="1"/>
  <c r="C2225" i="9"/>
  <c r="P2226" i="9" l="1"/>
  <c r="C2226" i="9"/>
  <c r="P2227" i="9" l="1"/>
  <c r="C2227" i="9"/>
  <c r="P2228" i="9" l="1"/>
  <c r="C2228" i="9"/>
  <c r="P2229" i="9" l="1"/>
  <c r="C2229" i="9"/>
  <c r="P2230" i="9" l="1"/>
  <c r="C2230" i="9"/>
  <c r="P2231" i="9" l="1"/>
  <c r="C2231" i="9"/>
  <c r="P2232" i="9" l="1"/>
  <c r="C2232" i="9"/>
  <c r="C2233" i="9" l="1"/>
  <c r="P2233" i="9"/>
  <c r="P2234" i="9" l="1"/>
  <c r="C2234" i="9"/>
  <c r="P2235" i="9" l="1"/>
  <c r="C2235" i="9"/>
  <c r="C2236" i="9" l="1"/>
  <c r="P2236" i="9"/>
  <c r="P2237" i="9" l="1"/>
  <c r="C2237" i="9"/>
  <c r="P2238" i="9" l="1"/>
  <c r="C2238" i="9"/>
  <c r="P2239" i="9" l="1"/>
  <c r="C2239" i="9"/>
  <c r="O2238" i="9"/>
  <c r="Q2238" i="9" s="1"/>
  <c r="R2238" i="9" s="1"/>
  <c r="S2238" i="9" s="1"/>
  <c r="O2235" i="9"/>
  <c r="Q2235" i="9" s="1"/>
  <c r="R2235" i="9" s="1"/>
  <c r="S2235" i="9" s="1"/>
  <c r="O2236" i="9"/>
  <c r="Q2236" i="9" s="1"/>
  <c r="R2236" i="9" s="1"/>
  <c r="S2236" i="9" s="1"/>
  <c r="O2237" i="9"/>
  <c r="Q2237" i="9" s="1"/>
  <c r="R2237" i="9" s="1"/>
  <c r="S2237" i="9" s="1"/>
  <c r="P2240" i="9" l="1"/>
  <c r="C2240" i="9"/>
  <c r="P2241" i="9" l="1"/>
  <c r="C2241" i="9"/>
  <c r="P2242" i="9" l="1"/>
  <c r="C2242" i="9"/>
  <c r="P2243" i="9" l="1"/>
  <c r="C2243" i="9"/>
  <c r="P2244" i="9" l="1"/>
  <c r="C2244" i="9"/>
  <c r="P2245" i="9" l="1"/>
  <c r="C2245" i="9"/>
  <c r="P2246" i="9" l="1"/>
  <c r="C2246" i="9"/>
  <c r="C2247" i="9" l="1"/>
  <c r="P2247" i="9"/>
  <c r="P2248" i="9" l="1"/>
  <c r="C2248" i="9"/>
  <c r="C2249" i="9" l="1"/>
  <c r="P2249" i="9"/>
  <c r="P2250" i="9" l="1"/>
  <c r="C2250" i="9"/>
  <c r="P2251" i="9" l="1"/>
  <c r="C2251" i="9"/>
  <c r="P2252" i="9" l="1"/>
  <c r="C2252" i="9"/>
  <c r="P2253" i="9" l="1"/>
  <c r="C2253" i="9"/>
  <c r="P2254" i="9" l="1"/>
  <c r="C2254" i="9"/>
  <c r="P2255" i="9" l="1"/>
  <c r="C2255" i="9"/>
  <c r="P2256" i="9" l="1"/>
  <c r="C2256" i="9"/>
  <c r="P2257" i="9" l="1"/>
  <c r="C2257" i="9"/>
  <c r="P2258" i="9" l="1"/>
  <c r="C2258" i="9"/>
  <c r="P2259" i="9" l="1"/>
  <c r="C2259" i="9"/>
  <c r="P2260" i="9" l="1"/>
  <c r="C2260" i="9"/>
  <c r="P2261" i="9" l="1"/>
  <c r="C2261" i="9"/>
  <c r="P2262" i="9" l="1"/>
  <c r="C2262" i="9"/>
  <c r="P2263" i="9" l="1"/>
  <c r="C2263" i="9"/>
  <c r="P2264" i="9" l="1"/>
  <c r="C2264" i="9"/>
  <c r="P2265" i="9" l="1"/>
  <c r="C2265" i="9"/>
  <c r="P2266" i="9" l="1"/>
  <c r="C2266" i="9"/>
  <c r="P2267" i="9" l="1"/>
  <c r="C2267" i="9"/>
  <c r="P2268" i="9" l="1"/>
  <c r="C2268" i="9"/>
  <c r="P2269" i="9" l="1"/>
  <c r="C2269" i="9"/>
  <c r="P2270" i="9" l="1"/>
  <c r="C2270" i="9"/>
  <c r="P2271" i="9" l="1"/>
  <c r="C2271" i="9"/>
  <c r="P2272" i="9" l="1"/>
  <c r="C2272" i="9"/>
  <c r="P2273" i="9" l="1"/>
  <c r="C2273" i="9"/>
  <c r="P2274" i="9" l="1"/>
  <c r="C2274" i="9"/>
  <c r="P2275" i="9" l="1"/>
  <c r="C2275" i="9"/>
  <c r="P2276" i="9" l="1"/>
  <c r="C2276" i="9"/>
  <c r="P2277" i="9" l="1"/>
  <c r="C2277" i="9"/>
  <c r="P2278" i="9" l="1"/>
  <c r="C2278" i="9"/>
  <c r="P2279" i="9" l="1"/>
  <c r="C2279" i="9"/>
  <c r="C2280" i="9" l="1"/>
  <c r="P2280" i="9"/>
  <c r="P2281" i="9" l="1"/>
  <c r="C2281" i="9"/>
  <c r="P2282" i="9" l="1"/>
  <c r="C2282" i="9"/>
  <c r="P2283" i="9" l="1"/>
  <c r="C2283" i="9"/>
  <c r="P2284" i="9" l="1"/>
  <c r="C2284" i="9"/>
  <c r="P2285" i="9" l="1"/>
  <c r="C2285" i="9"/>
  <c r="P2286" i="9" l="1"/>
  <c r="C2286" i="9"/>
  <c r="P2287" i="9" l="1"/>
  <c r="C2287" i="9"/>
  <c r="P2288" i="9" l="1"/>
  <c r="C2288" i="9"/>
  <c r="P2289" i="9" l="1"/>
  <c r="C2289" i="9"/>
  <c r="P2290" i="9" l="1"/>
  <c r="C2290" i="9"/>
  <c r="P2291" i="9" l="1"/>
  <c r="C2291" i="9"/>
  <c r="P2292" i="9" l="1"/>
  <c r="C2292" i="9"/>
  <c r="P2293" i="9" l="1"/>
  <c r="C2293" i="9"/>
  <c r="P2294" i="9" l="1"/>
  <c r="C2294" i="9"/>
  <c r="P2295" i="9" l="1"/>
  <c r="C2295" i="9"/>
  <c r="P2296" i="9" l="1"/>
  <c r="C2296" i="9"/>
  <c r="P2297" i="9" l="1"/>
  <c r="C2297" i="9"/>
  <c r="P2298" i="9" l="1"/>
  <c r="C2298" i="9"/>
  <c r="P2299" i="9" l="1"/>
  <c r="C2299" i="9"/>
  <c r="P2300" i="9" l="1"/>
  <c r="C2300" i="9"/>
  <c r="P2301" i="9" l="1"/>
  <c r="C2301" i="9"/>
  <c r="P2302" i="9" l="1"/>
  <c r="C2302" i="9"/>
  <c r="P2303" i="9" l="1"/>
  <c r="C2303" i="9"/>
  <c r="P2304" i="9" l="1"/>
  <c r="C2304" i="9"/>
  <c r="P2305" i="9" l="1"/>
  <c r="C2305" i="9"/>
  <c r="P2306" i="9" l="1"/>
  <c r="C2306" i="9"/>
  <c r="P2307" i="9" l="1"/>
  <c r="C2307" i="9"/>
  <c r="P2308" i="9" l="1"/>
  <c r="C2308" i="9"/>
  <c r="P2309" i="9" l="1"/>
  <c r="C2309" i="9"/>
  <c r="C2310" i="9" l="1"/>
  <c r="P2310" i="9"/>
  <c r="P2311" i="9" l="1"/>
  <c r="C2311" i="9"/>
  <c r="C2312" i="9" l="1"/>
  <c r="P2312" i="9"/>
  <c r="P2313" i="9" l="1"/>
  <c r="C2313" i="9"/>
  <c r="P2314" i="9" l="1"/>
  <c r="C2314" i="9"/>
  <c r="C2315" i="9" l="1"/>
  <c r="P2315" i="9"/>
  <c r="P2316" i="9" l="1"/>
  <c r="C2316" i="9"/>
  <c r="P2317" i="9" l="1"/>
  <c r="C2317" i="9"/>
  <c r="O2313" i="9"/>
  <c r="Q2313" i="9" s="1"/>
  <c r="R2313" i="9" s="1"/>
  <c r="S2313" i="9" s="1"/>
  <c r="O2316" i="9"/>
  <c r="Q2316" i="9" s="1"/>
  <c r="R2316" i="9" s="1"/>
  <c r="S2316" i="9" s="1"/>
  <c r="O2314" i="9"/>
  <c r="Q2314" i="9" s="1"/>
  <c r="R2314" i="9" s="1"/>
  <c r="S2314" i="9" s="1"/>
  <c r="O2315" i="9"/>
  <c r="Q2315" i="9" s="1"/>
  <c r="R2315" i="9" s="1"/>
  <c r="S2315" i="9" s="1"/>
  <c r="P2318" i="9" l="1"/>
  <c r="C2318" i="9"/>
  <c r="P2319" i="9" l="1"/>
  <c r="C2319" i="9"/>
  <c r="P2320" i="9" l="1"/>
  <c r="C2320" i="9"/>
  <c r="P2321" i="9" l="1"/>
  <c r="C2321" i="9"/>
  <c r="P2322" i="9" l="1"/>
  <c r="C2322" i="9"/>
  <c r="P2323" i="9" l="1"/>
  <c r="C2323" i="9"/>
  <c r="P2324" i="9" l="1"/>
  <c r="C2324" i="9"/>
  <c r="P2325" i="9" l="1"/>
  <c r="C2325" i="9"/>
  <c r="C2326" i="9" l="1"/>
  <c r="P2326" i="9"/>
  <c r="P2327" i="9" l="1"/>
  <c r="C2327" i="9"/>
  <c r="P2328" i="9" l="1"/>
  <c r="C2328" i="9"/>
  <c r="C2329" i="9" l="1"/>
  <c r="P2329" i="9"/>
  <c r="P2330" i="9" l="1"/>
  <c r="C2330" i="9"/>
  <c r="C2331" i="9" l="1"/>
  <c r="P2331" i="9"/>
  <c r="P2332" i="9" l="1"/>
  <c r="C2332" i="9"/>
  <c r="P2333" i="9" l="1"/>
  <c r="C2333" i="9"/>
  <c r="C2334" i="9" l="1"/>
  <c r="P2334" i="9"/>
  <c r="P2335" i="9" l="1"/>
  <c r="C2335" i="9"/>
  <c r="P2336" i="9" l="1"/>
  <c r="C2336" i="9"/>
  <c r="P2337" i="9" l="1"/>
  <c r="C2337" i="9"/>
  <c r="P2338" i="9" l="1"/>
  <c r="C2338" i="9"/>
  <c r="P2339" i="9" l="1"/>
  <c r="C2339" i="9"/>
  <c r="P2340" i="9" l="1"/>
  <c r="C2340" i="9"/>
  <c r="P2341" i="9" l="1"/>
  <c r="C2341" i="9"/>
  <c r="P2342" i="9" l="1"/>
  <c r="C2342" i="9"/>
  <c r="P2343" i="9" l="1"/>
  <c r="C2343" i="9"/>
  <c r="P2344" i="9" l="1"/>
  <c r="C2344" i="9"/>
  <c r="P2345" i="9" l="1"/>
  <c r="C2345" i="9"/>
  <c r="P2346" i="9" l="1"/>
  <c r="C2346" i="9"/>
  <c r="P2347" i="9" l="1"/>
  <c r="C2347" i="9"/>
  <c r="P2348" i="9" l="1"/>
  <c r="C2348" i="9"/>
  <c r="P2349" i="9" l="1"/>
  <c r="C2349" i="9"/>
  <c r="C2350" i="9" l="1"/>
  <c r="P2350" i="9"/>
  <c r="P2351" i="9" l="1"/>
  <c r="C2351" i="9"/>
  <c r="P2352" i="9" l="1"/>
  <c r="C2352" i="9"/>
  <c r="C2353" i="9" l="1"/>
  <c r="P2353" i="9"/>
  <c r="P2354" i="9" l="1"/>
  <c r="C2354" i="9"/>
  <c r="P2355" i="9" l="1"/>
  <c r="C2355" i="9"/>
  <c r="P2356" i="9" l="1"/>
  <c r="C2356" i="9"/>
  <c r="O2353" i="9"/>
  <c r="Q2353" i="9" s="1"/>
  <c r="R2353" i="9" s="1"/>
  <c r="S2353" i="9" s="1"/>
  <c r="O2355" i="9"/>
  <c r="Q2355" i="9" s="1"/>
  <c r="R2355" i="9" s="1"/>
  <c r="S2355" i="9" s="1"/>
  <c r="O2354" i="9"/>
  <c r="Q2354" i="9" s="1"/>
  <c r="R2354" i="9" s="1"/>
  <c r="S2354" i="9" s="1"/>
  <c r="P2357" i="9" l="1"/>
  <c r="C2357" i="9"/>
  <c r="P2358" i="9" l="1"/>
  <c r="C2358" i="9"/>
  <c r="P2359" i="9" l="1"/>
  <c r="C2359" i="9"/>
  <c r="P2360" i="9" l="1"/>
  <c r="C2360" i="9"/>
  <c r="P2361" i="9" l="1"/>
  <c r="C2361" i="9"/>
  <c r="P2362" i="9" l="1"/>
  <c r="C2362" i="9"/>
  <c r="P2363" i="9" l="1"/>
  <c r="C2363" i="9"/>
  <c r="P2364" i="9" l="1"/>
  <c r="C2364" i="9"/>
  <c r="P2365" i="9" l="1"/>
  <c r="C2365" i="9"/>
  <c r="P2366" i="9" l="1"/>
  <c r="C2366" i="9"/>
  <c r="P2367" i="9" l="1"/>
  <c r="C2367" i="9"/>
  <c r="P2368" i="9" l="1"/>
  <c r="C2368" i="9"/>
  <c r="P2369" i="9" l="1"/>
  <c r="C2369" i="9"/>
  <c r="P2370" i="9" l="1"/>
  <c r="C2370" i="9"/>
  <c r="P2371" i="9" l="1"/>
  <c r="C2371" i="9"/>
  <c r="P2372" i="9" l="1"/>
  <c r="C2372" i="9"/>
  <c r="P2373" i="9" l="1"/>
  <c r="C2373" i="9"/>
  <c r="P2374" i="9" l="1"/>
  <c r="C2374" i="9"/>
  <c r="P2375" i="9" l="1"/>
  <c r="C2375" i="9"/>
  <c r="P2376" i="9" l="1"/>
  <c r="C2376" i="9"/>
  <c r="P2377" i="9" l="1"/>
  <c r="C2377" i="9"/>
  <c r="P2378" i="9" l="1"/>
  <c r="C2378" i="9"/>
  <c r="P2379" i="9" l="1"/>
  <c r="C2379" i="9"/>
  <c r="P2380" i="9" l="1"/>
  <c r="C2380" i="9"/>
  <c r="P2381" i="9" l="1"/>
  <c r="C2381" i="9"/>
  <c r="P2382" i="9" l="1"/>
  <c r="C2382" i="9"/>
  <c r="P2383" i="9" l="1"/>
  <c r="C2383" i="9"/>
  <c r="P2384" i="9" l="1"/>
  <c r="C2384" i="9"/>
  <c r="P2385" i="9" l="1"/>
  <c r="C2385" i="9"/>
  <c r="P2386" i="9" l="1"/>
  <c r="C2386" i="9"/>
  <c r="P2387" i="9" l="1"/>
  <c r="C2387" i="9"/>
  <c r="P2388" i="9" l="1"/>
  <c r="C2388" i="9"/>
  <c r="P2389" i="9" l="1"/>
  <c r="C2389" i="9"/>
  <c r="P2390" i="9" l="1"/>
  <c r="C2390" i="9"/>
  <c r="P2391" i="9" l="1"/>
  <c r="C2391" i="9"/>
  <c r="P2392" i="9" l="1"/>
  <c r="C2392" i="9"/>
  <c r="P2393" i="9" l="1"/>
  <c r="C2393" i="9"/>
  <c r="C2394" i="9" l="1"/>
  <c r="P2394" i="9"/>
  <c r="P2395" i="9" l="1"/>
  <c r="C2395" i="9"/>
  <c r="P2396" i="9" l="1"/>
  <c r="C2396" i="9"/>
  <c r="P2397" i="9" l="1"/>
  <c r="C2397" i="9"/>
  <c r="P2398" i="9" l="1"/>
  <c r="C2398" i="9"/>
  <c r="P2399" i="9" l="1"/>
  <c r="C2399" i="9"/>
  <c r="P2400" i="9" l="1"/>
  <c r="C2400" i="9"/>
  <c r="P2401" i="9" l="1"/>
  <c r="C2401" i="9"/>
  <c r="P2402" i="9" l="1"/>
  <c r="C2402" i="9"/>
  <c r="P2403" i="9" l="1"/>
  <c r="C2403" i="9"/>
  <c r="P2404" i="9" l="1"/>
  <c r="C2404" i="9"/>
  <c r="P2405" i="9" l="1"/>
  <c r="C2405" i="9"/>
  <c r="P2406" i="9" l="1"/>
  <c r="C2406" i="9"/>
  <c r="P2407" i="9" l="1"/>
  <c r="C2407" i="9"/>
  <c r="P2408" i="9" l="1"/>
  <c r="C2408" i="9"/>
  <c r="P2409" i="9" l="1"/>
  <c r="C2409" i="9"/>
  <c r="P2410" i="9" l="1"/>
  <c r="C2410" i="9"/>
  <c r="P2411" i="9" l="1"/>
  <c r="C2411" i="9"/>
  <c r="P2412" i="9" l="1"/>
  <c r="C2412" i="9"/>
  <c r="P2413" i="9" l="1"/>
  <c r="C2413" i="9"/>
  <c r="P2414" i="9" l="1"/>
  <c r="C2414" i="9"/>
  <c r="P2415" i="9" l="1"/>
  <c r="C2415" i="9"/>
  <c r="P2416" i="9" l="1"/>
  <c r="C2416" i="9"/>
  <c r="P2417" i="9" l="1"/>
  <c r="C2417" i="9"/>
  <c r="C2418" i="9" l="1"/>
  <c r="P2418" i="9"/>
  <c r="P2419" i="9" l="1"/>
  <c r="C2419" i="9"/>
  <c r="P2420" i="9" l="1"/>
  <c r="C2420" i="9"/>
  <c r="P2421" i="9" l="1"/>
  <c r="C2421" i="9"/>
  <c r="P2422" i="9" l="1"/>
  <c r="C2422" i="9"/>
  <c r="P2423" i="9" l="1"/>
  <c r="C2423" i="9"/>
  <c r="P2424" i="9" l="1"/>
  <c r="C2424" i="9"/>
  <c r="P2425" i="9" l="1"/>
  <c r="C2425" i="9"/>
  <c r="P2426" i="9" l="1"/>
  <c r="C2426" i="9"/>
  <c r="P2427" i="9" l="1"/>
  <c r="C2427" i="9"/>
  <c r="P2428" i="9" l="1"/>
  <c r="C2428" i="9"/>
  <c r="P2429" i="9" l="1"/>
  <c r="C2429" i="9"/>
  <c r="P2430" i="9" l="1"/>
  <c r="C2430" i="9"/>
  <c r="P2431" i="9" l="1"/>
  <c r="C2431" i="9"/>
  <c r="P2432" i="9" l="1"/>
  <c r="C2432" i="9"/>
  <c r="P2433" i="9" l="1"/>
  <c r="C2433" i="9"/>
  <c r="P2434" i="9" l="1"/>
  <c r="C2434" i="9"/>
  <c r="C2435" i="9" l="1"/>
  <c r="P2435" i="9"/>
  <c r="P2436" i="9" l="1"/>
  <c r="C2436" i="9"/>
  <c r="P2437" i="9" l="1"/>
  <c r="C2437" i="9"/>
  <c r="P2438" i="9" l="1"/>
  <c r="C2438" i="9"/>
  <c r="P2439" i="9" l="1"/>
  <c r="C2439" i="9"/>
  <c r="P2440" i="9" l="1"/>
  <c r="C2440" i="9"/>
  <c r="P2441" i="9" l="1"/>
  <c r="C2441" i="9"/>
  <c r="P2442" i="9" l="1"/>
  <c r="C2442" i="9"/>
  <c r="P2443" i="9" l="1"/>
  <c r="C2443" i="9"/>
  <c r="P2444" i="9" l="1"/>
  <c r="C2444" i="9"/>
  <c r="P2445" i="9" l="1"/>
  <c r="C2445" i="9"/>
  <c r="P2446" i="9" l="1"/>
  <c r="C2446" i="9"/>
  <c r="P2447" i="9" l="1"/>
  <c r="C2447" i="9"/>
  <c r="P2448" i="9" l="1"/>
  <c r="C2448" i="9"/>
  <c r="P2449" i="9" l="1"/>
  <c r="C2449" i="9"/>
  <c r="P2450" i="9" l="1"/>
  <c r="C2450" i="9"/>
  <c r="C2451" i="9" l="1"/>
  <c r="P2451" i="9"/>
  <c r="P2452" i="9" l="1"/>
  <c r="C2452" i="9"/>
  <c r="P2453" i="9" l="1"/>
  <c r="C2453" i="9"/>
  <c r="P2454" i="9" l="1"/>
  <c r="C2454" i="9"/>
  <c r="P2455" i="9" l="1"/>
  <c r="C2455" i="9"/>
  <c r="P2456" i="9" l="1"/>
  <c r="C2456" i="9"/>
  <c r="P2457" i="9" l="1"/>
  <c r="C2457" i="9"/>
  <c r="P2458" i="9" l="1"/>
  <c r="C2458" i="9"/>
  <c r="P2459" i="9" l="1"/>
  <c r="C2459" i="9"/>
  <c r="P2460" i="9" l="1"/>
  <c r="C2460" i="9"/>
  <c r="P2461" i="9" l="1"/>
  <c r="C2461" i="9"/>
  <c r="P2462" i="9" l="1"/>
  <c r="C2462" i="9"/>
  <c r="P2463" i="9" l="1"/>
  <c r="C2463" i="9"/>
  <c r="P2464" i="9" l="1"/>
  <c r="C2464" i="9"/>
  <c r="P2465" i="9" l="1"/>
  <c r="C2465" i="9"/>
  <c r="P2466" i="9" l="1"/>
  <c r="C2466" i="9"/>
  <c r="C2467" i="9" l="1"/>
  <c r="P2467" i="9"/>
  <c r="P2468" i="9" l="1"/>
  <c r="C2468" i="9"/>
  <c r="P2469" i="9" l="1"/>
  <c r="C2469" i="9"/>
  <c r="P2470" i="9" l="1"/>
  <c r="C2470" i="9"/>
  <c r="P2471" i="9" l="1"/>
  <c r="C2471" i="9"/>
  <c r="P2472" i="9" l="1"/>
  <c r="C2472" i="9"/>
  <c r="P2473" i="9" l="1"/>
  <c r="C2473" i="9"/>
  <c r="P2474" i="9" l="1"/>
  <c r="C2474" i="9"/>
  <c r="P2475" i="9" l="1"/>
  <c r="C2475" i="9"/>
  <c r="P2476" i="9" l="1"/>
  <c r="C2476" i="9"/>
  <c r="P2477" i="9" l="1"/>
  <c r="C2477" i="9"/>
  <c r="P2478" i="9" l="1"/>
  <c r="C2478" i="9"/>
  <c r="P2479" i="9" l="1"/>
  <c r="C2479" i="9"/>
  <c r="P2480" i="9" l="1"/>
  <c r="C2480" i="9"/>
  <c r="C2481" i="9" l="1"/>
  <c r="P2481" i="9"/>
  <c r="P2482" i="9" l="1"/>
  <c r="C2482" i="9"/>
  <c r="P2483" i="9" l="1"/>
  <c r="C2483" i="9"/>
  <c r="P2484" i="9" l="1"/>
  <c r="C2484" i="9"/>
  <c r="P2485" i="9" l="1"/>
  <c r="C2485" i="9"/>
  <c r="P2486" i="9" l="1"/>
  <c r="C2486" i="9"/>
  <c r="P2487" i="9" l="1"/>
  <c r="C2487" i="9"/>
  <c r="P2488" i="9" l="1"/>
  <c r="C2488" i="9"/>
  <c r="P2489" i="9" l="1"/>
  <c r="C2489" i="9"/>
  <c r="P2490" i="9" l="1"/>
  <c r="C2490" i="9"/>
  <c r="P2491" i="9" l="1"/>
  <c r="C2491" i="9"/>
  <c r="P2492" i="9" l="1"/>
  <c r="C2492" i="9"/>
  <c r="P2493" i="9" l="1"/>
  <c r="C2493" i="9"/>
  <c r="P2494" i="9" l="1"/>
  <c r="C2494" i="9"/>
  <c r="P2495" i="9" l="1"/>
  <c r="C2495" i="9"/>
  <c r="P2496" i="9" l="1"/>
  <c r="C2496" i="9"/>
  <c r="P2497" i="9" l="1"/>
  <c r="C2497" i="9"/>
  <c r="P2498" i="9" l="1"/>
  <c r="C2498" i="9"/>
  <c r="P2499" i="9" l="1"/>
  <c r="C2499" i="9"/>
  <c r="P2500" i="9" l="1"/>
  <c r="C2500" i="9"/>
  <c r="P2501" i="9" l="1"/>
  <c r="C2501" i="9"/>
  <c r="P2502" i="9" l="1"/>
  <c r="C2502" i="9"/>
  <c r="P2503" i="9" l="1"/>
  <c r="C2503" i="9"/>
  <c r="P2504" i="9" l="1"/>
  <c r="C2504" i="9"/>
  <c r="P2505" i="9" l="1"/>
  <c r="C2505" i="9"/>
  <c r="P2506" i="9" l="1"/>
  <c r="C2506" i="9"/>
  <c r="P2507" i="9" l="1"/>
  <c r="C2507" i="9"/>
  <c r="P2508" i="9" l="1"/>
  <c r="C2508" i="9"/>
  <c r="P2509" i="9" l="1"/>
  <c r="C2509" i="9"/>
  <c r="P2510" i="9" l="1"/>
  <c r="C2510" i="9"/>
  <c r="P2511" i="9" l="1"/>
  <c r="C2511" i="9"/>
  <c r="P2512" i="9" l="1"/>
  <c r="C2512" i="9"/>
  <c r="P2513" i="9" l="1"/>
  <c r="C2513" i="9"/>
  <c r="P2514" i="9" l="1"/>
  <c r="C2514" i="9"/>
  <c r="P2515" i="9" l="1"/>
  <c r="C2515" i="9"/>
  <c r="P2516" i="9" l="1"/>
  <c r="C2516" i="9"/>
  <c r="P2517" i="9" l="1"/>
  <c r="C2517" i="9"/>
  <c r="P2518" i="9" l="1"/>
  <c r="C2518" i="9"/>
  <c r="P2519" i="9" l="1"/>
  <c r="C2519" i="9"/>
  <c r="P2520" i="9" l="1"/>
  <c r="C2520" i="9"/>
  <c r="P2521" i="9" l="1"/>
  <c r="C2521" i="9"/>
  <c r="P2522" i="9" l="1"/>
  <c r="C2522" i="9"/>
  <c r="P2523" i="9" l="1"/>
  <c r="C2523" i="9"/>
  <c r="P2524" i="9" l="1"/>
  <c r="C2524" i="9"/>
  <c r="P2525" i="9" l="1"/>
  <c r="C2525" i="9"/>
  <c r="P2526" i="9" l="1"/>
  <c r="C2526" i="9"/>
  <c r="P2527" i="9" l="1"/>
  <c r="C2527" i="9"/>
  <c r="P2528" i="9" l="1"/>
  <c r="C2528" i="9"/>
  <c r="P2529" i="9" l="1"/>
  <c r="C2529" i="9"/>
  <c r="P2530" i="9" l="1"/>
  <c r="C2530" i="9"/>
  <c r="P2531" i="9" l="1"/>
  <c r="C2531" i="9"/>
  <c r="P2532" i="9" l="1"/>
  <c r="C2532" i="9"/>
  <c r="P2533" i="9" l="1"/>
  <c r="C2533" i="9"/>
  <c r="P2534" i="9" l="1"/>
  <c r="C2534" i="9"/>
  <c r="P2535" i="9" l="1"/>
  <c r="C2535" i="9"/>
  <c r="P2536" i="9" l="1"/>
  <c r="C2536" i="9"/>
  <c r="P2537" i="9" l="1"/>
  <c r="C2537" i="9"/>
  <c r="P2538" i="9" l="1"/>
  <c r="C2538" i="9"/>
  <c r="P2539" i="9" l="1"/>
  <c r="C2539" i="9"/>
  <c r="P2540" i="9" l="1"/>
  <c r="C2540" i="9"/>
  <c r="P2541" i="9" l="1"/>
  <c r="C2541" i="9"/>
  <c r="P2542" i="9" l="1"/>
  <c r="C2542" i="9"/>
  <c r="C2543" i="9" l="1"/>
  <c r="P2543" i="9"/>
  <c r="P2544" i="9" l="1"/>
  <c r="C2544" i="9"/>
  <c r="P2545" i="9" l="1"/>
  <c r="C2545" i="9"/>
  <c r="P2546" i="9" l="1"/>
  <c r="C2546" i="9"/>
  <c r="P2547" i="9" l="1"/>
  <c r="C2547" i="9"/>
  <c r="P2548" i="9" l="1"/>
  <c r="C2548" i="9"/>
  <c r="P2549" i="9" l="1"/>
  <c r="C2549" i="9"/>
  <c r="P2550" i="9" l="1"/>
  <c r="C2550" i="9"/>
  <c r="P2551" i="9" l="1"/>
  <c r="C2551" i="9"/>
  <c r="P2552" i="9" l="1"/>
  <c r="C2552" i="9"/>
  <c r="P2553" i="9" l="1"/>
  <c r="C2553" i="9"/>
  <c r="P2554" i="9" l="1"/>
  <c r="C2554" i="9"/>
  <c r="P2555" i="9" l="1"/>
  <c r="C2555" i="9"/>
  <c r="P2556" i="9" l="1"/>
  <c r="C2556" i="9"/>
  <c r="P2557" i="9" l="1"/>
  <c r="C2557" i="9"/>
  <c r="P2558" i="9" l="1"/>
  <c r="C2558" i="9"/>
  <c r="P2559" i="9" l="1"/>
  <c r="C2559" i="9"/>
  <c r="P2560" i="9" l="1"/>
  <c r="C2560" i="9"/>
  <c r="P2561" i="9" l="1"/>
  <c r="C2561" i="9"/>
  <c r="P2562" i="9" l="1"/>
  <c r="C2562" i="9"/>
  <c r="P2563" i="9" l="1"/>
  <c r="C2563" i="9"/>
  <c r="P2564" i="9" l="1"/>
  <c r="C2564" i="9"/>
  <c r="P2565" i="9" l="1"/>
  <c r="C2565" i="9"/>
  <c r="P2566" i="9" l="1"/>
  <c r="C2566" i="9"/>
  <c r="P2567" i="9" l="1"/>
  <c r="C2567" i="9"/>
  <c r="P2568" i="9" l="1"/>
  <c r="C2568" i="9"/>
  <c r="P2569" i="9" l="1"/>
  <c r="C2569" i="9"/>
  <c r="P2570" i="9" l="1"/>
  <c r="C2570" i="9"/>
  <c r="P2571" i="9" l="1"/>
  <c r="C2571" i="9"/>
  <c r="P2572" i="9" l="1"/>
  <c r="C2572" i="9"/>
  <c r="P2573" i="9" l="1"/>
  <c r="C2573" i="9"/>
  <c r="P2574" i="9" l="1"/>
  <c r="C2574" i="9"/>
  <c r="P2575" i="9" l="1"/>
  <c r="C2575" i="9"/>
  <c r="P2576" i="9" l="1"/>
  <c r="C2576" i="9"/>
  <c r="P2577" i="9" l="1"/>
  <c r="C2577" i="9"/>
  <c r="P2578" i="9" l="1"/>
  <c r="C2578" i="9"/>
  <c r="P2579" i="9" l="1"/>
  <c r="C2579" i="9"/>
  <c r="C2580" i="9" l="1"/>
  <c r="P2580" i="9"/>
  <c r="P2581" i="9" l="1"/>
  <c r="C2581" i="9"/>
  <c r="P2582" i="9" l="1"/>
  <c r="C2582" i="9"/>
  <c r="P2583" i="9" l="1"/>
  <c r="C2583" i="9"/>
  <c r="P2584" i="9" l="1"/>
  <c r="C2584" i="9"/>
  <c r="P2585" i="9" l="1"/>
  <c r="C2585" i="9"/>
  <c r="P2586" i="9" l="1"/>
  <c r="C2586" i="9"/>
  <c r="C2587" i="9" l="1"/>
  <c r="P2587" i="9"/>
  <c r="P2588" i="9" l="1"/>
  <c r="C2588" i="9"/>
  <c r="P2589" i="9" l="1"/>
  <c r="C2589" i="9"/>
  <c r="P2590" i="9" l="1"/>
  <c r="C2590" i="9"/>
  <c r="P2591" i="9" l="1"/>
  <c r="C2591" i="9"/>
  <c r="P2592" i="9" l="1"/>
  <c r="C2592" i="9"/>
  <c r="P2593" i="9" l="1"/>
  <c r="C2593" i="9"/>
  <c r="P2594" i="9" l="1"/>
  <c r="C2594" i="9"/>
  <c r="P2595" i="9" l="1"/>
  <c r="C2595" i="9"/>
  <c r="P2596" i="9" l="1"/>
  <c r="C2596" i="9"/>
  <c r="P2597" i="9" l="1"/>
  <c r="C2597" i="9"/>
  <c r="C2598" i="9" l="1"/>
  <c r="P2598" i="9"/>
  <c r="P2599" i="9" l="1"/>
  <c r="C2599" i="9"/>
  <c r="C2600" i="9" l="1"/>
  <c r="P2600" i="9"/>
  <c r="P2601" i="9" l="1"/>
  <c r="C2601" i="9"/>
  <c r="C2602" i="9" l="1"/>
  <c r="P2602" i="9"/>
  <c r="P2603" i="9" l="1"/>
  <c r="C2603" i="9"/>
  <c r="P2604" i="9" l="1"/>
  <c r="C2604" i="9"/>
  <c r="O2603" i="9"/>
  <c r="Q2603" i="9" s="1"/>
  <c r="R2603" i="9" s="1"/>
  <c r="S2603" i="9" s="1"/>
  <c r="O2602" i="9"/>
  <c r="Q2602" i="9" s="1"/>
  <c r="R2602" i="9" s="1"/>
  <c r="S2602" i="9" s="1"/>
  <c r="O2600" i="9"/>
  <c r="Q2600" i="9" s="1"/>
  <c r="R2600" i="9" s="1"/>
  <c r="S2600" i="9" s="1"/>
  <c r="O2601" i="9"/>
  <c r="Q2601" i="9" s="1"/>
  <c r="R2601" i="9" s="1"/>
  <c r="S2601" i="9" s="1"/>
  <c r="P2605" i="9" l="1"/>
  <c r="C2605" i="9"/>
  <c r="P2606" i="9" l="1"/>
  <c r="C2606" i="9"/>
  <c r="P2607" i="9" l="1"/>
  <c r="C2607" i="9"/>
  <c r="P2608" i="9" l="1"/>
  <c r="C2608" i="9"/>
  <c r="P2609" i="9" l="1"/>
  <c r="C2609" i="9"/>
  <c r="P2610" i="9" l="1"/>
  <c r="C2610" i="9"/>
  <c r="P2611" i="9" l="1"/>
  <c r="C2611" i="9"/>
  <c r="P2612" i="9" l="1"/>
  <c r="C2612" i="9"/>
  <c r="P2613" i="9" l="1"/>
  <c r="C2613" i="9"/>
  <c r="P2614" i="9" l="1"/>
  <c r="C2614" i="9"/>
  <c r="P2615" i="9" l="1"/>
  <c r="C2615" i="9"/>
  <c r="P2616" i="9" l="1"/>
  <c r="C2616" i="9"/>
  <c r="P2617" i="9" l="1"/>
  <c r="C2617" i="9"/>
  <c r="P2618" i="9" l="1"/>
  <c r="C2618" i="9"/>
  <c r="C2619" i="9" l="1"/>
  <c r="P2619" i="9"/>
  <c r="P2620" i="9" l="1"/>
  <c r="C2620" i="9"/>
  <c r="P2621" i="9" l="1"/>
  <c r="C2621" i="9"/>
  <c r="P2622" i="9" l="1"/>
  <c r="C2622" i="9"/>
  <c r="P2623" i="9" l="1"/>
  <c r="C2623" i="9"/>
  <c r="P2624" i="9" l="1"/>
  <c r="C2624" i="9"/>
  <c r="P2625" i="9" l="1"/>
  <c r="C2625" i="9"/>
  <c r="P2626" i="9" l="1"/>
  <c r="C2626" i="9"/>
  <c r="P2627" i="9" l="1"/>
  <c r="C2627" i="9"/>
  <c r="P2628" i="9" l="1"/>
  <c r="C2628" i="9"/>
  <c r="P2629" i="9" l="1"/>
  <c r="C2629" i="9"/>
  <c r="P2630" i="9" l="1"/>
  <c r="C2630" i="9"/>
  <c r="P2631" i="9" l="1"/>
  <c r="C2631" i="9"/>
  <c r="P2632" i="9" l="1"/>
  <c r="C2632" i="9"/>
  <c r="P2633" i="9" l="1"/>
  <c r="C2633" i="9"/>
  <c r="P2634" i="9" l="1"/>
  <c r="C2634" i="9"/>
  <c r="P2635" i="9" l="1"/>
  <c r="C2635" i="9"/>
  <c r="P2636" i="9" l="1"/>
  <c r="C2636" i="9"/>
  <c r="P2637" i="9" l="1"/>
  <c r="C2637" i="9"/>
  <c r="P2638" i="9" l="1"/>
  <c r="C2638" i="9"/>
  <c r="P2639" i="9" l="1"/>
  <c r="C2639" i="9"/>
  <c r="P2640" i="9" l="1"/>
  <c r="C2640" i="9"/>
  <c r="P2641" i="9" l="1"/>
  <c r="C2641" i="9"/>
  <c r="P2642" i="9" l="1"/>
  <c r="C2642" i="9"/>
  <c r="P2643" i="9" l="1"/>
  <c r="C2643" i="9"/>
  <c r="P2644" i="9" l="1"/>
  <c r="C2644" i="9"/>
  <c r="P2645" i="9" l="1"/>
  <c r="C2645" i="9"/>
  <c r="P2646" i="9" l="1"/>
  <c r="C2646" i="9"/>
  <c r="P2647" i="9" l="1"/>
  <c r="C2647" i="9"/>
  <c r="C2648" i="9" l="1"/>
  <c r="P2648" i="9"/>
  <c r="P2649" i="9" l="1"/>
  <c r="C2649" i="9"/>
  <c r="P2650" i="9" l="1"/>
  <c r="C2650" i="9"/>
  <c r="P2651" i="9" l="1"/>
  <c r="C2651" i="9"/>
  <c r="P2652" i="9" l="1"/>
  <c r="C2652" i="9"/>
  <c r="P2653" i="9" l="1"/>
  <c r="C2653" i="9"/>
  <c r="P2654" i="9" l="1"/>
  <c r="C2654" i="9"/>
  <c r="P2655" i="9" l="1"/>
  <c r="C2655" i="9"/>
  <c r="P2656" i="9" l="1"/>
  <c r="C2656" i="9"/>
  <c r="P2657" i="9" l="1"/>
  <c r="C2657" i="9"/>
  <c r="P2658" i="9" l="1"/>
  <c r="C2658" i="9"/>
  <c r="P2659" i="9" l="1"/>
  <c r="C2659" i="9"/>
  <c r="P2660" i="9" l="1"/>
  <c r="C2660" i="9"/>
  <c r="P2661" i="9" l="1"/>
  <c r="C2661" i="9"/>
  <c r="P2662" i="9" l="1"/>
  <c r="C2662" i="9"/>
  <c r="P2663" i="9" l="1"/>
  <c r="C2663" i="9"/>
  <c r="C2664" i="9" l="1"/>
  <c r="P2664" i="9"/>
  <c r="P2665" i="9" l="1"/>
  <c r="C2665" i="9"/>
  <c r="P2666" i="9" l="1"/>
  <c r="C2666" i="9"/>
  <c r="P2667" i="9" l="1"/>
  <c r="C2667" i="9"/>
  <c r="P2668" i="9" l="1"/>
  <c r="C2668" i="9"/>
  <c r="P2669" i="9" l="1"/>
  <c r="C2669" i="9"/>
  <c r="P2670" i="9" l="1"/>
  <c r="C2670" i="9"/>
  <c r="P2671" i="9" l="1"/>
  <c r="C2671" i="9"/>
  <c r="P2672" i="9" l="1"/>
  <c r="C2672" i="9"/>
  <c r="P2673" i="9" l="1"/>
  <c r="C2673" i="9"/>
  <c r="C2674" i="9" l="1"/>
  <c r="P2674" i="9"/>
  <c r="P2675" i="9" l="1"/>
  <c r="C2675" i="9"/>
  <c r="P2676" i="9" l="1"/>
  <c r="C2676" i="9"/>
  <c r="P2677" i="9" l="1"/>
  <c r="C2677" i="9"/>
  <c r="C2678" i="9" l="1"/>
  <c r="P2678" i="9"/>
  <c r="P2679" i="9" l="1"/>
  <c r="C2679" i="9"/>
  <c r="C2680" i="9" l="1"/>
  <c r="P2680" i="9"/>
  <c r="P2681" i="9" l="1"/>
  <c r="C2681" i="9"/>
  <c r="P2682" i="9" l="1"/>
  <c r="C2682" i="9"/>
  <c r="P2683" i="9" l="1"/>
  <c r="C2683" i="9"/>
  <c r="P2684" i="9" l="1"/>
  <c r="C2684" i="9"/>
  <c r="P2685" i="9" l="1"/>
  <c r="C2685" i="9"/>
  <c r="P2686" i="9" l="1"/>
  <c r="C2686" i="9"/>
  <c r="P2687" i="9" l="1"/>
  <c r="C2687" i="9"/>
  <c r="C2688" i="9" l="1"/>
  <c r="P2688" i="9"/>
  <c r="P2689" i="9" l="1"/>
  <c r="C2689" i="9"/>
  <c r="P2690" i="9" l="1"/>
  <c r="C2690" i="9"/>
  <c r="P2691" i="9" l="1"/>
  <c r="C2691" i="9"/>
  <c r="P2692" i="9" l="1"/>
  <c r="C2692" i="9"/>
  <c r="P2693" i="9" l="1"/>
  <c r="C2693" i="9"/>
  <c r="P2694" i="9" l="1"/>
  <c r="C2694" i="9"/>
  <c r="P2695" i="9" l="1"/>
  <c r="C2695" i="9"/>
  <c r="C2696" i="9" l="1"/>
  <c r="P2696" i="9"/>
  <c r="P2697" i="9" l="1"/>
  <c r="C2697" i="9"/>
  <c r="P2698" i="9" l="1"/>
  <c r="C2698" i="9"/>
  <c r="P2699" i="9" l="1"/>
  <c r="C2699" i="9"/>
  <c r="P2700" i="9" l="1"/>
  <c r="C2700" i="9"/>
  <c r="P2701" i="9" l="1"/>
  <c r="C2701" i="9"/>
  <c r="P2702" i="9" l="1"/>
  <c r="C2702" i="9"/>
  <c r="P2703" i="9" l="1"/>
  <c r="C2703" i="9"/>
  <c r="P2704" i="9" l="1"/>
  <c r="C2704" i="9"/>
  <c r="P2705" i="9" l="1"/>
  <c r="C2705" i="9"/>
  <c r="P2706" i="9" l="1"/>
  <c r="C2706" i="9"/>
  <c r="P2707" i="9" l="1"/>
  <c r="C2707" i="9"/>
  <c r="P2708" i="9" l="1"/>
  <c r="C2708" i="9"/>
  <c r="P2709" i="9" l="1"/>
  <c r="C2709" i="9"/>
  <c r="P2710" i="9" l="1"/>
  <c r="C2710" i="9"/>
  <c r="P2711" i="9" l="1"/>
  <c r="C2711" i="9"/>
  <c r="C2712" i="9" l="1"/>
  <c r="P2712" i="9"/>
  <c r="C2713" i="9" l="1"/>
  <c r="P2713" i="9"/>
  <c r="P2714" i="9" l="1"/>
  <c r="C2714" i="9"/>
  <c r="C2715" i="9" l="1"/>
  <c r="P2715" i="9"/>
  <c r="P2716" i="9" l="1"/>
  <c r="C2716" i="9"/>
  <c r="C2717" i="9" l="1"/>
  <c r="P2717" i="9"/>
  <c r="P2718" i="9" l="1"/>
  <c r="C2718" i="9"/>
  <c r="P2719" i="9" l="1"/>
  <c r="C2719" i="9"/>
  <c r="P2720" i="9" l="1"/>
  <c r="C2720" i="9"/>
  <c r="P2721" i="9" l="1"/>
  <c r="C2721" i="9"/>
  <c r="P2722" i="9" l="1"/>
  <c r="C2722" i="9"/>
  <c r="P2723" i="9" l="1"/>
  <c r="C2723" i="9"/>
  <c r="P2724" i="9" l="1"/>
  <c r="C2724" i="9"/>
  <c r="P2725" i="9" l="1"/>
  <c r="C2725" i="9"/>
  <c r="P2726" i="9" l="1"/>
  <c r="C2726" i="9"/>
  <c r="C2727" i="9" l="1"/>
  <c r="P2727" i="9"/>
  <c r="P2728" i="9" l="1"/>
  <c r="C2728" i="9"/>
  <c r="P2729" i="9" l="1"/>
  <c r="C2729" i="9"/>
  <c r="P2730" i="9" l="1"/>
  <c r="C2730" i="9"/>
  <c r="P2731" i="9" l="1"/>
  <c r="C2731" i="9"/>
  <c r="P2732" i="9" l="1"/>
  <c r="C2732" i="9"/>
  <c r="P2733" i="9" l="1"/>
  <c r="C2733" i="9"/>
  <c r="P2734" i="9" l="1"/>
  <c r="C2734" i="9"/>
  <c r="P2735" i="9" l="1"/>
  <c r="C2735" i="9"/>
  <c r="P2736" i="9" l="1"/>
  <c r="C2736" i="9"/>
  <c r="P2737" i="9" l="1"/>
  <c r="C2737" i="9"/>
  <c r="P2738" i="9" l="1"/>
  <c r="C2738" i="9"/>
  <c r="P2739" i="9" l="1"/>
  <c r="C2739" i="9"/>
  <c r="P2740" i="9" l="1"/>
  <c r="C2740" i="9"/>
  <c r="P2741" i="9" l="1"/>
  <c r="C2741" i="9"/>
  <c r="P2742" i="9" l="1"/>
  <c r="C2742" i="9"/>
  <c r="P2743" i="9" l="1"/>
  <c r="C2743" i="9"/>
  <c r="C2744" i="9" l="1"/>
  <c r="P2744" i="9"/>
  <c r="P2745" i="9" l="1"/>
  <c r="C2745" i="9"/>
  <c r="P2746" i="9" l="1"/>
  <c r="C2746" i="9"/>
  <c r="P2747" i="9" l="1"/>
  <c r="C2747" i="9"/>
  <c r="P2748" i="9" l="1"/>
  <c r="C2748" i="9"/>
  <c r="C2749" i="9" l="1"/>
  <c r="P2749" i="9"/>
  <c r="P2750" i="9" l="1"/>
  <c r="C2750" i="9"/>
  <c r="P2751" i="9" l="1"/>
  <c r="C2751" i="9"/>
  <c r="C2752" i="9" l="1"/>
  <c r="P2752" i="9"/>
  <c r="P2753" i="9" l="1"/>
  <c r="C2753" i="9"/>
  <c r="P2754" i="9" l="1"/>
  <c r="C2754" i="9"/>
  <c r="P2755" i="9" l="1"/>
  <c r="C2755" i="9"/>
  <c r="P2756" i="9" l="1"/>
  <c r="C2756" i="9"/>
  <c r="P2757" i="9" l="1"/>
  <c r="C2757" i="9"/>
  <c r="P2758" i="9" l="1"/>
  <c r="C2758" i="9"/>
  <c r="P2759" i="9" l="1"/>
  <c r="C2759" i="9"/>
  <c r="C2760" i="9" l="1"/>
  <c r="P2760" i="9"/>
  <c r="P2761" i="9" l="1"/>
  <c r="C2761" i="9"/>
  <c r="P2762" i="9" l="1"/>
  <c r="C2762" i="9"/>
  <c r="C2763" i="9" l="1"/>
  <c r="P2763" i="9"/>
  <c r="P2764" i="9" l="1"/>
  <c r="C2764" i="9"/>
  <c r="P2765" i="9" l="1"/>
  <c r="C2765" i="9"/>
  <c r="P2766" i="9" l="1"/>
  <c r="C2766" i="9"/>
  <c r="P2767" i="9" l="1"/>
  <c r="C2767" i="9"/>
  <c r="P2768" i="9" l="1"/>
  <c r="C2768" i="9"/>
  <c r="P2769" i="9" l="1"/>
  <c r="C2769" i="9"/>
  <c r="P2770" i="9" l="1"/>
  <c r="C2770" i="9"/>
  <c r="C2771" i="9" l="1"/>
  <c r="P2771" i="9"/>
  <c r="P2772" i="9" l="1"/>
  <c r="C2772" i="9"/>
  <c r="P2773" i="9" l="1"/>
  <c r="C2773" i="9"/>
  <c r="P2774" i="9" l="1"/>
  <c r="C2774" i="9"/>
  <c r="P2775" i="9" l="1"/>
  <c r="C2775" i="9"/>
  <c r="C2776" i="9" l="1"/>
  <c r="P2776" i="9"/>
  <c r="P2777" i="9" l="1"/>
  <c r="C2777" i="9"/>
  <c r="P2778" i="9" l="1"/>
  <c r="C2778" i="9"/>
  <c r="C2779" i="9" l="1"/>
  <c r="P2779" i="9"/>
  <c r="P2780" i="9" l="1"/>
  <c r="C2780" i="9"/>
  <c r="P2781" i="9" l="1"/>
  <c r="C2781" i="9"/>
  <c r="P2782" i="9" l="1"/>
  <c r="C2782" i="9"/>
  <c r="P2783" i="9" l="1"/>
  <c r="C2783" i="9"/>
  <c r="P2784" i="9" l="1"/>
  <c r="C2784" i="9"/>
  <c r="P2785" i="9" l="1"/>
  <c r="C2785" i="9"/>
  <c r="P2786" i="9" l="1"/>
  <c r="C2786" i="9"/>
  <c r="P2787" i="9" l="1"/>
  <c r="C2787" i="9"/>
  <c r="P2788" i="9" l="1"/>
  <c r="C2788" i="9"/>
  <c r="P2789" i="9" l="1"/>
  <c r="C2789" i="9"/>
  <c r="P2790" i="9" l="1"/>
  <c r="C2790" i="9"/>
  <c r="P2791" i="9" l="1"/>
  <c r="C2791" i="9"/>
  <c r="C2792" i="9" l="1"/>
  <c r="P2792" i="9"/>
  <c r="P2793" i="9" l="1"/>
  <c r="C2793" i="9"/>
  <c r="P2794" i="9" l="1"/>
  <c r="C2794" i="9"/>
  <c r="P2795" i="9" l="1"/>
  <c r="C2795" i="9"/>
  <c r="P2796" i="9" l="1"/>
  <c r="C2796" i="9"/>
  <c r="P2797" i="9" l="1"/>
  <c r="C2797" i="9"/>
  <c r="P2798" i="9" l="1"/>
  <c r="C2798" i="9"/>
  <c r="P2799" i="9" l="1"/>
  <c r="C2799" i="9"/>
  <c r="P2800" i="9" l="1"/>
  <c r="C2800" i="9"/>
  <c r="P2801" i="9" l="1"/>
  <c r="C2801" i="9"/>
  <c r="P2802" i="9" l="1"/>
  <c r="C2802" i="9"/>
  <c r="P2803" i="9" l="1"/>
  <c r="C2803" i="9"/>
  <c r="P2804" i="9" l="1"/>
  <c r="C2804" i="9"/>
  <c r="P2805" i="9" l="1"/>
  <c r="C2805" i="9"/>
  <c r="P2806" i="9" l="1"/>
  <c r="C2806" i="9"/>
  <c r="P2807" i="9" l="1"/>
  <c r="C2807" i="9"/>
  <c r="C2808" i="9" l="1"/>
  <c r="P2808" i="9"/>
  <c r="C2809" i="9" l="1"/>
  <c r="P2809" i="9"/>
  <c r="P2810" i="9" l="1"/>
  <c r="C2810" i="9"/>
  <c r="P2811" i="9" l="1"/>
  <c r="C2811" i="9"/>
  <c r="P2812" i="9" l="1"/>
  <c r="C2812" i="9"/>
  <c r="P2813" i="9" l="1"/>
  <c r="C2813" i="9"/>
  <c r="P2814" i="9" l="1"/>
  <c r="C2814" i="9"/>
  <c r="P2815" i="9" l="1"/>
  <c r="C2815" i="9"/>
  <c r="C2816" i="9" l="1"/>
  <c r="P2816" i="9"/>
  <c r="P2817" i="9" l="1"/>
  <c r="C2817" i="9"/>
  <c r="P2818" i="9" l="1"/>
  <c r="C2818" i="9"/>
  <c r="P2819" i="9" l="1"/>
  <c r="C2819" i="9"/>
  <c r="C2820" i="9" l="1"/>
  <c r="P2820" i="9"/>
  <c r="P2821" i="9" l="1"/>
  <c r="C2821" i="9"/>
  <c r="P2822" i="9" l="1"/>
  <c r="C2822" i="9"/>
  <c r="P2823" i="9" l="1"/>
  <c r="C2823" i="9"/>
  <c r="P2824" i="9" l="1"/>
  <c r="C2824" i="9"/>
  <c r="P2825" i="9" l="1"/>
  <c r="C2825" i="9"/>
  <c r="P2826" i="9" l="1"/>
  <c r="C2826" i="9"/>
  <c r="P2827" i="9" l="1"/>
  <c r="C2827" i="9"/>
  <c r="P2828" i="9" l="1"/>
  <c r="C2828" i="9"/>
  <c r="P2829" i="9" l="1"/>
  <c r="C2829" i="9"/>
  <c r="P2830" i="9" l="1"/>
  <c r="C2830" i="9"/>
  <c r="P2831" i="9" l="1"/>
  <c r="C2831" i="9"/>
  <c r="P2832" i="9" l="1"/>
  <c r="C2832" i="9"/>
  <c r="P2833" i="9" l="1"/>
  <c r="C2833" i="9"/>
  <c r="P2834" i="9" l="1"/>
  <c r="C2834" i="9"/>
  <c r="P2835" i="9" l="1"/>
  <c r="C2835" i="9"/>
  <c r="P2836" i="9" l="1"/>
  <c r="C2836" i="9"/>
  <c r="C2837" i="9" l="1"/>
  <c r="P2837" i="9"/>
  <c r="C2838" i="9" l="1"/>
  <c r="P2838" i="9"/>
  <c r="P2839" i="9" l="1"/>
  <c r="C2839" i="9"/>
  <c r="P2840" i="9" l="1"/>
  <c r="C2840" i="9"/>
  <c r="P2841" i="9" l="1"/>
  <c r="C2841" i="9"/>
  <c r="C2842" i="9" l="1"/>
  <c r="P2842" i="9"/>
  <c r="C2843" i="9" l="1"/>
  <c r="P2843" i="9"/>
  <c r="P2844" i="9" l="1"/>
  <c r="C2844" i="9"/>
  <c r="C2845" i="9" l="1"/>
  <c r="P2845" i="9"/>
  <c r="C2846" i="9" l="1"/>
  <c r="P2846" i="9"/>
  <c r="P2847" i="9" l="1"/>
  <c r="C2847" i="9"/>
  <c r="P2848" i="9" l="1"/>
  <c r="C2848" i="9"/>
  <c r="P2849" i="9" l="1"/>
  <c r="C2849" i="9"/>
  <c r="P2850" i="9" l="1"/>
  <c r="C2850" i="9"/>
  <c r="P2851" i="9" l="1"/>
  <c r="C2851" i="9"/>
  <c r="C2852" i="9" l="1"/>
  <c r="P2852" i="9"/>
  <c r="P2853" i="9" l="1"/>
  <c r="C2853" i="9"/>
  <c r="P2854" i="9" l="1"/>
  <c r="C2854" i="9"/>
  <c r="P2855" i="9" l="1"/>
  <c r="C2855" i="9"/>
  <c r="P2856" i="9" l="1"/>
  <c r="C2856" i="9"/>
  <c r="P2857" i="9" l="1"/>
  <c r="C2857" i="9"/>
  <c r="P2858" i="9" l="1"/>
  <c r="C2858" i="9"/>
  <c r="P2859" i="9" l="1"/>
  <c r="C2859" i="9"/>
  <c r="P2860" i="9" l="1"/>
  <c r="C2860" i="9"/>
  <c r="C2861" i="9" l="1"/>
  <c r="P2861" i="9"/>
  <c r="P2862" i="9" l="1"/>
  <c r="C2862" i="9"/>
  <c r="P2863" i="9" l="1"/>
  <c r="C2863" i="9"/>
  <c r="P2864" i="9" l="1"/>
  <c r="C2864" i="9"/>
  <c r="P2865" i="9" l="1"/>
  <c r="C2865" i="9"/>
  <c r="P2866" i="9" l="1"/>
  <c r="C2866" i="9"/>
  <c r="C2867" i="9" l="1"/>
  <c r="P2867" i="9"/>
  <c r="P2868" i="9" l="1"/>
  <c r="C2868" i="9"/>
  <c r="C2869" i="9" l="1"/>
  <c r="P2869" i="9"/>
  <c r="P2870" i="9" l="1"/>
  <c r="C2870" i="9"/>
  <c r="P2871" i="9" l="1"/>
  <c r="C2871" i="9"/>
  <c r="P2872" i="9" l="1"/>
  <c r="C2872" i="9"/>
  <c r="P2873" i="9" l="1"/>
  <c r="C2873" i="9"/>
  <c r="P2874" i="9" l="1"/>
  <c r="C2874" i="9"/>
  <c r="C2875" i="9" l="1"/>
  <c r="P2875" i="9"/>
  <c r="P2876" i="9" l="1"/>
  <c r="C2876" i="9"/>
  <c r="P2877" i="9" l="1"/>
  <c r="C2877" i="9"/>
  <c r="P2878" i="9" l="1"/>
  <c r="C2878" i="9"/>
  <c r="P2879" i="9" l="1"/>
  <c r="C2879" i="9"/>
  <c r="P2880" i="9" l="1"/>
  <c r="C2880" i="9"/>
  <c r="P2881" i="9" l="1"/>
  <c r="C2881" i="9"/>
  <c r="P2882" i="9" l="1"/>
  <c r="C2882" i="9"/>
  <c r="P2883" i="9" l="1"/>
  <c r="C2883" i="9"/>
  <c r="C2884" i="9" l="1"/>
  <c r="P2884" i="9"/>
  <c r="C2885" i="9" l="1"/>
  <c r="P2885" i="9"/>
  <c r="P2886" i="9" l="1"/>
  <c r="C2886" i="9"/>
  <c r="P2887" i="9" l="1"/>
  <c r="C2887" i="9"/>
  <c r="P2888" i="9" l="1"/>
  <c r="C2888" i="9"/>
  <c r="P2889" i="9" l="1"/>
  <c r="C2889" i="9"/>
  <c r="P2890" i="9" l="1"/>
  <c r="C2890" i="9"/>
  <c r="C2891" i="9" l="1"/>
  <c r="P2891" i="9"/>
  <c r="P2892" i="9" l="1"/>
  <c r="C2892" i="9"/>
  <c r="C2893" i="9" l="1"/>
  <c r="P2893" i="9"/>
  <c r="C2894" i="9" l="1"/>
  <c r="P2894" i="9"/>
  <c r="P2895" i="9" l="1"/>
  <c r="C2895" i="9"/>
  <c r="P2896" i="9" l="1"/>
  <c r="C2896" i="9"/>
  <c r="C2897" i="9" l="1"/>
  <c r="P2897" i="9"/>
  <c r="P2898" i="9" l="1"/>
  <c r="C2898" i="9"/>
  <c r="P2899" i="9" l="1"/>
  <c r="C2899" i="9"/>
  <c r="C2900" i="9" l="1"/>
  <c r="P2900" i="9"/>
  <c r="P2901" i="9" l="1"/>
  <c r="C2901" i="9"/>
  <c r="C2902" i="9" l="1"/>
  <c r="P2902" i="9"/>
  <c r="P2903" i="9" l="1"/>
  <c r="C2903" i="9"/>
  <c r="P2904" i="9" l="1"/>
  <c r="C2904" i="9"/>
  <c r="C2905" i="9" l="1"/>
  <c r="P2905" i="9"/>
  <c r="P2906" i="9" l="1"/>
  <c r="C2906" i="9"/>
  <c r="P2907" i="9" l="1"/>
  <c r="C2907" i="9"/>
  <c r="P2908" i="9" l="1"/>
  <c r="C2908" i="9"/>
  <c r="P2909" i="9" l="1"/>
  <c r="C2909" i="9"/>
  <c r="P2910" i="9" l="1"/>
  <c r="C2910" i="9"/>
  <c r="P2911" i="9" l="1"/>
  <c r="C2911" i="9"/>
  <c r="P2912" i="9" l="1"/>
  <c r="C2912" i="9"/>
  <c r="C2913" i="9" l="1"/>
  <c r="P2913" i="9"/>
  <c r="P2914" i="9" l="1"/>
  <c r="C2914" i="9"/>
  <c r="P2915" i="9" l="1"/>
  <c r="C2915" i="9"/>
  <c r="C2916" i="9" l="1"/>
  <c r="P2916" i="9"/>
  <c r="P2917" i="9" l="1"/>
  <c r="C2917" i="9"/>
  <c r="C2918" i="9" l="1"/>
  <c r="P2918" i="9"/>
  <c r="P2919" i="9" l="1"/>
  <c r="C2919" i="9"/>
  <c r="P2920" i="9" l="1"/>
  <c r="C2920" i="9"/>
  <c r="C2921" i="9" l="1"/>
  <c r="P2921" i="9"/>
  <c r="C2922" i="9" l="1"/>
  <c r="P2922" i="9"/>
  <c r="P2923" i="9" l="1"/>
  <c r="C2923" i="9"/>
  <c r="P2924" i="9" l="1"/>
  <c r="C2924" i="9"/>
  <c r="P2925" i="9" l="1"/>
  <c r="C2925" i="9"/>
  <c r="P2926" i="9" l="1"/>
  <c r="C2926" i="9"/>
  <c r="P2927" i="9" l="1"/>
  <c r="C2927" i="9"/>
  <c r="P2928" i="9" l="1"/>
  <c r="C2928" i="9"/>
  <c r="C2929" i="9" l="1"/>
  <c r="P2929" i="9"/>
  <c r="C2930" i="9" l="1"/>
  <c r="P2930" i="9"/>
  <c r="P2931" i="9" l="1"/>
  <c r="C2931" i="9"/>
  <c r="P2932" i="9" l="1"/>
  <c r="C2932" i="9"/>
  <c r="P2933" i="9" l="1"/>
  <c r="C2933" i="9"/>
  <c r="P2934" i="9" l="1"/>
  <c r="C2934" i="9"/>
  <c r="C2935" i="9" l="1"/>
  <c r="P2935" i="9"/>
  <c r="P2936" i="9" l="1"/>
  <c r="C2936" i="9"/>
  <c r="C2937" i="9" l="1"/>
  <c r="P2937" i="9"/>
  <c r="P2938" i="9" l="1"/>
  <c r="C2938" i="9"/>
  <c r="C2939" i="9" l="1"/>
  <c r="P2939" i="9"/>
  <c r="C2940" i="9" l="1"/>
  <c r="P2940" i="9"/>
  <c r="P2941" i="9" l="1"/>
  <c r="C2941" i="9"/>
  <c r="P2942" i="9" l="1"/>
  <c r="C2942" i="9"/>
  <c r="P2943" i="9" l="1"/>
  <c r="C2943" i="9"/>
  <c r="P2944" i="9" l="1"/>
  <c r="C2944" i="9"/>
  <c r="C2945" i="9" l="1"/>
  <c r="P2945" i="9"/>
  <c r="C2946" i="9" l="1"/>
  <c r="P2946" i="9"/>
  <c r="C2947" i="9" l="1"/>
  <c r="P2947" i="9"/>
  <c r="C2948" i="9" l="1"/>
  <c r="P2948" i="9"/>
  <c r="P2949" i="9" l="1"/>
  <c r="C2949" i="9"/>
  <c r="P2950" i="9" l="1"/>
  <c r="C2950" i="9"/>
  <c r="C2951" i="9" l="1"/>
  <c r="P2951" i="9"/>
  <c r="P2952" i="9" l="1"/>
  <c r="C2952" i="9"/>
  <c r="P2953" i="9" l="1"/>
  <c r="C2953" i="9"/>
  <c r="P2954" i="9" l="1"/>
  <c r="C2954" i="9"/>
  <c r="C2955" i="9" l="1"/>
  <c r="P2955" i="9"/>
  <c r="P2956" i="9" l="1"/>
  <c r="C2956" i="9"/>
  <c r="P2957" i="9" l="1"/>
  <c r="C2957" i="9"/>
  <c r="P2958" i="9" l="1"/>
  <c r="C2958" i="9"/>
  <c r="P2959" i="9" l="1"/>
  <c r="C2959" i="9"/>
  <c r="P2960" i="9" l="1"/>
  <c r="C2960" i="9"/>
  <c r="C2961" i="9" l="1"/>
  <c r="P2961" i="9"/>
  <c r="P2962" i="9" l="1"/>
  <c r="C2962" i="9"/>
  <c r="P2963" i="9" l="1"/>
  <c r="C2963" i="9"/>
  <c r="P2964" i="9" l="1"/>
  <c r="C2964" i="9"/>
  <c r="C2965" i="9" l="1"/>
  <c r="P2965" i="9"/>
  <c r="P2966" i="9" l="1"/>
  <c r="C2966" i="9"/>
  <c r="P2967" i="9" l="1"/>
  <c r="C2967" i="9"/>
  <c r="P2968" i="9" l="1"/>
  <c r="C2968" i="9"/>
  <c r="O2968" i="9" s="1"/>
  <c r="Q2968" i="9" s="1"/>
  <c r="R2968" i="9" s="1"/>
  <c r="S2968" i="9" s="1"/>
  <c r="O2966" i="9" l="1"/>
  <c r="Q2966" i="9" s="1"/>
  <c r="R2966" i="9" s="1"/>
  <c r="S2966" i="9" s="1"/>
  <c r="O2967" i="9"/>
  <c r="Q2967" i="9" s="1"/>
  <c r="R2967" i="9" s="1"/>
  <c r="S2967" i="9" s="1"/>
  <c r="P2969" i="9"/>
  <c r="C2969" i="9"/>
  <c r="P2970" i="9" l="1"/>
  <c r="C2970" i="9"/>
  <c r="P2971" i="9" l="1"/>
  <c r="C2971" i="9"/>
  <c r="P2972" i="9" l="1"/>
  <c r="C2972" i="9"/>
  <c r="P2973" i="9" l="1"/>
  <c r="C2973" i="9"/>
  <c r="P2974" i="9" l="1"/>
  <c r="C2974" i="9"/>
  <c r="P2975" i="9" l="1"/>
  <c r="C2975" i="9"/>
  <c r="P2976" i="9" l="1"/>
  <c r="C2976" i="9"/>
  <c r="P2977" i="9" l="1"/>
  <c r="C2977" i="9"/>
  <c r="P2978" i="9" l="1"/>
  <c r="C2978" i="9"/>
  <c r="P2979" i="9" l="1"/>
  <c r="C2979" i="9"/>
  <c r="P2980" i="9" l="1"/>
  <c r="C2980" i="9"/>
  <c r="P2981" i="9" l="1"/>
  <c r="C2981" i="9"/>
  <c r="P2982" i="9" l="1"/>
  <c r="C2982" i="9"/>
  <c r="P2983" i="9" l="1"/>
  <c r="C2983" i="9"/>
  <c r="P2984" i="9" l="1"/>
  <c r="C2984" i="9"/>
  <c r="P2985" i="9" l="1"/>
  <c r="C2985" i="9"/>
  <c r="P2986" i="9" l="1"/>
  <c r="C2986" i="9"/>
  <c r="P2987" i="9" l="1"/>
  <c r="C2987" i="9"/>
  <c r="P2988" i="9" l="1"/>
  <c r="C2988" i="9"/>
  <c r="P2989" i="9" l="1"/>
  <c r="C2989" i="9"/>
  <c r="P2990" i="9" l="1"/>
  <c r="C2990" i="9"/>
  <c r="P2991" i="9" l="1"/>
  <c r="C2991" i="9"/>
  <c r="P2992" i="9" l="1"/>
  <c r="C2992" i="9"/>
  <c r="P2993" i="9" l="1"/>
  <c r="C2993" i="9"/>
  <c r="P2994" i="9" l="1"/>
  <c r="C2994" i="9"/>
  <c r="P2995" i="9" l="1"/>
  <c r="C2995" i="9"/>
  <c r="P2996" i="9" l="1"/>
  <c r="C2996" i="9"/>
  <c r="P2997" i="9" l="1"/>
  <c r="C2997" i="9"/>
  <c r="P2998" i="9" l="1"/>
  <c r="C2998" i="9"/>
  <c r="P2999" i="9" l="1"/>
  <c r="C2999" i="9"/>
  <c r="P3000" i="9" l="1"/>
  <c r="C3000" i="9"/>
  <c r="P3001" i="9" l="1"/>
  <c r="C3001" i="9"/>
  <c r="P3002" i="9" l="1"/>
  <c r="C3002" i="9"/>
  <c r="P3003" i="9" l="1"/>
  <c r="C3003" i="9"/>
  <c r="P3004" i="9" l="1"/>
  <c r="C3004" i="9"/>
  <c r="P3005" i="9" l="1"/>
  <c r="C3005" i="9"/>
  <c r="P3006" i="9" l="1"/>
  <c r="C3006" i="9"/>
  <c r="P3007" i="9" l="1"/>
  <c r="C3007" i="9"/>
  <c r="P3008" i="9" l="1"/>
  <c r="C3008" i="9"/>
  <c r="P3009" i="9" l="1"/>
  <c r="C3009" i="9"/>
  <c r="P3010" i="9" l="1"/>
  <c r="C3010" i="9"/>
  <c r="P3011" i="9" l="1"/>
  <c r="C3011" i="9"/>
  <c r="P3012" i="9" l="1"/>
  <c r="C3012" i="9"/>
  <c r="P3013" i="9" l="1"/>
  <c r="C3013" i="9"/>
  <c r="P3014" i="9" l="1"/>
  <c r="C3014" i="9"/>
  <c r="P3015" i="9" l="1"/>
  <c r="C3015" i="9"/>
  <c r="P3016" i="9" l="1"/>
  <c r="C3016" i="9"/>
  <c r="P3017" i="9" l="1"/>
  <c r="C3017" i="9"/>
  <c r="P3018" i="9" l="1"/>
  <c r="C3018" i="9"/>
  <c r="P3019" i="9" l="1"/>
  <c r="C3019" i="9"/>
  <c r="P3020" i="9" l="1"/>
  <c r="C3020" i="9"/>
  <c r="P3021" i="9" l="1"/>
  <c r="C3021" i="9"/>
  <c r="P3022" i="9" l="1"/>
  <c r="C3022" i="9"/>
  <c r="P3023" i="9" l="1"/>
  <c r="C3023" i="9"/>
  <c r="P3024" i="9" l="1"/>
  <c r="C3024" i="9"/>
  <c r="P3025" i="9" l="1"/>
  <c r="C3025" i="9"/>
  <c r="P3026" i="9" l="1"/>
  <c r="C3026" i="9"/>
  <c r="P3027" i="9" l="1"/>
  <c r="C3027" i="9"/>
  <c r="P3028" i="9" l="1"/>
  <c r="C3028" i="9"/>
  <c r="P3029" i="9" l="1"/>
  <c r="C3029" i="9"/>
  <c r="P3030" i="9" l="1"/>
  <c r="C3030" i="9"/>
  <c r="P3031" i="9" l="1"/>
  <c r="C3031" i="9"/>
  <c r="P3032" i="9" l="1"/>
  <c r="C3032" i="9"/>
  <c r="P3033" i="9" l="1"/>
  <c r="C3033" i="9"/>
  <c r="P3034" i="9" l="1"/>
  <c r="C3034" i="9"/>
  <c r="P3035" i="9" l="1"/>
  <c r="C3035" i="9"/>
  <c r="P3036" i="9" l="1"/>
  <c r="C3036" i="9"/>
  <c r="C3037" i="9" l="1"/>
  <c r="P3037" i="9"/>
  <c r="P3038" i="9" l="1"/>
  <c r="C3038" i="9"/>
  <c r="P3039" i="9" l="1"/>
  <c r="C3039" i="9"/>
  <c r="P3040" i="9" l="1"/>
  <c r="C3040" i="9"/>
  <c r="P3041" i="9" l="1"/>
  <c r="C3041" i="9"/>
  <c r="P3042" i="9" l="1"/>
  <c r="C3042" i="9"/>
  <c r="P3043" i="9" l="1"/>
  <c r="C3043" i="9"/>
  <c r="P3044" i="9" l="1"/>
  <c r="C3044" i="9"/>
  <c r="P3045" i="9" l="1"/>
  <c r="C3045" i="9"/>
  <c r="P3046" i="9" l="1"/>
  <c r="C3046" i="9"/>
  <c r="P3047" i="9" l="1"/>
  <c r="C3047" i="9"/>
  <c r="P3048" i="9" l="1"/>
  <c r="C3048" i="9"/>
  <c r="P3049" i="9" l="1"/>
  <c r="C3049" i="9"/>
  <c r="P3050" i="9" l="1"/>
  <c r="C3050" i="9"/>
  <c r="P3051" i="9" l="1"/>
  <c r="C3051" i="9"/>
  <c r="P3052" i="9" l="1"/>
  <c r="C3052" i="9"/>
  <c r="P3053" i="9" l="1"/>
  <c r="C3053" i="9"/>
  <c r="P3054" i="9" l="1"/>
  <c r="C3054" i="9"/>
  <c r="P3055" i="9" l="1"/>
  <c r="C3055" i="9"/>
  <c r="P3056" i="9" l="1"/>
  <c r="C3056" i="9"/>
  <c r="P3057" i="9" l="1"/>
  <c r="C3057" i="9"/>
  <c r="P3058" i="9" l="1"/>
  <c r="C3058" i="9"/>
  <c r="P3059" i="9" l="1"/>
  <c r="C3059" i="9"/>
  <c r="P3060" i="9" l="1"/>
  <c r="C3060" i="9"/>
  <c r="P3061" i="9" l="1"/>
  <c r="C3061" i="9"/>
  <c r="P3062" i="9" l="1"/>
  <c r="C3062" i="9"/>
  <c r="P3063" i="9" l="1"/>
  <c r="C3063" i="9"/>
  <c r="P3064" i="9" l="1"/>
  <c r="C3064" i="9"/>
  <c r="P3065" i="9" l="1"/>
  <c r="C3065" i="9"/>
  <c r="P3066" i="9" l="1"/>
  <c r="C3066" i="9"/>
  <c r="P3067" i="9" l="1"/>
  <c r="C3067" i="9"/>
  <c r="P3068" i="9" l="1"/>
  <c r="C3068" i="9"/>
  <c r="P3069" i="9" l="1"/>
  <c r="C3069" i="9"/>
  <c r="P3070" i="9" l="1"/>
  <c r="C3070" i="9"/>
  <c r="P3071" i="9" l="1"/>
  <c r="C3071" i="9"/>
  <c r="P3072" i="9" l="1"/>
  <c r="C3072" i="9"/>
  <c r="P3073" i="9" l="1"/>
  <c r="C3073" i="9"/>
  <c r="P3074" i="9" l="1"/>
  <c r="C3074" i="9"/>
  <c r="P3075" i="9" l="1"/>
  <c r="C3075" i="9"/>
  <c r="P3076" i="9" l="1"/>
  <c r="C3076" i="9"/>
  <c r="P3077" i="9" l="1"/>
  <c r="C3077" i="9"/>
  <c r="P3078" i="9" l="1"/>
  <c r="C3078" i="9"/>
  <c r="P3079" i="9" l="1"/>
  <c r="C3079" i="9"/>
  <c r="P3080" i="9" l="1"/>
  <c r="C3080" i="9"/>
  <c r="P3081" i="9" l="1"/>
  <c r="C3081" i="9"/>
  <c r="P3082" i="9" l="1"/>
  <c r="C3082" i="9"/>
  <c r="P3083" i="9" l="1"/>
  <c r="C3083" i="9"/>
  <c r="P3084" i="9" l="1"/>
  <c r="C3084" i="9"/>
  <c r="P3085" i="9" l="1"/>
  <c r="C3085" i="9"/>
  <c r="P3086" i="9" l="1"/>
  <c r="C3086" i="9"/>
  <c r="P3087" i="9" l="1"/>
  <c r="C3087" i="9"/>
  <c r="P3088" i="9" l="1"/>
  <c r="C3088" i="9"/>
  <c r="P3089" i="9" l="1"/>
  <c r="C3089" i="9"/>
  <c r="P3090" i="9" l="1"/>
  <c r="C3090" i="9"/>
  <c r="P3091" i="9" l="1"/>
  <c r="C3091" i="9"/>
  <c r="P3092" i="9" l="1"/>
  <c r="C3092" i="9"/>
  <c r="P3093" i="9" l="1"/>
  <c r="C3093" i="9"/>
  <c r="P3094" i="9" l="1"/>
  <c r="C3094" i="9"/>
  <c r="P3095" i="9" l="1"/>
  <c r="C3095" i="9"/>
  <c r="P3096" i="9" l="1"/>
  <c r="C3096" i="9"/>
  <c r="P3097" i="9" l="1"/>
  <c r="C3097" i="9"/>
  <c r="P3098" i="9" l="1"/>
  <c r="C3098" i="9"/>
  <c r="P3099" i="9" l="1"/>
  <c r="C3099" i="9"/>
  <c r="P3100" i="9" l="1"/>
  <c r="C3100" i="9"/>
  <c r="P3101" i="9" l="1"/>
  <c r="C3101" i="9"/>
  <c r="P3102" i="9" l="1"/>
  <c r="C3102" i="9"/>
  <c r="P3103" i="9" l="1"/>
  <c r="C3103" i="9"/>
  <c r="P3104" i="9" l="1"/>
  <c r="C3104" i="9"/>
  <c r="P3105" i="9" l="1"/>
  <c r="C3105" i="9"/>
  <c r="P3106" i="9" l="1"/>
  <c r="C3106" i="9"/>
  <c r="P3107" i="9" l="1"/>
  <c r="C3107" i="9"/>
  <c r="P3108" i="9" l="1"/>
  <c r="C3108" i="9"/>
  <c r="P3109" i="9" l="1"/>
  <c r="C3109" i="9"/>
  <c r="P3110" i="9" l="1"/>
  <c r="C3110" i="9"/>
  <c r="P3111" i="9" l="1"/>
  <c r="C3111" i="9"/>
  <c r="P3112" i="9" l="1"/>
  <c r="C3112" i="9"/>
  <c r="P3113" i="9" l="1"/>
  <c r="C3113" i="9"/>
  <c r="P3114" i="9" l="1"/>
  <c r="C3114" i="9"/>
  <c r="P3115" i="9" l="1"/>
  <c r="C3115" i="9"/>
  <c r="P3116" i="9" l="1"/>
  <c r="C3116" i="9"/>
  <c r="P3117" i="9" l="1"/>
  <c r="C3117" i="9"/>
  <c r="P3118" i="9" l="1"/>
  <c r="C3118" i="9"/>
  <c r="P3119" i="9" l="1"/>
  <c r="C3119" i="9"/>
  <c r="P3120" i="9" l="1"/>
  <c r="C3120" i="9"/>
  <c r="P3121" i="9" l="1"/>
  <c r="C3121" i="9"/>
  <c r="P3122" i="9" l="1"/>
  <c r="C3122" i="9"/>
  <c r="P3123" i="9" l="1"/>
  <c r="C3123" i="9"/>
  <c r="P3124" i="9" l="1"/>
  <c r="C3124" i="9"/>
  <c r="P3125" i="9" l="1"/>
  <c r="C3125" i="9"/>
  <c r="P3126" i="9" l="1"/>
  <c r="C3126" i="9"/>
  <c r="P3127" i="9" l="1"/>
  <c r="C3127" i="9"/>
  <c r="P3128" i="9" l="1"/>
  <c r="C3128" i="9"/>
  <c r="P3129" i="9" l="1"/>
  <c r="C3129" i="9"/>
  <c r="P3130" i="9" l="1"/>
  <c r="C3130" i="9"/>
  <c r="P3131" i="9" l="1"/>
  <c r="C3131" i="9"/>
  <c r="P3132" i="9" l="1"/>
  <c r="C3132" i="9"/>
  <c r="P3133" i="9" l="1"/>
  <c r="C3133" i="9"/>
  <c r="P3134" i="9" l="1"/>
  <c r="C3134" i="9"/>
  <c r="P3135" i="9" l="1"/>
  <c r="C3135" i="9"/>
  <c r="P3136" i="9" l="1"/>
  <c r="C3136" i="9"/>
  <c r="P3137" i="9" l="1"/>
  <c r="C3137" i="9"/>
  <c r="P3138" i="9" l="1"/>
  <c r="C3138" i="9"/>
  <c r="P3139" i="9" l="1"/>
  <c r="C3139" i="9"/>
  <c r="P3140" i="9" l="1"/>
  <c r="C3140" i="9"/>
  <c r="P3141" i="9" l="1"/>
  <c r="C3141" i="9"/>
  <c r="P3142" i="9" l="1"/>
  <c r="C3142" i="9"/>
  <c r="P3143" i="9" l="1"/>
  <c r="C3143" i="9"/>
  <c r="P3144" i="9" l="1"/>
  <c r="C3144" i="9"/>
  <c r="P3145" i="9" l="1"/>
  <c r="C3145" i="9"/>
  <c r="P3146" i="9" l="1"/>
  <c r="C3146" i="9"/>
  <c r="P3147" i="9" l="1"/>
  <c r="C3147" i="9"/>
  <c r="P3148" i="9" l="1"/>
  <c r="C3148" i="9"/>
  <c r="P3149" i="9" l="1"/>
  <c r="C3149" i="9"/>
  <c r="P3150" i="9" l="1"/>
  <c r="C3150" i="9"/>
  <c r="P3151" i="9" l="1"/>
  <c r="C3151" i="9"/>
  <c r="P3152" i="9" l="1"/>
  <c r="C3152" i="9"/>
  <c r="P3153" i="9" l="1"/>
  <c r="C3153" i="9"/>
  <c r="P3154" i="9" l="1"/>
  <c r="C3154" i="9"/>
  <c r="P3155" i="9" l="1"/>
  <c r="C3155" i="9"/>
  <c r="P3156" i="9" l="1"/>
  <c r="C3156" i="9"/>
  <c r="P3157" i="9" l="1"/>
  <c r="C3157" i="9"/>
  <c r="P3158" i="9" l="1"/>
  <c r="C3158" i="9"/>
  <c r="P3159" i="9" l="1"/>
  <c r="C3159" i="9"/>
  <c r="P3160" i="9" l="1"/>
  <c r="C3160" i="9"/>
  <c r="P3161" i="9" l="1"/>
  <c r="C3161" i="9"/>
  <c r="P3162" i="9" l="1"/>
  <c r="C3162" i="9"/>
  <c r="P3163" i="9" l="1"/>
  <c r="C3163" i="9"/>
  <c r="P3164" i="9" l="1"/>
  <c r="C3164" i="9"/>
  <c r="P3165" i="9" l="1"/>
  <c r="C3165" i="9"/>
  <c r="P3166" i="9" l="1"/>
  <c r="C3166" i="9"/>
  <c r="P3167" i="9" l="1"/>
  <c r="C3167" i="9"/>
  <c r="P3168" i="9" l="1"/>
  <c r="C3168" i="9"/>
  <c r="P3169" i="9" l="1"/>
  <c r="C3169" i="9"/>
  <c r="P3170" i="9" l="1"/>
  <c r="C3170" i="9"/>
  <c r="P3171" i="9" l="1"/>
  <c r="C3171" i="9"/>
  <c r="P3172" i="9" l="1"/>
  <c r="C3172" i="9"/>
  <c r="P3173" i="9" l="1"/>
  <c r="C3173" i="9"/>
  <c r="P3174" i="9" l="1"/>
  <c r="C3174" i="9"/>
  <c r="P3175" i="9" l="1"/>
  <c r="C3175" i="9"/>
  <c r="P3176" i="9" l="1"/>
  <c r="C3176" i="9"/>
  <c r="P3177" i="9" l="1"/>
  <c r="C3177" i="9"/>
  <c r="C3178" i="9" l="1"/>
  <c r="P3178" i="9"/>
  <c r="P3179" i="9" l="1"/>
  <c r="C3179" i="9"/>
  <c r="P3180" i="9" l="1"/>
  <c r="C3180" i="9"/>
  <c r="P3181" i="9" l="1"/>
  <c r="C3181" i="9"/>
  <c r="P3182" i="9" l="1"/>
  <c r="C3182" i="9"/>
  <c r="P3183" i="9" l="1"/>
  <c r="C3183" i="9"/>
  <c r="P3184" i="9" l="1"/>
  <c r="C3184" i="9"/>
  <c r="P3185" i="9" l="1"/>
  <c r="C3185" i="9"/>
  <c r="P3186" i="9" l="1"/>
  <c r="C3186" i="9"/>
  <c r="P3187" i="9" l="1"/>
  <c r="C3187" i="9"/>
  <c r="P3188" i="9" l="1"/>
  <c r="C3188" i="9"/>
  <c r="P3189" i="9" l="1"/>
  <c r="C3189" i="9"/>
  <c r="P3190" i="9" l="1"/>
  <c r="C3190" i="9"/>
  <c r="P3191" i="9" l="1"/>
  <c r="C3191" i="9"/>
  <c r="P3192" i="9" l="1"/>
  <c r="C3192" i="9"/>
  <c r="P3193" i="9" l="1"/>
  <c r="C3193" i="9"/>
  <c r="P3194" i="9" l="1"/>
  <c r="C3194" i="9"/>
  <c r="P3195" i="9" l="1"/>
  <c r="C3195" i="9"/>
  <c r="P3196" i="9" l="1"/>
  <c r="C3196" i="9"/>
  <c r="P3197" i="9" l="1"/>
  <c r="C3197" i="9"/>
  <c r="P3198" i="9" l="1"/>
  <c r="C3198" i="9"/>
  <c r="P3199" i="9" l="1"/>
  <c r="C3199" i="9"/>
  <c r="P3200" i="9" l="1"/>
  <c r="C3200" i="9"/>
  <c r="P3201" i="9" l="1"/>
  <c r="C3201" i="9"/>
  <c r="P3202" i="9" l="1"/>
  <c r="C3202" i="9"/>
  <c r="P3203" i="9" l="1"/>
  <c r="C3203" i="9"/>
  <c r="P3204" i="9" l="1"/>
  <c r="C3204" i="9"/>
  <c r="P3205" i="9" l="1"/>
  <c r="C3205" i="9"/>
  <c r="P3206" i="9" l="1"/>
  <c r="C3206" i="9"/>
  <c r="P3207" i="9" l="1"/>
  <c r="C3207" i="9"/>
  <c r="P3208" i="9" l="1"/>
  <c r="C3208" i="9"/>
  <c r="P3209" i="9" l="1"/>
  <c r="C3209" i="9"/>
  <c r="P3210" i="9" l="1"/>
  <c r="C3210" i="9"/>
  <c r="P3211" i="9" l="1"/>
  <c r="C3211" i="9"/>
  <c r="P3212" i="9" l="1"/>
  <c r="C3212" i="9"/>
  <c r="P3213" i="9" l="1"/>
  <c r="C3213" i="9"/>
  <c r="P3214" i="9" l="1"/>
  <c r="C3214" i="9"/>
  <c r="P3215" i="9" l="1"/>
  <c r="C3215" i="9"/>
  <c r="P3216" i="9" l="1"/>
  <c r="C3216" i="9"/>
  <c r="P3217" i="9" l="1"/>
  <c r="C3217" i="9"/>
  <c r="P3218" i="9" l="1"/>
  <c r="C3218" i="9"/>
  <c r="P3219" i="9" l="1"/>
  <c r="C3219" i="9"/>
  <c r="P3220" i="9" l="1"/>
  <c r="C3220" i="9"/>
  <c r="P3221" i="9" l="1"/>
  <c r="C3221" i="9"/>
  <c r="P3222" i="9" l="1"/>
  <c r="C3222" i="9"/>
  <c r="P3223" i="9" l="1"/>
  <c r="C3223" i="9"/>
  <c r="P3224" i="9" l="1"/>
  <c r="C3224" i="9"/>
  <c r="P3225" i="9" l="1"/>
  <c r="C3225" i="9"/>
  <c r="P3226" i="9" l="1"/>
  <c r="C3226" i="9"/>
  <c r="P3227" i="9" l="1"/>
  <c r="C3227" i="9"/>
  <c r="P3228" i="9" l="1"/>
  <c r="C3228" i="9"/>
  <c r="P3229" i="9" l="1"/>
  <c r="C3229" i="9"/>
  <c r="P3230" i="9" l="1"/>
  <c r="C3230" i="9"/>
  <c r="P3231" i="9" l="1"/>
  <c r="C3231" i="9"/>
  <c r="P3232" i="9" l="1"/>
  <c r="C3232" i="9"/>
  <c r="P3233" i="9" l="1"/>
  <c r="C3233" i="9"/>
  <c r="P3234" i="9" l="1"/>
  <c r="C3234" i="9"/>
  <c r="P3235" i="9" l="1"/>
  <c r="C3235" i="9"/>
  <c r="P3236" i="9" l="1"/>
  <c r="C3236" i="9"/>
  <c r="P3237" i="9" l="1"/>
  <c r="C3237" i="9"/>
  <c r="P3238" i="9" l="1"/>
  <c r="C3238" i="9"/>
  <c r="P3239" i="9" l="1"/>
  <c r="C3239" i="9"/>
  <c r="P3240" i="9" l="1"/>
  <c r="C3240" i="9"/>
  <c r="P3241" i="9" l="1"/>
  <c r="C3241" i="9"/>
  <c r="P3242" i="9" l="1"/>
  <c r="C3242" i="9"/>
  <c r="P3243" i="9" l="1"/>
  <c r="C3243" i="9"/>
  <c r="P3244" i="9" l="1"/>
  <c r="C3244" i="9"/>
  <c r="P3245" i="9" l="1"/>
  <c r="C3245" i="9"/>
  <c r="P3246" i="9" l="1"/>
  <c r="C3246" i="9"/>
  <c r="P3247" i="9" l="1"/>
  <c r="C3247" i="9"/>
  <c r="P3248" i="9" l="1"/>
  <c r="C3248" i="9"/>
  <c r="P3249" i="9" l="1"/>
  <c r="C3249" i="9"/>
  <c r="P3250" i="9" l="1"/>
  <c r="C3250" i="9"/>
  <c r="P3251" i="9" l="1"/>
  <c r="C3251" i="9"/>
  <c r="P3252" i="9" l="1"/>
  <c r="C3252" i="9"/>
  <c r="P3253" i="9" l="1"/>
  <c r="C3253" i="9"/>
  <c r="P3254" i="9" l="1"/>
  <c r="C3254" i="9"/>
  <c r="P3255" i="9" l="1"/>
  <c r="C3255" i="9"/>
  <c r="P3256" i="9" l="1"/>
  <c r="C3256" i="9"/>
  <c r="P3257" i="9" l="1"/>
  <c r="C3257" i="9"/>
  <c r="P3258" i="9" l="1"/>
  <c r="C3258" i="9"/>
  <c r="P3259" i="9" l="1"/>
  <c r="C3259" i="9"/>
  <c r="P3260" i="9" l="1"/>
  <c r="C3260" i="9"/>
  <c r="P3261" i="9" l="1"/>
  <c r="C3261" i="9"/>
  <c r="P3262" i="9" l="1"/>
  <c r="C3262" i="9"/>
  <c r="P3263" i="9" l="1"/>
  <c r="C3263" i="9"/>
  <c r="P3264" i="9" l="1"/>
  <c r="C3264" i="9"/>
  <c r="P3265" i="9" l="1"/>
  <c r="C3265" i="9"/>
  <c r="P3266" i="9" l="1"/>
  <c r="C3266" i="9"/>
  <c r="P3267" i="9" l="1"/>
  <c r="C3267" i="9"/>
  <c r="P3268" i="9" l="1"/>
  <c r="C3268" i="9"/>
  <c r="P3269" i="9" l="1"/>
  <c r="C3269" i="9"/>
  <c r="P3270" i="9" l="1"/>
  <c r="C3270" i="9"/>
  <c r="P3271" i="9" l="1"/>
  <c r="C3271" i="9"/>
  <c r="P3272" i="9" l="1"/>
  <c r="C3272" i="9"/>
  <c r="P3273" i="9" l="1"/>
  <c r="C3273" i="9"/>
  <c r="P3274" i="9" l="1"/>
  <c r="C3274" i="9"/>
  <c r="P3275" i="9" l="1"/>
  <c r="C3275" i="9"/>
  <c r="P3276" i="9" l="1"/>
  <c r="C3276" i="9"/>
  <c r="P3277" i="9" l="1"/>
  <c r="C3277" i="9"/>
  <c r="P3278" i="9" l="1"/>
  <c r="C3278" i="9"/>
  <c r="P3279" i="9" l="1"/>
  <c r="C3279" i="9"/>
  <c r="P3280" i="9" l="1"/>
  <c r="C3280" i="9"/>
  <c r="P3281" i="9" l="1"/>
  <c r="C3281" i="9"/>
  <c r="P3282" i="9" l="1"/>
  <c r="C3282" i="9"/>
  <c r="P3283" i="9" l="1"/>
  <c r="C3283" i="9"/>
  <c r="P3284" i="9" l="1"/>
  <c r="C3284" i="9"/>
  <c r="P3285" i="9" l="1"/>
  <c r="C3285" i="9"/>
  <c r="P3286" i="9" l="1"/>
  <c r="C3286" i="9"/>
  <c r="P3287" i="9" l="1"/>
  <c r="C3287" i="9"/>
  <c r="P3288" i="9" l="1"/>
  <c r="C3288" i="9"/>
  <c r="P3289" i="9" l="1"/>
  <c r="C3289" i="9"/>
  <c r="P3290" i="9" l="1"/>
  <c r="C3290" i="9"/>
  <c r="P3291" i="9" l="1"/>
  <c r="C3291" i="9"/>
  <c r="P3292" i="9" l="1"/>
  <c r="C3292" i="9"/>
  <c r="P3293" i="9" l="1"/>
  <c r="C3293" i="9"/>
  <c r="P3294" i="9" l="1"/>
  <c r="C3294" i="9"/>
  <c r="P3295" i="9" l="1"/>
  <c r="C3295" i="9"/>
  <c r="P3296" i="9" l="1"/>
  <c r="C3296" i="9"/>
  <c r="P3297" i="9" l="1"/>
  <c r="C3297" i="9"/>
  <c r="P3298" i="9" l="1"/>
  <c r="C3298" i="9"/>
  <c r="P3299" i="9" l="1"/>
  <c r="C3299" i="9"/>
  <c r="P3300" i="9" l="1"/>
  <c r="C3300" i="9"/>
  <c r="P3301" i="9" l="1"/>
  <c r="C3301" i="9"/>
  <c r="P3302" i="9" l="1"/>
  <c r="C3302" i="9"/>
  <c r="P3303" i="9" l="1"/>
  <c r="C3303" i="9"/>
  <c r="P3304" i="9" l="1"/>
  <c r="C3304" i="9"/>
  <c r="P3305" i="9" l="1"/>
  <c r="C3305" i="9"/>
  <c r="P3306" i="9" l="1"/>
  <c r="C3306" i="9"/>
  <c r="P3307" i="9" l="1"/>
  <c r="C3307" i="9"/>
  <c r="P3308" i="9" l="1"/>
  <c r="C3308" i="9"/>
  <c r="P3309" i="9" l="1"/>
  <c r="C3309" i="9"/>
  <c r="P3310" i="9" l="1"/>
  <c r="C3310" i="9"/>
  <c r="P3311" i="9" l="1"/>
  <c r="C3311" i="9"/>
  <c r="P3312" i="9" l="1"/>
  <c r="C3312" i="9"/>
  <c r="P3313" i="9" l="1"/>
  <c r="C3313" i="9"/>
  <c r="P3314" i="9" l="1"/>
  <c r="C3314" i="9"/>
  <c r="P3315" i="9" l="1"/>
  <c r="C3315" i="9"/>
  <c r="P3316" i="9" l="1"/>
  <c r="C3316" i="9"/>
  <c r="P3317" i="9" l="1"/>
  <c r="C3317" i="9"/>
  <c r="P3318" i="9" l="1"/>
  <c r="C3318" i="9"/>
  <c r="P3319" i="9" l="1"/>
  <c r="C3319" i="9"/>
  <c r="P3320" i="9" l="1"/>
  <c r="C3320" i="9"/>
  <c r="P3321" i="9" l="1"/>
  <c r="C3321" i="9"/>
  <c r="P3322" i="9" l="1"/>
  <c r="C3322" i="9"/>
  <c r="P3323" i="9" l="1"/>
  <c r="C3323" i="9"/>
  <c r="P3324" i="9" l="1"/>
  <c r="C3324" i="9"/>
  <c r="P3325" i="9" l="1"/>
  <c r="C3325" i="9"/>
  <c r="P3326" i="9" l="1"/>
  <c r="C3326" i="9"/>
  <c r="P3327" i="9" l="1"/>
  <c r="C3327" i="9"/>
  <c r="P3328" i="9" l="1"/>
  <c r="C3328" i="9"/>
  <c r="P3329" i="9" l="1"/>
  <c r="C3329" i="9"/>
  <c r="P3330" i="9" l="1"/>
  <c r="C3330" i="9"/>
  <c r="P3331" i="9" l="1"/>
  <c r="C3331" i="9"/>
  <c r="P3332" i="9" l="1"/>
  <c r="C3332" i="9"/>
  <c r="P3333" i="9" l="1"/>
  <c r="C3333" i="9"/>
  <c r="P3334" i="9" l="1"/>
  <c r="C3334" i="9"/>
  <c r="O3334" i="9" s="1"/>
  <c r="Q3334" i="9" s="1"/>
  <c r="R3334" i="9" s="1"/>
  <c r="S3334" i="9" s="1"/>
  <c r="O3332" i="9" l="1"/>
  <c r="Q3332" i="9" s="1"/>
  <c r="R3332" i="9" s="1"/>
  <c r="S3332" i="9" s="1"/>
  <c r="P3335" i="9"/>
  <c r="C3335" i="9"/>
  <c r="O3333" i="9"/>
  <c r="Q3333" i="9" s="1"/>
  <c r="R3333" i="9" s="1"/>
  <c r="S3333" i="9" s="1"/>
  <c r="P3336" i="9" l="1"/>
  <c r="C3336" i="9"/>
  <c r="P3337" i="9" l="1"/>
  <c r="C3337" i="9"/>
  <c r="P3338" i="9" l="1"/>
  <c r="C3338" i="9"/>
  <c r="P3339" i="9" l="1"/>
  <c r="C3339" i="9"/>
  <c r="P3340" i="9" l="1"/>
  <c r="C3340" i="9"/>
  <c r="P3341" i="9" l="1"/>
  <c r="C3341" i="9"/>
  <c r="P3342" i="9" l="1"/>
  <c r="C3342" i="9"/>
  <c r="P3343" i="9" l="1"/>
  <c r="C3343" i="9"/>
  <c r="P3344" i="9" l="1"/>
  <c r="C3344" i="9"/>
  <c r="P3345" i="9" l="1"/>
  <c r="C3345" i="9"/>
  <c r="P3346" i="9" l="1"/>
  <c r="C3346" i="9"/>
  <c r="C3347" i="9" l="1"/>
  <c r="P3347" i="9"/>
  <c r="P3348" i="9" l="1"/>
  <c r="C3348" i="9"/>
  <c r="P3349" i="9" l="1"/>
  <c r="C3349" i="9"/>
  <c r="P3350" i="9" l="1"/>
  <c r="C3350" i="9"/>
  <c r="P3351" i="9" l="1"/>
  <c r="C3351" i="9"/>
  <c r="P3352" i="9" l="1"/>
  <c r="C3352" i="9"/>
  <c r="P3353" i="9" l="1"/>
  <c r="C3353" i="9"/>
  <c r="P3354" i="9" l="1"/>
  <c r="C3354" i="9"/>
  <c r="C3355" i="9" l="1"/>
  <c r="P3355" i="9"/>
  <c r="C3356" i="9" l="1"/>
  <c r="P3356" i="9"/>
  <c r="P3357" i="9" l="1"/>
  <c r="C3357" i="9"/>
  <c r="P3358" i="9" l="1"/>
  <c r="C3358" i="9"/>
  <c r="P3359" i="9" l="1"/>
  <c r="C3359" i="9"/>
  <c r="C3360" i="9" l="1"/>
  <c r="P3360" i="9"/>
  <c r="P3361" i="9" l="1"/>
  <c r="C3361" i="9"/>
  <c r="P3362" i="9" l="1"/>
  <c r="C3362" i="9"/>
  <c r="P3363" i="9" l="1"/>
  <c r="C3363" i="9"/>
  <c r="P3364" i="9" l="1"/>
  <c r="C3364" i="9"/>
  <c r="P3365" i="9" l="1"/>
  <c r="C3365" i="9"/>
  <c r="P3366" i="9" l="1"/>
  <c r="C3366" i="9"/>
  <c r="P3367" i="9" l="1"/>
  <c r="C3367" i="9"/>
  <c r="C3368" i="9" l="1"/>
  <c r="P3368" i="9"/>
  <c r="P3369" i="9" l="1"/>
  <c r="C3369" i="9"/>
  <c r="P3370" i="9" l="1"/>
  <c r="C3370" i="9"/>
  <c r="P3371" i="9" l="1"/>
  <c r="C3371" i="9"/>
  <c r="P3372" i="9" l="1"/>
  <c r="C3372" i="9"/>
  <c r="P3373" i="9" l="1"/>
  <c r="C3373" i="9"/>
  <c r="P3374" i="9" l="1"/>
  <c r="C3374" i="9"/>
  <c r="P3375" i="9" l="1"/>
  <c r="C3375" i="9"/>
  <c r="C3376" i="9" l="1"/>
  <c r="P3376" i="9"/>
  <c r="P3377" i="9" l="1"/>
  <c r="C3377" i="9"/>
  <c r="P3378" i="9" l="1"/>
  <c r="C3378" i="9"/>
  <c r="P3379" i="9" l="1"/>
  <c r="C3379" i="9"/>
  <c r="P3380" i="9" l="1"/>
  <c r="C3380" i="9"/>
  <c r="P3381" i="9" l="1"/>
  <c r="C3381" i="9"/>
  <c r="P3382" i="9" l="1"/>
  <c r="C3382" i="9"/>
  <c r="P3383" i="9" l="1"/>
  <c r="C3383" i="9"/>
  <c r="P3384" i="9" l="1"/>
  <c r="C3384" i="9"/>
  <c r="P3385" i="9" l="1"/>
  <c r="C3385" i="9"/>
  <c r="C3386" i="9" l="1"/>
  <c r="P3386" i="9"/>
  <c r="P3387" i="9" l="1"/>
  <c r="C3387" i="9"/>
  <c r="P3388" i="9" l="1"/>
  <c r="C3388" i="9"/>
  <c r="P3389" i="9" l="1"/>
  <c r="C3389" i="9"/>
  <c r="P3390" i="9" l="1"/>
  <c r="C3390" i="9"/>
  <c r="P3391" i="9" l="1"/>
  <c r="C3391" i="9"/>
  <c r="P3392" i="9" l="1"/>
  <c r="C3392" i="9"/>
  <c r="P3393" i="9" l="1"/>
  <c r="C3393" i="9"/>
  <c r="P3394" i="9" l="1"/>
  <c r="C3394" i="9"/>
  <c r="P3395" i="9" l="1"/>
  <c r="C3395" i="9"/>
  <c r="P3396" i="9" l="1"/>
  <c r="C3396" i="9"/>
  <c r="P3397" i="9" l="1"/>
  <c r="C3397" i="9"/>
  <c r="P3398" i="9" l="1"/>
  <c r="C3398" i="9"/>
  <c r="P3399" i="9" l="1"/>
  <c r="C3399" i="9"/>
  <c r="P3400" i="9" l="1"/>
  <c r="C3400" i="9"/>
  <c r="C3401" i="9" l="1"/>
  <c r="P3401" i="9"/>
  <c r="C3402" i="9" l="1"/>
  <c r="P3402" i="9"/>
  <c r="P3403" i="9" l="1"/>
  <c r="C3403" i="9"/>
  <c r="P3404" i="9" l="1"/>
  <c r="C3404" i="9"/>
  <c r="P3405" i="9" l="1"/>
  <c r="C3405" i="9"/>
  <c r="C3406" i="9" l="1"/>
  <c r="P3406" i="9"/>
  <c r="C3407" i="9" l="1"/>
  <c r="P3407" i="9"/>
  <c r="P3408" i="9" l="1"/>
  <c r="C3408" i="9"/>
  <c r="C3409" i="9" l="1"/>
  <c r="P3409" i="9"/>
  <c r="P3410" i="9" l="1"/>
  <c r="C3410" i="9"/>
  <c r="P3411" i="9" l="1"/>
  <c r="C3411" i="9"/>
  <c r="C3412" i="9" l="1"/>
  <c r="P3412" i="9"/>
  <c r="P3413" i="9" l="1"/>
  <c r="C3413" i="9"/>
  <c r="P3414" i="9" l="1"/>
  <c r="C3414" i="9"/>
  <c r="C3415" i="9" l="1"/>
  <c r="P3415" i="9"/>
  <c r="P3416" i="9" l="1"/>
  <c r="C3416" i="9"/>
  <c r="P3417" i="9" l="1"/>
  <c r="C3417" i="9"/>
  <c r="P3418" i="9" l="1"/>
  <c r="C3418" i="9"/>
  <c r="P3419" i="9" l="1"/>
  <c r="C3419" i="9"/>
  <c r="P3420" i="9" l="1"/>
  <c r="C3420" i="9"/>
  <c r="P3421" i="9" l="1"/>
  <c r="C3421" i="9"/>
  <c r="C3422" i="9" l="1"/>
  <c r="P3422" i="9"/>
  <c r="P3423" i="9" l="1"/>
  <c r="C3423" i="9"/>
  <c r="P3424" i="9" l="1"/>
  <c r="C3424" i="9"/>
  <c r="O3422" i="9" s="1"/>
  <c r="Q3422" i="9" s="1"/>
  <c r="R3422" i="9" s="1"/>
  <c r="S3422" i="9" s="1"/>
  <c r="P3425" i="9" l="1"/>
  <c r="C3425" i="9"/>
  <c r="O3424" i="9"/>
  <c r="Q3424" i="9" s="1"/>
  <c r="R3424" i="9" s="1"/>
  <c r="S3424" i="9" s="1"/>
  <c r="O3423" i="9"/>
  <c r="Q3423" i="9" s="1"/>
  <c r="R3423" i="9" s="1"/>
  <c r="S3423" i="9" s="1"/>
  <c r="P3426" i="9" l="1"/>
  <c r="C3426" i="9"/>
  <c r="P3427" i="9" l="1"/>
  <c r="C3427" i="9"/>
  <c r="P3428" i="9" l="1"/>
  <c r="C3428" i="9"/>
  <c r="P3429" i="9" l="1"/>
  <c r="C3429" i="9"/>
  <c r="C3430" i="9" l="1"/>
  <c r="P3430" i="9"/>
  <c r="P3431" i="9" l="1"/>
  <c r="C3431" i="9"/>
  <c r="P3432" i="9" l="1"/>
  <c r="C3432" i="9"/>
  <c r="P3433" i="9" l="1"/>
  <c r="C3433" i="9"/>
  <c r="P3434" i="9" l="1"/>
  <c r="C3434" i="9"/>
  <c r="P3435" i="9" l="1"/>
  <c r="C3435" i="9"/>
  <c r="P3436" i="9" l="1"/>
  <c r="C3436" i="9"/>
  <c r="P3437" i="9" l="1"/>
  <c r="C3437" i="9"/>
  <c r="P3438" i="9" l="1"/>
  <c r="C3438" i="9"/>
  <c r="P3439" i="9" l="1"/>
  <c r="C3439" i="9"/>
  <c r="P3440" i="9" l="1"/>
  <c r="C3440" i="9"/>
  <c r="C3441" i="9" l="1"/>
  <c r="P3441" i="9"/>
  <c r="P3442" i="9" l="1"/>
  <c r="C3442" i="9"/>
  <c r="C3443" i="9" l="1"/>
  <c r="P3443" i="9"/>
  <c r="P3444" i="9" l="1"/>
  <c r="C3444" i="9"/>
  <c r="C3445" i="9" l="1"/>
  <c r="P3445" i="9"/>
  <c r="C3446" i="9" l="1"/>
  <c r="P3446" i="9"/>
  <c r="P3447" i="9" l="1"/>
  <c r="C3447" i="9"/>
  <c r="C3448" i="9" l="1"/>
  <c r="P3448" i="9"/>
  <c r="C3449" i="9" l="1"/>
  <c r="P3449" i="9"/>
  <c r="P3450" i="9" l="1"/>
  <c r="C3450" i="9"/>
  <c r="P3451" i="9" l="1"/>
  <c r="C3451" i="9"/>
  <c r="P3452" i="9" l="1"/>
  <c r="C3452" i="9"/>
  <c r="C3453" i="9" l="1"/>
  <c r="P3453" i="9"/>
  <c r="P3454" i="9" l="1"/>
  <c r="C3454" i="9"/>
  <c r="P3455" i="9" l="1"/>
  <c r="C3455" i="9"/>
  <c r="P3456" i="9" l="1"/>
  <c r="C3456" i="9"/>
  <c r="P3457" i="9" l="1"/>
  <c r="C3457" i="9"/>
  <c r="P3458" i="9" l="1"/>
  <c r="C3458" i="9"/>
  <c r="P3459" i="9" l="1"/>
  <c r="C3459" i="9"/>
  <c r="P3460" i="9" l="1"/>
  <c r="C3460" i="9"/>
  <c r="P3461" i="9" l="1"/>
  <c r="C3461" i="9"/>
  <c r="C3462" i="9" l="1"/>
  <c r="P3462" i="9"/>
  <c r="P3463" i="9" l="1"/>
  <c r="C3463" i="9"/>
  <c r="P3464" i="9" l="1"/>
  <c r="C3464" i="9"/>
  <c r="C3465" i="9" l="1"/>
  <c r="P3465" i="9"/>
  <c r="P3466" i="9" l="1"/>
  <c r="C3466" i="9"/>
  <c r="P3467" i="9" l="1"/>
  <c r="C3467" i="9"/>
  <c r="P3468" i="9" l="1"/>
  <c r="C3468" i="9"/>
  <c r="P3469" i="9" l="1"/>
  <c r="C3469" i="9"/>
  <c r="P3470" i="9" l="1"/>
  <c r="C3470" i="9"/>
  <c r="P3471" i="9" l="1"/>
  <c r="C3471" i="9"/>
  <c r="P3472" i="9" l="1"/>
  <c r="C3472" i="9"/>
  <c r="P3473" i="9" l="1"/>
  <c r="C3473" i="9"/>
  <c r="P3474" i="9" l="1"/>
  <c r="C3474" i="9"/>
  <c r="C3475" i="9" l="1"/>
  <c r="P3475" i="9"/>
  <c r="P3476" i="9" l="1"/>
  <c r="C3476" i="9"/>
  <c r="P3477" i="9" l="1"/>
  <c r="C3477" i="9"/>
  <c r="P3478" i="9" l="1"/>
  <c r="C3478" i="9"/>
  <c r="P3479" i="9" l="1"/>
  <c r="C3479" i="9"/>
  <c r="C3480" i="9" l="1"/>
  <c r="P3480" i="9"/>
  <c r="C3481" i="9" l="1"/>
  <c r="P3481" i="9"/>
  <c r="P3482" i="9" l="1"/>
  <c r="C3482" i="9"/>
  <c r="C3483" i="9" l="1"/>
  <c r="P3483" i="9"/>
  <c r="P3484" i="9" l="1"/>
  <c r="C3484" i="9"/>
  <c r="P3485" i="9" l="1"/>
  <c r="C3485" i="9"/>
  <c r="C3486" i="9" l="1"/>
  <c r="P3486" i="9"/>
  <c r="P3487" i="9" l="1"/>
  <c r="C3487" i="9"/>
  <c r="P3488" i="9" l="1"/>
  <c r="C3488" i="9"/>
  <c r="P3489" i="9" l="1"/>
  <c r="C3489" i="9"/>
  <c r="P3490" i="9" l="1"/>
  <c r="C3490" i="9"/>
  <c r="P3491" i="9" l="1"/>
  <c r="C3491" i="9"/>
  <c r="P3492" i="9" l="1"/>
  <c r="C3492" i="9"/>
  <c r="P3493" i="9" l="1"/>
  <c r="C3493" i="9"/>
  <c r="C3494" i="9" l="1"/>
  <c r="P3494" i="9"/>
  <c r="P3495" i="9" l="1"/>
  <c r="C3495" i="9"/>
  <c r="P3496" i="9" l="1"/>
  <c r="C3496" i="9"/>
  <c r="P3497" i="9" l="1"/>
  <c r="C3497" i="9"/>
  <c r="P3498" i="9" l="1"/>
  <c r="C3498" i="9"/>
  <c r="P3499" i="9" l="1"/>
  <c r="C3499" i="9"/>
  <c r="P3500" i="9" l="1"/>
  <c r="C3500" i="9"/>
  <c r="P3501" i="9" l="1"/>
  <c r="C3501" i="9"/>
  <c r="C3502" i="9" l="1"/>
  <c r="P3502" i="9"/>
  <c r="P3503" i="9" l="1"/>
  <c r="C3503" i="9"/>
  <c r="P3504" i="9" l="1"/>
  <c r="C3504" i="9"/>
  <c r="P3505" i="9" l="1"/>
  <c r="C3505" i="9"/>
  <c r="P3506" i="9" l="1"/>
  <c r="C3506" i="9"/>
  <c r="C3507" i="9" l="1"/>
  <c r="P3507" i="9"/>
  <c r="P3508" i="9" l="1"/>
  <c r="C3508" i="9"/>
  <c r="P3509" i="9" l="1"/>
  <c r="C3509" i="9"/>
  <c r="P3510" i="9" l="1"/>
  <c r="C3510" i="9"/>
  <c r="C3511" i="9" l="1"/>
  <c r="P3511" i="9"/>
  <c r="P3512" i="9" l="1"/>
  <c r="C3512" i="9"/>
  <c r="P3513" i="9" l="1"/>
  <c r="C3513" i="9"/>
  <c r="C3514" i="9" l="1"/>
  <c r="P3514" i="9"/>
  <c r="P3515" i="9" l="1"/>
  <c r="C3515" i="9"/>
  <c r="O3514" i="9" s="1"/>
  <c r="Q3514" i="9" s="1"/>
  <c r="R3514" i="9" s="1"/>
  <c r="S3514" i="9" s="1"/>
  <c r="P3516" i="9" l="1"/>
  <c r="C3516" i="9"/>
  <c r="O3513" i="9"/>
  <c r="Q3513" i="9" s="1"/>
  <c r="R3513" i="9" s="1"/>
  <c r="S3513" i="9" s="1"/>
  <c r="O3515" i="9"/>
  <c r="Q3515" i="9" s="1"/>
  <c r="R3515" i="9" s="1"/>
  <c r="S3515" i="9" s="1"/>
  <c r="C3517" i="9" l="1"/>
  <c r="P3517" i="9"/>
  <c r="P3518" i="9" l="1"/>
  <c r="C3518" i="9"/>
  <c r="P3519" i="9" l="1"/>
  <c r="C3519" i="9"/>
  <c r="P3520" i="9" l="1"/>
  <c r="C3520" i="9"/>
  <c r="P3521" i="9" l="1"/>
  <c r="C3521" i="9"/>
  <c r="C3522" i="9" l="1"/>
  <c r="P3522" i="9"/>
  <c r="P3523" i="9" l="1"/>
  <c r="C3523" i="9"/>
  <c r="P3524" i="9" l="1"/>
  <c r="C3524" i="9"/>
  <c r="C3525" i="9" l="1"/>
  <c r="P3525" i="9"/>
  <c r="P3526" i="9" l="1"/>
  <c r="C3526" i="9"/>
  <c r="C3527" i="9" l="1"/>
  <c r="P3527" i="9"/>
  <c r="P3528" i="9" l="1"/>
  <c r="C3528" i="9"/>
  <c r="P3529" i="9" l="1"/>
  <c r="C3529" i="9"/>
  <c r="P3530" i="9" l="1"/>
  <c r="C3530" i="9"/>
  <c r="P3531" i="9" l="1"/>
  <c r="C3531" i="9"/>
  <c r="P3532" i="9" l="1"/>
  <c r="C3532" i="9"/>
  <c r="C3533" i="9" l="1"/>
  <c r="P3533" i="9"/>
  <c r="P3534" i="9" l="1"/>
  <c r="C3534" i="9"/>
  <c r="P3535" i="9" l="1"/>
  <c r="C3535" i="9"/>
  <c r="P3536" i="9" l="1"/>
  <c r="C3536" i="9"/>
  <c r="P3537" i="9" l="1"/>
  <c r="C3537" i="9"/>
  <c r="C3538" i="9" l="1"/>
  <c r="P3538" i="9"/>
  <c r="P3539" i="9" l="1"/>
  <c r="C3539" i="9"/>
  <c r="P3540" i="9" l="1"/>
  <c r="C3540" i="9"/>
  <c r="P3541" i="9" l="1"/>
  <c r="C3541" i="9"/>
  <c r="P3542" i="9" l="1"/>
  <c r="C3542" i="9"/>
  <c r="P3543" i="9" l="1"/>
  <c r="C3543" i="9"/>
  <c r="P3544" i="9" l="1"/>
  <c r="C3544" i="9"/>
  <c r="P3545" i="9" l="1"/>
  <c r="C3545" i="9"/>
  <c r="P3546" i="9" l="1"/>
  <c r="C3546" i="9"/>
  <c r="C3547" i="9" l="1"/>
  <c r="P3547" i="9"/>
  <c r="P3548" i="9" l="1"/>
  <c r="C3548" i="9"/>
  <c r="C3549" i="9" l="1"/>
  <c r="P3549" i="9"/>
  <c r="P3550" i="9" l="1"/>
  <c r="C3550" i="9"/>
  <c r="P3551" i="9" l="1"/>
  <c r="C3551" i="9"/>
  <c r="C3552" i="9" l="1"/>
  <c r="P3552" i="9"/>
  <c r="P3553" i="9" l="1"/>
  <c r="C3553" i="9"/>
  <c r="P3554" i="9" l="1"/>
  <c r="C3554" i="9"/>
  <c r="P3555" i="9" l="1"/>
  <c r="C3555" i="9"/>
  <c r="P3556" i="9" l="1"/>
  <c r="C3556" i="9"/>
  <c r="P3557" i="9" l="1"/>
  <c r="C3557" i="9"/>
  <c r="P3558" i="9" l="1"/>
  <c r="C3558" i="9"/>
  <c r="P3559" i="9" l="1"/>
  <c r="C3559" i="9"/>
  <c r="C3560" i="9" l="1"/>
  <c r="P3560" i="9"/>
  <c r="P3561" i="9" l="1"/>
  <c r="C3561" i="9"/>
  <c r="P3562" i="9" l="1"/>
  <c r="C3562" i="9"/>
  <c r="P3563" i="9" l="1"/>
  <c r="C3563" i="9"/>
  <c r="P3564" i="9" l="1"/>
  <c r="C3564" i="9"/>
  <c r="P3565" i="9" l="1"/>
  <c r="C3565" i="9"/>
  <c r="P3566" i="9" l="1"/>
  <c r="C3566" i="9"/>
  <c r="P3567" i="9" l="1"/>
  <c r="C3567" i="9"/>
  <c r="C3568" i="9" l="1"/>
  <c r="P3568" i="9"/>
  <c r="P3569" i="9" l="1"/>
  <c r="C3569" i="9"/>
  <c r="P3570" i="9" l="1"/>
  <c r="C3570" i="9"/>
  <c r="C3571" i="9" l="1"/>
  <c r="P3571" i="9"/>
  <c r="P3572" i="9" l="1"/>
  <c r="C3572" i="9"/>
  <c r="P3573" i="9" l="1"/>
  <c r="C3573" i="9"/>
  <c r="P3574" i="9" l="1"/>
  <c r="C3574" i="9"/>
  <c r="C3575" i="9" l="1"/>
  <c r="P3575" i="9"/>
  <c r="P3576" i="9" l="1"/>
  <c r="C3576" i="9"/>
  <c r="P3577" i="9" l="1"/>
  <c r="C3577" i="9"/>
  <c r="C3578" i="9" l="1"/>
  <c r="P3578" i="9"/>
  <c r="P3579" i="9" l="1"/>
  <c r="C3579" i="9"/>
  <c r="C3580" i="9" l="1"/>
  <c r="P3580" i="9"/>
  <c r="P3581" i="9" l="1"/>
  <c r="C3581" i="9"/>
  <c r="P3582" i="9" l="1"/>
  <c r="C3582" i="9"/>
  <c r="P3583" i="9" l="1"/>
  <c r="C3583" i="9"/>
  <c r="P3584" i="9" l="1"/>
  <c r="C3584" i="9"/>
  <c r="P3585" i="9" l="1"/>
  <c r="C3585" i="9"/>
  <c r="P3586" i="9" l="1"/>
  <c r="C3586" i="9"/>
  <c r="P3587" i="9" l="1"/>
  <c r="C3587" i="9"/>
  <c r="P3588" i="9" l="1"/>
  <c r="C3588" i="9"/>
  <c r="P3589" i="9" l="1"/>
  <c r="C3589" i="9"/>
  <c r="P3590" i="9" l="1"/>
  <c r="C3590" i="9"/>
  <c r="P3591" i="9" l="1"/>
  <c r="C3591" i="9"/>
  <c r="P3592" i="9" l="1"/>
  <c r="C3592" i="9"/>
  <c r="P3593" i="9" l="1"/>
  <c r="C3593" i="9"/>
  <c r="C3594" i="9" l="1"/>
  <c r="P3594" i="9"/>
  <c r="C3595" i="9" l="1"/>
  <c r="P3595" i="9"/>
  <c r="C3596" i="9" l="1"/>
  <c r="P3596" i="9"/>
  <c r="C3597" i="9" l="1"/>
  <c r="P3597" i="9"/>
  <c r="P3598" i="9" l="1"/>
  <c r="C3598" i="9"/>
  <c r="C3599" i="9" l="1"/>
  <c r="P3599" i="9"/>
  <c r="P3600" i="9" l="1"/>
  <c r="C3600" i="9"/>
  <c r="P3601" i="9" l="1"/>
  <c r="C3601" i="9"/>
  <c r="P3602" i="9" l="1"/>
  <c r="C3602" i="9"/>
  <c r="C3603" i="9" l="1"/>
  <c r="P3603" i="9"/>
  <c r="P3604" i="9" l="1"/>
  <c r="C3604" i="9"/>
  <c r="C3605" i="9" l="1"/>
  <c r="P3605" i="9"/>
  <c r="P3606" i="9" l="1"/>
  <c r="C3606" i="9"/>
  <c r="P3607" i="9" l="1"/>
  <c r="C3607" i="9"/>
  <c r="P3608" i="9" l="1"/>
  <c r="C3608" i="9"/>
  <c r="P3609" i="9" l="1"/>
  <c r="C3609" i="9"/>
  <c r="C3610" i="9" l="1"/>
  <c r="P3610" i="9"/>
  <c r="P3611" i="9" l="1"/>
  <c r="C3611" i="9"/>
  <c r="P3612" i="9" l="1"/>
  <c r="C3612" i="9"/>
  <c r="P3613" i="9" l="1"/>
  <c r="C3613" i="9"/>
  <c r="P3614" i="9" l="1"/>
  <c r="C3614" i="9"/>
  <c r="C3615" i="9" l="1"/>
  <c r="P3615" i="9"/>
  <c r="C3616" i="9" l="1"/>
  <c r="P3616" i="9"/>
  <c r="P3617" i="9" l="1"/>
  <c r="C3617" i="9"/>
  <c r="P3618" i="9" l="1"/>
  <c r="C3618" i="9"/>
  <c r="O129" i="9" l="1"/>
  <c r="Q129" i="9" s="1"/>
  <c r="R129" i="9" s="1"/>
  <c r="S129" i="9" s="1"/>
  <c r="V129" i="9" s="1"/>
  <c r="O130" i="9"/>
  <c r="Q130" i="9" s="1"/>
  <c r="R130" i="9" s="1"/>
  <c r="S130" i="9" s="1"/>
  <c r="O132" i="9"/>
  <c r="Q132" i="9" s="1"/>
  <c r="R132" i="9" s="1"/>
  <c r="S132" i="9" s="1"/>
  <c r="O131" i="9"/>
  <c r="Q131" i="9" s="1"/>
  <c r="R131" i="9" s="1"/>
  <c r="S131" i="9" s="1"/>
  <c r="O133" i="9"/>
  <c r="Q133" i="9" s="1"/>
  <c r="R133" i="9" s="1"/>
  <c r="S133" i="9" s="1"/>
  <c r="O135" i="9"/>
  <c r="Q135" i="9" s="1"/>
  <c r="R135" i="9" s="1"/>
  <c r="S135" i="9" s="1"/>
  <c r="O134" i="9"/>
  <c r="Q134" i="9" s="1"/>
  <c r="R134" i="9" s="1"/>
  <c r="S134" i="9" s="1"/>
  <c r="O136" i="9"/>
  <c r="Q136" i="9" s="1"/>
  <c r="R136" i="9" s="1"/>
  <c r="S136" i="9" s="1"/>
  <c r="O137" i="9"/>
  <c r="Q137" i="9" s="1"/>
  <c r="R137" i="9" s="1"/>
  <c r="S137" i="9" s="1"/>
  <c r="O138" i="9"/>
  <c r="Q138" i="9" s="1"/>
  <c r="R138" i="9" s="1"/>
  <c r="S138" i="9" s="1"/>
  <c r="O139" i="9"/>
  <c r="Q139" i="9" s="1"/>
  <c r="R139" i="9" s="1"/>
  <c r="S139" i="9" s="1"/>
  <c r="O140" i="9"/>
  <c r="Q140" i="9" s="1"/>
  <c r="R140" i="9" s="1"/>
  <c r="S140" i="9" s="1"/>
  <c r="O141" i="9"/>
  <c r="Q141" i="9" s="1"/>
  <c r="R141" i="9" s="1"/>
  <c r="S141" i="9" s="1"/>
  <c r="O142" i="9"/>
  <c r="Q142" i="9" s="1"/>
  <c r="R142" i="9" s="1"/>
  <c r="S142" i="9" s="1"/>
  <c r="O144" i="9"/>
  <c r="Q144" i="9" s="1"/>
  <c r="R144" i="9" s="1"/>
  <c r="S144" i="9" s="1"/>
  <c r="O143" i="9"/>
  <c r="Q143" i="9" s="1"/>
  <c r="R143" i="9" s="1"/>
  <c r="S143" i="9" s="1"/>
  <c r="O145" i="9"/>
  <c r="Q145" i="9" s="1"/>
  <c r="R145" i="9" s="1"/>
  <c r="S145" i="9" s="1"/>
  <c r="O146" i="9"/>
  <c r="Q146" i="9" s="1"/>
  <c r="R146" i="9" s="1"/>
  <c r="S146" i="9" s="1"/>
  <c r="O147" i="9"/>
  <c r="Q147" i="9" s="1"/>
  <c r="R147" i="9" s="1"/>
  <c r="S147" i="9" s="1"/>
  <c r="O149" i="9"/>
  <c r="Q149" i="9" s="1"/>
  <c r="R149" i="9" s="1"/>
  <c r="S149" i="9" s="1"/>
  <c r="O148" i="9"/>
  <c r="Q148" i="9" s="1"/>
  <c r="R148" i="9" s="1"/>
  <c r="S148" i="9" s="1"/>
  <c r="O150" i="9"/>
  <c r="Q150" i="9" s="1"/>
  <c r="R150" i="9" s="1"/>
  <c r="S150" i="9" s="1"/>
  <c r="O151" i="9"/>
  <c r="Q151" i="9" s="1"/>
  <c r="R151" i="9" s="1"/>
  <c r="S151" i="9" s="1"/>
  <c r="O152" i="9"/>
  <c r="Q152" i="9" s="1"/>
  <c r="R152" i="9" s="1"/>
  <c r="S152" i="9" s="1"/>
  <c r="O154" i="9"/>
  <c r="Q154" i="9" s="1"/>
  <c r="R154" i="9" s="1"/>
  <c r="S154" i="9" s="1"/>
  <c r="O153" i="9"/>
  <c r="Q153" i="9" s="1"/>
  <c r="R153" i="9" s="1"/>
  <c r="S153" i="9" s="1"/>
  <c r="O155" i="9"/>
  <c r="Q155" i="9" s="1"/>
  <c r="R155" i="9" s="1"/>
  <c r="S155" i="9" s="1"/>
  <c r="O156" i="9"/>
  <c r="Q156" i="9" s="1"/>
  <c r="R156" i="9" s="1"/>
  <c r="S156" i="9" s="1"/>
  <c r="O157" i="9"/>
  <c r="Q157" i="9" s="1"/>
  <c r="R157" i="9" s="1"/>
  <c r="S157" i="9" s="1"/>
  <c r="O159" i="9"/>
  <c r="Q159" i="9" s="1"/>
  <c r="R159" i="9" s="1"/>
  <c r="S159" i="9" s="1"/>
  <c r="O158" i="9"/>
  <c r="Q158" i="9" s="1"/>
  <c r="R158" i="9" s="1"/>
  <c r="S158" i="9" s="1"/>
  <c r="O160" i="9"/>
  <c r="Q160" i="9" s="1"/>
  <c r="R160" i="9" s="1"/>
  <c r="S160" i="9" s="1"/>
  <c r="O162" i="9"/>
  <c r="Q162" i="9" s="1"/>
  <c r="R162" i="9" s="1"/>
  <c r="S162" i="9" s="1"/>
  <c r="O161" i="9"/>
  <c r="Q161" i="9" s="1"/>
  <c r="R161" i="9" s="1"/>
  <c r="S161" i="9" s="1"/>
  <c r="O163" i="9"/>
  <c r="Q163" i="9" s="1"/>
  <c r="R163" i="9" s="1"/>
  <c r="S163" i="9" s="1"/>
  <c r="O164" i="9"/>
  <c r="Q164" i="9" s="1"/>
  <c r="R164" i="9" s="1"/>
  <c r="S164" i="9" s="1"/>
  <c r="O165" i="9"/>
  <c r="Q165" i="9" s="1"/>
  <c r="R165" i="9" s="1"/>
  <c r="S165" i="9" s="1"/>
  <c r="O167" i="9"/>
  <c r="Q167" i="9" s="1"/>
  <c r="R167" i="9" s="1"/>
  <c r="S167" i="9" s="1"/>
  <c r="O166" i="9"/>
  <c r="Q166" i="9" s="1"/>
  <c r="R166" i="9" s="1"/>
  <c r="S166" i="9" s="1"/>
  <c r="O168" i="9"/>
  <c r="Q168" i="9" s="1"/>
  <c r="R168" i="9" s="1"/>
  <c r="S168" i="9" s="1"/>
  <c r="O169" i="9"/>
  <c r="Q169" i="9" s="1"/>
  <c r="R169" i="9" s="1"/>
  <c r="S169" i="9" s="1"/>
  <c r="O170" i="9"/>
  <c r="Q170" i="9" s="1"/>
  <c r="R170" i="9" s="1"/>
  <c r="S170" i="9" s="1"/>
  <c r="O171" i="9"/>
  <c r="Q171" i="9" s="1"/>
  <c r="R171" i="9" s="1"/>
  <c r="S171" i="9" s="1"/>
  <c r="O172" i="9"/>
  <c r="Q172" i="9" s="1"/>
  <c r="R172" i="9" s="1"/>
  <c r="S172" i="9" s="1"/>
  <c r="O174" i="9"/>
  <c r="Q174" i="9" s="1"/>
  <c r="R174" i="9" s="1"/>
  <c r="S174" i="9" s="1"/>
  <c r="O173" i="9"/>
  <c r="Q173" i="9" s="1"/>
  <c r="R173" i="9" s="1"/>
  <c r="S173" i="9" s="1"/>
  <c r="O175" i="9"/>
  <c r="Q175" i="9" s="1"/>
  <c r="R175" i="9" s="1"/>
  <c r="S175" i="9" s="1"/>
  <c r="O176" i="9"/>
  <c r="Q176" i="9" s="1"/>
  <c r="R176" i="9" s="1"/>
  <c r="S176" i="9" s="1"/>
  <c r="O178" i="9"/>
  <c r="Q178" i="9" s="1"/>
  <c r="R178" i="9" s="1"/>
  <c r="S178" i="9" s="1"/>
  <c r="O177" i="9"/>
  <c r="Q177" i="9" s="1"/>
  <c r="R177" i="9" s="1"/>
  <c r="S177" i="9" s="1"/>
  <c r="O179" i="9"/>
  <c r="Q179" i="9" s="1"/>
  <c r="R179" i="9" s="1"/>
  <c r="S179" i="9" s="1"/>
  <c r="O180" i="9"/>
  <c r="Q180" i="9" s="1"/>
  <c r="R180" i="9" s="1"/>
  <c r="S180" i="9" s="1"/>
  <c r="O181" i="9"/>
  <c r="Q181" i="9" s="1"/>
  <c r="R181" i="9" s="1"/>
  <c r="S181" i="9" s="1"/>
  <c r="O183" i="9"/>
  <c r="Q183" i="9" s="1"/>
  <c r="R183" i="9" s="1"/>
  <c r="S183" i="9" s="1"/>
  <c r="O182" i="9"/>
  <c r="Q182" i="9" s="1"/>
  <c r="R182" i="9" s="1"/>
  <c r="S182" i="9" s="1"/>
  <c r="O184" i="9"/>
  <c r="Q184" i="9" s="1"/>
  <c r="R184" i="9" s="1"/>
  <c r="S184" i="9" s="1"/>
  <c r="O185" i="9"/>
  <c r="Q185" i="9" s="1"/>
  <c r="R185" i="9" s="1"/>
  <c r="S185" i="9" s="1"/>
  <c r="O186" i="9"/>
  <c r="Q186" i="9" s="1"/>
  <c r="R186" i="9" s="1"/>
  <c r="S186" i="9" s="1"/>
  <c r="O187" i="9"/>
  <c r="Q187" i="9" s="1"/>
  <c r="R187" i="9" s="1"/>
  <c r="S187" i="9" s="1"/>
  <c r="O188" i="9"/>
  <c r="Q188" i="9" s="1"/>
  <c r="R188" i="9" s="1"/>
  <c r="S188" i="9" s="1"/>
  <c r="O189" i="9"/>
  <c r="Q189" i="9" s="1"/>
  <c r="R189" i="9" s="1"/>
  <c r="S189" i="9" s="1"/>
  <c r="O190" i="9"/>
  <c r="Q190" i="9" s="1"/>
  <c r="R190" i="9" s="1"/>
  <c r="S190" i="9" s="1"/>
  <c r="O194" i="9"/>
  <c r="Q194" i="9" s="1"/>
  <c r="R194" i="9" s="1"/>
  <c r="S194" i="9" s="1"/>
  <c r="O195" i="9"/>
  <c r="Q195" i="9" s="1"/>
  <c r="R195" i="9" s="1"/>
  <c r="S195" i="9" s="1"/>
  <c r="O196" i="9"/>
  <c r="Q196" i="9" s="1"/>
  <c r="R196" i="9" s="1"/>
  <c r="S196" i="9" s="1"/>
  <c r="O197" i="9"/>
  <c r="Q197" i="9" s="1"/>
  <c r="R197" i="9" s="1"/>
  <c r="S197" i="9" s="1"/>
  <c r="O199" i="9"/>
  <c r="Q199" i="9" s="1"/>
  <c r="R199" i="9" s="1"/>
  <c r="S199" i="9" s="1"/>
  <c r="O198" i="9"/>
  <c r="Q198" i="9" s="1"/>
  <c r="R198" i="9" s="1"/>
  <c r="S198" i="9" s="1"/>
  <c r="O200" i="9"/>
  <c r="Q200" i="9" s="1"/>
  <c r="R200" i="9" s="1"/>
  <c r="S200" i="9" s="1"/>
  <c r="O201" i="9"/>
  <c r="Q201" i="9" s="1"/>
  <c r="R201" i="9" s="1"/>
  <c r="S201" i="9" s="1"/>
  <c r="O202" i="9"/>
  <c r="Q202" i="9" s="1"/>
  <c r="R202" i="9" s="1"/>
  <c r="S202" i="9" s="1"/>
  <c r="O204" i="9"/>
  <c r="Q204" i="9" s="1"/>
  <c r="R204" i="9" s="1"/>
  <c r="S204" i="9" s="1"/>
  <c r="O203" i="9"/>
  <c r="Q203" i="9" s="1"/>
  <c r="R203" i="9" s="1"/>
  <c r="S203" i="9" s="1"/>
  <c r="O205" i="9"/>
  <c r="Q205" i="9" s="1"/>
  <c r="R205" i="9" s="1"/>
  <c r="S205" i="9" s="1"/>
  <c r="O206" i="9"/>
  <c r="Q206" i="9" s="1"/>
  <c r="R206" i="9" s="1"/>
  <c r="S206" i="9" s="1"/>
  <c r="O207" i="9"/>
  <c r="Q207" i="9" s="1"/>
  <c r="R207" i="9" s="1"/>
  <c r="S207" i="9" s="1"/>
  <c r="O208" i="9"/>
  <c r="Q208" i="9" s="1"/>
  <c r="R208" i="9" s="1"/>
  <c r="S208" i="9" s="1"/>
  <c r="O210" i="9"/>
  <c r="Q210" i="9" s="1"/>
  <c r="R210" i="9" s="1"/>
  <c r="S210" i="9" s="1"/>
  <c r="O209" i="9"/>
  <c r="Q209" i="9" s="1"/>
  <c r="R209" i="9" s="1"/>
  <c r="S209" i="9" s="1"/>
  <c r="O211" i="9"/>
  <c r="Q211" i="9" s="1"/>
  <c r="R211" i="9" s="1"/>
  <c r="S211" i="9" s="1"/>
  <c r="O212" i="9"/>
  <c r="Q212" i="9" s="1"/>
  <c r="R212" i="9" s="1"/>
  <c r="S212" i="9" s="1"/>
  <c r="O213" i="9"/>
  <c r="Q213" i="9" s="1"/>
  <c r="R213" i="9" s="1"/>
  <c r="S213" i="9" s="1"/>
  <c r="O215" i="9"/>
  <c r="Q215" i="9" s="1"/>
  <c r="R215" i="9" s="1"/>
  <c r="S215" i="9" s="1"/>
  <c r="O214" i="9"/>
  <c r="Q214" i="9" s="1"/>
  <c r="R214" i="9" s="1"/>
  <c r="S214" i="9" s="1"/>
  <c r="O216" i="9"/>
  <c r="Q216" i="9" s="1"/>
  <c r="R216" i="9" s="1"/>
  <c r="S216" i="9" s="1"/>
  <c r="O217" i="9"/>
  <c r="Q217" i="9" s="1"/>
  <c r="R217" i="9" s="1"/>
  <c r="S217" i="9" s="1"/>
  <c r="O221" i="9"/>
  <c r="Q221" i="9" s="1"/>
  <c r="R221" i="9" s="1"/>
  <c r="S221" i="9" s="1"/>
  <c r="O222" i="9"/>
  <c r="Q222" i="9" s="1"/>
  <c r="R222" i="9" s="1"/>
  <c r="S222" i="9" s="1"/>
  <c r="O223" i="9"/>
  <c r="Q223" i="9" s="1"/>
  <c r="R223" i="9" s="1"/>
  <c r="S223" i="9" s="1"/>
  <c r="O227" i="9"/>
  <c r="Q227" i="9" s="1"/>
  <c r="R227" i="9" s="1"/>
  <c r="S227" i="9" s="1"/>
  <c r="O228" i="9"/>
  <c r="Q228" i="9" s="1"/>
  <c r="R228" i="9" s="1"/>
  <c r="S228" i="9" s="1"/>
  <c r="O229" i="9"/>
  <c r="Q229" i="9" s="1"/>
  <c r="R229" i="9" s="1"/>
  <c r="S229" i="9" s="1"/>
  <c r="O230" i="9"/>
  <c r="Q230" i="9" s="1"/>
  <c r="R230" i="9" s="1"/>
  <c r="S230" i="9" s="1"/>
  <c r="O231" i="9"/>
  <c r="Q231" i="9" s="1"/>
  <c r="R231" i="9" s="1"/>
  <c r="S231" i="9" s="1"/>
  <c r="O232" i="9"/>
  <c r="Q232" i="9" s="1"/>
  <c r="R232" i="9" s="1"/>
  <c r="S232" i="9" s="1"/>
  <c r="O234" i="9"/>
  <c r="Q234" i="9" s="1"/>
  <c r="R234" i="9" s="1"/>
  <c r="S234" i="9" s="1"/>
  <c r="O233" i="9"/>
  <c r="Q233" i="9" s="1"/>
  <c r="R233" i="9" s="1"/>
  <c r="S233" i="9" s="1"/>
  <c r="O235" i="9"/>
  <c r="Q235" i="9" s="1"/>
  <c r="R235" i="9" s="1"/>
  <c r="S235" i="9" s="1"/>
  <c r="O236" i="9"/>
  <c r="Q236" i="9" s="1"/>
  <c r="R236" i="9" s="1"/>
  <c r="S236" i="9" s="1"/>
  <c r="O237" i="9"/>
  <c r="Q237" i="9" s="1"/>
  <c r="R237" i="9" s="1"/>
  <c r="S237" i="9" s="1"/>
  <c r="O238" i="9"/>
  <c r="Q238" i="9" s="1"/>
  <c r="R238" i="9" s="1"/>
  <c r="S238" i="9" s="1"/>
  <c r="O239" i="9"/>
  <c r="Q239" i="9" s="1"/>
  <c r="R239" i="9" s="1"/>
  <c r="S239" i="9" s="1"/>
  <c r="O240" i="9"/>
  <c r="Q240" i="9" s="1"/>
  <c r="R240" i="9" s="1"/>
  <c r="S240" i="9" s="1"/>
  <c r="O241" i="9"/>
  <c r="Q241" i="9" s="1"/>
  <c r="R241" i="9" s="1"/>
  <c r="S241" i="9" s="1"/>
  <c r="O242" i="9"/>
  <c r="Q242" i="9" s="1"/>
  <c r="R242" i="9" s="1"/>
  <c r="S242" i="9" s="1"/>
  <c r="O243" i="9"/>
  <c r="Q243" i="9" s="1"/>
  <c r="R243" i="9" s="1"/>
  <c r="S243" i="9" s="1"/>
  <c r="O244" i="9"/>
  <c r="Q244" i="9" s="1"/>
  <c r="R244" i="9" s="1"/>
  <c r="S244" i="9" s="1"/>
  <c r="O245" i="9"/>
  <c r="Q245" i="9" s="1"/>
  <c r="R245" i="9" s="1"/>
  <c r="S245" i="9" s="1"/>
  <c r="O246" i="9"/>
  <c r="Q246" i="9" s="1"/>
  <c r="R246" i="9" s="1"/>
  <c r="S246" i="9" s="1"/>
  <c r="O251" i="9"/>
  <c r="Q251" i="9" s="1"/>
  <c r="R251" i="9" s="1"/>
  <c r="S251" i="9" s="1"/>
  <c r="O252" i="9"/>
  <c r="Q252" i="9" s="1"/>
  <c r="R252" i="9" s="1"/>
  <c r="S252" i="9" s="1"/>
  <c r="O253" i="9"/>
  <c r="Q253" i="9" s="1"/>
  <c r="R253" i="9" s="1"/>
  <c r="S253" i="9" s="1"/>
  <c r="O254" i="9"/>
  <c r="Q254" i="9" s="1"/>
  <c r="R254" i="9" s="1"/>
  <c r="S254" i="9" s="1"/>
  <c r="O255" i="9"/>
  <c r="Q255" i="9" s="1"/>
  <c r="R255" i="9" s="1"/>
  <c r="S255" i="9" s="1"/>
  <c r="O256" i="9"/>
  <c r="Q256" i="9" s="1"/>
  <c r="R256" i="9" s="1"/>
  <c r="S256" i="9" s="1"/>
  <c r="O258" i="9"/>
  <c r="Q258" i="9" s="1"/>
  <c r="R258" i="9" s="1"/>
  <c r="S258" i="9" s="1"/>
  <c r="O257" i="9"/>
  <c r="Q257" i="9" s="1"/>
  <c r="R257" i="9" s="1"/>
  <c r="S257" i="9" s="1"/>
  <c r="O263" i="9"/>
  <c r="Q263" i="9" s="1"/>
  <c r="R263" i="9" s="1"/>
  <c r="S263" i="9" s="1"/>
  <c r="O264" i="9"/>
  <c r="Q264" i="9" s="1"/>
  <c r="R264" i="9" s="1"/>
  <c r="S264" i="9" s="1"/>
  <c r="O265" i="9"/>
  <c r="Q265" i="9" s="1"/>
  <c r="R265" i="9" s="1"/>
  <c r="S265" i="9" s="1"/>
  <c r="O266" i="9"/>
  <c r="Q266" i="9" s="1"/>
  <c r="R266" i="9" s="1"/>
  <c r="S266" i="9" s="1"/>
  <c r="O267" i="9"/>
  <c r="Q267" i="9" s="1"/>
  <c r="R267" i="9" s="1"/>
  <c r="S267" i="9" s="1"/>
  <c r="O268" i="9"/>
  <c r="Q268" i="9" s="1"/>
  <c r="R268" i="9" s="1"/>
  <c r="S268" i="9" s="1"/>
  <c r="O269" i="9"/>
  <c r="Q269" i="9" s="1"/>
  <c r="R269" i="9" s="1"/>
  <c r="S269" i="9" s="1"/>
  <c r="O271" i="9"/>
  <c r="Q271" i="9" s="1"/>
  <c r="R271" i="9" s="1"/>
  <c r="S271" i="9" s="1"/>
  <c r="O270" i="9"/>
  <c r="Q270" i="9" s="1"/>
  <c r="R270" i="9" s="1"/>
  <c r="S270" i="9" s="1"/>
  <c r="O272" i="9"/>
  <c r="Q272" i="9" s="1"/>
  <c r="R272" i="9" s="1"/>
  <c r="S272" i="9" s="1"/>
  <c r="O273" i="9"/>
  <c r="Q273" i="9" s="1"/>
  <c r="R273" i="9" s="1"/>
  <c r="S273" i="9" s="1"/>
  <c r="O274" i="9"/>
  <c r="Q274" i="9" s="1"/>
  <c r="R274" i="9" s="1"/>
  <c r="S274" i="9" s="1"/>
  <c r="O275" i="9"/>
  <c r="Q275" i="9" s="1"/>
  <c r="R275" i="9" s="1"/>
  <c r="S275" i="9" s="1"/>
  <c r="O276" i="9"/>
  <c r="Q276" i="9" s="1"/>
  <c r="R276" i="9" s="1"/>
  <c r="S276" i="9" s="1"/>
  <c r="O278" i="9"/>
  <c r="Q278" i="9" s="1"/>
  <c r="R278" i="9" s="1"/>
  <c r="S278" i="9" s="1"/>
  <c r="O277" i="9"/>
  <c r="Q277" i="9" s="1"/>
  <c r="R277" i="9" s="1"/>
  <c r="S277" i="9" s="1"/>
  <c r="O279" i="9"/>
  <c r="Q279" i="9" s="1"/>
  <c r="R279" i="9" s="1"/>
  <c r="S279" i="9" s="1"/>
  <c r="O280" i="9"/>
  <c r="Q280" i="9" s="1"/>
  <c r="R280" i="9" s="1"/>
  <c r="S280" i="9" s="1"/>
  <c r="O281" i="9"/>
  <c r="Q281" i="9" s="1"/>
  <c r="R281" i="9" s="1"/>
  <c r="S281" i="9" s="1"/>
  <c r="O282" i="9"/>
  <c r="Q282" i="9" s="1"/>
  <c r="R282" i="9" s="1"/>
  <c r="S282" i="9" s="1"/>
  <c r="O284" i="9"/>
  <c r="Q284" i="9" s="1"/>
  <c r="R284" i="9" s="1"/>
  <c r="S284" i="9" s="1"/>
  <c r="O283" i="9"/>
  <c r="Q283" i="9" s="1"/>
  <c r="R283" i="9" s="1"/>
  <c r="S283" i="9" s="1"/>
  <c r="O285" i="9"/>
  <c r="Q285" i="9" s="1"/>
  <c r="R285" i="9" s="1"/>
  <c r="S285" i="9" s="1"/>
  <c r="O286" i="9"/>
  <c r="Q286" i="9" s="1"/>
  <c r="R286" i="9" s="1"/>
  <c r="S286" i="9" s="1"/>
  <c r="O287" i="9"/>
  <c r="Q287" i="9" s="1"/>
  <c r="R287" i="9" s="1"/>
  <c r="S287" i="9" s="1"/>
  <c r="O288" i="9"/>
  <c r="Q288" i="9" s="1"/>
  <c r="R288" i="9" s="1"/>
  <c r="S288" i="9" s="1"/>
  <c r="O290" i="9"/>
  <c r="Q290" i="9" s="1"/>
  <c r="R290" i="9" s="1"/>
  <c r="S290" i="9" s="1"/>
  <c r="O289" i="9"/>
  <c r="Q289" i="9" s="1"/>
  <c r="R289" i="9" s="1"/>
  <c r="S289" i="9" s="1"/>
  <c r="O291" i="9"/>
  <c r="Q291" i="9" s="1"/>
  <c r="R291" i="9" s="1"/>
  <c r="S291" i="9" s="1"/>
  <c r="O292" i="9"/>
  <c r="Q292" i="9" s="1"/>
  <c r="R292" i="9" s="1"/>
  <c r="S292" i="9" s="1"/>
  <c r="O294" i="9"/>
  <c r="Q294" i="9" s="1"/>
  <c r="R294" i="9" s="1"/>
  <c r="S294" i="9" s="1"/>
  <c r="O293" i="9"/>
  <c r="Q293" i="9" s="1"/>
  <c r="R293" i="9" s="1"/>
  <c r="S293" i="9" s="1"/>
  <c r="O295" i="9"/>
  <c r="Q295" i="9" s="1"/>
  <c r="R295" i="9" s="1"/>
  <c r="S295" i="9" s="1"/>
  <c r="O296" i="9"/>
  <c r="Q296" i="9" s="1"/>
  <c r="R296" i="9" s="1"/>
  <c r="S296" i="9" s="1"/>
  <c r="O297" i="9"/>
  <c r="Q297" i="9" s="1"/>
  <c r="R297" i="9" s="1"/>
  <c r="S297" i="9" s="1"/>
  <c r="O298" i="9"/>
  <c r="Q298" i="9" s="1"/>
  <c r="R298" i="9" s="1"/>
  <c r="S298" i="9" s="1"/>
  <c r="O299" i="9"/>
  <c r="Q299" i="9" s="1"/>
  <c r="R299" i="9" s="1"/>
  <c r="S299" i="9" s="1"/>
  <c r="O300" i="9"/>
  <c r="Q300" i="9" s="1"/>
  <c r="R300" i="9" s="1"/>
  <c r="S300" i="9" s="1"/>
  <c r="O301" i="9"/>
  <c r="Q301" i="9" s="1"/>
  <c r="R301" i="9" s="1"/>
  <c r="S301" i="9" s="1"/>
  <c r="O302" i="9"/>
  <c r="Q302" i="9" s="1"/>
  <c r="R302" i="9" s="1"/>
  <c r="S302" i="9" s="1"/>
  <c r="O303" i="9"/>
  <c r="Q303" i="9" s="1"/>
  <c r="R303" i="9" s="1"/>
  <c r="S303" i="9" s="1"/>
  <c r="O304" i="9"/>
  <c r="Q304" i="9" s="1"/>
  <c r="R304" i="9" s="1"/>
  <c r="S304" i="9" s="1"/>
  <c r="O308" i="9"/>
  <c r="Q308" i="9" s="1"/>
  <c r="R308" i="9" s="1"/>
  <c r="S308" i="9" s="1"/>
  <c r="O309" i="9"/>
  <c r="Q309" i="9" s="1"/>
  <c r="R309" i="9" s="1"/>
  <c r="S309" i="9" s="1"/>
  <c r="O310" i="9"/>
  <c r="Q310" i="9" s="1"/>
  <c r="R310" i="9" s="1"/>
  <c r="S310" i="9" s="1"/>
  <c r="O311" i="9"/>
  <c r="Q311" i="9" s="1"/>
  <c r="R311" i="9" s="1"/>
  <c r="S311" i="9" s="1"/>
  <c r="O312" i="9"/>
  <c r="Q312" i="9" s="1"/>
  <c r="R312" i="9" s="1"/>
  <c r="S312" i="9" s="1"/>
  <c r="O313" i="9"/>
  <c r="Q313" i="9" s="1"/>
  <c r="R313" i="9" s="1"/>
  <c r="S313" i="9" s="1"/>
  <c r="O314" i="9"/>
  <c r="Q314" i="9" s="1"/>
  <c r="R314" i="9" s="1"/>
  <c r="S314" i="9" s="1"/>
  <c r="O315" i="9"/>
  <c r="Q315" i="9" s="1"/>
  <c r="R315" i="9" s="1"/>
  <c r="S315" i="9" s="1"/>
  <c r="O316" i="9"/>
  <c r="Q316" i="9" s="1"/>
  <c r="R316" i="9" s="1"/>
  <c r="S316" i="9" s="1"/>
  <c r="O317" i="9"/>
  <c r="Q317" i="9" s="1"/>
  <c r="R317" i="9" s="1"/>
  <c r="S317" i="9" s="1"/>
  <c r="O318" i="9"/>
  <c r="Q318" i="9" s="1"/>
  <c r="R318" i="9" s="1"/>
  <c r="S318" i="9" s="1"/>
  <c r="O319" i="9"/>
  <c r="Q319" i="9" s="1"/>
  <c r="R319" i="9" s="1"/>
  <c r="S319" i="9" s="1"/>
  <c r="O320" i="9"/>
  <c r="Q320" i="9" s="1"/>
  <c r="R320" i="9" s="1"/>
  <c r="S320" i="9" s="1"/>
  <c r="O321" i="9"/>
  <c r="Q321" i="9" s="1"/>
  <c r="R321" i="9" s="1"/>
  <c r="S321" i="9" s="1"/>
  <c r="O322" i="9"/>
  <c r="Q322" i="9" s="1"/>
  <c r="R322" i="9" s="1"/>
  <c r="S322" i="9" s="1"/>
  <c r="O324" i="9"/>
  <c r="Q324" i="9" s="1"/>
  <c r="R324" i="9" s="1"/>
  <c r="S324" i="9" s="1"/>
  <c r="O323" i="9"/>
  <c r="Q323" i="9" s="1"/>
  <c r="R323" i="9" s="1"/>
  <c r="S323" i="9" s="1"/>
  <c r="O325" i="9"/>
  <c r="Q325" i="9" s="1"/>
  <c r="R325" i="9" s="1"/>
  <c r="S325" i="9" s="1"/>
  <c r="O326" i="9"/>
  <c r="Q326" i="9" s="1"/>
  <c r="R326" i="9" s="1"/>
  <c r="S326" i="9" s="1"/>
  <c r="O327" i="9"/>
  <c r="Q327" i="9" s="1"/>
  <c r="R327" i="9" s="1"/>
  <c r="S327" i="9" s="1"/>
  <c r="O328" i="9"/>
  <c r="Q328" i="9" s="1"/>
  <c r="R328" i="9" s="1"/>
  <c r="S328" i="9" s="1"/>
  <c r="O329" i="9"/>
  <c r="Q329" i="9" s="1"/>
  <c r="R329" i="9" s="1"/>
  <c r="S329" i="9" s="1"/>
  <c r="O330" i="9"/>
  <c r="Q330" i="9" s="1"/>
  <c r="R330" i="9" s="1"/>
  <c r="S330" i="9" s="1"/>
  <c r="O334" i="9"/>
  <c r="Q334" i="9" s="1"/>
  <c r="R334" i="9" s="1"/>
  <c r="S334" i="9" s="1"/>
  <c r="O335" i="9"/>
  <c r="Q335" i="9" s="1"/>
  <c r="R335" i="9" s="1"/>
  <c r="S335" i="9" s="1"/>
  <c r="O336" i="9"/>
  <c r="Q336" i="9" s="1"/>
  <c r="R336" i="9" s="1"/>
  <c r="S336" i="9" s="1"/>
  <c r="O337" i="9"/>
  <c r="Q337" i="9" s="1"/>
  <c r="R337" i="9" s="1"/>
  <c r="S337" i="9" s="1"/>
  <c r="O338" i="9"/>
  <c r="Q338" i="9" s="1"/>
  <c r="R338" i="9" s="1"/>
  <c r="S338" i="9" s="1"/>
  <c r="O339" i="9"/>
  <c r="Q339" i="9" s="1"/>
  <c r="R339" i="9" s="1"/>
  <c r="S339" i="9" s="1"/>
  <c r="O343" i="9"/>
  <c r="Q343" i="9" s="1"/>
  <c r="R343" i="9" s="1"/>
  <c r="S343" i="9" s="1"/>
  <c r="O344" i="9"/>
  <c r="Q344" i="9" s="1"/>
  <c r="R344" i="9" s="1"/>
  <c r="S344" i="9" s="1"/>
  <c r="O345" i="9"/>
  <c r="Q345" i="9" s="1"/>
  <c r="R345" i="9" s="1"/>
  <c r="S345" i="9" s="1"/>
  <c r="O346" i="9"/>
  <c r="Q346" i="9" s="1"/>
  <c r="R346" i="9" s="1"/>
  <c r="S346" i="9" s="1"/>
  <c r="O350" i="9"/>
  <c r="Q350" i="9" s="1"/>
  <c r="R350" i="9" s="1"/>
  <c r="S350" i="9" s="1"/>
  <c r="O351" i="9"/>
  <c r="Q351" i="9" s="1"/>
  <c r="R351" i="9" s="1"/>
  <c r="S351" i="9" s="1"/>
  <c r="O352" i="9"/>
  <c r="Q352" i="9" s="1"/>
  <c r="R352" i="9" s="1"/>
  <c r="S352" i="9" s="1"/>
  <c r="O353" i="9"/>
  <c r="Q353" i="9" s="1"/>
  <c r="R353" i="9" s="1"/>
  <c r="S353" i="9" s="1"/>
  <c r="O354" i="9"/>
  <c r="Q354" i="9" s="1"/>
  <c r="R354" i="9" s="1"/>
  <c r="S354" i="9" s="1"/>
  <c r="O355" i="9"/>
  <c r="Q355" i="9" s="1"/>
  <c r="R355" i="9" s="1"/>
  <c r="S355" i="9" s="1"/>
  <c r="O356" i="9"/>
  <c r="Q356" i="9" s="1"/>
  <c r="R356" i="9" s="1"/>
  <c r="S356" i="9" s="1"/>
  <c r="O357" i="9"/>
  <c r="Q357" i="9" s="1"/>
  <c r="R357" i="9" s="1"/>
  <c r="S357" i="9" s="1"/>
  <c r="O358" i="9"/>
  <c r="Q358" i="9" s="1"/>
  <c r="R358" i="9" s="1"/>
  <c r="S358" i="9" s="1"/>
  <c r="O359" i="9"/>
  <c r="Q359" i="9" s="1"/>
  <c r="R359" i="9" s="1"/>
  <c r="S359" i="9" s="1"/>
  <c r="O361" i="9"/>
  <c r="Q361" i="9" s="1"/>
  <c r="R361" i="9" s="1"/>
  <c r="S361" i="9" s="1"/>
  <c r="O360" i="9"/>
  <c r="Q360" i="9" s="1"/>
  <c r="R360" i="9" s="1"/>
  <c r="S360" i="9" s="1"/>
  <c r="O362" i="9"/>
  <c r="Q362" i="9" s="1"/>
  <c r="R362" i="9" s="1"/>
  <c r="S362" i="9" s="1"/>
  <c r="O363" i="9"/>
  <c r="Q363" i="9" s="1"/>
  <c r="R363" i="9" s="1"/>
  <c r="S363" i="9" s="1"/>
  <c r="O365" i="9"/>
  <c r="Q365" i="9" s="1"/>
  <c r="R365" i="9" s="1"/>
  <c r="S365" i="9" s="1"/>
  <c r="O364" i="9"/>
  <c r="Q364" i="9" s="1"/>
  <c r="R364" i="9" s="1"/>
  <c r="S364" i="9" s="1"/>
  <c r="O366" i="9"/>
  <c r="Q366" i="9" s="1"/>
  <c r="R366" i="9" s="1"/>
  <c r="S366" i="9" s="1"/>
  <c r="O367" i="9"/>
  <c r="Q367" i="9" s="1"/>
  <c r="R367" i="9" s="1"/>
  <c r="S367" i="9" s="1"/>
  <c r="O368" i="9"/>
  <c r="Q368" i="9" s="1"/>
  <c r="R368" i="9" s="1"/>
  <c r="S368" i="9" s="1"/>
  <c r="O369" i="9"/>
  <c r="Q369" i="9" s="1"/>
  <c r="R369" i="9" s="1"/>
  <c r="S369" i="9" s="1"/>
  <c r="O370" i="9"/>
  <c r="Q370" i="9" s="1"/>
  <c r="R370" i="9" s="1"/>
  <c r="S370" i="9" s="1"/>
  <c r="O371" i="9"/>
  <c r="Q371" i="9" s="1"/>
  <c r="R371" i="9" s="1"/>
  <c r="S371" i="9" s="1"/>
  <c r="O372" i="9"/>
  <c r="Q372" i="9" s="1"/>
  <c r="R372" i="9" s="1"/>
  <c r="S372" i="9" s="1"/>
  <c r="O373" i="9"/>
  <c r="Q373" i="9" s="1"/>
  <c r="R373" i="9" s="1"/>
  <c r="S373" i="9" s="1"/>
  <c r="O374" i="9"/>
  <c r="Q374" i="9" s="1"/>
  <c r="R374" i="9" s="1"/>
  <c r="S374" i="9" s="1"/>
  <c r="O375" i="9"/>
  <c r="Q375" i="9" s="1"/>
  <c r="R375" i="9" s="1"/>
  <c r="S375" i="9" s="1"/>
  <c r="O376" i="9"/>
  <c r="Q376" i="9" s="1"/>
  <c r="R376" i="9" s="1"/>
  <c r="S376" i="9" s="1"/>
  <c r="O377" i="9"/>
  <c r="Q377" i="9" s="1"/>
  <c r="R377" i="9" s="1"/>
  <c r="S377" i="9" s="1"/>
  <c r="O378" i="9"/>
  <c r="Q378" i="9" s="1"/>
  <c r="R378" i="9" s="1"/>
  <c r="S378" i="9" s="1"/>
  <c r="O379" i="9"/>
  <c r="Q379" i="9" s="1"/>
  <c r="R379" i="9" s="1"/>
  <c r="S379" i="9" s="1"/>
  <c r="O380" i="9"/>
  <c r="Q380" i="9" s="1"/>
  <c r="R380" i="9" s="1"/>
  <c r="S380" i="9" s="1"/>
  <c r="O381" i="9"/>
  <c r="Q381" i="9" s="1"/>
  <c r="R381" i="9" s="1"/>
  <c r="S381" i="9" s="1"/>
  <c r="O382" i="9"/>
  <c r="Q382" i="9" s="1"/>
  <c r="R382" i="9" s="1"/>
  <c r="S382" i="9" s="1"/>
  <c r="O383" i="9"/>
  <c r="Q383" i="9" s="1"/>
  <c r="R383" i="9" s="1"/>
  <c r="S383" i="9" s="1"/>
  <c r="O384" i="9"/>
  <c r="Q384" i="9" s="1"/>
  <c r="R384" i="9" s="1"/>
  <c r="S384" i="9" s="1"/>
  <c r="O385" i="9"/>
  <c r="Q385" i="9" s="1"/>
  <c r="R385" i="9" s="1"/>
  <c r="S385" i="9" s="1"/>
  <c r="O386" i="9"/>
  <c r="Q386" i="9" s="1"/>
  <c r="R386" i="9" s="1"/>
  <c r="S386" i="9" s="1"/>
  <c r="O387" i="9"/>
  <c r="Q387" i="9" s="1"/>
  <c r="R387" i="9" s="1"/>
  <c r="S387" i="9" s="1"/>
  <c r="O388" i="9"/>
  <c r="Q388" i="9" s="1"/>
  <c r="R388" i="9" s="1"/>
  <c r="S388" i="9" s="1"/>
  <c r="O389" i="9"/>
  <c r="Q389" i="9" s="1"/>
  <c r="R389" i="9" s="1"/>
  <c r="S389" i="9" s="1"/>
  <c r="O390" i="9"/>
  <c r="Q390" i="9" s="1"/>
  <c r="R390" i="9" s="1"/>
  <c r="S390" i="9" s="1"/>
  <c r="O391" i="9"/>
  <c r="Q391" i="9" s="1"/>
  <c r="R391" i="9" s="1"/>
  <c r="S391" i="9" s="1"/>
  <c r="O392" i="9"/>
  <c r="Q392" i="9" s="1"/>
  <c r="R392" i="9" s="1"/>
  <c r="S392" i="9" s="1"/>
  <c r="O393" i="9"/>
  <c r="Q393" i="9" s="1"/>
  <c r="R393" i="9" s="1"/>
  <c r="S393" i="9" s="1"/>
  <c r="O394" i="9"/>
  <c r="Q394" i="9" s="1"/>
  <c r="R394" i="9" s="1"/>
  <c r="S394" i="9" s="1"/>
  <c r="O395" i="9"/>
  <c r="Q395" i="9" s="1"/>
  <c r="R395" i="9" s="1"/>
  <c r="S395" i="9" s="1"/>
  <c r="O399" i="9"/>
  <c r="Q399" i="9" s="1"/>
  <c r="R399" i="9" s="1"/>
  <c r="S399" i="9" s="1"/>
  <c r="O400" i="9"/>
  <c r="Q400" i="9" s="1"/>
  <c r="R400" i="9" s="1"/>
  <c r="S400" i="9" s="1"/>
  <c r="O401" i="9"/>
  <c r="Q401" i="9" s="1"/>
  <c r="R401" i="9" s="1"/>
  <c r="S401" i="9" s="1"/>
  <c r="O402" i="9"/>
  <c r="Q402" i="9" s="1"/>
  <c r="R402" i="9" s="1"/>
  <c r="S402" i="9" s="1"/>
  <c r="O403" i="9"/>
  <c r="Q403" i="9" s="1"/>
  <c r="R403" i="9" s="1"/>
  <c r="S403" i="9" s="1"/>
  <c r="O404" i="9"/>
  <c r="Q404" i="9" s="1"/>
  <c r="R404" i="9" s="1"/>
  <c r="S404" i="9" s="1"/>
  <c r="O405" i="9"/>
  <c r="Q405" i="9" s="1"/>
  <c r="R405" i="9" s="1"/>
  <c r="S405" i="9" s="1"/>
  <c r="O409" i="9"/>
  <c r="Q409" i="9" s="1"/>
  <c r="R409" i="9" s="1"/>
  <c r="S409" i="9" s="1"/>
  <c r="O413" i="9"/>
  <c r="Q413" i="9" s="1"/>
  <c r="R413" i="9" s="1"/>
  <c r="S413" i="9" s="1"/>
  <c r="O414" i="9"/>
  <c r="Q414" i="9" s="1"/>
  <c r="R414" i="9" s="1"/>
  <c r="S414" i="9" s="1"/>
  <c r="O415" i="9"/>
  <c r="Q415" i="9" s="1"/>
  <c r="R415" i="9" s="1"/>
  <c r="S415" i="9" s="1"/>
  <c r="O416" i="9"/>
  <c r="Q416" i="9" s="1"/>
  <c r="R416" i="9" s="1"/>
  <c r="S416" i="9" s="1"/>
  <c r="O417" i="9"/>
  <c r="Q417" i="9" s="1"/>
  <c r="R417" i="9" s="1"/>
  <c r="S417" i="9" s="1"/>
  <c r="O418" i="9"/>
  <c r="Q418" i="9" s="1"/>
  <c r="R418" i="9" s="1"/>
  <c r="S418" i="9" s="1"/>
  <c r="O419" i="9"/>
  <c r="Q419" i="9" s="1"/>
  <c r="R419" i="9" s="1"/>
  <c r="S419" i="9" s="1"/>
  <c r="O420" i="9"/>
  <c r="Q420" i="9" s="1"/>
  <c r="R420" i="9" s="1"/>
  <c r="S420" i="9" s="1"/>
  <c r="O421" i="9"/>
  <c r="Q421" i="9" s="1"/>
  <c r="R421" i="9" s="1"/>
  <c r="S421" i="9" s="1"/>
  <c r="O422" i="9"/>
  <c r="Q422" i="9" s="1"/>
  <c r="R422" i="9" s="1"/>
  <c r="S422" i="9" s="1"/>
  <c r="O423" i="9"/>
  <c r="Q423" i="9" s="1"/>
  <c r="R423" i="9" s="1"/>
  <c r="S423" i="9" s="1"/>
  <c r="O424" i="9"/>
  <c r="Q424" i="9" s="1"/>
  <c r="R424" i="9" s="1"/>
  <c r="S424" i="9" s="1"/>
  <c r="O425" i="9"/>
  <c r="Q425" i="9" s="1"/>
  <c r="R425" i="9" s="1"/>
  <c r="S425" i="9" s="1"/>
  <c r="O426" i="9"/>
  <c r="Q426" i="9" s="1"/>
  <c r="R426" i="9" s="1"/>
  <c r="S426" i="9" s="1"/>
  <c r="O427" i="9"/>
  <c r="Q427" i="9" s="1"/>
  <c r="R427" i="9" s="1"/>
  <c r="S427" i="9" s="1"/>
  <c r="O428" i="9"/>
  <c r="Q428" i="9" s="1"/>
  <c r="R428" i="9" s="1"/>
  <c r="S428" i="9" s="1"/>
  <c r="O429" i="9"/>
  <c r="Q429" i="9" s="1"/>
  <c r="R429" i="9" s="1"/>
  <c r="S429" i="9" s="1"/>
  <c r="O430" i="9"/>
  <c r="Q430" i="9" s="1"/>
  <c r="R430" i="9" s="1"/>
  <c r="S430" i="9" s="1"/>
  <c r="O431" i="9"/>
  <c r="Q431" i="9" s="1"/>
  <c r="R431" i="9" s="1"/>
  <c r="S431" i="9" s="1"/>
  <c r="O432" i="9"/>
  <c r="Q432" i="9" s="1"/>
  <c r="R432" i="9" s="1"/>
  <c r="S432" i="9" s="1"/>
  <c r="O433" i="9"/>
  <c r="Q433" i="9" s="1"/>
  <c r="R433" i="9" s="1"/>
  <c r="S433" i="9" s="1"/>
  <c r="O434" i="9"/>
  <c r="Q434" i="9" s="1"/>
  <c r="R434" i="9" s="1"/>
  <c r="S434" i="9" s="1"/>
  <c r="O435" i="9"/>
  <c r="Q435" i="9" s="1"/>
  <c r="R435" i="9" s="1"/>
  <c r="S435" i="9" s="1"/>
  <c r="O436" i="9"/>
  <c r="Q436" i="9" s="1"/>
  <c r="R436" i="9" s="1"/>
  <c r="S436" i="9" s="1"/>
  <c r="O437" i="9"/>
  <c r="Q437" i="9" s="1"/>
  <c r="R437" i="9" s="1"/>
  <c r="S437" i="9" s="1"/>
  <c r="O438" i="9"/>
  <c r="Q438" i="9" s="1"/>
  <c r="R438" i="9" s="1"/>
  <c r="S438" i="9" s="1"/>
  <c r="O439" i="9"/>
  <c r="Q439" i="9" s="1"/>
  <c r="R439" i="9" s="1"/>
  <c r="S439" i="9" s="1"/>
  <c r="O440" i="9"/>
  <c r="Q440" i="9" s="1"/>
  <c r="R440" i="9" s="1"/>
  <c r="S440" i="9" s="1"/>
  <c r="O441" i="9"/>
  <c r="Q441" i="9" s="1"/>
  <c r="R441" i="9" s="1"/>
  <c r="S441" i="9" s="1"/>
  <c r="O442" i="9"/>
  <c r="Q442" i="9" s="1"/>
  <c r="R442" i="9" s="1"/>
  <c r="S442" i="9" s="1"/>
  <c r="O443" i="9"/>
  <c r="Q443" i="9" s="1"/>
  <c r="R443" i="9" s="1"/>
  <c r="S443" i="9" s="1"/>
  <c r="O444" i="9"/>
  <c r="Q444" i="9" s="1"/>
  <c r="R444" i="9" s="1"/>
  <c r="S444" i="9" s="1"/>
  <c r="O446" i="9"/>
  <c r="Q446" i="9" s="1"/>
  <c r="R446" i="9" s="1"/>
  <c r="S446" i="9" s="1"/>
  <c r="O445" i="9"/>
  <c r="Q445" i="9" s="1"/>
  <c r="R445" i="9" s="1"/>
  <c r="S445" i="9" s="1"/>
  <c r="O447" i="9"/>
  <c r="Q447" i="9" s="1"/>
  <c r="R447" i="9" s="1"/>
  <c r="S447" i="9" s="1"/>
  <c r="O448" i="9"/>
  <c r="Q448" i="9" s="1"/>
  <c r="R448" i="9" s="1"/>
  <c r="S448" i="9" s="1"/>
  <c r="O449" i="9"/>
  <c r="Q449" i="9" s="1"/>
  <c r="R449" i="9" s="1"/>
  <c r="S449" i="9" s="1"/>
  <c r="O450" i="9"/>
  <c r="Q450" i="9" s="1"/>
  <c r="R450" i="9" s="1"/>
  <c r="S450" i="9" s="1"/>
  <c r="O452" i="9"/>
  <c r="Q452" i="9" s="1"/>
  <c r="R452" i="9" s="1"/>
  <c r="S452" i="9" s="1"/>
  <c r="O451" i="9"/>
  <c r="Q451" i="9" s="1"/>
  <c r="R451" i="9" s="1"/>
  <c r="S451" i="9" s="1"/>
  <c r="O453" i="9"/>
  <c r="Q453" i="9" s="1"/>
  <c r="R453" i="9" s="1"/>
  <c r="S453" i="9" s="1"/>
  <c r="O454" i="9"/>
  <c r="Q454" i="9" s="1"/>
  <c r="R454" i="9" s="1"/>
  <c r="S454" i="9" s="1"/>
  <c r="O456" i="9"/>
  <c r="Q456" i="9" s="1"/>
  <c r="R456" i="9" s="1"/>
  <c r="S456" i="9" s="1"/>
  <c r="O455" i="9"/>
  <c r="Q455" i="9" s="1"/>
  <c r="R455" i="9" s="1"/>
  <c r="S455" i="9" s="1"/>
  <c r="O457" i="9"/>
  <c r="Q457" i="9" s="1"/>
  <c r="R457" i="9" s="1"/>
  <c r="S457" i="9" s="1"/>
  <c r="O458" i="9"/>
  <c r="Q458" i="9" s="1"/>
  <c r="R458" i="9" s="1"/>
  <c r="S458" i="9" s="1"/>
  <c r="O459" i="9"/>
  <c r="Q459" i="9" s="1"/>
  <c r="R459" i="9" s="1"/>
  <c r="S459" i="9" s="1"/>
  <c r="O460" i="9"/>
  <c r="Q460" i="9" s="1"/>
  <c r="R460" i="9" s="1"/>
  <c r="S460" i="9" s="1"/>
  <c r="O461" i="9"/>
  <c r="Q461" i="9" s="1"/>
  <c r="R461" i="9" s="1"/>
  <c r="S461" i="9" s="1"/>
  <c r="O462" i="9"/>
  <c r="Q462" i="9" s="1"/>
  <c r="R462" i="9" s="1"/>
  <c r="S462" i="9" s="1"/>
  <c r="O463" i="9"/>
  <c r="Q463" i="9" s="1"/>
  <c r="R463" i="9" s="1"/>
  <c r="S463" i="9" s="1"/>
  <c r="O464" i="9"/>
  <c r="Q464" i="9" s="1"/>
  <c r="R464" i="9" s="1"/>
  <c r="S464" i="9" s="1"/>
  <c r="O466" i="9"/>
  <c r="Q466" i="9" s="1"/>
  <c r="R466" i="9" s="1"/>
  <c r="S466" i="9" s="1"/>
  <c r="O465" i="9"/>
  <c r="Q465" i="9" s="1"/>
  <c r="R465" i="9" s="1"/>
  <c r="S465" i="9" s="1"/>
  <c r="O467" i="9"/>
  <c r="Q467" i="9" s="1"/>
  <c r="R467" i="9" s="1"/>
  <c r="S467" i="9" s="1"/>
  <c r="O468" i="9"/>
  <c r="Q468" i="9" s="1"/>
  <c r="R468" i="9" s="1"/>
  <c r="S468" i="9" s="1"/>
  <c r="O470" i="9"/>
  <c r="Q470" i="9" s="1"/>
  <c r="R470" i="9" s="1"/>
  <c r="S470" i="9" s="1"/>
  <c r="O469" i="9"/>
  <c r="Q469" i="9" s="1"/>
  <c r="R469" i="9" s="1"/>
  <c r="S469" i="9" s="1"/>
  <c r="O471" i="9"/>
  <c r="Q471" i="9" s="1"/>
  <c r="R471" i="9" s="1"/>
  <c r="S471" i="9" s="1"/>
  <c r="O472" i="9"/>
  <c r="Q472" i="9" s="1"/>
  <c r="R472" i="9" s="1"/>
  <c r="S472" i="9" s="1"/>
  <c r="O476" i="9"/>
  <c r="Q476" i="9" s="1"/>
  <c r="R476" i="9" s="1"/>
  <c r="S476" i="9" s="1"/>
  <c r="O477" i="9"/>
  <c r="Q477" i="9" s="1"/>
  <c r="R477" i="9" s="1"/>
  <c r="S477" i="9" s="1"/>
  <c r="O478" i="9"/>
  <c r="Q478" i="9" s="1"/>
  <c r="R478" i="9" s="1"/>
  <c r="S478" i="9" s="1"/>
  <c r="O479" i="9"/>
  <c r="Q479" i="9" s="1"/>
  <c r="R479" i="9" s="1"/>
  <c r="S479" i="9" s="1"/>
  <c r="O483" i="9"/>
  <c r="Q483" i="9" s="1"/>
  <c r="R483" i="9" s="1"/>
  <c r="S483" i="9" s="1"/>
  <c r="O484" i="9"/>
  <c r="Q484" i="9" s="1"/>
  <c r="R484" i="9" s="1"/>
  <c r="S484" i="9" s="1"/>
  <c r="O485" i="9"/>
  <c r="Q485" i="9" s="1"/>
  <c r="R485" i="9" s="1"/>
  <c r="S485" i="9" s="1"/>
  <c r="O486" i="9"/>
  <c r="Q486" i="9" s="1"/>
  <c r="R486" i="9" s="1"/>
  <c r="S486" i="9" s="1"/>
  <c r="O487" i="9"/>
  <c r="Q487" i="9" s="1"/>
  <c r="R487" i="9" s="1"/>
  <c r="S487" i="9" s="1"/>
  <c r="O488" i="9"/>
  <c r="Q488" i="9" s="1"/>
  <c r="R488" i="9" s="1"/>
  <c r="S488" i="9" s="1"/>
  <c r="O489" i="9"/>
  <c r="Q489" i="9" s="1"/>
  <c r="R489" i="9" s="1"/>
  <c r="S489" i="9" s="1"/>
  <c r="O490" i="9"/>
  <c r="Q490" i="9" s="1"/>
  <c r="R490" i="9" s="1"/>
  <c r="S490" i="9" s="1"/>
  <c r="O491" i="9"/>
  <c r="Q491" i="9" s="1"/>
  <c r="R491" i="9" s="1"/>
  <c r="S491" i="9" s="1"/>
  <c r="O492" i="9"/>
  <c r="Q492" i="9" s="1"/>
  <c r="R492" i="9" s="1"/>
  <c r="S492" i="9" s="1"/>
  <c r="O493" i="9"/>
  <c r="Q493" i="9" s="1"/>
  <c r="R493" i="9" s="1"/>
  <c r="S493" i="9" s="1"/>
  <c r="O494" i="9"/>
  <c r="Q494" i="9" s="1"/>
  <c r="R494" i="9" s="1"/>
  <c r="S494" i="9" s="1"/>
  <c r="O495" i="9"/>
  <c r="Q495" i="9" s="1"/>
  <c r="R495" i="9" s="1"/>
  <c r="S495" i="9" s="1"/>
  <c r="O496" i="9"/>
  <c r="Q496" i="9" s="1"/>
  <c r="R496" i="9" s="1"/>
  <c r="S496" i="9" s="1"/>
  <c r="O497" i="9"/>
  <c r="Q497" i="9" s="1"/>
  <c r="R497" i="9" s="1"/>
  <c r="S497" i="9" s="1"/>
  <c r="O498" i="9"/>
  <c r="Q498" i="9" s="1"/>
  <c r="R498" i="9" s="1"/>
  <c r="S498" i="9" s="1"/>
  <c r="O499" i="9"/>
  <c r="Q499" i="9" s="1"/>
  <c r="R499" i="9" s="1"/>
  <c r="S499" i="9" s="1"/>
  <c r="O500" i="9"/>
  <c r="Q500" i="9" s="1"/>
  <c r="R500" i="9" s="1"/>
  <c r="S500" i="9" s="1"/>
  <c r="O504" i="9"/>
  <c r="Q504" i="9" s="1"/>
  <c r="R504" i="9" s="1"/>
  <c r="S504" i="9" s="1"/>
  <c r="O505" i="9"/>
  <c r="Q505" i="9" s="1"/>
  <c r="R505" i="9" s="1"/>
  <c r="S505" i="9" s="1"/>
  <c r="O506" i="9"/>
  <c r="Q506" i="9" s="1"/>
  <c r="R506" i="9" s="1"/>
  <c r="S506" i="9" s="1"/>
  <c r="O507" i="9"/>
  <c r="Q507" i="9" s="1"/>
  <c r="R507" i="9" s="1"/>
  <c r="S507" i="9" s="1"/>
  <c r="O508" i="9"/>
  <c r="Q508" i="9" s="1"/>
  <c r="R508" i="9" s="1"/>
  <c r="S508" i="9" s="1"/>
  <c r="O509" i="9"/>
  <c r="Q509" i="9" s="1"/>
  <c r="R509" i="9" s="1"/>
  <c r="S509" i="9" s="1"/>
  <c r="O510" i="9"/>
  <c r="Q510" i="9" s="1"/>
  <c r="R510" i="9" s="1"/>
  <c r="S510" i="9" s="1"/>
  <c r="O511" i="9"/>
  <c r="Q511" i="9" s="1"/>
  <c r="R511" i="9" s="1"/>
  <c r="S511" i="9" s="1"/>
  <c r="O512" i="9"/>
  <c r="Q512" i="9" s="1"/>
  <c r="R512" i="9" s="1"/>
  <c r="S512" i="9" s="1"/>
  <c r="O513" i="9"/>
  <c r="Q513" i="9" s="1"/>
  <c r="R513" i="9" s="1"/>
  <c r="S513" i="9" s="1"/>
  <c r="O514" i="9"/>
  <c r="Q514" i="9" s="1"/>
  <c r="R514" i="9" s="1"/>
  <c r="S514" i="9" s="1"/>
  <c r="O518" i="9"/>
  <c r="Q518" i="9" s="1"/>
  <c r="R518" i="9" s="1"/>
  <c r="S518" i="9" s="1"/>
  <c r="O519" i="9"/>
  <c r="Q519" i="9" s="1"/>
  <c r="R519" i="9" s="1"/>
  <c r="S519" i="9" s="1"/>
  <c r="O520" i="9"/>
  <c r="Q520" i="9" s="1"/>
  <c r="R520" i="9" s="1"/>
  <c r="S520" i="9" s="1"/>
  <c r="O521" i="9"/>
  <c r="Q521" i="9" s="1"/>
  <c r="R521" i="9" s="1"/>
  <c r="S521" i="9" s="1"/>
  <c r="O522" i="9"/>
  <c r="Q522" i="9" s="1"/>
  <c r="R522" i="9" s="1"/>
  <c r="S522" i="9" s="1"/>
  <c r="O523" i="9"/>
  <c r="Q523" i="9" s="1"/>
  <c r="R523" i="9" s="1"/>
  <c r="S523" i="9" s="1"/>
  <c r="O524" i="9"/>
  <c r="Q524" i="9" s="1"/>
  <c r="R524" i="9" s="1"/>
  <c r="S524" i="9" s="1"/>
  <c r="O528" i="9"/>
  <c r="Q528" i="9" s="1"/>
  <c r="R528" i="9" s="1"/>
  <c r="S528" i="9" s="1"/>
  <c r="O529" i="9"/>
  <c r="Q529" i="9" s="1"/>
  <c r="R529" i="9" s="1"/>
  <c r="S529" i="9" s="1"/>
  <c r="O530" i="9"/>
  <c r="Q530" i="9" s="1"/>
  <c r="R530" i="9" s="1"/>
  <c r="S530" i="9" s="1"/>
  <c r="O531" i="9"/>
  <c r="Q531" i="9" s="1"/>
  <c r="R531" i="9" s="1"/>
  <c r="S531" i="9" s="1"/>
  <c r="O532" i="9"/>
  <c r="Q532" i="9" s="1"/>
  <c r="R532" i="9" s="1"/>
  <c r="S532" i="9" s="1"/>
  <c r="O533" i="9"/>
  <c r="Q533" i="9" s="1"/>
  <c r="R533" i="9" s="1"/>
  <c r="S533" i="9" s="1"/>
  <c r="O534" i="9"/>
  <c r="Q534" i="9" s="1"/>
  <c r="R534" i="9" s="1"/>
  <c r="S534" i="9" s="1"/>
  <c r="O535" i="9"/>
  <c r="Q535" i="9" s="1"/>
  <c r="R535" i="9" s="1"/>
  <c r="S535" i="9" s="1"/>
  <c r="O536" i="9"/>
  <c r="Q536" i="9" s="1"/>
  <c r="R536" i="9" s="1"/>
  <c r="S536" i="9" s="1"/>
  <c r="O538" i="9"/>
  <c r="Q538" i="9" s="1"/>
  <c r="R538" i="9" s="1"/>
  <c r="S538" i="9" s="1"/>
  <c r="O537" i="9"/>
  <c r="Q537" i="9" s="1"/>
  <c r="R537" i="9" s="1"/>
  <c r="S537" i="9" s="1"/>
  <c r="O542" i="9"/>
  <c r="Q542" i="9" s="1"/>
  <c r="R542" i="9" s="1"/>
  <c r="S542" i="9" s="1"/>
  <c r="O543" i="9"/>
  <c r="Q543" i="9" s="1"/>
  <c r="R543" i="9" s="1"/>
  <c r="S543" i="9" s="1"/>
  <c r="O544" i="9"/>
  <c r="Q544" i="9" s="1"/>
  <c r="R544" i="9" s="1"/>
  <c r="S544" i="9" s="1"/>
  <c r="O545" i="9"/>
  <c r="Q545" i="9" s="1"/>
  <c r="R545" i="9" s="1"/>
  <c r="S545" i="9" s="1"/>
  <c r="O546" i="9"/>
  <c r="Q546" i="9" s="1"/>
  <c r="R546" i="9" s="1"/>
  <c r="S546" i="9" s="1"/>
  <c r="O548" i="9"/>
  <c r="Q548" i="9" s="1"/>
  <c r="R548" i="9" s="1"/>
  <c r="S548" i="9" s="1"/>
  <c r="O547" i="9"/>
  <c r="Q547" i="9" s="1"/>
  <c r="R547" i="9" s="1"/>
  <c r="S547" i="9" s="1"/>
  <c r="O549" i="9"/>
  <c r="Q549" i="9" s="1"/>
  <c r="R549" i="9" s="1"/>
  <c r="S549" i="9" s="1"/>
  <c r="O550" i="9"/>
  <c r="Q550" i="9" s="1"/>
  <c r="R550" i="9" s="1"/>
  <c r="S550" i="9" s="1"/>
  <c r="O552" i="9"/>
  <c r="Q552" i="9" s="1"/>
  <c r="R552" i="9" s="1"/>
  <c r="S552" i="9" s="1"/>
  <c r="O551" i="9"/>
  <c r="Q551" i="9" s="1"/>
  <c r="R551" i="9" s="1"/>
  <c r="S551" i="9" s="1"/>
  <c r="O553" i="9"/>
  <c r="Q553" i="9" s="1"/>
  <c r="R553" i="9" s="1"/>
  <c r="S553" i="9" s="1"/>
  <c r="O554" i="9"/>
  <c r="Q554" i="9" s="1"/>
  <c r="R554" i="9" s="1"/>
  <c r="S554" i="9" s="1"/>
  <c r="O555" i="9"/>
  <c r="Q555" i="9" s="1"/>
  <c r="R555" i="9" s="1"/>
  <c r="S555" i="9" s="1"/>
  <c r="O556" i="9"/>
  <c r="Q556" i="9" s="1"/>
  <c r="R556" i="9" s="1"/>
  <c r="S556" i="9" s="1"/>
  <c r="O557" i="9"/>
  <c r="Q557" i="9" s="1"/>
  <c r="R557" i="9" s="1"/>
  <c r="S557" i="9" s="1"/>
  <c r="O558" i="9"/>
  <c r="Q558" i="9" s="1"/>
  <c r="R558" i="9" s="1"/>
  <c r="S558" i="9" s="1"/>
  <c r="O559" i="9"/>
  <c r="Q559" i="9" s="1"/>
  <c r="R559" i="9" s="1"/>
  <c r="S559" i="9" s="1"/>
  <c r="O560" i="9"/>
  <c r="Q560" i="9" s="1"/>
  <c r="R560" i="9" s="1"/>
  <c r="S560" i="9" s="1"/>
  <c r="O561" i="9"/>
  <c r="Q561" i="9" s="1"/>
  <c r="R561" i="9" s="1"/>
  <c r="S561" i="9" s="1"/>
  <c r="O562" i="9"/>
  <c r="Q562" i="9" s="1"/>
  <c r="R562" i="9" s="1"/>
  <c r="S562" i="9" s="1"/>
  <c r="O563" i="9"/>
  <c r="Q563" i="9" s="1"/>
  <c r="R563" i="9" s="1"/>
  <c r="S563" i="9" s="1"/>
  <c r="O564" i="9"/>
  <c r="Q564" i="9" s="1"/>
  <c r="R564" i="9" s="1"/>
  <c r="S564" i="9" s="1"/>
  <c r="O565" i="9"/>
  <c r="Q565" i="9" s="1"/>
  <c r="R565" i="9" s="1"/>
  <c r="S565" i="9" s="1"/>
  <c r="O566" i="9"/>
  <c r="Q566" i="9" s="1"/>
  <c r="R566" i="9" s="1"/>
  <c r="S566" i="9" s="1"/>
  <c r="O567" i="9"/>
  <c r="Q567" i="9" s="1"/>
  <c r="R567" i="9" s="1"/>
  <c r="S567" i="9" s="1"/>
  <c r="O568" i="9"/>
  <c r="Q568" i="9" s="1"/>
  <c r="R568" i="9" s="1"/>
  <c r="S568" i="9" s="1"/>
  <c r="O569" i="9"/>
  <c r="Q569" i="9" s="1"/>
  <c r="R569" i="9" s="1"/>
  <c r="S569" i="9" s="1"/>
  <c r="O570" i="9"/>
  <c r="Q570" i="9" s="1"/>
  <c r="R570" i="9" s="1"/>
  <c r="S570" i="9" s="1"/>
  <c r="O571" i="9"/>
  <c r="Q571" i="9" s="1"/>
  <c r="R571" i="9" s="1"/>
  <c r="S571" i="9" s="1"/>
  <c r="O572" i="9"/>
  <c r="Q572" i="9" s="1"/>
  <c r="R572" i="9" s="1"/>
  <c r="S572" i="9" s="1"/>
  <c r="O573" i="9"/>
  <c r="Q573" i="9" s="1"/>
  <c r="R573" i="9" s="1"/>
  <c r="S573" i="9" s="1"/>
  <c r="O574" i="9"/>
  <c r="Q574" i="9" s="1"/>
  <c r="R574" i="9" s="1"/>
  <c r="S574" i="9" s="1"/>
  <c r="O575" i="9"/>
  <c r="Q575" i="9" s="1"/>
  <c r="R575" i="9" s="1"/>
  <c r="S575" i="9" s="1"/>
  <c r="O576" i="9"/>
  <c r="Q576" i="9" s="1"/>
  <c r="R576" i="9" s="1"/>
  <c r="S576" i="9" s="1"/>
  <c r="O577" i="9"/>
  <c r="Q577" i="9" s="1"/>
  <c r="R577" i="9" s="1"/>
  <c r="S577" i="9" s="1"/>
  <c r="O578" i="9"/>
  <c r="Q578" i="9" s="1"/>
  <c r="R578" i="9" s="1"/>
  <c r="S578" i="9" s="1"/>
  <c r="O579" i="9"/>
  <c r="Q579" i="9" s="1"/>
  <c r="R579" i="9" s="1"/>
  <c r="S579" i="9" s="1"/>
  <c r="O580" i="9"/>
  <c r="Q580" i="9" s="1"/>
  <c r="R580" i="9" s="1"/>
  <c r="S580" i="9" s="1"/>
  <c r="O584" i="9"/>
  <c r="Q584" i="9" s="1"/>
  <c r="R584" i="9" s="1"/>
  <c r="S584" i="9" s="1"/>
  <c r="O585" i="9"/>
  <c r="Q585" i="9" s="1"/>
  <c r="R585" i="9" s="1"/>
  <c r="S585" i="9" s="1"/>
  <c r="O586" i="9"/>
  <c r="Q586" i="9" s="1"/>
  <c r="R586" i="9" s="1"/>
  <c r="S586" i="9" s="1"/>
  <c r="O587" i="9"/>
  <c r="Q587" i="9" s="1"/>
  <c r="R587" i="9" s="1"/>
  <c r="S587" i="9" s="1"/>
  <c r="O588" i="9"/>
  <c r="Q588" i="9" s="1"/>
  <c r="R588" i="9" s="1"/>
  <c r="S588" i="9" s="1"/>
  <c r="O589" i="9"/>
  <c r="Q589" i="9" s="1"/>
  <c r="R589" i="9" s="1"/>
  <c r="S589" i="9" s="1"/>
  <c r="O590" i="9"/>
  <c r="Q590" i="9" s="1"/>
  <c r="R590" i="9" s="1"/>
  <c r="S590" i="9" s="1"/>
  <c r="O591" i="9"/>
  <c r="Q591" i="9" s="1"/>
  <c r="R591" i="9" s="1"/>
  <c r="S591" i="9" s="1"/>
  <c r="O592" i="9"/>
  <c r="Q592" i="9" s="1"/>
  <c r="R592" i="9" s="1"/>
  <c r="S592" i="9" s="1"/>
  <c r="O594" i="9"/>
  <c r="Q594" i="9" s="1"/>
  <c r="R594" i="9" s="1"/>
  <c r="S594" i="9" s="1"/>
  <c r="O593" i="9"/>
  <c r="Q593" i="9" s="1"/>
  <c r="R593" i="9" s="1"/>
  <c r="S593" i="9" s="1"/>
  <c r="O595" i="9"/>
  <c r="Q595" i="9" s="1"/>
  <c r="R595" i="9" s="1"/>
  <c r="S595" i="9" s="1"/>
  <c r="O599" i="9"/>
  <c r="Q599" i="9" s="1"/>
  <c r="R599" i="9" s="1"/>
  <c r="S599" i="9" s="1"/>
  <c r="O600" i="9"/>
  <c r="Q600" i="9" s="1"/>
  <c r="R600" i="9" s="1"/>
  <c r="S600" i="9" s="1"/>
  <c r="O601" i="9"/>
  <c r="Q601" i="9" s="1"/>
  <c r="R601" i="9" s="1"/>
  <c r="S601" i="9" s="1"/>
  <c r="O602" i="9"/>
  <c r="Q602" i="9" s="1"/>
  <c r="R602" i="9" s="1"/>
  <c r="S602" i="9" s="1"/>
  <c r="O604" i="9"/>
  <c r="Q604" i="9" s="1"/>
  <c r="R604" i="9" s="1"/>
  <c r="S604" i="9" s="1"/>
  <c r="O603" i="9"/>
  <c r="Q603" i="9" s="1"/>
  <c r="R603" i="9" s="1"/>
  <c r="S603" i="9" s="1"/>
  <c r="O605" i="9"/>
  <c r="Q605" i="9" s="1"/>
  <c r="R605" i="9" s="1"/>
  <c r="S605" i="9" s="1"/>
  <c r="O606" i="9"/>
  <c r="Q606" i="9" s="1"/>
  <c r="R606" i="9" s="1"/>
  <c r="S606" i="9" s="1"/>
  <c r="O608" i="9"/>
  <c r="Q608" i="9" s="1"/>
  <c r="R608" i="9" s="1"/>
  <c r="S608" i="9" s="1"/>
  <c r="O607" i="9"/>
  <c r="Q607" i="9" s="1"/>
  <c r="R607" i="9" s="1"/>
  <c r="S607" i="9" s="1"/>
  <c r="O609" i="9"/>
  <c r="Q609" i="9" s="1"/>
  <c r="R609" i="9" s="1"/>
  <c r="S609" i="9" s="1"/>
  <c r="O611" i="9"/>
  <c r="Q611" i="9" s="1"/>
  <c r="R611" i="9" s="1"/>
  <c r="S611" i="9" s="1"/>
  <c r="O610" i="9"/>
  <c r="Q610" i="9" s="1"/>
  <c r="R610" i="9" s="1"/>
  <c r="S610" i="9" s="1"/>
  <c r="O612" i="9"/>
  <c r="Q612" i="9" s="1"/>
  <c r="R612" i="9" s="1"/>
  <c r="S612" i="9" s="1"/>
  <c r="O613" i="9"/>
  <c r="Q613" i="9" s="1"/>
  <c r="R613" i="9" s="1"/>
  <c r="S613" i="9" s="1"/>
  <c r="O615" i="9"/>
  <c r="Q615" i="9" s="1"/>
  <c r="R615" i="9" s="1"/>
  <c r="S615" i="9" s="1"/>
  <c r="O614" i="9"/>
  <c r="Q614" i="9" s="1"/>
  <c r="R614" i="9" s="1"/>
  <c r="S614" i="9" s="1"/>
  <c r="O616" i="9"/>
  <c r="Q616" i="9" s="1"/>
  <c r="R616" i="9" s="1"/>
  <c r="S616" i="9" s="1"/>
  <c r="O617" i="9"/>
  <c r="Q617" i="9" s="1"/>
  <c r="R617" i="9" s="1"/>
  <c r="S617" i="9" s="1"/>
  <c r="O618" i="9"/>
  <c r="Q618" i="9" s="1"/>
  <c r="R618" i="9" s="1"/>
  <c r="S618" i="9" s="1"/>
  <c r="O619" i="9"/>
  <c r="Q619" i="9" s="1"/>
  <c r="R619" i="9" s="1"/>
  <c r="S619" i="9" s="1"/>
  <c r="O620" i="9"/>
  <c r="Q620" i="9" s="1"/>
  <c r="R620" i="9" s="1"/>
  <c r="S620" i="9" s="1"/>
  <c r="O621" i="9"/>
  <c r="Q621" i="9" s="1"/>
  <c r="R621" i="9" s="1"/>
  <c r="S621" i="9" s="1"/>
  <c r="O622" i="9"/>
  <c r="Q622" i="9" s="1"/>
  <c r="R622" i="9" s="1"/>
  <c r="S622" i="9" s="1"/>
  <c r="O623" i="9"/>
  <c r="Q623" i="9" s="1"/>
  <c r="R623" i="9" s="1"/>
  <c r="S623" i="9" s="1"/>
  <c r="O624" i="9"/>
  <c r="Q624" i="9" s="1"/>
  <c r="R624" i="9" s="1"/>
  <c r="S624" i="9" s="1"/>
  <c r="O625" i="9"/>
  <c r="Q625" i="9" s="1"/>
  <c r="R625" i="9" s="1"/>
  <c r="S625" i="9" s="1"/>
  <c r="O626" i="9"/>
  <c r="Q626" i="9" s="1"/>
  <c r="R626" i="9" s="1"/>
  <c r="S626" i="9" s="1"/>
  <c r="O627" i="9"/>
  <c r="Q627" i="9" s="1"/>
  <c r="R627" i="9" s="1"/>
  <c r="S627" i="9" s="1"/>
  <c r="O628" i="9"/>
  <c r="Q628" i="9" s="1"/>
  <c r="R628" i="9" s="1"/>
  <c r="S628" i="9" s="1"/>
  <c r="O629" i="9"/>
  <c r="Q629" i="9" s="1"/>
  <c r="R629" i="9" s="1"/>
  <c r="S629" i="9" s="1"/>
  <c r="O630" i="9"/>
  <c r="Q630" i="9" s="1"/>
  <c r="R630" i="9" s="1"/>
  <c r="S630" i="9" s="1"/>
  <c r="O631" i="9"/>
  <c r="Q631" i="9" s="1"/>
  <c r="R631" i="9" s="1"/>
  <c r="S631" i="9" s="1"/>
  <c r="O632" i="9"/>
  <c r="Q632" i="9" s="1"/>
  <c r="R632" i="9" s="1"/>
  <c r="S632" i="9" s="1"/>
  <c r="O633" i="9"/>
  <c r="Q633" i="9" s="1"/>
  <c r="R633" i="9" s="1"/>
  <c r="S633" i="9" s="1"/>
  <c r="O634" i="9"/>
  <c r="Q634" i="9" s="1"/>
  <c r="R634" i="9" s="1"/>
  <c r="S634" i="9" s="1"/>
  <c r="O635" i="9"/>
  <c r="Q635" i="9" s="1"/>
  <c r="R635" i="9" s="1"/>
  <c r="S635" i="9" s="1"/>
  <c r="O636" i="9"/>
  <c r="Q636" i="9" s="1"/>
  <c r="R636" i="9" s="1"/>
  <c r="S636" i="9" s="1"/>
  <c r="O637" i="9"/>
  <c r="Q637" i="9" s="1"/>
  <c r="R637" i="9" s="1"/>
  <c r="S637" i="9" s="1"/>
  <c r="O638" i="9"/>
  <c r="Q638" i="9" s="1"/>
  <c r="R638" i="9" s="1"/>
  <c r="S638" i="9" s="1"/>
  <c r="O642" i="9"/>
  <c r="Q642" i="9" s="1"/>
  <c r="R642" i="9" s="1"/>
  <c r="S642" i="9" s="1"/>
  <c r="O643" i="9"/>
  <c r="Q643" i="9" s="1"/>
  <c r="R643" i="9" s="1"/>
  <c r="S643" i="9" s="1"/>
  <c r="O644" i="9"/>
  <c r="Q644" i="9" s="1"/>
  <c r="R644" i="9" s="1"/>
  <c r="S644" i="9" s="1"/>
  <c r="O645" i="9"/>
  <c r="Q645" i="9" s="1"/>
  <c r="R645" i="9" s="1"/>
  <c r="S645" i="9" s="1"/>
  <c r="O649" i="9"/>
  <c r="Q649" i="9" s="1"/>
  <c r="R649" i="9" s="1"/>
  <c r="S649" i="9" s="1"/>
  <c r="O650" i="9"/>
  <c r="Q650" i="9" s="1"/>
  <c r="R650" i="9" s="1"/>
  <c r="S650" i="9" s="1"/>
  <c r="O651" i="9"/>
  <c r="Q651" i="9" s="1"/>
  <c r="R651" i="9" s="1"/>
  <c r="S651" i="9" s="1"/>
  <c r="O652" i="9"/>
  <c r="Q652" i="9" s="1"/>
  <c r="R652" i="9" s="1"/>
  <c r="S652" i="9" s="1"/>
  <c r="O653" i="9"/>
  <c r="Q653" i="9" s="1"/>
  <c r="R653" i="9" s="1"/>
  <c r="S653" i="9" s="1"/>
  <c r="O654" i="9"/>
  <c r="Q654" i="9" s="1"/>
  <c r="R654" i="9" s="1"/>
  <c r="S654" i="9" s="1"/>
  <c r="O655" i="9"/>
  <c r="Q655" i="9" s="1"/>
  <c r="R655" i="9" s="1"/>
  <c r="S655" i="9" s="1"/>
  <c r="O656" i="9"/>
  <c r="Q656" i="9" s="1"/>
  <c r="R656" i="9" s="1"/>
  <c r="S656" i="9" s="1"/>
  <c r="O657" i="9"/>
  <c r="Q657" i="9" s="1"/>
  <c r="R657" i="9" s="1"/>
  <c r="S657" i="9" s="1"/>
  <c r="O658" i="9"/>
  <c r="Q658" i="9" s="1"/>
  <c r="R658" i="9" s="1"/>
  <c r="S658" i="9" s="1"/>
  <c r="O659" i="9"/>
  <c r="Q659" i="9" s="1"/>
  <c r="R659" i="9" s="1"/>
  <c r="S659" i="9" s="1"/>
  <c r="O660" i="9"/>
  <c r="Q660" i="9" s="1"/>
  <c r="R660" i="9" s="1"/>
  <c r="S660" i="9" s="1"/>
  <c r="O661" i="9"/>
  <c r="Q661" i="9" s="1"/>
  <c r="R661" i="9" s="1"/>
  <c r="S661" i="9" s="1"/>
  <c r="O662" i="9"/>
  <c r="Q662" i="9" s="1"/>
  <c r="R662" i="9" s="1"/>
  <c r="S662" i="9" s="1"/>
  <c r="O663" i="9"/>
  <c r="Q663" i="9" s="1"/>
  <c r="R663" i="9" s="1"/>
  <c r="S663" i="9" s="1"/>
  <c r="O664" i="9"/>
  <c r="Q664" i="9" s="1"/>
  <c r="R664" i="9" s="1"/>
  <c r="S664" i="9" s="1"/>
  <c r="O665" i="9"/>
  <c r="Q665" i="9" s="1"/>
  <c r="R665" i="9" s="1"/>
  <c r="S665" i="9" s="1"/>
  <c r="O666" i="9"/>
  <c r="Q666" i="9" s="1"/>
  <c r="R666" i="9" s="1"/>
  <c r="S666" i="9" s="1"/>
  <c r="O667" i="9"/>
  <c r="Q667" i="9" s="1"/>
  <c r="R667" i="9" s="1"/>
  <c r="S667" i="9" s="1"/>
  <c r="O668" i="9"/>
  <c r="Q668" i="9" s="1"/>
  <c r="R668" i="9" s="1"/>
  <c r="S668" i="9" s="1"/>
  <c r="O669" i="9"/>
  <c r="Q669" i="9" s="1"/>
  <c r="R669" i="9" s="1"/>
  <c r="S669" i="9" s="1"/>
  <c r="O670" i="9"/>
  <c r="Q670" i="9" s="1"/>
  <c r="R670" i="9" s="1"/>
  <c r="S670" i="9" s="1"/>
  <c r="O671" i="9"/>
  <c r="Q671" i="9" s="1"/>
  <c r="R671" i="9" s="1"/>
  <c r="S671" i="9" s="1"/>
  <c r="O672" i="9"/>
  <c r="Q672" i="9" s="1"/>
  <c r="R672" i="9" s="1"/>
  <c r="S672" i="9" s="1"/>
  <c r="O673" i="9"/>
  <c r="Q673" i="9" s="1"/>
  <c r="R673" i="9" s="1"/>
  <c r="S673" i="9" s="1"/>
  <c r="O674" i="9"/>
  <c r="Q674" i="9" s="1"/>
  <c r="R674" i="9" s="1"/>
  <c r="S674" i="9" s="1"/>
  <c r="O676" i="9"/>
  <c r="Q676" i="9" s="1"/>
  <c r="R676" i="9" s="1"/>
  <c r="S676" i="9" s="1"/>
  <c r="O675" i="9"/>
  <c r="Q675" i="9" s="1"/>
  <c r="R675" i="9" s="1"/>
  <c r="S675" i="9" s="1"/>
  <c r="O677" i="9"/>
  <c r="Q677" i="9" s="1"/>
  <c r="R677" i="9" s="1"/>
  <c r="S677" i="9" s="1"/>
  <c r="O678" i="9"/>
  <c r="Q678" i="9" s="1"/>
  <c r="R678" i="9" s="1"/>
  <c r="S678" i="9" s="1"/>
  <c r="O680" i="9"/>
  <c r="Q680" i="9" s="1"/>
  <c r="R680" i="9" s="1"/>
  <c r="S680" i="9" s="1"/>
  <c r="O679" i="9"/>
  <c r="Q679" i="9" s="1"/>
  <c r="R679" i="9" s="1"/>
  <c r="S679" i="9" s="1"/>
  <c r="O681" i="9"/>
  <c r="Q681" i="9" s="1"/>
  <c r="R681" i="9" s="1"/>
  <c r="S681" i="9" s="1"/>
  <c r="O682" i="9"/>
  <c r="Q682" i="9" s="1"/>
  <c r="R682" i="9" s="1"/>
  <c r="S682" i="9" s="1"/>
  <c r="O683" i="9"/>
  <c r="Q683" i="9" s="1"/>
  <c r="R683" i="9" s="1"/>
  <c r="S683" i="9" s="1"/>
  <c r="O684" i="9"/>
  <c r="Q684" i="9" s="1"/>
  <c r="R684" i="9" s="1"/>
  <c r="S684" i="9" s="1"/>
  <c r="O685" i="9"/>
  <c r="Q685" i="9" s="1"/>
  <c r="R685" i="9" s="1"/>
  <c r="S685" i="9" s="1"/>
  <c r="O686" i="9"/>
  <c r="Q686" i="9" s="1"/>
  <c r="R686" i="9" s="1"/>
  <c r="S686" i="9" s="1"/>
  <c r="O687" i="9"/>
  <c r="Q687" i="9" s="1"/>
  <c r="R687" i="9" s="1"/>
  <c r="S687" i="9" s="1"/>
  <c r="O688" i="9"/>
  <c r="Q688" i="9" s="1"/>
  <c r="R688" i="9" s="1"/>
  <c r="S688" i="9" s="1"/>
  <c r="O689" i="9"/>
  <c r="Q689" i="9" s="1"/>
  <c r="R689" i="9" s="1"/>
  <c r="S689" i="9" s="1"/>
  <c r="O690" i="9"/>
  <c r="Q690" i="9" s="1"/>
  <c r="R690" i="9" s="1"/>
  <c r="S690" i="9" s="1"/>
  <c r="O691" i="9"/>
  <c r="Q691" i="9" s="1"/>
  <c r="R691" i="9" s="1"/>
  <c r="S691" i="9" s="1"/>
  <c r="O692" i="9"/>
  <c r="Q692" i="9" s="1"/>
  <c r="R692" i="9" s="1"/>
  <c r="S692" i="9" s="1"/>
  <c r="O693" i="9"/>
  <c r="Q693" i="9" s="1"/>
  <c r="R693" i="9" s="1"/>
  <c r="S693" i="9" s="1"/>
  <c r="O694" i="9"/>
  <c r="Q694" i="9" s="1"/>
  <c r="R694" i="9" s="1"/>
  <c r="S694" i="9" s="1"/>
  <c r="O695" i="9"/>
  <c r="Q695" i="9" s="1"/>
  <c r="R695" i="9" s="1"/>
  <c r="S695" i="9" s="1"/>
  <c r="O696" i="9"/>
  <c r="Q696" i="9" s="1"/>
  <c r="R696" i="9" s="1"/>
  <c r="S696" i="9" s="1"/>
  <c r="O697" i="9"/>
  <c r="Q697" i="9" s="1"/>
  <c r="R697" i="9" s="1"/>
  <c r="S697" i="9" s="1"/>
  <c r="O699" i="9"/>
  <c r="Q699" i="9" s="1"/>
  <c r="R699" i="9" s="1"/>
  <c r="S699" i="9" s="1"/>
  <c r="O698" i="9"/>
  <c r="Q698" i="9" s="1"/>
  <c r="R698" i="9" s="1"/>
  <c r="S698" i="9" s="1"/>
  <c r="O700" i="9"/>
  <c r="Q700" i="9" s="1"/>
  <c r="R700" i="9" s="1"/>
  <c r="S700" i="9" s="1"/>
  <c r="O701" i="9"/>
  <c r="Q701" i="9" s="1"/>
  <c r="R701" i="9" s="1"/>
  <c r="S701" i="9" s="1"/>
  <c r="O703" i="9"/>
  <c r="Q703" i="9" s="1"/>
  <c r="R703" i="9" s="1"/>
  <c r="S703" i="9" s="1"/>
  <c r="O702" i="9"/>
  <c r="Q702" i="9" s="1"/>
  <c r="R702" i="9" s="1"/>
  <c r="S702" i="9" s="1"/>
  <c r="O704" i="9"/>
  <c r="Q704" i="9" s="1"/>
  <c r="R704" i="9" s="1"/>
  <c r="S704" i="9" s="1"/>
  <c r="O705" i="9"/>
  <c r="Q705" i="9" s="1"/>
  <c r="R705" i="9" s="1"/>
  <c r="S705" i="9" s="1"/>
  <c r="O706" i="9"/>
  <c r="Q706" i="9" s="1"/>
  <c r="R706" i="9" s="1"/>
  <c r="S706" i="9" s="1"/>
  <c r="O707" i="9"/>
  <c r="Q707" i="9" s="1"/>
  <c r="R707" i="9" s="1"/>
  <c r="S707" i="9" s="1"/>
  <c r="O708" i="9"/>
  <c r="Q708" i="9" s="1"/>
  <c r="R708" i="9" s="1"/>
  <c r="S708" i="9" s="1"/>
  <c r="O709" i="9"/>
  <c r="Q709" i="9" s="1"/>
  <c r="R709" i="9" s="1"/>
  <c r="S709" i="9" s="1"/>
  <c r="O710" i="9"/>
  <c r="Q710" i="9" s="1"/>
  <c r="R710" i="9" s="1"/>
  <c r="S710" i="9" s="1"/>
  <c r="O711" i="9"/>
  <c r="Q711" i="9" s="1"/>
  <c r="R711" i="9" s="1"/>
  <c r="S711" i="9" s="1"/>
  <c r="O712" i="9"/>
  <c r="Q712" i="9" s="1"/>
  <c r="R712" i="9" s="1"/>
  <c r="S712" i="9" s="1"/>
  <c r="O713" i="9"/>
  <c r="Q713" i="9" s="1"/>
  <c r="R713" i="9" s="1"/>
  <c r="S713" i="9" s="1"/>
  <c r="O714" i="9"/>
  <c r="Q714" i="9" s="1"/>
  <c r="R714" i="9" s="1"/>
  <c r="S714" i="9" s="1"/>
  <c r="O715" i="9"/>
  <c r="Q715" i="9" s="1"/>
  <c r="R715" i="9" s="1"/>
  <c r="S715" i="9" s="1"/>
  <c r="O716" i="9"/>
  <c r="Q716" i="9" s="1"/>
  <c r="R716" i="9" s="1"/>
  <c r="S716" i="9" s="1"/>
  <c r="O717" i="9"/>
  <c r="Q717" i="9" s="1"/>
  <c r="R717" i="9" s="1"/>
  <c r="S717" i="9" s="1"/>
  <c r="O718" i="9"/>
  <c r="Q718" i="9" s="1"/>
  <c r="R718" i="9" s="1"/>
  <c r="S718" i="9" s="1"/>
  <c r="O719" i="9"/>
  <c r="Q719" i="9" s="1"/>
  <c r="R719" i="9" s="1"/>
  <c r="S719" i="9" s="1"/>
  <c r="O720" i="9"/>
  <c r="Q720" i="9" s="1"/>
  <c r="R720" i="9" s="1"/>
  <c r="S720" i="9" s="1"/>
  <c r="O721" i="9"/>
  <c r="Q721" i="9" s="1"/>
  <c r="R721" i="9" s="1"/>
  <c r="S721" i="9" s="1"/>
  <c r="O722" i="9"/>
  <c r="Q722" i="9" s="1"/>
  <c r="R722" i="9" s="1"/>
  <c r="S722" i="9" s="1"/>
  <c r="O723" i="9"/>
  <c r="Q723" i="9" s="1"/>
  <c r="R723" i="9" s="1"/>
  <c r="S723" i="9" s="1"/>
  <c r="O724" i="9"/>
  <c r="Q724" i="9" s="1"/>
  <c r="R724" i="9" s="1"/>
  <c r="S724" i="9" s="1"/>
  <c r="O728" i="9"/>
  <c r="Q728" i="9" s="1"/>
  <c r="R728" i="9" s="1"/>
  <c r="S728" i="9" s="1"/>
  <c r="O729" i="9"/>
  <c r="Q729" i="9" s="1"/>
  <c r="R729" i="9" s="1"/>
  <c r="S729" i="9" s="1"/>
  <c r="O730" i="9"/>
  <c r="Q730" i="9" s="1"/>
  <c r="R730" i="9" s="1"/>
  <c r="S730" i="9" s="1"/>
  <c r="O731" i="9"/>
  <c r="Q731" i="9" s="1"/>
  <c r="R731" i="9" s="1"/>
  <c r="S731" i="9" s="1"/>
  <c r="O732" i="9"/>
  <c r="Q732" i="9" s="1"/>
  <c r="R732" i="9" s="1"/>
  <c r="S732" i="9" s="1"/>
  <c r="O734" i="9"/>
  <c r="Q734" i="9" s="1"/>
  <c r="R734" i="9" s="1"/>
  <c r="S734" i="9" s="1"/>
  <c r="O733" i="9"/>
  <c r="Q733" i="9" s="1"/>
  <c r="R733" i="9" s="1"/>
  <c r="S733" i="9" s="1"/>
  <c r="O735" i="9"/>
  <c r="Q735" i="9" s="1"/>
  <c r="R735" i="9" s="1"/>
  <c r="S735" i="9" s="1"/>
  <c r="O736" i="9"/>
  <c r="Q736" i="9" s="1"/>
  <c r="R736" i="9" s="1"/>
  <c r="S736" i="9" s="1"/>
  <c r="O737" i="9"/>
  <c r="Q737" i="9" s="1"/>
  <c r="R737" i="9" s="1"/>
  <c r="S737" i="9" s="1"/>
  <c r="O738" i="9"/>
  <c r="Q738" i="9" s="1"/>
  <c r="R738" i="9" s="1"/>
  <c r="S738" i="9" s="1"/>
  <c r="O739" i="9"/>
  <c r="Q739" i="9" s="1"/>
  <c r="R739" i="9" s="1"/>
  <c r="S739" i="9" s="1"/>
  <c r="O743" i="9"/>
  <c r="Q743" i="9" s="1"/>
  <c r="R743" i="9" s="1"/>
  <c r="S743" i="9" s="1"/>
  <c r="O744" i="9"/>
  <c r="Q744" i="9" s="1"/>
  <c r="R744" i="9" s="1"/>
  <c r="S744" i="9" s="1"/>
  <c r="O745" i="9"/>
  <c r="Q745" i="9" s="1"/>
  <c r="R745" i="9" s="1"/>
  <c r="S745" i="9" s="1"/>
  <c r="O749" i="9"/>
  <c r="Q749" i="9" s="1"/>
  <c r="R749" i="9" s="1"/>
  <c r="S749" i="9" s="1"/>
  <c r="O750" i="9"/>
  <c r="Q750" i="9" s="1"/>
  <c r="R750" i="9" s="1"/>
  <c r="S750" i="9" s="1"/>
  <c r="O751" i="9"/>
  <c r="Q751" i="9" s="1"/>
  <c r="R751" i="9" s="1"/>
  <c r="S751" i="9" s="1"/>
  <c r="O752" i="9"/>
  <c r="Q752" i="9" s="1"/>
  <c r="R752" i="9" s="1"/>
  <c r="S752" i="9" s="1"/>
  <c r="O754" i="9"/>
  <c r="Q754" i="9" s="1"/>
  <c r="R754" i="9" s="1"/>
  <c r="S754" i="9" s="1"/>
  <c r="O753" i="9"/>
  <c r="Q753" i="9" s="1"/>
  <c r="R753" i="9" s="1"/>
  <c r="S753" i="9" s="1"/>
  <c r="O755" i="9"/>
  <c r="Q755" i="9" s="1"/>
  <c r="R755" i="9" s="1"/>
  <c r="S755" i="9" s="1"/>
  <c r="O756" i="9"/>
  <c r="Q756" i="9" s="1"/>
  <c r="R756" i="9" s="1"/>
  <c r="S756" i="9" s="1"/>
  <c r="O757" i="9"/>
  <c r="Q757" i="9" s="1"/>
  <c r="R757" i="9" s="1"/>
  <c r="S757" i="9" s="1"/>
  <c r="O759" i="9"/>
  <c r="Q759" i="9" s="1"/>
  <c r="R759" i="9" s="1"/>
  <c r="S759" i="9" s="1"/>
  <c r="O763" i="9"/>
  <c r="Q763" i="9" s="1"/>
  <c r="R763" i="9" s="1"/>
  <c r="S763" i="9" s="1"/>
  <c r="O764" i="9"/>
  <c r="Q764" i="9" s="1"/>
  <c r="R764" i="9" s="1"/>
  <c r="S764" i="9" s="1"/>
  <c r="O765" i="9"/>
  <c r="Q765" i="9" s="1"/>
  <c r="R765" i="9" s="1"/>
  <c r="S765" i="9" s="1"/>
  <c r="O766" i="9"/>
  <c r="Q766" i="9" s="1"/>
  <c r="R766" i="9" s="1"/>
  <c r="S766" i="9" s="1"/>
  <c r="O770" i="9"/>
  <c r="Q770" i="9" s="1"/>
  <c r="R770" i="9" s="1"/>
  <c r="S770" i="9" s="1"/>
  <c r="O771" i="9"/>
  <c r="Q771" i="9" s="1"/>
  <c r="R771" i="9" s="1"/>
  <c r="S771" i="9" s="1"/>
  <c r="O772" i="9"/>
  <c r="Q772" i="9" s="1"/>
  <c r="R772" i="9" s="1"/>
  <c r="S772" i="9" s="1"/>
  <c r="O773" i="9"/>
  <c r="Q773" i="9" s="1"/>
  <c r="R773" i="9" s="1"/>
  <c r="S773" i="9" s="1"/>
  <c r="O774" i="9"/>
  <c r="Q774" i="9" s="1"/>
  <c r="R774" i="9" s="1"/>
  <c r="S774" i="9" s="1"/>
  <c r="O778" i="9"/>
  <c r="Q778" i="9" s="1"/>
  <c r="R778" i="9" s="1"/>
  <c r="S778" i="9" s="1"/>
  <c r="O779" i="9"/>
  <c r="Q779" i="9" s="1"/>
  <c r="R779" i="9" s="1"/>
  <c r="S779" i="9" s="1"/>
  <c r="O780" i="9"/>
  <c r="Q780" i="9" s="1"/>
  <c r="R780" i="9" s="1"/>
  <c r="S780" i="9" s="1"/>
  <c r="O781" i="9"/>
  <c r="Q781" i="9" s="1"/>
  <c r="R781" i="9" s="1"/>
  <c r="S781" i="9" s="1"/>
  <c r="O782" i="9"/>
  <c r="Q782" i="9" s="1"/>
  <c r="R782" i="9" s="1"/>
  <c r="S782" i="9" s="1"/>
  <c r="O784" i="9"/>
  <c r="Q784" i="9" s="1"/>
  <c r="R784" i="9" s="1"/>
  <c r="S784" i="9" s="1"/>
  <c r="O783" i="9"/>
  <c r="Q783" i="9" s="1"/>
  <c r="R783" i="9" s="1"/>
  <c r="S783" i="9" s="1"/>
  <c r="O786" i="9"/>
  <c r="Q786" i="9" s="1"/>
  <c r="R786" i="9" s="1"/>
  <c r="S786" i="9" s="1"/>
  <c r="O785" i="9"/>
  <c r="Q785" i="9" s="1"/>
  <c r="R785" i="9" s="1"/>
  <c r="S785" i="9" s="1"/>
  <c r="O788" i="9"/>
  <c r="Q788" i="9" s="1"/>
  <c r="R788" i="9" s="1"/>
  <c r="S788" i="9" s="1"/>
  <c r="O787" i="9"/>
  <c r="Q787" i="9" s="1"/>
  <c r="R787" i="9" s="1"/>
  <c r="S787" i="9" s="1"/>
  <c r="O791" i="9"/>
  <c r="Q791" i="9" s="1"/>
  <c r="R791" i="9" s="1"/>
  <c r="S791" i="9" s="1"/>
  <c r="O792" i="9"/>
  <c r="Q792" i="9" s="1"/>
  <c r="R792" i="9" s="1"/>
  <c r="S792" i="9" s="1"/>
  <c r="O789" i="9"/>
  <c r="Q789" i="9" s="1"/>
  <c r="R789" i="9" s="1"/>
  <c r="S789" i="9" s="1"/>
  <c r="O790" i="9"/>
  <c r="Q790" i="9" s="1"/>
  <c r="R790" i="9" s="1"/>
  <c r="S790" i="9" s="1"/>
  <c r="O793" i="9"/>
  <c r="Q793" i="9" s="1"/>
  <c r="R793" i="9" s="1"/>
  <c r="S793" i="9" s="1"/>
  <c r="O795" i="9"/>
  <c r="Q795" i="9" s="1"/>
  <c r="R795" i="9" s="1"/>
  <c r="S795" i="9" s="1"/>
  <c r="O794" i="9"/>
  <c r="Q794" i="9" s="1"/>
  <c r="R794" i="9" s="1"/>
  <c r="S794" i="9" s="1"/>
  <c r="O798" i="9"/>
  <c r="Q798" i="9" s="1"/>
  <c r="R798" i="9" s="1"/>
  <c r="S798" i="9" s="1"/>
  <c r="O796" i="9"/>
  <c r="Q796" i="9" s="1"/>
  <c r="R796" i="9" s="1"/>
  <c r="S796" i="9" s="1"/>
  <c r="O799" i="9"/>
  <c r="Q799" i="9" s="1"/>
  <c r="R799" i="9" s="1"/>
  <c r="S799" i="9" s="1"/>
  <c r="O797" i="9"/>
  <c r="Q797" i="9" s="1"/>
  <c r="R797" i="9" s="1"/>
  <c r="S797" i="9" s="1"/>
  <c r="O800" i="9"/>
  <c r="Q800" i="9" s="1"/>
  <c r="R800" i="9" s="1"/>
  <c r="S800" i="9" s="1"/>
  <c r="O801" i="9"/>
  <c r="Q801" i="9" s="1"/>
  <c r="R801" i="9" s="1"/>
  <c r="S801" i="9" s="1"/>
  <c r="O802" i="9"/>
  <c r="Q802" i="9" s="1"/>
  <c r="R802" i="9" s="1"/>
  <c r="S802" i="9" s="1"/>
  <c r="O804" i="9"/>
  <c r="Q804" i="9" s="1"/>
  <c r="R804" i="9" s="1"/>
  <c r="S804" i="9" s="1"/>
  <c r="O803" i="9"/>
  <c r="Q803" i="9" s="1"/>
  <c r="R803" i="9" s="1"/>
  <c r="S803" i="9" s="1"/>
  <c r="O805" i="9"/>
  <c r="Q805" i="9" s="1"/>
  <c r="R805" i="9" s="1"/>
  <c r="S805" i="9" s="1"/>
  <c r="O806" i="9"/>
  <c r="Q806" i="9" s="1"/>
  <c r="R806" i="9" s="1"/>
  <c r="S806" i="9" s="1"/>
  <c r="O807" i="9"/>
  <c r="Q807" i="9" s="1"/>
  <c r="R807" i="9" s="1"/>
  <c r="S807" i="9" s="1"/>
  <c r="O809" i="9"/>
  <c r="Q809" i="9" s="1"/>
  <c r="R809" i="9" s="1"/>
  <c r="S809" i="9" s="1"/>
  <c r="O810" i="9"/>
  <c r="Q810" i="9" s="1"/>
  <c r="R810" i="9" s="1"/>
  <c r="S810" i="9" s="1"/>
  <c r="O808" i="9"/>
  <c r="Q808" i="9" s="1"/>
  <c r="R808" i="9" s="1"/>
  <c r="S808" i="9" s="1"/>
  <c r="O811" i="9"/>
  <c r="Q811" i="9" s="1"/>
  <c r="R811" i="9" s="1"/>
  <c r="S811" i="9" s="1"/>
  <c r="O813" i="9"/>
  <c r="Q813" i="9" s="1"/>
  <c r="R813" i="9" s="1"/>
  <c r="S813" i="9" s="1"/>
  <c r="O812" i="9"/>
  <c r="Q812" i="9" s="1"/>
  <c r="R812" i="9" s="1"/>
  <c r="S812" i="9" s="1"/>
  <c r="O815" i="9"/>
  <c r="Q815" i="9" s="1"/>
  <c r="R815" i="9" s="1"/>
  <c r="S815" i="9" s="1"/>
  <c r="O814" i="9"/>
  <c r="Q814" i="9" s="1"/>
  <c r="R814" i="9" s="1"/>
  <c r="S814" i="9" s="1"/>
  <c r="O817" i="9"/>
  <c r="Q817" i="9" s="1"/>
  <c r="R817" i="9" s="1"/>
  <c r="S817" i="9" s="1"/>
  <c r="O816" i="9"/>
  <c r="Q816" i="9" s="1"/>
  <c r="R816" i="9" s="1"/>
  <c r="S816" i="9" s="1"/>
  <c r="O819" i="9"/>
  <c r="Q819" i="9" s="1"/>
  <c r="R819" i="9" s="1"/>
  <c r="S819" i="9" s="1"/>
  <c r="O820" i="9"/>
  <c r="Q820" i="9" s="1"/>
  <c r="R820" i="9" s="1"/>
  <c r="S820" i="9" s="1"/>
  <c r="O821" i="9"/>
  <c r="Q821" i="9" s="1"/>
  <c r="R821" i="9" s="1"/>
  <c r="S821" i="9" s="1"/>
  <c r="O818" i="9"/>
  <c r="Q818" i="9" s="1"/>
  <c r="R818" i="9" s="1"/>
  <c r="S818" i="9" s="1"/>
  <c r="O823" i="9"/>
  <c r="Q823" i="9" s="1"/>
  <c r="R823" i="9" s="1"/>
  <c r="S823" i="9" s="1"/>
  <c r="O824" i="9"/>
  <c r="Q824" i="9" s="1"/>
  <c r="R824" i="9" s="1"/>
  <c r="S824" i="9" s="1"/>
  <c r="O822" i="9"/>
  <c r="Q822" i="9" s="1"/>
  <c r="R822" i="9" s="1"/>
  <c r="S822" i="9" s="1"/>
  <c r="O825" i="9"/>
  <c r="Q825" i="9" s="1"/>
  <c r="R825" i="9" s="1"/>
  <c r="S825" i="9" s="1"/>
  <c r="O826" i="9"/>
  <c r="Q826" i="9" s="1"/>
  <c r="R826" i="9" s="1"/>
  <c r="S826" i="9" s="1"/>
  <c r="O828" i="9"/>
  <c r="Q828" i="9" s="1"/>
  <c r="R828" i="9" s="1"/>
  <c r="S828" i="9" s="1"/>
  <c r="O827" i="9"/>
  <c r="Q827" i="9" s="1"/>
  <c r="R827" i="9" s="1"/>
  <c r="S827" i="9" s="1"/>
  <c r="O830" i="9"/>
  <c r="Q830" i="9" s="1"/>
  <c r="R830" i="9" s="1"/>
  <c r="S830" i="9" s="1"/>
  <c r="O829" i="9"/>
  <c r="Q829" i="9" s="1"/>
  <c r="R829" i="9" s="1"/>
  <c r="S829" i="9" s="1"/>
  <c r="O832" i="9"/>
  <c r="Q832" i="9" s="1"/>
  <c r="R832" i="9" s="1"/>
  <c r="S832" i="9" s="1"/>
  <c r="O831" i="9"/>
  <c r="Q831" i="9" s="1"/>
  <c r="R831" i="9" s="1"/>
  <c r="S831" i="9" s="1"/>
  <c r="O834" i="9"/>
  <c r="Q834" i="9" s="1"/>
  <c r="R834" i="9" s="1"/>
  <c r="S834" i="9" s="1"/>
  <c r="O833" i="9"/>
  <c r="Q833" i="9" s="1"/>
  <c r="R833" i="9" s="1"/>
  <c r="S833" i="9" s="1"/>
  <c r="O835" i="9"/>
  <c r="Q835" i="9" s="1"/>
  <c r="R835" i="9" s="1"/>
  <c r="S835" i="9" s="1"/>
  <c r="O836" i="9"/>
  <c r="Q836" i="9" s="1"/>
  <c r="R836" i="9" s="1"/>
  <c r="S836" i="9" s="1"/>
  <c r="O838" i="9"/>
  <c r="Q838" i="9" s="1"/>
  <c r="R838" i="9" s="1"/>
  <c r="S838" i="9" s="1"/>
  <c r="O839" i="9"/>
  <c r="Q839" i="9" s="1"/>
  <c r="R839" i="9" s="1"/>
  <c r="S839" i="9" s="1"/>
  <c r="O837" i="9"/>
  <c r="Q837" i="9" s="1"/>
  <c r="R837" i="9" s="1"/>
  <c r="S837" i="9" s="1"/>
  <c r="O840" i="9"/>
  <c r="Q840" i="9" s="1"/>
  <c r="R840" i="9" s="1"/>
  <c r="S840" i="9" s="1"/>
  <c r="O841" i="9"/>
  <c r="Q841" i="9" s="1"/>
  <c r="R841" i="9" s="1"/>
  <c r="S841" i="9" s="1"/>
  <c r="O842" i="9"/>
  <c r="Q842" i="9" s="1"/>
  <c r="R842" i="9" s="1"/>
  <c r="S842" i="9" s="1"/>
  <c r="O844" i="9"/>
  <c r="Q844" i="9" s="1"/>
  <c r="R844" i="9" s="1"/>
  <c r="S844" i="9" s="1"/>
  <c r="O843" i="9"/>
  <c r="Q843" i="9" s="1"/>
  <c r="R843" i="9" s="1"/>
  <c r="S843" i="9" s="1"/>
  <c r="O845" i="9"/>
  <c r="Q845" i="9" s="1"/>
  <c r="R845" i="9" s="1"/>
  <c r="S845" i="9" s="1"/>
  <c r="O847" i="9"/>
  <c r="Q847" i="9" s="1"/>
  <c r="R847" i="9" s="1"/>
  <c r="S847" i="9" s="1"/>
  <c r="O846" i="9"/>
  <c r="Q846" i="9" s="1"/>
  <c r="R846" i="9" s="1"/>
  <c r="S846" i="9" s="1"/>
  <c r="O848" i="9"/>
  <c r="Q848" i="9" s="1"/>
  <c r="R848" i="9" s="1"/>
  <c r="S848" i="9" s="1"/>
  <c r="O849" i="9"/>
  <c r="Q849" i="9" s="1"/>
  <c r="R849" i="9" s="1"/>
  <c r="S849" i="9" s="1"/>
  <c r="O850" i="9"/>
  <c r="Q850" i="9" s="1"/>
  <c r="R850" i="9" s="1"/>
  <c r="S850" i="9" s="1"/>
  <c r="O851" i="9"/>
  <c r="Q851" i="9" s="1"/>
  <c r="R851" i="9" s="1"/>
  <c r="S851" i="9" s="1"/>
  <c r="O852" i="9"/>
  <c r="Q852" i="9" s="1"/>
  <c r="R852" i="9" s="1"/>
  <c r="S852" i="9" s="1"/>
  <c r="O854" i="9"/>
  <c r="Q854" i="9" s="1"/>
  <c r="R854" i="9" s="1"/>
  <c r="S854" i="9" s="1"/>
  <c r="O853" i="9"/>
  <c r="Q853" i="9" s="1"/>
  <c r="R853" i="9" s="1"/>
  <c r="S853" i="9" s="1"/>
  <c r="O855" i="9"/>
  <c r="Q855" i="9" s="1"/>
  <c r="R855" i="9" s="1"/>
  <c r="S855" i="9" s="1"/>
  <c r="O856" i="9"/>
  <c r="Q856" i="9" s="1"/>
  <c r="R856" i="9" s="1"/>
  <c r="S856" i="9" s="1"/>
  <c r="O857" i="9"/>
  <c r="Q857" i="9" s="1"/>
  <c r="R857" i="9" s="1"/>
  <c r="S857" i="9" s="1"/>
  <c r="O863" i="9"/>
  <c r="Q863" i="9" s="1"/>
  <c r="R863" i="9" s="1"/>
  <c r="S863" i="9" s="1"/>
  <c r="O864" i="9"/>
  <c r="Q864" i="9" s="1"/>
  <c r="R864" i="9" s="1"/>
  <c r="S864" i="9" s="1"/>
  <c r="O865" i="9"/>
  <c r="Q865" i="9" s="1"/>
  <c r="R865" i="9" s="1"/>
  <c r="S865" i="9" s="1"/>
  <c r="O866" i="9"/>
  <c r="Q866" i="9" s="1"/>
  <c r="R866" i="9" s="1"/>
  <c r="S866" i="9" s="1"/>
  <c r="O867" i="9"/>
  <c r="Q867" i="9" s="1"/>
  <c r="R867" i="9" s="1"/>
  <c r="S867" i="9" s="1"/>
  <c r="O870" i="9"/>
  <c r="Q870" i="9" s="1"/>
  <c r="R870" i="9" s="1"/>
  <c r="S870" i="9" s="1"/>
  <c r="O868" i="9"/>
  <c r="Q868" i="9" s="1"/>
  <c r="R868" i="9" s="1"/>
  <c r="S868" i="9" s="1"/>
  <c r="O871" i="9"/>
  <c r="Q871" i="9" s="1"/>
  <c r="R871" i="9" s="1"/>
  <c r="S871" i="9" s="1"/>
  <c r="O869" i="9"/>
  <c r="Q869" i="9" s="1"/>
  <c r="R869" i="9" s="1"/>
  <c r="S869" i="9" s="1"/>
  <c r="O872" i="9"/>
  <c r="Q872" i="9" s="1"/>
  <c r="R872" i="9" s="1"/>
  <c r="S872" i="9" s="1"/>
  <c r="O873" i="9"/>
  <c r="Q873" i="9" s="1"/>
  <c r="R873" i="9" s="1"/>
  <c r="S873" i="9" s="1"/>
  <c r="O875" i="9"/>
  <c r="Q875" i="9" s="1"/>
  <c r="R875" i="9" s="1"/>
  <c r="S875" i="9" s="1"/>
  <c r="O876" i="9"/>
  <c r="Q876" i="9" s="1"/>
  <c r="R876" i="9" s="1"/>
  <c r="S876" i="9" s="1"/>
  <c r="O874" i="9"/>
  <c r="Q874" i="9" s="1"/>
  <c r="R874" i="9" s="1"/>
  <c r="S874" i="9" s="1"/>
  <c r="O877" i="9"/>
  <c r="Q877" i="9" s="1"/>
  <c r="R877" i="9" s="1"/>
  <c r="S877" i="9" s="1"/>
  <c r="O879" i="9"/>
  <c r="Q879" i="9" s="1"/>
  <c r="R879" i="9" s="1"/>
  <c r="S879" i="9" s="1"/>
  <c r="O878" i="9"/>
  <c r="Q878" i="9" s="1"/>
  <c r="R878" i="9" s="1"/>
  <c r="S878" i="9" s="1"/>
  <c r="O881" i="9"/>
  <c r="Q881" i="9" s="1"/>
  <c r="R881" i="9" s="1"/>
  <c r="S881" i="9" s="1"/>
  <c r="O880" i="9"/>
  <c r="Q880" i="9" s="1"/>
  <c r="R880" i="9" s="1"/>
  <c r="S880" i="9" s="1"/>
  <c r="O883" i="9"/>
  <c r="Q883" i="9" s="1"/>
  <c r="R883" i="9" s="1"/>
  <c r="S883" i="9" s="1"/>
  <c r="O882" i="9"/>
  <c r="Q882" i="9" s="1"/>
  <c r="R882" i="9" s="1"/>
  <c r="S882" i="9" s="1"/>
  <c r="O885" i="9"/>
  <c r="Q885" i="9" s="1"/>
  <c r="R885" i="9" s="1"/>
  <c r="S885" i="9" s="1"/>
  <c r="O884" i="9"/>
  <c r="Q884" i="9" s="1"/>
  <c r="R884" i="9" s="1"/>
  <c r="S884" i="9" s="1"/>
  <c r="O887" i="9"/>
  <c r="Q887" i="9" s="1"/>
  <c r="R887" i="9" s="1"/>
  <c r="S887" i="9" s="1"/>
  <c r="O886" i="9"/>
  <c r="Q886" i="9" s="1"/>
  <c r="R886" i="9" s="1"/>
  <c r="S886" i="9" s="1"/>
  <c r="O889" i="9"/>
  <c r="Q889" i="9" s="1"/>
  <c r="R889" i="9" s="1"/>
  <c r="S889" i="9" s="1"/>
  <c r="O888" i="9"/>
  <c r="Q888" i="9" s="1"/>
  <c r="R888" i="9" s="1"/>
  <c r="S888" i="9" s="1"/>
  <c r="O890" i="9"/>
  <c r="Q890" i="9" s="1"/>
  <c r="R890" i="9" s="1"/>
  <c r="S890" i="9" s="1"/>
  <c r="O891" i="9"/>
  <c r="Q891" i="9" s="1"/>
  <c r="R891" i="9" s="1"/>
  <c r="S891" i="9" s="1"/>
  <c r="O892" i="9"/>
  <c r="Q892" i="9" s="1"/>
  <c r="R892" i="9" s="1"/>
  <c r="S892" i="9" s="1"/>
  <c r="O893" i="9"/>
  <c r="Q893" i="9" s="1"/>
  <c r="R893" i="9" s="1"/>
  <c r="S893" i="9" s="1"/>
  <c r="O895" i="9"/>
  <c r="Q895" i="9" s="1"/>
  <c r="R895" i="9" s="1"/>
  <c r="S895" i="9" s="1"/>
  <c r="O896" i="9"/>
  <c r="Q896" i="9" s="1"/>
  <c r="R896" i="9" s="1"/>
  <c r="S896" i="9" s="1"/>
  <c r="O897" i="9"/>
  <c r="Q897" i="9" s="1"/>
  <c r="R897" i="9" s="1"/>
  <c r="S897" i="9" s="1"/>
  <c r="O898" i="9"/>
  <c r="Q898" i="9" s="1"/>
  <c r="R898" i="9" s="1"/>
  <c r="S898" i="9" s="1"/>
  <c r="O894" i="9"/>
  <c r="Q894" i="9" s="1"/>
  <c r="R894" i="9" s="1"/>
  <c r="S894" i="9" s="1"/>
  <c r="O899" i="9"/>
  <c r="Q899" i="9" s="1"/>
  <c r="R899" i="9" s="1"/>
  <c r="S899" i="9" s="1"/>
  <c r="O900" i="9"/>
  <c r="Q900" i="9" s="1"/>
  <c r="R900" i="9" s="1"/>
  <c r="S900" i="9" s="1"/>
  <c r="O902" i="9"/>
  <c r="Q902" i="9" s="1"/>
  <c r="R902" i="9" s="1"/>
  <c r="S902" i="9" s="1"/>
  <c r="O903" i="9"/>
  <c r="Q903" i="9" s="1"/>
  <c r="R903" i="9" s="1"/>
  <c r="S903" i="9" s="1"/>
  <c r="O901" i="9"/>
  <c r="Q901" i="9" s="1"/>
  <c r="R901" i="9" s="1"/>
  <c r="S901" i="9" s="1"/>
  <c r="O904" i="9"/>
  <c r="Q904" i="9" s="1"/>
  <c r="R904" i="9" s="1"/>
  <c r="S904" i="9" s="1"/>
  <c r="O906" i="9"/>
  <c r="Q906" i="9" s="1"/>
  <c r="R906" i="9" s="1"/>
  <c r="S906" i="9" s="1"/>
  <c r="O905" i="9"/>
  <c r="Q905" i="9" s="1"/>
  <c r="R905" i="9" s="1"/>
  <c r="S905" i="9" s="1"/>
  <c r="O910" i="9"/>
  <c r="Q910" i="9" s="1"/>
  <c r="R910" i="9" s="1"/>
  <c r="S910" i="9" s="1"/>
  <c r="O911" i="9"/>
  <c r="Q911" i="9" s="1"/>
  <c r="R911" i="9" s="1"/>
  <c r="S911" i="9" s="1"/>
  <c r="O912" i="9"/>
  <c r="Q912" i="9" s="1"/>
  <c r="R912" i="9" s="1"/>
  <c r="S912" i="9" s="1"/>
  <c r="O913" i="9"/>
  <c r="Q913" i="9" s="1"/>
  <c r="R913" i="9" s="1"/>
  <c r="S913" i="9" s="1"/>
  <c r="O914" i="9"/>
  <c r="Q914" i="9" s="1"/>
  <c r="R914" i="9" s="1"/>
  <c r="S914" i="9" s="1"/>
  <c r="O915" i="9"/>
  <c r="Q915" i="9" s="1"/>
  <c r="R915" i="9" s="1"/>
  <c r="S915" i="9" s="1"/>
  <c r="O917" i="9"/>
  <c r="Q917" i="9" s="1"/>
  <c r="R917" i="9" s="1"/>
  <c r="S917" i="9" s="1"/>
  <c r="O916" i="9"/>
  <c r="Q916" i="9" s="1"/>
  <c r="R916" i="9" s="1"/>
  <c r="S916" i="9" s="1"/>
  <c r="O919" i="9"/>
  <c r="Q919" i="9" s="1"/>
  <c r="R919" i="9" s="1"/>
  <c r="S919" i="9" s="1"/>
  <c r="O918" i="9"/>
  <c r="Q918" i="9" s="1"/>
  <c r="R918" i="9" s="1"/>
  <c r="S918" i="9" s="1"/>
  <c r="O921" i="9"/>
  <c r="Q921" i="9" s="1"/>
  <c r="R921" i="9" s="1"/>
  <c r="S921" i="9" s="1"/>
  <c r="O920" i="9"/>
  <c r="Q920" i="9" s="1"/>
  <c r="R920" i="9" s="1"/>
  <c r="S920" i="9" s="1"/>
  <c r="O923" i="9"/>
  <c r="Q923" i="9" s="1"/>
  <c r="R923" i="9" s="1"/>
  <c r="S923" i="9" s="1"/>
  <c r="O922" i="9"/>
  <c r="Q922" i="9" s="1"/>
  <c r="R922" i="9" s="1"/>
  <c r="S922" i="9" s="1"/>
  <c r="O925" i="9"/>
  <c r="Q925" i="9" s="1"/>
  <c r="R925" i="9" s="1"/>
  <c r="S925" i="9" s="1"/>
  <c r="O924" i="9"/>
  <c r="Q924" i="9" s="1"/>
  <c r="R924" i="9" s="1"/>
  <c r="S924" i="9" s="1"/>
  <c r="O927" i="9"/>
  <c r="Q927" i="9" s="1"/>
  <c r="R927" i="9" s="1"/>
  <c r="S927" i="9" s="1"/>
  <c r="O926" i="9"/>
  <c r="Q926" i="9" s="1"/>
  <c r="R926" i="9" s="1"/>
  <c r="S926" i="9" s="1"/>
  <c r="O929" i="9"/>
  <c r="Q929" i="9" s="1"/>
  <c r="R929" i="9" s="1"/>
  <c r="S929" i="9" s="1"/>
  <c r="O928" i="9"/>
  <c r="Q928" i="9" s="1"/>
  <c r="R928" i="9" s="1"/>
  <c r="S928" i="9" s="1"/>
  <c r="O930" i="9"/>
  <c r="Q930" i="9" s="1"/>
  <c r="R930" i="9" s="1"/>
  <c r="S930" i="9" s="1"/>
  <c r="O931" i="9"/>
  <c r="Q931" i="9" s="1"/>
  <c r="R931" i="9" s="1"/>
  <c r="S931" i="9" s="1"/>
  <c r="O933" i="9"/>
  <c r="Q933" i="9" s="1"/>
  <c r="R933" i="9" s="1"/>
  <c r="S933" i="9" s="1"/>
  <c r="O935" i="9"/>
  <c r="Q935" i="9" s="1"/>
  <c r="R935" i="9" s="1"/>
  <c r="S935" i="9" s="1"/>
  <c r="O934" i="9"/>
  <c r="Q934" i="9" s="1"/>
  <c r="R934" i="9" s="1"/>
  <c r="S934" i="9" s="1"/>
  <c r="O932" i="9"/>
  <c r="Q932" i="9" s="1"/>
  <c r="R932" i="9" s="1"/>
  <c r="S932" i="9" s="1"/>
  <c r="O937" i="9"/>
  <c r="Q937" i="9" s="1"/>
  <c r="R937" i="9" s="1"/>
  <c r="S937" i="9" s="1"/>
  <c r="O936" i="9"/>
  <c r="Q936" i="9" s="1"/>
  <c r="R936" i="9" s="1"/>
  <c r="S936" i="9" s="1"/>
  <c r="O938" i="9"/>
  <c r="Q938" i="9" s="1"/>
  <c r="R938" i="9" s="1"/>
  <c r="S938" i="9" s="1"/>
  <c r="O940" i="9"/>
  <c r="Q940" i="9" s="1"/>
  <c r="R940" i="9" s="1"/>
  <c r="S940" i="9" s="1"/>
  <c r="O939" i="9"/>
  <c r="Q939" i="9" s="1"/>
  <c r="R939" i="9" s="1"/>
  <c r="S939" i="9" s="1"/>
  <c r="O942" i="9"/>
  <c r="Q942" i="9" s="1"/>
  <c r="R942" i="9" s="1"/>
  <c r="S942" i="9" s="1"/>
  <c r="O941" i="9"/>
  <c r="Q941" i="9" s="1"/>
  <c r="R941" i="9" s="1"/>
  <c r="S941" i="9" s="1"/>
  <c r="O944" i="9"/>
  <c r="Q944" i="9" s="1"/>
  <c r="R944" i="9" s="1"/>
  <c r="S944" i="9" s="1"/>
  <c r="O943" i="9"/>
  <c r="Q943" i="9" s="1"/>
  <c r="R943" i="9" s="1"/>
  <c r="S943" i="9" s="1"/>
  <c r="O946" i="9"/>
  <c r="Q946" i="9" s="1"/>
  <c r="R946" i="9" s="1"/>
  <c r="S946" i="9" s="1"/>
  <c r="O945" i="9"/>
  <c r="Q945" i="9" s="1"/>
  <c r="R945" i="9" s="1"/>
  <c r="S945" i="9" s="1"/>
  <c r="O948" i="9"/>
  <c r="Q948" i="9" s="1"/>
  <c r="R948" i="9" s="1"/>
  <c r="S948" i="9" s="1"/>
  <c r="O947" i="9"/>
  <c r="Q947" i="9" s="1"/>
  <c r="R947" i="9" s="1"/>
  <c r="S947" i="9" s="1"/>
  <c r="O950" i="9"/>
  <c r="Q950" i="9" s="1"/>
  <c r="R950" i="9" s="1"/>
  <c r="S950" i="9" s="1"/>
  <c r="O949" i="9"/>
  <c r="Q949" i="9" s="1"/>
  <c r="R949" i="9" s="1"/>
  <c r="S949" i="9" s="1"/>
  <c r="O951" i="9"/>
  <c r="Q951" i="9" s="1"/>
  <c r="R951" i="9" s="1"/>
  <c r="S951" i="9" s="1"/>
  <c r="O953" i="9"/>
  <c r="Q953" i="9" s="1"/>
  <c r="R953" i="9" s="1"/>
  <c r="S953" i="9" s="1"/>
  <c r="O954" i="9"/>
  <c r="Q954" i="9" s="1"/>
  <c r="R954" i="9" s="1"/>
  <c r="S954" i="9" s="1"/>
  <c r="O952" i="9"/>
  <c r="Q952" i="9" s="1"/>
  <c r="R952" i="9" s="1"/>
  <c r="S952" i="9" s="1"/>
  <c r="O956" i="9"/>
  <c r="Q956" i="9" s="1"/>
  <c r="R956" i="9" s="1"/>
  <c r="S956" i="9" s="1"/>
  <c r="O955" i="9"/>
  <c r="Q955" i="9" s="1"/>
  <c r="R955" i="9" s="1"/>
  <c r="S955" i="9" s="1"/>
  <c r="O958" i="9"/>
  <c r="Q958" i="9" s="1"/>
  <c r="R958" i="9" s="1"/>
  <c r="S958" i="9" s="1"/>
  <c r="O957" i="9"/>
  <c r="Q957" i="9" s="1"/>
  <c r="R957" i="9" s="1"/>
  <c r="S957" i="9" s="1"/>
  <c r="O960" i="9"/>
  <c r="Q960" i="9" s="1"/>
  <c r="R960" i="9" s="1"/>
  <c r="S960" i="9" s="1"/>
  <c r="O959" i="9"/>
  <c r="Q959" i="9" s="1"/>
  <c r="R959" i="9" s="1"/>
  <c r="S959" i="9" s="1"/>
  <c r="O961" i="9"/>
  <c r="Q961" i="9" s="1"/>
  <c r="R961" i="9" s="1"/>
  <c r="S961" i="9" s="1"/>
  <c r="O964" i="9"/>
  <c r="Q964" i="9" s="1"/>
  <c r="R964" i="9" s="1"/>
  <c r="S964" i="9" s="1"/>
  <c r="O963" i="9"/>
  <c r="Q963" i="9" s="1"/>
  <c r="R963" i="9" s="1"/>
  <c r="S963" i="9" s="1"/>
  <c r="O962" i="9"/>
  <c r="Q962" i="9" s="1"/>
  <c r="R962" i="9" s="1"/>
  <c r="S962" i="9" s="1"/>
  <c r="O966" i="9"/>
  <c r="Q966" i="9" s="1"/>
  <c r="R966" i="9" s="1"/>
  <c r="S966" i="9" s="1"/>
  <c r="O965" i="9"/>
  <c r="Q965" i="9" s="1"/>
  <c r="R965" i="9" s="1"/>
  <c r="S965" i="9" s="1"/>
  <c r="O967" i="9"/>
  <c r="Q967" i="9" s="1"/>
  <c r="R967" i="9" s="1"/>
  <c r="S967" i="9" s="1"/>
  <c r="O968" i="9"/>
  <c r="Q968" i="9" s="1"/>
  <c r="R968" i="9" s="1"/>
  <c r="S968" i="9" s="1"/>
  <c r="O971" i="9"/>
  <c r="Q971" i="9" s="1"/>
  <c r="R971" i="9" s="1"/>
  <c r="S971" i="9" s="1"/>
  <c r="O970" i="9"/>
  <c r="Q970" i="9" s="1"/>
  <c r="R970" i="9" s="1"/>
  <c r="S970" i="9" s="1"/>
  <c r="O969" i="9"/>
  <c r="Q969" i="9" s="1"/>
  <c r="R969" i="9" s="1"/>
  <c r="S969" i="9" s="1"/>
  <c r="O972" i="9"/>
  <c r="Q972" i="9" s="1"/>
  <c r="R972" i="9" s="1"/>
  <c r="S972" i="9" s="1"/>
  <c r="O973" i="9"/>
  <c r="Q973" i="9" s="1"/>
  <c r="R973" i="9" s="1"/>
  <c r="S973" i="9" s="1"/>
  <c r="O974" i="9"/>
  <c r="Q974" i="9" s="1"/>
  <c r="R974" i="9" s="1"/>
  <c r="S974" i="9" s="1"/>
  <c r="O976" i="9"/>
  <c r="Q976" i="9" s="1"/>
  <c r="R976" i="9" s="1"/>
  <c r="S976" i="9" s="1"/>
  <c r="O975" i="9"/>
  <c r="Q975" i="9" s="1"/>
  <c r="R975" i="9" s="1"/>
  <c r="S975" i="9" s="1"/>
  <c r="O977" i="9"/>
  <c r="Q977" i="9" s="1"/>
  <c r="R977" i="9" s="1"/>
  <c r="S977" i="9" s="1"/>
  <c r="O978" i="9"/>
  <c r="Q978" i="9" s="1"/>
  <c r="R978" i="9" s="1"/>
  <c r="S978" i="9" s="1"/>
  <c r="O981" i="9"/>
  <c r="Q981" i="9" s="1"/>
  <c r="R981" i="9" s="1"/>
  <c r="S981" i="9" s="1"/>
  <c r="O979" i="9"/>
  <c r="Q979" i="9" s="1"/>
  <c r="R979" i="9" s="1"/>
  <c r="S979" i="9" s="1"/>
  <c r="O982" i="9"/>
  <c r="Q982" i="9" s="1"/>
  <c r="R982" i="9" s="1"/>
  <c r="S982" i="9" s="1"/>
  <c r="O980" i="9"/>
  <c r="Q980" i="9" s="1"/>
  <c r="R980" i="9" s="1"/>
  <c r="S980" i="9" s="1"/>
  <c r="O983" i="9"/>
  <c r="Q983" i="9" s="1"/>
  <c r="R983" i="9" s="1"/>
  <c r="S983" i="9" s="1"/>
  <c r="O985" i="9"/>
  <c r="Q985" i="9" s="1"/>
  <c r="R985" i="9" s="1"/>
  <c r="S985" i="9" s="1"/>
  <c r="O984" i="9"/>
  <c r="Q984" i="9" s="1"/>
  <c r="R984" i="9" s="1"/>
  <c r="S984" i="9" s="1"/>
  <c r="O987" i="9"/>
  <c r="Q987" i="9" s="1"/>
  <c r="R987" i="9" s="1"/>
  <c r="S987" i="9" s="1"/>
  <c r="O986" i="9"/>
  <c r="Q986" i="9" s="1"/>
  <c r="R986" i="9" s="1"/>
  <c r="S986" i="9" s="1"/>
  <c r="O989" i="9"/>
  <c r="Q989" i="9" s="1"/>
  <c r="R989" i="9" s="1"/>
  <c r="S989" i="9" s="1"/>
  <c r="O988" i="9"/>
  <c r="Q988" i="9" s="1"/>
  <c r="R988" i="9" s="1"/>
  <c r="S988" i="9" s="1"/>
  <c r="O991" i="9"/>
  <c r="Q991" i="9" s="1"/>
  <c r="R991" i="9" s="1"/>
  <c r="S991" i="9" s="1"/>
  <c r="O990" i="9"/>
  <c r="Q990" i="9" s="1"/>
  <c r="R990" i="9" s="1"/>
  <c r="S990" i="9" s="1"/>
  <c r="O992" i="9"/>
  <c r="Q992" i="9" s="1"/>
  <c r="R992" i="9" s="1"/>
  <c r="S992" i="9" s="1"/>
  <c r="O993" i="9"/>
  <c r="Q993" i="9" s="1"/>
  <c r="R993" i="9" s="1"/>
  <c r="S993" i="9" s="1"/>
  <c r="O995" i="9"/>
  <c r="Q995" i="9" s="1"/>
  <c r="R995" i="9" s="1"/>
  <c r="S995" i="9" s="1"/>
  <c r="O999" i="9"/>
  <c r="Q999" i="9" s="1"/>
  <c r="R999" i="9" s="1"/>
  <c r="S999" i="9" s="1"/>
  <c r="O1000" i="9"/>
  <c r="Q1000" i="9" s="1"/>
  <c r="R1000" i="9" s="1"/>
  <c r="S1000" i="9" s="1"/>
  <c r="O1001" i="9"/>
  <c r="Q1001" i="9" s="1"/>
  <c r="R1001" i="9" s="1"/>
  <c r="S1001" i="9" s="1"/>
  <c r="O1003" i="9"/>
  <c r="Q1003" i="9" s="1"/>
  <c r="R1003" i="9" s="1"/>
  <c r="S1003" i="9" s="1"/>
  <c r="O1002" i="9"/>
  <c r="Q1002" i="9" s="1"/>
  <c r="R1002" i="9" s="1"/>
  <c r="S1002" i="9" s="1"/>
  <c r="O1004" i="9"/>
  <c r="Q1004" i="9" s="1"/>
  <c r="R1004" i="9" s="1"/>
  <c r="S1004" i="9" s="1"/>
  <c r="O1005" i="9"/>
  <c r="Q1005" i="9" s="1"/>
  <c r="R1005" i="9" s="1"/>
  <c r="S1005" i="9" s="1"/>
  <c r="O1006" i="9"/>
  <c r="Q1006" i="9" s="1"/>
  <c r="R1006" i="9" s="1"/>
  <c r="S1006" i="9" s="1"/>
  <c r="O1008" i="9"/>
  <c r="Q1008" i="9" s="1"/>
  <c r="R1008" i="9" s="1"/>
  <c r="S1008" i="9" s="1"/>
  <c r="O1007" i="9"/>
  <c r="Q1007" i="9" s="1"/>
  <c r="R1007" i="9" s="1"/>
  <c r="S1007" i="9" s="1"/>
  <c r="O1009" i="9"/>
  <c r="Q1009" i="9" s="1"/>
  <c r="R1009" i="9" s="1"/>
  <c r="S1009" i="9" s="1"/>
  <c r="O1010" i="9"/>
  <c r="Q1010" i="9" s="1"/>
  <c r="R1010" i="9" s="1"/>
  <c r="S1010" i="9" s="1"/>
  <c r="O1011" i="9"/>
  <c r="Q1011" i="9" s="1"/>
  <c r="R1011" i="9" s="1"/>
  <c r="S1011" i="9" s="1"/>
  <c r="O1012" i="9"/>
  <c r="Q1012" i="9" s="1"/>
  <c r="R1012" i="9" s="1"/>
  <c r="S1012" i="9" s="1"/>
  <c r="O1013" i="9"/>
  <c r="Q1013" i="9" s="1"/>
  <c r="R1013" i="9" s="1"/>
  <c r="S1013" i="9" s="1"/>
  <c r="O1014" i="9"/>
  <c r="Q1014" i="9" s="1"/>
  <c r="R1014" i="9" s="1"/>
  <c r="S1014" i="9" s="1"/>
  <c r="O1016" i="9"/>
  <c r="Q1016" i="9" s="1"/>
  <c r="R1016" i="9" s="1"/>
  <c r="S1016" i="9" s="1"/>
  <c r="O1015" i="9"/>
  <c r="Q1015" i="9" s="1"/>
  <c r="R1015" i="9" s="1"/>
  <c r="S1015" i="9" s="1"/>
  <c r="O1018" i="9"/>
  <c r="Q1018" i="9" s="1"/>
  <c r="R1018" i="9" s="1"/>
  <c r="S1018" i="9" s="1"/>
  <c r="O1019" i="9"/>
  <c r="Q1019" i="9" s="1"/>
  <c r="R1019" i="9" s="1"/>
  <c r="S1019" i="9" s="1"/>
  <c r="O1017" i="9"/>
  <c r="Q1017" i="9" s="1"/>
  <c r="R1017" i="9" s="1"/>
  <c r="S1017" i="9" s="1"/>
  <c r="O1020" i="9"/>
  <c r="Q1020" i="9" s="1"/>
  <c r="R1020" i="9" s="1"/>
  <c r="S1020" i="9" s="1"/>
  <c r="O1021" i="9"/>
  <c r="Q1021" i="9" s="1"/>
  <c r="R1021" i="9" s="1"/>
  <c r="S1021" i="9" s="1"/>
  <c r="O1023" i="9"/>
  <c r="Q1023" i="9" s="1"/>
  <c r="R1023" i="9" s="1"/>
  <c r="S1023" i="9" s="1"/>
  <c r="O1022" i="9"/>
  <c r="Q1022" i="9" s="1"/>
  <c r="R1022" i="9" s="1"/>
  <c r="S1022" i="9" s="1"/>
  <c r="O1024" i="9"/>
  <c r="Q1024" i="9" s="1"/>
  <c r="R1024" i="9" s="1"/>
  <c r="S1024" i="9" s="1"/>
  <c r="O1025" i="9"/>
  <c r="Q1025" i="9" s="1"/>
  <c r="R1025" i="9" s="1"/>
  <c r="S1025" i="9" s="1"/>
  <c r="O1026" i="9"/>
  <c r="Q1026" i="9" s="1"/>
  <c r="R1026" i="9" s="1"/>
  <c r="S1026" i="9" s="1"/>
  <c r="O1028" i="9"/>
  <c r="Q1028" i="9" s="1"/>
  <c r="R1028" i="9" s="1"/>
  <c r="S1028" i="9" s="1"/>
  <c r="O1029" i="9"/>
  <c r="Q1029" i="9" s="1"/>
  <c r="R1029" i="9" s="1"/>
  <c r="S1029" i="9" s="1"/>
  <c r="O1027" i="9"/>
  <c r="Q1027" i="9" s="1"/>
  <c r="R1027" i="9" s="1"/>
  <c r="S1027" i="9" s="1"/>
  <c r="O1030" i="9"/>
  <c r="Q1030" i="9" s="1"/>
  <c r="R1030" i="9" s="1"/>
  <c r="S1030" i="9" s="1"/>
  <c r="O1032" i="9"/>
  <c r="Q1032" i="9" s="1"/>
  <c r="R1032" i="9" s="1"/>
  <c r="S1032" i="9" s="1"/>
  <c r="O1033" i="9"/>
  <c r="Q1033" i="9" s="1"/>
  <c r="R1033" i="9" s="1"/>
  <c r="S1033" i="9" s="1"/>
  <c r="O1031" i="9"/>
  <c r="Q1031" i="9" s="1"/>
  <c r="R1031" i="9" s="1"/>
  <c r="S1031" i="9" s="1"/>
  <c r="O1035" i="9"/>
  <c r="Q1035" i="9" s="1"/>
  <c r="R1035" i="9" s="1"/>
  <c r="S1035" i="9" s="1"/>
  <c r="O1036" i="9"/>
  <c r="Q1036" i="9" s="1"/>
  <c r="R1036" i="9" s="1"/>
  <c r="S1036" i="9" s="1"/>
  <c r="O1034" i="9"/>
  <c r="Q1034" i="9" s="1"/>
  <c r="R1034" i="9" s="1"/>
  <c r="S1034" i="9" s="1"/>
  <c r="O1040" i="9"/>
  <c r="Q1040" i="9" s="1"/>
  <c r="R1040" i="9" s="1"/>
  <c r="S1040" i="9" s="1"/>
  <c r="O1041" i="9"/>
  <c r="Q1041" i="9" s="1"/>
  <c r="R1041" i="9" s="1"/>
  <c r="S1041" i="9" s="1"/>
  <c r="O1042" i="9"/>
  <c r="Q1042" i="9" s="1"/>
  <c r="R1042" i="9" s="1"/>
  <c r="S1042" i="9" s="1"/>
  <c r="O1043" i="9"/>
  <c r="Q1043" i="9" s="1"/>
  <c r="R1043" i="9" s="1"/>
  <c r="S1043" i="9" s="1"/>
  <c r="O1044" i="9"/>
  <c r="Q1044" i="9" s="1"/>
  <c r="R1044" i="9" s="1"/>
  <c r="S1044" i="9" s="1"/>
  <c r="O1045" i="9"/>
  <c r="Q1045" i="9" s="1"/>
  <c r="R1045" i="9" s="1"/>
  <c r="S1045" i="9" s="1"/>
  <c r="O1046" i="9"/>
  <c r="Q1046" i="9" s="1"/>
  <c r="R1046" i="9" s="1"/>
  <c r="S1046" i="9" s="1"/>
  <c r="O1047" i="9"/>
  <c r="Q1047" i="9" s="1"/>
  <c r="R1047" i="9" s="1"/>
  <c r="S1047" i="9" s="1"/>
  <c r="O1049" i="9"/>
  <c r="Q1049" i="9" s="1"/>
  <c r="R1049" i="9" s="1"/>
  <c r="S1049" i="9" s="1"/>
  <c r="O1048" i="9"/>
  <c r="Q1048" i="9" s="1"/>
  <c r="R1048" i="9" s="1"/>
  <c r="S1048" i="9" s="1"/>
  <c r="O1051" i="9"/>
  <c r="Q1051" i="9" s="1"/>
  <c r="R1051" i="9" s="1"/>
  <c r="S1051" i="9" s="1"/>
  <c r="O1050" i="9"/>
  <c r="Q1050" i="9" s="1"/>
  <c r="R1050" i="9" s="1"/>
  <c r="S1050" i="9" s="1"/>
  <c r="O1053" i="9"/>
  <c r="Q1053" i="9" s="1"/>
  <c r="R1053" i="9" s="1"/>
  <c r="S1053" i="9" s="1"/>
  <c r="O1054" i="9"/>
  <c r="Q1054" i="9" s="1"/>
  <c r="R1054" i="9" s="1"/>
  <c r="S1054" i="9" s="1"/>
  <c r="O1055" i="9"/>
  <c r="Q1055" i="9" s="1"/>
  <c r="R1055" i="9" s="1"/>
  <c r="S1055" i="9" s="1"/>
  <c r="O1052" i="9"/>
  <c r="Q1052" i="9" s="1"/>
  <c r="R1052" i="9" s="1"/>
  <c r="S1052" i="9" s="1"/>
  <c r="O1056" i="9"/>
  <c r="Q1056" i="9" s="1"/>
  <c r="R1056" i="9" s="1"/>
  <c r="S1056" i="9" s="1"/>
  <c r="O1058" i="9"/>
  <c r="Q1058" i="9" s="1"/>
  <c r="R1058" i="9" s="1"/>
  <c r="S1058" i="9" s="1"/>
  <c r="O1059" i="9"/>
  <c r="Q1059" i="9" s="1"/>
  <c r="R1059" i="9" s="1"/>
  <c r="S1059" i="9" s="1"/>
  <c r="O1060" i="9"/>
  <c r="Q1060" i="9" s="1"/>
  <c r="R1060" i="9" s="1"/>
  <c r="S1060" i="9" s="1"/>
  <c r="O1057" i="9"/>
  <c r="Q1057" i="9" s="1"/>
  <c r="R1057" i="9" s="1"/>
  <c r="S1057" i="9" s="1"/>
  <c r="O1061" i="9"/>
  <c r="Q1061" i="9" s="1"/>
  <c r="R1061" i="9" s="1"/>
  <c r="S1061" i="9" s="1"/>
  <c r="O1063" i="9"/>
  <c r="Q1063" i="9" s="1"/>
  <c r="R1063" i="9" s="1"/>
  <c r="S1063" i="9" s="1"/>
  <c r="O1062" i="9"/>
  <c r="Q1062" i="9" s="1"/>
  <c r="R1062" i="9" s="1"/>
  <c r="S1062" i="9" s="1"/>
  <c r="O1064" i="9"/>
  <c r="Q1064" i="9" s="1"/>
  <c r="R1064" i="9" s="1"/>
  <c r="S1064" i="9" s="1"/>
  <c r="O1065" i="9"/>
  <c r="Q1065" i="9" s="1"/>
  <c r="R1065" i="9" s="1"/>
  <c r="S1065" i="9" s="1"/>
  <c r="O1066" i="9"/>
  <c r="Q1066" i="9" s="1"/>
  <c r="R1066" i="9" s="1"/>
  <c r="S1066" i="9" s="1"/>
  <c r="O1068" i="9"/>
  <c r="Q1068" i="9" s="1"/>
  <c r="R1068" i="9" s="1"/>
  <c r="S1068" i="9" s="1"/>
  <c r="O1067" i="9"/>
  <c r="Q1067" i="9" s="1"/>
  <c r="R1067" i="9" s="1"/>
  <c r="S1067" i="9" s="1"/>
  <c r="O1069" i="9"/>
  <c r="Q1069" i="9" s="1"/>
  <c r="R1069" i="9" s="1"/>
  <c r="S1069" i="9" s="1"/>
  <c r="O1070" i="9"/>
  <c r="Q1070" i="9" s="1"/>
  <c r="R1070" i="9" s="1"/>
  <c r="S1070" i="9" s="1"/>
  <c r="O1071" i="9"/>
  <c r="Q1071" i="9" s="1"/>
  <c r="R1071" i="9" s="1"/>
  <c r="S1071" i="9" s="1"/>
  <c r="O1073" i="9"/>
  <c r="Q1073" i="9" s="1"/>
  <c r="R1073" i="9" s="1"/>
  <c r="S1073" i="9" s="1"/>
  <c r="O1072" i="9"/>
  <c r="Q1072" i="9" s="1"/>
  <c r="R1072" i="9" s="1"/>
  <c r="S1072" i="9" s="1"/>
  <c r="O1078" i="9"/>
  <c r="Q1078" i="9" s="1"/>
  <c r="R1078" i="9" s="1"/>
  <c r="S1078" i="9" s="1"/>
  <c r="O1079" i="9"/>
  <c r="Q1079" i="9" s="1"/>
  <c r="R1079" i="9" s="1"/>
  <c r="S1079" i="9" s="1"/>
  <c r="O1080" i="9"/>
  <c r="Q1080" i="9" s="1"/>
  <c r="R1080" i="9" s="1"/>
  <c r="S1080" i="9" s="1"/>
  <c r="O1082" i="9"/>
  <c r="Q1082" i="9" s="1"/>
  <c r="R1082" i="9" s="1"/>
  <c r="S1082" i="9" s="1"/>
  <c r="O1081" i="9"/>
  <c r="Q1081" i="9" s="1"/>
  <c r="R1081" i="9" s="1"/>
  <c r="S1081" i="9" s="1"/>
  <c r="O1083" i="9"/>
  <c r="Q1083" i="9" s="1"/>
  <c r="R1083" i="9" s="1"/>
  <c r="S1083" i="9" s="1"/>
  <c r="O1084" i="9"/>
  <c r="Q1084" i="9" s="1"/>
  <c r="R1084" i="9" s="1"/>
  <c r="S1084" i="9" s="1"/>
  <c r="O1086" i="9"/>
  <c r="Q1086" i="9" s="1"/>
  <c r="R1086" i="9" s="1"/>
  <c r="S1086" i="9" s="1"/>
  <c r="O1085" i="9"/>
  <c r="Q1085" i="9" s="1"/>
  <c r="R1085" i="9" s="1"/>
  <c r="S1085" i="9" s="1"/>
  <c r="O1090" i="9"/>
  <c r="Q1090" i="9" s="1"/>
  <c r="R1090" i="9" s="1"/>
  <c r="S1090" i="9" s="1"/>
  <c r="O1091" i="9"/>
  <c r="Q1091" i="9" s="1"/>
  <c r="R1091" i="9" s="1"/>
  <c r="S1091" i="9" s="1"/>
  <c r="O1092" i="9"/>
  <c r="Q1092" i="9" s="1"/>
  <c r="R1092" i="9" s="1"/>
  <c r="S1092" i="9" s="1"/>
  <c r="O1093" i="9"/>
  <c r="Q1093" i="9" s="1"/>
  <c r="R1093" i="9" s="1"/>
  <c r="S1093" i="9" s="1"/>
  <c r="O1095" i="9"/>
  <c r="Q1095" i="9" s="1"/>
  <c r="R1095" i="9" s="1"/>
  <c r="S1095" i="9" s="1"/>
  <c r="O1094" i="9"/>
  <c r="Q1094" i="9" s="1"/>
  <c r="R1094" i="9" s="1"/>
  <c r="S1094" i="9" s="1"/>
  <c r="O1096" i="9"/>
  <c r="Q1096" i="9" s="1"/>
  <c r="R1096" i="9" s="1"/>
  <c r="S1096" i="9" s="1"/>
  <c r="O1097" i="9"/>
  <c r="Q1097" i="9" s="1"/>
  <c r="R1097" i="9" s="1"/>
  <c r="S1097" i="9" s="1"/>
  <c r="O1099" i="9"/>
  <c r="Q1099" i="9" s="1"/>
  <c r="R1099" i="9" s="1"/>
  <c r="S1099" i="9" s="1"/>
  <c r="O1098" i="9"/>
  <c r="Q1098" i="9" s="1"/>
  <c r="R1098" i="9" s="1"/>
  <c r="S1098" i="9" s="1"/>
  <c r="O1100" i="9"/>
  <c r="Q1100" i="9" s="1"/>
  <c r="R1100" i="9" s="1"/>
  <c r="S1100" i="9" s="1"/>
  <c r="O1101" i="9"/>
  <c r="Q1101" i="9" s="1"/>
  <c r="R1101" i="9" s="1"/>
  <c r="S1101" i="9" s="1"/>
  <c r="O1103" i="9"/>
  <c r="Q1103" i="9" s="1"/>
  <c r="R1103" i="9" s="1"/>
  <c r="S1103" i="9" s="1"/>
  <c r="O1102" i="9"/>
  <c r="Q1102" i="9" s="1"/>
  <c r="R1102" i="9" s="1"/>
  <c r="S1102" i="9" s="1"/>
  <c r="O1105" i="9"/>
  <c r="Q1105" i="9" s="1"/>
  <c r="R1105" i="9" s="1"/>
  <c r="S1105" i="9" s="1"/>
  <c r="O1104" i="9"/>
  <c r="Q1104" i="9" s="1"/>
  <c r="R1104" i="9" s="1"/>
  <c r="S1104" i="9" s="1"/>
  <c r="O1107" i="9"/>
  <c r="Q1107" i="9" s="1"/>
  <c r="R1107" i="9" s="1"/>
  <c r="S1107" i="9" s="1"/>
  <c r="O1106" i="9"/>
  <c r="Q1106" i="9" s="1"/>
  <c r="R1106" i="9" s="1"/>
  <c r="S1106" i="9" s="1"/>
  <c r="O1109" i="9"/>
  <c r="Q1109" i="9" s="1"/>
  <c r="R1109" i="9" s="1"/>
  <c r="S1109" i="9" s="1"/>
  <c r="O1110" i="9"/>
  <c r="Q1110" i="9" s="1"/>
  <c r="R1110" i="9" s="1"/>
  <c r="S1110" i="9" s="1"/>
  <c r="O1108" i="9"/>
  <c r="Q1108" i="9" s="1"/>
  <c r="R1108" i="9" s="1"/>
  <c r="S1108" i="9" s="1"/>
  <c r="O1111" i="9"/>
  <c r="Q1111" i="9" s="1"/>
  <c r="R1111" i="9" s="1"/>
  <c r="S1111" i="9" s="1"/>
  <c r="O1112" i="9"/>
  <c r="Q1112" i="9" s="1"/>
  <c r="R1112" i="9" s="1"/>
  <c r="S1112" i="9" s="1"/>
  <c r="O1113" i="9"/>
  <c r="Q1113" i="9" s="1"/>
  <c r="R1113" i="9" s="1"/>
  <c r="S1113" i="9" s="1"/>
  <c r="O1115" i="9"/>
  <c r="Q1115" i="9" s="1"/>
  <c r="R1115" i="9" s="1"/>
  <c r="S1115" i="9" s="1"/>
  <c r="O1117" i="9"/>
  <c r="Q1117" i="9" s="1"/>
  <c r="R1117" i="9" s="1"/>
  <c r="S1117" i="9" s="1"/>
  <c r="O1116" i="9"/>
  <c r="Q1116" i="9" s="1"/>
  <c r="R1116" i="9" s="1"/>
  <c r="S1116" i="9" s="1"/>
  <c r="O1114" i="9"/>
  <c r="Q1114" i="9" s="1"/>
  <c r="R1114" i="9" s="1"/>
  <c r="S1114" i="9" s="1"/>
  <c r="O1119" i="9"/>
  <c r="Q1119" i="9" s="1"/>
  <c r="R1119" i="9" s="1"/>
  <c r="S1119" i="9" s="1"/>
  <c r="O1118" i="9"/>
  <c r="Q1118" i="9" s="1"/>
  <c r="R1118" i="9" s="1"/>
  <c r="S1118" i="9" s="1"/>
  <c r="O1121" i="9"/>
  <c r="Q1121" i="9" s="1"/>
  <c r="R1121" i="9" s="1"/>
  <c r="S1121" i="9" s="1"/>
  <c r="O1120" i="9"/>
  <c r="Q1120" i="9" s="1"/>
  <c r="R1120" i="9" s="1"/>
  <c r="S1120" i="9" s="1"/>
  <c r="O1122" i="9"/>
  <c r="Q1122" i="9" s="1"/>
  <c r="R1122" i="9" s="1"/>
  <c r="S1122" i="9" s="1"/>
  <c r="O1123" i="9"/>
  <c r="Q1123" i="9" s="1"/>
  <c r="R1123" i="9" s="1"/>
  <c r="S1123" i="9" s="1"/>
  <c r="O1125" i="9"/>
  <c r="Q1125" i="9" s="1"/>
  <c r="R1125" i="9" s="1"/>
  <c r="S1125" i="9" s="1"/>
  <c r="O1124" i="9"/>
  <c r="Q1124" i="9" s="1"/>
  <c r="R1124" i="9" s="1"/>
  <c r="S1124" i="9" s="1"/>
  <c r="O1127" i="9"/>
  <c r="Q1127" i="9" s="1"/>
  <c r="R1127" i="9" s="1"/>
  <c r="S1127" i="9" s="1"/>
  <c r="O1128" i="9"/>
  <c r="Q1128" i="9" s="1"/>
  <c r="R1128" i="9" s="1"/>
  <c r="S1128" i="9" s="1"/>
  <c r="O1126" i="9"/>
  <c r="Q1126" i="9" s="1"/>
  <c r="R1126" i="9" s="1"/>
  <c r="S1126" i="9" s="1"/>
  <c r="O1129" i="9"/>
  <c r="Q1129" i="9" s="1"/>
  <c r="R1129" i="9" s="1"/>
  <c r="S1129" i="9" s="1"/>
  <c r="O1131" i="9"/>
  <c r="Q1131" i="9" s="1"/>
  <c r="R1131" i="9" s="1"/>
  <c r="S1131" i="9" s="1"/>
  <c r="O1132" i="9"/>
  <c r="Q1132" i="9" s="1"/>
  <c r="R1132" i="9" s="1"/>
  <c r="S1132" i="9" s="1"/>
  <c r="O1130" i="9"/>
  <c r="Q1130" i="9" s="1"/>
  <c r="R1130" i="9" s="1"/>
  <c r="S1130" i="9" s="1"/>
  <c r="O1133" i="9"/>
  <c r="Q1133" i="9" s="1"/>
  <c r="R1133" i="9" s="1"/>
  <c r="S1133" i="9" s="1"/>
  <c r="O1135" i="9"/>
  <c r="Q1135" i="9" s="1"/>
  <c r="R1135" i="9" s="1"/>
  <c r="S1135" i="9" s="1"/>
  <c r="O1134" i="9"/>
  <c r="Q1134" i="9" s="1"/>
  <c r="R1134" i="9" s="1"/>
  <c r="S1134" i="9" s="1"/>
  <c r="O1136" i="9"/>
  <c r="Q1136" i="9" s="1"/>
  <c r="R1136" i="9" s="1"/>
  <c r="S1136" i="9" s="1"/>
  <c r="O1137" i="9"/>
  <c r="Q1137" i="9" s="1"/>
  <c r="R1137" i="9" s="1"/>
  <c r="S1137" i="9" s="1"/>
  <c r="O1139" i="9"/>
  <c r="Q1139" i="9" s="1"/>
  <c r="R1139" i="9" s="1"/>
  <c r="S1139" i="9" s="1"/>
  <c r="O1138" i="9"/>
  <c r="Q1138" i="9" s="1"/>
  <c r="R1138" i="9" s="1"/>
  <c r="S1138" i="9" s="1"/>
  <c r="O1143" i="9"/>
  <c r="Q1143" i="9" s="1"/>
  <c r="R1143" i="9" s="1"/>
  <c r="S1143" i="9" s="1"/>
  <c r="O1144" i="9"/>
  <c r="Q1144" i="9" s="1"/>
  <c r="R1144" i="9" s="1"/>
  <c r="S1144" i="9" s="1"/>
  <c r="O1145" i="9"/>
  <c r="Q1145" i="9" s="1"/>
  <c r="R1145" i="9" s="1"/>
  <c r="S1145" i="9" s="1"/>
  <c r="O1146" i="9"/>
  <c r="Q1146" i="9" s="1"/>
  <c r="R1146" i="9" s="1"/>
  <c r="S1146" i="9" s="1"/>
  <c r="O1147" i="9"/>
  <c r="Q1147" i="9" s="1"/>
  <c r="R1147" i="9" s="1"/>
  <c r="S1147" i="9" s="1"/>
  <c r="O1148" i="9"/>
  <c r="Q1148" i="9" s="1"/>
  <c r="R1148" i="9" s="1"/>
  <c r="S1148" i="9" s="1"/>
  <c r="O1150" i="9"/>
  <c r="Q1150" i="9" s="1"/>
  <c r="R1150" i="9" s="1"/>
  <c r="S1150" i="9" s="1"/>
  <c r="O1149" i="9"/>
  <c r="Q1149" i="9" s="1"/>
  <c r="R1149" i="9" s="1"/>
  <c r="S1149" i="9" s="1"/>
  <c r="O1151" i="9"/>
  <c r="Q1151" i="9" s="1"/>
  <c r="R1151" i="9" s="1"/>
  <c r="S1151" i="9" s="1"/>
  <c r="O1152" i="9"/>
  <c r="Q1152" i="9" s="1"/>
  <c r="R1152" i="9" s="1"/>
  <c r="S1152" i="9" s="1"/>
  <c r="O1154" i="9"/>
  <c r="Q1154" i="9" s="1"/>
  <c r="R1154" i="9" s="1"/>
  <c r="S1154" i="9" s="1"/>
  <c r="O1153" i="9"/>
  <c r="Q1153" i="9" s="1"/>
  <c r="R1153" i="9" s="1"/>
  <c r="S1153" i="9" s="1"/>
  <c r="O1156" i="9"/>
  <c r="Q1156" i="9" s="1"/>
  <c r="R1156" i="9" s="1"/>
  <c r="S1156" i="9" s="1"/>
  <c r="O1155" i="9"/>
  <c r="Q1155" i="9" s="1"/>
  <c r="R1155" i="9" s="1"/>
  <c r="S1155" i="9" s="1"/>
  <c r="O1158" i="9"/>
  <c r="Q1158" i="9" s="1"/>
  <c r="R1158" i="9" s="1"/>
  <c r="S1158" i="9" s="1"/>
  <c r="O1157" i="9"/>
  <c r="Q1157" i="9" s="1"/>
  <c r="R1157" i="9" s="1"/>
  <c r="S1157" i="9" s="1"/>
  <c r="O1160" i="9"/>
  <c r="Q1160" i="9" s="1"/>
  <c r="R1160" i="9" s="1"/>
  <c r="S1160" i="9" s="1"/>
  <c r="O1159" i="9"/>
  <c r="Q1159" i="9" s="1"/>
  <c r="R1159" i="9" s="1"/>
  <c r="S1159" i="9" s="1"/>
  <c r="O1161" i="9"/>
  <c r="Q1161" i="9" s="1"/>
  <c r="R1161" i="9" s="1"/>
  <c r="S1161" i="9" s="1"/>
  <c r="O1162" i="9"/>
  <c r="Q1162" i="9" s="1"/>
  <c r="R1162" i="9" s="1"/>
  <c r="S1162" i="9" s="1"/>
  <c r="O1163" i="9"/>
  <c r="Q1163" i="9" s="1"/>
  <c r="R1163" i="9" s="1"/>
  <c r="S1163" i="9" s="1"/>
  <c r="O1164" i="9"/>
  <c r="Q1164" i="9" s="1"/>
  <c r="R1164" i="9" s="1"/>
  <c r="S1164" i="9" s="1"/>
  <c r="O1166" i="9"/>
  <c r="Q1166" i="9" s="1"/>
  <c r="R1166" i="9" s="1"/>
  <c r="S1166" i="9" s="1"/>
  <c r="O1165" i="9"/>
  <c r="Q1165" i="9" s="1"/>
  <c r="R1165" i="9" s="1"/>
  <c r="S1165" i="9" s="1"/>
  <c r="O1168" i="9"/>
  <c r="Q1168" i="9" s="1"/>
  <c r="R1168" i="9" s="1"/>
  <c r="S1168" i="9" s="1"/>
  <c r="O1167" i="9"/>
  <c r="Q1167" i="9" s="1"/>
  <c r="R1167" i="9" s="1"/>
  <c r="S1167" i="9" s="1"/>
  <c r="O1170" i="9"/>
  <c r="Q1170" i="9" s="1"/>
  <c r="R1170" i="9" s="1"/>
  <c r="S1170" i="9" s="1"/>
  <c r="O1169" i="9"/>
  <c r="Q1169" i="9" s="1"/>
  <c r="R1169" i="9" s="1"/>
  <c r="S1169" i="9" s="1"/>
  <c r="O1172" i="9"/>
  <c r="Q1172" i="9" s="1"/>
  <c r="R1172" i="9" s="1"/>
  <c r="S1172" i="9" s="1"/>
  <c r="O1173" i="9"/>
  <c r="Q1173" i="9" s="1"/>
  <c r="R1173" i="9" s="1"/>
  <c r="S1173" i="9" s="1"/>
  <c r="O1174" i="9"/>
  <c r="Q1174" i="9" s="1"/>
  <c r="R1174" i="9" s="1"/>
  <c r="S1174" i="9" s="1"/>
  <c r="O1171" i="9"/>
  <c r="Q1171" i="9" s="1"/>
  <c r="R1171" i="9" s="1"/>
  <c r="S1171" i="9" s="1"/>
  <c r="O1175" i="9"/>
  <c r="Q1175" i="9" s="1"/>
  <c r="R1175" i="9" s="1"/>
  <c r="S1175" i="9" s="1"/>
  <c r="O1177" i="9"/>
  <c r="Q1177" i="9" s="1"/>
  <c r="R1177" i="9" s="1"/>
  <c r="S1177" i="9" s="1"/>
  <c r="O1178" i="9"/>
  <c r="Q1178" i="9" s="1"/>
  <c r="R1178" i="9" s="1"/>
  <c r="S1178" i="9" s="1"/>
  <c r="O1176" i="9"/>
  <c r="Q1176" i="9" s="1"/>
  <c r="R1176" i="9" s="1"/>
  <c r="S1176" i="9" s="1"/>
  <c r="O1180" i="9"/>
  <c r="Q1180" i="9" s="1"/>
  <c r="R1180" i="9" s="1"/>
  <c r="S1180" i="9" s="1"/>
  <c r="O1181" i="9"/>
  <c r="Q1181" i="9" s="1"/>
  <c r="R1181" i="9" s="1"/>
  <c r="S1181" i="9" s="1"/>
  <c r="O1179" i="9"/>
  <c r="Q1179" i="9" s="1"/>
  <c r="R1179" i="9" s="1"/>
  <c r="S1179" i="9" s="1"/>
  <c r="O1182" i="9"/>
  <c r="Q1182" i="9" s="1"/>
  <c r="R1182" i="9" s="1"/>
  <c r="S1182" i="9" s="1"/>
  <c r="O1183" i="9"/>
  <c r="Q1183" i="9" s="1"/>
  <c r="R1183" i="9" s="1"/>
  <c r="S1183" i="9" s="1"/>
  <c r="O1185" i="9"/>
  <c r="Q1185" i="9" s="1"/>
  <c r="R1185" i="9" s="1"/>
  <c r="S1185" i="9" s="1"/>
  <c r="O1184" i="9"/>
  <c r="Q1184" i="9" s="1"/>
  <c r="R1184" i="9" s="1"/>
  <c r="S1184" i="9" s="1"/>
  <c r="O1186" i="9"/>
  <c r="Q1186" i="9" s="1"/>
  <c r="R1186" i="9" s="1"/>
  <c r="S1186" i="9" s="1"/>
  <c r="O1187" i="9"/>
  <c r="Q1187" i="9" s="1"/>
  <c r="R1187" i="9" s="1"/>
  <c r="S1187" i="9" s="1"/>
  <c r="O1190" i="9"/>
  <c r="Q1190" i="9" s="1"/>
  <c r="R1190" i="9" s="1"/>
  <c r="S1190" i="9" s="1"/>
  <c r="O1188" i="9"/>
  <c r="Q1188" i="9" s="1"/>
  <c r="R1188" i="9" s="1"/>
  <c r="S1188" i="9" s="1"/>
  <c r="O1191" i="9"/>
  <c r="Q1191" i="9" s="1"/>
  <c r="R1191" i="9" s="1"/>
  <c r="S1191" i="9" s="1"/>
  <c r="O1189" i="9"/>
  <c r="Q1189" i="9" s="1"/>
  <c r="R1189" i="9" s="1"/>
  <c r="S1189" i="9" s="1"/>
  <c r="O1192" i="9"/>
  <c r="Q1192" i="9" s="1"/>
  <c r="R1192" i="9" s="1"/>
  <c r="S1192" i="9" s="1"/>
  <c r="O1194" i="9"/>
  <c r="Q1194" i="9" s="1"/>
  <c r="R1194" i="9" s="1"/>
  <c r="S1194" i="9" s="1"/>
  <c r="O1193" i="9"/>
  <c r="Q1193" i="9" s="1"/>
  <c r="R1193" i="9" s="1"/>
  <c r="S1193" i="9" s="1"/>
  <c r="O1196" i="9"/>
  <c r="Q1196" i="9" s="1"/>
  <c r="R1196" i="9" s="1"/>
  <c r="S1196" i="9" s="1"/>
  <c r="O1195" i="9"/>
  <c r="Q1195" i="9" s="1"/>
  <c r="R1195" i="9" s="1"/>
  <c r="S1195" i="9" s="1"/>
  <c r="O1198" i="9"/>
  <c r="Q1198" i="9" s="1"/>
  <c r="R1198" i="9" s="1"/>
  <c r="S1198" i="9" s="1"/>
  <c r="O1197" i="9"/>
  <c r="Q1197" i="9" s="1"/>
  <c r="R1197" i="9" s="1"/>
  <c r="S1197" i="9" s="1"/>
  <c r="O1200" i="9"/>
  <c r="Q1200" i="9" s="1"/>
  <c r="R1200" i="9" s="1"/>
  <c r="S1200" i="9" s="1"/>
  <c r="O1201" i="9"/>
  <c r="Q1201" i="9" s="1"/>
  <c r="R1201" i="9" s="1"/>
  <c r="S1201" i="9" s="1"/>
  <c r="O1199" i="9"/>
  <c r="Q1199" i="9" s="1"/>
  <c r="R1199" i="9" s="1"/>
  <c r="S1199" i="9" s="1"/>
  <c r="O1203" i="9"/>
  <c r="Q1203" i="9" s="1"/>
  <c r="R1203" i="9" s="1"/>
  <c r="S1203" i="9" s="1"/>
  <c r="O1202" i="9"/>
  <c r="Q1202" i="9" s="1"/>
  <c r="R1202" i="9" s="1"/>
  <c r="S1202" i="9" s="1"/>
  <c r="O1205" i="9"/>
  <c r="Q1205" i="9" s="1"/>
  <c r="R1205" i="9" s="1"/>
  <c r="S1205" i="9" s="1"/>
  <c r="O1204" i="9"/>
  <c r="Q1204" i="9" s="1"/>
  <c r="R1204" i="9" s="1"/>
  <c r="S1204" i="9" s="1"/>
  <c r="O1206" i="9"/>
  <c r="Q1206" i="9" s="1"/>
  <c r="R1206" i="9" s="1"/>
  <c r="S1206" i="9" s="1"/>
  <c r="O1207" i="9"/>
  <c r="Q1207" i="9" s="1"/>
  <c r="R1207" i="9" s="1"/>
  <c r="S1207" i="9" s="1"/>
  <c r="O1209" i="9"/>
  <c r="Q1209" i="9" s="1"/>
  <c r="R1209" i="9" s="1"/>
  <c r="S1209" i="9" s="1"/>
  <c r="O1210" i="9"/>
  <c r="Q1210" i="9" s="1"/>
  <c r="R1210" i="9" s="1"/>
  <c r="S1210" i="9" s="1"/>
  <c r="O1208" i="9"/>
  <c r="Q1208" i="9" s="1"/>
  <c r="R1208" i="9" s="1"/>
  <c r="S1208" i="9" s="1"/>
  <c r="O1211" i="9"/>
  <c r="Q1211" i="9" s="1"/>
  <c r="R1211" i="9" s="1"/>
  <c r="S1211" i="9" s="1"/>
  <c r="O1212" i="9"/>
  <c r="Q1212" i="9" s="1"/>
  <c r="R1212" i="9" s="1"/>
  <c r="S1212" i="9" s="1"/>
  <c r="O1213" i="9"/>
  <c r="Q1213" i="9" s="1"/>
  <c r="R1213" i="9" s="1"/>
  <c r="S1213" i="9" s="1"/>
  <c r="O1215" i="9"/>
  <c r="Q1215" i="9" s="1"/>
  <c r="R1215" i="9" s="1"/>
  <c r="S1215" i="9" s="1"/>
  <c r="O1216" i="9"/>
  <c r="Q1216" i="9" s="1"/>
  <c r="R1216" i="9" s="1"/>
  <c r="S1216" i="9" s="1"/>
  <c r="O1214" i="9"/>
  <c r="Q1214" i="9" s="1"/>
  <c r="R1214" i="9" s="1"/>
  <c r="S1214" i="9" s="1"/>
  <c r="O1217" i="9"/>
  <c r="Q1217" i="9" s="1"/>
  <c r="R1217" i="9" s="1"/>
  <c r="S1217" i="9" s="1"/>
  <c r="O1218" i="9"/>
  <c r="Q1218" i="9" s="1"/>
  <c r="R1218" i="9" s="1"/>
  <c r="S1218" i="9" s="1"/>
  <c r="O1225" i="9"/>
  <c r="Q1225" i="9" s="1"/>
  <c r="R1225" i="9" s="1"/>
  <c r="S1225" i="9" s="1"/>
  <c r="O1226" i="9"/>
  <c r="Q1226" i="9" s="1"/>
  <c r="R1226" i="9" s="1"/>
  <c r="S1226" i="9" s="1"/>
  <c r="O1227" i="9"/>
  <c r="Q1227" i="9" s="1"/>
  <c r="R1227" i="9" s="1"/>
  <c r="S1227" i="9" s="1"/>
  <c r="O1229" i="9"/>
  <c r="Q1229" i="9" s="1"/>
  <c r="R1229" i="9" s="1"/>
  <c r="S1229" i="9" s="1"/>
  <c r="O1228" i="9"/>
  <c r="Q1228" i="9" s="1"/>
  <c r="R1228" i="9" s="1"/>
  <c r="S1228" i="9" s="1"/>
  <c r="O1230" i="9"/>
  <c r="Q1230" i="9" s="1"/>
  <c r="R1230" i="9" s="1"/>
  <c r="S1230" i="9" s="1"/>
  <c r="O1231" i="9"/>
  <c r="Q1231" i="9" s="1"/>
  <c r="R1231" i="9" s="1"/>
  <c r="S1231" i="9" s="1"/>
  <c r="O1232" i="9"/>
  <c r="Q1232" i="9" s="1"/>
  <c r="R1232" i="9" s="1"/>
  <c r="S1232" i="9" s="1"/>
  <c r="O1233" i="9"/>
  <c r="Q1233" i="9" s="1"/>
  <c r="R1233" i="9" s="1"/>
  <c r="S1233" i="9" s="1"/>
  <c r="O1234" i="9"/>
  <c r="Q1234" i="9" s="1"/>
  <c r="R1234" i="9" s="1"/>
  <c r="S1234" i="9" s="1"/>
  <c r="O1235" i="9"/>
  <c r="Q1235" i="9" s="1"/>
  <c r="R1235" i="9" s="1"/>
  <c r="S1235" i="9" s="1"/>
  <c r="O1236" i="9"/>
  <c r="Q1236" i="9" s="1"/>
  <c r="R1236" i="9" s="1"/>
  <c r="S1236" i="9" s="1"/>
  <c r="O1237" i="9"/>
  <c r="Q1237" i="9" s="1"/>
  <c r="R1237" i="9" s="1"/>
  <c r="S1237" i="9" s="1"/>
  <c r="O1239" i="9"/>
  <c r="Q1239" i="9" s="1"/>
  <c r="R1239" i="9" s="1"/>
  <c r="S1239" i="9" s="1"/>
  <c r="O1238" i="9"/>
  <c r="Q1238" i="9" s="1"/>
  <c r="R1238" i="9" s="1"/>
  <c r="S1238" i="9" s="1"/>
  <c r="O1240" i="9"/>
  <c r="Q1240" i="9" s="1"/>
  <c r="R1240" i="9" s="1"/>
  <c r="S1240" i="9" s="1"/>
  <c r="O1242" i="9"/>
  <c r="Q1242" i="9" s="1"/>
  <c r="R1242" i="9" s="1"/>
  <c r="S1242" i="9" s="1"/>
  <c r="O1241" i="9"/>
  <c r="Q1241" i="9" s="1"/>
  <c r="R1241" i="9" s="1"/>
  <c r="S1241" i="9" s="1"/>
  <c r="O1244" i="9"/>
  <c r="Q1244" i="9" s="1"/>
  <c r="R1244" i="9" s="1"/>
  <c r="S1244" i="9" s="1"/>
  <c r="O1243" i="9"/>
  <c r="Q1243" i="9" s="1"/>
  <c r="R1243" i="9" s="1"/>
  <c r="S1243" i="9" s="1"/>
  <c r="O1245" i="9"/>
  <c r="Q1245" i="9" s="1"/>
  <c r="R1245" i="9" s="1"/>
  <c r="S1245" i="9" s="1"/>
  <c r="O1246" i="9"/>
  <c r="Q1246" i="9" s="1"/>
  <c r="R1246" i="9" s="1"/>
  <c r="S1246" i="9" s="1"/>
  <c r="O1248" i="9"/>
  <c r="Q1248" i="9" s="1"/>
  <c r="R1248" i="9" s="1"/>
  <c r="S1248" i="9" s="1"/>
  <c r="O1247" i="9"/>
  <c r="Q1247" i="9" s="1"/>
  <c r="R1247" i="9" s="1"/>
  <c r="S1247" i="9" s="1"/>
  <c r="O1249" i="9"/>
  <c r="Q1249" i="9" s="1"/>
  <c r="R1249" i="9" s="1"/>
  <c r="S1249" i="9" s="1"/>
  <c r="O1250" i="9"/>
  <c r="Q1250" i="9" s="1"/>
  <c r="R1250" i="9" s="1"/>
  <c r="S1250" i="9" s="1"/>
  <c r="O1252" i="9"/>
  <c r="Q1252" i="9" s="1"/>
  <c r="R1252" i="9" s="1"/>
  <c r="S1252" i="9" s="1"/>
  <c r="O1251" i="9"/>
  <c r="Q1251" i="9" s="1"/>
  <c r="R1251" i="9" s="1"/>
  <c r="S1251" i="9" s="1"/>
  <c r="O1254" i="9"/>
  <c r="Q1254" i="9" s="1"/>
  <c r="R1254" i="9" s="1"/>
  <c r="S1254" i="9" s="1"/>
  <c r="O1253" i="9"/>
  <c r="Q1253" i="9" s="1"/>
  <c r="R1253" i="9" s="1"/>
  <c r="S1253" i="9" s="1"/>
  <c r="O1256" i="9"/>
  <c r="Q1256" i="9" s="1"/>
  <c r="R1256" i="9" s="1"/>
  <c r="S1256" i="9" s="1"/>
  <c r="O1255" i="9"/>
  <c r="Q1255" i="9" s="1"/>
  <c r="R1255" i="9" s="1"/>
  <c r="S1255" i="9" s="1"/>
  <c r="O1258" i="9"/>
  <c r="Q1258" i="9" s="1"/>
  <c r="R1258" i="9" s="1"/>
  <c r="S1258" i="9" s="1"/>
  <c r="O1257" i="9"/>
  <c r="Q1257" i="9" s="1"/>
  <c r="R1257" i="9" s="1"/>
  <c r="S1257" i="9" s="1"/>
  <c r="O1261" i="9"/>
  <c r="Q1261" i="9" s="1"/>
  <c r="R1261" i="9" s="1"/>
  <c r="S1261" i="9" s="1"/>
  <c r="O1260" i="9"/>
  <c r="Q1260" i="9" s="1"/>
  <c r="R1260" i="9" s="1"/>
  <c r="S1260" i="9" s="1"/>
  <c r="O1262" i="9"/>
  <c r="Q1262" i="9" s="1"/>
  <c r="R1262" i="9" s="1"/>
  <c r="S1262" i="9" s="1"/>
  <c r="O1259" i="9"/>
  <c r="Q1259" i="9" s="1"/>
  <c r="R1259" i="9" s="1"/>
  <c r="S1259" i="9" s="1"/>
  <c r="O1263" i="9"/>
  <c r="Q1263" i="9" s="1"/>
  <c r="R1263" i="9" s="1"/>
  <c r="S1263" i="9" s="1"/>
  <c r="O1264" i="9"/>
  <c r="Q1264" i="9" s="1"/>
  <c r="R1264" i="9" s="1"/>
  <c r="S1264" i="9" s="1"/>
  <c r="O1266" i="9"/>
  <c r="Q1266" i="9" s="1"/>
  <c r="R1266" i="9" s="1"/>
  <c r="S1266" i="9" s="1"/>
  <c r="O1267" i="9"/>
  <c r="Q1267" i="9" s="1"/>
  <c r="R1267" i="9" s="1"/>
  <c r="S1267" i="9" s="1"/>
  <c r="O1268" i="9"/>
  <c r="Q1268" i="9" s="1"/>
  <c r="R1268" i="9" s="1"/>
  <c r="S1268" i="9" s="1"/>
  <c r="O1265" i="9"/>
  <c r="Q1265" i="9" s="1"/>
  <c r="R1265" i="9" s="1"/>
  <c r="S1265" i="9" s="1"/>
  <c r="O1274" i="9"/>
  <c r="Q1274" i="9" s="1"/>
  <c r="R1274" i="9" s="1"/>
  <c r="S1274" i="9" s="1"/>
  <c r="O1275" i="9"/>
  <c r="Q1275" i="9" s="1"/>
  <c r="R1275" i="9" s="1"/>
  <c r="S1275" i="9" s="1"/>
  <c r="O1276" i="9"/>
  <c r="Q1276" i="9" s="1"/>
  <c r="R1276" i="9" s="1"/>
  <c r="S1276" i="9" s="1"/>
  <c r="O1277" i="9"/>
  <c r="Q1277" i="9" s="1"/>
  <c r="R1277" i="9" s="1"/>
  <c r="S1277" i="9" s="1"/>
  <c r="O1278" i="9"/>
  <c r="Q1278" i="9" s="1"/>
  <c r="R1278" i="9" s="1"/>
  <c r="S1278" i="9" s="1"/>
  <c r="O1280" i="9"/>
  <c r="Q1280" i="9" s="1"/>
  <c r="R1280" i="9" s="1"/>
  <c r="S1280" i="9" s="1"/>
  <c r="O1279" i="9"/>
  <c r="Q1279" i="9" s="1"/>
  <c r="R1279" i="9" s="1"/>
  <c r="S1279" i="9" s="1"/>
  <c r="O1281" i="9"/>
  <c r="Q1281" i="9" s="1"/>
  <c r="R1281" i="9" s="1"/>
  <c r="S1281" i="9" s="1"/>
  <c r="O1282" i="9"/>
  <c r="Q1282" i="9" s="1"/>
  <c r="R1282" i="9" s="1"/>
  <c r="S1282" i="9" s="1"/>
  <c r="O1285" i="9"/>
  <c r="Q1285" i="9" s="1"/>
  <c r="R1285" i="9" s="1"/>
  <c r="S1285" i="9" s="1"/>
  <c r="O1283" i="9"/>
  <c r="Q1283" i="9" s="1"/>
  <c r="R1283" i="9" s="1"/>
  <c r="S1283" i="9" s="1"/>
  <c r="O1286" i="9"/>
  <c r="Q1286" i="9" s="1"/>
  <c r="R1286" i="9" s="1"/>
  <c r="S1286" i="9" s="1"/>
  <c r="O1284" i="9"/>
  <c r="Q1284" i="9" s="1"/>
  <c r="R1284" i="9" s="1"/>
  <c r="S1284" i="9" s="1"/>
  <c r="O1287" i="9"/>
  <c r="Q1287" i="9" s="1"/>
  <c r="R1287" i="9" s="1"/>
  <c r="S1287" i="9" s="1"/>
  <c r="O1289" i="9"/>
  <c r="Q1289" i="9" s="1"/>
  <c r="R1289" i="9" s="1"/>
  <c r="S1289" i="9" s="1"/>
  <c r="O1288" i="9"/>
  <c r="Q1288" i="9" s="1"/>
  <c r="R1288" i="9" s="1"/>
  <c r="S1288" i="9" s="1"/>
  <c r="O1291" i="9"/>
  <c r="Q1291" i="9" s="1"/>
  <c r="R1291" i="9" s="1"/>
  <c r="S1291" i="9" s="1"/>
  <c r="O1290" i="9"/>
  <c r="Q1290" i="9" s="1"/>
  <c r="R1290" i="9" s="1"/>
  <c r="S1290" i="9" s="1"/>
  <c r="O1293" i="9"/>
  <c r="Q1293" i="9" s="1"/>
  <c r="R1293" i="9" s="1"/>
  <c r="S1293" i="9" s="1"/>
  <c r="O1292" i="9"/>
  <c r="Q1292" i="9" s="1"/>
  <c r="R1292" i="9" s="1"/>
  <c r="S1292" i="9" s="1"/>
  <c r="O1295" i="9"/>
  <c r="Q1295" i="9" s="1"/>
  <c r="R1295" i="9" s="1"/>
  <c r="S1295" i="9" s="1"/>
  <c r="O1294" i="9"/>
  <c r="Q1294" i="9" s="1"/>
  <c r="R1294" i="9" s="1"/>
  <c r="S1294" i="9" s="1"/>
  <c r="O1296" i="9"/>
  <c r="Q1296" i="9" s="1"/>
  <c r="R1296" i="9" s="1"/>
  <c r="S1296" i="9" s="1"/>
  <c r="O1297" i="9"/>
  <c r="Q1297" i="9" s="1"/>
  <c r="R1297" i="9" s="1"/>
  <c r="S1297" i="9" s="1"/>
  <c r="O1299" i="9"/>
  <c r="Q1299" i="9" s="1"/>
  <c r="R1299" i="9" s="1"/>
  <c r="S1299" i="9" s="1"/>
  <c r="O1298" i="9"/>
  <c r="Q1298" i="9" s="1"/>
  <c r="R1298" i="9" s="1"/>
  <c r="S1298" i="9" s="1"/>
  <c r="O1300" i="9"/>
  <c r="Q1300" i="9" s="1"/>
  <c r="R1300" i="9" s="1"/>
  <c r="S1300" i="9" s="1"/>
  <c r="O1301" i="9"/>
  <c r="Q1301" i="9" s="1"/>
  <c r="R1301" i="9" s="1"/>
  <c r="S1301" i="9" s="1"/>
  <c r="O1303" i="9"/>
  <c r="Q1303" i="9" s="1"/>
  <c r="R1303" i="9" s="1"/>
  <c r="S1303" i="9" s="1"/>
  <c r="O1302" i="9"/>
  <c r="Q1302" i="9" s="1"/>
  <c r="R1302" i="9" s="1"/>
  <c r="S1302" i="9" s="1"/>
  <c r="O1305" i="9"/>
  <c r="Q1305" i="9" s="1"/>
  <c r="R1305" i="9" s="1"/>
  <c r="S1305" i="9" s="1"/>
  <c r="O1306" i="9"/>
  <c r="Q1306" i="9" s="1"/>
  <c r="R1306" i="9" s="1"/>
  <c r="S1306" i="9" s="1"/>
  <c r="O1304" i="9"/>
  <c r="Q1304" i="9" s="1"/>
  <c r="R1304" i="9" s="1"/>
  <c r="S1304" i="9" s="1"/>
  <c r="O1308" i="9"/>
  <c r="Q1308" i="9" s="1"/>
  <c r="R1308" i="9" s="1"/>
  <c r="S1308" i="9" s="1"/>
  <c r="O1307" i="9"/>
  <c r="Q1307" i="9" s="1"/>
  <c r="R1307" i="9" s="1"/>
  <c r="S1307" i="9" s="1"/>
  <c r="O1310" i="9"/>
  <c r="Q1310" i="9" s="1"/>
  <c r="R1310" i="9" s="1"/>
  <c r="S1310" i="9" s="1"/>
  <c r="O1309" i="9"/>
  <c r="Q1309" i="9" s="1"/>
  <c r="R1309" i="9" s="1"/>
  <c r="S1309" i="9" s="1"/>
  <c r="O1313" i="9"/>
  <c r="Q1313" i="9" s="1"/>
  <c r="R1313" i="9" s="1"/>
  <c r="S1313" i="9" s="1"/>
  <c r="O1311" i="9"/>
  <c r="Q1311" i="9" s="1"/>
  <c r="R1311" i="9" s="1"/>
  <c r="S1311" i="9" s="1"/>
  <c r="O1314" i="9"/>
  <c r="Q1314" i="9" s="1"/>
  <c r="R1314" i="9" s="1"/>
  <c r="S1314" i="9" s="1"/>
  <c r="O1312" i="9"/>
  <c r="Q1312" i="9" s="1"/>
  <c r="R1312" i="9" s="1"/>
  <c r="S1312" i="9" s="1"/>
  <c r="O1315" i="9"/>
  <c r="Q1315" i="9" s="1"/>
  <c r="R1315" i="9" s="1"/>
  <c r="S1315" i="9" s="1"/>
  <c r="O1316" i="9"/>
  <c r="Q1316" i="9" s="1"/>
  <c r="R1316" i="9" s="1"/>
  <c r="S1316" i="9" s="1"/>
  <c r="O1318" i="9"/>
  <c r="Q1318" i="9" s="1"/>
  <c r="R1318" i="9" s="1"/>
  <c r="S1318" i="9" s="1"/>
  <c r="O1317" i="9"/>
  <c r="Q1317" i="9" s="1"/>
  <c r="R1317" i="9" s="1"/>
  <c r="S1317" i="9" s="1"/>
  <c r="O1319" i="9"/>
  <c r="Q1319" i="9" s="1"/>
  <c r="R1319" i="9" s="1"/>
  <c r="S1319" i="9" s="1"/>
  <c r="O1320" i="9"/>
  <c r="Q1320" i="9" s="1"/>
  <c r="R1320" i="9" s="1"/>
  <c r="S1320" i="9" s="1"/>
  <c r="O1321" i="9"/>
  <c r="Q1321" i="9" s="1"/>
  <c r="R1321" i="9" s="1"/>
  <c r="S1321" i="9" s="1"/>
  <c r="O1322" i="9"/>
  <c r="Q1322" i="9" s="1"/>
  <c r="R1322" i="9" s="1"/>
  <c r="S1322" i="9" s="1"/>
  <c r="O1324" i="9"/>
  <c r="Q1324" i="9" s="1"/>
  <c r="R1324" i="9" s="1"/>
  <c r="S1324" i="9" s="1"/>
  <c r="O1323" i="9"/>
  <c r="Q1323" i="9" s="1"/>
  <c r="R1323" i="9" s="1"/>
  <c r="S1323" i="9" s="1"/>
  <c r="O1326" i="9"/>
  <c r="Q1326" i="9" s="1"/>
  <c r="R1326" i="9" s="1"/>
  <c r="S1326" i="9" s="1"/>
  <c r="O1325" i="9"/>
  <c r="Q1325" i="9" s="1"/>
  <c r="R1325" i="9" s="1"/>
  <c r="S1325" i="9" s="1"/>
  <c r="O1328" i="9"/>
  <c r="Q1328" i="9" s="1"/>
  <c r="R1328" i="9" s="1"/>
  <c r="S1328" i="9" s="1"/>
  <c r="O1327" i="9"/>
  <c r="Q1327" i="9" s="1"/>
  <c r="R1327" i="9" s="1"/>
  <c r="S1327" i="9" s="1"/>
  <c r="O1329" i="9"/>
  <c r="Q1329" i="9" s="1"/>
  <c r="R1329" i="9" s="1"/>
  <c r="S1329" i="9" s="1"/>
  <c r="O1330" i="9"/>
  <c r="Q1330" i="9" s="1"/>
  <c r="R1330" i="9" s="1"/>
  <c r="S1330" i="9" s="1"/>
  <c r="O1332" i="9"/>
  <c r="Q1332" i="9" s="1"/>
  <c r="R1332" i="9" s="1"/>
  <c r="S1332" i="9" s="1"/>
  <c r="O1331" i="9"/>
  <c r="Q1331" i="9" s="1"/>
  <c r="R1331" i="9" s="1"/>
  <c r="S1331" i="9" s="1"/>
  <c r="O1333" i="9"/>
  <c r="Q1333" i="9" s="1"/>
  <c r="R1333" i="9" s="1"/>
  <c r="S1333" i="9" s="1"/>
  <c r="O1335" i="9"/>
  <c r="Q1335" i="9" s="1"/>
  <c r="R1335" i="9" s="1"/>
  <c r="S1335" i="9" s="1"/>
  <c r="O1334" i="9"/>
  <c r="Q1334" i="9" s="1"/>
  <c r="R1334" i="9" s="1"/>
  <c r="S1334" i="9" s="1"/>
  <c r="O1336" i="9"/>
  <c r="Q1336" i="9" s="1"/>
  <c r="R1336" i="9" s="1"/>
  <c r="S1336" i="9" s="1"/>
  <c r="O1337" i="9"/>
  <c r="Q1337" i="9" s="1"/>
  <c r="R1337" i="9" s="1"/>
  <c r="S1337" i="9" s="1"/>
  <c r="O1338" i="9"/>
  <c r="Q1338" i="9" s="1"/>
  <c r="R1338" i="9" s="1"/>
  <c r="S1338" i="9" s="1"/>
  <c r="O1339" i="9"/>
  <c r="Q1339" i="9" s="1"/>
  <c r="R1339" i="9" s="1"/>
  <c r="S1339" i="9" s="1"/>
  <c r="O1340" i="9"/>
  <c r="Q1340" i="9" s="1"/>
  <c r="R1340" i="9" s="1"/>
  <c r="S1340" i="9" s="1"/>
  <c r="O1341" i="9"/>
  <c r="Q1341" i="9" s="1"/>
  <c r="R1341" i="9" s="1"/>
  <c r="S1341" i="9" s="1"/>
  <c r="O1342" i="9"/>
  <c r="Q1342" i="9" s="1"/>
  <c r="R1342" i="9" s="1"/>
  <c r="S1342" i="9" s="1"/>
  <c r="O1343" i="9"/>
  <c r="Q1343" i="9" s="1"/>
  <c r="R1343" i="9" s="1"/>
  <c r="S1343" i="9" s="1"/>
  <c r="O1344" i="9"/>
  <c r="Q1344" i="9" s="1"/>
  <c r="R1344" i="9" s="1"/>
  <c r="S1344" i="9" s="1"/>
  <c r="O1345" i="9"/>
  <c r="Q1345" i="9" s="1"/>
  <c r="R1345" i="9" s="1"/>
  <c r="S1345" i="9" s="1"/>
  <c r="O1346" i="9"/>
  <c r="Q1346" i="9" s="1"/>
  <c r="R1346" i="9" s="1"/>
  <c r="S1346" i="9" s="1"/>
  <c r="O1347" i="9"/>
  <c r="Q1347" i="9" s="1"/>
  <c r="R1347" i="9" s="1"/>
  <c r="S1347" i="9" s="1"/>
  <c r="O1348" i="9"/>
  <c r="Q1348" i="9" s="1"/>
  <c r="R1348" i="9" s="1"/>
  <c r="S1348" i="9" s="1"/>
  <c r="O1349" i="9"/>
  <c r="Q1349" i="9" s="1"/>
  <c r="R1349" i="9" s="1"/>
  <c r="S1349" i="9" s="1"/>
  <c r="O1351" i="9"/>
  <c r="Q1351" i="9" s="1"/>
  <c r="R1351" i="9" s="1"/>
  <c r="S1351" i="9" s="1"/>
  <c r="O1353" i="9"/>
  <c r="Q1353" i="9" s="1"/>
  <c r="R1353" i="9" s="1"/>
  <c r="S1353" i="9" s="1"/>
  <c r="O1352" i="9"/>
  <c r="Q1352" i="9" s="1"/>
  <c r="R1352" i="9" s="1"/>
  <c r="S1352" i="9" s="1"/>
  <c r="O1350" i="9"/>
  <c r="Q1350" i="9" s="1"/>
  <c r="R1350" i="9" s="1"/>
  <c r="S1350" i="9" s="1"/>
  <c r="O1355" i="9"/>
  <c r="Q1355" i="9" s="1"/>
  <c r="R1355" i="9" s="1"/>
  <c r="S1355" i="9" s="1"/>
  <c r="O1354" i="9"/>
  <c r="Q1354" i="9" s="1"/>
  <c r="R1354" i="9" s="1"/>
  <c r="S1354" i="9" s="1"/>
  <c r="O1356" i="9"/>
  <c r="Q1356" i="9" s="1"/>
  <c r="R1356" i="9" s="1"/>
  <c r="S1356" i="9" s="1"/>
  <c r="O1357" i="9"/>
  <c r="Q1357" i="9" s="1"/>
  <c r="R1357" i="9" s="1"/>
  <c r="S1357" i="9" s="1"/>
  <c r="O1359" i="9"/>
  <c r="Q1359" i="9" s="1"/>
  <c r="R1359" i="9" s="1"/>
  <c r="S1359" i="9" s="1"/>
  <c r="O1360" i="9"/>
  <c r="Q1360" i="9" s="1"/>
  <c r="R1360" i="9" s="1"/>
  <c r="S1360" i="9" s="1"/>
  <c r="O1358" i="9"/>
  <c r="Q1358" i="9" s="1"/>
  <c r="R1358" i="9" s="1"/>
  <c r="S1358" i="9" s="1"/>
  <c r="O1362" i="9"/>
  <c r="Q1362" i="9" s="1"/>
  <c r="R1362" i="9" s="1"/>
  <c r="S1362" i="9" s="1"/>
  <c r="O1361" i="9"/>
  <c r="Q1361" i="9" s="1"/>
  <c r="R1361" i="9" s="1"/>
  <c r="S1361" i="9" s="1"/>
  <c r="O1364" i="9"/>
  <c r="Q1364" i="9" s="1"/>
  <c r="R1364" i="9" s="1"/>
  <c r="S1364" i="9" s="1"/>
  <c r="O1363" i="9"/>
  <c r="Q1363" i="9" s="1"/>
  <c r="R1363" i="9" s="1"/>
  <c r="S1363" i="9" s="1"/>
  <c r="O1366" i="9"/>
  <c r="Q1366" i="9" s="1"/>
  <c r="R1366" i="9" s="1"/>
  <c r="S1366" i="9" s="1"/>
  <c r="O1365" i="9"/>
  <c r="Q1365" i="9" s="1"/>
  <c r="R1365" i="9" s="1"/>
  <c r="S1365" i="9" s="1"/>
  <c r="O1368" i="9"/>
  <c r="Q1368" i="9" s="1"/>
  <c r="R1368" i="9" s="1"/>
  <c r="S1368" i="9" s="1"/>
  <c r="O1372" i="9"/>
  <c r="Q1372" i="9" s="1"/>
  <c r="R1372" i="9" s="1"/>
  <c r="S1372" i="9" s="1"/>
  <c r="O1373" i="9"/>
  <c r="Q1373" i="9" s="1"/>
  <c r="R1373" i="9" s="1"/>
  <c r="S1373" i="9" s="1"/>
  <c r="O1374" i="9"/>
  <c r="Q1374" i="9" s="1"/>
  <c r="R1374" i="9" s="1"/>
  <c r="S1374" i="9" s="1"/>
  <c r="O1375" i="9"/>
  <c r="Q1375" i="9" s="1"/>
  <c r="R1375" i="9" s="1"/>
  <c r="S1375" i="9" s="1"/>
  <c r="O1376" i="9"/>
  <c r="Q1376" i="9" s="1"/>
  <c r="R1376" i="9" s="1"/>
  <c r="S1376" i="9" s="1"/>
  <c r="O1377" i="9"/>
  <c r="Q1377" i="9" s="1"/>
  <c r="R1377" i="9" s="1"/>
  <c r="S1377" i="9" s="1"/>
  <c r="O1378" i="9"/>
  <c r="Q1378" i="9" s="1"/>
  <c r="R1378" i="9" s="1"/>
  <c r="S1378" i="9" s="1"/>
  <c r="O1379" i="9"/>
  <c r="Q1379" i="9" s="1"/>
  <c r="R1379" i="9" s="1"/>
  <c r="S1379" i="9" s="1"/>
  <c r="O1380" i="9"/>
  <c r="Q1380" i="9" s="1"/>
  <c r="R1380" i="9" s="1"/>
  <c r="S1380" i="9" s="1"/>
  <c r="O1381" i="9"/>
  <c r="Q1381" i="9" s="1"/>
  <c r="R1381" i="9" s="1"/>
  <c r="S1381" i="9" s="1"/>
  <c r="O1382" i="9"/>
  <c r="Q1382" i="9" s="1"/>
  <c r="R1382" i="9" s="1"/>
  <c r="S1382" i="9" s="1"/>
  <c r="O1383" i="9"/>
  <c r="Q1383" i="9" s="1"/>
  <c r="R1383" i="9" s="1"/>
  <c r="S1383" i="9" s="1"/>
  <c r="O1386" i="9"/>
  <c r="Q1386" i="9" s="1"/>
  <c r="R1386" i="9" s="1"/>
  <c r="S1386" i="9" s="1"/>
  <c r="O1384" i="9"/>
  <c r="Q1384" i="9" s="1"/>
  <c r="R1384" i="9" s="1"/>
  <c r="S1384" i="9" s="1"/>
  <c r="O1387" i="9"/>
  <c r="Q1387" i="9" s="1"/>
  <c r="R1387" i="9" s="1"/>
  <c r="S1387" i="9" s="1"/>
  <c r="O1385" i="9"/>
  <c r="Q1385" i="9" s="1"/>
  <c r="R1385" i="9" s="1"/>
  <c r="S1385" i="9" s="1"/>
  <c r="O1388" i="9"/>
  <c r="Q1388" i="9" s="1"/>
  <c r="R1388" i="9" s="1"/>
  <c r="S1388" i="9" s="1"/>
  <c r="O1390" i="9"/>
  <c r="Q1390" i="9" s="1"/>
  <c r="R1390" i="9" s="1"/>
  <c r="S1390" i="9" s="1"/>
  <c r="O1389" i="9"/>
  <c r="Q1389" i="9" s="1"/>
  <c r="R1389" i="9" s="1"/>
  <c r="S1389" i="9" s="1"/>
  <c r="O1391" i="9"/>
  <c r="Q1391" i="9" s="1"/>
  <c r="R1391" i="9" s="1"/>
  <c r="S1391" i="9" s="1"/>
  <c r="O1392" i="9"/>
  <c r="Q1392" i="9" s="1"/>
  <c r="R1392" i="9" s="1"/>
  <c r="S1392" i="9" s="1"/>
  <c r="O1394" i="9"/>
  <c r="Q1394" i="9" s="1"/>
  <c r="R1394" i="9" s="1"/>
  <c r="S1394" i="9" s="1"/>
  <c r="O1393" i="9"/>
  <c r="Q1393" i="9" s="1"/>
  <c r="R1393" i="9" s="1"/>
  <c r="S1393" i="9" s="1"/>
  <c r="O1395" i="9"/>
  <c r="Q1395" i="9" s="1"/>
  <c r="R1395" i="9" s="1"/>
  <c r="S1395" i="9" s="1"/>
  <c r="O1396" i="9"/>
  <c r="Q1396" i="9" s="1"/>
  <c r="R1396" i="9" s="1"/>
  <c r="S1396" i="9" s="1"/>
  <c r="O1398" i="9"/>
  <c r="Q1398" i="9" s="1"/>
  <c r="R1398" i="9" s="1"/>
  <c r="S1398" i="9" s="1"/>
  <c r="O1397" i="9"/>
  <c r="Q1397" i="9" s="1"/>
  <c r="R1397" i="9" s="1"/>
  <c r="S1397" i="9" s="1"/>
  <c r="O1400" i="9"/>
  <c r="Q1400" i="9" s="1"/>
  <c r="R1400" i="9" s="1"/>
  <c r="S1400" i="9" s="1"/>
  <c r="O1401" i="9"/>
  <c r="Q1401" i="9" s="1"/>
  <c r="R1401" i="9" s="1"/>
  <c r="S1401" i="9" s="1"/>
  <c r="O1399" i="9"/>
  <c r="Q1399" i="9" s="1"/>
  <c r="R1399" i="9" s="1"/>
  <c r="S1399" i="9" s="1"/>
  <c r="O1403" i="9"/>
  <c r="Q1403" i="9" s="1"/>
  <c r="R1403" i="9" s="1"/>
  <c r="S1403" i="9" s="1"/>
  <c r="O1402" i="9"/>
  <c r="Q1402" i="9" s="1"/>
  <c r="R1402" i="9" s="1"/>
  <c r="S1402" i="9" s="1"/>
  <c r="O1405" i="9"/>
  <c r="Q1405" i="9" s="1"/>
  <c r="R1405" i="9" s="1"/>
  <c r="S1405" i="9" s="1"/>
  <c r="O1404" i="9"/>
  <c r="Q1404" i="9" s="1"/>
  <c r="R1404" i="9" s="1"/>
  <c r="S1404" i="9" s="1"/>
  <c r="O1406" i="9"/>
  <c r="Q1406" i="9" s="1"/>
  <c r="R1406" i="9" s="1"/>
  <c r="S1406" i="9" s="1"/>
  <c r="O1407" i="9"/>
  <c r="Q1407" i="9" s="1"/>
  <c r="R1407" i="9" s="1"/>
  <c r="S1407" i="9" s="1"/>
  <c r="O1408" i="9"/>
  <c r="Q1408" i="9" s="1"/>
  <c r="R1408" i="9" s="1"/>
  <c r="S1408" i="9" s="1"/>
  <c r="O1409" i="9"/>
  <c r="Q1409" i="9" s="1"/>
  <c r="R1409" i="9" s="1"/>
  <c r="S1409" i="9" s="1"/>
  <c r="O1411" i="9"/>
  <c r="Q1411" i="9" s="1"/>
  <c r="R1411" i="9" s="1"/>
  <c r="S1411" i="9" s="1"/>
  <c r="O1412" i="9"/>
  <c r="Q1412" i="9" s="1"/>
  <c r="R1412" i="9" s="1"/>
  <c r="S1412" i="9" s="1"/>
  <c r="O1413" i="9"/>
  <c r="Q1413" i="9" s="1"/>
  <c r="R1413" i="9" s="1"/>
  <c r="S1413" i="9" s="1"/>
  <c r="O1410" i="9"/>
  <c r="Q1410" i="9" s="1"/>
  <c r="R1410" i="9" s="1"/>
  <c r="S1410" i="9" s="1"/>
  <c r="O1414" i="9"/>
  <c r="Q1414" i="9" s="1"/>
  <c r="R1414" i="9" s="1"/>
  <c r="S1414" i="9" s="1"/>
  <c r="O1415" i="9"/>
  <c r="Q1415" i="9" s="1"/>
  <c r="R1415" i="9" s="1"/>
  <c r="S1415" i="9" s="1"/>
  <c r="O1417" i="9"/>
  <c r="Q1417" i="9" s="1"/>
  <c r="R1417" i="9" s="1"/>
  <c r="S1417" i="9" s="1"/>
  <c r="O1416" i="9"/>
  <c r="Q1416" i="9" s="1"/>
  <c r="R1416" i="9" s="1"/>
  <c r="S1416" i="9" s="1"/>
  <c r="O1419" i="9"/>
  <c r="Q1419" i="9" s="1"/>
  <c r="R1419" i="9" s="1"/>
  <c r="S1419" i="9" s="1"/>
  <c r="O1418" i="9"/>
  <c r="Q1418" i="9" s="1"/>
  <c r="R1418" i="9" s="1"/>
  <c r="S1418" i="9" s="1"/>
  <c r="O1421" i="9"/>
  <c r="Q1421" i="9" s="1"/>
  <c r="R1421" i="9" s="1"/>
  <c r="S1421" i="9" s="1"/>
  <c r="O1420" i="9"/>
  <c r="Q1420" i="9" s="1"/>
  <c r="R1420" i="9" s="1"/>
  <c r="S1420" i="9" s="1"/>
  <c r="O1423" i="9"/>
  <c r="Q1423" i="9" s="1"/>
  <c r="R1423" i="9" s="1"/>
  <c r="S1423" i="9" s="1"/>
  <c r="O1422" i="9"/>
  <c r="Q1422" i="9" s="1"/>
  <c r="R1422" i="9" s="1"/>
  <c r="S1422" i="9" s="1"/>
  <c r="O1424" i="9"/>
  <c r="Q1424" i="9" s="1"/>
  <c r="R1424" i="9" s="1"/>
  <c r="S1424" i="9" s="1"/>
  <c r="O1425" i="9"/>
  <c r="Q1425" i="9" s="1"/>
  <c r="R1425" i="9" s="1"/>
  <c r="S1425" i="9" s="1"/>
  <c r="O1427" i="9"/>
  <c r="Q1427" i="9" s="1"/>
  <c r="R1427" i="9" s="1"/>
  <c r="S1427" i="9" s="1"/>
  <c r="O1426" i="9"/>
  <c r="Q1426" i="9" s="1"/>
  <c r="R1426" i="9" s="1"/>
  <c r="S1426" i="9" s="1"/>
  <c r="O1430" i="9"/>
  <c r="Q1430" i="9" s="1"/>
  <c r="R1430" i="9" s="1"/>
  <c r="S1430" i="9" s="1"/>
  <c r="O1431" i="9"/>
  <c r="Q1431" i="9" s="1"/>
  <c r="R1431" i="9" s="1"/>
  <c r="S1431" i="9" s="1"/>
  <c r="O1429" i="9"/>
  <c r="Q1429" i="9" s="1"/>
  <c r="R1429" i="9" s="1"/>
  <c r="S1429" i="9" s="1"/>
  <c r="O1428" i="9"/>
  <c r="Q1428" i="9" s="1"/>
  <c r="R1428" i="9" s="1"/>
  <c r="S1428" i="9" s="1"/>
  <c r="O1432" i="9"/>
  <c r="Q1432" i="9" s="1"/>
  <c r="R1432" i="9" s="1"/>
  <c r="S1432" i="9" s="1"/>
  <c r="O1434" i="9"/>
  <c r="Q1434" i="9" s="1"/>
  <c r="R1434" i="9" s="1"/>
  <c r="S1434" i="9" s="1"/>
  <c r="O1433" i="9"/>
  <c r="Q1433" i="9" s="1"/>
  <c r="R1433" i="9" s="1"/>
  <c r="S1433" i="9" s="1"/>
  <c r="O1435" i="9"/>
  <c r="Q1435" i="9" s="1"/>
  <c r="R1435" i="9" s="1"/>
  <c r="S1435" i="9" s="1"/>
  <c r="O1436" i="9"/>
  <c r="Q1436" i="9" s="1"/>
  <c r="R1436" i="9" s="1"/>
  <c r="S1436" i="9" s="1"/>
  <c r="O1438" i="9"/>
  <c r="Q1438" i="9" s="1"/>
  <c r="R1438" i="9" s="1"/>
  <c r="S1438" i="9" s="1"/>
  <c r="O1437" i="9"/>
  <c r="Q1437" i="9" s="1"/>
  <c r="R1437" i="9" s="1"/>
  <c r="S1437" i="9" s="1"/>
  <c r="O1439" i="9"/>
  <c r="Q1439" i="9" s="1"/>
  <c r="R1439" i="9" s="1"/>
  <c r="S1439" i="9" s="1"/>
  <c r="O1441" i="9"/>
  <c r="Q1441" i="9" s="1"/>
  <c r="R1441" i="9" s="1"/>
  <c r="S1441" i="9" s="1"/>
  <c r="O1442" i="9"/>
  <c r="Q1442" i="9" s="1"/>
  <c r="R1442" i="9" s="1"/>
  <c r="S1442" i="9" s="1"/>
  <c r="O1440" i="9"/>
  <c r="Q1440" i="9" s="1"/>
  <c r="R1440" i="9" s="1"/>
  <c r="S1440" i="9" s="1"/>
  <c r="O1444" i="9"/>
  <c r="Q1444" i="9" s="1"/>
  <c r="R1444" i="9" s="1"/>
  <c r="S1444" i="9" s="1"/>
  <c r="O1443" i="9"/>
  <c r="Q1443" i="9" s="1"/>
  <c r="R1443" i="9" s="1"/>
  <c r="S1443" i="9" s="1"/>
  <c r="O1445" i="9"/>
  <c r="Q1445" i="9" s="1"/>
  <c r="R1445" i="9" s="1"/>
  <c r="S1445" i="9" s="1"/>
  <c r="O1447" i="9"/>
  <c r="Q1447" i="9" s="1"/>
  <c r="R1447" i="9" s="1"/>
  <c r="S1447" i="9" s="1"/>
  <c r="O1446" i="9"/>
  <c r="Q1446" i="9" s="1"/>
  <c r="R1446" i="9" s="1"/>
  <c r="S1446" i="9" s="1"/>
  <c r="O1448" i="9"/>
  <c r="Q1448" i="9" s="1"/>
  <c r="R1448" i="9" s="1"/>
  <c r="S1448" i="9" s="1"/>
  <c r="O1449" i="9"/>
  <c r="Q1449" i="9" s="1"/>
  <c r="R1449" i="9" s="1"/>
  <c r="S1449" i="9" s="1"/>
  <c r="O1452" i="9"/>
  <c r="Q1452" i="9" s="1"/>
  <c r="R1452" i="9" s="1"/>
  <c r="S1452" i="9" s="1"/>
  <c r="O1456" i="9"/>
  <c r="Q1456" i="9" s="1"/>
  <c r="R1456" i="9" s="1"/>
  <c r="S1456" i="9" s="1"/>
  <c r="O1457" i="9"/>
  <c r="Q1457" i="9" s="1"/>
  <c r="R1457" i="9" s="1"/>
  <c r="S1457" i="9" s="1"/>
  <c r="O1458" i="9"/>
  <c r="Q1458" i="9" s="1"/>
  <c r="R1458" i="9" s="1"/>
  <c r="S1458" i="9" s="1"/>
  <c r="O1459" i="9"/>
  <c r="Q1459" i="9" s="1"/>
  <c r="R1459" i="9" s="1"/>
  <c r="S1459" i="9" s="1"/>
  <c r="O1460" i="9"/>
  <c r="Q1460" i="9" s="1"/>
  <c r="R1460" i="9" s="1"/>
  <c r="S1460" i="9" s="1"/>
  <c r="O1461" i="9"/>
  <c r="Q1461" i="9" s="1"/>
  <c r="R1461" i="9" s="1"/>
  <c r="S1461" i="9" s="1"/>
  <c r="O1463" i="9"/>
  <c r="Q1463" i="9" s="1"/>
  <c r="R1463" i="9" s="1"/>
  <c r="S1463" i="9" s="1"/>
  <c r="O1462" i="9"/>
  <c r="Q1462" i="9" s="1"/>
  <c r="R1462" i="9" s="1"/>
  <c r="S1462" i="9" s="1"/>
  <c r="O1464" i="9"/>
  <c r="Q1464" i="9" s="1"/>
  <c r="R1464" i="9" s="1"/>
  <c r="S1464" i="9" s="1"/>
  <c r="O1465" i="9"/>
  <c r="Q1465" i="9" s="1"/>
  <c r="R1465" i="9" s="1"/>
  <c r="S1465" i="9" s="1"/>
  <c r="O1466" i="9"/>
  <c r="Q1466" i="9" s="1"/>
  <c r="R1466" i="9" s="1"/>
  <c r="S1466" i="9" s="1"/>
  <c r="O1467" i="9"/>
  <c r="Q1467" i="9" s="1"/>
  <c r="R1467" i="9" s="1"/>
  <c r="S1467" i="9" s="1"/>
  <c r="O1469" i="9"/>
  <c r="Q1469" i="9" s="1"/>
  <c r="R1469" i="9" s="1"/>
  <c r="S1469" i="9" s="1"/>
  <c r="O1468" i="9"/>
  <c r="Q1468" i="9" s="1"/>
  <c r="R1468" i="9" s="1"/>
  <c r="S1468" i="9" s="1"/>
  <c r="O1470" i="9"/>
  <c r="Q1470" i="9" s="1"/>
  <c r="R1470" i="9" s="1"/>
  <c r="S1470" i="9" s="1"/>
  <c r="O1471" i="9"/>
  <c r="Q1471" i="9" s="1"/>
  <c r="R1471" i="9" s="1"/>
  <c r="S1471" i="9" s="1"/>
  <c r="O1473" i="9"/>
  <c r="Q1473" i="9" s="1"/>
  <c r="R1473" i="9" s="1"/>
  <c r="S1473" i="9" s="1"/>
  <c r="O1472" i="9"/>
  <c r="Q1472" i="9" s="1"/>
  <c r="R1472" i="9" s="1"/>
  <c r="S1472" i="9" s="1"/>
  <c r="O1474" i="9"/>
  <c r="Q1474" i="9" s="1"/>
  <c r="R1474" i="9" s="1"/>
  <c r="S1474" i="9" s="1"/>
  <c r="O1475" i="9"/>
  <c r="Q1475" i="9" s="1"/>
  <c r="R1475" i="9" s="1"/>
  <c r="S1475" i="9" s="1"/>
  <c r="O1476" i="9"/>
  <c r="Q1476" i="9" s="1"/>
  <c r="R1476" i="9" s="1"/>
  <c r="S1476" i="9" s="1"/>
  <c r="O1478" i="9"/>
  <c r="Q1478" i="9" s="1"/>
  <c r="R1478" i="9" s="1"/>
  <c r="S1478" i="9" s="1"/>
  <c r="O1479" i="9"/>
  <c r="Q1479" i="9" s="1"/>
  <c r="R1479" i="9" s="1"/>
  <c r="S1479" i="9" s="1"/>
  <c r="O1477" i="9"/>
  <c r="Q1477" i="9" s="1"/>
  <c r="R1477" i="9" s="1"/>
  <c r="S1477" i="9" s="1"/>
  <c r="O1480" i="9"/>
  <c r="Q1480" i="9" s="1"/>
  <c r="R1480" i="9" s="1"/>
  <c r="S1480" i="9" s="1"/>
  <c r="O1482" i="9"/>
  <c r="Q1482" i="9" s="1"/>
  <c r="R1482" i="9" s="1"/>
  <c r="S1482" i="9" s="1"/>
  <c r="O1481" i="9"/>
  <c r="Q1481" i="9" s="1"/>
  <c r="R1481" i="9" s="1"/>
  <c r="S1481" i="9" s="1"/>
  <c r="O1483" i="9"/>
  <c r="Q1483" i="9" s="1"/>
  <c r="R1483" i="9" s="1"/>
  <c r="S1483" i="9" s="1"/>
  <c r="O1484" i="9"/>
  <c r="Q1484" i="9" s="1"/>
  <c r="R1484" i="9" s="1"/>
  <c r="S1484" i="9" s="1"/>
  <c r="O1486" i="9"/>
  <c r="Q1486" i="9" s="1"/>
  <c r="R1486" i="9" s="1"/>
  <c r="S1486" i="9" s="1"/>
  <c r="O1487" i="9"/>
  <c r="Q1487" i="9" s="1"/>
  <c r="R1487" i="9" s="1"/>
  <c r="S1487" i="9" s="1"/>
  <c r="O1488" i="9"/>
  <c r="Q1488" i="9" s="1"/>
  <c r="R1488" i="9" s="1"/>
  <c r="S1488" i="9" s="1"/>
  <c r="O1485" i="9"/>
  <c r="Q1485" i="9" s="1"/>
  <c r="R1485" i="9" s="1"/>
  <c r="S1485" i="9" s="1"/>
  <c r="O1489" i="9"/>
  <c r="Q1489" i="9" s="1"/>
  <c r="R1489" i="9" s="1"/>
  <c r="S1489" i="9" s="1"/>
  <c r="O1490" i="9"/>
  <c r="Q1490" i="9" s="1"/>
  <c r="R1490" i="9" s="1"/>
  <c r="S1490" i="9" s="1"/>
  <c r="O1491" i="9"/>
  <c r="Q1491" i="9" s="1"/>
  <c r="R1491" i="9" s="1"/>
  <c r="S1491" i="9" s="1"/>
  <c r="O1493" i="9"/>
  <c r="Q1493" i="9" s="1"/>
  <c r="R1493" i="9" s="1"/>
  <c r="S1493" i="9" s="1"/>
  <c r="O1492" i="9"/>
  <c r="Q1492" i="9" s="1"/>
  <c r="R1492" i="9" s="1"/>
  <c r="S1492" i="9" s="1"/>
  <c r="O1494" i="9"/>
  <c r="Q1494" i="9" s="1"/>
  <c r="R1494" i="9" s="1"/>
  <c r="S1494" i="9" s="1"/>
  <c r="O1495" i="9"/>
  <c r="Q1495" i="9" s="1"/>
  <c r="R1495" i="9" s="1"/>
  <c r="S1495" i="9" s="1"/>
  <c r="O1496" i="9"/>
  <c r="Q1496" i="9" s="1"/>
  <c r="R1496" i="9" s="1"/>
  <c r="S1496" i="9" s="1"/>
  <c r="O1497" i="9"/>
  <c r="Q1497" i="9" s="1"/>
  <c r="R1497" i="9" s="1"/>
  <c r="S1497" i="9" s="1"/>
  <c r="O1498" i="9"/>
  <c r="Q1498" i="9" s="1"/>
  <c r="R1498" i="9" s="1"/>
  <c r="S1498" i="9" s="1"/>
  <c r="O1500" i="9"/>
  <c r="Q1500" i="9" s="1"/>
  <c r="R1500" i="9" s="1"/>
  <c r="S1500" i="9" s="1"/>
  <c r="O1499" i="9"/>
  <c r="Q1499" i="9" s="1"/>
  <c r="R1499" i="9" s="1"/>
  <c r="S1499" i="9" s="1"/>
  <c r="O1501" i="9"/>
  <c r="Q1501" i="9" s="1"/>
  <c r="R1501" i="9" s="1"/>
  <c r="S1501" i="9" s="1"/>
  <c r="O1502" i="9"/>
  <c r="Q1502" i="9" s="1"/>
  <c r="R1502" i="9" s="1"/>
  <c r="S1502" i="9" s="1"/>
  <c r="O1504" i="9"/>
  <c r="Q1504" i="9" s="1"/>
  <c r="R1504" i="9" s="1"/>
  <c r="S1504" i="9" s="1"/>
  <c r="O1503" i="9"/>
  <c r="Q1503" i="9" s="1"/>
  <c r="R1503" i="9" s="1"/>
  <c r="S1503" i="9" s="1"/>
  <c r="O1508" i="9"/>
  <c r="Q1508" i="9" s="1"/>
  <c r="R1508" i="9" s="1"/>
  <c r="S1508" i="9" s="1"/>
  <c r="O1509" i="9"/>
  <c r="Q1509" i="9" s="1"/>
  <c r="R1509" i="9" s="1"/>
  <c r="S1509" i="9" s="1"/>
  <c r="O1510" i="9"/>
  <c r="Q1510" i="9" s="1"/>
  <c r="R1510" i="9" s="1"/>
  <c r="S1510" i="9" s="1"/>
  <c r="O1511" i="9"/>
  <c r="Q1511" i="9" s="1"/>
  <c r="R1511" i="9" s="1"/>
  <c r="S1511" i="9" s="1"/>
  <c r="O1512" i="9"/>
  <c r="Q1512" i="9" s="1"/>
  <c r="R1512" i="9" s="1"/>
  <c r="S1512" i="9" s="1"/>
  <c r="O1513" i="9"/>
  <c r="Q1513" i="9" s="1"/>
  <c r="R1513" i="9" s="1"/>
  <c r="S1513" i="9" s="1"/>
  <c r="O1514" i="9"/>
  <c r="Q1514" i="9" s="1"/>
  <c r="R1514" i="9" s="1"/>
  <c r="S1514" i="9" s="1"/>
  <c r="O1516" i="9"/>
  <c r="Q1516" i="9" s="1"/>
  <c r="R1516" i="9" s="1"/>
  <c r="S1516" i="9" s="1"/>
  <c r="O1515" i="9"/>
  <c r="Q1515" i="9" s="1"/>
  <c r="R1515" i="9" s="1"/>
  <c r="S1515" i="9" s="1"/>
  <c r="O1517" i="9"/>
  <c r="Q1517" i="9" s="1"/>
  <c r="R1517" i="9" s="1"/>
  <c r="S1517" i="9" s="1"/>
  <c r="O1518" i="9"/>
  <c r="Q1518" i="9" s="1"/>
  <c r="R1518" i="9" s="1"/>
  <c r="S1518" i="9" s="1"/>
  <c r="O1519" i="9"/>
  <c r="Q1519" i="9" s="1"/>
  <c r="R1519" i="9" s="1"/>
  <c r="S1519" i="9" s="1"/>
  <c r="O1521" i="9"/>
  <c r="Q1521" i="9" s="1"/>
  <c r="R1521" i="9" s="1"/>
  <c r="S1521" i="9" s="1"/>
  <c r="O1522" i="9"/>
  <c r="Q1522" i="9" s="1"/>
  <c r="R1522" i="9" s="1"/>
  <c r="S1522" i="9" s="1"/>
  <c r="O1520" i="9"/>
  <c r="Q1520" i="9" s="1"/>
  <c r="R1520" i="9" s="1"/>
  <c r="S1520" i="9" s="1"/>
  <c r="O1525" i="9"/>
  <c r="Q1525" i="9" s="1"/>
  <c r="R1525" i="9" s="1"/>
  <c r="S1525" i="9" s="1"/>
  <c r="O1524" i="9"/>
  <c r="Q1524" i="9" s="1"/>
  <c r="R1524" i="9" s="1"/>
  <c r="S1524" i="9" s="1"/>
  <c r="O1523" i="9"/>
  <c r="Q1523" i="9" s="1"/>
  <c r="R1523" i="9" s="1"/>
  <c r="S1523" i="9" s="1"/>
  <c r="O1527" i="9"/>
  <c r="Q1527" i="9" s="1"/>
  <c r="R1527" i="9" s="1"/>
  <c r="S1527" i="9" s="1"/>
  <c r="O1526" i="9"/>
  <c r="Q1526" i="9" s="1"/>
  <c r="R1526" i="9" s="1"/>
  <c r="S1526" i="9" s="1"/>
  <c r="O1528" i="9"/>
  <c r="Q1528" i="9" s="1"/>
  <c r="R1528" i="9" s="1"/>
  <c r="S1528" i="9" s="1"/>
  <c r="O1530" i="9"/>
  <c r="Q1530" i="9" s="1"/>
  <c r="R1530" i="9" s="1"/>
  <c r="S1530" i="9" s="1"/>
  <c r="O1529" i="9"/>
  <c r="Q1529" i="9" s="1"/>
  <c r="R1529" i="9" s="1"/>
  <c r="S1529" i="9" s="1"/>
  <c r="O1532" i="9"/>
  <c r="Q1532" i="9" s="1"/>
  <c r="R1532" i="9" s="1"/>
  <c r="S1532" i="9" s="1"/>
  <c r="O1531" i="9"/>
  <c r="Q1531" i="9" s="1"/>
  <c r="R1531" i="9" s="1"/>
  <c r="S1531" i="9" s="1"/>
  <c r="O1534" i="9"/>
  <c r="Q1534" i="9" s="1"/>
  <c r="R1534" i="9" s="1"/>
  <c r="S1534" i="9" s="1"/>
  <c r="O1533" i="9"/>
  <c r="Q1533" i="9" s="1"/>
  <c r="R1533" i="9" s="1"/>
  <c r="S1533" i="9" s="1"/>
  <c r="O1536" i="9"/>
  <c r="Q1536" i="9" s="1"/>
  <c r="R1536" i="9" s="1"/>
  <c r="S1536" i="9" s="1"/>
  <c r="O1535" i="9"/>
  <c r="Q1535" i="9" s="1"/>
  <c r="R1535" i="9" s="1"/>
  <c r="S1535" i="9" s="1"/>
  <c r="O1538" i="9"/>
  <c r="Q1538" i="9" s="1"/>
  <c r="R1538" i="9" s="1"/>
  <c r="S1538" i="9" s="1"/>
  <c r="O1537" i="9"/>
  <c r="Q1537" i="9" s="1"/>
  <c r="R1537" i="9" s="1"/>
  <c r="S1537" i="9" s="1"/>
  <c r="O1540" i="9"/>
  <c r="Q1540" i="9" s="1"/>
  <c r="R1540" i="9" s="1"/>
  <c r="S1540" i="9" s="1"/>
  <c r="O1539" i="9"/>
  <c r="Q1539" i="9" s="1"/>
  <c r="R1539" i="9" s="1"/>
  <c r="S1539" i="9" s="1"/>
  <c r="O1541" i="9"/>
  <c r="Q1541" i="9" s="1"/>
  <c r="R1541" i="9" s="1"/>
  <c r="S1541" i="9" s="1"/>
  <c r="O1544" i="9"/>
  <c r="Q1544" i="9" s="1"/>
  <c r="R1544" i="9" s="1"/>
  <c r="S1544" i="9" s="1"/>
  <c r="O1542" i="9"/>
  <c r="Q1542" i="9" s="1"/>
  <c r="R1542" i="9" s="1"/>
  <c r="S1542" i="9" s="1"/>
  <c r="O1543" i="9"/>
  <c r="Q1543" i="9" s="1"/>
  <c r="R1543" i="9" s="1"/>
  <c r="S1543" i="9" s="1"/>
  <c r="O1546" i="9"/>
  <c r="Q1546" i="9" s="1"/>
  <c r="R1546" i="9" s="1"/>
  <c r="S1546" i="9" s="1"/>
  <c r="O1545" i="9"/>
  <c r="Q1545" i="9" s="1"/>
  <c r="R1545" i="9" s="1"/>
  <c r="S1545" i="9" s="1"/>
  <c r="O1548" i="9"/>
  <c r="Q1548" i="9" s="1"/>
  <c r="R1548" i="9" s="1"/>
  <c r="S1548" i="9" s="1"/>
  <c r="O1547" i="9"/>
  <c r="Q1547" i="9" s="1"/>
  <c r="R1547" i="9" s="1"/>
  <c r="S1547" i="9" s="1"/>
  <c r="O1550" i="9"/>
  <c r="Q1550" i="9" s="1"/>
  <c r="R1550" i="9" s="1"/>
  <c r="S1550" i="9" s="1"/>
  <c r="O1549" i="9"/>
  <c r="Q1549" i="9" s="1"/>
  <c r="R1549" i="9" s="1"/>
  <c r="S1549" i="9" s="1"/>
  <c r="O1552" i="9"/>
  <c r="Q1552" i="9" s="1"/>
  <c r="R1552" i="9" s="1"/>
  <c r="S1552" i="9" s="1"/>
  <c r="O1551" i="9"/>
  <c r="Q1551" i="9" s="1"/>
  <c r="R1551" i="9" s="1"/>
  <c r="S1551" i="9" s="1"/>
  <c r="O1553" i="9"/>
  <c r="Q1553" i="9" s="1"/>
  <c r="R1553" i="9" s="1"/>
  <c r="S1553" i="9" s="1"/>
  <c r="O1554" i="9"/>
  <c r="Q1554" i="9" s="1"/>
  <c r="R1554" i="9" s="1"/>
  <c r="S1554" i="9" s="1"/>
  <c r="O1555" i="9"/>
  <c r="Q1555" i="9" s="1"/>
  <c r="R1555" i="9" s="1"/>
  <c r="S1555" i="9" s="1"/>
  <c r="O1556" i="9"/>
  <c r="Q1556" i="9" s="1"/>
  <c r="R1556" i="9" s="1"/>
  <c r="S1556" i="9" s="1"/>
  <c r="O1557" i="9"/>
  <c r="Q1557" i="9" s="1"/>
  <c r="R1557" i="9" s="1"/>
  <c r="S1557" i="9" s="1"/>
  <c r="O1558" i="9"/>
  <c r="Q1558" i="9" s="1"/>
  <c r="R1558" i="9" s="1"/>
  <c r="S1558" i="9" s="1"/>
  <c r="O1559" i="9"/>
  <c r="Q1559" i="9" s="1"/>
  <c r="R1559" i="9" s="1"/>
  <c r="S1559" i="9" s="1"/>
  <c r="O1561" i="9"/>
  <c r="Q1561" i="9" s="1"/>
  <c r="R1561" i="9" s="1"/>
  <c r="S1561" i="9" s="1"/>
  <c r="O1560" i="9"/>
  <c r="Q1560" i="9" s="1"/>
  <c r="R1560" i="9" s="1"/>
  <c r="S1560" i="9" s="1"/>
  <c r="O1562" i="9"/>
  <c r="Q1562" i="9" s="1"/>
  <c r="R1562" i="9" s="1"/>
  <c r="S1562" i="9" s="1"/>
  <c r="O1563" i="9"/>
  <c r="Q1563" i="9" s="1"/>
  <c r="R1563" i="9" s="1"/>
  <c r="S1563" i="9" s="1"/>
  <c r="O1565" i="9"/>
  <c r="Q1565" i="9" s="1"/>
  <c r="R1565" i="9" s="1"/>
  <c r="S1565" i="9" s="1"/>
  <c r="O1564" i="9"/>
  <c r="Q1564" i="9" s="1"/>
  <c r="R1564" i="9" s="1"/>
  <c r="S1564" i="9" s="1"/>
  <c r="O1567" i="9"/>
  <c r="Q1567" i="9" s="1"/>
  <c r="R1567" i="9" s="1"/>
  <c r="S1567" i="9" s="1"/>
  <c r="O1566" i="9"/>
  <c r="Q1566" i="9" s="1"/>
  <c r="R1566" i="9" s="1"/>
  <c r="S1566" i="9" s="1"/>
  <c r="O1569" i="9"/>
  <c r="Q1569" i="9" s="1"/>
  <c r="R1569" i="9" s="1"/>
  <c r="S1569" i="9" s="1"/>
  <c r="O1568" i="9"/>
  <c r="Q1568" i="9" s="1"/>
  <c r="R1568" i="9" s="1"/>
  <c r="S1568" i="9" s="1"/>
  <c r="O1570" i="9"/>
  <c r="Q1570" i="9" s="1"/>
  <c r="R1570" i="9" s="1"/>
  <c r="S1570" i="9" s="1"/>
  <c r="O1571" i="9"/>
  <c r="Q1571" i="9" s="1"/>
  <c r="R1571" i="9" s="1"/>
  <c r="S1571" i="9" s="1"/>
  <c r="O1573" i="9"/>
  <c r="Q1573" i="9" s="1"/>
  <c r="R1573" i="9" s="1"/>
  <c r="S1573" i="9" s="1"/>
  <c r="O1572" i="9"/>
  <c r="Q1572" i="9" s="1"/>
  <c r="R1572" i="9" s="1"/>
  <c r="S1572" i="9" s="1"/>
  <c r="O1575" i="9"/>
  <c r="Q1575" i="9" s="1"/>
  <c r="R1575" i="9" s="1"/>
  <c r="S1575" i="9" s="1"/>
  <c r="O1574" i="9"/>
  <c r="Q1574" i="9" s="1"/>
  <c r="R1574" i="9" s="1"/>
  <c r="S1574" i="9" s="1"/>
  <c r="O1576" i="9"/>
  <c r="Q1576" i="9" s="1"/>
  <c r="R1576" i="9" s="1"/>
  <c r="S1576" i="9" s="1"/>
  <c r="O1577" i="9"/>
  <c r="Q1577" i="9" s="1"/>
  <c r="R1577" i="9" s="1"/>
  <c r="S1577" i="9" s="1"/>
  <c r="O1578" i="9"/>
  <c r="Q1578" i="9" s="1"/>
  <c r="R1578" i="9" s="1"/>
  <c r="S1578" i="9" s="1"/>
  <c r="O1579" i="9"/>
  <c r="Q1579" i="9" s="1"/>
  <c r="R1579" i="9" s="1"/>
  <c r="S1579" i="9" s="1"/>
  <c r="O1581" i="9"/>
  <c r="Q1581" i="9" s="1"/>
  <c r="R1581" i="9" s="1"/>
  <c r="S1581" i="9" s="1"/>
  <c r="O1580" i="9"/>
  <c r="Q1580" i="9" s="1"/>
  <c r="R1580" i="9" s="1"/>
  <c r="S1580" i="9" s="1"/>
  <c r="O1583" i="9"/>
  <c r="Q1583" i="9" s="1"/>
  <c r="R1583" i="9" s="1"/>
  <c r="S1583" i="9" s="1"/>
  <c r="O1582" i="9"/>
  <c r="Q1582" i="9" s="1"/>
  <c r="R1582" i="9" s="1"/>
  <c r="S1582" i="9" s="1"/>
  <c r="O1585" i="9"/>
  <c r="Q1585" i="9" s="1"/>
  <c r="R1585" i="9" s="1"/>
  <c r="S1585" i="9" s="1"/>
  <c r="O1587" i="9"/>
  <c r="Q1587" i="9" s="1"/>
  <c r="R1587" i="9" s="1"/>
  <c r="S1587" i="9" s="1"/>
  <c r="O1586" i="9"/>
  <c r="Q1586" i="9" s="1"/>
  <c r="R1586" i="9" s="1"/>
  <c r="S1586" i="9" s="1"/>
  <c r="O1589" i="9"/>
  <c r="Q1589" i="9" s="1"/>
  <c r="R1589" i="9" s="1"/>
  <c r="S1589" i="9" s="1"/>
  <c r="O1588" i="9"/>
  <c r="Q1588" i="9" s="1"/>
  <c r="R1588" i="9" s="1"/>
  <c r="S1588" i="9" s="1"/>
  <c r="O1584" i="9"/>
  <c r="Q1584" i="9" s="1"/>
  <c r="R1584" i="9" s="1"/>
  <c r="S1584" i="9" s="1"/>
  <c r="O1591" i="9"/>
  <c r="Q1591" i="9" s="1"/>
  <c r="R1591" i="9" s="1"/>
  <c r="S1591" i="9" s="1"/>
  <c r="O1590" i="9"/>
  <c r="Q1590" i="9" s="1"/>
  <c r="R1590" i="9" s="1"/>
  <c r="S1590" i="9" s="1"/>
  <c r="O1592" i="9"/>
  <c r="Q1592" i="9" s="1"/>
  <c r="R1592" i="9" s="1"/>
  <c r="S1592" i="9" s="1"/>
  <c r="O1596" i="9"/>
  <c r="Q1596" i="9" s="1"/>
  <c r="R1596" i="9" s="1"/>
  <c r="S1596" i="9" s="1"/>
  <c r="O1597" i="9"/>
  <c r="Q1597" i="9" s="1"/>
  <c r="R1597" i="9" s="1"/>
  <c r="S1597" i="9" s="1"/>
  <c r="O1598" i="9"/>
  <c r="Q1598" i="9" s="1"/>
  <c r="R1598" i="9" s="1"/>
  <c r="S1598" i="9" s="1"/>
  <c r="O1599" i="9"/>
  <c r="Q1599" i="9" s="1"/>
  <c r="R1599" i="9" s="1"/>
  <c r="S1599" i="9" s="1"/>
  <c r="O1600" i="9"/>
  <c r="Q1600" i="9" s="1"/>
  <c r="R1600" i="9" s="1"/>
  <c r="S1600" i="9" s="1"/>
  <c r="O1601" i="9"/>
  <c r="Q1601" i="9" s="1"/>
  <c r="R1601" i="9" s="1"/>
  <c r="S1601" i="9" s="1"/>
  <c r="O1602" i="9"/>
  <c r="Q1602" i="9" s="1"/>
  <c r="R1602" i="9" s="1"/>
  <c r="S1602" i="9" s="1"/>
  <c r="O1603" i="9"/>
  <c r="Q1603" i="9" s="1"/>
  <c r="R1603" i="9" s="1"/>
  <c r="S1603" i="9" s="1"/>
  <c r="O1604" i="9"/>
  <c r="Q1604" i="9" s="1"/>
  <c r="R1604" i="9" s="1"/>
  <c r="S1604" i="9" s="1"/>
  <c r="O1605" i="9"/>
  <c r="Q1605" i="9" s="1"/>
  <c r="R1605" i="9" s="1"/>
  <c r="S1605" i="9" s="1"/>
  <c r="O1606" i="9"/>
  <c r="Q1606" i="9" s="1"/>
  <c r="R1606" i="9" s="1"/>
  <c r="S1606" i="9" s="1"/>
  <c r="O1607" i="9"/>
  <c r="Q1607" i="9" s="1"/>
  <c r="R1607" i="9" s="1"/>
  <c r="S1607" i="9" s="1"/>
  <c r="O1608" i="9"/>
  <c r="Q1608" i="9" s="1"/>
  <c r="R1608" i="9" s="1"/>
  <c r="S1608" i="9" s="1"/>
  <c r="O1609" i="9"/>
  <c r="Q1609" i="9" s="1"/>
  <c r="R1609" i="9" s="1"/>
  <c r="S1609" i="9" s="1"/>
  <c r="O1610" i="9"/>
  <c r="Q1610" i="9" s="1"/>
  <c r="R1610" i="9" s="1"/>
  <c r="S1610" i="9" s="1"/>
  <c r="O1611" i="9"/>
  <c r="Q1611" i="9" s="1"/>
  <c r="R1611" i="9" s="1"/>
  <c r="S1611" i="9" s="1"/>
  <c r="O1612" i="9"/>
  <c r="Q1612" i="9" s="1"/>
  <c r="R1612" i="9" s="1"/>
  <c r="S1612" i="9" s="1"/>
  <c r="O1613" i="9"/>
  <c r="Q1613" i="9" s="1"/>
  <c r="R1613" i="9" s="1"/>
  <c r="S1613" i="9" s="1"/>
  <c r="O1614" i="9"/>
  <c r="Q1614" i="9" s="1"/>
  <c r="R1614" i="9" s="1"/>
  <c r="S1614" i="9" s="1"/>
  <c r="O1615" i="9"/>
  <c r="Q1615" i="9" s="1"/>
  <c r="R1615" i="9" s="1"/>
  <c r="S1615" i="9" s="1"/>
  <c r="O1616" i="9"/>
  <c r="Q1616" i="9" s="1"/>
  <c r="R1616" i="9" s="1"/>
  <c r="S1616" i="9" s="1"/>
  <c r="O1617" i="9"/>
  <c r="Q1617" i="9" s="1"/>
  <c r="R1617" i="9" s="1"/>
  <c r="S1617" i="9" s="1"/>
  <c r="O1618" i="9"/>
  <c r="Q1618" i="9" s="1"/>
  <c r="R1618" i="9" s="1"/>
  <c r="S1618" i="9" s="1"/>
  <c r="O1619" i="9"/>
  <c r="Q1619" i="9" s="1"/>
  <c r="R1619" i="9" s="1"/>
  <c r="S1619" i="9" s="1"/>
  <c r="O1620" i="9"/>
  <c r="Q1620" i="9" s="1"/>
  <c r="R1620" i="9" s="1"/>
  <c r="S1620" i="9" s="1"/>
  <c r="O1621" i="9"/>
  <c r="Q1621" i="9" s="1"/>
  <c r="R1621" i="9" s="1"/>
  <c r="S1621" i="9" s="1"/>
  <c r="O1622" i="9"/>
  <c r="Q1622" i="9" s="1"/>
  <c r="R1622" i="9" s="1"/>
  <c r="S1622" i="9" s="1"/>
  <c r="O1623" i="9"/>
  <c r="Q1623" i="9" s="1"/>
  <c r="R1623" i="9" s="1"/>
  <c r="S1623" i="9" s="1"/>
  <c r="O1624" i="9"/>
  <c r="Q1624" i="9" s="1"/>
  <c r="R1624" i="9" s="1"/>
  <c r="S1624" i="9" s="1"/>
  <c r="O1625" i="9"/>
  <c r="Q1625" i="9" s="1"/>
  <c r="R1625" i="9" s="1"/>
  <c r="S1625" i="9" s="1"/>
  <c r="O1626" i="9"/>
  <c r="Q1626" i="9" s="1"/>
  <c r="R1626" i="9" s="1"/>
  <c r="S1626" i="9" s="1"/>
  <c r="O1627" i="9"/>
  <c r="Q1627" i="9" s="1"/>
  <c r="R1627" i="9" s="1"/>
  <c r="S1627" i="9" s="1"/>
  <c r="O1628" i="9"/>
  <c r="Q1628" i="9" s="1"/>
  <c r="R1628" i="9" s="1"/>
  <c r="S1628" i="9" s="1"/>
  <c r="O1630" i="9"/>
  <c r="Q1630" i="9" s="1"/>
  <c r="R1630" i="9" s="1"/>
  <c r="S1630" i="9" s="1"/>
  <c r="O1629" i="9"/>
  <c r="Q1629" i="9" s="1"/>
  <c r="R1629" i="9" s="1"/>
  <c r="S1629" i="9" s="1"/>
  <c r="O1631" i="9"/>
  <c r="Q1631" i="9" s="1"/>
  <c r="R1631" i="9" s="1"/>
  <c r="S1631" i="9" s="1"/>
  <c r="O1632" i="9"/>
  <c r="Q1632" i="9" s="1"/>
  <c r="R1632" i="9" s="1"/>
  <c r="S1632" i="9" s="1"/>
  <c r="O1633" i="9"/>
  <c r="Q1633" i="9" s="1"/>
  <c r="R1633" i="9" s="1"/>
  <c r="S1633" i="9" s="1"/>
  <c r="O1634" i="9"/>
  <c r="Q1634" i="9" s="1"/>
  <c r="R1634" i="9" s="1"/>
  <c r="S1634" i="9" s="1"/>
  <c r="O1635" i="9"/>
  <c r="Q1635" i="9" s="1"/>
  <c r="R1635" i="9" s="1"/>
  <c r="S1635" i="9" s="1"/>
  <c r="O1636" i="9"/>
  <c r="Q1636" i="9" s="1"/>
  <c r="R1636" i="9" s="1"/>
  <c r="S1636" i="9" s="1"/>
  <c r="O1638" i="9"/>
  <c r="Q1638" i="9" s="1"/>
  <c r="R1638" i="9" s="1"/>
  <c r="S1638" i="9" s="1"/>
  <c r="O1637" i="9"/>
  <c r="Q1637" i="9" s="1"/>
  <c r="R1637" i="9" s="1"/>
  <c r="S1637" i="9" s="1"/>
  <c r="O1639" i="9"/>
  <c r="Q1639" i="9" s="1"/>
  <c r="R1639" i="9" s="1"/>
  <c r="S1639" i="9" s="1"/>
  <c r="O1640" i="9"/>
  <c r="Q1640" i="9" s="1"/>
  <c r="R1640" i="9" s="1"/>
  <c r="S1640" i="9" s="1"/>
  <c r="O1642" i="9"/>
  <c r="Q1642" i="9" s="1"/>
  <c r="R1642" i="9" s="1"/>
  <c r="S1642" i="9" s="1"/>
  <c r="O1643" i="9"/>
  <c r="Q1643" i="9" s="1"/>
  <c r="R1643" i="9" s="1"/>
  <c r="S1643" i="9" s="1"/>
  <c r="O1644" i="9"/>
  <c r="Q1644" i="9" s="1"/>
  <c r="R1644" i="9" s="1"/>
  <c r="S1644" i="9" s="1"/>
  <c r="O1641" i="9"/>
  <c r="Q1641" i="9" s="1"/>
  <c r="R1641" i="9" s="1"/>
  <c r="S1641" i="9" s="1"/>
  <c r="O1645" i="9"/>
  <c r="Q1645" i="9" s="1"/>
  <c r="R1645" i="9" s="1"/>
  <c r="S1645" i="9" s="1"/>
  <c r="O1649" i="9"/>
  <c r="Q1649" i="9" s="1"/>
  <c r="R1649" i="9" s="1"/>
  <c r="S1649" i="9" s="1"/>
  <c r="O1650" i="9"/>
  <c r="Q1650" i="9" s="1"/>
  <c r="R1650" i="9" s="1"/>
  <c r="S1650" i="9" s="1"/>
  <c r="O1651" i="9"/>
  <c r="Q1651" i="9" s="1"/>
  <c r="R1651" i="9" s="1"/>
  <c r="S1651" i="9" s="1"/>
  <c r="O1652" i="9"/>
  <c r="Q1652" i="9" s="1"/>
  <c r="R1652" i="9" s="1"/>
  <c r="S1652" i="9" s="1"/>
  <c r="O1653" i="9"/>
  <c r="Q1653" i="9" s="1"/>
  <c r="R1653" i="9" s="1"/>
  <c r="S1653" i="9" s="1"/>
  <c r="O1654" i="9"/>
  <c r="Q1654" i="9" s="1"/>
  <c r="R1654" i="9" s="1"/>
  <c r="S1654" i="9" s="1"/>
  <c r="O1655" i="9"/>
  <c r="Q1655" i="9" s="1"/>
  <c r="R1655" i="9" s="1"/>
  <c r="S1655" i="9" s="1"/>
  <c r="O1656" i="9"/>
  <c r="Q1656" i="9" s="1"/>
  <c r="R1656" i="9" s="1"/>
  <c r="S1656" i="9" s="1"/>
  <c r="O1657" i="9"/>
  <c r="Q1657" i="9" s="1"/>
  <c r="R1657" i="9" s="1"/>
  <c r="S1657" i="9" s="1"/>
  <c r="O1658" i="9"/>
  <c r="Q1658" i="9" s="1"/>
  <c r="R1658" i="9" s="1"/>
  <c r="S1658" i="9" s="1"/>
  <c r="O1659" i="9"/>
  <c r="Q1659" i="9" s="1"/>
  <c r="R1659" i="9" s="1"/>
  <c r="S1659" i="9" s="1"/>
  <c r="O1660" i="9"/>
  <c r="Q1660" i="9" s="1"/>
  <c r="R1660" i="9" s="1"/>
  <c r="S1660" i="9" s="1"/>
  <c r="O1661" i="9"/>
  <c r="Q1661" i="9" s="1"/>
  <c r="R1661" i="9" s="1"/>
  <c r="S1661" i="9" s="1"/>
  <c r="O1662" i="9"/>
  <c r="Q1662" i="9" s="1"/>
  <c r="R1662" i="9" s="1"/>
  <c r="S1662" i="9" s="1"/>
  <c r="O1663" i="9"/>
  <c r="Q1663" i="9" s="1"/>
  <c r="R1663" i="9" s="1"/>
  <c r="S1663" i="9" s="1"/>
  <c r="O1664" i="9"/>
  <c r="Q1664" i="9" s="1"/>
  <c r="R1664" i="9" s="1"/>
  <c r="S1664" i="9" s="1"/>
  <c r="O1665" i="9"/>
  <c r="Q1665" i="9" s="1"/>
  <c r="R1665" i="9" s="1"/>
  <c r="S1665" i="9" s="1"/>
  <c r="O1666" i="9"/>
  <c r="Q1666" i="9" s="1"/>
  <c r="R1666" i="9" s="1"/>
  <c r="S1666" i="9" s="1"/>
  <c r="O1667" i="9"/>
  <c r="Q1667" i="9" s="1"/>
  <c r="R1667" i="9" s="1"/>
  <c r="S1667" i="9" s="1"/>
  <c r="O1668" i="9"/>
  <c r="Q1668" i="9" s="1"/>
  <c r="R1668" i="9" s="1"/>
  <c r="S1668" i="9" s="1"/>
  <c r="O1670" i="9"/>
  <c r="Q1670" i="9" s="1"/>
  <c r="R1670" i="9" s="1"/>
  <c r="S1670" i="9" s="1"/>
  <c r="O1669" i="9"/>
  <c r="Q1669" i="9" s="1"/>
  <c r="R1669" i="9" s="1"/>
  <c r="S1669" i="9" s="1"/>
  <c r="O1671" i="9"/>
  <c r="Q1671" i="9" s="1"/>
  <c r="R1671" i="9" s="1"/>
  <c r="S1671" i="9" s="1"/>
  <c r="O1672" i="9"/>
  <c r="Q1672" i="9" s="1"/>
  <c r="R1672" i="9" s="1"/>
  <c r="S1672" i="9" s="1"/>
  <c r="O1674" i="9"/>
  <c r="Q1674" i="9" s="1"/>
  <c r="R1674" i="9" s="1"/>
  <c r="S1674" i="9" s="1"/>
  <c r="O1675" i="9"/>
  <c r="Q1675" i="9" s="1"/>
  <c r="R1675" i="9" s="1"/>
  <c r="S1675" i="9" s="1"/>
  <c r="O1676" i="9"/>
  <c r="Q1676" i="9" s="1"/>
  <c r="R1676" i="9" s="1"/>
  <c r="S1676" i="9" s="1"/>
  <c r="O1673" i="9"/>
  <c r="Q1673" i="9" s="1"/>
  <c r="R1673" i="9" s="1"/>
  <c r="S1673" i="9" s="1"/>
  <c r="O1677" i="9"/>
  <c r="Q1677" i="9" s="1"/>
  <c r="R1677" i="9" s="1"/>
  <c r="S1677" i="9" s="1"/>
  <c r="O1678" i="9"/>
  <c r="Q1678" i="9" s="1"/>
  <c r="R1678" i="9" s="1"/>
  <c r="S1678" i="9" s="1"/>
  <c r="O1679" i="9"/>
  <c r="Q1679" i="9" s="1"/>
  <c r="R1679" i="9" s="1"/>
  <c r="S1679" i="9" s="1"/>
  <c r="O1680" i="9"/>
  <c r="Q1680" i="9" s="1"/>
  <c r="R1680" i="9" s="1"/>
  <c r="S1680" i="9" s="1"/>
  <c r="O1681" i="9"/>
  <c r="Q1681" i="9" s="1"/>
  <c r="R1681" i="9" s="1"/>
  <c r="S1681" i="9" s="1"/>
  <c r="O1682" i="9"/>
  <c r="Q1682" i="9" s="1"/>
  <c r="R1682" i="9" s="1"/>
  <c r="S1682" i="9" s="1"/>
  <c r="O1683" i="9"/>
  <c r="Q1683" i="9" s="1"/>
  <c r="R1683" i="9" s="1"/>
  <c r="S1683" i="9" s="1"/>
  <c r="O1684" i="9"/>
  <c r="Q1684" i="9" s="1"/>
  <c r="R1684" i="9" s="1"/>
  <c r="S1684" i="9" s="1"/>
  <c r="O1685" i="9"/>
  <c r="Q1685" i="9" s="1"/>
  <c r="R1685" i="9" s="1"/>
  <c r="S1685" i="9" s="1"/>
  <c r="O1686" i="9"/>
  <c r="Q1686" i="9" s="1"/>
  <c r="R1686" i="9" s="1"/>
  <c r="S1686" i="9" s="1"/>
  <c r="O1687" i="9"/>
  <c r="Q1687" i="9" s="1"/>
  <c r="R1687" i="9" s="1"/>
  <c r="S1687" i="9" s="1"/>
  <c r="O1688" i="9"/>
  <c r="Q1688" i="9" s="1"/>
  <c r="R1688" i="9" s="1"/>
  <c r="S1688" i="9" s="1"/>
  <c r="O1689" i="9"/>
  <c r="Q1689" i="9" s="1"/>
  <c r="R1689" i="9" s="1"/>
  <c r="S1689" i="9" s="1"/>
  <c r="O1690" i="9"/>
  <c r="Q1690" i="9" s="1"/>
  <c r="R1690" i="9" s="1"/>
  <c r="S1690" i="9" s="1"/>
  <c r="O1691" i="9"/>
  <c r="Q1691" i="9" s="1"/>
  <c r="R1691" i="9" s="1"/>
  <c r="S1691" i="9" s="1"/>
  <c r="O1692" i="9"/>
  <c r="Q1692" i="9" s="1"/>
  <c r="R1692" i="9" s="1"/>
  <c r="S1692" i="9" s="1"/>
  <c r="O1693" i="9"/>
  <c r="Q1693" i="9" s="1"/>
  <c r="R1693" i="9" s="1"/>
  <c r="S1693" i="9" s="1"/>
  <c r="O1694" i="9"/>
  <c r="Q1694" i="9" s="1"/>
  <c r="R1694" i="9" s="1"/>
  <c r="S1694" i="9" s="1"/>
  <c r="O1695" i="9"/>
  <c r="Q1695" i="9" s="1"/>
  <c r="R1695" i="9" s="1"/>
  <c r="S1695" i="9" s="1"/>
  <c r="O1696" i="9"/>
  <c r="Q1696" i="9" s="1"/>
  <c r="R1696" i="9" s="1"/>
  <c r="S1696" i="9" s="1"/>
  <c r="O1697" i="9"/>
  <c r="Q1697" i="9" s="1"/>
  <c r="R1697" i="9" s="1"/>
  <c r="S1697" i="9" s="1"/>
  <c r="O1698" i="9"/>
  <c r="Q1698" i="9" s="1"/>
  <c r="R1698" i="9" s="1"/>
  <c r="S1698" i="9" s="1"/>
  <c r="O1699" i="9"/>
  <c r="Q1699" i="9" s="1"/>
  <c r="R1699" i="9" s="1"/>
  <c r="S1699" i="9" s="1"/>
  <c r="O1701" i="9"/>
  <c r="Q1701" i="9" s="1"/>
  <c r="R1701" i="9" s="1"/>
  <c r="S1701" i="9" s="1"/>
  <c r="O1700" i="9"/>
  <c r="Q1700" i="9" s="1"/>
  <c r="R1700" i="9" s="1"/>
  <c r="S1700" i="9" s="1"/>
  <c r="O1702" i="9"/>
  <c r="Q1702" i="9" s="1"/>
  <c r="R1702" i="9" s="1"/>
  <c r="S1702" i="9" s="1"/>
  <c r="O1703" i="9"/>
  <c r="Q1703" i="9" s="1"/>
  <c r="R1703" i="9" s="1"/>
  <c r="S1703" i="9" s="1"/>
  <c r="O1705" i="9"/>
  <c r="Q1705" i="9" s="1"/>
  <c r="R1705" i="9" s="1"/>
  <c r="S1705" i="9" s="1"/>
  <c r="O1706" i="9"/>
  <c r="Q1706" i="9" s="1"/>
  <c r="R1706" i="9" s="1"/>
  <c r="S1706" i="9" s="1"/>
  <c r="O1707" i="9"/>
  <c r="Q1707" i="9" s="1"/>
  <c r="R1707" i="9" s="1"/>
  <c r="S1707" i="9" s="1"/>
  <c r="O1704" i="9"/>
  <c r="Q1704" i="9" s="1"/>
  <c r="R1704" i="9" s="1"/>
  <c r="S1704" i="9" s="1"/>
  <c r="O1708" i="9"/>
  <c r="Q1708" i="9" s="1"/>
  <c r="R1708" i="9" s="1"/>
  <c r="S1708" i="9" s="1"/>
  <c r="O1709" i="9"/>
  <c r="Q1709" i="9" s="1"/>
  <c r="R1709" i="9" s="1"/>
  <c r="S1709" i="9" s="1"/>
  <c r="O1710" i="9"/>
  <c r="Q1710" i="9" s="1"/>
  <c r="R1710" i="9" s="1"/>
  <c r="S1710" i="9" s="1"/>
  <c r="O1711" i="9"/>
  <c r="Q1711" i="9" s="1"/>
  <c r="R1711" i="9" s="1"/>
  <c r="S1711" i="9" s="1"/>
  <c r="O1712" i="9"/>
  <c r="Q1712" i="9" s="1"/>
  <c r="R1712" i="9" s="1"/>
  <c r="S1712" i="9" s="1"/>
  <c r="O1713" i="9"/>
  <c r="Q1713" i="9" s="1"/>
  <c r="R1713" i="9" s="1"/>
  <c r="S1713" i="9" s="1"/>
  <c r="O1714" i="9"/>
  <c r="Q1714" i="9" s="1"/>
  <c r="R1714" i="9" s="1"/>
  <c r="S1714" i="9" s="1"/>
  <c r="O1715" i="9"/>
  <c r="Q1715" i="9" s="1"/>
  <c r="R1715" i="9" s="1"/>
  <c r="S1715" i="9" s="1"/>
  <c r="O1717" i="9"/>
  <c r="Q1717" i="9" s="1"/>
  <c r="R1717" i="9" s="1"/>
  <c r="S1717" i="9" s="1"/>
  <c r="O1716" i="9"/>
  <c r="Q1716" i="9" s="1"/>
  <c r="R1716" i="9" s="1"/>
  <c r="S1716" i="9" s="1"/>
  <c r="O1718" i="9"/>
  <c r="Q1718" i="9" s="1"/>
  <c r="R1718" i="9" s="1"/>
  <c r="S1718" i="9" s="1"/>
  <c r="O1719" i="9"/>
  <c r="Q1719" i="9" s="1"/>
  <c r="R1719" i="9" s="1"/>
  <c r="S1719" i="9" s="1"/>
  <c r="O1722" i="9"/>
  <c r="Q1722" i="9" s="1"/>
  <c r="R1722" i="9" s="1"/>
  <c r="S1722" i="9" s="1"/>
  <c r="O1720" i="9"/>
  <c r="Q1720" i="9" s="1"/>
  <c r="R1720" i="9" s="1"/>
  <c r="S1720" i="9" s="1"/>
  <c r="O1723" i="9"/>
  <c r="Q1723" i="9" s="1"/>
  <c r="R1723" i="9" s="1"/>
  <c r="S1723" i="9" s="1"/>
  <c r="O1721" i="9"/>
  <c r="Q1721" i="9" s="1"/>
  <c r="R1721" i="9" s="1"/>
  <c r="S1721" i="9" s="1"/>
  <c r="O1724" i="9"/>
  <c r="Q1724" i="9" s="1"/>
  <c r="R1724" i="9" s="1"/>
  <c r="S1724" i="9" s="1"/>
  <c r="O1726" i="9"/>
  <c r="Q1726" i="9" s="1"/>
  <c r="R1726" i="9" s="1"/>
  <c r="S1726" i="9" s="1"/>
  <c r="O1727" i="9"/>
  <c r="Q1727" i="9" s="1"/>
  <c r="R1727" i="9" s="1"/>
  <c r="S1727" i="9" s="1"/>
  <c r="O1728" i="9"/>
  <c r="Q1728" i="9" s="1"/>
  <c r="R1728" i="9" s="1"/>
  <c r="S1728" i="9" s="1"/>
  <c r="O1725" i="9"/>
  <c r="Q1725" i="9" s="1"/>
  <c r="R1725" i="9" s="1"/>
  <c r="S1725" i="9" s="1"/>
  <c r="O1729" i="9"/>
  <c r="Q1729" i="9" s="1"/>
  <c r="R1729" i="9" s="1"/>
  <c r="S1729" i="9" s="1"/>
  <c r="O1730" i="9"/>
  <c r="Q1730" i="9" s="1"/>
  <c r="R1730" i="9" s="1"/>
  <c r="S1730" i="9" s="1"/>
  <c r="O1732" i="9"/>
  <c r="Q1732" i="9" s="1"/>
  <c r="R1732" i="9" s="1"/>
  <c r="S1732" i="9" s="1"/>
  <c r="O1731" i="9"/>
  <c r="Q1731" i="9" s="1"/>
  <c r="R1731" i="9" s="1"/>
  <c r="S1731" i="9" s="1"/>
  <c r="O1736" i="9"/>
  <c r="Q1736" i="9" s="1"/>
  <c r="R1736" i="9" s="1"/>
  <c r="S1736" i="9" s="1"/>
  <c r="O1737" i="9"/>
  <c r="Q1737" i="9" s="1"/>
  <c r="R1737" i="9" s="1"/>
  <c r="S1737" i="9" s="1"/>
  <c r="O1738" i="9"/>
  <c r="Q1738" i="9" s="1"/>
  <c r="R1738" i="9" s="1"/>
  <c r="S1738" i="9" s="1"/>
  <c r="O1739" i="9"/>
  <c r="Q1739" i="9" s="1"/>
  <c r="R1739" i="9" s="1"/>
  <c r="S1739" i="9" s="1"/>
  <c r="O1740" i="9"/>
  <c r="Q1740" i="9" s="1"/>
  <c r="R1740" i="9" s="1"/>
  <c r="S1740" i="9" s="1"/>
  <c r="O1741" i="9"/>
  <c r="Q1741" i="9" s="1"/>
  <c r="R1741" i="9" s="1"/>
  <c r="S1741" i="9" s="1"/>
  <c r="O1742" i="9"/>
  <c r="Q1742" i="9" s="1"/>
  <c r="R1742" i="9" s="1"/>
  <c r="S1742" i="9" s="1"/>
  <c r="O1743" i="9"/>
  <c r="Q1743" i="9" s="1"/>
  <c r="R1743" i="9" s="1"/>
  <c r="S1743" i="9" s="1"/>
  <c r="O1744" i="9"/>
  <c r="Q1744" i="9" s="1"/>
  <c r="R1744" i="9" s="1"/>
  <c r="S1744" i="9" s="1"/>
  <c r="O1745" i="9"/>
  <c r="Q1745" i="9" s="1"/>
  <c r="R1745" i="9" s="1"/>
  <c r="S1745" i="9" s="1"/>
  <c r="O1746" i="9"/>
  <c r="Q1746" i="9" s="1"/>
  <c r="R1746" i="9" s="1"/>
  <c r="S1746" i="9" s="1"/>
  <c r="O1747" i="9"/>
  <c r="Q1747" i="9" s="1"/>
  <c r="R1747" i="9" s="1"/>
  <c r="S1747" i="9" s="1"/>
  <c r="O1748" i="9"/>
  <c r="Q1748" i="9" s="1"/>
  <c r="R1748" i="9" s="1"/>
  <c r="S1748" i="9" s="1"/>
  <c r="O1749" i="9"/>
  <c r="Q1749" i="9" s="1"/>
  <c r="R1749" i="9" s="1"/>
  <c r="S1749" i="9" s="1"/>
  <c r="O1750" i="9"/>
  <c r="Q1750" i="9" s="1"/>
  <c r="R1750" i="9" s="1"/>
  <c r="S1750" i="9" s="1"/>
  <c r="O1751" i="9"/>
  <c r="Q1751" i="9" s="1"/>
  <c r="R1751" i="9" s="1"/>
  <c r="S1751" i="9" s="1"/>
  <c r="O1752" i="9"/>
  <c r="Q1752" i="9" s="1"/>
  <c r="R1752" i="9" s="1"/>
  <c r="S1752" i="9" s="1"/>
  <c r="O1753" i="9"/>
  <c r="Q1753" i="9" s="1"/>
  <c r="R1753" i="9" s="1"/>
  <c r="S1753" i="9" s="1"/>
  <c r="O1754" i="9"/>
  <c r="Q1754" i="9" s="1"/>
  <c r="R1754" i="9" s="1"/>
  <c r="S1754" i="9" s="1"/>
  <c r="O1756" i="9"/>
  <c r="Q1756" i="9" s="1"/>
  <c r="R1756" i="9" s="1"/>
  <c r="S1756" i="9" s="1"/>
  <c r="O1755" i="9"/>
  <c r="Q1755" i="9" s="1"/>
  <c r="R1755" i="9" s="1"/>
  <c r="S1755" i="9" s="1"/>
  <c r="O1757" i="9"/>
  <c r="Q1757" i="9" s="1"/>
  <c r="R1757" i="9" s="1"/>
  <c r="S1757" i="9" s="1"/>
  <c r="O1758" i="9"/>
  <c r="Q1758" i="9" s="1"/>
  <c r="R1758" i="9" s="1"/>
  <c r="S1758" i="9" s="1"/>
  <c r="O1760" i="9"/>
  <c r="Q1760" i="9" s="1"/>
  <c r="R1760" i="9" s="1"/>
  <c r="S1760" i="9" s="1"/>
  <c r="O1759" i="9"/>
  <c r="Q1759" i="9" s="1"/>
  <c r="R1759" i="9" s="1"/>
  <c r="S1759" i="9" s="1"/>
  <c r="O1761" i="9"/>
  <c r="Q1761" i="9" s="1"/>
  <c r="R1761" i="9" s="1"/>
  <c r="S1761" i="9" s="1"/>
  <c r="O1762" i="9"/>
  <c r="Q1762" i="9" s="1"/>
  <c r="R1762" i="9" s="1"/>
  <c r="S1762" i="9" s="1"/>
  <c r="O1763" i="9"/>
  <c r="Q1763" i="9" s="1"/>
  <c r="R1763" i="9" s="1"/>
  <c r="S1763" i="9" s="1"/>
  <c r="O1765" i="9"/>
  <c r="Q1765" i="9" s="1"/>
  <c r="R1765" i="9" s="1"/>
  <c r="S1765" i="9" s="1"/>
  <c r="O1766" i="9"/>
  <c r="Q1766" i="9" s="1"/>
  <c r="R1766" i="9" s="1"/>
  <c r="S1766" i="9" s="1"/>
  <c r="O1764" i="9"/>
  <c r="Q1764" i="9" s="1"/>
  <c r="R1764" i="9" s="1"/>
  <c r="S1764" i="9" s="1"/>
  <c r="O1768" i="9"/>
  <c r="Q1768" i="9" s="1"/>
  <c r="R1768" i="9" s="1"/>
  <c r="S1768" i="9" s="1"/>
  <c r="O1769" i="9"/>
  <c r="Q1769" i="9" s="1"/>
  <c r="R1769" i="9" s="1"/>
  <c r="S1769" i="9" s="1"/>
  <c r="O1767" i="9"/>
  <c r="Q1767" i="9" s="1"/>
  <c r="R1767" i="9" s="1"/>
  <c r="S1767" i="9" s="1"/>
  <c r="O1770" i="9"/>
  <c r="Q1770" i="9" s="1"/>
  <c r="R1770" i="9" s="1"/>
  <c r="S1770" i="9" s="1"/>
  <c r="O1772" i="9"/>
  <c r="Q1772" i="9" s="1"/>
  <c r="R1772" i="9" s="1"/>
  <c r="S1772" i="9" s="1"/>
  <c r="O1773" i="9"/>
  <c r="Q1773" i="9" s="1"/>
  <c r="R1773" i="9" s="1"/>
  <c r="S1773" i="9" s="1"/>
  <c r="O1774" i="9"/>
  <c r="Q1774" i="9" s="1"/>
  <c r="R1774" i="9" s="1"/>
  <c r="S1774" i="9" s="1"/>
  <c r="O1778" i="9"/>
  <c r="Q1778" i="9" s="1"/>
  <c r="R1778" i="9" s="1"/>
  <c r="S1778" i="9" s="1"/>
  <c r="O1779" i="9"/>
  <c r="Q1779" i="9" s="1"/>
  <c r="R1779" i="9" s="1"/>
  <c r="S1779" i="9" s="1"/>
  <c r="O1780" i="9"/>
  <c r="Q1780" i="9" s="1"/>
  <c r="R1780" i="9" s="1"/>
  <c r="S1780" i="9" s="1"/>
  <c r="O1781" i="9"/>
  <c r="Q1781" i="9" s="1"/>
  <c r="R1781" i="9" s="1"/>
  <c r="S1781" i="9" s="1"/>
  <c r="O1783" i="9"/>
  <c r="Q1783" i="9" s="1"/>
  <c r="R1783" i="9" s="1"/>
  <c r="S1783" i="9" s="1"/>
  <c r="O1784" i="9"/>
  <c r="Q1784" i="9" s="1"/>
  <c r="R1784" i="9" s="1"/>
  <c r="S1784" i="9" s="1"/>
  <c r="O1782" i="9"/>
  <c r="Q1782" i="9" s="1"/>
  <c r="R1782" i="9" s="1"/>
  <c r="S1782" i="9" s="1"/>
  <c r="O1785" i="9"/>
  <c r="Q1785" i="9" s="1"/>
  <c r="R1785" i="9" s="1"/>
  <c r="S1785" i="9" s="1"/>
  <c r="O1787" i="9"/>
  <c r="Q1787" i="9" s="1"/>
  <c r="R1787" i="9" s="1"/>
  <c r="S1787" i="9" s="1"/>
  <c r="O1788" i="9"/>
  <c r="Q1788" i="9" s="1"/>
  <c r="R1788" i="9" s="1"/>
  <c r="S1788" i="9" s="1"/>
  <c r="O1789" i="9"/>
  <c r="Q1789" i="9" s="1"/>
  <c r="R1789" i="9" s="1"/>
  <c r="S1789" i="9" s="1"/>
  <c r="O1786" i="9"/>
  <c r="Q1786" i="9" s="1"/>
  <c r="R1786" i="9" s="1"/>
  <c r="S1786" i="9" s="1"/>
  <c r="O1790" i="9"/>
  <c r="Q1790" i="9" s="1"/>
  <c r="R1790" i="9" s="1"/>
  <c r="S1790" i="9" s="1"/>
  <c r="O1791" i="9"/>
  <c r="Q1791" i="9" s="1"/>
  <c r="R1791" i="9" s="1"/>
  <c r="S1791" i="9" s="1"/>
  <c r="O1792" i="9"/>
  <c r="Q1792" i="9" s="1"/>
  <c r="R1792" i="9" s="1"/>
  <c r="S1792" i="9" s="1"/>
  <c r="O1793" i="9"/>
  <c r="Q1793" i="9" s="1"/>
  <c r="R1793" i="9" s="1"/>
  <c r="S1793" i="9" s="1"/>
  <c r="O1794" i="9"/>
  <c r="Q1794" i="9" s="1"/>
  <c r="R1794" i="9" s="1"/>
  <c r="S1794" i="9" s="1"/>
  <c r="O1795" i="9"/>
  <c r="Q1795" i="9" s="1"/>
  <c r="R1795" i="9" s="1"/>
  <c r="S1795" i="9" s="1"/>
  <c r="O1796" i="9"/>
  <c r="Q1796" i="9" s="1"/>
  <c r="R1796" i="9" s="1"/>
  <c r="S1796" i="9" s="1"/>
  <c r="O1797" i="9"/>
  <c r="Q1797" i="9" s="1"/>
  <c r="R1797" i="9" s="1"/>
  <c r="S1797" i="9" s="1"/>
  <c r="O1798" i="9"/>
  <c r="Q1798" i="9" s="1"/>
  <c r="R1798" i="9" s="1"/>
  <c r="S1798" i="9" s="1"/>
  <c r="O1799" i="9"/>
  <c r="Q1799" i="9" s="1"/>
  <c r="R1799" i="9" s="1"/>
  <c r="S1799" i="9" s="1"/>
  <c r="O1800" i="9"/>
  <c r="Q1800" i="9" s="1"/>
  <c r="R1800" i="9" s="1"/>
  <c r="S1800" i="9" s="1"/>
  <c r="O1801" i="9"/>
  <c r="Q1801" i="9" s="1"/>
  <c r="R1801" i="9" s="1"/>
  <c r="S1801" i="9" s="1"/>
  <c r="O1803" i="9"/>
  <c r="Q1803" i="9" s="1"/>
  <c r="R1803" i="9" s="1"/>
  <c r="S1803" i="9" s="1"/>
  <c r="O1802" i="9"/>
  <c r="Q1802" i="9" s="1"/>
  <c r="R1802" i="9" s="1"/>
  <c r="S1802" i="9" s="1"/>
  <c r="O1804" i="9"/>
  <c r="Q1804" i="9" s="1"/>
  <c r="R1804" i="9" s="1"/>
  <c r="S1804" i="9" s="1"/>
  <c r="O1805" i="9"/>
  <c r="Q1805" i="9" s="1"/>
  <c r="R1805" i="9" s="1"/>
  <c r="S1805" i="9" s="1"/>
  <c r="O1807" i="9"/>
  <c r="Q1807" i="9" s="1"/>
  <c r="R1807" i="9" s="1"/>
  <c r="S1807" i="9" s="1"/>
  <c r="O1808" i="9"/>
  <c r="Q1808" i="9" s="1"/>
  <c r="R1808" i="9" s="1"/>
  <c r="S1808" i="9" s="1"/>
  <c r="O1809" i="9"/>
  <c r="Q1809" i="9" s="1"/>
  <c r="R1809" i="9" s="1"/>
  <c r="S1809" i="9" s="1"/>
  <c r="O1813" i="9"/>
  <c r="Q1813" i="9" s="1"/>
  <c r="R1813" i="9" s="1"/>
  <c r="S1813" i="9" s="1"/>
  <c r="O1814" i="9"/>
  <c r="Q1814" i="9" s="1"/>
  <c r="R1814" i="9" s="1"/>
  <c r="S1814" i="9" s="1"/>
  <c r="O1815" i="9"/>
  <c r="Q1815" i="9" s="1"/>
  <c r="R1815" i="9" s="1"/>
  <c r="S1815" i="9" s="1"/>
  <c r="O1816" i="9"/>
  <c r="Q1816" i="9" s="1"/>
  <c r="R1816" i="9" s="1"/>
  <c r="S1816" i="9" s="1"/>
  <c r="O1817" i="9"/>
  <c r="Q1817" i="9" s="1"/>
  <c r="R1817" i="9" s="1"/>
  <c r="S1817" i="9" s="1"/>
  <c r="O1818" i="9"/>
  <c r="Q1818" i="9" s="1"/>
  <c r="R1818" i="9" s="1"/>
  <c r="S1818" i="9" s="1"/>
  <c r="O1819" i="9"/>
  <c r="Q1819" i="9" s="1"/>
  <c r="R1819" i="9" s="1"/>
  <c r="S1819" i="9" s="1"/>
  <c r="O1820" i="9"/>
  <c r="Q1820" i="9" s="1"/>
  <c r="R1820" i="9" s="1"/>
  <c r="S1820" i="9" s="1"/>
  <c r="O1821" i="9"/>
  <c r="Q1821" i="9" s="1"/>
  <c r="R1821" i="9" s="1"/>
  <c r="S1821" i="9" s="1"/>
  <c r="O1822" i="9"/>
  <c r="Q1822" i="9" s="1"/>
  <c r="R1822" i="9" s="1"/>
  <c r="S1822" i="9" s="1"/>
  <c r="O1823" i="9"/>
  <c r="Q1823" i="9" s="1"/>
  <c r="R1823" i="9" s="1"/>
  <c r="S1823" i="9" s="1"/>
  <c r="O1824" i="9"/>
  <c r="Q1824" i="9" s="1"/>
  <c r="R1824" i="9" s="1"/>
  <c r="S1824" i="9" s="1"/>
  <c r="O1825" i="9"/>
  <c r="Q1825" i="9" s="1"/>
  <c r="R1825" i="9" s="1"/>
  <c r="S1825" i="9" s="1"/>
  <c r="O1826" i="9"/>
  <c r="Q1826" i="9" s="1"/>
  <c r="R1826" i="9" s="1"/>
  <c r="S1826" i="9" s="1"/>
  <c r="O1827" i="9"/>
  <c r="Q1827" i="9" s="1"/>
  <c r="R1827" i="9" s="1"/>
  <c r="S1827" i="9" s="1"/>
  <c r="O1828" i="9"/>
  <c r="Q1828" i="9" s="1"/>
  <c r="R1828" i="9" s="1"/>
  <c r="S1828" i="9" s="1"/>
  <c r="O1829" i="9"/>
  <c r="Q1829" i="9" s="1"/>
  <c r="R1829" i="9" s="1"/>
  <c r="S1829" i="9" s="1"/>
  <c r="O1830" i="9"/>
  <c r="Q1830" i="9" s="1"/>
  <c r="R1830" i="9" s="1"/>
  <c r="S1830" i="9" s="1"/>
  <c r="O1831" i="9"/>
  <c r="Q1831" i="9" s="1"/>
  <c r="R1831" i="9" s="1"/>
  <c r="S1831" i="9" s="1"/>
  <c r="O1832" i="9"/>
  <c r="Q1832" i="9" s="1"/>
  <c r="R1832" i="9" s="1"/>
  <c r="S1832" i="9" s="1"/>
  <c r="O1833" i="9"/>
  <c r="Q1833" i="9" s="1"/>
  <c r="R1833" i="9" s="1"/>
  <c r="S1833" i="9" s="1"/>
  <c r="O1834" i="9"/>
  <c r="Q1834" i="9" s="1"/>
  <c r="R1834" i="9" s="1"/>
  <c r="S1834" i="9" s="1"/>
  <c r="O1835" i="9"/>
  <c r="Q1835" i="9" s="1"/>
  <c r="R1835" i="9" s="1"/>
  <c r="S1835" i="9" s="1"/>
  <c r="O1836" i="9"/>
  <c r="Q1836" i="9" s="1"/>
  <c r="R1836" i="9" s="1"/>
  <c r="S1836" i="9" s="1"/>
  <c r="O1837" i="9"/>
  <c r="Q1837" i="9" s="1"/>
  <c r="R1837" i="9" s="1"/>
  <c r="S1837" i="9" s="1"/>
  <c r="O1838" i="9"/>
  <c r="Q1838" i="9" s="1"/>
  <c r="R1838" i="9" s="1"/>
  <c r="S1838" i="9" s="1"/>
  <c r="O1839" i="9"/>
  <c r="Q1839" i="9" s="1"/>
  <c r="R1839" i="9" s="1"/>
  <c r="S1839" i="9" s="1"/>
  <c r="O1840" i="9"/>
  <c r="Q1840" i="9" s="1"/>
  <c r="R1840" i="9" s="1"/>
  <c r="S1840" i="9" s="1"/>
  <c r="O1841" i="9"/>
  <c r="Q1841" i="9" s="1"/>
  <c r="R1841" i="9" s="1"/>
  <c r="S1841" i="9" s="1"/>
  <c r="O1842" i="9"/>
  <c r="Q1842" i="9" s="1"/>
  <c r="R1842" i="9" s="1"/>
  <c r="S1842" i="9" s="1"/>
  <c r="O1843" i="9"/>
  <c r="Q1843" i="9" s="1"/>
  <c r="R1843" i="9" s="1"/>
  <c r="S1843" i="9" s="1"/>
  <c r="O1844" i="9"/>
  <c r="Q1844" i="9" s="1"/>
  <c r="R1844" i="9" s="1"/>
  <c r="S1844" i="9" s="1"/>
  <c r="O1845" i="9"/>
  <c r="Q1845" i="9" s="1"/>
  <c r="R1845" i="9" s="1"/>
  <c r="S1845" i="9" s="1"/>
  <c r="O1846" i="9"/>
  <c r="Q1846" i="9" s="1"/>
  <c r="R1846" i="9" s="1"/>
  <c r="S1846" i="9" s="1"/>
  <c r="O1847" i="9"/>
  <c r="Q1847" i="9" s="1"/>
  <c r="R1847" i="9" s="1"/>
  <c r="S1847" i="9" s="1"/>
  <c r="O1848" i="9"/>
  <c r="Q1848" i="9" s="1"/>
  <c r="R1848" i="9" s="1"/>
  <c r="S1848" i="9" s="1"/>
  <c r="O1849" i="9"/>
  <c r="Q1849" i="9" s="1"/>
  <c r="R1849" i="9" s="1"/>
  <c r="S1849" i="9" s="1"/>
  <c r="O1850" i="9"/>
  <c r="Q1850" i="9" s="1"/>
  <c r="R1850" i="9" s="1"/>
  <c r="S1850" i="9" s="1"/>
  <c r="O1851" i="9"/>
  <c r="Q1851" i="9" s="1"/>
  <c r="R1851" i="9" s="1"/>
  <c r="S1851" i="9" s="1"/>
  <c r="O1852" i="9"/>
  <c r="Q1852" i="9" s="1"/>
  <c r="R1852" i="9" s="1"/>
  <c r="S1852" i="9" s="1"/>
  <c r="O1854" i="9"/>
  <c r="Q1854" i="9" s="1"/>
  <c r="R1854" i="9" s="1"/>
  <c r="S1854" i="9" s="1"/>
  <c r="O1853" i="9"/>
  <c r="Q1853" i="9" s="1"/>
  <c r="R1853" i="9" s="1"/>
  <c r="S1853" i="9" s="1"/>
  <c r="O1855" i="9"/>
  <c r="Q1855" i="9" s="1"/>
  <c r="R1855" i="9" s="1"/>
  <c r="S1855" i="9" s="1"/>
  <c r="O1856" i="9"/>
  <c r="Q1856" i="9" s="1"/>
  <c r="R1856" i="9" s="1"/>
  <c r="S1856" i="9" s="1"/>
  <c r="O1858" i="9"/>
  <c r="Q1858" i="9" s="1"/>
  <c r="R1858" i="9" s="1"/>
  <c r="S1858" i="9" s="1"/>
  <c r="O1857" i="9"/>
  <c r="Q1857" i="9" s="1"/>
  <c r="R1857" i="9" s="1"/>
  <c r="S1857" i="9" s="1"/>
  <c r="O1859" i="9"/>
  <c r="Q1859" i="9" s="1"/>
  <c r="R1859" i="9" s="1"/>
  <c r="S1859" i="9" s="1"/>
  <c r="O1861" i="9"/>
  <c r="Q1861" i="9" s="1"/>
  <c r="R1861" i="9" s="1"/>
  <c r="S1861" i="9" s="1"/>
  <c r="O1862" i="9"/>
  <c r="Q1862" i="9" s="1"/>
  <c r="R1862" i="9" s="1"/>
  <c r="S1862" i="9" s="1"/>
  <c r="O1860" i="9"/>
  <c r="Q1860" i="9" s="1"/>
  <c r="R1860" i="9" s="1"/>
  <c r="S1860" i="9" s="1"/>
  <c r="O1863" i="9"/>
  <c r="Q1863" i="9" s="1"/>
  <c r="R1863" i="9" s="1"/>
  <c r="S1863" i="9" s="1"/>
  <c r="O1865" i="9"/>
  <c r="Q1865" i="9" s="1"/>
  <c r="R1865" i="9" s="1"/>
  <c r="S1865" i="9" s="1"/>
  <c r="O1866" i="9"/>
  <c r="Q1866" i="9" s="1"/>
  <c r="R1866" i="9" s="1"/>
  <c r="S1866" i="9" s="1"/>
  <c r="O1864" i="9"/>
  <c r="Q1864" i="9" s="1"/>
  <c r="R1864" i="9" s="1"/>
  <c r="S1864" i="9" s="1"/>
  <c r="O1867" i="9"/>
  <c r="Q1867" i="9" s="1"/>
  <c r="R1867" i="9" s="1"/>
  <c r="S1867" i="9" s="1"/>
  <c r="O1869" i="9"/>
  <c r="Q1869" i="9" s="1"/>
  <c r="R1869" i="9" s="1"/>
  <c r="S1869" i="9" s="1"/>
  <c r="O1870" i="9"/>
  <c r="Q1870" i="9" s="1"/>
  <c r="R1870" i="9" s="1"/>
  <c r="S1870" i="9" s="1"/>
  <c r="O1874" i="9"/>
  <c r="Q1874" i="9" s="1"/>
  <c r="R1874" i="9" s="1"/>
  <c r="S1874" i="9" s="1"/>
  <c r="O1876" i="9"/>
  <c r="Q1876" i="9" s="1"/>
  <c r="R1876" i="9" s="1"/>
  <c r="S1876" i="9" s="1"/>
  <c r="O1875" i="9"/>
  <c r="Q1875" i="9" s="1"/>
  <c r="R1875" i="9" s="1"/>
  <c r="S1875" i="9" s="1"/>
  <c r="O1878" i="9"/>
  <c r="Q1878" i="9" s="1"/>
  <c r="R1878" i="9" s="1"/>
  <c r="S1878" i="9" s="1"/>
  <c r="O1877" i="9"/>
  <c r="Q1877" i="9" s="1"/>
  <c r="R1877" i="9" s="1"/>
  <c r="S1877" i="9" s="1"/>
  <c r="O1880" i="9"/>
  <c r="Q1880" i="9" s="1"/>
  <c r="R1880" i="9" s="1"/>
  <c r="S1880" i="9" s="1"/>
  <c r="O1879" i="9"/>
  <c r="Q1879" i="9" s="1"/>
  <c r="R1879" i="9" s="1"/>
  <c r="S1879" i="9" s="1"/>
  <c r="O1882" i="9"/>
  <c r="Q1882" i="9" s="1"/>
  <c r="R1882" i="9" s="1"/>
  <c r="S1882" i="9" s="1"/>
  <c r="O1881" i="9"/>
  <c r="Q1881" i="9" s="1"/>
  <c r="R1881" i="9" s="1"/>
  <c r="S1881" i="9" s="1"/>
  <c r="O1884" i="9"/>
  <c r="Q1884" i="9" s="1"/>
  <c r="R1884" i="9" s="1"/>
  <c r="S1884" i="9" s="1"/>
  <c r="O1883" i="9"/>
  <c r="Q1883" i="9" s="1"/>
  <c r="R1883" i="9" s="1"/>
  <c r="S1883" i="9" s="1"/>
  <c r="O1886" i="9"/>
  <c r="Q1886" i="9" s="1"/>
  <c r="R1886" i="9" s="1"/>
  <c r="S1886" i="9" s="1"/>
  <c r="O1885" i="9"/>
  <c r="Q1885" i="9" s="1"/>
  <c r="R1885" i="9" s="1"/>
  <c r="S1885" i="9" s="1"/>
  <c r="O1888" i="9"/>
  <c r="Q1888" i="9" s="1"/>
  <c r="R1888" i="9" s="1"/>
  <c r="S1888" i="9" s="1"/>
  <c r="O1887" i="9"/>
  <c r="Q1887" i="9" s="1"/>
  <c r="R1887" i="9" s="1"/>
  <c r="S1887" i="9" s="1"/>
  <c r="O1889" i="9"/>
  <c r="Q1889" i="9" s="1"/>
  <c r="R1889" i="9" s="1"/>
  <c r="S1889" i="9" s="1"/>
  <c r="O1890" i="9"/>
  <c r="Q1890" i="9" s="1"/>
  <c r="R1890" i="9" s="1"/>
  <c r="S1890" i="9" s="1"/>
  <c r="O1891" i="9"/>
  <c r="Q1891" i="9" s="1"/>
  <c r="R1891" i="9" s="1"/>
  <c r="S1891" i="9" s="1"/>
  <c r="O1892" i="9"/>
  <c r="Q1892" i="9" s="1"/>
  <c r="R1892" i="9" s="1"/>
  <c r="S1892" i="9" s="1"/>
  <c r="O1893" i="9"/>
  <c r="Q1893" i="9" s="1"/>
  <c r="R1893" i="9" s="1"/>
  <c r="S1893" i="9" s="1"/>
  <c r="O1894" i="9"/>
  <c r="Q1894" i="9" s="1"/>
  <c r="R1894" i="9" s="1"/>
  <c r="S1894" i="9" s="1"/>
  <c r="O1895" i="9"/>
  <c r="Q1895" i="9" s="1"/>
  <c r="R1895" i="9" s="1"/>
  <c r="S1895" i="9" s="1"/>
  <c r="O1896" i="9"/>
  <c r="Q1896" i="9" s="1"/>
  <c r="R1896" i="9" s="1"/>
  <c r="S1896" i="9" s="1"/>
  <c r="O1897" i="9"/>
  <c r="Q1897" i="9" s="1"/>
  <c r="R1897" i="9" s="1"/>
  <c r="S1897" i="9" s="1"/>
  <c r="O1898" i="9"/>
  <c r="Q1898" i="9" s="1"/>
  <c r="R1898" i="9" s="1"/>
  <c r="S1898" i="9" s="1"/>
  <c r="O1900" i="9"/>
  <c r="Q1900" i="9" s="1"/>
  <c r="R1900" i="9" s="1"/>
  <c r="S1900" i="9" s="1"/>
  <c r="O1901" i="9"/>
  <c r="Q1901" i="9" s="1"/>
  <c r="R1901" i="9" s="1"/>
  <c r="S1901" i="9" s="1"/>
  <c r="O1899" i="9"/>
  <c r="Q1899" i="9" s="1"/>
  <c r="R1899" i="9" s="1"/>
  <c r="S1899" i="9" s="1"/>
  <c r="O1902" i="9"/>
  <c r="Q1902" i="9" s="1"/>
  <c r="R1902" i="9" s="1"/>
  <c r="S1902" i="9" s="1"/>
  <c r="O1905" i="9"/>
  <c r="Q1905" i="9" s="1"/>
  <c r="R1905" i="9" s="1"/>
  <c r="S1905" i="9" s="1"/>
  <c r="O1903" i="9"/>
  <c r="Q1903" i="9" s="1"/>
  <c r="R1903" i="9" s="1"/>
  <c r="S1903" i="9" s="1"/>
  <c r="O1904" i="9"/>
  <c r="Q1904" i="9" s="1"/>
  <c r="R1904" i="9" s="1"/>
  <c r="S1904" i="9" s="1"/>
  <c r="O1906" i="9"/>
  <c r="Q1906" i="9" s="1"/>
  <c r="R1906" i="9" s="1"/>
  <c r="S1906" i="9" s="1"/>
  <c r="O1907" i="9"/>
  <c r="Q1907" i="9" s="1"/>
  <c r="R1907" i="9" s="1"/>
  <c r="S1907" i="9" s="1"/>
  <c r="O1909" i="9"/>
  <c r="Q1909" i="9" s="1"/>
  <c r="R1909" i="9" s="1"/>
  <c r="S1909" i="9" s="1"/>
  <c r="O1908" i="9"/>
  <c r="Q1908" i="9" s="1"/>
  <c r="R1908" i="9" s="1"/>
  <c r="S1908" i="9" s="1"/>
  <c r="O1910" i="9"/>
  <c r="Q1910" i="9" s="1"/>
  <c r="R1910" i="9" s="1"/>
  <c r="S1910" i="9" s="1"/>
  <c r="O1911" i="9"/>
  <c r="Q1911" i="9" s="1"/>
  <c r="R1911" i="9" s="1"/>
  <c r="S1911" i="9" s="1"/>
  <c r="O1913" i="9"/>
  <c r="Q1913" i="9" s="1"/>
  <c r="R1913" i="9" s="1"/>
  <c r="S1913" i="9" s="1"/>
  <c r="O1912" i="9"/>
  <c r="Q1912" i="9" s="1"/>
  <c r="R1912" i="9" s="1"/>
  <c r="S1912" i="9" s="1"/>
  <c r="O1914" i="9"/>
  <c r="Q1914" i="9" s="1"/>
  <c r="R1914" i="9" s="1"/>
  <c r="S1914" i="9" s="1"/>
  <c r="O1915" i="9"/>
  <c r="Q1915" i="9" s="1"/>
  <c r="R1915" i="9" s="1"/>
  <c r="S1915" i="9" s="1"/>
  <c r="O1917" i="9"/>
  <c r="Q1917" i="9" s="1"/>
  <c r="R1917" i="9" s="1"/>
  <c r="S1917" i="9" s="1"/>
  <c r="O1916" i="9"/>
  <c r="Q1916" i="9" s="1"/>
  <c r="R1916" i="9" s="1"/>
  <c r="S1916" i="9" s="1"/>
  <c r="O1918" i="9"/>
  <c r="Q1918" i="9" s="1"/>
  <c r="R1918" i="9" s="1"/>
  <c r="S1918" i="9" s="1"/>
  <c r="O1919" i="9"/>
  <c r="Q1919" i="9" s="1"/>
  <c r="R1919" i="9" s="1"/>
  <c r="S1919" i="9" s="1"/>
  <c r="O1920" i="9"/>
  <c r="Q1920" i="9" s="1"/>
  <c r="R1920" i="9" s="1"/>
  <c r="S1920" i="9" s="1"/>
  <c r="O1921" i="9"/>
  <c r="Q1921" i="9" s="1"/>
  <c r="R1921" i="9" s="1"/>
  <c r="S1921" i="9" s="1"/>
  <c r="O1922" i="9"/>
  <c r="Q1922" i="9" s="1"/>
  <c r="R1922" i="9" s="1"/>
  <c r="S1922" i="9" s="1"/>
  <c r="O1923" i="9"/>
  <c r="Q1923" i="9" s="1"/>
  <c r="R1923" i="9" s="1"/>
  <c r="S1923" i="9" s="1"/>
  <c r="O1924" i="9"/>
  <c r="Q1924" i="9" s="1"/>
  <c r="R1924" i="9" s="1"/>
  <c r="S1924" i="9" s="1"/>
  <c r="O1925" i="9"/>
  <c r="Q1925" i="9" s="1"/>
  <c r="R1925" i="9" s="1"/>
  <c r="S1925" i="9" s="1"/>
  <c r="O1926" i="9"/>
  <c r="Q1926" i="9" s="1"/>
  <c r="R1926" i="9" s="1"/>
  <c r="S1926" i="9" s="1"/>
  <c r="O1927" i="9"/>
  <c r="Q1927" i="9" s="1"/>
  <c r="R1927" i="9" s="1"/>
  <c r="S1927" i="9" s="1"/>
  <c r="O1928" i="9"/>
  <c r="Q1928" i="9" s="1"/>
  <c r="R1928" i="9" s="1"/>
  <c r="S1928" i="9" s="1"/>
  <c r="O1929" i="9"/>
  <c r="Q1929" i="9" s="1"/>
  <c r="R1929" i="9" s="1"/>
  <c r="S1929" i="9" s="1"/>
  <c r="O1930" i="9"/>
  <c r="Q1930" i="9" s="1"/>
  <c r="R1930" i="9" s="1"/>
  <c r="S1930" i="9" s="1"/>
  <c r="O1931" i="9"/>
  <c r="Q1931" i="9" s="1"/>
  <c r="R1931" i="9" s="1"/>
  <c r="S1931" i="9" s="1"/>
  <c r="O1933" i="9"/>
  <c r="Q1933" i="9" s="1"/>
  <c r="R1933" i="9" s="1"/>
  <c r="S1933" i="9" s="1"/>
  <c r="O1932" i="9"/>
  <c r="Q1932" i="9" s="1"/>
  <c r="R1932" i="9" s="1"/>
  <c r="S1932" i="9" s="1"/>
  <c r="O1935" i="9"/>
  <c r="Q1935" i="9" s="1"/>
  <c r="R1935" i="9" s="1"/>
  <c r="S1935" i="9" s="1"/>
  <c r="O1934" i="9"/>
  <c r="Q1934" i="9" s="1"/>
  <c r="R1934" i="9" s="1"/>
  <c r="S1934" i="9" s="1"/>
  <c r="O1936" i="9"/>
  <c r="Q1936" i="9" s="1"/>
  <c r="R1936" i="9" s="1"/>
  <c r="S1936" i="9" s="1"/>
  <c r="O1937" i="9"/>
  <c r="Q1937" i="9" s="1"/>
  <c r="R1937" i="9" s="1"/>
  <c r="S1937" i="9" s="1"/>
  <c r="O1938" i="9"/>
  <c r="Q1938" i="9" s="1"/>
  <c r="R1938" i="9" s="1"/>
  <c r="S1938" i="9" s="1"/>
  <c r="O1939" i="9"/>
  <c r="Q1939" i="9" s="1"/>
  <c r="R1939" i="9" s="1"/>
  <c r="S1939" i="9" s="1"/>
  <c r="O1941" i="9"/>
  <c r="Q1941" i="9" s="1"/>
  <c r="R1941" i="9" s="1"/>
  <c r="S1941" i="9" s="1"/>
  <c r="O1940" i="9"/>
  <c r="Q1940" i="9" s="1"/>
  <c r="R1940" i="9" s="1"/>
  <c r="S1940" i="9" s="1"/>
  <c r="O1942" i="9"/>
  <c r="Q1942" i="9" s="1"/>
  <c r="R1942" i="9" s="1"/>
  <c r="S1942" i="9" s="1"/>
  <c r="O1943" i="9"/>
  <c r="Q1943" i="9" s="1"/>
  <c r="R1943" i="9" s="1"/>
  <c r="S1943" i="9" s="1"/>
  <c r="O1944" i="9"/>
  <c r="Q1944" i="9" s="1"/>
  <c r="R1944" i="9" s="1"/>
  <c r="S1944" i="9" s="1"/>
  <c r="O1945" i="9"/>
  <c r="Q1945" i="9" s="1"/>
  <c r="R1945" i="9" s="1"/>
  <c r="S1945" i="9" s="1"/>
  <c r="O1947" i="9"/>
  <c r="Q1947" i="9" s="1"/>
  <c r="R1947" i="9" s="1"/>
  <c r="S1947" i="9" s="1"/>
  <c r="O1946" i="9"/>
  <c r="Q1946" i="9" s="1"/>
  <c r="R1946" i="9" s="1"/>
  <c r="S1946" i="9" s="1"/>
  <c r="O1948" i="9"/>
  <c r="Q1948" i="9" s="1"/>
  <c r="R1948" i="9" s="1"/>
  <c r="S1948" i="9" s="1"/>
  <c r="O1949" i="9"/>
  <c r="Q1949" i="9" s="1"/>
  <c r="R1949" i="9" s="1"/>
  <c r="S1949" i="9" s="1"/>
  <c r="O1950" i="9"/>
  <c r="Q1950" i="9" s="1"/>
  <c r="R1950" i="9" s="1"/>
  <c r="S1950" i="9" s="1"/>
  <c r="O1951" i="9"/>
  <c r="Q1951" i="9" s="1"/>
  <c r="R1951" i="9" s="1"/>
  <c r="S1951" i="9" s="1"/>
  <c r="O1957" i="9"/>
  <c r="Q1957" i="9" s="1"/>
  <c r="R1957" i="9" s="1"/>
  <c r="S1957" i="9" s="1"/>
  <c r="O1956" i="9"/>
  <c r="Q1956" i="9" s="1"/>
  <c r="R1956" i="9" s="1"/>
  <c r="S1956" i="9" s="1"/>
  <c r="O1958" i="9"/>
  <c r="Q1958" i="9" s="1"/>
  <c r="R1958" i="9" s="1"/>
  <c r="S1958" i="9" s="1"/>
  <c r="O1959" i="9"/>
  <c r="Q1959" i="9" s="1"/>
  <c r="R1959" i="9" s="1"/>
  <c r="S1959" i="9" s="1"/>
  <c r="O1960" i="9"/>
  <c r="Q1960" i="9" s="1"/>
  <c r="R1960" i="9" s="1"/>
  <c r="S1960" i="9" s="1"/>
  <c r="O1962" i="9"/>
  <c r="Q1962" i="9" s="1"/>
  <c r="R1962" i="9" s="1"/>
  <c r="S1962" i="9" s="1"/>
  <c r="O1961" i="9"/>
  <c r="Q1961" i="9" s="1"/>
  <c r="R1961" i="9" s="1"/>
  <c r="S1961" i="9" s="1"/>
  <c r="O1963" i="9"/>
  <c r="Q1963" i="9" s="1"/>
  <c r="R1963" i="9" s="1"/>
  <c r="S1963" i="9" s="1"/>
  <c r="O1964" i="9"/>
  <c r="Q1964" i="9" s="1"/>
  <c r="R1964" i="9" s="1"/>
  <c r="S1964" i="9" s="1"/>
  <c r="O1966" i="9"/>
  <c r="Q1966" i="9" s="1"/>
  <c r="R1966" i="9" s="1"/>
  <c r="S1966" i="9" s="1"/>
  <c r="O1965" i="9"/>
  <c r="Q1965" i="9" s="1"/>
  <c r="R1965" i="9" s="1"/>
  <c r="S1965" i="9" s="1"/>
  <c r="O1967" i="9"/>
  <c r="Q1967" i="9" s="1"/>
  <c r="R1967" i="9" s="1"/>
  <c r="S1967" i="9" s="1"/>
  <c r="O1968" i="9"/>
  <c r="Q1968" i="9" s="1"/>
  <c r="R1968" i="9" s="1"/>
  <c r="S1968" i="9" s="1"/>
  <c r="O1969" i="9"/>
  <c r="Q1969" i="9" s="1"/>
  <c r="R1969" i="9" s="1"/>
  <c r="S1969" i="9" s="1"/>
  <c r="O1971" i="9"/>
  <c r="Q1971" i="9" s="1"/>
  <c r="R1971" i="9" s="1"/>
  <c r="S1971" i="9" s="1"/>
  <c r="O1970" i="9"/>
  <c r="Q1970" i="9" s="1"/>
  <c r="R1970" i="9" s="1"/>
  <c r="S1970" i="9" s="1"/>
  <c r="O1972" i="9"/>
  <c r="Q1972" i="9" s="1"/>
  <c r="R1972" i="9" s="1"/>
  <c r="S1972" i="9" s="1"/>
  <c r="O1973" i="9"/>
  <c r="Q1973" i="9" s="1"/>
  <c r="R1973" i="9" s="1"/>
  <c r="S1973" i="9" s="1"/>
  <c r="O1974" i="9"/>
  <c r="Q1974" i="9" s="1"/>
  <c r="R1974" i="9" s="1"/>
  <c r="S1974" i="9" s="1"/>
  <c r="O1976" i="9"/>
  <c r="Q1976" i="9" s="1"/>
  <c r="R1976" i="9" s="1"/>
  <c r="S1976" i="9" s="1"/>
  <c r="O1975" i="9"/>
  <c r="Q1975" i="9" s="1"/>
  <c r="R1975" i="9" s="1"/>
  <c r="S1975" i="9" s="1"/>
  <c r="O1977" i="9"/>
  <c r="Q1977" i="9" s="1"/>
  <c r="R1977" i="9" s="1"/>
  <c r="S1977" i="9" s="1"/>
  <c r="O1978" i="9"/>
  <c r="Q1978" i="9" s="1"/>
  <c r="R1978" i="9" s="1"/>
  <c r="S1978" i="9" s="1"/>
  <c r="O1979" i="9"/>
  <c r="Q1979" i="9" s="1"/>
  <c r="R1979" i="9" s="1"/>
  <c r="S1979" i="9" s="1"/>
  <c r="O1980" i="9"/>
  <c r="Q1980" i="9" s="1"/>
  <c r="R1980" i="9" s="1"/>
  <c r="S1980" i="9" s="1"/>
  <c r="O1982" i="9"/>
  <c r="Q1982" i="9" s="1"/>
  <c r="R1982" i="9" s="1"/>
  <c r="S1982" i="9" s="1"/>
  <c r="O1981" i="9"/>
  <c r="Q1981" i="9" s="1"/>
  <c r="R1981" i="9" s="1"/>
  <c r="S1981" i="9" s="1"/>
  <c r="O1983" i="9"/>
  <c r="Q1983" i="9" s="1"/>
  <c r="R1983" i="9" s="1"/>
  <c r="S1983" i="9" s="1"/>
  <c r="O1984" i="9"/>
  <c r="Q1984" i="9" s="1"/>
  <c r="R1984" i="9" s="1"/>
  <c r="S1984" i="9" s="1"/>
  <c r="O1989" i="9"/>
  <c r="Q1989" i="9" s="1"/>
  <c r="R1989" i="9" s="1"/>
  <c r="S1989" i="9" s="1"/>
  <c r="O1988" i="9"/>
  <c r="Q1988" i="9" s="1"/>
  <c r="R1988" i="9" s="1"/>
  <c r="S1988" i="9" s="1"/>
  <c r="O1990" i="9"/>
  <c r="Q1990" i="9" s="1"/>
  <c r="R1990" i="9" s="1"/>
  <c r="S1990" i="9" s="1"/>
  <c r="O1991" i="9"/>
  <c r="Q1991" i="9" s="1"/>
  <c r="R1991" i="9" s="1"/>
  <c r="S1991" i="9" s="1"/>
  <c r="O1993" i="9"/>
  <c r="Q1993" i="9" s="1"/>
  <c r="R1993" i="9" s="1"/>
  <c r="S1993" i="9" s="1"/>
  <c r="O1992" i="9"/>
  <c r="Q1992" i="9" s="1"/>
  <c r="R1992" i="9" s="1"/>
  <c r="S1992" i="9" s="1"/>
  <c r="O1994" i="9"/>
  <c r="Q1994" i="9" s="1"/>
  <c r="R1994" i="9" s="1"/>
  <c r="S1994" i="9" s="1"/>
  <c r="O1996" i="9"/>
  <c r="Q1996" i="9" s="1"/>
  <c r="R1996" i="9" s="1"/>
  <c r="S1996" i="9" s="1"/>
  <c r="O1995" i="9"/>
  <c r="Q1995" i="9" s="1"/>
  <c r="R1995" i="9" s="1"/>
  <c r="S1995" i="9" s="1"/>
  <c r="O1997" i="9"/>
  <c r="Q1997" i="9" s="1"/>
  <c r="R1997" i="9" s="1"/>
  <c r="S1997" i="9" s="1"/>
  <c r="O1998" i="9"/>
  <c r="Q1998" i="9" s="1"/>
  <c r="R1998" i="9" s="1"/>
  <c r="S1998" i="9" s="1"/>
  <c r="O2000" i="9"/>
  <c r="Q2000" i="9" s="1"/>
  <c r="R2000" i="9" s="1"/>
  <c r="S2000" i="9" s="1"/>
  <c r="O1999" i="9"/>
  <c r="Q1999" i="9" s="1"/>
  <c r="R1999" i="9" s="1"/>
  <c r="S1999" i="9" s="1"/>
  <c r="O2001" i="9"/>
  <c r="Q2001" i="9" s="1"/>
  <c r="R2001" i="9" s="1"/>
  <c r="S2001" i="9" s="1"/>
  <c r="O2002" i="9"/>
  <c r="Q2002" i="9" s="1"/>
  <c r="R2002" i="9" s="1"/>
  <c r="S2002" i="9" s="1"/>
  <c r="O2003" i="9"/>
  <c r="Q2003" i="9" s="1"/>
  <c r="R2003" i="9" s="1"/>
  <c r="S2003" i="9" s="1"/>
  <c r="O2004" i="9"/>
  <c r="Q2004" i="9" s="1"/>
  <c r="R2004" i="9" s="1"/>
  <c r="S2004" i="9" s="1"/>
  <c r="O2005" i="9"/>
  <c r="Q2005" i="9" s="1"/>
  <c r="R2005" i="9" s="1"/>
  <c r="S2005" i="9" s="1"/>
  <c r="O2006" i="9"/>
  <c r="Q2006" i="9" s="1"/>
  <c r="R2006" i="9" s="1"/>
  <c r="S2006" i="9" s="1"/>
  <c r="O2008" i="9"/>
  <c r="Q2008" i="9" s="1"/>
  <c r="R2008" i="9" s="1"/>
  <c r="S2008" i="9" s="1"/>
  <c r="O2007" i="9"/>
  <c r="Q2007" i="9" s="1"/>
  <c r="R2007" i="9" s="1"/>
  <c r="S2007" i="9" s="1"/>
  <c r="O2009" i="9"/>
  <c r="Q2009" i="9" s="1"/>
  <c r="R2009" i="9" s="1"/>
  <c r="S2009" i="9" s="1"/>
  <c r="O2010" i="9"/>
  <c r="Q2010" i="9" s="1"/>
  <c r="R2010" i="9" s="1"/>
  <c r="S2010" i="9" s="1"/>
  <c r="O2011" i="9"/>
  <c r="Q2011" i="9" s="1"/>
  <c r="R2011" i="9" s="1"/>
  <c r="S2011" i="9" s="1"/>
  <c r="O2013" i="9"/>
  <c r="Q2013" i="9" s="1"/>
  <c r="R2013" i="9" s="1"/>
  <c r="S2013" i="9" s="1"/>
  <c r="O2012" i="9"/>
  <c r="Q2012" i="9" s="1"/>
  <c r="R2012" i="9" s="1"/>
  <c r="S2012" i="9" s="1"/>
  <c r="O2014" i="9"/>
  <c r="Q2014" i="9" s="1"/>
  <c r="R2014" i="9" s="1"/>
  <c r="S2014" i="9" s="1"/>
  <c r="O2015" i="9"/>
  <c r="Q2015" i="9" s="1"/>
  <c r="R2015" i="9" s="1"/>
  <c r="S2015" i="9" s="1"/>
  <c r="O2016" i="9"/>
  <c r="Q2016" i="9" s="1"/>
  <c r="R2016" i="9" s="1"/>
  <c r="S2016" i="9" s="1"/>
  <c r="O2017" i="9"/>
  <c r="Q2017" i="9" s="1"/>
  <c r="R2017" i="9" s="1"/>
  <c r="S2017" i="9" s="1"/>
  <c r="O2018" i="9"/>
  <c r="Q2018" i="9" s="1"/>
  <c r="R2018" i="9" s="1"/>
  <c r="S2018" i="9" s="1"/>
  <c r="O2019" i="9"/>
  <c r="Q2019" i="9" s="1"/>
  <c r="R2019" i="9" s="1"/>
  <c r="S2019" i="9" s="1"/>
  <c r="O2020" i="9"/>
  <c r="Q2020" i="9" s="1"/>
  <c r="R2020" i="9" s="1"/>
  <c r="S2020" i="9" s="1"/>
  <c r="O2021" i="9"/>
  <c r="Q2021" i="9" s="1"/>
  <c r="R2021" i="9" s="1"/>
  <c r="S2021" i="9" s="1"/>
  <c r="O2022" i="9"/>
  <c r="Q2022" i="9" s="1"/>
  <c r="R2022" i="9" s="1"/>
  <c r="S2022" i="9" s="1"/>
  <c r="O2024" i="9"/>
  <c r="Q2024" i="9" s="1"/>
  <c r="R2024" i="9" s="1"/>
  <c r="S2024" i="9" s="1"/>
  <c r="O2025" i="9"/>
  <c r="Q2025" i="9" s="1"/>
  <c r="R2025" i="9" s="1"/>
  <c r="S2025" i="9" s="1"/>
  <c r="O2023" i="9"/>
  <c r="Q2023" i="9" s="1"/>
  <c r="R2023" i="9" s="1"/>
  <c r="S2023" i="9" s="1"/>
  <c r="O2026" i="9"/>
  <c r="Q2026" i="9" s="1"/>
  <c r="R2026" i="9" s="1"/>
  <c r="S2026" i="9" s="1"/>
  <c r="O2027" i="9"/>
  <c r="Q2027" i="9" s="1"/>
  <c r="R2027" i="9" s="1"/>
  <c r="S2027" i="9" s="1"/>
  <c r="O2029" i="9"/>
  <c r="Q2029" i="9" s="1"/>
  <c r="R2029" i="9" s="1"/>
  <c r="S2029" i="9" s="1"/>
  <c r="O2028" i="9"/>
  <c r="Q2028" i="9" s="1"/>
  <c r="R2028" i="9" s="1"/>
  <c r="S2028" i="9" s="1"/>
  <c r="O2030" i="9"/>
  <c r="Q2030" i="9" s="1"/>
  <c r="R2030" i="9" s="1"/>
  <c r="S2030" i="9" s="1"/>
  <c r="O2031" i="9"/>
  <c r="Q2031" i="9" s="1"/>
  <c r="R2031" i="9" s="1"/>
  <c r="S2031" i="9" s="1"/>
  <c r="O2033" i="9"/>
  <c r="Q2033" i="9" s="1"/>
  <c r="R2033" i="9" s="1"/>
  <c r="S2033" i="9" s="1"/>
  <c r="O2032" i="9"/>
  <c r="Q2032" i="9" s="1"/>
  <c r="R2032" i="9" s="1"/>
  <c r="S2032" i="9" s="1"/>
  <c r="O2034" i="9"/>
  <c r="Q2034" i="9" s="1"/>
  <c r="R2034" i="9" s="1"/>
  <c r="S2034" i="9" s="1"/>
  <c r="O2035" i="9"/>
  <c r="Q2035" i="9" s="1"/>
  <c r="R2035" i="9" s="1"/>
  <c r="S2035" i="9" s="1"/>
  <c r="O2037" i="9"/>
  <c r="Q2037" i="9" s="1"/>
  <c r="R2037" i="9" s="1"/>
  <c r="S2037" i="9" s="1"/>
  <c r="O2036" i="9"/>
  <c r="Q2036" i="9" s="1"/>
  <c r="R2036" i="9" s="1"/>
  <c r="S2036" i="9" s="1"/>
  <c r="O2038" i="9"/>
  <c r="Q2038" i="9" s="1"/>
  <c r="R2038" i="9" s="1"/>
  <c r="S2038" i="9" s="1"/>
  <c r="O2039" i="9"/>
  <c r="Q2039" i="9" s="1"/>
  <c r="R2039" i="9" s="1"/>
  <c r="S2039" i="9" s="1"/>
  <c r="O2041" i="9"/>
  <c r="Q2041" i="9" s="1"/>
  <c r="R2041" i="9" s="1"/>
  <c r="S2041" i="9" s="1"/>
  <c r="O2040" i="9"/>
  <c r="Q2040" i="9" s="1"/>
  <c r="R2040" i="9" s="1"/>
  <c r="S2040" i="9" s="1"/>
  <c r="O2042" i="9"/>
  <c r="Q2042" i="9" s="1"/>
  <c r="R2042" i="9" s="1"/>
  <c r="S2042" i="9" s="1"/>
  <c r="O2043" i="9"/>
  <c r="Q2043" i="9" s="1"/>
  <c r="R2043" i="9" s="1"/>
  <c r="S2043" i="9" s="1"/>
  <c r="O2045" i="9"/>
  <c r="Q2045" i="9" s="1"/>
  <c r="R2045" i="9" s="1"/>
  <c r="S2045" i="9" s="1"/>
  <c r="O2044" i="9"/>
  <c r="Q2044" i="9" s="1"/>
  <c r="R2044" i="9" s="1"/>
  <c r="S2044" i="9" s="1"/>
  <c r="O2046" i="9"/>
  <c r="Q2046" i="9" s="1"/>
  <c r="R2046" i="9" s="1"/>
  <c r="S2046" i="9" s="1"/>
  <c r="O2047" i="9"/>
  <c r="Q2047" i="9" s="1"/>
  <c r="R2047" i="9" s="1"/>
  <c r="S2047" i="9" s="1"/>
  <c r="O2048" i="9"/>
  <c r="Q2048" i="9" s="1"/>
  <c r="R2048" i="9" s="1"/>
  <c r="S2048" i="9" s="1"/>
  <c r="O2049" i="9"/>
  <c r="Q2049" i="9" s="1"/>
  <c r="R2049" i="9" s="1"/>
  <c r="S2049" i="9" s="1"/>
  <c r="O2050" i="9"/>
  <c r="Q2050" i="9" s="1"/>
  <c r="R2050" i="9" s="1"/>
  <c r="S2050" i="9" s="1"/>
  <c r="O2051" i="9"/>
  <c r="Q2051" i="9" s="1"/>
  <c r="R2051" i="9" s="1"/>
  <c r="S2051" i="9" s="1"/>
  <c r="O2052" i="9"/>
  <c r="Q2052" i="9" s="1"/>
  <c r="R2052" i="9" s="1"/>
  <c r="S2052" i="9" s="1"/>
  <c r="O2053" i="9"/>
  <c r="Q2053" i="9" s="1"/>
  <c r="R2053" i="9" s="1"/>
  <c r="S2053" i="9" s="1"/>
  <c r="O2055" i="9"/>
  <c r="Q2055" i="9" s="1"/>
  <c r="R2055" i="9" s="1"/>
  <c r="S2055" i="9" s="1"/>
  <c r="O2054" i="9"/>
  <c r="Q2054" i="9" s="1"/>
  <c r="R2054" i="9" s="1"/>
  <c r="S2054" i="9" s="1"/>
  <c r="O2056" i="9"/>
  <c r="Q2056" i="9" s="1"/>
  <c r="R2056" i="9" s="1"/>
  <c r="S2056" i="9" s="1"/>
  <c r="O2057" i="9"/>
  <c r="Q2057" i="9" s="1"/>
  <c r="R2057" i="9" s="1"/>
  <c r="S2057" i="9" s="1"/>
  <c r="O2058" i="9"/>
  <c r="Q2058" i="9" s="1"/>
  <c r="R2058" i="9" s="1"/>
  <c r="S2058" i="9" s="1"/>
  <c r="O2060" i="9"/>
  <c r="Q2060" i="9" s="1"/>
  <c r="R2060" i="9" s="1"/>
  <c r="S2060" i="9" s="1"/>
  <c r="O2059" i="9"/>
  <c r="Q2059" i="9" s="1"/>
  <c r="R2059" i="9" s="1"/>
  <c r="S2059" i="9" s="1"/>
  <c r="O2061" i="9"/>
  <c r="Q2061" i="9" s="1"/>
  <c r="R2061" i="9" s="1"/>
  <c r="S2061" i="9" s="1"/>
  <c r="O2062" i="9"/>
  <c r="Q2062" i="9" s="1"/>
  <c r="R2062" i="9" s="1"/>
  <c r="S2062" i="9" s="1"/>
  <c r="O2063" i="9"/>
  <c r="Q2063" i="9" s="1"/>
  <c r="R2063" i="9" s="1"/>
  <c r="S2063" i="9" s="1"/>
  <c r="O2064" i="9"/>
  <c r="Q2064" i="9" s="1"/>
  <c r="R2064" i="9" s="1"/>
  <c r="S2064" i="9" s="1"/>
  <c r="O2065" i="9"/>
  <c r="Q2065" i="9" s="1"/>
  <c r="R2065" i="9" s="1"/>
  <c r="S2065" i="9" s="1"/>
  <c r="O2066" i="9"/>
  <c r="Q2066" i="9" s="1"/>
  <c r="R2066" i="9" s="1"/>
  <c r="S2066" i="9" s="1"/>
  <c r="O2067" i="9"/>
  <c r="Q2067" i="9" s="1"/>
  <c r="R2067" i="9" s="1"/>
  <c r="S2067" i="9" s="1"/>
  <c r="O2068" i="9"/>
  <c r="Q2068" i="9" s="1"/>
  <c r="R2068" i="9" s="1"/>
  <c r="S2068" i="9" s="1"/>
  <c r="O2069" i="9"/>
  <c r="Q2069" i="9" s="1"/>
  <c r="R2069" i="9" s="1"/>
  <c r="S2069" i="9" s="1"/>
  <c r="O2070" i="9"/>
  <c r="Q2070" i="9" s="1"/>
  <c r="R2070" i="9" s="1"/>
  <c r="S2070" i="9" s="1"/>
  <c r="O2071" i="9"/>
  <c r="Q2071" i="9" s="1"/>
  <c r="R2071" i="9" s="1"/>
  <c r="S2071" i="9" s="1"/>
  <c r="O2072" i="9"/>
  <c r="Q2072" i="9" s="1"/>
  <c r="R2072" i="9" s="1"/>
  <c r="S2072" i="9" s="1"/>
  <c r="O2073" i="9"/>
  <c r="Q2073" i="9" s="1"/>
  <c r="R2073" i="9" s="1"/>
  <c r="S2073" i="9" s="1"/>
  <c r="O2074" i="9"/>
  <c r="Q2074" i="9" s="1"/>
  <c r="R2074" i="9" s="1"/>
  <c r="S2074" i="9" s="1"/>
  <c r="O2076" i="9"/>
  <c r="Q2076" i="9" s="1"/>
  <c r="R2076" i="9" s="1"/>
  <c r="S2076" i="9" s="1"/>
  <c r="O2075" i="9"/>
  <c r="Q2075" i="9" s="1"/>
  <c r="R2075" i="9" s="1"/>
  <c r="S2075" i="9" s="1"/>
  <c r="O2077" i="9"/>
  <c r="Q2077" i="9" s="1"/>
  <c r="R2077" i="9" s="1"/>
  <c r="S2077" i="9" s="1"/>
  <c r="O2078" i="9"/>
  <c r="Q2078" i="9" s="1"/>
  <c r="R2078" i="9" s="1"/>
  <c r="S2078" i="9" s="1"/>
  <c r="O2079" i="9"/>
  <c r="Q2079" i="9" s="1"/>
  <c r="R2079" i="9" s="1"/>
  <c r="S2079" i="9" s="1"/>
  <c r="O2080" i="9"/>
  <c r="Q2080" i="9" s="1"/>
  <c r="R2080" i="9" s="1"/>
  <c r="S2080" i="9" s="1"/>
  <c r="O2081" i="9"/>
  <c r="Q2081" i="9" s="1"/>
  <c r="R2081" i="9" s="1"/>
  <c r="S2081" i="9" s="1"/>
  <c r="O2082" i="9"/>
  <c r="Q2082" i="9" s="1"/>
  <c r="R2082" i="9" s="1"/>
  <c r="S2082" i="9" s="1"/>
  <c r="O2083" i="9"/>
  <c r="Q2083" i="9" s="1"/>
  <c r="R2083" i="9" s="1"/>
  <c r="S2083" i="9" s="1"/>
  <c r="O2084" i="9"/>
  <c r="Q2084" i="9" s="1"/>
  <c r="R2084" i="9" s="1"/>
  <c r="S2084" i="9" s="1"/>
  <c r="O2085" i="9"/>
  <c r="Q2085" i="9" s="1"/>
  <c r="R2085" i="9" s="1"/>
  <c r="S2085" i="9" s="1"/>
  <c r="O2086" i="9"/>
  <c r="Q2086" i="9" s="1"/>
  <c r="R2086" i="9" s="1"/>
  <c r="S2086" i="9" s="1"/>
  <c r="O2087" i="9"/>
  <c r="Q2087" i="9" s="1"/>
  <c r="R2087" i="9" s="1"/>
  <c r="S2087" i="9" s="1"/>
  <c r="O2088" i="9"/>
  <c r="Q2088" i="9" s="1"/>
  <c r="R2088" i="9" s="1"/>
  <c r="S2088" i="9" s="1"/>
  <c r="O2089" i="9"/>
  <c r="Q2089" i="9" s="1"/>
  <c r="R2089" i="9" s="1"/>
  <c r="S2089" i="9" s="1"/>
  <c r="O2090" i="9"/>
  <c r="Q2090" i="9" s="1"/>
  <c r="R2090" i="9" s="1"/>
  <c r="S2090" i="9" s="1"/>
  <c r="O2091" i="9"/>
  <c r="Q2091" i="9" s="1"/>
  <c r="R2091" i="9" s="1"/>
  <c r="S2091" i="9" s="1"/>
  <c r="O2093" i="9"/>
  <c r="Q2093" i="9" s="1"/>
  <c r="R2093" i="9" s="1"/>
  <c r="S2093" i="9" s="1"/>
  <c r="O2094" i="9"/>
  <c r="Q2094" i="9" s="1"/>
  <c r="R2094" i="9" s="1"/>
  <c r="S2094" i="9" s="1"/>
  <c r="O2092" i="9"/>
  <c r="Q2092" i="9" s="1"/>
  <c r="R2092" i="9" s="1"/>
  <c r="S2092" i="9" s="1"/>
  <c r="O2095" i="9"/>
  <c r="Q2095" i="9" s="1"/>
  <c r="R2095" i="9" s="1"/>
  <c r="S2095" i="9" s="1"/>
  <c r="O2096" i="9"/>
  <c r="Q2096" i="9" s="1"/>
  <c r="R2096" i="9" s="1"/>
  <c r="S2096" i="9" s="1"/>
  <c r="O2097" i="9"/>
  <c r="Q2097" i="9" s="1"/>
  <c r="R2097" i="9" s="1"/>
  <c r="S2097" i="9" s="1"/>
  <c r="O2098" i="9"/>
  <c r="Q2098" i="9" s="1"/>
  <c r="R2098" i="9" s="1"/>
  <c r="S2098" i="9" s="1"/>
  <c r="O2099" i="9"/>
  <c r="Q2099" i="9" s="1"/>
  <c r="R2099" i="9" s="1"/>
  <c r="S2099" i="9" s="1"/>
  <c r="O2100" i="9"/>
  <c r="Q2100" i="9" s="1"/>
  <c r="R2100" i="9" s="1"/>
  <c r="S2100" i="9" s="1"/>
  <c r="O2101" i="9"/>
  <c r="Q2101" i="9" s="1"/>
  <c r="R2101" i="9" s="1"/>
  <c r="S2101" i="9" s="1"/>
  <c r="O2102" i="9"/>
  <c r="Q2102" i="9" s="1"/>
  <c r="R2102" i="9" s="1"/>
  <c r="S2102" i="9" s="1"/>
  <c r="O2103" i="9"/>
  <c r="Q2103" i="9" s="1"/>
  <c r="R2103" i="9" s="1"/>
  <c r="S2103" i="9" s="1"/>
  <c r="O2105" i="9"/>
  <c r="Q2105" i="9" s="1"/>
  <c r="R2105" i="9" s="1"/>
  <c r="S2105" i="9" s="1"/>
  <c r="O2104" i="9"/>
  <c r="Q2104" i="9" s="1"/>
  <c r="R2104" i="9" s="1"/>
  <c r="S2104" i="9" s="1"/>
  <c r="O2106" i="9"/>
  <c r="Q2106" i="9" s="1"/>
  <c r="R2106" i="9" s="1"/>
  <c r="S2106" i="9" s="1"/>
  <c r="O2107" i="9"/>
  <c r="Q2107" i="9" s="1"/>
  <c r="R2107" i="9" s="1"/>
  <c r="S2107" i="9" s="1"/>
  <c r="O2108" i="9"/>
  <c r="Q2108" i="9" s="1"/>
  <c r="R2108" i="9" s="1"/>
  <c r="S2108" i="9" s="1"/>
  <c r="O2110" i="9"/>
  <c r="Q2110" i="9" s="1"/>
  <c r="R2110" i="9" s="1"/>
  <c r="S2110" i="9" s="1"/>
  <c r="O2109" i="9"/>
  <c r="Q2109" i="9" s="1"/>
  <c r="R2109" i="9" s="1"/>
  <c r="S2109" i="9" s="1"/>
  <c r="O2111" i="9"/>
  <c r="Q2111" i="9" s="1"/>
  <c r="R2111" i="9" s="1"/>
  <c r="S2111" i="9" s="1"/>
  <c r="O2112" i="9"/>
  <c r="Q2112" i="9" s="1"/>
  <c r="R2112" i="9" s="1"/>
  <c r="S2112" i="9" s="1"/>
  <c r="O2114" i="9"/>
  <c r="Q2114" i="9" s="1"/>
  <c r="R2114" i="9" s="1"/>
  <c r="S2114" i="9" s="1"/>
  <c r="O2113" i="9"/>
  <c r="Q2113" i="9" s="1"/>
  <c r="R2113" i="9" s="1"/>
  <c r="S2113" i="9" s="1"/>
  <c r="O2115" i="9"/>
  <c r="Q2115" i="9" s="1"/>
  <c r="R2115" i="9" s="1"/>
  <c r="S2115" i="9" s="1"/>
  <c r="O2116" i="9"/>
  <c r="Q2116" i="9" s="1"/>
  <c r="R2116" i="9" s="1"/>
  <c r="S2116" i="9" s="1"/>
  <c r="O2117" i="9"/>
  <c r="Q2117" i="9" s="1"/>
  <c r="R2117" i="9" s="1"/>
  <c r="S2117" i="9" s="1"/>
  <c r="O2119" i="9"/>
  <c r="Q2119" i="9" s="1"/>
  <c r="R2119" i="9" s="1"/>
  <c r="S2119" i="9" s="1"/>
  <c r="O2118" i="9"/>
  <c r="Q2118" i="9" s="1"/>
  <c r="R2118" i="9" s="1"/>
  <c r="S2118" i="9" s="1"/>
  <c r="O2120" i="9"/>
  <c r="Q2120" i="9" s="1"/>
  <c r="R2120" i="9" s="1"/>
  <c r="S2120" i="9" s="1"/>
  <c r="O2121" i="9"/>
  <c r="Q2121" i="9" s="1"/>
  <c r="R2121" i="9" s="1"/>
  <c r="S2121" i="9" s="1"/>
  <c r="O2122" i="9"/>
  <c r="Q2122" i="9" s="1"/>
  <c r="R2122" i="9" s="1"/>
  <c r="S2122" i="9" s="1"/>
  <c r="O2124" i="9"/>
  <c r="Q2124" i="9" s="1"/>
  <c r="R2124" i="9" s="1"/>
  <c r="S2124" i="9" s="1"/>
  <c r="O2123" i="9"/>
  <c r="Q2123" i="9" s="1"/>
  <c r="R2123" i="9" s="1"/>
  <c r="S2123" i="9" s="1"/>
  <c r="O2125" i="9"/>
  <c r="Q2125" i="9" s="1"/>
  <c r="R2125" i="9" s="1"/>
  <c r="S2125" i="9" s="1"/>
  <c r="O2126" i="9"/>
  <c r="Q2126" i="9" s="1"/>
  <c r="R2126" i="9" s="1"/>
  <c r="S2126" i="9" s="1"/>
  <c r="O2128" i="9"/>
  <c r="Q2128" i="9" s="1"/>
  <c r="R2128" i="9" s="1"/>
  <c r="S2128" i="9" s="1"/>
  <c r="O2127" i="9"/>
  <c r="Q2127" i="9" s="1"/>
  <c r="R2127" i="9" s="1"/>
  <c r="S2127" i="9" s="1"/>
  <c r="O2129" i="9"/>
  <c r="Q2129" i="9" s="1"/>
  <c r="R2129" i="9" s="1"/>
  <c r="S2129" i="9" s="1"/>
  <c r="O2130" i="9"/>
  <c r="Q2130" i="9" s="1"/>
  <c r="R2130" i="9" s="1"/>
  <c r="S2130" i="9" s="1"/>
  <c r="O2131" i="9"/>
  <c r="Q2131" i="9" s="1"/>
  <c r="R2131" i="9" s="1"/>
  <c r="S2131" i="9" s="1"/>
  <c r="O2132" i="9"/>
  <c r="Q2132" i="9" s="1"/>
  <c r="R2132" i="9" s="1"/>
  <c r="S2132" i="9" s="1"/>
  <c r="O2133" i="9"/>
  <c r="Q2133" i="9" s="1"/>
  <c r="R2133" i="9" s="1"/>
  <c r="S2133" i="9" s="1"/>
  <c r="O2135" i="9"/>
  <c r="Q2135" i="9" s="1"/>
  <c r="R2135" i="9" s="1"/>
  <c r="S2135" i="9" s="1"/>
  <c r="O2136" i="9"/>
  <c r="Q2136" i="9" s="1"/>
  <c r="R2136" i="9" s="1"/>
  <c r="S2136" i="9" s="1"/>
  <c r="O2134" i="9"/>
  <c r="Q2134" i="9" s="1"/>
  <c r="R2134" i="9" s="1"/>
  <c r="S2134" i="9" s="1"/>
  <c r="O2137" i="9"/>
  <c r="Q2137" i="9" s="1"/>
  <c r="R2137" i="9" s="1"/>
  <c r="S2137" i="9" s="1"/>
  <c r="O2139" i="9"/>
  <c r="Q2139" i="9" s="1"/>
  <c r="R2139" i="9" s="1"/>
  <c r="S2139" i="9" s="1"/>
  <c r="O2140" i="9"/>
  <c r="Q2140" i="9" s="1"/>
  <c r="R2140" i="9" s="1"/>
  <c r="S2140" i="9" s="1"/>
  <c r="O2138" i="9"/>
  <c r="Q2138" i="9" s="1"/>
  <c r="R2138" i="9" s="1"/>
  <c r="S2138" i="9" s="1"/>
  <c r="O2141" i="9"/>
  <c r="Q2141" i="9" s="1"/>
  <c r="R2141" i="9" s="1"/>
  <c r="S2141" i="9" s="1"/>
  <c r="O2142" i="9"/>
  <c r="Q2142" i="9" s="1"/>
  <c r="R2142" i="9" s="1"/>
  <c r="S2142" i="9" s="1"/>
  <c r="O2144" i="9"/>
  <c r="Q2144" i="9" s="1"/>
  <c r="R2144" i="9" s="1"/>
  <c r="S2144" i="9" s="1"/>
  <c r="O2143" i="9"/>
  <c r="Q2143" i="9" s="1"/>
  <c r="R2143" i="9" s="1"/>
  <c r="S2143" i="9" s="1"/>
  <c r="O2145" i="9"/>
  <c r="Q2145" i="9" s="1"/>
  <c r="R2145" i="9" s="1"/>
  <c r="S2145" i="9" s="1"/>
  <c r="O2146" i="9"/>
  <c r="Q2146" i="9" s="1"/>
  <c r="R2146" i="9" s="1"/>
  <c r="S2146" i="9" s="1"/>
  <c r="O2147" i="9"/>
  <c r="Q2147" i="9" s="1"/>
  <c r="R2147" i="9" s="1"/>
  <c r="S2147" i="9" s="1"/>
  <c r="O2148" i="9"/>
  <c r="Q2148" i="9" s="1"/>
  <c r="R2148" i="9" s="1"/>
  <c r="S2148" i="9" s="1"/>
  <c r="O2149" i="9"/>
  <c r="Q2149" i="9" s="1"/>
  <c r="R2149" i="9" s="1"/>
  <c r="S2149" i="9" s="1"/>
  <c r="O2151" i="9"/>
  <c r="Q2151" i="9" s="1"/>
  <c r="R2151" i="9" s="1"/>
  <c r="S2151" i="9" s="1"/>
  <c r="O2150" i="9"/>
  <c r="Q2150" i="9" s="1"/>
  <c r="R2150" i="9" s="1"/>
  <c r="S2150" i="9" s="1"/>
  <c r="O2152" i="9"/>
  <c r="Q2152" i="9" s="1"/>
  <c r="R2152" i="9" s="1"/>
  <c r="S2152" i="9" s="1"/>
  <c r="O2153" i="9"/>
  <c r="Q2153" i="9" s="1"/>
  <c r="R2153" i="9" s="1"/>
  <c r="S2153" i="9" s="1"/>
  <c r="O2154" i="9"/>
  <c r="Q2154" i="9" s="1"/>
  <c r="R2154" i="9" s="1"/>
  <c r="S2154" i="9" s="1"/>
  <c r="O2155" i="9"/>
  <c r="Q2155" i="9" s="1"/>
  <c r="R2155" i="9" s="1"/>
  <c r="S2155" i="9" s="1"/>
  <c r="O2156" i="9"/>
  <c r="Q2156" i="9" s="1"/>
  <c r="R2156" i="9" s="1"/>
  <c r="S2156" i="9" s="1"/>
  <c r="O2157" i="9"/>
  <c r="Q2157" i="9" s="1"/>
  <c r="R2157" i="9" s="1"/>
  <c r="S2157" i="9" s="1"/>
  <c r="O2158" i="9"/>
  <c r="Q2158" i="9" s="1"/>
  <c r="R2158" i="9" s="1"/>
  <c r="S2158" i="9" s="1"/>
  <c r="O2159" i="9"/>
  <c r="Q2159" i="9" s="1"/>
  <c r="R2159" i="9" s="1"/>
  <c r="S2159" i="9" s="1"/>
  <c r="O2160" i="9"/>
  <c r="Q2160" i="9" s="1"/>
  <c r="R2160" i="9" s="1"/>
  <c r="S2160" i="9" s="1"/>
  <c r="O2162" i="9"/>
  <c r="Q2162" i="9" s="1"/>
  <c r="R2162" i="9" s="1"/>
  <c r="S2162" i="9" s="1"/>
  <c r="O2161" i="9"/>
  <c r="Q2161" i="9" s="1"/>
  <c r="R2161" i="9" s="1"/>
  <c r="S2161" i="9" s="1"/>
  <c r="O2163" i="9"/>
  <c r="Q2163" i="9" s="1"/>
  <c r="R2163" i="9" s="1"/>
  <c r="S2163" i="9" s="1"/>
  <c r="O2164" i="9"/>
  <c r="Q2164" i="9" s="1"/>
  <c r="R2164" i="9" s="1"/>
  <c r="S2164" i="9" s="1"/>
  <c r="O2165" i="9"/>
  <c r="Q2165" i="9" s="1"/>
  <c r="R2165" i="9" s="1"/>
  <c r="S2165" i="9" s="1"/>
  <c r="O2166" i="9"/>
  <c r="Q2166" i="9" s="1"/>
  <c r="R2166" i="9" s="1"/>
  <c r="S2166" i="9" s="1"/>
  <c r="O2167" i="9"/>
  <c r="Q2167" i="9" s="1"/>
  <c r="R2167" i="9" s="1"/>
  <c r="S2167" i="9" s="1"/>
  <c r="O2168" i="9"/>
  <c r="Q2168" i="9" s="1"/>
  <c r="R2168" i="9" s="1"/>
  <c r="S2168" i="9" s="1"/>
  <c r="O2169" i="9"/>
  <c r="Q2169" i="9" s="1"/>
  <c r="R2169" i="9" s="1"/>
  <c r="S2169" i="9" s="1"/>
  <c r="O2170" i="9"/>
  <c r="Q2170" i="9" s="1"/>
  <c r="R2170" i="9" s="1"/>
  <c r="S2170" i="9" s="1"/>
  <c r="O2171" i="9"/>
  <c r="Q2171" i="9" s="1"/>
  <c r="R2171" i="9" s="1"/>
  <c r="S2171" i="9" s="1"/>
  <c r="O2172" i="9"/>
  <c r="Q2172" i="9" s="1"/>
  <c r="R2172" i="9" s="1"/>
  <c r="S2172" i="9" s="1"/>
  <c r="O2174" i="9"/>
  <c r="Q2174" i="9" s="1"/>
  <c r="R2174" i="9" s="1"/>
  <c r="S2174" i="9" s="1"/>
  <c r="O2175" i="9"/>
  <c r="Q2175" i="9" s="1"/>
  <c r="R2175" i="9" s="1"/>
  <c r="S2175" i="9" s="1"/>
  <c r="O2173" i="9"/>
  <c r="Q2173" i="9" s="1"/>
  <c r="R2173" i="9" s="1"/>
  <c r="S2173" i="9" s="1"/>
  <c r="O2176" i="9"/>
  <c r="Q2176" i="9" s="1"/>
  <c r="R2176" i="9" s="1"/>
  <c r="S2176" i="9" s="1"/>
  <c r="O2178" i="9"/>
  <c r="Q2178" i="9" s="1"/>
  <c r="R2178" i="9" s="1"/>
  <c r="S2178" i="9" s="1"/>
  <c r="O2177" i="9"/>
  <c r="Q2177" i="9" s="1"/>
  <c r="R2177" i="9" s="1"/>
  <c r="S2177" i="9" s="1"/>
  <c r="O2180" i="9"/>
  <c r="Q2180" i="9" s="1"/>
  <c r="R2180" i="9" s="1"/>
  <c r="S2180" i="9" s="1"/>
  <c r="O2179" i="9"/>
  <c r="Q2179" i="9" s="1"/>
  <c r="R2179" i="9" s="1"/>
  <c r="S2179" i="9" s="1"/>
  <c r="O2181" i="9"/>
  <c r="Q2181" i="9" s="1"/>
  <c r="R2181" i="9" s="1"/>
  <c r="S2181" i="9" s="1"/>
  <c r="O2182" i="9"/>
  <c r="Q2182" i="9" s="1"/>
  <c r="R2182" i="9" s="1"/>
  <c r="S2182" i="9" s="1"/>
  <c r="O2183" i="9"/>
  <c r="Q2183" i="9" s="1"/>
  <c r="R2183" i="9" s="1"/>
  <c r="S2183" i="9" s="1"/>
  <c r="O2184" i="9"/>
  <c r="Q2184" i="9" s="1"/>
  <c r="R2184" i="9" s="1"/>
  <c r="S2184" i="9" s="1"/>
  <c r="O2188" i="9"/>
  <c r="Q2188" i="9" s="1"/>
  <c r="R2188" i="9" s="1"/>
  <c r="S2188" i="9" s="1"/>
  <c r="O2189" i="9"/>
  <c r="Q2189" i="9" s="1"/>
  <c r="R2189" i="9" s="1"/>
  <c r="S2189" i="9" s="1"/>
  <c r="O2190" i="9"/>
  <c r="Q2190" i="9" s="1"/>
  <c r="R2190" i="9" s="1"/>
  <c r="S2190" i="9" s="1"/>
  <c r="O2192" i="9"/>
  <c r="Q2192" i="9" s="1"/>
  <c r="R2192" i="9" s="1"/>
  <c r="S2192" i="9" s="1"/>
  <c r="O2191" i="9"/>
  <c r="Q2191" i="9" s="1"/>
  <c r="R2191" i="9" s="1"/>
  <c r="S2191" i="9" s="1"/>
  <c r="O2193" i="9"/>
  <c r="Q2193" i="9" s="1"/>
  <c r="R2193" i="9" s="1"/>
  <c r="S2193" i="9" s="1"/>
  <c r="O2194" i="9"/>
  <c r="Q2194" i="9" s="1"/>
  <c r="R2194" i="9" s="1"/>
  <c r="S2194" i="9" s="1"/>
  <c r="O2196" i="9"/>
  <c r="Q2196" i="9" s="1"/>
  <c r="R2196" i="9" s="1"/>
  <c r="S2196" i="9" s="1"/>
  <c r="O2195" i="9"/>
  <c r="Q2195" i="9" s="1"/>
  <c r="R2195" i="9" s="1"/>
  <c r="S2195" i="9" s="1"/>
  <c r="O2197" i="9"/>
  <c r="Q2197" i="9" s="1"/>
  <c r="R2197" i="9" s="1"/>
  <c r="S2197" i="9" s="1"/>
  <c r="O2198" i="9"/>
  <c r="Q2198" i="9" s="1"/>
  <c r="R2198" i="9" s="1"/>
  <c r="S2198" i="9" s="1"/>
  <c r="O2200" i="9"/>
  <c r="Q2200" i="9" s="1"/>
  <c r="R2200" i="9" s="1"/>
  <c r="S2200" i="9" s="1"/>
  <c r="O2199" i="9"/>
  <c r="Q2199" i="9" s="1"/>
  <c r="R2199" i="9" s="1"/>
  <c r="S2199" i="9" s="1"/>
  <c r="O2201" i="9"/>
  <c r="Q2201" i="9" s="1"/>
  <c r="R2201" i="9" s="1"/>
  <c r="S2201" i="9" s="1"/>
  <c r="O2202" i="9"/>
  <c r="Q2202" i="9" s="1"/>
  <c r="R2202" i="9" s="1"/>
  <c r="S2202" i="9" s="1"/>
  <c r="O2204" i="9"/>
  <c r="Q2204" i="9" s="1"/>
  <c r="R2204" i="9" s="1"/>
  <c r="S2204" i="9" s="1"/>
  <c r="O2203" i="9"/>
  <c r="Q2203" i="9" s="1"/>
  <c r="R2203" i="9" s="1"/>
  <c r="S2203" i="9" s="1"/>
  <c r="O2205" i="9"/>
  <c r="Q2205" i="9" s="1"/>
  <c r="R2205" i="9" s="1"/>
  <c r="S2205" i="9" s="1"/>
  <c r="O2206" i="9"/>
  <c r="Q2206" i="9" s="1"/>
  <c r="R2206" i="9" s="1"/>
  <c r="S2206" i="9" s="1"/>
  <c r="O2208" i="9"/>
  <c r="Q2208" i="9" s="1"/>
  <c r="R2208" i="9" s="1"/>
  <c r="S2208" i="9" s="1"/>
  <c r="O2207" i="9"/>
  <c r="Q2207" i="9" s="1"/>
  <c r="R2207" i="9" s="1"/>
  <c r="S2207" i="9" s="1"/>
  <c r="O2209" i="9"/>
  <c r="Q2209" i="9" s="1"/>
  <c r="R2209" i="9" s="1"/>
  <c r="S2209" i="9" s="1"/>
  <c r="O2210" i="9"/>
  <c r="Q2210" i="9" s="1"/>
  <c r="R2210" i="9" s="1"/>
  <c r="S2210" i="9" s="1"/>
  <c r="O2211" i="9"/>
  <c r="Q2211" i="9" s="1"/>
  <c r="R2211" i="9" s="1"/>
  <c r="S2211" i="9" s="1"/>
  <c r="O2212" i="9"/>
  <c r="Q2212" i="9" s="1"/>
  <c r="R2212" i="9" s="1"/>
  <c r="S2212" i="9" s="1"/>
  <c r="O2213" i="9"/>
  <c r="Q2213" i="9" s="1"/>
  <c r="R2213" i="9" s="1"/>
  <c r="S2213" i="9" s="1"/>
  <c r="O2214" i="9"/>
  <c r="Q2214" i="9" s="1"/>
  <c r="R2214" i="9" s="1"/>
  <c r="S2214" i="9" s="1"/>
  <c r="O2215" i="9"/>
  <c r="Q2215" i="9" s="1"/>
  <c r="R2215" i="9" s="1"/>
  <c r="S2215" i="9" s="1"/>
  <c r="O2217" i="9"/>
  <c r="Q2217" i="9" s="1"/>
  <c r="R2217" i="9" s="1"/>
  <c r="S2217" i="9" s="1"/>
  <c r="O2216" i="9"/>
  <c r="Q2216" i="9" s="1"/>
  <c r="R2216" i="9" s="1"/>
  <c r="S2216" i="9" s="1"/>
  <c r="O2218" i="9"/>
  <c r="Q2218" i="9" s="1"/>
  <c r="R2218" i="9" s="1"/>
  <c r="S2218" i="9" s="1"/>
  <c r="O2219" i="9"/>
  <c r="Q2219" i="9" s="1"/>
  <c r="R2219" i="9" s="1"/>
  <c r="S2219" i="9" s="1"/>
  <c r="O2221" i="9"/>
  <c r="Q2221" i="9" s="1"/>
  <c r="R2221" i="9" s="1"/>
  <c r="S2221" i="9" s="1"/>
  <c r="O2220" i="9"/>
  <c r="Q2220" i="9" s="1"/>
  <c r="R2220" i="9" s="1"/>
  <c r="S2220" i="9" s="1"/>
  <c r="O2222" i="9"/>
  <c r="Q2222" i="9" s="1"/>
  <c r="R2222" i="9" s="1"/>
  <c r="S2222" i="9" s="1"/>
  <c r="O2223" i="9"/>
  <c r="Q2223" i="9" s="1"/>
  <c r="R2223" i="9" s="1"/>
  <c r="S2223" i="9" s="1"/>
  <c r="O2224" i="9"/>
  <c r="Q2224" i="9" s="1"/>
  <c r="R2224" i="9" s="1"/>
  <c r="S2224" i="9" s="1"/>
  <c r="O2225" i="9"/>
  <c r="Q2225" i="9" s="1"/>
  <c r="R2225" i="9" s="1"/>
  <c r="S2225" i="9" s="1"/>
  <c r="O2226" i="9"/>
  <c r="Q2226" i="9" s="1"/>
  <c r="R2226" i="9" s="1"/>
  <c r="S2226" i="9" s="1"/>
  <c r="O2227" i="9"/>
  <c r="Q2227" i="9" s="1"/>
  <c r="R2227" i="9" s="1"/>
  <c r="S2227" i="9" s="1"/>
  <c r="O2229" i="9"/>
  <c r="Q2229" i="9" s="1"/>
  <c r="R2229" i="9" s="1"/>
  <c r="S2229" i="9" s="1"/>
  <c r="O2228" i="9"/>
  <c r="Q2228" i="9" s="1"/>
  <c r="R2228" i="9" s="1"/>
  <c r="S2228" i="9" s="1"/>
  <c r="O2230" i="9"/>
  <c r="Q2230" i="9" s="1"/>
  <c r="R2230" i="9" s="1"/>
  <c r="S2230" i="9" s="1"/>
  <c r="O2231" i="9"/>
  <c r="Q2231" i="9" s="1"/>
  <c r="R2231" i="9" s="1"/>
  <c r="S2231" i="9" s="1"/>
  <c r="O2232" i="9"/>
  <c r="Q2232" i="9" s="1"/>
  <c r="R2232" i="9" s="1"/>
  <c r="S2232" i="9" s="1"/>
  <c r="O2233" i="9"/>
  <c r="Q2233" i="9" s="1"/>
  <c r="R2233" i="9" s="1"/>
  <c r="S2233" i="9" s="1"/>
  <c r="O2234" i="9"/>
  <c r="Q2234" i="9" s="1"/>
  <c r="R2234" i="9" s="1"/>
  <c r="S2234" i="9" s="1"/>
  <c r="O2239" i="9"/>
  <c r="Q2239" i="9" s="1"/>
  <c r="R2239" i="9" s="1"/>
  <c r="S2239" i="9" s="1"/>
  <c r="O2240" i="9"/>
  <c r="Q2240" i="9" s="1"/>
  <c r="R2240" i="9" s="1"/>
  <c r="S2240" i="9" s="1"/>
  <c r="O2241" i="9"/>
  <c r="Q2241" i="9" s="1"/>
  <c r="R2241" i="9" s="1"/>
  <c r="S2241" i="9" s="1"/>
  <c r="O2243" i="9"/>
  <c r="Q2243" i="9" s="1"/>
  <c r="R2243" i="9" s="1"/>
  <c r="S2243" i="9" s="1"/>
  <c r="O2242" i="9"/>
  <c r="Q2242" i="9" s="1"/>
  <c r="R2242" i="9" s="1"/>
  <c r="S2242" i="9" s="1"/>
  <c r="O2244" i="9"/>
  <c r="Q2244" i="9" s="1"/>
  <c r="R2244" i="9" s="1"/>
  <c r="S2244" i="9" s="1"/>
  <c r="O2245" i="9"/>
  <c r="Q2245" i="9" s="1"/>
  <c r="R2245" i="9" s="1"/>
  <c r="S2245" i="9" s="1"/>
  <c r="O2246" i="9"/>
  <c r="Q2246" i="9" s="1"/>
  <c r="R2246" i="9" s="1"/>
  <c r="S2246" i="9" s="1"/>
  <c r="O2247" i="9"/>
  <c r="Q2247" i="9" s="1"/>
  <c r="R2247" i="9" s="1"/>
  <c r="S2247" i="9" s="1"/>
  <c r="O2248" i="9"/>
  <c r="Q2248" i="9" s="1"/>
  <c r="R2248" i="9" s="1"/>
  <c r="S2248" i="9" s="1"/>
  <c r="O2249" i="9"/>
  <c r="Q2249" i="9" s="1"/>
  <c r="R2249" i="9" s="1"/>
  <c r="S2249" i="9" s="1"/>
  <c r="O2251" i="9"/>
  <c r="Q2251" i="9" s="1"/>
  <c r="R2251" i="9" s="1"/>
  <c r="S2251" i="9" s="1"/>
  <c r="O2250" i="9"/>
  <c r="Q2250" i="9" s="1"/>
  <c r="R2250" i="9" s="1"/>
  <c r="S2250" i="9" s="1"/>
  <c r="O2252" i="9"/>
  <c r="Q2252" i="9" s="1"/>
  <c r="R2252" i="9" s="1"/>
  <c r="S2252" i="9" s="1"/>
  <c r="O2253" i="9"/>
  <c r="Q2253" i="9" s="1"/>
  <c r="R2253" i="9" s="1"/>
  <c r="S2253" i="9" s="1"/>
  <c r="O2255" i="9"/>
  <c r="Q2255" i="9" s="1"/>
  <c r="R2255" i="9" s="1"/>
  <c r="S2255" i="9" s="1"/>
  <c r="O2254" i="9"/>
  <c r="Q2254" i="9" s="1"/>
  <c r="R2254" i="9" s="1"/>
  <c r="S2254" i="9" s="1"/>
  <c r="O2256" i="9"/>
  <c r="Q2256" i="9" s="1"/>
  <c r="R2256" i="9" s="1"/>
  <c r="S2256" i="9" s="1"/>
  <c r="O2257" i="9"/>
  <c r="Q2257" i="9" s="1"/>
  <c r="R2257" i="9" s="1"/>
  <c r="S2257" i="9" s="1"/>
  <c r="O2258" i="9"/>
  <c r="Q2258" i="9" s="1"/>
  <c r="R2258" i="9" s="1"/>
  <c r="S2258" i="9" s="1"/>
  <c r="O2259" i="9"/>
  <c r="Q2259" i="9" s="1"/>
  <c r="R2259" i="9" s="1"/>
  <c r="S2259" i="9" s="1"/>
  <c r="O2260" i="9"/>
  <c r="Q2260" i="9" s="1"/>
  <c r="R2260" i="9" s="1"/>
  <c r="S2260" i="9" s="1"/>
  <c r="O2261" i="9"/>
  <c r="Q2261" i="9" s="1"/>
  <c r="R2261" i="9" s="1"/>
  <c r="S2261" i="9" s="1"/>
  <c r="O2263" i="9"/>
  <c r="Q2263" i="9" s="1"/>
  <c r="R2263" i="9" s="1"/>
  <c r="S2263" i="9" s="1"/>
  <c r="O2262" i="9"/>
  <c r="Q2262" i="9" s="1"/>
  <c r="R2262" i="9" s="1"/>
  <c r="S2262" i="9" s="1"/>
  <c r="O2264" i="9"/>
  <c r="Q2264" i="9" s="1"/>
  <c r="R2264" i="9" s="1"/>
  <c r="S2264" i="9" s="1"/>
  <c r="O2265" i="9"/>
  <c r="Q2265" i="9" s="1"/>
  <c r="R2265" i="9" s="1"/>
  <c r="S2265" i="9" s="1"/>
  <c r="O2267" i="9"/>
  <c r="Q2267" i="9" s="1"/>
  <c r="R2267" i="9" s="1"/>
  <c r="S2267" i="9" s="1"/>
  <c r="O2266" i="9"/>
  <c r="Q2266" i="9" s="1"/>
  <c r="R2266" i="9" s="1"/>
  <c r="S2266" i="9" s="1"/>
  <c r="O2268" i="9"/>
  <c r="Q2268" i="9" s="1"/>
  <c r="R2268" i="9" s="1"/>
  <c r="S2268" i="9" s="1"/>
  <c r="O2269" i="9"/>
  <c r="Q2269" i="9" s="1"/>
  <c r="R2269" i="9" s="1"/>
  <c r="S2269" i="9" s="1"/>
  <c r="O2271" i="9"/>
  <c r="Q2271" i="9" s="1"/>
  <c r="R2271" i="9" s="1"/>
  <c r="S2271" i="9" s="1"/>
  <c r="O2270" i="9"/>
  <c r="Q2270" i="9" s="1"/>
  <c r="R2270" i="9" s="1"/>
  <c r="S2270" i="9" s="1"/>
  <c r="O2272" i="9"/>
  <c r="Q2272" i="9" s="1"/>
  <c r="R2272" i="9" s="1"/>
  <c r="S2272" i="9" s="1"/>
  <c r="O2273" i="9"/>
  <c r="Q2273" i="9" s="1"/>
  <c r="R2273" i="9" s="1"/>
  <c r="S2273" i="9" s="1"/>
  <c r="O2274" i="9"/>
  <c r="Q2274" i="9" s="1"/>
  <c r="R2274" i="9" s="1"/>
  <c r="S2274" i="9" s="1"/>
  <c r="O2275" i="9"/>
  <c r="Q2275" i="9" s="1"/>
  <c r="R2275" i="9" s="1"/>
  <c r="S2275" i="9" s="1"/>
  <c r="O2276" i="9"/>
  <c r="Q2276" i="9" s="1"/>
  <c r="R2276" i="9" s="1"/>
  <c r="S2276" i="9" s="1"/>
  <c r="O2277" i="9"/>
  <c r="Q2277" i="9" s="1"/>
  <c r="R2277" i="9" s="1"/>
  <c r="S2277" i="9" s="1"/>
  <c r="O2279" i="9"/>
  <c r="Q2279" i="9" s="1"/>
  <c r="R2279" i="9" s="1"/>
  <c r="S2279" i="9" s="1"/>
  <c r="O2278" i="9"/>
  <c r="Q2278" i="9" s="1"/>
  <c r="R2278" i="9" s="1"/>
  <c r="S2278" i="9" s="1"/>
  <c r="O2280" i="9"/>
  <c r="Q2280" i="9" s="1"/>
  <c r="R2280" i="9" s="1"/>
  <c r="S2280" i="9" s="1"/>
  <c r="O2281" i="9"/>
  <c r="Q2281" i="9" s="1"/>
  <c r="R2281" i="9" s="1"/>
  <c r="S2281" i="9" s="1"/>
  <c r="O2283" i="9"/>
  <c r="Q2283" i="9" s="1"/>
  <c r="R2283" i="9" s="1"/>
  <c r="S2283" i="9" s="1"/>
  <c r="O2282" i="9"/>
  <c r="Q2282" i="9" s="1"/>
  <c r="R2282" i="9" s="1"/>
  <c r="S2282" i="9" s="1"/>
  <c r="O2284" i="9"/>
  <c r="Q2284" i="9" s="1"/>
  <c r="R2284" i="9" s="1"/>
  <c r="S2284" i="9" s="1"/>
  <c r="O2285" i="9"/>
  <c r="Q2285" i="9" s="1"/>
  <c r="R2285" i="9" s="1"/>
  <c r="S2285" i="9" s="1"/>
  <c r="O2286" i="9"/>
  <c r="Q2286" i="9" s="1"/>
  <c r="R2286" i="9" s="1"/>
  <c r="S2286" i="9" s="1"/>
  <c r="O2287" i="9"/>
  <c r="Q2287" i="9" s="1"/>
  <c r="R2287" i="9" s="1"/>
  <c r="S2287" i="9" s="1"/>
  <c r="O2289" i="9"/>
  <c r="Q2289" i="9" s="1"/>
  <c r="R2289" i="9" s="1"/>
  <c r="S2289" i="9" s="1"/>
  <c r="O2288" i="9"/>
  <c r="Q2288" i="9" s="1"/>
  <c r="R2288" i="9" s="1"/>
  <c r="S2288" i="9" s="1"/>
  <c r="O2290" i="9"/>
  <c r="Q2290" i="9" s="1"/>
  <c r="R2290" i="9" s="1"/>
  <c r="S2290" i="9" s="1"/>
  <c r="O2291" i="9"/>
  <c r="Q2291" i="9" s="1"/>
  <c r="R2291" i="9" s="1"/>
  <c r="S2291" i="9" s="1"/>
  <c r="O2292" i="9"/>
  <c r="Q2292" i="9" s="1"/>
  <c r="R2292" i="9" s="1"/>
  <c r="S2292" i="9" s="1"/>
  <c r="O2293" i="9"/>
  <c r="Q2293" i="9" s="1"/>
  <c r="R2293" i="9" s="1"/>
  <c r="S2293" i="9" s="1"/>
  <c r="O2294" i="9"/>
  <c r="Q2294" i="9" s="1"/>
  <c r="R2294" i="9" s="1"/>
  <c r="S2294" i="9" s="1"/>
  <c r="O2295" i="9"/>
  <c r="Q2295" i="9" s="1"/>
  <c r="R2295" i="9" s="1"/>
  <c r="S2295" i="9" s="1"/>
  <c r="O2296" i="9"/>
  <c r="Q2296" i="9" s="1"/>
  <c r="R2296" i="9" s="1"/>
  <c r="S2296" i="9" s="1"/>
  <c r="O2298" i="9"/>
  <c r="Q2298" i="9" s="1"/>
  <c r="R2298" i="9" s="1"/>
  <c r="S2298" i="9" s="1"/>
  <c r="O2297" i="9"/>
  <c r="Q2297" i="9" s="1"/>
  <c r="R2297" i="9" s="1"/>
  <c r="S2297" i="9" s="1"/>
  <c r="O2299" i="9"/>
  <c r="Q2299" i="9" s="1"/>
  <c r="R2299" i="9" s="1"/>
  <c r="S2299" i="9" s="1"/>
  <c r="O2300" i="9"/>
  <c r="Q2300" i="9" s="1"/>
  <c r="R2300" i="9" s="1"/>
  <c r="S2300" i="9" s="1"/>
  <c r="O2301" i="9"/>
  <c r="Q2301" i="9" s="1"/>
  <c r="R2301" i="9" s="1"/>
  <c r="S2301" i="9" s="1"/>
  <c r="O2303" i="9"/>
  <c r="Q2303" i="9" s="1"/>
  <c r="R2303" i="9" s="1"/>
  <c r="S2303" i="9" s="1"/>
  <c r="O2302" i="9"/>
  <c r="Q2302" i="9" s="1"/>
  <c r="R2302" i="9" s="1"/>
  <c r="S2302" i="9" s="1"/>
  <c r="O2304" i="9"/>
  <c r="Q2304" i="9" s="1"/>
  <c r="R2304" i="9" s="1"/>
  <c r="S2304" i="9" s="1"/>
  <c r="O2305" i="9"/>
  <c r="Q2305" i="9" s="1"/>
  <c r="R2305" i="9" s="1"/>
  <c r="S2305" i="9" s="1"/>
  <c r="O2307" i="9"/>
  <c r="Q2307" i="9" s="1"/>
  <c r="R2307" i="9" s="1"/>
  <c r="S2307" i="9" s="1"/>
  <c r="O2306" i="9"/>
  <c r="Q2306" i="9" s="1"/>
  <c r="R2306" i="9" s="1"/>
  <c r="S2306" i="9" s="1"/>
  <c r="O2308" i="9"/>
  <c r="Q2308" i="9" s="1"/>
  <c r="R2308" i="9" s="1"/>
  <c r="S2308" i="9" s="1"/>
  <c r="O2309" i="9"/>
  <c r="Q2309" i="9" s="1"/>
  <c r="R2309" i="9" s="1"/>
  <c r="S2309" i="9" s="1"/>
  <c r="O2311" i="9"/>
  <c r="Q2311" i="9" s="1"/>
  <c r="R2311" i="9" s="1"/>
  <c r="S2311" i="9" s="1"/>
  <c r="O2310" i="9"/>
  <c r="Q2310" i="9" s="1"/>
  <c r="R2310" i="9" s="1"/>
  <c r="S2310" i="9" s="1"/>
  <c r="O2312" i="9"/>
  <c r="Q2312" i="9" s="1"/>
  <c r="R2312" i="9" s="1"/>
  <c r="S2312" i="9" s="1"/>
  <c r="O2317" i="9"/>
  <c r="Q2317" i="9" s="1"/>
  <c r="R2317" i="9" s="1"/>
  <c r="S2317" i="9" s="1"/>
  <c r="O2318" i="9"/>
  <c r="Q2318" i="9" s="1"/>
  <c r="R2318" i="9" s="1"/>
  <c r="S2318" i="9" s="1"/>
  <c r="O2319" i="9"/>
  <c r="Q2319" i="9" s="1"/>
  <c r="R2319" i="9" s="1"/>
  <c r="S2319" i="9" s="1"/>
  <c r="O2320" i="9"/>
  <c r="Q2320" i="9" s="1"/>
  <c r="R2320" i="9" s="1"/>
  <c r="S2320" i="9" s="1"/>
  <c r="O2321" i="9"/>
  <c r="Q2321" i="9" s="1"/>
  <c r="R2321" i="9" s="1"/>
  <c r="S2321" i="9" s="1"/>
  <c r="O2322" i="9"/>
  <c r="Q2322" i="9" s="1"/>
  <c r="R2322" i="9" s="1"/>
  <c r="S2322" i="9" s="1"/>
  <c r="O2323" i="9"/>
  <c r="Q2323" i="9" s="1"/>
  <c r="R2323" i="9" s="1"/>
  <c r="S2323" i="9" s="1"/>
  <c r="O2324" i="9"/>
  <c r="Q2324" i="9" s="1"/>
  <c r="R2324" i="9" s="1"/>
  <c r="S2324" i="9" s="1"/>
  <c r="O2325" i="9"/>
  <c r="Q2325" i="9" s="1"/>
  <c r="R2325" i="9" s="1"/>
  <c r="S2325" i="9" s="1"/>
  <c r="O2326" i="9"/>
  <c r="Q2326" i="9" s="1"/>
  <c r="R2326" i="9" s="1"/>
  <c r="S2326" i="9" s="1"/>
  <c r="O2328" i="9"/>
  <c r="Q2328" i="9" s="1"/>
  <c r="R2328" i="9" s="1"/>
  <c r="S2328" i="9" s="1"/>
  <c r="O2327" i="9"/>
  <c r="Q2327" i="9" s="1"/>
  <c r="R2327" i="9" s="1"/>
  <c r="S2327" i="9" s="1"/>
  <c r="O2329" i="9"/>
  <c r="Q2329" i="9" s="1"/>
  <c r="R2329" i="9" s="1"/>
  <c r="S2329" i="9" s="1"/>
  <c r="O2330" i="9"/>
  <c r="Q2330" i="9" s="1"/>
  <c r="R2330" i="9" s="1"/>
  <c r="S2330" i="9" s="1"/>
  <c r="O2331" i="9"/>
  <c r="Q2331" i="9" s="1"/>
  <c r="R2331" i="9" s="1"/>
  <c r="S2331" i="9" s="1"/>
  <c r="O2332" i="9"/>
  <c r="Q2332" i="9" s="1"/>
  <c r="R2332" i="9" s="1"/>
  <c r="S2332" i="9" s="1"/>
  <c r="O2333" i="9"/>
  <c r="Q2333" i="9" s="1"/>
  <c r="R2333" i="9" s="1"/>
  <c r="S2333" i="9" s="1"/>
  <c r="O2334" i="9"/>
  <c r="Q2334" i="9" s="1"/>
  <c r="R2334" i="9" s="1"/>
  <c r="S2334" i="9" s="1"/>
  <c r="O2336" i="9"/>
  <c r="Q2336" i="9" s="1"/>
  <c r="R2336" i="9" s="1"/>
  <c r="S2336" i="9" s="1"/>
  <c r="O2337" i="9"/>
  <c r="Q2337" i="9" s="1"/>
  <c r="R2337" i="9" s="1"/>
  <c r="S2337" i="9" s="1"/>
  <c r="O2335" i="9"/>
  <c r="Q2335" i="9" s="1"/>
  <c r="R2335" i="9" s="1"/>
  <c r="S2335" i="9" s="1"/>
  <c r="O2338" i="9"/>
  <c r="Q2338" i="9" s="1"/>
  <c r="R2338" i="9" s="1"/>
  <c r="S2338" i="9" s="1"/>
  <c r="O2339" i="9"/>
  <c r="Q2339" i="9" s="1"/>
  <c r="R2339" i="9" s="1"/>
  <c r="S2339" i="9" s="1"/>
  <c r="O2341" i="9"/>
  <c r="Q2341" i="9" s="1"/>
  <c r="R2341" i="9" s="1"/>
  <c r="S2341" i="9" s="1"/>
  <c r="O2340" i="9"/>
  <c r="Q2340" i="9" s="1"/>
  <c r="R2340" i="9" s="1"/>
  <c r="S2340" i="9" s="1"/>
  <c r="O2342" i="9"/>
  <c r="Q2342" i="9" s="1"/>
  <c r="R2342" i="9" s="1"/>
  <c r="S2342" i="9" s="1"/>
  <c r="O2343" i="9"/>
  <c r="Q2343" i="9" s="1"/>
  <c r="R2343" i="9" s="1"/>
  <c r="S2343" i="9" s="1"/>
  <c r="O2345" i="9"/>
  <c r="Q2345" i="9" s="1"/>
  <c r="R2345" i="9" s="1"/>
  <c r="S2345" i="9" s="1"/>
  <c r="O2346" i="9"/>
  <c r="Q2346" i="9" s="1"/>
  <c r="R2346" i="9" s="1"/>
  <c r="S2346" i="9" s="1"/>
  <c r="O2344" i="9"/>
  <c r="Q2344" i="9" s="1"/>
  <c r="R2344" i="9" s="1"/>
  <c r="S2344" i="9" s="1"/>
  <c r="O2347" i="9"/>
  <c r="Q2347" i="9" s="1"/>
  <c r="R2347" i="9" s="1"/>
  <c r="S2347" i="9" s="1"/>
  <c r="O2348" i="9"/>
  <c r="Q2348" i="9" s="1"/>
  <c r="R2348" i="9" s="1"/>
  <c r="S2348" i="9" s="1"/>
  <c r="O2349" i="9"/>
  <c r="Q2349" i="9" s="1"/>
  <c r="R2349" i="9" s="1"/>
  <c r="S2349" i="9" s="1"/>
  <c r="O2351" i="9"/>
  <c r="Q2351" i="9" s="1"/>
  <c r="R2351" i="9" s="1"/>
  <c r="S2351" i="9" s="1"/>
  <c r="O2350" i="9"/>
  <c r="Q2350" i="9" s="1"/>
  <c r="R2350" i="9" s="1"/>
  <c r="S2350" i="9" s="1"/>
  <c r="O2352" i="9"/>
  <c r="Q2352" i="9" s="1"/>
  <c r="R2352" i="9" s="1"/>
  <c r="S2352" i="9" s="1"/>
  <c r="O2356" i="9"/>
  <c r="Q2356" i="9" s="1"/>
  <c r="R2356" i="9" s="1"/>
  <c r="S2356" i="9" s="1"/>
  <c r="O2357" i="9"/>
  <c r="Q2357" i="9" s="1"/>
  <c r="R2357" i="9" s="1"/>
  <c r="S2357" i="9" s="1"/>
  <c r="O2358" i="9"/>
  <c r="Q2358" i="9" s="1"/>
  <c r="R2358" i="9" s="1"/>
  <c r="S2358" i="9" s="1"/>
  <c r="O2360" i="9"/>
  <c r="Q2360" i="9" s="1"/>
  <c r="R2360" i="9" s="1"/>
  <c r="S2360" i="9" s="1"/>
  <c r="O2359" i="9"/>
  <c r="Q2359" i="9" s="1"/>
  <c r="R2359" i="9" s="1"/>
  <c r="S2359" i="9" s="1"/>
  <c r="O2361" i="9"/>
  <c r="Q2361" i="9" s="1"/>
  <c r="R2361" i="9" s="1"/>
  <c r="S2361" i="9" s="1"/>
  <c r="O2362" i="9"/>
  <c r="Q2362" i="9" s="1"/>
  <c r="R2362" i="9" s="1"/>
  <c r="S2362" i="9" s="1"/>
  <c r="O2364" i="9"/>
  <c r="Q2364" i="9" s="1"/>
  <c r="R2364" i="9" s="1"/>
  <c r="S2364" i="9" s="1"/>
  <c r="O2363" i="9"/>
  <c r="Q2363" i="9" s="1"/>
  <c r="R2363" i="9" s="1"/>
  <c r="S2363" i="9" s="1"/>
  <c r="O2365" i="9"/>
  <c r="Q2365" i="9" s="1"/>
  <c r="R2365" i="9" s="1"/>
  <c r="S2365" i="9" s="1"/>
  <c r="O2366" i="9"/>
  <c r="Q2366" i="9" s="1"/>
  <c r="R2366" i="9" s="1"/>
  <c r="S2366" i="9" s="1"/>
  <c r="O2368" i="9"/>
  <c r="Q2368" i="9" s="1"/>
  <c r="R2368" i="9" s="1"/>
  <c r="S2368" i="9" s="1"/>
  <c r="O2367" i="9"/>
  <c r="Q2367" i="9" s="1"/>
  <c r="R2367" i="9" s="1"/>
  <c r="S2367" i="9" s="1"/>
  <c r="O2369" i="9"/>
  <c r="Q2369" i="9" s="1"/>
  <c r="R2369" i="9" s="1"/>
  <c r="S2369" i="9" s="1"/>
  <c r="O2370" i="9"/>
  <c r="Q2370" i="9" s="1"/>
  <c r="R2370" i="9" s="1"/>
  <c r="S2370" i="9" s="1"/>
  <c r="O2372" i="9"/>
  <c r="Q2372" i="9" s="1"/>
  <c r="R2372" i="9" s="1"/>
  <c r="S2372" i="9" s="1"/>
  <c r="O2371" i="9"/>
  <c r="Q2371" i="9" s="1"/>
  <c r="R2371" i="9" s="1"/>
  <c r="S2371" i="9" s="1"/>
  <c r="O2373" i="9"/>
  <c r="Q2373" i="9" s="1"/>
  <c r="R2373" i="9" s="1"/>
  <c r="S2373" i="9" s="1"/>
  <c r="O2374" i="9"/>
  <c r="Q2374" i="9" s="1"/>
  <c r="R2374" i="9" s="1"/>
  <c r="S2374" i="9" s="1"/>
  <c r="O2376" i="9"/>
  <c r="Q2376" i="9" s="1"/>
  <c r="R2376" i="9" s="1"/>
  <c r="S2376" i="9" s="1"/>
  <c r="O2375" i="9"/>
  <c r="Q2375" i="9" s="1"/>
  <c r="R2375" i="9" s="1"/>
  <c r="S2375" i="9" s="1"/>
  <c r="O2377" i="9"/>
  <c r="Q2377" i="9" s="1"/>
  <c r="R2377" i="9" s="1"/>
  <c r="S2377" i="9" s="1"/>
  <c r="O2378" i="9"/>
  <c r="Q2378" i="9" s="1"/>
  <c r="R2378" i="9" s="1"/>
  <c r="S2378" i="9" s="1"/>
  <c r="O2380" i="9"/>
  <c r="Q2380" i="9" s="1"/>
  <c r="R2380" i="9" s="1"/>
  <c r="S2380" i="9" s="1"/>
  <c r="O2379" i="9"/>
  <c r="Q2379" i="9" s="1"/>
  <c r="R2379" i="9" s="1"/>
  <c r="S2379" i="9" s="1"/>
  <c r="O2381" i="9"/>
  <c r="Q2381" i="9" s="1"/>
  <c r="R2381" i="9" s="1"/>
  <c r="S2381" i="9" s="1"/>
  <c r="O2382" i="9"/>
  <c r="Q2382" i="9" s="1"/>
  <c r="R2382" i="9" s="1"/>
  <c r="S2382" i="9" s="1"/>
  <c r="O2384" i="9"/>
  <c r="Q2384" i="9" s="1"/>
  <c r="R2384" i="9" s="1"/>
  <c r="S2384" i="9" s="1"/>
  <c r="O2383" i="9"/>
  <c r="Q2383" i="9" s="1"/>
  <c r="R2383" i="9" s="1"/>
  <c r="S2383" i="9" s="1"/>
  <c r="O2385" i="9"/>
  <c r="Q2385" i="9" s="1"/>
  <c r="R2385" i="9" s="1"/>
  <c r="S2385" i="9" s="1"/>
  <c r="O2386" i="9"/>
  <c r="Q2386" i="9" s="1"/>
  <c r="R2386" i="9" s="1"/>
  <c r="S2386" i="9" s="1"/>
  <c r="O2387" i="9"/>
  <c r="Q2387" i="9" s="1"/>
  <c r="R2387" i="9" s="1"/>
  <c r="S2387" i="9" s="1"/>
  <c r="O2388" i="9"/>
  <c r="Q2388" i="9" s="1"/>
  <c r="R2388" i="9" s="1"/>
  <c r="S2388" i="9" s="1"/>
  <c r="O2389" i="9"/>
  <c r="Q2389" i="9" s="1"/>
  <c r="R2389" i="9" s="1"/>
  <c r="S2389" i="9" s="1"/>
  <c r="O2390" i="9"/>
  <c r="Q2390" i="9" s="1"/>
  <c r="R2390" i="9" s="1"/>
  <c r="S2390" i="9" s="1"/>
  <c r="O2391" i="9"/>
  <c r="Q2391" i="9" s="1"/>
  <c r="R2391" i="9" s="1"/>
  <c r="S2391" i="9" s="1"/>
  <c r="O2392" i="9"/>
  <c r="Q2392" i="9" s="1"/>
  <c r="R2392" i="9" s="1"/>
  <c r="S2392" i="9" s="1"/>
  <c r="O2393" i="9"/>
  <c r="Q2393" i="9" s="1"/>
  <c r="R2393" i="9" s="1"/>
  <c r="S2393" i="9" s="1"/>
  <c r="O2394" i="9"/>
  <c r="Q2394" i="9" s="1"/>
  <c r="R2394" i="9" s="1"/>
  <c r="S2394" i="9" s="1"/>
  <c r="O2396" i="9"/>
  <c r="Q2396" i="9" s="1"/>
  <c r="R2396" i="9" s="1"/>
  <c r="S2396" i="9" s="1"/>
  <c r="O2397" i="9"/>
  <c r="Q2397" i="9" s="1"/>
  <c r="R2397" i="9" s="1"/>
  <c r="S2397" i="9" s="1"/>
  <c r="O2395" i="9"/>
  <c r="Q2395" i="9" s="1"/>
  <c r="R2395" i="9" s="1"/>
  <c r="S2395" i="9" s="1"/>
  <c r="O2398" i="9"/>
  <c r="Q2398" i="9" s="1"/>
  <c r="R2398" i="9" s="1"/>
  <c r="S2398" i="9" s="1"/>
  <c r="O2400" i="9"/>
  <c r="Q2400" i="9" s="1"/>
  <c r="R2400" i="9" s="1"/>
  <c r="S2400" i="9" s="1"/>
  <c r="O2399" i="9"/>
  <c r="Q2399" i="9" s="1"/>
  <c r="R2399" i="9" s="1"/>
  <c r="S2399" i="9" s="1"/>
  <c r="O2402" i="9"/>
  <c r="Q2402" i="9" s="1"/>
  <c r="R2402" i="9" s="1"/>
  <c r="S2402" i="9" s="1"/>
  <c r="O2401" i="9"/>
  <c r="Q2401" i="9" s="1"/>
  <c r="R2401" i="9" s="1"/>
  <c r="S2401" i="9" s="1"/>
  <c r="O2403" i="9"/>
  <c r="Q2403" i="9" s="1"/>
  <c r="R2403" i="9" s="1"/>
  <c r="S2403" i="9" s="1"/>
  <c r="O2404" i="9"/>
  <c r="Q2404" i="9" s="1"/>
  <c r="R2404" i="9" s="1"/>
  <c r="S2404" i="9" s="1"/>
  <c r="O2405" i="9"/>
  <c r="Q2405" i="9" s="1"/>
  <c r="R2405" i="9" s="1"/>
  <c r="S2405" i="9" s="1"/>
  <c r="O2407" i="9"/>
  <c r="Q2407" i="9" s="1"/>
  <c r="R2407" i="9" s="1"/>
  <c r="S2407" i="9" s="1"/>
  <c r="O2406" i="9"/>
  <c r="Q2406" i="9" s="1"/>
  <c r="R2406" i="9" s="1"/>
  <c r="S2406" i="9" s="1"/>
  <c r="O2408" i="9"/>
  <c r="Q2408" i="9" s="1"/>
  <c r="R2408" i="9" s="1"/>
  <c r="S2408" i="9" s="1"/>
  <c r="O2409" i="9"/>
  <c r="Q2409" i="9" s="1"/>
  <c r="R2409" i="9" s="1"/>
  <c r="S2409" i="9" s="1"/>
  <c r="O2410" i="9"/>
  <c r="Q2410" i="9" s="1"/>
  <c r="R2410" i="9" s="1"/>
  <c r="S2410" i="9" s="1"/>
  <c r="O2412" i="9"/>
  <c r="Q2412" i="9" s="1"/>
  <c r="R2412" i="9" s="1"/>
  <c r="S2412" i="9" s="1"/>
  <c r="O2411" i="9"/>
  <c r="Q2411" i="9" s="1"/>
  <c r="R2411" i="9" s="1"/>
  <c r="S2411" i="9" s="1"/>
  <c r="O2413" i="9"/>
  <c r="Q2413" i="9" s="1"/>
  <c r="R2413" i="9" s="1"/>
  <c r="S2413" i="9" s="1"/>
  <c r="O2414" i="9"/>
  <c r="Q2414" i="9" s="1"/>
  <c r="R2414" i="9" s="1"/>
  <c r="S2414" i="9" s="1"/>
  <c r="O2415" i="9"/>
  <c r="Q2415" i="9" s="1"/>
  <c r="R2415" i="9" s="1"/>
  <c r="S2415" i="9" s="1"/>
  <c r="O2416" i="9"/>
  <c r="Q2416" i="9" s="1"/>
  <c r="R2416" i="9" s="1"/>
  <c r="S2416" i="9" s="1"/>
  <c r="O2417" i="9"/>
  <c r="Q2417" i="9" s="1"/>
  <c r="R2417" i="9" s="1"/>
  <c r="S2417" i="9" s="1"/>
  <c r="O2418" i="9"/>
  <c r="Q2418" i="9" s="1"/>
  <c r="R2418" i="9" s="1"/>
  <c r="S2418" i="9" s="1"/>
  <c r="O2420" i="9"/>
  <c r="Q2420" i="9" s="1"/>
  <c r="R2420" i="9" s="1"/>
  <c r="S2420" i="9" s="1"/>
  <c r="O2419" i="9"/>
  <c r="Q2419" i="9" s="1"/>
  <c r="R2419" i="9" s="1"/>
  <c r="S2419" i="9" s="1"/>
  <c r="O2421" i="9"/>
  <c r="Q2421" i="9" s="1"/>
  <c r="R2421" i="9" s="1"/>
  <c r="S2421" i="9" s="1"/>
  <c r="O2422" i="9"/>
  <c r="Q2422" i="9" s="1"/>
  <c r="R2422" i="9" s="1"/>
  <c r="S2422" i="9" s="1"/>
  <c r="O2424" i="9"/>
  <c r="Q2424" i="9" s="1"/>
  <c r="R2424" i="9" s="1"/>
  <c r="S2424" i="9" s="1"/>
  <c r="O2423" i="9"/>
  <c r="Q2423" i="9" s="1"/>
  <c r="R2423" i="9" s="1"/>
  <c r="S2423" i="9" s="1"/>
  <c r="O2425" i="9"/>
  <c r="Q2425" i="9" s="1"/>
  <c r="R2425" i="9" s="1"/>
  <c r="S2425" i="9" s="1"/>
  <c r="O2426" i="9"/>
  <c r="Q2426" i="9" s="1"/>
  <c r="R2426" i="9" s="1"/>
  <c r="S2426" i="9" s="1"/>
  <c r="O2428" i="9"/>
  <c r="Q2428" i="9" s="1"/>
  <c r="R2428" i="9" s="1"/>
  <c r="S2428" i="9" s="1"/>
  <c r="O2427" i="9"/>
  <c r="Q2427" i="9" s="1"/>
  <c r="R2427" i="9" s="1"/>
  <c r="S2427" i="9" s="1"/>
  <c r="O2429" i="9"/>
  <c r="Q2429" i="9" s="1"/>
  <c r="R2429" i="9" s="1"/>
  <c r="S2429" i="9" s="1"/>
  <c r="O2430" i="9"/>
  <c r="Q2430" i="9" s="1"/>
  <c r="R2430" i="9" s="1"/>
  <c r="S2430" i="9" s="1"/>
  <c r="O2432" i="9"/>
  <c r="Q2432" i="9" s="1"/>
  <c r="R2432" i="9" s="1"/>
  <c r="S2432" i="9" s="1"/>
  <c r="O2431" i="9"/>
  <c r="Q2431" i="9" s="1"/>
  <c r="R2431" i="9" s="1"/>
  <c r="S2431" i="9" s="1"/>
  <c r="O2433" i="9"/>
  <c r="Q2433" i="9" s="1"/>
  <c r="R2433" i="9" s="1"/>
  <c r="S2433" i="9" s="1"/>
  <c r="O2434" i="9"/>
  <c r="Q2434" i="9" s="1"/>
  <c r="R2434" i="9" s="1"/>
  <c r="S2434" i="9" s="1"/>
  <c r="O2436" i="9"/>
  <c r="Q2436" i="9" s="1"/>
  <c r="R2436" i="9" s="1"/>
  <c r="S2436" i="9" s="1"/>
  <c r="O2435" i="9"/>
  <c r="Q2435" i="9" s="1"/>
  <c r="R2435" i="9" s="1"/>
  <c r="S2435" i="9" s="1"/>
  <c r="O2437" i="9"/>
  <c r="Q2437" i="9" s="1"/>
  <c r="R2437" i="9" s="1"/>
  <c r="S2437" i="9" s="1"/>
  <c r="O2438" i="9"/>
  <c r="Q2438" i="9" s="1"/>
  <c r="R2438" i="9" s="1"/>
  <c r="S2438" i="9" s="1"/>
  <c r="O2439" i="9"/>
  <c r="Q2439" i="9" s="1"/>
  <c r="R2439" i="9" s="1"/>
  <c r="S2439" i="9" s="1"/>
  <c r="O2440" i="9"/>
  <c r="Q2440" i="9" s="1"/>
  <c r="R2440" i="9" s="1"/>
  <c r="S2440" i="9" s="1"/>
  <c r="O2441" i="9"/>
  <c r="Q2441" i="9" s="1"/>
  <c r="R2441" i="9" s="1"/>
  <c r="S2441" i="9" s="1"/>
  <c r="O2442" i="9"/>
  <c r="Q2442" i="9" s="1"/>
  <c r="R2442" i="9" s="1"/>
  <c r="S2442" i="9" s="1"/>
  <c r="O2444" i="9"/>
  <c r="Q2444" i="9" s="1"/>
  <c r="R2444" i="9" s="1"/>
  <c r="S2444" i="9" s="1"/>
  <c r="O2443" i="9"/>
  <c r="Q2443" i="9" s="1"/>
  <c r="R2443" i="9" s="1"/>
  <c r="S2443" i="9" s="1"/>
  <c r="O2445" i="9"/>
  <c r="Q2445" i="9" s="1"/>
  <c r="R2445" i="9" s="1"/>
  <c r="S2445" i="9" s="1"/>
  <c r="O2446" i="9"/>
  <c r="Q2446" i="9" s="1"/>
  <c r="R2446" i="9" s="1"/>
  <c r="S2446" i="9" s="1"/>
  <c r="O2447" i="9"/>
  <c r="Q2447" i="9" s="1"/>
  <c r="R2447" i="9" s="1"/>
  <c r="S2447" i="9" s="1"/>
  <c r="O2448" i="9"/>
  <c r="Q2448" i="9" s="1"/>
  <c r="R2448" i="9" s="1"/>
  <c r="S2448" i="9" s="1"/>
  <c r="O2449" i="9"/>
  <c r="Q2449" i="9" s="1"/>
  <c r="R2449" i="9" s="1"/>
  <c r="S2449" i="9" s="1"/>
  <c r="O2450" i="9"/>
  <c r="Q2450" i="9" s="1"/>
  <c r="R2450" i="9" s="1"/>
  <c r="S2450" i="9" s="1"/>
  <c r="O2451" i="9"/>
  <c r="Q2451" i="9" s="1"/>
  <c r="R2451" i="9" s="1"/>
  <c r="S2451" i="9" s="1"/>
  <c r="O2453" i="9"/>
  <c r="Q2453" i="9" s="1"/>
  <c r="R2453" i="9" s="1"/>
  <c r="S2453" i="9" s="1"/>
  <c r="O2454" i="9"/>
  <c r="Q2454" i="9" s="1"/>
  <c r="R2454" i="9" s="1"/>
  <c r="S2454" i="9" s="1"/>
  <c r="O2452" i="9"/>
  <c r="Q2452" i="9" s="1"/>
  <c r="R2452" i="9" s="1"/>
  <c r="S2452" i="9" s="1"/>
  <c r="O2455" i="9"/>
  <c r="Q2455" i="9" s="1"/>
  <c r="R2455" i="9" s="1"/>
  <c r="S2455" i="9" s="1"/>
  <c r="O2457" i="9"/>
  <c r="Q2457" i="9" s="1"/>
  <c r="R2457" i="9" s="1"/>
  <c r="S2457" i="9" s="1"/>
  <c r="O2458" i="9"/>
  <c r="Q2458" i="9" s="1"/>
  <c r="R2458" i="9" s="1"/>
  <c r="S2458" i="9" s="1"/>
  <c r="O2456" i="9"/>
  <c r="Q2456" i="9" s="1"/>
  <c r="R2456" i="9" s="1"/>
  <c r="S2456" i="9" s="1"/>
  <c r="O2459" i="9"/>
  <c r="Q2459" i="9" s="1"/>
  <c r="R2459" i="9" s="1"/>
  <c r="S2459" i="9" s="1"/>
  <c r="O2460" i="9"/>
  <c r="Q2460" i="9" s="1"/>
  <c r="R2460" i="9" s="1"/>
  <c r="S2460" i="9" s="1"/>
  <c r="O2462" i="9"/>
  <c r="Q2462" i="9" s="1"/>
  <c r="R2462" i="9" s="1"/>
  <c r="S2462" i="9" s="1"/>
  <c r="O2461" i="9"/>
  <c r="Q2461" i="9" s="1"/>
  <c r="R2461" i="9" s="1"/>
  <c r="S2461" i="9" s="1"/>
  <c r="O2463" i="9"/>
  <c r="Q2463" i="9" s="1"/>
  <c r="R2463" i="9" s="1"/>
  <c r="S2463" i="9" s="1"/>
  <c r="O2464" i="9"/>
  <c r="Q2464" i="9" s="1"/>
  <c r="R2464" i="9" s="1"/>
  <c r="S2464" i="9" s="1"/>
  <c r="O2466" i="9"/>
  <c r="Q2466" i="9" s="1"/>
  <c r="R2466" i="9" s="1"/>
  <c r="S2466" i="9" s="1"/>
  <c r="O2467" i="9"/>
  <c r="Q2467" i="9" s="1"/>
  <c r="R2467" i="9" s="1"/>
  <c r="S2467" i="9" s="1"/>
  <c r="O2465" i="9"/>
  <c r="Q2465" i="9" s="1"/>
  <c r="R2465" i="9" s="1"/>
  <c r="S2465" i="9" s="1"/>
  <c r="O2468" i="9"/>
  <c r="Q2468" i="9" s="1"/>
  <c r="R2468" i="9" s="1"/>
  <c r="S2468" i="9" s="1"/>
  <c r="O2469" i="9"/>
  <c r="Q2469" i="9" s="1"/>
  <c r="R2469" i="9" s="1"/>
  <c r="S2469" i="9" s="1"/>
  <c r="O2471" i="9"/>
  <c r="Q2471" i="9" s="1"/>
  <c r="R2471" i="9" s="1"/>
  <c r="S2471" i="9" s="1"/>
  <c r="O2472" i="9"/>
  <c r="Q2472" i="9" s="1"/>
  <c r="R2472" i="9" s="1"/>
  <c r="S2472" i="9" s="1"/>
  <c r="O2470" i="9"/>
  <c r="Q2470" i="9" s="1"/>
  <c r="R2470" i="9" s="1"/>
  <c r="S2470" i="9" s="1"/>
  <c r="O2473" i="9"/>
  <c r="Q2473" i="9" s="1"/>
  <c r="R2473" i="9" s="1"/>
  <c r="S2473" i="9" s="1"/>
  <c r="O2475" i="9"/>
  <c r="Q2475" i="9" s="1"/>
  <c r="R2475" i="9" s="1"/>
  <c r="S2475" i="9" s="1"/>
  <c r="O2476" i="9"/>
  <c r="Q2476" i="9" s="1"/>
  <c r="R2476" i="9" s="1"/>
  <c r="S2476" i="9" s="1"/>
  <c r="O2474" i="9"/>
  <c r="Q2474" i="9" s="1"/>
  <c r="R2474" i="9" s="1"/>
  <c r="S2474" i="9" s="1"/>
  <c r="O2477" i="9"/>
  <c r="Q2477" i="9" s="1"/>
  <c r="R2477" i="9" s="1"/>
  <c r="S2477" i="9" s="1"/>
  <c r="O2479" i="9"/>
  <c r="Q2479" i="9" s="1"/>
  <c r="R2479" i="9" s="1"/>
  <c r="S2479" i="9" s="1"/>
  <c r="O2480" i="9"/>
  <c r="Q2480" i="9" s="1"/>
  <c r="R2480" i="9" s="1"/>
  <c r="S2480" i="9" s="1"/>
  <c r="O2478" i="9"/>
  <c r="Q2478" i="9" s="1"/>
  <c r="R2478" i="9" s="1"/>
  <c r="S2478" i="9" s="1"/>
  <c r="O2481" i="9"/>
  <c r="Q2481" i="9" s="1"/>
  <c r="R2481" i="9" s="1"/>
  <c r="S2481" i="9" s="1"/>
  <c r="O2482" i="9"/>
  <c r="Q2482" i="9" s="1"/>
  <c r="R2482" i="9" s="1"/>
  <c r="S2482" i="9" s="1"/>
  <c r="O2484" i="9"/>
  <c r="Q2484" i="9" s="1"/>
  <c r="R2484" i="9" s="1"/>
  <c r="S2484" i="9" s="1"/>
  <c r="O2485" i="9"/>
  <c r="Q2485" i="9" s="1"/>
  <c r="R2485" i="9" s="1"/>
  <c r="S2485" i="9" s="1"/>
  <c r="O2483" i="9"/>
  <c r="Q2483" i="9" s="1"/>
  <c r="R2483" i="9" s="1"/>
  <c r="S2483" i="9" s="1"/>
  <c r="O2486" i="9"/>
  <c r="Q2486" i="9" s="1"/>
  <c r="R2486" i="9" s="1"/>
  <c r="S2486" i="9" s="1"/>
  <c r="O2487" i="9"/>
  <c r="Q2487" i="9" s="1"/>
  <c r="R2487" i="9" s="1"/>
  <c r="S2487" i="9" s="1"/>
  <c r="O2488" i="9"/>
  <c r="Q2488" i="9" s="1"/>
  <c r="R2488" i="9" s="1"/>
  <c r="S2488" i="9" s="1"/>
  <c r="O2489" i="9"/>
  <c r="Q2489" i="9" s="1"/>
  <c r="R2489" i="9" s="1"/>
  <c r="S2489" i="9" s="1"/>
  <c r="O2490" i="9"/>
  <c r="Q2490" i="9" s="1"/>
  <c r="R2490" i="9" s="1"/>
  <c r="S2490" i="9" s="1"/>
  <c r="O2491" i="9"/>
  <c r="Q2491" i="9" s="1"/>
  <c r="R2491" i="9" s="1"/>
  <c r="S2491" i="9" s="1"/>
  <c r="O2492" i="9"/>
  <c r="Q2492" i="9" s="1"/>
  <c r="R2492" i="9" s="1"/>
  <c r="S2492" i="9" s="1"/>
  <c r="O2493" i="9"/>
  <c r="Q2493" i="9" s="1"/>
  <c r="R2493" i="9" s="1"/>
  <c r="S2493" i="9" s="1"/>
  <c r="O2494" i="9"/>
  <c r="Q2494" i="9" s="1"/>
  <c r="R2494" i="9" s="1"/>
  <c r="S2494" i="9" s="1"/>
  <c r="O2495" i="9"/>
  <c r="Q2495" i="9" s="1"/>
  <c r="R2495" i="9" s="1"/>
  <c r="S2495" i="9" s="1"/>
  <c r="O2496" i="9"/>
  <c r="Q2496" i="9" s="1"/>
  <c r="R2496" i="9" s="1"/>
  <c r="S2496" i="9" s="1"/>
  <c r="O2497" i="9"/>
  <c r="Q2497" i="9" s="1"/>
  <c r="R2497" i="9" s="1"/>
  <c r="S2497" i="9" s="1"/>
  <c r="O2498" i="9"/>
  <c r="Q2498" i="9" s="1"/>
  <c r="R2498" i="9" s="1"/>
  <c r="S2498" i="9" s="1"/>
  <c r="O2499" i="9"/>
  <c r="Q2499" i="9" s="1"/>
  <c r="R2499" i="9" s="1"/>
  <c r="S2499" i="9" s="1"/>
  <c r="O2500" i="9"/>
  <c r="Q2500" i="9" s="1"/>
  <c r="R2500" i="9" s="1"/>
  <c r="S2500" i="9" s="1"/>
  <c r="O2502" i="9"/>
  <c r="Q2502" i="9" s="1"/>
  <c r="R2502" i="9" s="1"/>
  <c r="S2502" i="9" s="1"/>
  <c r="O2501" i="9"/>
  <c r="Q2501" i="9" s="1"/>
  <c r="R2501" i="9" s="1"/>
  <c r="S2501" i="9" s="1"/>
  <c r="O2503" i="9"/>
  <c r="Q2503" i="9" s="1"/>
  <c r="R2503" i="9" s="1"/>
  <c r="S2503" i="9" s="1"/>
  <c r="O2504" i="9"/>
  <c r="Q2504" i="9" s="1"/>
  <c r="R2504" i="9" s="1"/>
  <c r="S2504" i="9" s="1"/>
  <c r="O2506" i="9"/>
  <c r="Q2506" i="9" s="1"/>
  <c r="R2506" i="9" s="1"/>
  <c r="S2506" i="9" s="1"/>
  <c r="O2505" i="9"/>
  <c r="Q2505" i="9" s="1"/>
  <c r="R2505" i="9" s="1"/>
  <c r="S2505" i="9" s="1"/>
  <c r="O2507" i="9"/>
  <c r="Q2507" i="9" s="1"/>
  <c r="R2507" i="9" s="1"/>
  <c r="S2507" i="9" s="1"/>
  <c r="O2508" i="9"/>
  <c r="Q2508" i="9" s="1"/>
  <c r="R2508" i="9" s="1"/>
  <c r="S2508" i="9" s="1"/>
  <c r="O2509" i="9"/>
  <c r="Q2509" i="9" s="1"/>
  <c r="R2509" i="9" s="1"/>
  <c r="S2509" i="9" s="1"/>
  <c r="O2510" i="9"/>
  <c r="Q2510" i="9" s="1"/>
  <c r="R2510" i="9" s="1"/>
  <c r="S2510" i="9" s="1"/>
  <c r="O2512" i="9"/>
  <c r="Q2512" i="9" s="1"/>
  <c r="R2512" i="9" s="1"/>
  <c r="S2512" i="9" s="1"/>
  <c r="O2511" i="9"/>
  <c r="Q2511" i="9" s="1"/>
  <c r="R2511" i="9" s="1"/>
  <c r="S2511" i="9" s="1"/>
  <c r="O2513" i="9"/>
  <c r="Q2513" i="9" s="1"/>
  <c r="R2513" i="9" s="1"/>
  <c r="S2513" i="9" s="1"/>
  <c r="O2514" i="9"/>
  <c r="Q2514" i="9" s="1"/>
  <c r="R2514" i="9" s="1"/>
  <c r="S2514" i="9" s="1"/>
  <c r="O2516" i="9"/>
  <c r="Q2516" i="9" s="1"/>
  <c r="R2516" i="9" s="1"/>
  <c r="S2516" i="9" s="1"/>
  <c r="O2515" i="9"/>
  <c r="Q2515" i="9" s="1"/>
  <c r="R2515" i="9" s="1"/>
  <c r="S2515" i="9" s="1"/>
  <c r="O2517" i="9"/>
  <c r="Q2517" i="9" s="1"/>
  <c r="R2517" i="9" s="1"/>
  <c r="S2517" i="9" s="1"/>
  <c r="O2518" i="9"/>
  <c r="Q2518" i="9" s="1"/>
  <c r="R2518" i="9" s="1"/>
  <c r="S2518" i="9" s="1"/>
  <c r="O2520" i="9"/>
  <c r="Q2520" i="9" s="1"/>
  <c r="R2520" i="9" s="1"/>
  <c r="S2520" i="9" s="1"/>
  <c r="O2519" i="9"/>
  <c r="Q2519" i="9" s="1"/>
  <c r="R2519" i="9" s="1"/>
  <c r="S2519" i="9" s="1"/>
  <c r="O2521" i="9"/>
  <c r="Q2521" i="9" s="1"/>
  <c r="R2521" i="9" s="1"/>
  <c r="S2521" i="9" s="1"/>
  <c r="O2522" i="9"/>
  <c r="Q2522" i="9" s="1"/>
  <c r="R2522" i="9" s="1"/>
  <c r="S2522" i="9" s="1"/>
  <c r="O2524" i="9"/>
  <c r="Q2524" i="9" s="1"/>
  <c r="R2524" i="9" s="1"/>
  <c r="S2524" i="9" s="1"/>
  <c r="O2523" i="9"/>
  <c r="Q2523" i="9" s="1"/>
  <c r="R2523" i="9" s="1"/>
  <c r="S2523" i="9" s="1"/>
  <c r="O2525" i="9"/>
  <c r="Q2525" i="9" s="1"/>
  <c r="R2525" i="9" s="1"/>
  <c r="S2525" i="9" s="1"/>
  <c r="O2526" i="9"/>
  <c r="Q2526" i="9" s="1"/>
  <c r="R2526" i="9" s="1"/>
  <c r="S2526" i="9" s="1"/>
  <c r="O2528" i="9"/>
  <c r="Q2528" i="9" s="1"/>
  <c r="R2528" i="9" s="1"/>
  <c r="S2528" i="9" s="1"/>
  <c r="O2527" i="9"/>
  <c r="Q2527" i="9" s="1"/>
  <c r="R2527" i="9" s="1"/>
  <c r="S2527" i="9" s="1"/>
  <c r="O2529" i="9"/>
  <c r="Q2529" i="9" s="1"/>
  <c r="R2529" i="9" s="1"/>
  <c r="S2529" i="9" s="1"/>
  <c r="O2530" i="9"/>
  <c r="Q2530" i="9" s="1"/>
  <c r="R2530" i="9" s="1"/>
  <c r="S2530" i="9" s="1"/>
  <c r="O2531" i="9"/>
  <c r="Q2531" i="9" s="1"/>
  <c r="R2531" i="9" s="1"/>
  <c r="S2531" i="9" s="1"/>
  <c r="O2532" i="9"/>
  <c r="Q2532" i="9" s="1"/>
  <c r="R2532" i="9" s="1"/>
  <c r="S2532" i="9" s="1"/>
  <c r="O2533" i="9"/>
  <c r="Q2533" i="9" s="1"/>
  <c r="R2533" i="9" s="1"/>
  <c r="S2533" i="9" s="1"/>
  <c r="O2535" i="9"/>
  <c r="Q2535" i="9" s="1"/>
  <c r="R2535" i="9" s="1"/>
  <c r="S2535" i="9" s="1"/>
  <c r="O2534" i="9"/>
  <c r="Q2534" i="9" s="1"/>
  <c r="R2534" i="9" s="1"/>
  <c r="S2534" i="9" s="1"/>
  <c r="O2536" i="9"/>
  <c r="Q2536" i="9" s="1"/>
  <c r="R2536" i="9" s="1"/>
  <c r="S2536" i="9" s="1"/>
  <c r="O2537" i="9"/>
  <c r="Q2537" i="9" s="1"/>
  <c r="R2537" i="9" s="1"/>
  <c r="S2537" i="9" s="1"/>
  <c r="O2538" i="9"/>
  <c r="Q2538" i="9" s="1"/>
  <c r="R2538" i="9" s="1"/>
  <c r="S2538" i="9" s="1"/>
  <c r="O2539" i="9"/>
  <c r="Q2539" i="9" s="1"/>
  <c r="R2539" i="9" s="1"/>
  <c r="S2539" i="9" s="1"/>
  <c r="O2540" i="9"/>
  <c r="Q2540" i="9" s="1"/>
  <c r="R2540" i="9" s="1"/>
  <c r="S2540" i="9" s="1"/>
  <c r="O2541" i="9"/>
  <c r="Q2541" i="9" s="1"/>
  <c r="R2541" i="9" s="1"/>
  <c r="S2541" i="9" s="1"/>
  <c r="O2542" i="9"/>
  <c r="Q2542" i="9" s="1"/>
  <c r="R2542" i="9" s="1"/>
  <c r="S2542" i="9" s="1"/>
  <c r="O2543" i="9"/>
  <c r="Q2543" i="9" s="1"/>
  <c r="R2543" i="9" s="1"/>
  <c r="S2543" i="9" s="1"/>
  <c r="O2545" i="9"/>
  <c r="Q2545" i="9" s="1"/>
  <c r="R2545" i="9" s="1"/>
  <c r="S2545" i="9" s="1"/>
  <c r="O2544" i="9"/>
  <c r="Q2544" i="9" s="1"/>
  <c r="R2544" i="9" s="1"/>
  <c r="S2544" i="9" s="1"/>
  <c r="O2546" i="9"/>
  <c r="Q2546" i="9" s="1"/>
  <c r="R2546" i="9" s="1"/>
  <c r="S2546" i="9" s="1"/>
  <c r="O2547" i="9"/>
  <c r="Q2547" i="9" s="1"/>
  <c r="R2547" i="9" s="1"/>
  <c r="S2547" i="9" s="1"/>
  <c r="O2549" i="9"/>
  <c r="Q2549" i="9" s="1"/>
  <c r="R2549" i="9" s="1"/>
  <c r="S2549" i="9" s="1"/>
  <c r="O2548" i="9"/>
  <c r="Q2548" i="9" s="1"/>
  <c r="R2548" i="9" s="1"/>
  <c r="S2548" i="9" s="1"/>
  <c r="O2550" i="9"/>
  <c r="Q2550" i="9" s="1"/>
  <c r="R2550" i="9" s="1"/>
  <c r="S2550" i="9" s="1"/>
  <c r="O2551" i="9"/>
  <c r="Q2551" i="9" s="1"/>
  <c r="R2551" i="9" s="1"/>
  <c r="S2551" i="9" s="1"/>
  <c r="O2553" i="9"/>
  <c r="Q2553" i="9" s="1"/>
  <c r="R2553" i="9" s="1"/>
  <c r="S2553" i="9" s="1"/>
  <c r="O2552" i="9"/>
  <c r="Q2552" i="9" s="1"/>
  <c r="R2552" i="9" s="1"/>
  <c r="S2552" i="9" s="1"/>
  <c r="O2554" i="9"/>
  <c r="Q2554" i="9" s="1"/>
  <c r="R2554" i="9" s="1"/>
  <c r="S2554" i="9" s="1"/>
  <c r="O2555" i="9"/>
  <c r="Q2555" i="9" s="1"/>
  <c r="R2555" i="9" s="1"/>
  <c r="S2555" i="9" s="1"/>
  <c r="O2557" i="9"/>
  <c r="Q2557" i="9" s="1"/>
  <c r="R2557" i="9" s="1"/>
  <c r="S2557" i="9" s="1"/>
  <c r="O2556" i="9"/>
  <c r="Q2556" i="9" s="1"/>
  <c r="R2556" i="9" s="1"/>
  <c r="S2556" i="9" s="1"/>
  <c r="O2558" i="9"/>
  <c r="Q2558" i="9" s="1"/>
  <c r="R2558" i="9" s="1"/>
  <c r="S2558" i="9" s="1"/>
  <c r="O2559" i="9"/>
  <c r="Q2559" i="9" s="1"/>
  <c r="R2559" i="9" s="1"/>
  <c r="S2559" i="9" s="1"/>
  <c r="O2560" i="9"/>
  <c r="Q2560" i="9" s="1"/>
  <c r="R2560" i="9" s="1"/>
  <c r="S2560" i="9" s="1"/>
  <c r="O2561" i="9"/>
  <c r="Q2561" i="9" s="1"/>
  <c r="R2561" i="9" s="1"/>
  <c r="S2561" i="9" s="1"/>
  <c r="O2562" i="9"/>
  <c r="Q2562" i="9" s="1"/>
  <c r="R2562" i="9" s="1"/>
  <c r="S2562" i="9" s="1"/>
  <c r="O2563" i="9"/>
  <c r="Q2563" i="9" s="1"/>
  <c r="R2563" i="9" s="1"/>
  <c r="S2563" i="9" s="1"/>
  <c r="O2565" i="9"/>
  <c r="Q2565" i="9" s="1"/>
  <c r="R2565" i="9" s="1"/>
  <c r="S2565" i="9" s="1"/>
  <c r="O2564" i="9"/>
  <c r="Q2564" i="9" s="1"/>
  <c r="R2564" i="9" s="1"/>
  <c r="S2564" i="9" s="1"/>
  <c r="O2566" i="9"/>
  <c r="Q2566" i="9" s="1"/>
  <c r="R2566" i="9" s="1"/>
  <c r="S2566" i="9" s="1"/>
  <c r="O2567" i="9"/>
  <c r="Q2567" i="9" s="1"/>
  <c r="R2567" i="9" s="1"/>
  <c r="S2567" i="9" s="1"/>
  <c r="O2569" i="9"/>
  <c r="Q2569" i="9" s="1"/>
  <c r="R2569" i="9" s="1"/>
  <c r="S2569" i="9" s="1"/>
  <c r="O2568" i="9"/>
  <c r="Q2568" i="9" s="1"/>
  <c r="R2568" i="9" s="1"/>
  <c r="S2568" i="9" s="1"/>
  <c r="O2570" i="9"/>
  <c r="Q2570" i="9" s="1"/>
  <c r="R2570" i="9" s="1"/>
  <c r="S2570" i="9" s="1"/>
  <c r="O2571" i="9"/>
  <c r="Q2571" i="9" s="1"/>
  <c r="R2571" i="9" s="1"/>
  <c r="S2571" i="9" s="1"/>
  <c r="O2572" i="9"/>
  <c r="Q2572" i="9" s="1"/>
  <c r="R2572" i="9" s="1"/>
  <c r="S2572" i="9" s="1"/>
  <c r="O2574" i="9"/>
  <c r="Q2574" i="9" s="1"/>
  <c r="R2574" i="9" s="1"/>
  <c r="S2574" i="9" s="1"/>
  <c r="O2573" i="9"/>
  <c r="Q2573" i="9" s="1"/>
  <c r="R2573" i="9" s="1"/>
  <c r="S2573" i="9" s="1"/>
  <c r="O2575" i="9"/>
  <c r="Q2575" i="9" s="1"/>
  <c r="R2575" i="9" s="1"/>
  <c r="S2575" i="9" s="1"/>
  <c r="O2576" i="9"/>
  <c r="Q2576" i="9" s="1"/>
  <c r="R2576" i="9" s="1"/>
  <c r="S2576" i="9" s="1"/>
  <c r="O2577" i="9"/>
  <c r="Q2577" i="9" s="1"/>
  <c r="R2577" i="9" s="1"/>
  <c r="S2577" i="9" s="1"/>
  <c r="O2578" i="9"/>
  <c r="Q2578" i="9" s="1"/>
  <c r="R2578" i="9" s="1"/>
  <c r="S2578" i="9" s="1"/>
  <c r="O2579" i="9"/>
  <c r="Q2579" i="9" s="1"/>
  <c r="R2579" i="9" s="1"/>
  <c r="S2579" i="9" s="1"/>
  <c r="O2580" i="9"/>
  <c r="Q2580" i="9" s="1"/>
  <c r="R2580" i="9" s="1"/>
  <c r="S2580" i="9" s="1"/>
  <c r="O2581" i="9"/>
  <c r="Q2581" i="9" s="1"/>
  <c r="R2581" i="9" s="1"/>
  <c r="S2581" i="9" s="1"/>
  <c r="O2582" i="9"/>
  <c r="Q2582" i="9" s="1"/>
  <c r="R2582" i="9" s="1"/>
  <c r="S2582" i="9" s="1"/>
  <c r="O2583" i="9"/>
  <c r="Q2583" i="9" s="1"/>
  <c r="R2583" i="9" s="1"/>
  <c r="S2583" i="9" s="1"/>
  <c r="O2584" i="9"/>
  <c r="Q2584" i="9" s="1"/>
  <c r="R2584" i="9" s="1"/>
  <c r="S2584" i="9" s="1"/>
  <c r="O2586" i="9"/>
  <c r="Q2586" i="9" s="1"/>
  <c r="R2586" i="9" s="1"/>
  <c r="S2586" i="9" s="1"/>
  <c r="O2585" i="9"/>
  <c r="Q2585" i="9" s="1"/>
  <c r="R2585" i="9" s="1"/>
  <c r="S2585" i="9" s="1"/>
  <c r="O2587" i="9"/>
  <c r="Q2587" i="9" s="1"/>
  <c r="R2587" i="9" s="1"/>
  <c r="S2587" i="9" s="1"/>
  <c r="O2588" i="9"/>
  <c r="Q2588" i="9" s="1"/>
  <c r="R2588" i="9" s="1"/>
  <c r="S2588" i="9" s="1"/>
  <c r="O2590" i="9"/>
  <c r="Q2590" i="9" s="1"/>
  <c r="R2590" i="9" s="1"/>
  <c r="S2590" i="9" s="1"/>
  <c r="O2589" i="9"/>
  <c r="Q2589" i="9" s="1"/>
  <c r="R2589" i="9" s="1"/>
  <c r="S2589" i="9" s="1"/>
  <c r="O2591" i="9"/>
  <c r="Q2591" i="9" s="1"/>
  <c r="R2591" i="9" s="1"/>
  <c r="S2591" i="9" s="1"/>
  <c r="O2592" i="9"/>
  <c r="Q2592" i="9" s="1"/>
  <c r="R2592" i="9" s="1"/>
  <c r="S2592" i="9" s="1"/>
  <c r="O2594" i="9"/>
  <c r="Q2594" i="9" s="1"/>
  <c r="R2594" i="9" s="1"/>
  <c r="S2594" i="9" s="1"/>
  <c r="O2593" i="9"/>
  <c r="Q2593" i="9" s="1"/>
  <c r="R2593" i="9" s="1"/>
  <c r="S2593" i="9" s="1"/>
  <c r="O2595" i="9"/>
  <c r="Q2595" i="9" s="1"/>
  <c r="R2595" i="9" s="1"/>
  <c r="S2595" i="9" s="1"/>
  <c r="O2596" i="9"/>
  <c r="Q2596" i="9" s="1"/>
  <c r="R2596" i="9" s="1"/>
  <c r="S2596" i="9" s="1"/>
  <c r="O2597" i="9"/>
  <c r="Q2597" i="9" s="1"/>
  <c r="R2597" i="9" s="1"/>
  <c r="S2597" i="9" s="1"/>
  <c r="O2598" i="9"/>
  <c r="Q2598" i="9" s="1"/>
  <c r="R2598" i="9" s="1"/>
  <c r="S2598" i="9" s="1"/>
  <c r="O2599" i="9"/>
  <c r="Q2599" i="9" s="1"/>
  <c r="R2599" i="9" s="1"/>
  <c r="S2599" i="9" s="1"/>
  <c r="O2604" i="9"/>
  <c r="Q2604" i="9" s="1"/>
  <c r="R2604" i="9" s="1"/>
  <c r="S2604" i="9" s="1"/>
  <c r="O2605" i="9"/>
  <c r="Q2605" i="9" s="1"/>
  <c r="R2605" i="9" s="1"/>
  <c r="S2605" i="9" s="1"/>
  <c r="O2606" i="9"/>
  <c r="Q2606" i="9" s="1"/>
  <c r="R2606" i="9" s="1"/>
  <c r="S2606" i="9" s="1"/>
  <c r="O2607" i="9"/>
  <c r="Q2607" i="9" s="1"/>
  <c r="R2607" i="9" s="1"/>
  <c r="S2607" i="9" s="1"/>
  <c r="O2609" i="9"/>
  <c r="Q2609" i="9" s="1"/>
  <c r="R2609" i="9" s="1"/>
  <c r="S2609" i="9" s="1"/>
  <c r="O2608" i="9"/>
  <c r="Q2608" i="9" s="1"/>
  <c r="R2608" i="9" s="1"/>
  <c r="S2608" i="9" s="1"/>
  <c r="O2610" i="9"/>
  <c r="Q2610" i="9" s="1"/>
  <c r="R2610" i="9" s="1"/>
  <c r="S2610" i="9" s="1"/>
  <c r="O2611" i="9"/>
  <c r="Q2611" i="9" s="1"/>
  <c r="R2611" i="9" s="1"/>
  <c r="S2611" i="9" s="1"/>
  <c r="O2613" i="9"/>
  <c r="Q2613" i="9" s="1"/>
  <c r="R2613" i="9" s="1"/>
  <c r="S2613" i="9" s="1"/>
  <c r="O2612" i="9"/>
  <c r="Q2612" i="9" s="1"/>
  <c r="R2612" i="9" s="1"/>
  <c r="S2612" i="9" s="1"/>
  <c r="O2614" i="9"/>
  <c r="Q2614" i="9" s="1"/>
  <c r="R2614" i="9" s="1"/>
  <c r="S2614" i="9" s="1"/>
  <c r="O2615" i="9"/>
  <c r="Q2615" i="9" s="1"/>
  <c r="R2615" i="9" s="1"/>
  <c r="S2615" i="9" s="1"/>
  <c r="O2616" i="9"/>
  <c r="Q2616" i="9" s="1"/>
  <c r="R2616" i="9" s="1"/>
  <c r="S2616" i="9" s="1"/>
  <c r="O2617" i="9"/>
  <c r="Q2617" i="9" s="1"/>
  <c r="R2617" i="9" s="1"/>
  <c r="S2617" i="9" s="1"/>
  <c r="O2618" i="9"/>
  <c r="Q2618" i="9" s="1"/>
  <c r="R2618" i="9" s="1"/>
  <c r="S2618" i="9" s="1"/>
  <c r="O2619" i="9"/>
  <c r="Q2619" i="9" s="1"/>
  <c r="R2619" i="9" s="1"/>
  <c r="S2619" i="9" s="1"/>
  <c r="O2620" i="9"/>
  <c r="Q2620" i="9" s="1"/>
  <c r="R2620" i="9" s="1"/>
  <c r="S2620" i="9" s="1"/>
  <c r="O2621" i="9"/>
  <c r="Q2621" i="9" s="1"/>
  <c r="R2621" i="9" s="1"/>
  <c r="S2621" i="9" s="1"/>
  <c r="O2622" i="9"/>
  <c r="Q2622" i="9" s="1"/>
  <c r="R2622" i="9" s="1"/>
  <c r="S2622" i="9" s="1"/>
  <c r="O2623" i="9"/>
  <c r="Q2623" i="9" s="1"/>
  <c r="R2623" i="9" s="1"/>
  <c r="S2623" i="9" s="1"/>
  <c r="O2624" i="9"/>
  <c r="Q2624" i="9" s="1"/>
  <c r="R2624" i="9" s="1"/>
  <c r="S2624" i="9" s="1"/>
  <c r="O2625" i="9"/>
  <c r="Q2625" i="9" s="1"/>
  <c r="R2625" i="9" s="1"/>
  <c r="S2625" i="9" s="1"/>
  <c r="O2626" i="9"/>
  <c r="Q2626" i="9" s="1"/>
  <c r="R2626" i="9" s="1"/>
  <c r="S2626" i="9" s="1"/>
  <c r="O2627" i="9"/>
  <c r="Q2627" i="9" s="1"/>
  <c r="R2627" i="9" s="1"/>
  <c r="S2627" i="9" s="1"/>
  <c r="O2629" i="9"/>
  <c r="Q2629" i="9" s="1"/>
  <c r="R2629" i="9" s="1"/>
  <c r="S2629" i="9" s="1"/>
  <c r="O2628" i="9"/>
  <c r="Q2628" i="9" s="1"/>
  <c r="R2628" i="9" s="1"/>
  <c r="S2628" i="9" s="1"/>
  <c r="O2630" i="9"/>
  <c r="Q2630" i="9" s="1"/>
  <c r="R2630" i="9" s="1"/>
  <c r="S2630" i="9" s="1"/>
  <c r="O2631" i="9"/>
  <c r="Q2631" i="9" s="1"/>
  <c r="R2631" i="9" s="1"/>
  <c r="S2631" i="9" s="1"/>
  <c r="O2633" i="9"/>
  <c r="Q2633" i="9" s="1"/>
  <c r="R2633" i="9" s="1"/>
  <c r="S2633" i="9" s="1"/>
  <c r="O2632" i="9"/>
  <c r="Q2632" i="9" s="1"/>
  <c r="R2632" i="9" s="1"/>
  <c r="S2632" i="9" s="1"/>
  <c r="O2634" i="9"/>
  <c r="Q2634" i="9" s="1"/>
  <c r="R2634" i="9" s="1"/>
  <c r="S2634" i="9" s="1"/>
  <c r="O2635" i="9"/>
  <c r="Q2635" i="9" s="1"/>
  <c r="R2635" i="9" s="1"/>
  <c r="S2635" i="9" s="1"/>
  <c r="O2637" i="9"/>
  <c r="Q2637" i="9" s="1"/>
  <c r="R2637" i="9" s="1"/>
  <c r="S2637" i="9" s="1"/>
  <c r="O2636" i="9"/>
  <c r="Q2636" i="9" s="1"/>
  <c r="R2636" i="9" s="1"/>
  <c r="S2636" i="9" s="1"/>
  <c r="O2638" i="9"/>
  <c r="Q2638" i="9" s="1"/>
  <c r="R2638" i="9" s="1"/>
  <c r="S2638" i="9" s="1"/>
  <c r="O2639" i="9"/>
  <c r="Q2639" i="9" s="1"/>
  <c r="R2639" i="9" s="1"/>
  <c r="S2639" i="9" s="1"/>
  <c r="O2640" i="9"/>
  <c r="Q2640" i="9" s="1"/>
  <c r="R2640" i="9" s="1"/>
  <c r="S2640" i="9" s="1"/>
  <c r="O2641" i="9"/>
  <c r="Q2641" i="9" s="1"/>
  <c r="R2641" i="9" s="1"/>
  <c r="S2641" i="9" s="1"/>
  <c r="O2642" i="9"/>
  <c r="Q2642" i="9" s="1"/>
  <c r="R2642" i="9" s="1"/>
  <c r="S2642" i="9" s="1"/>
  <c r="O2643" i="9"/>
  <c r="Q2643" i="9" s="1"/>
  <c r="R2643" i="9" s="1"/>
  <c r="S2643" i="9" s="1"/>
  <c r="O2644" i="9"/>
  <c r="Q2644" i="9" s="1"/>
  <c r="R2644" i="9" s="1"/>
  <c r="S2644" i="9" s="1"/>
  <c r="O2646" i="9"/>
  <c r="Q2646" i="9" s="1"/>
  <c r="R2646" i="9" s="1"/>
  <c r="S2646" i="9" s="1"/>
  <c r="O2645" i="9"/>
  <c r="Q2645" i="9" s="1"/>
  <c r="R2645" i="9" s="1"/>
  <c r="S2645" i="9" s="1"/>
  <c r="O2647" i="9"/>
  <c r="Q2647" i="9" s="1"/>
  <c r="R2647" i="9" s="1"/>
  <c r="S2647" i="9" s="1"/>
  <c r="O2648" i="9"/>
  <c r="Q2648" i="9" s="1"/>
  <c r="R2648" i="9" s="1"/>
  <c r="S2648" i="9" s="1"/>
  <c r="O2649" i="9"/>
  <c r="Q2649" i="9" s="1"/>
  <c r="R2649" i="9" s="1"/>
  <c r="S2649" i="9" s="1"/>
  <c r="O2650" i="9"/>
  <c r="Q2650" i="9" s="1"/>
  <c r="R2650" i="9" s="1"/>
  <c r="S2650" i="9" s="1"/>
  <c r="O2652" i="9"/>
  <c r="Q2652" i="9" s="1"/>
  <c r="R2652" i="9" s="1"/>
  <c r="S2652" i="9" s="1"/>
  <c r="O2651" i="9"/>
  <c r="Q2651" i="9" s="1"/>
  <c r="R2651" i="9" s="1"/>
  <c r="S2651" i="9" s="1"/>
  <c r="O2653" i="9"/>
  <c r="Q2653" i="9" s="1"/>
  <c r="R2653" i="9" s="1"/>
  <c r="S2653" i="9" s="1"/>
  <c r="O2654" i="9"/>
  <c r="Q2654" i="9" s="1"/>
  <c r="R2654" i="9" s="1"/>
  <c r="S2654" i="9" s="1"/>
  <c r="O2656" i="9"/>
  <c r="Q2656" i="9" s="1"/>
  <c r="R2656" i="9" s="1"/>
  <c r="S2656" i="9" s="1"/>
  <c r="O2655" i="9"/>
  <c r="Q2655" i="9" s="1"/>
  <c r="R2655" i="9" s="1"/>
  <c r="S2655" i="9" s="1"/>
  <c r="O2657" i="9"/>
  <c r="Q2657" i="9" s="1"/>
  <c r="R2657" i="9" s="1"/>
  <c r="S2657" i="9" s="1"/>
  <c r="O2658" i="9"/>
  <c r="Q2658" i="9" s="1"/>
  <c r="R2658" i="9" s="1"/>
  <c r="S2658" i="9" s="1"/>
  <c r="O2659" i="9"/>
  <c r="Q2659" i="9" s="1"/>
  <c r="R2659" i="9" s="1"/>
  <c r="S2659" i="9" s="1"/>
  <c r="O2660" i="9"/>
  <c r="Q2660" i="9" s="1"/>
  <c r="R2660" i="9" s="1"/>
  <c r="S2660" i="9" s="1"/>
  <c r="O2661" i="9"/>
  <c r="Q2661" i="9" s="1"/>
  <c r="R2661" i="9" s="1"/>
  <c r="S2661" i="9" s="1"/>
  <c r="O2662" i="9"/>
  <c r="Q2662" i="9" s="1"/>
  <c r="R2662" i="9" s="1"/>
  <c r="S2662" i="9" s="1"/>
  <c r="O2663" i="9"/>
  <c r="Q2663" i="9" s="1"/>
  <c r="R2663" i="9" s="1"/>
  <c r="S2663" i="9" s="1"/>
  <c r="O2664" i="9"/>
  <c r="Q2664" i="9" s="1"/>
  <c r="R2664" i="9" s="1"/>
  <c r="S2664" i="9" s="1"/>
  <c r="O2666" i="9"/>
  <c r="Q2666" i="9" s="1"/>
  <c r="R2666" i="9" s="1"/>
  <c r="S2666" i="9" s="1"/>
  <c r="O2665" i="9"/>
  <c r="Q2665" i="9" s="1"/>
  <c r="R2665" i="9" s="1"/>
  <c r="S2665" i="9" s="1"/>
  <c r="O2667" i="9"/>
  <c r="Q2667" i="9" s="1"/>
  <c r="R2667" i="9" s="1"/>
  <c r="S2667" i="9" s="1"/>
  <c r="O2668" i="9"/>
  <c r="Q2668" i="9" s="1"/>
  <c r="R2668" i="9" s="1"/>
  <c r="S2668" i="9" s="1"/>
  <c r="O2670" i="9"/>
  <c r="Q2670" i="9" s="1"/>
  <c r="R2670" i="9" s="1"/>
  <c r="S2670" i="9" s="1"/>
  <c r="O2669" i="9"/>
  <c r="Q2669" i="9" s="1"/>
  <c r="R2669" i="9" s="1"/>
  <c r="S2669" i="9" s="1"/>
  <c r="O2671" i="9"/>
  <c r="Q2671" i="9" s="1"/>
  <c r="R2671" i="9" s="1"/>
  <c r="S2671" i="9" s="1"/>
  <c r="O2672" i="9"/>
  <c r="Q2672" i="9" s="1"/>
  <c r="R2672" i="9" s="1"/>
  <c r="S2672" i="9" s="1"/>
  <c r="O2673" i="9"/>
  <c r="Q2673" i="9" s="1"/>
  <c r="R2673" i="9" s="1"/>
  <c r="S2673" i="9" s="1"/>
  <c r="O2674" i="9"/>
  <c r="Q2674" i="9" s="1"/>
  <c r="R2674" i="9" s="1"/>
  <c r="S2674" i="9" s="1"/>
  <c r="O2675" i="9"/>
  <c r="Q2675" i="9" s="1"/>
  <c r="R2675" i="9" s="1"/>
  <c r="S2675" i="9" s="1"/>
  <c r="O2677" i="9"/>
  <c r="Q2677" i="9" s="1"/>
  <c r="R2677" i="9" s="1"/>
  <c r="S2677" i="9" s="1"/>
  <c r="O2676" i="9"/>
  <c r="Q2676" i="9" s="1"/>
  <c r="R2676" i="9" s="1"/>
  <c r="S2676" i="9" s="1"/>
  <c r="O2678" i="9"/>
  <c r="Q2678" i="9" s="1"/>
  <c r="R2678" i="9" s="1"/>
  <c r="S2678" i="9" s="1"/>
  <c r="O2679" i="9"/>
  <c r="Q2679" i="9" s="1"/>
  <c r="R2679" i="9" s="1"/>
  <c r="S2679" i="9" s="1"/>
  <c r="O2681" i="9"/>
  <c r="Q2681" i="9" s="1"/>
  <c r="R2681" i="9" s="1"/>
  <c r="S2681" i="9" s="1"/>
  <c r="O2680" i="9"/>
  <c r="Q2680" i="9" s="1"/>
  <c r="R2680" i="9" s="1"/>
  <c r="S2680" i="9" s="1"/>
  <c r="O2682" i="9"/>
  <c r="Q2682" i="9" s="1"/>
  <c r="R2682" i="9" s="1"/>
  <c r="S2682" i="9" s="1"/>
  <c r="O2683" i="9"/>
  <c r="Q2683" i="9" s="1"/>
  <c r="R2683" i="9" s="1"/>
  <c r="S2683" i="9" s="1"/>
  <c r="O2685" i="9"/>
  <c r="Q2685" i="9" s="1"/>
  <c r="R2685" i="9" s="1"/>
  <c r="S2685" i="9" s="1"/>
  <c r="O2684" i="9"/>
  <c r="Q2684" i="9" s="1"/>
  <c r="R2684" i="9" s="1"/>
  <c r="S2684" i="9" s="1"/>
  <c r="O2686" i="9"/>
  <c r="Q2686" i="9" s="1"/>
  <c r="R2686" i="9" s="1"/>
  <c r="S2686" i="9" s="1"/>
  <c r="O2687" i="9"/>
  <c r="Q2687" i="9" s="1"/>
  <c r="R2687" i="9" s="1"/>
  <c r="S2687" i="9" s="1"/>
  <c r="O2689" i="9"/>
  <c r="Q2689" i="9" s="1"/>
  <c r="R2689" i="9" s="1"/>
  <c r="S2689" i="9" s="1"/>
  <c r="O2688" i="9"/>
  <c r="Q2688" i="9" s="1"/>
  <c r="R2688" i="9" s="1"/>
  <c r="S2688" i="9" s="1"/>
  <c r="O2690" i="9"/>
  <c r="Q2690" i="9" s="1"/>
  <c r="R2690" i="9" s="1"/>
  <c r="S2690" i="9" s="1"/>
  <c r="O2691" i="9"/>
  <c r="Q2691" i="9" s="1"/>
  <c r="R2691" i="9" s="1"/>
  <c r="S2691" i="9" s="1"/>
  <c r="O2693" i="9"/>
  <c r="Q2693" i="9" s="1"/>
  <c r="R2693" i="9" s="1"/>
  <c r="S2693" i="9" s="1"/>
  <c r="O2692" i="9"/>
  <c r="Q2692" i="9" s="1"/>
  <c r="R2692" i="9" s="1"/>
  <c r="S2692" i="9" s="1"/>
  <c r="O2694" i="9"/>
  <c r="Q2694" i="9" s="1"/>
  <c r="R2694" i="9" s="1"/>
  <c r="S2694" i="9" s="1"/>
  <c r="O2695" i="9"/>
  <c r="Q2695" i="9" s="1"/>
  <c r="R2695" i="9" s="1"/>
  <c r="S2695" i="9" s="1"/>
  <c r="O2697" i="9"/>
  <c r="Q2697" i="9" s="1"/>
  <c r="R2697" i="9" s="1"/>
  <c r="S2697" i="9" s="1"/>
  <c r="O2696" i="9"/>
  <c r="Q2696" i="9" s="1"/>
  <c r="R2696" i="9" s="1"/>
  <c r="S2696" i="9" s="1"/>
  <c r="O2698" i="9"/>
  <c r="Q2698" i="9" s="1"/>
  <c r="R2698" i="9" s="1"/>
  <c r="S2698" i="9" s="1"/>
  <c r="O2699" i="9"/>
  <c r="Q2699" i="9" s="1"/>
  <c r="R2699" i="9" s="1"/>
  <c r="S2699" i="9" s="1"/>
  <c r="O2701" i="9"/>
  <c r="Q2701" i="9" s="1"/>
  <c r="R2701" i="9" s="1"/>
  <c r="S2701" i="9" s="1"/>
  <c r="O2700" i="9"/>
  <c r="Q2700" i="9" s="1"/>
  <c r="R2700" i="9" s="1"/>
  <c r="S2700" i="9" s="1"/>
  <c r="O2702" i="9"/>
  <c r="Q2702" i="9" s="1"/>
  <c r="R2702" i="9" s="1"/>
  <c r="S2702" i="9" s="1"/>
  <c r="O2703" i="9"/>
  <c r="Q2703" i="9" s="1"/>
  <c r="R2703" i="9" s="1"/>
  <c r="S2703" i="9" s="1"/>
  <c r="O2704" i="9"/>
  <c r="Q2704" i="9" s="1"/>
  <c r="R2704" i="9" s="1"/>
  <c r="S2704" i="9" s="1"/>
  <c r="O2705" i="9"/>
  <c r="Q2705" i="9" s="1"/>
  <c r="R2705" i="9" s="1"/>
  <c r="S2705" i="9" s="1"/>
  <c r="O2706" i="9"/>
  <c r="Q2706" i="9" s="1"/>
  <c r="R2706" i="9" s="1"/>
  <c r="S2706" i="9" s="1"/>
  <c r="O2707" i="9"/>
  <c r="Q2707" i="9" s="1"/>
  <c r="R2707" i="9" s="1"/>
  <c r="S2707" i="9" s="1"/>
  <c r="O2709" i="9"/>
  <c r="Q2709" i="9" s="1"/>
  <c r="R2709" i="9" s="1"/>
  <c r="S2709" i="9" s="1"/>
  <c r="O2708" i="9"/>
  <c r="Q2708" i="9" s="1"/>
  <c r="R2708" i="9" s="1"/>
  <c r="S2708" i="9" s="1"/>
  <c r="O2710" i="9"/>
  <c r="Q2710" i="9" s="1"/>
  <c r="R2710" i="9" s="1"/>
  <c r="S2710" i="9" s="1"/>
  <c r="O2711" i="9"/>
  <c r="Q2711" i="9" s="1"/>
  <c r="R2711" i="9" s="1"/>
  <c r="S2711" i="9" s="1"/>
  <c r="O2712" i="9"/>
  <c r="Q2712" i="9" s="1"/>
  <c r="R2712" i="9" s="1"/>
  <c r="S2712" i="9" s="1"/>
  <c r="O2713" i="9"/>
  <c r="Q2713" i="9" s="1"/>
  <c r="R2713" i="9" s="1"/>
  <c r="S2713" i="9" s="1"/>
  <c r="O2714" i="9"/>
  <c r="Q2714" i="9" s="1"/>
  <c r="R2714" i="9" s="1"/>
  <c r="S2714" i="9" s="1"/>
  <c r="O2715" i="9"/>
  <c r="Q2715" i="9" s="1"/>
  <c r="R2715" i="9" s="1"/>
  <c r="S2715" i="9" s="1"/>
  <c r="O2716" i="9"/>
  <c r="Q2716" i="9" s="1"/>
  <c r="R2716" i="9" s="1"/>
  <c r="S2716" i="9" s="1"/>
  <c r="O2718" i="9"/>
  <c r="Q2718" i="9" s="1"/>
  <c r="R2718" i="9" s="1"/>
  <c r="S2718" i="9" s="1"/>
  <c r="O2717" i="9"/>
  <c r="Q2717" i="9" s="1"/>
  <c r="R2717" i="9" s="1"/>
  <c r="S2717" i="9" s="1"/>
  <c r="O2719" i="9"/>
  <c r="Q2719" i="9" s="1"/>
  <c r="R2719" i="9" s="1"/>
  <c r="S2719" i="9" s="1"/>
  <c r="O2721" i="9"/>
  <c r="Q2721" i="9" s="1"/>
  <c r="R2721" i="9" s="1"/>
  <c r="S2721" i="9" s="1"/>
  <c r="O2720" i="9"/>
  <c r="Q2720" i="9" s="1"/>
  <c r="R2720" i="9" s="1"/>
  <c r="S2720" i="9" s="1"/>
  <c r="O2722" i="9"/>
  <c r="Q2722" i="9" s="1"/>
  <c r="R2722" i="9" s="1"/>
  <c r="S2722" i="9" s="1"/>
  <c r="O2723" i="9"/>
  <c r="Q2723" i="9" s="1"/>
  <c r="R2723" i="9" s="1"/>
  <c r="S2723" i="9" s="1"/>
  <c r="O2724" i="9"/>
  <c r="Q2724" i="9" s="1"/>
  <c r="R2724" i="9" s="1"/>
  <c r="S2724" i="9" s="1"/>
  <c r="O2725" i="9"/>
  <c r="Q2725" i="9" s="1"/>
  <c r="R2725" i="9" s="1"/>
  <c r="S2725" i="9" s="1"/>
  <c r="O2726" i="9"/>
  <c r="Q2726" i="9" s="1"/>
  <c r="R2726" i="9" s="1"/>
  <c r="S2726" i="9" s="1"/>
  <c r="O2727" i="9"/>
  <c r="Q2727" i="9" s="1"/>
  <c r="R2727" i="9" s="1"/>
  <c r="S2727" i="9" s="1"/>
  <c r="O2728" i="9"/>
  <c r="Q2728" i="9" s="1"/>
  <c r="R2728" i="9" s="1"/>
  <c r="S2728" i="9" s="1"/>
  <c r="O2729" i="9"/>
  <c r="Q2729" i="9" s="1"/>
  <c r="R2729" i="9" s="1"/>
  <c r="S2729" i="9" s="1"/>
  <c r="O2730" i="9"/>
  <c r="Q2730" i="9" s="1"/>
  <c r="R2730" i="9" s="1"/>
  <c r="S2730" i="9" s="1"/>
  <c r="O2731" i="9"/>
  <c r="Q2731" i="9" s="1"/>
  <c r="R2731" i="9" s="1"/>
  <c r="S2731" i="9" s="1"/>
  <c r="O2733" i="9"/>
  <c r="Q2733" i="9" s="1"/>
  <c r="R2733" i="9" s="1"/>
  <c r="S2733" i="9" s="1"/>
  <c r="O2732" i="9"/>
  <c r="Q2732" i="9" s="1"/>
  <c r="R2732" i="9" s="1"/>
  <c r="S2732" i="9" s="1"/>
  <c r="O2734" i="9"/>
  <c r="Q2734" i="9" s="1"/>
  <c r="R2734" i="9" s="1"/>
  <c r="S2734" i="9" s="1"/>
  <c r="O2735" i="9"/>
  <c r="Q2735" i="9" s="1"/>
  <c r="R2735" i="9" s="1"/>
  <c r="S2735" i="9" s="1"/>
  <c r="O2736" i="9"/>
  <c r="Q2736" i="9" s="1"/>
  <c r="R2736" i="9" s="1"/>
  <c r="S2736" i="9" s="1"/>
  <c r="O2737" i="9"/>
  <c r="Q2737" i="9" s="1"/>
  <c r="R2737" i="9" s="1"/>
  <c r="S2737" i="9" s="1"/>
  <c r="O2738" i="9"/>
  <c r="Q2738" i="9" s="1"/>
  <c r="R2738" i="9" s="1"/>
  <c r="S2738" i="9" s="1"/>
  <c r="O2739" i="9"/>
  <c r="Q2739" i="9" s="1"/>
  <c r="R2739" i="9" s="1"/>
  <c r="S2739" i="9" s="1"/>
  <c r="O2741" i="9"/>
  <c r="Q2741" i="9" s="1"/>
  <c r="R2741" i="9" s="1"/>
  <c r="S2741" i="9" s="1"/>
  <c r="O2740" i="9"/>
  <c r="Q2740" i="9" s="1"/>
  <c r="R2740" i="9" s="1"/>
  <c r="S2740" i="9" s="1"/>
  <c r="O2742" i="9"/>
  <c r="Q2742" i="9" s="1"/>
  <c r="R2742" i="9" s="1"/>
  <c r="S2742" i="9" s="1"/>
  <c r="O2743" i="9"/>
  <c r="Q2743" i="9" s="1"/>
  <c r="R2743" i="9" s="1"/>
  <c r="S2743" i="9" s="1"/>
  <c r="O2745" i="9"/>
  <c r="Q2745" i="9" s="1"/>
  <c r="R2745" i="9" s="1"/>
  <c r="S2745" i="9" s="1"/>
  <c r="O2744" i="9"/>
  <c r="Q2744" i="9" s="1"/>
  <c r="R2744" i="9" s="1"/>
  <c r="S2744" i="9" s="1"/>
  <c r="O2746" i="9"/>
  <c r="Q2746" i="9" s="1"/>
  <c r="R2746" i="9" s="1"/>
  <c r="S2746" i="9" s="1"/>
  <c r="O2747" i="9"/>
  <c r="Q2747" i="9" s="1"/>
  <c r="R2747" i="9" s="1"/>
  <c r="S2747" i="9" s="1"/>
  <c r="O2748" i="9"/>
  <c r="Q2748" i="9" s="1"/>
  <c r="R2748" i="9" s="1"/>
  <c r="S2748" i="9" s="1"/>
  <c r="O2749" i="9"/>
  <c r="Q2749" i="9" s="1"/>
  <c r="R2749" i="9" s="1"/>
  <c r="S2749" i="9" s="1"/>
  <c r="O2750" i="9"/>
  <c r="Q2750" i="9" s="1"/>
  <c r="R2750" i="9" s="1"/>
  <c r="S2750" i="9" s="1"/>
  <c r="O2751" i="9"/>
  <c r="Q2751" i="9" s="1"/>
  <c r="R2751" i="9" s="1"/>
  <c r="S2751" i="9" s="1"/>
  <c r="O2752" i="9"/>
  <c r="Q2752" i="9" s="1"/>
  <c r="R2752" i="9" s="1"/>
  <c r="S2752" i="9" s="1"/>
  <c r="O2753" i="9"/>
  <c r="Q2753" i="9" s="1"/>
  <c r="R2753" i="9" s="1"/>
  <c r="S2753" i="9" s="1"/>
  <c r="O2754" i="9"/>
  <c r="Q2754" i="9" s="1"/>
  <c r="R2754" i="9" s="1"/>
  <c r="S2754" i="9" s="1"/>
  <c r="O2755" i="9"/>
  <c r="Q2755" i="9" s="1"/>
  <c r="R2755" i="9" s="1"/>
  <c r="S2755" i="9" s="1"/>
  <c r="O2756" i="9"/>
  <c r="Q2756" i="9" s="1"/>
  <c r="R2756" i="9" s="1"/>
  <c r="S2756" i="9" s="1"/>
  <c r="O2758" i="9"/>
  <c r="Q2758" i="9" s="1"/>
  <c r="R2758" i="9" s="1"/>
  <c r="S2758" i="9" s="1"/>
  <c r="O2757" i="9"/>
  <c r="Q2757" i="9" s="1"/>
  <c r="R2757" i="9" s="1"/>
  <c r="S2757" i="9" s="1"/>
  <c r="O2759" i="9"/>
  <c r="Q2759" i="9" s="1"/>
  <c r="R2759" i="9" s="1"/>
  <c r="S2759" i="9" s="1"/>
  <c r="O2760" i="9"/>
  <c r="Q2760" i="9" s="1"/>
  <c r="R2760" i="9" s="1"/>
  <c r="S2760" i="9" s="1"/>
  <c r="O2761" i="9"/>
  <c r="Q2761" i="9" s="1"/>
  <c r="R2761" i="9" s="1"/>
  <c r="S2761" i="9" s="1"/>
  <c r="O2762" i="9"/>
  <c r="Q2762" i="9" s="1"/>
  <c r="R2762" i="9" s="1"/>
  <c r="S2762" i="9" s="1"/>
  <c r="O2763" i="9"/>
  <c r="Q2763" i="9" s="1"/>
  <c r="R2763" i="9" s="1"/>
  <c r="S2763" i="9" s="1"/>
  <c r="O2765" i="9"/>
  <c r="Q2765" i="9" s="1"/>
  <c r="R2765" i="9" s="1"/>
  <c r="S2765" i="9" s="1"/>
  <c r="O2764" i="9"/>
  <c r="Q2764" i="9" s="1"/>
  <c r="R2764" i="9" s="1"/>
  <c r="S2764" i="9" s="1"/>
  <c r="O2766" i="9"/>
  <c r="Q2766" i="9" s="1"/>
  <c r="R2766" i="9" s="1"/>
  <c r="S2766" i="9" s="1"/>
  <c r="O2767" i="9"/>
  <c r="Q2767" i="9" s="1"/>
  <c r="R2767" i="9" s="1"/>
  <c r="S2767" i="9" s="1"/>
  <c r="O2768" i="9"/>
  <c r="Q2768" i="9" s="1"/>
  <c r="R2768" i="9" s="1"/>
  <c r="S2768" i="9" s="1"/>
  <c r="O2770" i="9"/>
  <c r="Q2770" i="9" s="1"/>
  <c r="R2770" i="9" s="1"/>
  <c r="S2770" i="9" s="1"/>
  <c r="O2769" i="9"/>
  <c r="Q2769" i="9" s="1"/>
  <c r="R2769" i="9" s="1"/>
  <c r="S2769" i="9" s="1"/>
  <c r="O2771" i="9"/>
  <c r="Q2771" i="9" s="1"/>
  <c r="R2771" i="9" s="1"/>
  <c r="S2771" i="9" s="1"/>
  <c r="O2772" i="9"/>
  <c r="Q2772" i="9" s="1"/>
  <c r="R2772" i="9" s="1"/>
  <c r="S2772" i="9" s="1"/>
  <c r="O2773" i="9"/>
  <c r="Q2773" i="9" s="1"/>
  <c r="R2773" i="9" s="1"/>
  <c r="S2773" i="9" s="1"/>
  <c r="O2775" i="9"/>
  <c r="Q2775" i="9" s="1"/>
  <c r="R2775" i="9" s="1"/>
  <c r="S2775" i="9" s="1"/>
  <c r="O2774" i="9"/>
  <c r="Q2774" i="9" s="1"/>
  <c r="R2774" i="9" s="1"/>
  <c r="S2774" i="9" s="1"/>
  <c r="O2776" i="9"/>
  <c r="Q2776" i="9" s="1"/>
  <c r="R2776" i="9" s="1"/>
  <c r="S2776" i="9" s="1"/>
  <c r="O2778" i="9"/>
  <c r="Q2778" i="9" s="1"/>
  <c r="R2778" i="9" s="1"/>
  <c r="S2778" i="9" s="1"/>
  <c r="O2777" i="9"/>
  <c r="Q2777" i="9" s="1"/>
  <c r="R2777" i="9" s="1"/>
  <c r="S2777" i="9" s="1"/>
  <c r="O2779" i="9"/>
  <c r="Q2779" i="9" s="1"/>
  <c r="R2779" i="9" s="1"/>
  <c r="S2779" i="9" s="1"/>
  <c r="O2780" i="9"/>
  <c r="Q2780" i="9" s="1"/>
  <c r="R2780" i="9" s="1"/>
  <c r="S2780" i="9" s="1"/>
  <c r="O2781" i="9"/>
  <c r="Q2781" i="9" s="1"/>
  <c r="R2781" i="9" s="1"/>
  <c r="S2781" i="9" s="1"/>
  <c r="O2783" i="9"/>
  <c r="Q2783" i="9" s="1"/>
  <c r="R2783" i="9" s="1"/>
  <c r="S2783" i="9" s="1"/>
  <c r="O2782" i="9"/>
  <c r="Q2782" i="9" s="1"/>
  <c r="R2782" i="9" s="1"/>
  <c r="S2782" i="9" s="1"/>
  <c r="O2784" i="9"/>
  <c r="Q2784" i="9" s="1"/>
  <c r="R2784" i="9" s="1"/>
  <c r="S2784" i="9" s="1"/>
  <c r="O2785" i="9"/>
  <c r="Q2785" i="9" s="1"/>
  <c r="R2785" i="9" s="1"/>
  <c r="S2785" i="9" s="1"/>
  <c r="O2786" i="9"/>
  <c r="Q2786" i="9" s="1"/>
  <c r="R2786" i="9" s="1"/>
  <c r="S2786" i="9" s="1"/>
  <c r="O2788" i="9"/>
  <c r="Q2788" i="9" s="1"/>
  <c r="R2788" i="9" s="1"/>
  <c r="S2788" i="9" s="1"/>
  <c r="O2787" i="9"/>
  <c r="Q2787" i="9" s="1"/>
  <c r="R2787" i="9" s="1"/>
  <c r="S2787" i="9" s="1"/>
  <c r="O2789" i="9"/>
  <c r="Q2789" i="9" s="1"/>
  <c r="R2789" i="9" s="1"/>
  <c r="S2789" i="9" s="1"/>
  <c r="O2791" i="9"/>
  <c r="Q2791" i="9" s="1"/>
  <c r="R2791" i="9" s="1"/>
  <c r="S2791" i="9" s="1"/>
  <c r="O2790" i="9"/>
  <c r="Q2790" i="9" s="1"/>
  <c r="R2790" i="9" s="1"/>
  <c r="S2790" i="9" s="1"/>
  <c r="O2792" i="9"/>
  <c r="Q2792" i="9" s="1"/>
  <c r="R2792" i="9" s="1"/>
  <c r="S2792" i="9" s="1"/>
  <c r="O2794" i="9"/>
  <c r="Q2794" i="9" s="1"/>
  <c r="R2794" i="9" s="1"/>
  <c r="S2794" i="9" s="1"/>
  <c r="O2793" i="9"/>
  <c r="Q2793" i="9" s="1"/>
  <c r="R2793" i="9" s="1"/>
  <c r="S2793" i="9" s="1"/>
  <c r="O2795" i="9"/>
  <c r="Q2795" i="9" s="1"/>
  <c r="R2795" i="9" s="1"/>
  <c r="S2795" i="9" s="1"/>
  <c r="O2796" i="9"/>
  <c r="Q2796" i="9" s="1"/>
  <c r="R2796" i="9" s="1"/>
  <c r="S2796" i="9" s="1"/>
  <c r="O2798" i="9"/>
  <c r="Q2798" i="9" s="1"/>
  <c r="R2798" i="9" s="1"/>
  <c r="S2798" i="9" s="1"/>
  <c r="O2797" i="9"/>
  <c r="Q2797" i="9" s="1"/>
  <c r="R2797" i="9" s="1"/>
  <c r="S2797" i="9" s="1"/>
  <c r="O2799" i="9"/>
  <c r="Q2799" i="9" s="1"/>
  <c r="R2799" i="9" s="1"/>
  <c r="S2799" i="9" s="1"/>
  <c r="O2801" i="9"/>
  <c r="Q2801" i="9" s="1"/>
  <c r="R2801" i="9" s="1"/>
  <c r="S2801" i="9" s="1"/>
  <c r="O2800" i="9"/>
  <c r="Q2800" i="9" s="1"/>
  <c r="R2800" i="9" s="1"/>
  <c r="S2800" i="9" s="1"/>
  <c r="O2802" i="9"/>
  <c r="Q2802" i="9" s="1"/>
  <c r="R2802" i="9" s="1"/>
  <c r="S2802" i="9" s="1"/>
  <c r="O2804" i="9"/>
  <c r="Q2804" i="9" s="1"/>
  <c r="R2804" i="9" s="1"/>
  <c r="S2804" i="9" s="1"/>
  <c r="O2803" i="9"/>
  <c r="Q2803" i="9" s="1"/>
  <c r="R2803" i="9" s="1"/>
  <c r="S2803" i="9" s="1"/>
  <c r="O2805" i="9"/>
  <c r="Q2805" i="9" s="1"/>
  <c r="R2805" i="9" s="1"/>
  <c r="S2805" i="9" s="1"/>
  <c r="O2806" i="9"/>
  <c r="Q2806" i="9" s="1"/>
  <c r="R2806" i="9" s="1"/>
  <c r="S2806" i="9" s="1"/>
  <c r="O2807" i="9"/>
  <c r="Q2807" i="9" s="1"/>
  <c r="R2807" i="9" s="1"/>
  <c r="S2807" i="9" s="1"/>
  <c r="O2808" i="9"/>
  <c r="Q2808" i="9" s="1"/>
  <c r="R2808" i="9" s="1"/>
  <c r="S2808" i="9" s="1"/>
  <c r="O2809" i="9"/>
  <c r="Q2809" i="9" s="1"/>
  <c r="R2809" i="9" s="1"/>
  <c r="S2809" i="9" s="1"/>
  <c r="O2810" i="9"/>
  <c r="Q2810" i="9" s="1"/>
  <c r="R2810" i="9" s="1"/>
  <c r="S2810" i="9" s="1"/>
  <c r="O2811" i="9"/>
  <c r="Q2811" i="9" s="1"/>
  <c r="R2811" i="9" s="1"/>
  <c r="S2811" i="9" s="1"/>
  <c r="O2812" i="9"/>
  <c r="Q2812" i="9" s="1"/>
  <c r="R2812" i="9" s="1"/>
  <c r="S2812" i="9" s="1"/>
  <c r="O2813" i="9"/>
  <c r="Q2813" i="9" s="1"/>
  <c r="R2813" i="9" s="1"/>
  <c r="S2813" i="9" s="1"/>
  <c r="O2814" i="9"/>
  <c r="Q2814" i="9" s="1"/>
  <c r="R2814" i="9" s="1"/>
  <c r="S2814" i="9" s="1"/>
  <c r="O2815" i="9"/>
  <c r="Q2815" i="9" s="1"/>
  <c r="R2815" i="9" s="1"/>
  <c r="S2815" i="9" s="1"/>
  <c r="O2816" i="9"/>
  <c r="Q2816" i="9" s="1"/>
  <c r="R2816" i="9" s="1"/>
  <c r="S2816" i="9" s="1"/>
  <c r="O2817" i="9"/>
  <c r="Q2817" i="9" s="1"/>
  <c r="R2817" i="9" s="1"/>
  <c r="S2817" i="9" s="1"/>
  <c r="O2818" i="9"/>
  <c r="Q2818" i="9" s="1"/>
  <c r="R2818" i="9" s="1"/>
  <c r="S2818" i="9" s="1"/>
  <c r="O2819" i="9"/>
  <c r="Q2819" i="9" s="1"/>
  <c r="R2819" i="9" s="1"/>
  <c r="S2819" i="9" s="1"/>
  <c r="O2820" i="9"/>
  <c r="Q2820" i="9" s="1"/>
  <c r="R2820" i="9" s="1"/>
  <c r="S2820" i="9" s="1"/>
  <c r="O2821" i="9"/>
  <c r="Q2821" i="9" s="1"/>
  <c r="R2821" i="9" s="1"/>
  <c r="S2821" i="9" s="1"/>
  <c r="O2822" i="9"/>
  <c r="Q2822" i="9" s="1"/>
  <c r="R2822" i="9" s="1"/>
  <c r="S2822" i="9" s="1"/>
  <c r="O2824" i="9"/>
  <c r="Q2824" i="9" s="1"/>
  <c r="R2824" i="9" s="1"/>
  <c r="S2824" i="9" s="1"/>
  <c r="O2823" i="9"/>
  <c r="Q2823" i="9" s="1"/>
  <c r="R2823" i="9" s="1"/>
  <c r="S2823" i="9" s="1"/>
  <c r="O2825" i="9"/>
  <c r="Q2825" i="9" s="1"/>
  <c r="R2825" i="9" s="1"/>
  <c r="S2825" i="9" s="1"/>
  <c r="O2826" i="9"/>
  <c r="Q2826" i="9" s="1"/>
  <c r="R2826" i="9" s="1"/>
  <c r="S2826" i="9" s="1"/>
  <c r="O2828" i="9"/>
  <c r="Q2828" i="9" s="1"/>
  <c r="R2828" i="9" s="1"/>
  <c r="S2828" i="9" s="1"/>
  <c r="O2827" i="9"/>
  <c r="Q2827" i="9" s="1"/>
  <c r="R2827" i="9" s="1"/>
  <c r="S2827" i="9" s="1"/>
  <c r="O2829" i="9"/>
  <c r="Q2829" i="9" s="1"/>
  <c r="R2829" i="9" s="1"/>
  <c r="S2829" i="9" s="1"/>
  <c r="O2830" i="9"/>
  <c r="Q2830" i="9" s="1"/>
  <c r="R2830" i="9" s="1"/>
  <c r="S2830" i="9" s="1"/>
  <c r="O2831" i="9"/>
  <c r="Q2831" i="9" s="1"/>
  <c r="R2831" i="9" s="1"/>
  <c r="S2831" i="9" s="1"/>
  <c r="O2832" i="9"/>
  <c r="Q2832" i="9" s="1"/>
  <c r="R2832" i="9" s="1"/>
  <c r="S2832" i="9" s="1"/>
  <c r="O2833" i="9"/>
  <c r="Q2833" i="9" s="1"/>
  <c r="R2833" i="9" s="1"/>
  <c r="S2833" i="9" s="1"/>
  <c r="O2835" i="9"/>
  <c r="Q2835" i="9" s="1"/>
  <c r="R2835" i="9" s="1"/>
  <c r="S2835" i="9" s="1"/>
  <c r="O2834" i="9"/>
  <c r="Q2834" i="9" s="1"/>
  <c r="R2834" i="9" s="1"/>
  <c r="S2834" i="9" s="1"/>
  <c r="O2836" i="9"/>
  <c r="Q2836" i="9" s="1"/>
  <c r="R2836" i="9" s="1"/>
  <c r="S2836" i="9" s="1"/>
  <c r="O2837" i="9"/>
  <c r="Q2837" i="9" s="1"/>
  <c r="R2837" i="9" s="1"/>
  <c r="S2837" i="9" s="1"/>
  <c r="O2838" i="9"/>
  <c r="Q2838" i="9" s="1"/>
  <c r="R2838" i="9" s="1"/>
  <c r="S2838" i="9" s="1"/>
  <c r="O2839" i="9"/>
  <c r="Q2839" i="9" s="1"/>
  <c r="R2839" i="9" s="1"/>
  <c r="S2839" i="9" s="1"/>
  <c r="O2840" i="9"/>
  <c r="Q2840" i="9" s="1"/>
  <c r="R2840" i="9" s="1"/>
  <c r="S2840" i="9" s="1"/>
  <c r="O2841" i="9"/>
  <c r="Q2841" i="9" s="1"/>
  <c r="R2841" i="9" s="1"/>
  <c r="S2841" i="9" s="1"/>
  <c r="O2842" i="9"/>
  <c r="Q2842" i="9" s="1"/>
  <c r="R2842" i="9" s="1"/>
  <c r="S2842" i="9" s="1"/>
  <c r="O2843" i="9"/>
  <c r="Q2843" i="9" s="1"/>
  <c r="R2843" i="9" s="1"/>
  <c r="S2843" i="9" s="1"/>
  <c r="O2844" i="9"/>
  <c r="Q2844" i="9" s="1"/>
  <c r="R2844" i="9" s="1"/>
  <c r="S2844" i="9" s="1"/>
  <c r="O2846" i="9"/>
  <c r="Q2846" i="9" s="1"/>
  <c r="R2846" i="9" s="1"/>
  <c r="S2846" i="9" s="1"/>
  <c r="O2845" i="9"/>
  <c r="Q2845" i="9" s="1"/>
  <c r="R2845" i="9" s="1"/>
  <c r="S2845" i="9" s="1"/>
  <c r="O2847" i="9"/>
  <c r="Q2847" i="9" s="1"/>
  <c r="R2847" i="9" s="1"/>
  <c r="S2847" i="9" s="1"/>
  <c r="O2849" i="9"/>
  <c r="Q2849" i="9" s="1"/>
  <c r="R2849" i="9" s="1"/>
  <c r="S2849" i="9" s="1"/>
  <c r="O2848" i="9"/>
  <c r="Q2848" i="9" s="1"/>
  <c r="R2848" i="9" s="1"/>
  <c r="S2848" i="9" s="1"/>
  <c r="O2850" i="9"/>
  <c r="Q2850" i="9" s="1"/>
  <c r="R2850" i="9" s="1"/>
  <c r="S2850" i="9" s="1"/>
  <c r="O2851" i="9"/>
  <c r="Q2851" i="9" s="1"/>
  <c r="R2851" i="9" s="1"/>
  <c r="S2851" i="9" s="1"/>
  <c r="O2852" i="9"/>
  <c r="Q2852" i="9" s="1"/>
  <c r="R2852" i="9" s="1"/>
  <c r="S2852" i="9" s="1"/>
  <c r="O2853" i="9"/>
  <c r="Q2853" i="9" s="1"/>
  <c r="R2853" i="9" s="1"/>
  <c r="S2853" i="9" s="1"/>
  <c r="O2855" i="9"/>
  <c r="Q2855" i="9" s="1"/>
  <c r="R2855" i="9" s="1"/>
  <c r="S2855" i="9" s="1"/>
  <c r="O2854" i="9"/>
  <c r="Q2854" i="9" s="1"/>
  <c r="R2854" i="9" s="1"/>
  <c r="S2854" i="9" s="1"/>
  <c r="O2856" i="9"/>
  <c r="Q2856" i="9" s="1"/>
  <c r="R2856" i="9" s="1"/>
  <c r="S2856" i="9" s="1"/>
  <c r="O2857" i="9"/>
  <c r="Q2857" i="9" s="1"/>
  <c r="R2857" i="9" s="1"/>
  <c r="S2857" i="9" s="1"/>
  <c r="O2858" i="9"/>
  <c r="Q2858" i="9" s="1"/>
  <c r="R2858" i="9" s="1"/>
  <c r="S2858" i="9" s="1"/>
  <c r="O2859" i="9"/>
  <c r="Q2859" i="9" s="1"/>
  <c r="R2859" i="9" s="1"/>
  <c r="S2859" i="9" s="1"/>
  <c r="O2860" i="9"/>
  <c r="Q2860" i="9" s="1"/>
  <c r="R2860" i="9" s="1"/>
  <c r="S2860" i="9" s="1"/>
  <c r="O2861" i="9"/>
  <c r="Q2861" i="9" s="1"/>
  <c r="R2861" i="9" s="1"/>
  <c r="S2861" i="9" s="1"/>
  <c r="O2863" i="9"/>
  <c r="Q2863" i="9" s="1"/>
  <c r="R2863" i="9" s="1"/>
  <c r="S2863" i="9" s="1"/>
  <c r="O2862" i="9"/>
  <c r="Q2862" i="9" s="1"/>
  <c r="R2862" i="9" s="1"/>
  <c r="S2862" i="9" s="1"/>
  <c r="O2864" i="9"/>
  <c r="Q2864" i="9" s="1"/>
  <c r="R2864" i="9" s="1"/>
  <c r="S2864" i="9" s="1"/>
  <c r="O2865" i="9"/>
  <c r="Q2865" i="9" s="1"/>
  <c r="R2865" i="9" s="1"/>
  <c r="S2865" i="9" s="1"/>
  <c r="O2866" i="9"/>
  <c r="Q2866" i="9" s="1"/>
  <c r="R2866" i="9" s="1"/>
  <c r="S2866" i="9" s="1"/>
  <c r="O2867" i="9"/>
  <c r="Q2867" i="9" s="1"/>
  <c r="R2867" i="9" s="1"/>
  <c r="S2867" i="9" s="1"/>
  <c r="O2868" i="9"/>
  <c r="Q2868" i="9" s="1"/>
  <c r="R2868" i="9" s="1"/>
  <c r="S2868" i="9" s="1"/>
  <c r="O2869" i="9"/>
  <c r="Q2869" i="9" s="1"/>
  <c r="R2869" i="9" s="1"/>
  <c r="S2869" i="9" s="1"/>
  <c r="O2870" i="9"/>
  <c r="Q2870" i="9" s="1"/>
  <c r="R2870" i="9" s="1"/>
  <c r="S2870" i="9" s="1"/>
  <c r="O2871" i="9"/>
  <c r="Q2871" i="9" s="1"/>
  <c r="R2871" i="9" s="1"/>
  <c r="S2871" i="9" s="1"/>
  <c r="O2872" i="9"/>
  <c r="Q2872" i="9" s="1"/>
  <c r="R2872" i="9" s="1"/>
  <c r="S2872" i="9" s="1"/>
  <c r="O2874" i="9"/>
  <c r="Q2874" i="9" s="1"/>
  <c r="R2874" i="9" s="1"/>
  <c r="S2874" i="9" s="1"/>
  <c r="O2873" i="9"/>
  <c r="Q2873" i="9" s="1"/>
  <c r="R2873" i="9" s="1"/>
  <c r="S2873" i="9" s="1"/>
  <c r="O2875" i="9"/>
  <c r="Q2875" i="9" s="1"/>
  <c r="R2875" i="9" s="1"/>
  <c r="S2875" i="9" s="1"/>
  <c r="O2876" i="9"/>
  <c r="Q2876" i="9" s="1"/>
  <c r="R2876" i="9" s="1"/>
  <c r="S2876" i="9" s="1"/>
  <c r="O2878" i="9"/>
  <c r="Q2878" i="9" s="1"/>
  <c r="R2878" i="9" s="1"/>
  <c r="S2878" i="9" s="1"/>
  <c r="O2877" i="9"/>
  <c r="Q2877" i="9" s="1"/>
  <c r="R2877" i="9" s="1"/>
  <c r="S2877" i="9" s="1"/>
  <c r="O2879" i="9"/>
  <c r="Q2879" i="9" s="1"/>
  <c r="R2879" i="9" s="1"/>
  <c r="S2879" i="9" s="1"/>
  <c r="O2880" i="9"/>
  <c r="Q2880" i="9" s="1"/>
  <c r="R2880" i="9" s="1"/>
  <c r="S2880" i="9" s="1"/>
  <c r="O2881" i="9"/>
  <c r="Q2881" i="9" s="1"/>
  <c r="R2881" i="9" s="1"/>
  <c r="S2881" i="9" s="1"/>
  <c r="O2882" i="9"/>
  <c r="Q2882" i="9" s="1"/>
  <c r="R2882" i="9" s="1"/>
  <c r="S2882" i="9" s="1"/>
  <c r="O2883" i="9"/>
  <c r="Q2883" i="9" s="1"/>
  <c r="R2883" i="9" s="1"/>
  <c r="S2883" i="9" s="1"/>
  <c r="O2884" i="9"/>
  <c r="Q2884" i="9" s="1"/>
  <c r="R2884" i="9" s="1"/>
  <c r="S2884" i="9" s="1"/>
  <c r="O2885" i="9"/>
  <c r="Q2885" i="9" s="1"/>
  <c r="R2885" i="9" s="1"/>
  <c r="S2885" i="9" s="1"/>
  <c r="O2887" i="9"/>
  <c r="Q2887" i="9" s="1"/>
  <c r="R2887" i="9" s="1"/>
  <c r="S2887" i="9" s="1"/>
  <c r="O2886" i="9"/>
  <c r="Q2886" i="9" s="1"/>
  <c r="R2886" i="9" s="1"/>
  <c r="S2886" i="9" s="1"/>
  <c r="O2888" i="9"/>
  <c r="Q2888" i="9" s="1"/>
  <c r="R2888" i="9" s="1"/>
  <c r="S2888" i="9" s="1"/>
  <c r="O2889" i="9"/>
  <c r="Q2889" i="9" s="1"/>
  <c r="R2889" i="9" s="1"/>
  <c r="S2889" i="9" s="1"/>
  <c r="O2890" i="9"/>
  <c r="Q2890" i="9" s="1"/>
  <c r="R2890" i="9" s="1"/>
  <c r="S2890" i="9" s="1"/>
  <c r="O2891" i="9"/>
  <c r="Q2891" i="9" s="1"/>
  <c r="R2891" i="9" s="1"/>
  <c r="S2891" i="9" s="1"/>
  <c r="O2892" i="9"/>
  <c r="Q2892" i="9" s="1"/>
  <c r="R2892" i="9" s="1"/>
  <c r="S2892" i="9" s="1"/>
  <c r="O2893" i="9"/>
  <c r="Q2893" i="9" s="1"/>
  <c r="R2893" i="9" s="1"/>
  <c r="S2893" i="9" s="1"/>
  <c r="O2894" i="9"/>
  <c r="Q2894" i="9" s="1"/>
  <c r="R2894" i="9" s="1"/>
  <c r="S2894" i="9" s="1"/>
  <c r="O2895" i="9"/>
  <c r="Q2895" i="9" s="1"/>
  <c r="R2895" i="9" s="1"/>
  <c r="S2895" i="9" s="1"/>
  <c r="O2896" i="9"/>
  <c r="Q2896" i="9" s="1"/>
  <c r="R2896" i="9" s="1"/>
  <c r="S2896" i="9" s="1"/>
  <c r="O2897" i="9"/>
  <c r="Q2897" i="9" s="1"/>
  <c r="R2897" i="9" s="1"/>
  <c r="S2897" i="9" s="1"/>
  <c r="O2898" i="9"/>
  <c r="Q2898" i="9" s="1"/>
  <c r="R2898" i="9" s="1"/>
  <c r="S2898" i="9" s="1"/>
  <c r="O2899" i="9"/>
  <c r="Q2899" i="9" s="1"/>
  <c r="R2899" i="9" s="1"/>
  <c r="S2899" i="9" s="1"/>
  <c r="O2900" i="9"/>
  <c r="Q2900" i="9" s="1"/>
  <c r="R2900" i="9" s="1"/>
  <c r="S2900" i="9" s="1"/>
  <c r="O2901" i="9"/>
  <c r="Q2901" i="9" s="1"/>
  <c r="R2901" i="9" s="1"/>
  <c r="S2901" i="9" s="1"/>
  <c r="O2902" i="9"/>
  <c r="Q2902" i="9" s="1"/>
  <c r="R2902" i="9" s="1"/>
  <c r="S2902" i="9" s="1"/>
  <c r="O2903" i="9"/>
  <c r="Q2903" i="9" s="1"/>
  <c r="R2903" i="9" s="1"/>
  <c r="S2903" i="9" s="1"/>
  <c r="O2904" i="9"/>
  <c r="Q2904" i="9" s="1"/>
  <c r="R2904" i="9" s="1"/>
  <c r="S2904" i="9" s="1"/>
  <c r="O2905" i="9"/>
  <c r="Q2905" i="9" s="1"/>
  <c r="R2905" i="9" s="1"/>
  <c r="S2905" i="9" s="1"/>
  <c r="O2907" i="9"/>
  <c r="Q2907" i="9" s="1"/>
  <c r="R2907" i="9" s="1"/>
  <c r="S2907" i="9" s="1"/>
  <c r="O2906" i="9"/>
  <c r="Q2906" i="9" s="1"/>
  <c r="R2906" i="9" s="1"/>
  <c r="S2906" i="9" s="1"/>
  <c r="O2908" i="9"/>
  <c r="Q2908" i="9" s="1"/>
  <c r="R2908" i="9" s="1"/>
  <c r="S2908" i="9" s="1"/>
  <c r="O2909" i="9"/>
  <c r="Q2909" i="9" s="1"/>
  <c r="R2909" i="9" s="1"/>
  <c r="S2909" i="9" s="1"/>
  <c r="O2910" i="9"/>
  <c r="Q2910" i="9" s="1"/>
  <c r="R2910" i="9" s="1"/>
  <c r="S2910" i="9" s="1"/>
  <c r="O2911" i="9"/>
  <c r="Q2911" i="9" s="1"/>
  <c r="R2911" i="9" s="1"/>
  <c r="S2911" i="9" s="1"/>
  <c r="O2912" i="9"/>
  <c r="Q2912" i="9" s="1"/>
  <c r="R2912" i="9" s="1"/>
  <c r="S2912" i="9" s="1"/>
  <c r="O2913" i="9"/>
  <c r="Q2913" i="9" s="1"/>
  <c r="R2913" i="9" s="1"/>
  <c r="S2913" i="9" s="1"/>
  <c r="O2914" i="9"/>
  <c r="Q2914" i="9" s="1"/>
  <c r="R2914" i="9" s="1"/>
  <c r="S2914" i="9" s="1"/>
  <c r="O2915" i="9"/>
  <c r="Q2915" i="9" s="1"/>
  <c r="R2915" i="9" s="1"/>
  <c r="S2915" i="9" s="1"/>
  <c r="O2916" i="9"/>
  <c r="Q2916" i="9" s="1"/>
  <c r="R2916" i="9" s="1"/>
  <c r="S2916" i="9" s="1"/>
  <c r="O2917" i="9"/>
  <c r="Q2917" i="9" s="1"/>
  <c r="R2917" i="9" s="1"/>
  <c r="S2917" i="9" s="1"/>
  <c r="O2918" i="9"/>
  <c r="Q2918" i="9" s="1"/>
  <c r="R2918" i="9" s="1"/>
  <c r="S2918" i="9" s="1"/>
  <c r="O2919" i="9"/>
  <c r="Q2919" i="9" s="1"/>
  <c r="R2919" i="9" s="1"/>
  <c r="S2919" i="9" s="1"/>
  <c r="O2920" i="9"/>
  <c r="Q2920" i="9" s="1"/>
  <c r="R2920" i="9" s="1"/>
  <c r="S2920" i="9" s="1"/>
  <c r="O2921" i="9"/>
  <c r="Q2921" i="9" s="1"/>
  <c r="R2921" i="9" s="1"/>
  <c r="S2921" i="9" s="1"/>
  <c r="O2922" i="9"/>
  <c r="Q2922" i="9" s="1"/>
  <c r="R2922" i="9" s="1"/>
  <c r="S2922" i="9" s="1"/>
  <c r="O2923" i="9"/>
  <c r="Q2923" i="9" s="1"/>
  <c r="R2923" i="9" s="1"/>
  <c r="S2923" i="9" s="1"/>
  <c r="O2924" i="9"/>
  <c r="Q2924" i="9" s="1"/>
  <c r="R2924" i="9" s="1"/>
  <c r="S2924" i="9" s="1"/>
  <c r="O2925" i="9"/>
  <c r="Q2925" i="9" s="1"/>
  <c r="R2925" i="9" s="1"/>
  <c r="S2925" i="9" s="1"/>
  <c r="O2926" i="9"/>
  <c r="Q2926" i="9" s="1"/>
  <c r="R2926" i="9" s="1"/>
  <c r="S2926" i="9" s="1"/>
  <c r="O2927" i="9"/>
  <c r="Q2927" i="9" s="1"/>
  <c r="R2927" i="9" s="1"/>
  <c r="S2927" i="9" s="1"/>
  <c r="O2928" i="9"/>
  <c r="Q2928" i="9" s="1"/>
  <c r="R2928" i="9" s="1"/>
  <c r="S2928" i="9" s="1"/>
  <c r="O2929" i="9"/>
  <c r="Q2929" i="9" s="1"/>
  <c r="R2929" i="9" s="1"/>
  <c r="S2929" i="9" s="1"/>
  <c r="O2930" i="9"/>
  <c r="Q2930" i="9" s="1"/>
  <c r="R2930" i="9" s="1"/>
  <c r="S2930" i="9" s="1"/>
  <c r="O2931" i="9"/>
  <c r="Q2931" i="9" s="1"/>
  <c r="R2931" i="9" s="1"/>
  <c r="S2931" i="9" s="1"/>
  <c r="O2932" i="9"/>
  <c r="Q2932" i="9" s="1"/>
  <c r="R2932" i="9" s="1"/>
  <c r="S2932" i="9" s="1"/>
  <c r="O2933" i="9"/>
  <c r="Q2933" i="9" s="1"/>
  <c r="R2933" i="9" s="1"/>
  <c r="S2933" i="9" s="1"/>
  <c r="O2934" i="9"/>
  <c r="Q2934" i="9" s="1"/>
  <c r="R2934" i="9" s="1"/>
  <c r="S2934" i="9" s="1"/>
  <c r="O2935" i="9"/>
  <c r="Q2935" i="9" s="1"/>
  <c r="R2935" i="9" s="1"/>
  <c r="S2935" i="9" s="1"/>
  <c r="O2936" i="9"/>
  <c r="Q2936" i="9" s="1"/>
  <c r="R2936" i="9" s="1"/>
  <c r="S2936" i="9" s="1"/>
  <c r="O2937" i="9"/>
  <c r="Q2937" i="9" s="1"/>
  <c r="R2937" i="9" s="1"/>
  <c r="S2937" i="9" s="1"/>
  <c r="O2938" i="9"/>
  <c r="Q2938" i="9" s="1"/>
  <c r="R2938" i="9" s="1"/>
  <c r="S2938" i="9" s="1"/>
  <c r="O2939" i="9"/>
  <c r="Q2939" i="9" s="1"/>
  <c r="R2939" i="9" s="1"/>
  <c r="S2939" i="9" s="1"/>
  <c r="O2940" i="9"/>
  <c r="Q2940" i="9" s="1"/>
  <c r="R2940" i="9" s="1"/>
  <c r="S2940" i="9" s="1"/>
  <c r="O2942" i="9"/>
  <c r="Q2942" i="9" s="1"/>
  <c r="R2942" i="9" s="1"/>
  <c r="S2942" i="9" s="1"/>
  <c r="O2941" i="9"/>
  <c r="Q2941" i="9" s="1"/>
  <c r="R2941" i="9" s="1"/>
  <c r="S2941" i="9" s="1"/>
  <c r="O2943" i="9"/>
  <c r="Q2943" i="9" s="1"/>
  <c r="R2943" i="9" s="1"/>
  <c r="S2943" i="9" s="1"/>
  <c r="O2944" i="9"/>
  <c r="Q2944" i="9" s="1"/>
  <c r="R2944" i="9" s="1"/>
  <c r="S2944" i="9" s="1"/>
  <c r="O2945" i="9"/>
  <c r="Q2945" i="9" s="1"/>
  <c r="R2945" i="9" s="1"/>
  <c r="S2945" i="9" s="1"/>
  <c r="O2946" i="9"/>
  <c r="Q2946" i="9" s="1"/>
  <c r="R2946" i="9" s="1"/>
  <c r="S2946" i="9" s="1"/>
  <c r="O2947" i="9"/>
  <c r="Q2947" i="9" s="1"/>
  <c r="R2947" i="9" s="1"/>
  <c r="S2947" i="9" s="1"/>
  <c r="O2948" i="9"/>
  <c r="Q2948" i="9" s="1"/>
  <c r="R2948" i="9" s="1"/>
  <c r="S2948" i="9" s="1"/>
  <c r="O2949" i="9"/>
  <c r="Q2949" i="9" s="1"/>
  <c r="R2949" i="9" s="1"/>
  <c r="S2949" i="9" s="1"/>
  <c r="O2950" i="9"/>
  <c r="Q2950" i="9" s="1"/>
  <c r="R2950" i="9" s="1"/>
  <c r="S2950" i="9" s="1"/>
  <c r="O2951" i="9"/>
  <c r="Q2951" i="9" s="1"/>
  <c r="R2951" i="9" s="1"/>
  <c r="S2951" i="9" s="1"/>
  <c r="O2952" i="9"/>
  <c r="Q2952" i="9" s="1"/>
  <c r="R2952" i="9" s="1"/>
  <c r="S2952" i="9" s="1"/>
  <c r="O2953" i="9"/>
  <c r="Q2953" i="9" s="1"/>
  <c r="R2953" i="9" s="1"/>
  <c r="S2953" i="9" s="1"/>
  <c r="O2954" i="9"/>
  <c r="Q2954" i="9" s="1"/>
  <c r="R2954" i="9" s="1"/>
  <c r="S2954" i="9" s="1"/>
  <c r="O2955" i="9"/>
  <c r="Q2955" i="9" s="1"/>
  <c r="R2955" i="9" s="1"/>
  <c r="S2955" i="9" s="1"/>
  <c r="O2956" i="9"/>
  <c r="Q2956" i="9" s="1"/>
  <c r="R2956" i="9" s="1"/>
  <c r="S2956" i="9" s="1"/>
  <c r="O2957" i="9"/>
  <c r="Q2957" i="9" s="1"/>
  <c r="R2957" i="9" s="1"/>
  <c r="S2957" i="9" s="1"/>
  <c r="O2958" i="9"/>
  <c r="Q2958" i="9" s="1"/>
  <c r="R2958" i="9" s="1"/>
  <c r="S2958" i="9" s="1"/>
  <c r="O2959" i="9"/>
  <c r="Q2959" i="9" s="1"/>
  <c r="R2959" i="9" s="1"/>
  <c r="S2959" i="9" s="1"/>
  <c r="O2960" i="9"/>
  <c r="Q2960" i="9" s="1"/>
  <c r="R2960" i="9" s="1"/>
  <c r="S2960" i="9" s="1"/>
  <c r="O2961" i="9"/>
  <c r="Q2961" i="9" s="1"/>
  <c r="R2961" i="9" s="1"/>
  <c r="S2961" i="9" s="1"/>
  <c r="O2962" i="9"/>
  <c r="Q2962" i="9" s="1"/>
  <c r="R2962" i="9" s="1"/>
  <c r="S2962" i="9" s="1"/>
  <c r="O2964" i="9"/>
  <c r="Q2964" i="9" s="1"/>
  <c r="R2964" i="9" s="1"/>
  <c r="S2964" i="9" s="1"/>
  <c r="O2963" i="9"/>
  <c r="Q2963" i="9" s="1"/>
  <c r="R2963" i="9" s="1"/>
  <c r="S2963" i="9" s="1"/>
  <c r="O2965" i="9"/>
  <c r="Q2965" i="9" s="1"/>
  <c r="R2965" i="9" s="1"/>
  <c r="S2965" i="9" s="1"/>
  <c r="O2970" i="9"/>
  <c r="Q2970" i="9" s="1"/>
  <c r="R2970" i="9" s="1"/>
  <c r="S2970" i="9" s="1"/>
  <c r="O2969" i="9"/>
  <c r="Q2969" i="9" s="1"/>
  <c r="R2969" i="9" s="1"/>
  <c r="S2969" i="9" s="1"/>
  <c r="O2971" i="9"/>
  <c r="Q2971" i="9" s="1"/>
  <c r="R2971" i="9" s="1"/>
  <c r="S2971" i="9" s="1"/>
  <c r="O2972" i="9"/>
  <c r="Q2972" i="9" s="1"/>
  <c r="R2972" i="9" s="1"/>
  <c r="S2972" i="9" s="1"/>
  <c r="O2974" i="9"/>
  <c r="Q2974" i="9" s="1"/>
  <c r="R2974" i="9" s="1"/>
  <c r="S2974" i="9" s="1"/>
  <c r="O2973" i="9"/>
  <c r="Q2973" i="9" s="1"/>
  <c r="R2973" i="9" s="1"/>
  <c r="S2973" i="9" s="1"/>
  <c r="O2975" i="9"/>
  <c r="Q2975" i="9" s="1"/>
  <c r="R2975" i="9" s="1"/>
  <c r="S2975" i="9" s="1"/>
  <c r="O2976" i="9"/>
  <c r="Q2976" i="9" s="1"/>
  <c r="R2976" i="9" s="1"/>
  <c r="S2976" i="9" s="1"/>
  <c r="O2978" i="9"/>
  <c r="Q2978" i="9" s="1"/>
  <c r="R2978" i="9" s="1"/>
  <c r="S2978" i="9" s="1"/>
  <c r="O2977" i="9"/>
  <c r="Q2977" i="9" s="1"/>
  <c r="R2977" i="9" s="1"/>
  <c r="S2977" i="9" s="1"/>
  <c r="O2979" i="9"/>
  <c r="Q2979" i="9" s="1"/>
  <c r="R2979" i="9" s="1"/>
  <c r="S2979" i="9" s="1"/>
  <c r="O2980" i="9"/>
  <c r="Q2980" i="9" s="1"/>
  <c r="R2980" i="9" s="1"/>
  <c r="S2980" i="9" s="1"/>
  <c r="O2982" i="9"/>
  <c r="Q2982" i="9" s="1"/>
  <c r="R2982" i="9" s="1"/>
  <c r="S2982" i="9" s="1"/>
  <c r="O2981" i="9"/>
  <c r="Q2981" i="9" s="1"/>
  <c r="R2981" i="9" s="1"/>
  <c r="S2981" i="9" s="1"/>
  <c r="O2983" i="9"/>
  <c r="Q2983" i="9" s="1"/>
  <c r="R2983" i="9" s="1"/>
  <c r="S2983" i="9" s="1"/>
  <c r="O2984" i="9"/>
  <c r="Q2984" i="9" s="1"/>
  <c r="R2984" i="9" s="1"/>
  <c r="S2984" i="9" s="1"/>
  <c r="O2986" i="9"/>
  <c r="Q2986" i="9" s="1"/>
  <c r="R2986" i="9" s="1"/>
  <c r="S2986" i="9" s="1"/>
  <c r="O2985" i="9"/>
  <c r="Q2985" i="9" s="1"/>
  <c r="R2985" i="9" s="1"/>
  <c r="S2985" i="9" s="1"/>
  <c r="O2987" i="9"/>
  <c r="Q2987" i="9" s="1"/>
  <c r="R2987" i="9" s="1"/>
  <c r="S2987" i="9" s="1"/>
  <c r="O2988" i="9"/>
  <c r="Q2988" i="9" s="1"/>
  <c r="R2988" i="9" s="1"/>
  <c r="S2988" i="9" s="1"/>
  <c r="O2990" i="9"/>
  <c r="Q2990" i="9" s="1"/>
  <c r="R2990" i="9" s="1"/>
  <c r="S2990" i="9" s="1"/>
  <c r="O2989" i="9"/>
  <c r="Q2989" i="9" s="1"/>
  <c r="R2989" i="9" s="1"/>
  <c r="S2989" i="9" s="1"/>
  <c r="O2991" i="9"/>
  <c r="Q2991" i="9" s="1"/>
  <c r="R2991" i="9" s="1"/>
  <c r="S2991" i="9" s="1"/>
  <c r="O2992" i="9"/>
  <c r="Q2992" i="9" s="1"/>
  <c r="R2992" i="9" s="1"/>
  <c r="S2992" i="9" s="1"/>
  <c r="O2994" i="9"/>
  <c r="Q2994" i="9" s="1"/>
  <c r="R2994" i="9" s="1"/>
  <c r="S2994" i="9" s="1"/>
  <c r="O2993" i="9"/>
  <c r="Q2993" i="9" s="1"/>
  <c r="R2993" i="9" s="1"/>
  <c r="S2993" i="9" s="1"/>
  <c r="O2995" i="9"/>
  <c r="Q2995" i="9" s="1"/>
  <c r="R2995" i="9" s="1"/>
  <c r="S2995" i="9" s="1"/>
  <c r="O2996" i="9"/>
  <c r="Q2996" i="9" s="1"/>
  <c r="R2996" i="9" s="1"/>
  <c r="S2996" i="9" s="1"/>
  <c r="O2998" i="9"/>
  <c r="Q2998" i="9" s="1"/>
  <c r="R2998" i="9" s="1"/>
  <c r="S2998" i="9" s="1"/>
  <c r="O2997" i="9"/>
  <c r="Q2997" i="9" s="1"/>
  <c r="R2997" i="9" s="1"/>
  <c r="S2997" i="9" s="1"/>
  <c r="O2999" i="9"/>
  <c r="Q2999" i="9" s="1"/>
  <c r="R2999" i="9" s="1"/>
  <c r="S2999" i="9" s="1"/>
  <c r="O3000" i="9"/>
  <c r="Q3000" i="9" s="1"/>
  <c r="R3000" i="9" s="1"/>
  <c r="S3000" i="9" s="1"/>
  <c r="O3002" i="9"/>
  <c r="Q3002" i="9" s="1"/>
  <c r="R3002" i="9" s="1"/>
  <c r="S3002" i="9" s="1"/>
  <c r="O3001" i="9"/>
  <c r="Q3001" i="9" s="1"/>
  <c r="R3001" i="9" s="1"/>
  <c r="S3001" i="9" s="1"/>
  <c r="O3003" i="9"/>
  <c r="Q3003" i="9" s="1"/>
  <c r="R3003" i="9" s="1"/>
  <c r="S3003" i="9" s="1"/>
  <c r="O3004" i="9"/>
  <c r="Q3004" i="9" s="1"/>
  <c r="R3004" i="9" s="1"/>
  <c r="S3004" i="9" s="1"/>
  <c r="O3006" i="9"/>
  <c r="Q3006" i="9" s="1"/>
  <c r="R3006" i="9" s="1"/>
  <c r="S3006" i="9" s="1"/>
  <c r="O3005" i="9"/>
  <c r="Q3005" i="9" s="1"/>
  <c r="R3005" i="9" s="1"/>
  <c r="S3005" i="9" s="1"/>
  <c r="O3007" i="9"/>
  <c r="Q3007" i="9" s="1"/>
  <c r="R3007" i="9" s="1"/>
  <c r="S3007" i="9" s="1"/>
  <c r="O3008" i="9"/>
  <c r="Q3008" i="9" s="1"/>
  <c r="R3008" i="9" s="1"/>
  <c r="S3008" i="9" s="1"/>
  <c r="O3010" i="9"/>
  <c r="Q3010" i="9" s="1"/>
  <c r="R3010" i="9" s="1"/>
  <c r="S3010" i="9" s="1"/>
  <c r="O3009" i="9"/>
  <c r="Q3009" i="9" s="1"/>
  <c r="R3009" i="9" s="1"/>
  <c r="S3009" i="9" s="1"/>
  <c r="O3011" i="9"/>
  <c r="Q3011" i="9" s="1"/>
  <c r="R3011" i="9" s="1"/>
  <c r="S3011" i="9" s="1"/>
  <c r="O3012" i="9"/>
  <c r="Q3012" i="9" s="1"/>
  <c r="R3012" i="9" s="1"/>
  <c r="S3012" i="9" s="1"/>
  <c r="O3013" i="9"/>
  <c r="Q3013" i="9" s="1"/>
  <c r="R3013" i="9" s="1"/>
  <c r="S3013" i="9" s="1"/>
  <c r="O3015" i="9"/>
  <c r="Q3015" i="9" s="1"/>
  <c r="R3015" i="9" s="1"/>
  <c r="S3015" i="9" s="1"/>
  <c r="O3014" i="9"/>
  <c r="Q3014" i="9" s="1"/>
  <c r="R3014" i="9" s="1"/>
  <c r="S3014" i="9" s="1"/>
  <c r="O3016" i="9"/>
  <c r="Q3016" i="9" s="1"/>
  <c r="R3016" i="9" s="1"/>
  <c r="S3016" i="9" s="1"/>
  <c r="O3017" i="9"/>
  <c r="Q3017" i="9" s="1"/>
  <c r="R3017" i="9" s="1"/>
  <c r="S3017" i="9" s="1"/>
  <c r="O3019" i="9"/>
  <c r="Q3019" i="9" s="1"/>
  <c r="R3019" i="9" s="1"/>
  <c r="S3019" i="9" s="1"/>
  <c r="O3018" i="9"/>
  <c r="Q3018" i="9" s="1"/>
  <c r="R3018" i="9" s="1"/>
  <c r="S3018" i="9" s="1"/>
  <c r="O3020" i="9"/>
  <c r="Q3020" i="9" s="1"/>
  <c r="R3020" i="9" s="1"/>
  <c r="S3020" i="9" s="1"/>
  <c r="O3021" i="9"/>
  <c r="Q3021" i="9" s="1"/>
  <c r="R3021" i="9" s="1"/>
  <c r="S3021" i="9" s="1"/>
  <c r="O3023" i="9"/>
  <c r="Q3023" i="9" s="1"/>
  <c r="R3023" i="9" s="1"/>
  <c r="S3023" i="9" s="1"/>
  <c r="O3022" i="9"/>
  <c r="Q3022" i="9" s="1"/>
  <c r="R3022" i="9" s="1"/>
  <c r="S3022" i="9" s="1"/>
  <c r="O3024" i="9"/>
  <c r="Q3024" i="9" s="1"/>
  <c r="R3024" i="9" s="1"/>
  <c r="S3024" i="9" s="1"/>
  <c r="O3025" i="9"/>
  <c r="Q3025" i="9" s="1"/>
  <c r="R3025" i="9" s="1"/>
  <c r="S3025" i="9" s="1"/>
  <c r="O3026" i="9"/>
  <c r="Q3026" i="9" s="1"/>
  <c r="R3026" i="9" s="1"/>
  <c r="S3026" i="9" s="1"/>
  <c r="O3027" i="9"/>
  <c r="Q3027" i="9" s="1"/>
  <c r="R3027" i="9" s="1"/>
  <c r="S3027" i="9" s="1"/>
  <c r="O3029" i="9"/>
  <c r="Q3029" i="9" s="1"/>
  <c r="R3029" i="9" s="1"/>
  <c r="S3029" i="9" s="1"/>
  <c r="O3028" i="9"/>
  <c r="Q3028" i="9" s="1"/>
  <c r="R3028" i="9" s="1"/>
  <c r="S3028" i="9" s="1"/>
  <c r="O3030" i="9"/>
  <c r="Q3030" i="9" s="1"/>
  <c r="R3030" i="9" s="1"/>
  <c r="S3030" i="9" s="1"/>
  <c r="O3031" i="9"/>
  <c r="Q3031" i="9" s="1"/>
  <c r="R3031" i="9" s="1"/>
  <c r="S3031" i="9" s="1"/>
  <c r="O3033" i="9"/>
  <c r="Q3033" i="9" s="1"/>
  <c r="R3033" i="9" s="1"/>
  <c r="S3033" i="9" s="1"/>
  <c r="O3032" i="9"/>
  <c r="Q3032" i="9" s="1"/>
  <c r="R3032" i="9" s="1"/>
  <c r="S3032" i="9" s="1"/>
  <c r="O3034" i="9"/>
  <c r="Q3034" i="9" s="1"/>
  <c r="R3034" i="9" s="1"/>
  <c r="S3034" i="9" s="1"/>
  <c r="O3035" i="9"/>
  <c r="Q3035" i="9" s="1"/>
  <c r="R3035" i="9" s="1"/>
  <c r="S3035" i="9" s="1"/>
  <c r="O3036" i="9"/>
  <c r="Q3036" i="9" s="1"/>
  <c r="R3036" i="9" s="1"/>
  <c r="S3036" i="9" s="1"/>
  <c r="O3038" i="9"/>
  <c r="Q3038" i="9" s="1"/>
  <c r="R3038" i="9" s="1"/>
  <c r="S3038" i="9" s="1"/>
  <c r="O3037" i="9"/>
  <c r="Q3037" i="9" s="1"/>
  <c r="R3037" i="9" s="1"/>
  <c r="S3037" i="9" s="1"/>
  <c r="O3039" i="9"/>
  <c r="Q3039" i="9" s="1"/>
  <c r="R3039" i="9" s="1"/>
  <c r="S3039" i="9" s="1"/>
  <c r="O3041" i="9"/>
  <c r="Q3041" i="9" s="1"/>
  <c r="R3041" i="9" s="1"/>
  <c r="S3041" i="9" s="1"/>
  <c r="O3040" i="9"/>
  <c r="Q3040" i="9" s="1"/>
  <c r="R3040" i="9" s="1"/>
  <c r="S3040" i="9" s="1"/>
  <c r="O3042" i="9"/>
  <c r="Q3042" i="9" s="1"/>
  <c r="R3042" i="9" s="1"/>
  <c r="S3042" i="9" s="1"/>
  <c r="O3043" i="9"/>
  <c r="Q3043" i="9" s="1"/>
  <c r="R3043" i="9" s="1"/>
  <c r="S3043" i="9" s="1"/>
  <c r="O3045" i="9"/>
  <c r="Q3045" i="9" s="1"/>
  <c r="R3045" i="9" s="1"/>
  <c r="S3045" i="9" s="1"/>
  <c r="O3044" i="9"/>
  <c r="Q3044" i="9" s="1"/>
  <c r="R3044" i="9" s="1"/>
  <c r="S3044" i="9" s="1"/>
  <c r="O3046" i="9"/>
  <c r="Q3046" i="9" s="1"/>
  <c r="R3046" i="9" s="1"/>
  <c r="S3046" i="9" s="1"/>
  <c r="O3047" i="9"/>
  <c r="Q3047" i="9" s="1"/>
  <c r="R3047" i="9" s="1"/>
  <c r="S3047" i="9" s="1"/>
  <c r="O3049" i="9"/>
  <c r="Q3049" i="9" s="1"/>
  <c r="R3049" i="9" s="1"/>
  <c r="S3049" i="9" s="1"/>
  <c r="O3048" i="9"/>
  <c r="Q3048" i="9" s="1"/>
  <c r="R3048" i="9" s="1"/>
  <c r="S3048" i="9" s="1"/>
  <c r="O3050" i="9"/>
  <c r="Q3050" i="9" s="1"/>
  <c r="R3050" i="9" s="1"/>
  <c r="S3050" i="9" s="1"/>
  <c r="O3051" i="9"/>
  <c r="Q3051" i="9" s="1"/>
  <c r="R3051" i="9" s="1"/>
  <c r="S3051" i="9" s="1"/>
  <c r="O3053" i="9"/>
  <c r="Q3053" i="9" s="1"/>
  <c r="R3053" i="9" s="1"/>
  <c r="S3053" i="9" s="1"/>
  <c r="O3052" i="9"/>
  <c r="Q3052" i="9" s="1"/>
  <c r="R3052" i="9" s="1"/>
  <c r="S3052" i="9" s="1"/>
  <c r="O3054" i="9"/>
  <c r="Q3054" i="9" s="1"/>
  <c r="R3054" i="9" s="1"/>
  <c r="S3054" i="9" s="1"/>
  <c r="O3055" i="9"/>
  <c r="Q3055" i="9" s="1"/>
  <c r="R3055" i="9" s="1"/>
  <c r="S3055" i="9" s="1"/>
  <c r="O3057" i="9"/>
  <c r="Q3057" i="9" s="1"/>
  <c r="R3057" i="9" s="1"/>
  <c r="S3057" i="9" s="1"/>
  <c r="O3056" i="9"/>
  <c r="Q3056" i="9" s="1"/>
  <c r="R3056" i="9" s="1"/>
  <c r="S3056" i="9" s="1"/>
  <c r="O3058" i="9"/>
  <c r="Q3058" i="9" s="1"/>
  <c r="R3058" i="9" s="1"/>
  <c r="S3058" i="9" s="1"/>
  <c r="O3059" i="9"/>
  <c r="Q3059" i="9" s="1"/>
  <c r="R3059" i="9" s="1"/>
  <c r="S3059" i="9" s="1"/>
  <c r="O3060" i="9"/>
  <c r="Q3060" i="9" s="1"/>
  <c r="R3060" i="9" s="1"/>
  <c r="S3060" i="9" s="1"/>
  <c r="O3061" i="9"/>
  <c r="Q3061" i="9" s="1"/>
  <c r="R3061" i="9" s="1"/>
  <c r="S3061" i="9" s="1"/>
  <c r="O3063" i="9"/>
  <c r="Q3063" i="9" s="1"/>
  <c r="R3063" i="9" s="1"/>
  <c r="S3063" i="9" s="1"/>
  <c r="O3062" i="9"/>
  <c r="Q3062" i="9" s="1"/>
  <c r="R3062" i="9" s="1"/>
  <c r="S3062" i="9" s="1"/>
  <c r="O3064" i="9"/>
  <c r="Q3064" i="9" s="1"/>
  <c r="R3064" i="9" s="1"/>
  <c r="S3064" i="9" s="1"/>
  <c r="O3065" i="9"/>
  <c r="Q3065" i="9" s="1"/>
  <c r="R3065" i="9" s="1"/>
  <c r="S3065" i="9" s="1"/>
  <c r="O3067" i="9"/>
  <c r="Q3067" i="9" s="1"/>
  <c r="R3067" i="9" s="1"/>
  <c r="S3067" i="9" s="1"/>
  <c r="O3066" i="9"/>
  <c r="Q3066" i="9" s="1"/>
  <c r="R3066" i="9" s="1"/>
  <c r="S3066" i="9" s="1"/>
  <c r="O3068" i="9"/>
  <c r="Q3068" i="9" s="1"/>
  <c r="R3068" i="9" s="1"/>
  <c r="S3068" i="9" s="1"/>
  <c r="O3069" i="9"/>
  <c r="Q3069" i="9" s="1"/>
  <c r="R3069" i="9" s="1"/>
  <c r="S3069" i="9" s="1"/>
  <c r="O3071" i="9"/>
  <c r="Q3071" i="9" s="1"/>
  <c r="R3071" i="9" s="1"/>
  <c r="S3071" i="9" s="1"/>
  <c r="O3070" i="9"/>
  <c r="Q3070" i="9" s="1"/>
  <c r="R3070" i="9" s="1"/>
  <c r="S3070" i="9" s="1"/>
  <c r="O3072" i="9"/>
  <c r="Q3072" i="9" s="1"/>
  <c r="R3072" i="9" s="1"/>
  <c r="S3072" i="9" s="1"/>
  <c r="O3073" i="9"/>
  <c r="Q3073" i="9" s="1"/>
  <c r="R3073" i="9" s="1"/>
  <c r="S3073" i="9" s="1"/>
  <c r="O3074" i="9"/>
  <c r="Q3074" i="9" s="1"/>
  <c r="R3074" i="9" s="1"/>
  <c r="S3074" i="9" s="1"/>
  <c r="O3075" i="9"/>
  <c r="Q3075" i="9" s="1"/>
  <c r="R3075" i="9" s="1"/>
  <c r="S3075" i="9" s="1"/>
  <c r="O3076" i="9"/>
  <c r="Q3076" i="9" s="1"/>
  <c r="R3076" i="9" s="1"/>
  <c r="S3076" i="9" s="1"/>
  <c r="O3077" i="9"/>
  <c r="Q3077" i="9" s="1"/>
  <c r="R3077" i="9" s="1"/>
  <c r="S3077" i="9" s="1"/>
  <c r="O3078" i="9"/>
  <c r="Q3078" i="9" s="1"/>
  <c r="R3078" i="9" s="1"/>
  <c r="S3078" i="9" s="1"/>
  <c r="O3080" i="9"/>
  <c r="Q3080" i="9" s="1"/>
  <c r="R3080" i="9" s="1"/>
  <c r="S3080" i="9" s="1"/>
  <c r="O3079" i="9"/>
  <c r="Q3079" i="9" s="1"/>
  <c r="R3079" i="9" s="1"/>
  <c r="S3079" i="9" s="1"/>
  <c r="O3081" i="9"/>
  <c r="Q3081" i="9" s="1"/>
  <c r="R3081" i="9" s="1"/>
  <c r="S3081" i="9" s="1"/>
  <c r="O3082" i="9"/>
  <c r="Q3082" i="9" s="1"/>
  <c r="R3082" i="9" s="1"/>
  <c r="S3082" i="9" s="1"/>
  <c r="O3084" i="9"/>
  <c r="Q3084" i="9" s="1"/>
  <c r="R3084" i="9" s="1"/>
  <c r="S3084" i="9" s="1"/>
  <c r="O3083" i="9"/>
  <c r="Q3083" i="9" s="1"/>
  <c r="R3083" i="9" s="1"/>
  <c r="S3083" i="9" s="1"/>
  <c r="O3085" i="9"/>
  <c r="Q3085" i="9" s="1"/>
  <c r="R3085" i="9" s="1"/>
  <c r="S3085" i="9" s="1"/>
  <c r="O3086" i="9"/>
  <c r="Q3086" i="9" s="1"/>
  <c r="R3086" i="9" s="1"/>
  <c r="S3086" i="9" s="1"/>
  <c r="O3088" i="9"/>
  <c r="Q3088" i="9" s="1"/>
  <c r="R3088" i="9" s="1"/>
  <c r="S3088" i="9" s="1"/>
  <c r="O3087" i="9"/>
  <c r="Q3087" i="9" s="1"/>
  <c r="R3087" i="9" s="1"/>
  <c r="S3087" i="9" s="1"/>
  <c r="O3089" i="9"/>
  <c r="Q3089" i="9" s="1"/>
  <c r="R3089" i="9" s="1"/>
  <c r="S3089" i="9" s="1"/>
  <c r="O3090" i="9"/>
  <c r="Q3090" i="9" s="1"/>
  <c r="R3090" i="9" s="1"/>
  <c r="S3090" i="9" s="1"/>
  <c r="O3091" i="9"/>
  <c r="Q3091" i="9" s="1"/>
  <c r="R3091" i="9" s="1"/>
  <c r="S3091" i="9" s="1"/>
  <c r="O3092" i="9"/>
  <c r="Q3092" i="9" s="1"/>
  <c r="R3092" i="9" s="1"/>
  <c r="S3092" i="9" s="1"/>
  <c r="O3094" i="9"/>
  <c r="Q3094" i="9" s="1"/>
  <c r="R3094" i="9" s="1"/>
  <c r="S3094" i="9" s="1"/>
  <c r="O3093" i="9"/>
  <c r="Q3093" i="9" s="1"/>
  <c r="R3093" i="9" s="1"/>
  <c r="S3093" i="9" s="1"/>
  <c r="O3095" i="9"/>
  <c r="Q3095" i="9" s="1"/>
  <c r="R3095" i="9" s="1"/>
  <c r="S3095" i="9" s="1"/>
  <c r="O3096" i="9"/>
  <c r="Q3096" i="9" s="1"/>
  <c r="R3096" i="9" s="1"/>
  <c r="S3096" i="9" s="1"/>
  <c r="O3098" i="9"/>
  <c r="Q3098" i="9" s="1"/>
  <c r="R3098" i="9" s="1"/>
  <c r="S3098" i="9" s="1"/>
  <c r="O3097" i="9"/>
  <c r="Q3097" i="9" s="1"/>
  <c r="R3097" i="9" s="1"/>
  <c r="S3097" i="9" s="1"/>
  <c r="O3099" i="9"/>
  <c r="Q3099" i="9" s="1"/>
  <c r="R3099" i="9" s="1"/>
  <c r="S3099" i="9" s="1"/>
  <c r="O3100" i="9"/>
  <c r="Q3100" i="9" s="1"/>
  <c r="R3100" i="9" s="1"/>
  <c r="S3100" i="9" s="1"/>
  <c r="O3101" i="9"/>
  <c r="Q3101" i="9" s="1"/>
  <c r="R3101" i="9" s="1"/>
  <c r="S3101" i="9" s="1"/>
  <c r="O3103" i="9"/>
  <c r="Q3103" i="9" s="1"/>
  <c r="R3103" i="9" s="1"/>
  <c r="S3103" i="9" s="1"/>
  <c r="O3102" i="9"/>
  <c r="Q3102" i="9" s="1"/>
  <c r="R3102" i="9" s="1"/>
  <c r="S3102" i="9" s="1"/>
  <c r="O3104" i="9"/>
  <c r="Q3104" i="9" s="1"/>
  <c r="R3104" i="9" s="1"/>
  <c r="S3104" i="9" s="1"/>
  <c r="O3105" i="9"/>
  <c r="Q3105" i="9" s="1"/>
  <c r="R3105" i="9" s="1"/>
  <c r="S3105" i="9" s="1"/>
  <c r="O3106" i="9"/>
  <c r="Q3106" i="9" s="1"/>
  <c r="R3106" i="9" s="1"/>
  <c r="S3106" i="9" s="1"/>
  <c r="O3107" i="9"/>
  <c r="Q3107" i="9" s="1"/>
  <c r="R3107" i="9" s="1"/>
  <c r="S3107" i="9" s="1"/>
  <c r="O3109" i="9"/>
  <c r="Q3109" i="9" s="1"/>
  <c r="R3109" i="9" s="1"/>
  <c r="S3109" i="9" s="1"/>
  <c r="O3108" i="9"/>
  <c r="Q3108" i="9" s="1"/>
  <c r="R3108" i="9" s="1"/>
  <c r="S3108" i="9" s="1"/>
  <c r="O3110" i="9"/>
  <c r="Q3110" i="9" s="1"/>
  <c r="R3110" i="9" s="1"/>
  <c r="S3110" i="9" s="1"/>
  <c r="O3111" i="9"/>
  <c r="Q3111" i="9" s="1"/>
  <c r="R3111" i="9" s="1"/>
  <c r="S3111" i="9" s="1"/>
  <c r="O3113" i="9"/>
  <c r="Q3113" i="9" s="1"/>
  <c r="R3113" i="9" s="1"/>
  <c r="S3113" i="9" s="1"/>
  <c r="O3112" i="9"/>
  <c r="Q3112" i="9" s="1"/>
  <c r="R3112" i="9" s="1"/>
  <c r="S3112" i="9" s="1"/>
  <c r="O3114" i="9"/>
  <c r="Q3114" i="9" s="1"/>
  <c r="R3114" i="9" s="1"/>
  <c r="S3114" i="9" s="1"/>
  <c r="O3115" i="9"/>
  <c r="Q3115" i="9" s="1"/>
  <c r="R3115" i="9" s="1"/>
  <c r="S3115" i="9" s="1"/>
  <c r="O3117" i="9"/>
  <c r="Q3117" i="9" s="1"/>
  <c r="R3117" i="9" s="1"/>
  <c r="S3117" i="9" s="1"/>
  <c r="O3116" i="9"/>
  <c r="Q3116" i="9" s="1"/>
  <c r="R3116" i="9" s="1"/>
  <c r="S3116" i="9" s="1"/>
  <c r="O3118" i="9"/>
  <c r="Q3118" i="9" s="1"/>
  <c r="R3118" i="9" s="1"/>
  <c r="S3118" i="9" s="1"/>
  <c r="O3119" i="9"/>
  <c r="Q3119" i="9" s="1"/>
  <c r="R3119" i="9" s="1"/>
  <c r="S3119" i="9" s="1"/>
  <c r="O3120" i="9"/>
  <c r="Q3120" i="9" s="1"/>
  <c r="R3120" i="9" s="1"/>
  <c r="S3120" i="9" s="1"/>
  <c r="O3122" i="9"/>
  <c r="Q3122" i="9" s="1"/>
  <c r="R3122" i="9" s="1"/>
  <c r="S3122" i="9" s="1"/>
  <c r="O3121" i="9"/>
  <c r="Q3121" i="9" s="1"/>
  <c r="R3121" i="9" s="1"/>
  <c r="S3121" i="9" s="1"/>
  <c r="O3123" i="9"/>
  <c r="Q3123" i="9" s="1"/>
  <c r="R3123" i="9" s="1"/>
  <c r="S3123" i="9" s="1"/>
  <c r="O3124" i="9"/>
  <c r="Q3124" i="9" s="1"/>
  <c r="R3124" i="9" s="1"/>
  <c r="S3124" i="9" s="1"/>
  <c r="O3126" i="9"/>
  <c r="Q3126" i="9" s="1"/>
  <c r="R3126" i="9" s="1"/>
  <c r="S3126" i="9" s="1"/>
  <c r="O3125" i="9"/>
  <c r="Q3125" i="9" s="1"/>
  <c r="R3125" i="9" s="1"/>
  <c r="S3125" i="9" s="1"/>
  <c r="O3127" i="9"/>
  <c r="Q3127" i="9" s="1"/>
  <c r="R3127" i="9" s="1"/>
  <c r="S3127" i="9" s="1"/>
  <c r="O3128" i="9"/>
  <c r="Q3128" i="9" s="1"/>
  <c r="R3128" i="9" s="1"/>
  <c r="S3128" i="9" s="1"/>
  <c r="O3130" i="9"/>
  <c r="Q3130" i="9" s="1"/>
  <c r="R3130" i="9" s="1"/>
  <c r="S3130" i="9" s="1"/>
  <c r="O3129" i="9"/>
  <c r="Q3129" i="9" s="1"/>
  <c r="R3129" i="9" s="1"/>
  <c r="S3129" i="9" s="1"/>
  <c r="O3131" i="9"/>
  <c r="Q3131" i="9" s="1"/>
  <c r="R3131" i="9" s="1"/>
  <c r="S3131" i="9" s="1"/>
  <c r="O3132" i="9"/>
  <c r="Q3132" i="9" s="1"/>
  <c r="R3132" i="9" s="1"/>
  <c r="S3132" i="9" s="1"/>
  <c r="O3134" i="9"/>
  <c r="Q3134" i="9" s="1"/>
  <c r="R3134" i="9" s="1"/>
  <c r="S3134" i="9" s="1"/>
  <c r="O3133" i="9"/>
  <c r="Q3133" i="9" s="1"/>
  <c r="R3133" i="9" s="1"/>
  <c r="S3133" i="9" s="1"/>
  <c r="O3135" i="9"/>
  <c r="Q3135" i="9" s="1"/>
  <c r="R3135" i="9" s="1"/>
  <c r="S3135" i="9" s="1"/>
  <c r="O3136" i="9"/>
  <c r="Q3136" i="9" s="1"/>
  <c r="R3136" i="9" s="1"/>
  <c r="S3136" i="9" s="1"/>
  <c r="O3138" i="9"/>
  <c r="Q3138" i="9" s="1"/>
  <c r="R3138" i="9" s="1"/>
  <c r="S3138" i="9" s="1"/>
  <c r="O3137" i="9"/>
  <c r="Q3137" i="9" s="1"/>
  <c r="R3137" i="9" s="1"/>
  <c r="S3137" i="9" s="1"/>
  <c r="O3139" i="9"/>
  <c r="Q3139" i="9" s="1"/>
  <c r="R3139" i="9" s="1"/>
  <c r="S3139" i="9" s="1"/>
  <c r="O3140" i="9"/>
  <c r="Q3140" i="9" s="1"/>
  <c r="R3140" i="9" s="1"/>
  <c r="S3140" i="9" s="1"/>
  <c r="O3141" i="9"/>
  <c r="Q3141" i="9" s="1"/>
  <c r="R3141" i="9" s="1"/>
  <c r="S3141" i="9" s="1"/>
  <c r="O3143" i="9"/>
  <c r="Q3143" i="9" s="1"/>
  <c r="R3143" i="9" s="1"/>
  <c r="S3143" i="9" s="1"/>
  <c r="O3142" i="9"/>
  <c r="Q3142" i="9" s="1"/>
  <c r="R3142" i="9" s="1"/>
  <c r="S3142" i="9" s="1"/>
  <c r="O3144" i="9"/>
  <c r="Q3144" i="9" s="1"/>
  <c r="R3144" i="9" s="1"/>
  <c r="S3144" i="9" s="1"/>
  <c r="O3145" i="9"/>
  <c r="Q3145" i="9" s="1"/>
  <c r="R3145" i="9" s="1"/>
  <c r="S3145" i="9" s="1"/>
  <c r="O3147" i="9"/>
  <c r="Q3147" i="9" s="1"/>
  <c r="R3147" i="9" s="1"/>
  <c r="S3147" i="9" s="1"/>
  <c r="O3146" i="9"/>
  <c r="Q3146" i="9" s="1"/>
  <c r="R3146" i="9" s="1"/>
  <c r="S3146" i="9" s="1"/>
  <c r="O3148" i="9"/>
  <c r="Q3148" i="9" s="1"/>
  <c r="R3148" i="9" s="1"/>
  <c r="S3148" i="9" s="1"/>
  <c r="O3149" i="9"/>
  <c r="Q3149" i="9" s="1"/>
  <c r="R3149" i="9" s="1"/>
  <c r="S3149" i="9" s="1"/>
  <c r="O3151" i="9"/>
  <c r="Q3151" i="9" s="1"/>
  <c r="R3151" i="9" s="1"/>
  <c r="S3151" i="9" s="1"/>
  <c r="O3150" i="9"/>
  <c r="Q3150" i="9" s="1"/>
  <c r="R3150" i="9" s="1"/>
  <c r="S3150" i="9" s="1"/>
  <c r="O3152" i="9"/>
  <c r="Q3152" i="9" s="1"/>
  <c r="R3152" i="9" s="1"/>
  <c r="S3152" i="9" s="1"/>
  <c r="O3153" i="9"/>
  <c r="Q3153" i="9" s="1"/>
  <c r="R3153" i="9" s="1"/>
  <c r="S3153" i="9" s="1"/>
  <c r="O3155" i="9"/>
  <c r="Q3155" i="9" s="1"/>
  <c r="R3155" i="9" s="1"/>
  <c r="S3155" i="9" s="1"/>
  <c r="O3154" i="9"/>
  <c r="Q3154" i="9" s="1"/>
  <c r="R3154" i="9" s="1"/>
  <c r="S3154" i="9" s="1"/>
  <c r="O3156" i="9"/>
  <c r="Q3156" i="9" s="1"/>
  <c r="R3156" i="9" s="1"/>
  <c r="S3156" i="9" s="1"/>
  <c r="O3157" i="9"/>
  <c r="Q3157" i="9" s="1"/>
  <c r="R3157" i="9" s="1"/>
  <c r="S3157" i="9" s="1"/>
  <c r="O3159" i="9"/>
  <c r="Q3159" i="9" s="1"/>
  <c r="R3159" i="9" s="1"/>
  <c r="S3159" i="9" s="1"/>
  <c r="O3158" i="9"/>
  <c r="Q3158" i="9" s="1"/>
  <c r="R3158" i="9" s="1"/>
  <c r="S3158" i="9" s="1"/>
  <c r="O3160" i="9"/>
  <c r="Q3160" i="9" s="1"/>
  <c r="R3160" i="9" s="1"/>
  <c r="S3160" i="9" s="1"/>
  <c r="O3161" i="9"/>
  <c r="Q3161" i="9" s="1"/>
  <c r="R3161" i="9" s="1"/>
  <c r="S3161" i="9" s="1"/>
  <c r="O3163" i="9"/>
  <c r="Q3163" i="9" s="1"/>
  <c r="R3163" i="9" s="1"/>
  <c r="S3163" i="9" s="1"/>
  <c r="O3162" i="9"/>
  <c r="Q3162" i="9" s="1"/>
  <c r="R3162" i="9" s="1"/>
  <c r="S3162" i="9" s="1"/>
  <c r="O3164" i="9"/>
  <c r="Q3164" i="9" s="1"/>
  <c r="R3164" i="9" s="1"/>
  <c r="S3164" i="9" s="1"/>
  <c r="O3165" i="9"/>
  <c r="Q3165" i="9" s="1"/>
  <c r="R3165" i="9" s="1"/>
  <c r="S3165" i="9" s="1"/>
  <c r="O3167" i="9"/>
  <c r="Q3167" i="9" s="1"/>
  <c r="R3167" i="9" s="1"/>
  <c r="S3167" i="9" s="1"/>
  <c r="O3166" i="9"/>
  <c r="Q3166" i="9" s="1"/>
  <c r="R3166" i="9" s="1"/>
  <c r="S3166" i="9" s="1"/>
  <c r="O3168" i="9"/>
  <c r="Q3168" i="9" s="1"/>
  <c r="R3168" i="9" s="1"/>
  <c r="S3168" i="9" s="1"/>
  <c r="O3169" i="9"/>
  <c r="Q3169" i="9" s="1"/>
  <c r="R3169" i="9" s="1"/>
  <c r="S3169" i="9" s="1"/>
  <c r="O3170" i="9"/>
  <c r="Q3170" i="9" s="1"/>
  <c r="R3170" i="9" s="1"/>
  <c r="S3170" i="9" s="1"/>
  <c r="O3172" i="9"/>
  <c r="Q3172" i="9" s="1"/>
  <c r="R3172" i="9" s="1"/>
  <c r="S3172" i="9" s="1"/>
  <c r="O3171" i="9"/>
  <c r="Q3171" i="9" s="1"/>
  <c r="R3171" i="9" s="1"/>
  <c r="S3171" i="9" s="1"/>
  <c r="O3173" i="9"/>
  <c r="Q3173" i="9" s="1"/>
  <c r="R3173" i="9" s="1"/>
  <c r="S3173" i="9" s="1"/>
  <c r="O3174" i="9"/>
  <c r="Q3174" i="9" s="1"/>
  <c r="R3174" i="9" s="1"/>
  <c r="S3174" i="9" s="1"/>
  <c r="O3175" i="9"/>
  <c r="Q3175" i="9" s="1"/>
  <c r="R3175" i="9" s="1"/>
  <c r="S3175" i="9" s="1"/>
  <c r="O3176" i="9"/>
  <c r="Q3176" i="9" s="1"/>
  <c r="R3176" i="9" s="1"/>
  <c r="S3176" i="9" s="1"/>
  <c r="O3177" i="9"/>
  <c r="Q3177" i="9" s="1"/>
  <c r="R3177" i="9" s="1"/>
  <c r="S3177" i="9" s="1"/>
  <c r="O3178" i="9"/>
  <c r="Q3178" i="9" s="1"/>
  <c r="R3178" i="9" s="1"/>
  <c r="S3178" i="9" s="1"/>
  <c r="O3179" i="9"/>
  <c r="Q3179" i="9" s="1"/>
  <c r="R3179" i="9" s="1"/>
  <c r="S3179" i="9" s="1"/>
  <c r="O3180" i="9"/>
  <c r="Q3180" i="9" s="1"/>
  <c r="R3180" i="9" s="1"/>
  <c r="S3180" i="9" s="1"/>
  <c r="O3181" i="9"/>
  <c r="Q3181" i="9" s="1"/>
  <c r="R3181" i="9" s="1"/>
  <c r="S3181" i="9" s="1"/>
  <c r="O3182" i="9"/>
  <c r="Q3182" i="9" s="1"/>
  <c r="R3182" i="9" s="1"/>
  <c r="S3182" i="9" s="1"/>
  <c r="O3183" i="9"/>
  <c r="Q3183" i="9" s="1"/>
  <c r="R3183" i="9" s="1"/>
  <c r="S3183" i="9" s="1"/>
  <c r="O3185" i="9"/>
  <c r="Q3185" i="9" s="1"/>
  <c r="R3185" i="9" s="1"/>
  <c r="S3185" i="9" s="1"/>
  <c r="O3184" i="9"/>
  <c r="Q3184" i="9" s="1"/>
  <c r="R3184" i="9" s="1"/>
  <c r="S3184" i="9" s="1"/>
  <c r="O3186" i="9"/>
  <c r="Q3186" i="9" s="1"/>
  <c r="R3186" i="9" s="1"/>
  <c r="S3186" i="9" s="1"/>
  <c r="O3187" i="9"/>
  <c r="Q3187" i="9" s="1"/>
  <c r="R3187" i="9" s="1"/>
  <c r="S3187" i="9" s="1"/>
  <c r="O3189" i="9"/>
  <c r="Q3189" i="9" s="1"/>
  <c r="R3189" i="9" s="1"/>
  <c r="S3189" i="9" s="1"/>
  <c r="O3188" i="9"/>
  <c r="Q3188" i="9" s="1"/>
  <c r="R3188" i="9" s="1"/>
  <c r="S3188" i="9" s="1"/>
  <c r="O3190" i="9"/>
  <c r="Q3190" i="9" s="1"/>
  <c r="R3190" i="9" s="1"/>
  <c r="S3190" i="9" s="1"/>
  <c r="O3191" i="9"/>
  <c r="Q3191" i="9" s="1"/>
  <c r="R3191" i="9" s="1"/>
  <c r="S3191" i="9" s="1"/>
  <c r="O3193" i="9"/>
  <c r="Q3193" i="9" s="1"/>
  <c r="R3193" i="9" s="1"/>
  <c r="S3193" i="9" s="1"/>
  <c r="O3192" i="9"/>
  <c r="Q3192" i="9" s="1"/>
  <c r="R3192" i="9" s="1"/>
  <c r="S3192" i="9" s="1"/>
  <c r="O3194" i="9"/>
  <c r="Q3194" i="9" s="1"/>
  <c r="R3194" i="9" s="1"/>
  <c r="S3194" i="9" s="1"/>
  <c r="O3195" i="9"/>
  <c r="Q3195" i="9" s="1"/>
  <c r="R3195" i="9" s="1"/>
  <c r="S3195" i="9" s="1"/>
  <c r="O3196" i="9"/>
  <c r="Q3196" i="9" s="1"/>
  <c r="R3196" i="9" s="1"/>
  <c r="S3196" i="9" s="1"/>
  <c r="O3198" i="9"/>
  <c r="Q3198" i="9" s="1"/>
  <c r="R3198" i="9" s="1"/>
  <c r="S3198" i="9" s="1"/>
  <c r="O3197" i="9"/>
  <c r="Q3197" i="9" s="1"/>
  <c r="R3197" i="9" s="1"/>
  <c r="S3197" i="9" s="1"/>
  <c r="O3199" i="9"/>
  <c r="Q3199" i="9" s="1"/>
  <c r="R3199" i="9" s="1"/>
  <c r="S3199" i="9" s="1"/>
  <c r="O3200" i="9"/>
  <c r="Q3200" i="9" s="1"/>
  <c r="R3200" i="9" s="1"/>
  <c r="S3200" i="9" s="1"/>
  <c r="O3202" i="9"/>
  <c r="Q3202" i="9" s="1"/>
  <c r="R3202" i="9" s="1"/>
  <c r="S3202" i="9" s="1"/>
  <c r="O3201" i="9"/>
  <c r="Q3201" i="9" s="1"/>
  <c r="R3201" i="9" s="1"/>
  <c r="S3201" i="9" s="1"/>
  <c r="O3203" i="9"/>
  <c r="Q3203" i="9" s="1"/>
  <c r="R3203" i="9" s="1"/>
  <c r="S3203" i="9" s="1"/>
  <c r="O3204" i="9"/>
  <c r="Q3204" i="9" s="1"/>
  <c r="R3204" i="9" s="1"/>
  <c r="S3204" i="9" s="1"/>
  <c r="O3206" i="9"/>
  <c r="Q3206" i="9" s="1"/>
  <c r="R3206" i="9" s="1"/>
  <c r="S3206" i="9" s="1"/>
  <c r="O3205" i="9"/>
  <c r="Q3205" i="9" s="1"/>
  <c r="R3205" i="9" s="1"/>
  <c r="S3205" i="9" s="1"/>
  <c r="O3207" i="9"/>
  <c r="Q3207" i="9" s="1"/>
  <c r="R3207" i="9" s="1"/>
  <c r="S3207" i="9" s="1"/>
  <c r="O3208" i="9"/>
  <c r="Q3208" i="9" s="1"/>
  <c r="R3208" i="9" s="1"/>
  <c r="S3208" i="9" s="1"/>
  <c r="O3209" i="9"/>
  <c r="Q3209" i="9" s="1"/>
  <c r="R3209" i="9" s="1"/>
  <c r="S3209" i="9" s="1"/>
  <c r="O3210" i="9"/>
  <c r="Q3210" i="9" s="1"/>
  <c r="R3210" i="9" s="1"/>
  <c r="S3210" i="9" s="1"/>
  <c r="O3211" i="9"/>
  <c r="Q3211" i="9" s="1"/>
  <c r="R3211" i="9" s="1"/>
  <c r="S3211" i="9" s="1"/>
  <c r="O3212" i="9"/>
  <c r="Q3212" i="9" s="1"/>
  <c r="R3212" i="9" s="1"/>
  <c r="S3212" i="9" s="1"/>
  <c r="O3214" i="9"/>
  <c r="Q3214" i="9" s="1"/>
  <c r="R3214" i="9" s="1"/>
  <c r="S3214" i="9" s="1"/>
  <c r="O3213" i="9"/>
  <c r="Q3213" i="9" s="1"/>
  <c r="R3213" i="9" s="1"/>
  <c r="S3213" i="9" s="1"/>
  <c r="O3215" i="9"/>
  <c r="Q3215" i="9" s="1"/>
  <c r="R3215" i="9" s="1"/>
  <c r="S3215" i="9" s="1"/>
  <c r="O3216" i="9"/>
  <c r="Q3216" i="9" s="1"/>
  <c r="R3216" i="9" s="1"/>
  <c r="S3216" i="9" s="1"/>
  <c r="O3218" i="9"/>
  <c r="Q3218" i="9" s="1"/>
  <c r="R3218" i="9" s="1"/>
  <c r="S3218" i="9" s="1"/>
  <c r="O3217" i="9"/>
  <c r="Q3217" i="9" s="1"/>
  <c r="R3217" i="9" s="1"/>
  <c r="S3217" i="9" s="1"/>
  <c r="O3219" i="9"/>
  <c r="Q3219" i="9" s="1"/>
  <c r="R3219" i="9" s="1"/>
  <c r="S3219" i="9" s="1"/>
  <c r="O3220" i="9"/>
  <c r="Q3220" i="9" s="1"/>
  <c r="R3220" i="9" s="1"/>
  <c r="S3220" i="9" s="1"/>
  <c r="O3222" i="9"/>
  <c r="Q3222" i="9" s="1"/>
  <c r="R3222" i="9" s="1"/>
  <c r="S3222" i="9" s="1"/>
  <c r="O3221" i="9"/>
  <c r="Q3221" i="9" s="1"/>
  <c r="R3221" i="9" s="1"/>
  <c r="S3221" i="9" s="1"/>
  <c r="O3223" i="9"/>
  <c r="Q3223" i="9" s="1"/>
  <c r="R3223" i="9" s="1"/>
  <c r="S3223" i="9" s="1"/>
  <c r="O3224" i="9"/>
  <c r="Q3224" i="9" s="1"/>
  <c r="R3224" i="9" s="1"/>
  <c r="S3224" i="9" s="1"/>
  <c r="O3226" i="9"/>
  <c r="Q3226" i="9" s="1"/>
  <c r="R3226" i="9" s="1"/>
  <c r="S3226" i="9" s="1"/>
  <c r="O3225" i="9"/>
  <c r="Q3225" i="9" s="1"/>
  <c r="R3225" i="9" s="1"/>
  <c r="S3225" i="9" s="1"/>
  <c r="O3227" i="9"/>
  <c r="Q3227" i="9" s="1"/>
  <c r="R3227" i="9" s="1"/>
  <c r="S3227" i="9" s="1"/>
  <c r="O3228" i="9"/>
  <c r="Q3228" i="9" s="1"/>
  <c r="R3228" i="9" s="1"/>
  <c r="S3228" i="9" s="1"/>
  <c r="O3230" i="9"/>
  <c r="Q3230" i="9" s="1"/>
  <c r="R3230" i="9" s="1"/>
  <c r="S3230" i="9" s="1"/>
  <c r="O3229" i="9"/>
  <c r="Q3229" i="9" s="1"/>
  <c r="R3229" i="9" s="1"/>
  <c r="S3229" i="9" s="1"/>
  <c r="O3231" i="9"/>
  <c r="Q3231" i="9" s="1"/>
  <c r="R3231" i="9" s="1"/>
  <c r="S3231" i="9" s="1"/>
  <c r="O3232" i="9"/>
  <c r="Q3232" i="9" s="1"/>
  <c r="R3232" i="9" s="1"/>
  <c r="S3232" i="9" s="1"/>
  <c r="O3234" i="9"/>
  <c r="Q3234" i="9" s="1"/>
  <c r="R3234" i="9" s="1"/>
  <c r="S3234" i="9" s="1"/>
  <c r="O3233" i="9"/>
  <c r="Q3233" i="9" s="1"/>
  <c r="R3233" i="9" s="1"/>
  <c r="S3233" i="9" s="1"/>
  <c r="O3235" i="9"/>
  <c r="Q3235" i="9" s="1"/>
  <c r="R3235" i="9" s="1"/>
  <c r="S3235" i="9" s="1"/>
  <c r="O3236" i="9"/>
  <c r="Q3236" i="9" s="1"/>
  <c r="R3236" i="9" s="1"/>
  <c r="S3236" i="9" s="1"/>
  <c r="O3238" i="9"/>
  <c r="Q3238" i="9" s="1"/>
  <c r="R3238" i="9" s="1"/>
  <c r="S3238" i="9" s="1"/>
  <c r="O3237" i="9"/>
  <c r="Q3237" i="9" s="1"/>
  <c r="R3237" i="9" s="1"/>
  <c r="S3237" i="9" s="1"/>
  <c r="O3239" i="9"/>
  <c r="Q3239" i="9" s="1"/>
  <c r="R3239" i="9" s="1"/>
  <c r="S3239" i="9" s="1"/>
  <c r="O3240" i="9"/>
  <c r="Q3240" i="9" s="1"/>
  <c r="R3240" i="9" s="1"/>
  <c r="S3240" i="9" s="1"/>
  <c r="O3242" i="9"/>
  <c r="Q3242" i="9" s="1"/>
  <c r="R3242" i="9" s="1"/>
  <c r="S3242" i="9" s="1"/>
  <c r="O3241" i="9"/>
  <c r="Q3241" i="9" s="1"/>
  <c r="R3241" i="9" s="1"/>
  <c r="S3241" i="9" s="1"/>
  <c r="O3243" i="9"/>
  <c r="Q3243" i="9" s="1"/>
  <c r="R3243" i="9" s="1"/>
  <c r="S3243" i="9" s="1"/>
  <c r="O3244" i="9"/>
  <c r="Q3244" i="9" s="1"/>
  <c r="R3244" i="9" s="1"/>
  <c r="S3244" i="9" s="1"/>
  <c r="O3246" i="9"/>
  <c r="Q3246" i="9" s="1"/>
  <c r="R3246" i="9" s="1"/>
  <c r="S3246" i="9" s="1"/>
  <c r="O3245" i="9"/>
  <c r="Q3245" i="9" s="1"/>
  <c r="R3245" i="9" s="1"/>
  <c r="S3245" i="9" s="1"/>
  <c r="O3247" i="9"/>
  <c r="Q3247" i="9" s="1"/>
  <c r="R3247" i="9" s="1"/>
  <c r="S3247" i="9" s="1"/>
  <c r="O3248" i="9"/>
  <c r="Q3248" i="9" s="1"/>
  <c r="R3248" i="9" s="1"/>
  <c r="S3248" i="9" s="1"/>
  <c r="O3250" i="9"/>
  <c r="Q3250" i="9" s="1"/>
  <c r="R3250" i="9" s="1"/>
  <c r="S3250" i="9" s="1"/>
  <c r="O3249" i="9"/>
  <c r="Q3249" i="9" s="1"/>
  <c r="R3249" i="9" s="1"/>
  <c r="S3249" i="9" s="1"/>
  <c r="O3251" i="9"/>
  <c r="Q3251" i="9" s="1"/>
  <c r="R3251" i="9" s="1"/>
  <c r="S3251" i="9" s="1"/>
  <c r="O3252" i="9"/>
  <c r="Q3252" i="9" s="1"/>
  <c r="R3252" i="9" s="1"/>
  <c r="S3252" i="9" s="1"/>
  <c r="O3254" i="9"/>
  <c r="Q3254" i="9" s="1"/>
  <c r="R3254" i="9" s="1"/>
  <c r="S3254" i="9" s="1"/>
  <c r="O3253" i="9"/>
  <c r="Q3253" i="9" s="1"/>
  <c r="R3253" i="9" s="1"/>
  <c r="S3253" i="9" s="1"/>
  <c r="O3255" i="9"/>
  <c r="Q3255" i="9" s="1"/>
  <c r="R3255" i="9" s="1"/>
  <c r="S3255" i="9" s="1"/>
  <c r="O3256" i="9"/>
  <c r="Q3256" i="9" s="1"/>
  <c r="R3256" i="9" s="1"/>
  <c r="S3256" i="9" s="1"/>
  <c r="O3258" i="9"/>
  <c r="Q3258" i="9" s="1"/>
  <c r="R3258" i="9" s="1"/>
  <c r="S3258" i="9" s="1"/>
  <c r="O3257" i="9"/>
  <c r="Q3257" i="9" s="1"/>
  <c r="R3257" i="9" s="1"/>
  <c r="S3257" i="9" s="1"/>
  <c r="O3259" i="9"/>
  <c r="Q3259" i="9" s="1"/>
  <c r="R3259" i="9" s="1"/>
  <c r="S3259" i="9" s="1"/>
  <c r="O3260" i="9"/>
  <c r="Q3260" i="9" s="1"/>
  <c r="R3260" i="9" s="1"/>
  <c r="S3260" i="9" s="1"/>
  <c r="O3262" i="9"/>
  <c r="Q3262" i="9" s="1"/>
  <c r="R3262" i="9" s="1"/>
  <c r="S3262" i="9" s="1"/>
  <c r="O3261" i="9"/>
  <c r="Q3261" i="9" s="1"/>
  <c r="R3261" i="9" s="1"/>
  <c r="S3261" i="9" s="1"/>
  <c r="O3263" i="9"/>
  <c r="Q3263" i="9" s="1"/>
  <c r="R3263" i="9" s="1"/>
  <c r="S3263" i="9" s="1"/>
  <c r="O3264" i="9"/>
  <c r="Q3264" i="9" s="1"/>
  <c r="R3264" i="9" s="1"/>
  <c r="S3264" i="9" s="1"/>
  <c r="O3266" i="9"/>
  <c r="Q3266" i="9" s="1"/>
  <c r="R3266" i="9" s="1"/>
  <c r="S3266" i="9" s="1"/>
  <c r="O3265" i="9"/>
  <c r="Q3265" i="9" s="1"/>
  <c r="R3265" i="9" s="1"/>
  <c r="S3265" i="9" s="1"/>
  <c r="O3267" i="9"/>
  <c r="Q3267" i="9" s="1"/>
  <c r="R3267" i="9" s="1"/>
  <c r="S3267" i="9" s="1"/>
  <c r="O3268" i="9"/>
  <c r="Q3268" i="9" s="1"/>
  <c r="R3268" i="9" s="1"/>
  <c r="S3268" i="9" s="1"/>
  <c r="O3270" i="9"/>
  <c r="Q3270" i="9" s="1"/>
  <c r="R3270" i="9" s="1"/>
  <c r="S3270" i="9" s="1"/>
  <c r="O3269" i="9"/>
  <c r="Q3269" i="9" s="1"/>
  <c r="R3269" i="9" s="1"/>
  <c r="S3269" i="9" s="1"/>
  <c r="O3271" i="9"/>
  <c r="Q3271" i="9" s="1"/>
  <c r="R3271" i="9" s="1"/>
  <c r="S3271" i="9" s="1"/>
  <c r="O3272" i="9"/>
  <c r="Q3272" i="9" s="1"/>
  <c r="R3272" i="9" s="1"/>
  <c r="S3272" i="9" s="1"/>
  <c r="O3273" i="9"/>
  <c r="Q3273" i="9" s="1"/>
  <c r="R3273" i="9" s="1"/>
  <c r="S3273" i="9" s="1"/>
  <c r="O3275" i="9"/>
  <c r="Q3275" i="9" s="1"/>
  <c r="R3275" i="9" s="1"/>
  <c r="S3275" i="9" s="1"/>
  <c r="O3274" i="9"/>
  <c r="Q3274" i="9" s="1"/>
  <c r="R3274" i="9" s="1"/>
  <c r="S3274" i="9" s="1"/>
  <c r="O3276" i="9"/>
  <c r="Q3276" i="9" s="1"/>
  <c r="R3276" i="9" s="1"/>
  <c r="S3276" i="9" s="1"/>
  <c r="O3277" i="9"/>
  <c r="Q3277" i="9" s="1"/>
  <c r="R3277" i="9" s="1"/>
  <c r="S3277" i="9" s="1"/>
  <c r="O3279" i="9"/>
  <c r="Q3279" i="9" s="1"/>
  <c r="R3279" i="9" s="1"/>
  <c r="S3279" i="9" s="1"/>
  <c r="O3278" i="9"/>
  <c r="Q3278" i="9" s="1"/>
  <c r="R3278" i="9" s="1"/>
  <c r="S3278" i="9" s="1"/>
  <c r="O3280" i="9"/>
  <c r="Q3280" i="9" s="1"/>
  <c r="R3280" i="9" s="1"/>
  <c r="S3280" i="9" s="1"/>
  <c r="O3281" i="9"/>
  <c r="Q3281" i="9" s="1"/>
  <c r="R3281" i="9" s="1"/>
  <c r="S3281" i="9" s="1"/>
  <c r="O3283" i="9"/>
  <c r="Q3283" i="9" s="1"/>
  <c r="R3283" i="9" s="1"/>
  <c r="S3283" i="9" s="1"/>
  <c r="O3282" i="9"/>
  <c r="Q3282" i="9" s="1"/>
  <c r="R3282" i="9" s="1"/>
  <c r="S3282" i="9" s="1"/>
  <c r="O3284" i="9"/>
  <c r="Q3284" i="9" s="1"/>
  <c r="R3284" i="9" s="1"/>
  <c r="S3284" i="9" s="1"/>
  <c r="O3285" i="9"/>
  <c r="Q3285" i="9" s="1"/>
  <c r="R3285" i="9" s="1"/>
  <c r="S3285" i="9" s="1"/>
  <c r="O3287" i="9"/>
  <c r="Q3287" i="9" s="1"/>
  <c r="R3287" i="9" s="1"/>
  <c r="S3287" i="9" s="1"/>
  <c r="O3286" i="9"/>
  <c r="Q3286" i="9" s="1"/>
  <c r="R3286" i="9" s="1"/>
  <c r="S3286" i="9" s="1"/>
  <c r="O3288" i="9"/>
  <c r="Q3288" i="9" s="1"/>
  <c r="R3288" i="9" s="1"/>
  <c r="S3288" i="9" s="1"/>
  <c r="O3289" i="9"/>
  <c r="Q3289" i="9" s="1"/>
  <c r="R3289" i="9" s="1"/>
  <c r="S3289" i="9" s="1"/>
  <c r="O3291" i="9"/>
  <c r="Q3291" i="9" s="1"/>
  <c r="R3291" i="9" s="1"/>
  <c r="S3291" i="9" s="1"/>
  <c r="O3290" i="9"/>
  <c r="Q3290" i="9" s="1"/>
  <c r="R3290" i="9" s="1"/>
  <c r="S3290" i="9" s="1"/>
  <c r="O3292" i="9"/>
  <c r="Q3292" i="9" s="1"/>
  <c r="R3292" i="9" s="1"/>
  <c r="S3292" i="9" s="1"/>
  <c r="O3293" i="9"/>
  <c r="Q3293" i="9" s="1"/>
  <c r="R3293" i="9" s="1"/>
  <c r="S3293" i="9" s="1"/>
  <c r="O3295" i="9"/>
  <c r="Q3295" i="9" s="1"/>
  <c r="R3295" i="9" s="1"/>
  <c r="S3295" i="9" s="1"/>
  <c r="O3294" i="9"/>
  <c r="Q3294" i="9" s="1"/>
  <c r="R3294" i="9" s="1"/>
  <c r="S3294" i="9" s="1"/>
  <c r="O3296" i="9"/>
  <c r="Q3296" i="9" s="1"/>
  <c r="R3296" i="9" s="1"/>
  <c r="S3296" i="9" s="1"/>
  <c r="O3297" i="9"/>
  <c r="Q3297" i="9" s="1"/>
  <c r="R3297" i="9" s="1"/>
  <c r="S3297" i="9" s="1"/>
  <c r="O3299" i="9"/>
  <c r="Q3299" i="9" s="1"/>
  <c r="R3299" i="9" s="1"/>
  <c r="S3299" i="9" s="1"/>
  <c r="O3298" i="9"/>
  <c r="Q3298" i="9" s="1"/>
  <c r="R3298" i="9" s="1"/>
  <c r="S3298" i="9" s="1"/>
  <c r="O3300" i="9"/>
  <c r="Q3300" i="9" s="1"/>
  <c r="R3300" i="9" s="1"/>
  <c r="S3300" i="9" s="1"/>
  <c r="O3301" i="9"/>
  <c r="Q3301" i="9" s="1"/>
  <c r="R3301" i="9" s="1"/>
  <c r="S3301" i="9" s="1"/>
  <c r="O3303" i="9"/>
  <c r="Q3303" i="9" s="1"/>
  <c r="R3303" i="9" s="1"/>
  <c r="S3303" i="9" s="1"/>
  <c r="O3302" i="9"/>
  <c r="Q3302" i="9" s="1"/>
  <c r="R3302" i="9" s="1"/>
  <c r="S3302" i="9" s="1"/>
  <c r="O3304" i="9"/>
  <c r="Q3304" i="9" s="1"/>
  <c r="R3304" i="9" s="1"/>
  <c r="S3304" i="9" s="1"/>
  <c r="O3305" i="9"/>
  <c r="Q3305" i="9" s="1"/>
  <c r="R3305" i="9" s="1"/>
  <c r="S3305" i="9" s="1"/>
  <c r="O3307" i="9"/>
  <c r="Q3307" i="9" s="1"/>
  <c r="R3307" i="9" s="1"/>
  <c r="S3307" i="9" s="1"/>
  <c r="O3306" i="9"/>
  <c r="Q3306" i="9" s="1"/>
  <c r="R3306" i="9" s="1"/>
  <c r="S3306" i="9" s="1"/>
  <c r="O3308" i="9"/>
  <c r="Q3308" i="9" s="1"/>
  <c r="R3308" i="9" s="1"/>
  <c r="S3308" i="9" s="1"/>
  <c r="O3309" i="9"/>
  <c r="Q3309" i="9" s="1"/>
  <c r="R3309" i="9" s="1"/>
  <c r="S3309" i="9" s="1"/>
  <c r="O3311" i="9"/>
  <c r="Q3311" i="9" s="1"/>
  <c r="R3311" i="9" s="1"/>
  <c r="S3311" i="9" s="1"/>
  <c r="O3310" i="9"/>
  <c r="Q3310" i="9" s="1"/>
  <c r="R3310" i="9" s="1"/>
  <c r="S3310" i="9" s="1"/>
  <c r="O3312" i="9"/>
  <c r="Q3312" i="9" s="1"/>
  <c r="R3312" i="9" s="1"/>
  <c r="S3312" i="9" s="1"/>
  <c r="O3313" i="9"/>
  <c r="Q3313" i="9" s="1"/>
  <c r="R3313" i="9" s="1"/>
  <c r="S3313" i="9" s="1"/>
  <c r="O3315" i="9"/>
  <c r="Q3315" i="9" s="1"/>
  <c r="R3315" i="9" s="1"/>
  <c r="S3315" i="9" s="1"/>
  <c r="O3314" i="9"/>
  <c r="Q3314" i="9" s="1"/>
  <c r="R3314" i="9" s="1"/>
  <c r="S3314" i="9" s="1"/>
  <c r="O3316" i="9"/>
  <c r="Q3316" i="9" s="1"/>
  <c r="R3316" i="9" s="1"/>
  <c r="S3316" i="9" s="1"/>
  <c r="O3317" i="9"/>
  <c r="Q3317" i="9" s="1"/>
  <c r="R3317" i="9" s="1"/>
  <c r="S3317" i="9" s="1"/>
  <c r="O3319" i="9"/>
  <c r="Q3319" i="9" s="1"/>
  <c r="R3319" i="9" s="1"/>
  <c r="S3319" i="9" s="1"/>
  <c r="O3318" i="9"/>
  <c r="Q3318" i="9" s="1"/>
  <c r="R3318" i="9" s="1"/>
  <c r="S3318" i="9" s="1"/>
  <c r="O3320" i="9"/>
  <c r="Q3320" i="9" s="1"/>
  <c r="R3320" i="9" s="1"/>
  <c r="S3320" i="9" s="1"/>
  <c r="O3321" i="9"/>
  <c r="Q3321" i="9" s="1"/>
  <c r="R3321" i="9" s="1"/>
  <c r="S3321" i="9" s="1"/>
  <c r="O3322" i="9"/>
  <c r="Q3322" i="9" s="1"/>
  <c r="R3322" i="9" s="1"/>
  <c r="S3322" i="9" s="1"/>
  <c r="O3323" i="9"/>
  <c r="Q3323" i="9" s="1"/>
  <c r="R3323" i="9" s="1"/>
  <c r="S3323" i="9" s="1"/>
  <c r="O3324" i="9"/>
  <c r="Q3324" i="9" s="1"/>
  <c r="R3324" i="9" s="1"/>
  <c r="S3324" i="9" s="1"/>
  <c r="O3325" i="9"/>
  <c r="Q3325" i="9" s="1"/>
  <c r="R3325" i="9" s="1"/>
  <c r="S3325" i="9" s="1"/>
  <c r="O3327" i="9"/>
  <c r="Q3327" i="9" s="1"/>
  <c r="R3327" i="9" s="1"/>
  <c r="S3327" i="9" s="1"/>
  <c r="O3326" i="9"/>
  <c r="Q3326" i="9" s="1"/>
  <c r="R3326" i="9" s="1"/>
  <c r="S3326" i="9" s="1"/>
  <c r="O3328" i="9"/>
  <c r="Q3328" i="9" s="1"/>
  <c r="R3328" i="9" s="1"/>
  <c r="S3328" i="9" s="1"/>
  <c r="O3329" i="9"/>
  <c r="Q3329" i="9" s="1"/>
  <c r="R3329" i="9" s="1"/>
  <c r="S3329" i="9" s="1"/>
  <c r="O3331" i="9"/>
  <c r="Q3331" i="9" s="1"/>
  <c r="R3331" i="9" s="1"/>
  <c r="S3331" i="9" s="1"/>
  <c r="O3330" i="9"/>
  <c r="Q3330" i="9" s="1"/>
  <c r="R3330" i="9" s="1"/>
  <c r="S3330" i="9" s="1"/>
  <c r="O3335" i="9"/>
  <c r="Q3335" i="9" s="1"/>
  <c r="R3335" i="9" s="1"/>
  <c r="S3335" i="9" s="1"/>
  <c r="O3336" i="9"/>
  <c r="Q3336" i="9" s="1"/>
  <c r="R3336" i="9" s="1"/>
  <c r="S3336" i="9" s="1"/>
  <c r="O3337" i="9"/>
  <c r="Q3337" i="9" s="1"/>
  <c r="R3337" i="9" s="1"/>
  <c r="S3337" i="9" s="1"/>
  <c r="O3338" i="9"/>
  <c r="Q3338" i="9" s="1"/>
  <c r="R3338" i="9" s="1"/>
  <c r="S3338" i="9" s="1"/>
  <c r="O3339" i="9"/>
  <c r="Q3339" i="9" s="1"/>
  <c r="R3339" i="9" s="1"/>
  <c r="S3339" i="9" s="1"/>
  <c r="O3340" i="9"/>
  <c r="Q3340" i="9" s="1"/>
  <c r="R3340" i="9" s="1"/>
  <c r="S3340" i="9" s="1"/>
  <c r="O3341" i="9"/>
  <c r="Q3341" i="9" s="1"/>
  <c r="R3341" i="9" s="1"/>
  <c r="S3341" i="9" s="1"/>
  <c r="O3342" i="9"/>
  <c r="Q3342" i="9" s="1"/>
  <c r="R3342" i="9" s="1"/>
  <c r="S3342" i="9" s="1"/>
  <c r="O3343" i="9"/>
  <c r="Q3343" i="9" s="1"/>
  <c r="R3343" i="9" s="1"/>
  <c r="S3343" i="9" s="1"/>
  <c r="O3344" i="9"/>
  <c r="Q3344" i="9" s="1"/>
  <c r="R3344" i="9" s="1"/>
  <c r="S3344" i="9" s="1"/>
  <c r="O3345" i="9"/>
  <c r="Q3345" i="9" s="1"/>
  <c r="R3345" i="9" s="1"/>
  <c r="S3345" i="9" s="1"/>
  <c r="O3346" i="9"/>
  <c r="Q3346" i="9" s="1"/>
  <c r="R3346" i="9" s="1"/>
  <c r="S3346" i="9" s="1"/>
  <c r="O3347" i="9"/>
  <c r="Q3347" i="9" s="1"/>
  <c r="R3347" i="9" s="1"/>
  <c r="S3347" i="9" s="1"/>
  <c r="O3348" i="9"/>
  <c r="Q3348" i="9" s="1"/>
  <c r="R3348" i="9" s="1"/>
  <c r="S3348" i="9" s="1"/>
  <c r="O3349" i="9"/>
  <c r="Q3349" i="9" s="1"/>
  <c r="R3349" i="9" s="1"/>
  <c r="S3349" i="9" s="1"/>
  <c r="O3350" i="9"/>
  <c r="Q3350" i="9" s="1"/>
  <c r="R3350" i="9" s="1"/>
  <c r="S3350" i="9" s="1"/>
  <c r="O3351" i="9"/>
  <c r="Q3351" i="9" s="1"/>
  <c r="R3351" i="9" s="1"/>
  <c r="S3351" i="9" s="1"/>
  <c r="O3352" i="9"/>
  <c r="Q3352" i="9" s="1"/>
  <c r="R3352" i="9" s="1"/>
  <c r="S3352" i="9" s="1"/>
  <c r="O3353" i="9"/>
  <c r="Q3353" i="9" s="1"/>
  <c r="R3353" i="9" s="1"/>
  <c r="S3353" i="9" s="1"/>
  <c r="O3354" i="9"/>
  <c r="Q3354" i="9" s="1"/>
  <c r="R3354" i="9" s="1"/>
  <c r="S3354" i="9" s="1"/>
  <c r="O3355" i="9"/>
  <c r="Q3355" i="9" s="1"/>
  <c r="R3355" i="9" s="1"/>
  <c r="S3355" i="9" s="1"/>
  <c r="O3356" i="9"/>
  <c r="Q3356" i="9" s="1"/>
  <c r="R3356" i="9" s="1"/>
  <c r="S3356" i="9" s="1"/>
  <c r="O3357" i="9"/>
  <c r="Q3357" i="9" s="1"/>
  <c r="R3357" i="9" s="1"/>
  <c r="S3357" i="9" s="1"/>
  <c r="O3358" i="9"/>
  <c r="Q3358" i="9" s="1"/>
  <c r="R3358" i="9" s="1"/>
  <c r="S3358" i="9" s="1"/>
  <c r="O3359" i="9"/>
  <c r="Q3359" i="9" s="1"/>
  <c r="R3359" i="9" s="1"/>
  <c r="S3359" i="9" s="1"/>
  <c r="O3360" i="9"/>
  <c r="Q3360" i="9" s="1"/>
  <c r="R3360" i="9" s="1"/>
  <c r="S3360" i="9" s="1"/>
  <c r="O3361" i="9"/>
  <c r="Q3361" i="9" s="1"/>
  <c r="R3361" i="9" s="1"/>
  <c r="S3361" i="9" s="1"/>
  <c r="O3362" i="9"/>
  <c r="Q3362" i="9" s="1"/>
  <c r="R3362" i="9" s="1"/>
  <c r="S3362" i="9" s="1"/>
  <c r="O3363" i="9"/>
  <c r="Q3363" i="9" s="1"/>
  <c r="R3363" i="9" s="1"/>
  <c r="S3363" i="9" s="1"/>
  <c r="O3364" i="9"/>
  <c r="Q3364" i="9" s="1"/>
  <c r="R3364" i="9" s="1"/>
  <c r="S3364" i="9" s="1"/>
  <c r="O3365" i="9"/>
  <c r="Q3365" i="9" s="1"/>
  <c r="R3365" i="9" s="1"/>
  <c r="S3365" i="9" s="1"/>
  <c r="O3366" i="9"/>
  <c r="Q3366" i="9" s="1"/>
  <c r="R3366" i="9" s="1"/>
  <c r="S3366" i="9" s="1"/>
  <c r="O3367" i="9"/>
  <c r="Q3367" i="9" s="1"/>
  <c r="R3367" i="9" s="1"/>
  <c r="S3367" i="9" s="1"/>
  <c r="O3368" i="9"/>
  <c r="Q3368" i="9" s="1"/>
  <c r="R3368" i="9" s="1"/>
  <c r="S3368" i="9" s="1"/>
  <c r="O3369" i="9"/>
  <c r="Q3369" i="9" s="1"/>
  <c r="R3369" i="9" s="1"/>
  <c r="S3369" i="9" s="1"/>
  <c r="O3370" i="9"/>
  <c r="Q3370" i="9" s="1"/>
  <c r="R3370" i="9" s="1"/>
  <c r="S3370" i="9" s="1"/>
  <c r="O3371" i="9"/>
  <c r="Q3371" i="9" s="1"/>
  <c r="R3371" i="9" s="1"/>
  <c r="S3371" i="9" s="1"/>
  <c r="O3372" i="9"/>
  <c r="Q3372" i="9" s="1"/>
  <c r="R3372" i="9" s="1"/>
  <c r="S3372" i="9" s="1"/>
  <c r="O3373" i="9"/>
  <c r="Q3373" i="9" s="1"/>
  <c r="R3373" i="9" s="1"/>
  <c r="S3373" i="9" s="1"/>
  <c r="O3374" i="9"/>
  <c r="Q3374" i="9" s="1"/>
  <c r="R3374" i="9" s="1"/>
  <c r="S3374" i="9" s="1"/>
  <c r="O3375" i="9"/>
  <c r="Q3375" i="9" s="1"/>
  <c r="R3375" i="9" s="1"/>
  <c r="S3375" i="9" s="1"/>
  <c r="O3376" i="9"/>
  <c r="Q3376" i="9" s="1"/>
  <c r="R3376" i="9" s="1"/>
  <c r="S3376" i="9" s="1"/>
  <c r="O3377" i="9"/>
  <c r="Q3377" i="9" s="1"/>
  <c r="R3377" i="9" s="1"/>
  <c r="S3377" i="9" s="1"/>
  <c r="O3378" i="9"/>
  <c r="Q3378" i="9" s="1"/>
  <c r="R3378" i="9" s="1"/>
  <c r="S3378" i="9" s="1"/>
  <c r="O3379" i="9"/>
  <c r="Q3379" i="9" s="1"/>
  <c r="R3379" i="9" s="1"/>
  <c r="S3379" i="9" s="1"/>
  <c r="O3380" i="9"/>
  <c r="Q3380" i="9" s="1"/>
  <c r="R3380" i="9" s="1"/>
  <c r="S3380" i="9" s="1"/>
  <c r="O3381" i="9"/>
  <c r="Q3381" i="9" s="1"/>
  <c r="R3381" i="9" s="1"/>
  <c r="S3381" i="9" s="1"/>
  <c r="O3382" i="9"/>
  <c r="Q3382" i="9" s="1"/>
  <c r="R3382" i="9" s="1"/>
  <c r="S3382" i="9" s="1"/>
  <c r="O3383" i="9"/>
  <c r="Q3383" i="9" s="1"/>
  <c r="R3383" i="9" s="1"/>
  <c r="S3383" i="9" s="1"/>
  <c r="O3384" i="9"/>
  <c r="Q3384" i="9" s="1"/>
  <c r="R3384" i="9" s="1"/>
  <c r="S3384" i="9" s="1"/>
  <c r="O3385" i="9"/>
  <c r="Q3385" i="9" s="1"/>
  <c r="R3385" i="9" s="1"/>
  <c r="S3385" i="9" s="1"/>
  <c r="O3386" i="9"/>
  <c r="Q3386" i="9" s="1"/>
  <c r="R3386" i="9" s="1"/>
  <c r="S3386" i="9" s="1"/>
  <c r="O3387" i="9"/>
  <c r="Q3387" i="9" s="1"/>
  <c r="R3387" i="9" s="1"/>
  <c r="S3387" i="9" s="1"/>
  <c r="O3388" i="9"/>
  <c r="Q3388" i="9" s="1"/>
  <c r="R3388" i="9" s="1"/>
  <c r="S3388" i="9" s="1"/>
  <c r="O3389" i="9"/>
  <c r="Q3389" i="9" s="1"/>
  <c r="R3389" i="9" s="1"/>
  <c r="S3389" i="9" s="1"/>
  <c r="O3390" i="9"/>
  <c r="Q3390" i="9" s="1"/>
  <c r="R3390" i="9" s="1"/>
  <c r="S3390" i="9" s="1"/>
  <c r="O3391" i="9"/>
  <c r="Q3391" i="9" s="1"/>
  <c r="R3391" i="9" s="1"/>
  <c r="S3391" i="9" s="1"/>
  <c r="O3392" i="9"/>
  <c r="Q3392" i="9" s="1"/>
  <c r="R3392" i="9" s="1"/>
  <c r="S3392" i="9" s="1"/>
  <c r="O3393" i="9"/>
  <c r="Q3393" i="9" s="1"/>
  <c r="R3393" i="9" s="1"/>
  <c r="S3393" i="9" s="1"/>
  <c r="O3394" i="9"/>
  <c r="Q3394" i="9" s="1"/>
  <c r="R3394" i="9" s="1"/>
  <c r="S3394" i="9" s="1"/>
  <c r="O3395" i="9"/>
  <c r="Q3395" i="9" s="1"/>
  <c r="R3395" i="9" s="1"/>
  <c r="S3395" i="9" s="1"/>
  <c r="O3396" i="9"/>
  <c r="Q3396" i="9" s="1"/>
  <c r="R3396" i="9" s="1"/>
  <c r="S3396" i="9" s="1"/>
  <c r="O3397" i="9"/>
  <c r="Q3397" i="9" s="1"/>
  <c r="R3397" i="9" s="1"/>
  <c r="S3397" i="9" s="1"/>
  <c r="O3398" i="9"/>
  <c r="Q3398" i="9" s="1"/>
  <c r="R3398" i="9" s="1"/>
  <c r="S3398" i="9" s="1"/>
  <c r="O3399" i="9"/>
  <c r="Q3399" i="9" s="1"/>
  <c r="R3399" i="9" s="1"/>
  <c r="S3399" i="9" s="1"/>
  <c r="O3400" i="9"/>
  <c r="Q3400" i="9" s="1"/>
  <c r="R3400" i="9" s="1"/>
  <c r="S3400" i="9" s="1"/>
  <c r="O3401" i="9"/>
  <c r="Q3401" i="9" s="1"/>
  <c r="R3401" i="9" s="1"/>
  <c r="S3401" i="9" s="1"/>
  <c r="O3402" i="9"/>
  <c r="Q3402" i="9" s="1"/>
  <c r="R3402" i="9" s="1"/>
  <c r="S3402" i="9" s="1"/>
  <c r="O3403" i="9"/>
  <c r="Q3403" i="9" s="1"/>
  <c r="R3403" i="9" s="1"/>
  <c r="S3403" i="9" s="1"/>
  <c r="O3404" i="9"/>
  <c r="Q3404" i="9" s="1"/>
  <c r="R3404" i="9" s="1"/>
  <c r="S3404" i="9" s="1"/>
  <c r="O3405" i="9"/>
  <c r="Q3405" i="9" s="1"/>
  <c r="R3405" i="9" s="1"/>
  <c r="S3405" i="9" s="1"/>
  <c r="O3406" i="9"/>
  <c r="Q3406" i="9" s="1"/>
  <c r="R3406" i="9" s="1"/>
  <c r="S3406" i="9" s="1"/>
  <c r="O3407" i="9"/>
  <c r="Q3407" i="9" s="1"/>
  <c r="R3407" i="9" s="1"/>
  <c r="S3407" i="9" s="1"/>
  <c r="O3408" i="9"/>
  <c r="Q3408" i="9" s="1"/>
  <c r="R3408" i="9" s="1"/>
  <c r="S3408" i="9" s="1"/>
  <c r="O3409" i="9"/>
  <c r="Q3409" i="9" s="1"/>
  <c r="R3409" i="9" s="1"/>
  <c r="S3409" i="9" s="1"/>
  <c r="O3410" i="9"/>
  <c r="Q3410" i="9" s="1"/>
  <c r="R3410" i="9" s="1"/>
  <c r="S3410" i="9" s="1"/>
  <c r="O3411" i="9"/>
  <c r="Q3411" i="9" s="1"/>
  <c r="R3411" i="9" s="1"/>
  <c r="S3411" i="9" s="1"/>
  <c r="O3412" i="9"/>
  <c r="Q3412" i="9" s="1"/>
  <c r="R3412" i="9" s="1"/>
  <c r="S3412" i="9" s="1"/>
  <c r="O3413" i="9"/>
  <c r="Q3413" i="9" s="1"/>
  <c r="R3413" i="9" s="1"/>
  <c r="S3413" i="9" s="1"/>
  <c r="O3414" i="9"/>
  <c r="Q3414" i="9" s="1"/>
  <c r="R3414" i="9" s="1"/>
  <c r="S3414" i="9" s="1"/>
  <c r="O3415" i="9"/>
  <c r="Q3415" i="9" s="1"/>
  <c r="R3415" i="9" s="1"/>
  <c r="S3415" i="9" s="1"/>
  <c r="O3416" i="9"/>
  <c r="Q3416" i="9" s="1"/>
  <c r="R3416" i="9" s="1"/>
  <c r="S3416" i="9" s="1"/>
  <c r="O3417" i="9"/>
  <c r="Q3417" i="9" s="1"/>
  <c r="R3417" i="9" s="1"/>
  <c r="S3417" i="9" s="1"/>
  <c r="O3418" i="9"/>
  <c r="Q3418" i="9" s="1"/>
  <c r="R3418" i="9" s="1"/>
  <c r="S3418" i="9" s="1"/>
  <c r="O3419" i="9"/>
  <c r="Q3419" i="9" s="1"/>
  <c r="R3419" i="9" s="1"/>
  <c r="S3419" i="9" s="1"/>
  <c r="O3420" i="9"/>
  <c r="Q3420" i="9" s="1"/>
  <c r="R3420" i="9" s="1"/>
  <c r="S3420" i="9" s="1"/>
  <c r="O3421" i="9"/>
  <c r="Q3421" i="9" s="1"/>
  <c r="R3421" i="9" s="1"/>
  <c r="S3421" i="9" s="1"/>
  <c r="O3426" i="9"/>
  <c r="Q3426" i="9" s="1"/>
  <c r="R3426" i="9" s="1"/>
  <c r="S3426" i="9" s="1"/>
  <c r="O3425" i="9"/>
  <c r="Q3425" i="9" s="1"/>
  <c r="R3425" i="9" s="1"/>
  <c r="S3425" i="9" s="1"/>
  <c r="O3427" i="9"/>
  <c r="Q3427" i="9" s="1"/>
  <c r="R3427" i="9" s="1"/>
  <c r="S3427" i="9" s="1"/>
  <c r="O3428" i="9"/>
  <c r="Q3428" i="9" s="1"/>
  <c r="R3428" i="9" s="1"/>
  <c r="S3428" i="9" s="1"/>
  <c r="O3429" i="9"/>
  <c r="Q3429" i="9" s="1"/>
  <c r="R3429" i="9" s="1"/>
  <c r="S3429" i="9" s="1"/>
  <c r="O3430" i="9"/>
  <c r="Q3430" i="9" s="1"/>
  <c r="R3430" i="9" s="1"/>
  <c r="S3430" i="9" s="1"/>
  <c r="O3432" i="9"/>
  <c r="Q3432" i="9" s="1"/>
  <c r="R3432" i="9" s="1"/>
  <c r="S3432" i="9" s="1"/>
  <c r="O3431" i="9"/>
  <c r="Q3431" i="9" s="1"/>
  <c r="R3431" i="9" s="1"/>
  <c r="S3431" i="9" s="1"/>
  <c r="O3433" i="9"/>
  <c r="Q3433" i="9" s="1"/>
  <c r="R3433" i="9" s="1"/>
  <c r="S3433" i="9" s="1"/>
  <c r="O3434" i="9"/>
  <c r="Q3434" i="9" s="1"/>
  <c r="R3434" i="9" s="1"/>
  <c r="S3434" i="9" s="1"/>
  <c r="O3435" i="9"/>
  <c r="Q3435" i="9" s="1"/>
  <c r="R3435" i="9" s="1"/>
  <c r="S3435" i="9" s="1"/>
  <c r="O3437" i="9"/>
  <c r="Q3437" i="9" s="1"/>
  <c r="R3437" i="9" s="1"/>
  <c r="S3437" i="9" s="1"/>
  <c r="O3436" i="9"/>
  <c r="Q3436" i="9" s="1"/>
  <c r="R3436" i="9" s="1"/>
  <c r="S3436" i="9" s="1"/>
  <c r="O3438" i="9"/>
  <c r="Q3438" i="9" s="1"/>
  <c r="R3438" i="9" s="1"/>
  <c r="S3438" i="9" s="1"/>
  <c r="O3439" i="9"/>
  <c r="Q3439" i="9" s="1"/>
  <c r="R3439" i="9" s="1"/>
  <c r="S3439" i="9" s="1"/>
  <c r="O3440" i="9"/>
  <c r="Q3440" i="9" s="1"/>
  <c r="R3440" i="9" s="1"/>
  <c r="S3440" i="9" s="1"/>
  <c r="O3442" i="9"/>
  <c r="Q3442" i="9" s="1"/>
  <c r="R3442" i="9" s="1"/>
  <c r="S3442" i="9" s="1"/>
  <c r="O3441" i="9"/>
  <c r="Q3441" i="9" s="1"/>
  <c r="R3441" i="9" s="1"/>
  <c r="S3441" i="9" s="1"/>
  <c r="O3443" i="9"/>
  <c r="Q3443" i="9" s="1"/>
  <c r="R3443" i="9" s="1"/>
  <c r="S3443" i="9" s="1"/>
  <c r="O3444" i="9"/>
  <c r="Q3444" i="9" s="1"/>
  <c r="R3444" i="9" s="1"/>
  <c r="S3444" i="9" s="1"/>
  <c r="O3445" i="9"/>
  <c r="Q3445" i="9" s="1"/>
  <c r="R3445" i="9" s="1"/>
  <c r="S3445" i="9" s="1"/>
  <c r="O3446" i="9"/>
  <c r="Q3446" i="9" s="1"/>
  <c r="R3446" i="9" s="1"/>
  <c r="S3446" i="9" s="1"/>
  <c r="O3447" i="9"/>
  <c r="Q3447" i="9" s="1"/>
  <c r="R3447" i="9" s="1"/>
  <c r="S3447" i="9" s="1"/>
  <c r="O3448" i="9"/>
  <c r="Q3448" i="9" s="1"/>
  <c r="R3448" i="9" s="1"/>
  <c r="S3448" i="9" s="1"/>
  <c r="O3449" i="9"/>
  <c r="Q3449" i="9" s="1"/>
  <c r="R3449" i="9" s="1"/>
  <c r="S3449" i="9" s="1"/>
  <c r="O3450" i="9"/>
  <c r="Q3450" i="9" s="1"/>
  <c r="R3450" i="9" s="1"/>
  <c r="S3450" i="9" s="1"/>
  <c r="O3452" i="9"/>
  <c r="Q3452" i="9" s="1"/>
  <c r="R3452" i="9" s="1"/>
  <c r="S3452" i="9" s="1"/>
  <c r="O3451" i="9"/>
  <c r="Q3451" i="9" s="1"/>
  <c r="R3451" i="9" s="1"/>
  <c r="S3451" i="9" s="1"/>
  <c r="O3453" i="9"/>
  <c r="Q3453" i="9" s="1"/>
  <c r="R3453" i="9" s="1"/>
  <c r="S3453" i="9" s="1"/>
  <c r="O3454" i="9"/>
  <c r="Q3454" i="9" s="1"/>
  <c r="R3454" i="9" s="1"/>
  <c r="S3454" i="9" s="1"/>
  <c r="O3455" i="9"/>
  <c r="Q3455" i="9" s="1"/>
  <c r="R3455" i="9" s="1"/>
  <c r="S3455" i="9" s="1"/>
  <c r="O3456" i="9"/>
  <c r="Q3456" i="9" s="1"/>
  <c r="R3456" i="9" s="1"/>
  <c r="S3456" i="9" s="1"/>
  <c r="O3457" i="9"/>
  <c r="Q3457" i="9" s="1"/>
  <c r="R3457" i="9" s="1"/>
  <c r="S3457" i="9" s="1"/>
  <c r="O3458" i="9"/>
  <c r="Q3458" i="9" s="1"/>
  <c r="R3458" i="9" s="1"/>
  <c r="S3458" i="9" s="1"/>
  <c r="O3459" i="9"/>
  <c r="Q3459" i="9" s="1"/>
  <c r="R3459" i="9" s="1"/>
  <c r="S3459" i="9" s="1"/>
  <c r="O3460" i="9"/>
  <c r="Q3460" i="9" s="1"/>
  <c r="R3460" i="9" s="1"/>
  <c r="S3460" i="9" s="1"/>
  <c r="O3462" i="9"/>
  <c r="Q3462" i="9" s="1"/>
  <c r="R3462" i="9" s="1"/>
  <c r="S3462" i="9" s="1"/>
  <c r="O3461" i="9"/>
  <c r="Q3461" i="9" s="1"/>
  <c r="R3461" i="9" s="1"/>
  <c r="S3461" i="9" s="1"/>
  <c r="O3463" i="9"/>
  <c r="Q3463" i="9" s="1"/>
  <c r="R3463" i="9" s="1"/>
  <c r="S3463" i="9" s="1"/>
  <c r="O3464" i="9"/>
  <c r="Q3464" i="9" s="1"/>
  <c r="R3464" i="9" s="1"/>
  <c r="S3464" i="9" s="1"/>
  <c r="O3465" i="9"/>
  <c r="Q3465" i="9" s="1"/>
  <c r="R3465" i="9" s="1"/>
  <c r="S3465" i="9" s="1"/>
  <c r="O3466" i="9"/>
  <c r="Q3466" i="9" s="1"/>
  <c r="R3466" i="9" s="1"/>
  <c r="S3466" i="9" s="1"/>
  <c r="O3467" i="9"/>
  <c r="Q3467" i="9" s="1"/>
  <c r="R3467" i="9" s="1"/>
  <c r="S3467" i="9" s="1"/>
  <c r="O3468" i="9"/>
  <c r="Q3468" i="9" s="1"/>
  <c r="R3468" i="9" s="1"/>
  <c r="S3468" i="9" s="1"/>
  <c r="O3469" i="9"/>
  <c r="Q3469" i="9" s="1"/>
  <c r="R3469" i="9" s="1"/>
  <c r="S3469" i="9" s="1"/>
  <c r="O3470" i="9"/>
  <c r="Q3470" i="9" s="1"/>
  <c r="R3470" i="9" s="1"/>
  <c r="S3470" i="9" s="1"/>
  <c r="O3471" i="9"/>
  <c r="Q3471" i="9" s="1"/>
  <c r="R3471" i="9" s="1"/>
  <c r="S3471" i="9" s="1"/>
  <c r="O3472" i="9"/>
  <c r="Q3472" i="9" s="1"/>
  <c r="R3472" i="9" s="1"/>
  <c r="S3472" i="9" s="1"/>
  <c r="O3473" i="9"/>
  <c r="Q3473" i="9" s="1"/>
  <c r="R3473" i="9" s="1"/>
  <c r="S3473" i="9" s="1"/>
  <c r="O3474" i="9"/>
  <c r="Q3474" i="9" s="1"/>
  <c r="R3474" i="9" s="1"/>
  <c r="S3474" i="9" s="1"/>
  <c r="O3475" i="9"/>
  <c r="Q3475" i="9" s="1"/>
  <c r="R3475" i="9" s="1"/>
  <c r="S3475" i="9" s="1"/>
  <c r="O3476" i="9"/>
  <c r="Q3476" i="9" s="1"/>
  <c r="R3476" i="9" s="1"/>
  <c r="S3476" i="9" s="1"/>
  <c r="O3477" i="9"/>
  <c r="Q3477" i="9" s="1"/>
  <c r="R3477" i="9" s="1"/>
  <c r="S3477" i="9" s="1"/>
  <c r="O3478" i="9"/>
  <c r="Q3478" i="9" s="1"/>
  <c r="R3478" i="9" s="1"/>
  <c r="S3478" i="9" s="1"/>
  <c r="O3479" i="9"/>
  <c r="Q3479" i="9" s="1"/>
  <c r="R3479" i="9" s="1"/>
  <c r="S3479" i="9" s="1"/>
  <c r="O3480" i="9"/>
  <c r="Q3480" i="9" s="1"/>
  <c r="R3480" i="9" s="1"/>
  <c r="S3480" i="9" s="1"/>
  <c r="O3482" i="9"/>
  <c r="Q3482" i="9" s="1"/>
  <c r="R3482" i="9" s="1"/>
  <c r="S3482" i="9" s="1"/>
  <c r="O3481" i="9"/>
  <c r="Q3481" i="9" s="1"/>
  <c r="R3481" i="9" s="1"/>
  <c r="S3481" i="9" s="1"/>
  <c r="O3483" i="9"/>
  <c r="Q3483" i="9" s="1"/>
  <c r="R3483" i="9" s="1"/>
  <c r="S3483" i="9" s="1"/>
  <c r="O3484" i="9"/>
  <c r="Q3484" i="9" s="1"/>
  <c r="R3484" i="9" s="1"/>
  <c r="S3484" i="9" s="1"/>
  <c r="O3485" i="9"/>
  <c r="Q3485" i="9" s="1"/>
  <c r="R3485" i="9" s="1"/>
  <c r="S3485" i="9" s="1"/>
  <c r="O3487" i="9"/>
  <c r="Q3487" i="9" s="1"/>
  <c r="R3487" i="9" s="1"/>
  <c r="S3487" i="9" s="1"/>
  <c r="O3486" i="9"/>
  <c r="Q3486" i="9" s="1"/>
  <c r="R3486" i="9" s="1"/>
  <c r="S3486" i="9" s="1"/>
  <c r="O3488" i="9"/>
  <c r="Q3488" i="9" s="1"/>
  <c r="R3488" i="9" s="1"/>
  <c r="S3488" i="9" s="1"/>
  <c r="O3489" i="9"/>
  <c r="Q3489" i="9" s="1"/>
  <c r="R3489" i="9" s="1"/>
  <c r="S3489" i="9" s="1"/>
  <c r="O3490" i="9"/>
  <c r="Q3490" i="9" s="1"/>
  <c r="R3490" i="9" s="1"/>
  <c r="S3490" i="9" s="1"/>
  <c r="O3491" i="9"/>
  <c r="Q3491" i="9" s="1"/>
  <c r="R3491" i="9" s="1"/>
  <c r="S3491" i="9" s="1"/>
  <c r="O3492" i="9"/>
  <c r="Q3492" i="9" s="1"/>
  <c r="R3492" i="9" s="1"/>
  <c r="S3492" i="9" s="1"/>
  <c r="O3493" i="9"/>
  <c r="Q3493" i="9" s="1"/>
  <c r="R3493" i="9" s="1"/>
  <c r="S3493" i="9" s="1"/>
  <c r="O3494" i="9"/>
  <c r="Q3494" i="9" s="1"/>
  <c r="R3494" i="9" s="1"/>
  <c r="S3494" i="9" s="1"/>
  <c r="O3495" i="9"/>
  <c r="Q3495" i="9" s="1"/>
  <c r="R3495" i="9" s="1"/>
  <c r="S3495" i="9" s="1"/>
  <c r="O3497" i="9"/>
  <c r="Q3497" i="9" s="1"/>
  <c r="R3497" i="9" s="1"/>
  <c r="S3497" i="9" s="1"/>
  <c r="O3496" i="9"/>
  <c r="Q3496" i="9" s="1"/>
  <c r="R3496" i="9" s="1"/>
  <c r="S3496" i="9" s="1"/>
  <c r="O3498" i="9"/>
  <c r="Q3498" i="9" s="1"/>
  <c r="R3498" i="9" s="1"/>
  <c r="S3498" i="9" s="1"/>
  <c r="O3499" i="9"/>
  <c r="Q3499" i="9" s="1"/>
  <c r="R3499" i="9" s="1"/>
  <c r="S3499" i="9" s="1"/>
  <c r="O3500" i="9"/>
  <c r="Q3500" i="9" s="1"/>
  <c r="R3500" i="9" s="1"/>
  <c r="S3500" i="9" s="1"/>
  <c r="O3502" i="9"/>
  <c r="Q3502" i="9" s="1"/>
  <c r="R3502" i="9" s="1"/>
  <c r="S3502" i="9" s="1"/>
  <c r="O3501" i="9"/>
  <c r="Q3501" i="9" s="1"/>
  <c r="R3501" i="9" s="1"/>
  <c r="S3501" i="9" s="1"/>
  <c r="O3503" i="9"/>
  <c r="Q3503" i="9" s="1"/>
  <c r="R3503" i="9" s="1"/>
  <c r="S3503" i="9" s="1"/>
  <c r="O3504" i="9"/>
  <c r="Q3504" i="9" s="1"/>
  <c r="R3504" i="9" s="1"/>
  <c r="S3504" i="9" s="1"/>
  <c r="O3505" i="9"/>
  <c r="Q3505" i="9" s="1"/>
  <c r="R3505" i="9" s="1"/>
  <c r="S3505" i="9" s="1"/>
  <c r="O3507" i="9"/>
  <c r="Q3507" i="9" s="1"/>
  <c r="R3507" i="9" s="1"/>
  <c r="S3507" i="9" s="1"/>
  <c r="O3506" i="9"/>
  <c r="Q3506" i="9" s="1"/>
  <c r="R3506" i="9" s="1"/>
  <c r="S3506" i="9" s="1"/>
  <c r="O3508" i="9"/>
  <c r="Q3508" i="9" s="1"/>
  <c r="R3508" i="9" s="1"/>
  <c r="S3508" i="9" s="1"/>
  <c r="O3509" i="9"/>
  <c r="Q3509" i="9" s="1"/>
  <c r="R3509" i="9" s="1"/>
  <c r="S3509" i="9" s="1"/>
  <c r="O3510" i="9"/>
  <c r="Q3510" i="9" s="1"/>
  <c r="R3510" i="9" s="1"/>
  <c r="S3510" i="9" s="1"/>
  <c r="O3512" i="9"/>
  <c r="Q3512" i="9" s="1"/>
  <c r="R3512" i="9" s="1"/>
  <c r="S3512" i="9" s="1"/>
  <c r="O3511" i="9"/>
  <c r="Q3511" i="9" s="1"/>
  <c r="R3511" i="9" s="1"/>
  <c r="S3511" i="9" s="1"/>
  <c r="O3516" i="9"/>
  <c r="Q3516" i="9" s="1"/>
  <c r="R3516" i="9" s="1"/>
  <c r="S3516" i="9" s="1"/>
  <c r="V130" i="9" l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V204" i="9" s="1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V305" i="9" s="1"/>
  <c r="V306" i="9" s="1"/>
  <c r="V307" i="9" s="1"/>
  <c r="V308" i="9" s="1"/>
  <c r="V309" i="9" s="1"/>
  <c r="V310" i="9" s="1"/>
  <c r="V311" i="9" s="1"/>
  <c r="V312" i="9" s="1"/>
  <c r="V313" i="9" s="1"/>
  <c r="V314" i="9" s="1"/>
  <c r="V315" i="9" s="1"/>
  <c r="V316" i="9" s="1"/>
  <c r="V317" i="9" s="1"/>
  <c r="V318" i="9" s="1"/>
  <c r="V319" i="9" s="1"/>
  <c r="V320" i="9" s="1"/>
  <c r="V321" i="9" s="1"/>
  <c r="V322" i="9" s="1"/>
  <c r="V323" i="9" s="1"/>
  <c r="V324" i="9" s="1"/>
  <c r="V325" i="9" s="1"/>
  <c r="V326" i="9" s="1"/>
  <c r="V327" i="9" s="1"/>
  <c r="V328" i="9" s="1"/>
  <c r="V329" i="9" s="1"/>
  <c r="V330" i="9" s="1"/>
  <c r="V331" i="9" s="1"/>
  <c r="V332" i="9" s="1"/>
  <c r="V333" i="9" s="1"/>
  <c r="V334" i="9" s="1"/>
  <c r="V335" i="9" s="1"/>
  <c r="V336" i="9" s="1"/>
  <c r="V337" i="9" s="1"/>
  <c r="V338" i="9" s="1"/>
  <c r="V339" i="9" s="1"/>
  <c r="V340" i="9" s="1"/>
  <c r="V341" i="9" s="1"/>
  <c r="V342" i="9" s="1"/>
  <c r="V343" i="9" s="1"/>
  <c r="V344" i="9" s="1"/>
  <c r="V345" i="9" s="1"/>
  <c r="V346" i="9" s="1"/>
  <c r="V347" i="9" s="1"/>
  <c r="V348" i="9" s="1"/>
  <c r="V349" i="9" s="1"/>
  <c r="V350" i="9" s="1"/>
  <c r="V351" i="9" s="1"/>
  <c r="V352" i="9" s="1"/>
  <c r="V353" i="9" s="1"/>
  <c r="V354" i="9" s="1"/>
  <c r="V355" i="9" s="1"/>
  <c r="V356" i="9" s="1"/>
  <c r="V357" i="9" s="1"/>
  <c r="V358" i="9" s="1"/>
  <c r="V359" i="9" s="1"/>
  <c r="V360" i="9" s="1"/>
  <c r="V361" i="9" s="1"/>
  <c r="V362" i="9" s="1"/>
  <c r="V363" i="9" s="1"/>
  <c r="V364" i="9" s="1"/>
  <c r="V365" i="9" s="1"/>
  <c r="V366" i="9" s="1"/>
  <c r="V367" i="9" s="1"/>
  <c r="V368" i="9" s="1"/>
  <c r="V369" i="9" s="1"/>
  <c r="V370" i="9" s="1"/>
  <c r="V371" i="9" s="1"/>
  <c r="V372" i="9" s="1"/>
  <c r="V373" i="9" s="1"/>
  <c r="V374" i="9" s="1"/>
  <c r="V375" i="9" s="1"/>
  <c r="V376" i="9" s="1"/>
  <c r="V377" i="9" s="1"/>
  <c r="V378" i="9" s="1"/>
  <c r="V379" i="9" s="1"/>
  <c r="V380" i="9" s="1"/>
  <c r="V381" i="9" s="1"/>
  <c r="V382" i="9" s="1"/>
  <c r="V383" i="9" s="1"/>
  <c r="V384" i="9" s="1"/>
  <c r="V385" i="9" s="1"/>
  <c r="V386" i="9" s="1"/>
  <c r="V387" i="9" s="1"/>
  <c r="V388" i="9" s="1"/>
  <c r="V389" i="9" s="1"/>
  <c r="V390" i="9" s="1"/>
  <c r="V391" i="9" s="1"/>
  <c r="V392" i="9" s="1"/>
  <c r="V393" i="9" s="1"/>
  <c r="V394" i="9" s="1"/>
  <c r="V395" i="9" s="1"/>
  <c r="V396" i="9" s="1"/>
  <c r="V397" i="9" s="1"/>
  <c r="V398" i="9" s="1"/>
  <c r="V399" i="9" s="1"/>
  <c r="V400" i="9" s="1"/>
  <c r="V401" i="9" s="1"/>
  <c r="V402" i="9" s="1"/>
  <c r="V403" i="9" s="1"/>
  <c r="V404" i="9" s="1"/>
  <c r="V405" i="9" s="1"/>
  <c r="V406" i="9" s="1"/>
  <c r="V407" i="9" s="1"/>
  <c r="V408" i="9" s="1"/>
  <c r="V409" i="9" s="1"/>
  <c r="V410" i="9" s="1"/>
  <c r="V411" i="9" s="1"/>
  <c r="V412" i="9" s="1"/>
  <c r="V413" i="9" s="1"/>
  <c r="V414" i="9" s="1"/>
  <c r="V415" i="9" s="1"/>
  <c r="V416" i="9" s="1"/>
  <c r="V417" i="9" s="1"/>
  <c r="V418" i="9" s="1"/>
  <c r="V419" i="9" s="1"/>
  <c r="V420" i="9" s="1"/>
  <c r="V421" i="9" s="1"/>
  <c r="V422" i="9" s="1"/>
  <c r="V423" i="9" s="1"/>
  <c r="V424" i="9" s="1"/>
  <c r="V425" i="9" s="1"/>
  <c r="V426" i="9" s="1"/>
  <c r="V427" i="9" s="1"/>
  <c r="V428" i="9" s="1"/>
  <c r="V429" i="9" s="1"/>
  <c r="V430" i="9" s="1"/>
  <c r="V431" i="9" s="1"/>
  <c r="V432" i="9" s="1"/>
  <c r="V433" i="9" s="1"/>
  <c r="V434" i="9" s="1"/>
  <c r="V435" i="9" s="1"/>
  <c r="V436" i="9" s="1"/>
  <c r="V437" i="9" s="1"/>
  <c r="V438" i="9" s="1"/>
  <c r="V439" i="9" s="1"/>
  <c r="V440" i="9" s="1"/>
  <c r="V441" i="9" s="1"/>
  <c r="V442" i="9" s="1"/>
  <c r="V443" i="9" s="1"/>
  <c r="V444" i="9" s="1"/>
  <c r="V445" i="9" s="1"/>
  <c r="V446" i="9" s="1"/>
  <c r="V447" i="9" s="1"/>
  <c r="V448" i="9" s="1"/>
  <c r="V449" i="9" s="1"/>
  <c r="V450" i="9" s="1"/>
  <c r="V451" i="9" s="1"/>
  <c r="V452" i="9" s="1"/>
  <c r="V453" i="9" s="1"/>
  <c r="V454" i="9" s="1"/>
  <c r="V455" i="9" s="1"/>
  <c r="V456" i="9" s="1"/>
  <c r="V457" i="9" s="1"/>
  <c r="V458" i="9" s="1"/>
  <c r="V459" i="9" s="1"/>
  <c r="V460" i="9" s="1"/>
  <c r="V461" i="9" s="1"/>
  <c r="V462" i="9" s="1"/>
  <c r="V463" i="9" s="1"/>
  <c r="V464" i="9" s="1"/>
  <c r="V465" i="9" s="1"/>
  <c r="V466" i="9" s="1"/>
  <c r="V467" i="9" s="1"/>
  <c r="V468" i="9" s="1"/>
  <c r="V469" i="9" s="1"/>
  <c r="V470" i="9" s="1"/>
  <c r="V471" i="9" s="1"/>
  <c r="V472" i="9" s="1"/>
  <c r="V473" i="9" s="1"/>
  <c r="V474" i="9" s="1"/>
  <c r="V475" i="9" s="1"/>
  <c r="V476" i="9" s="1"/>
  <c r="V477" i="9" s="1"/>
  <c r="V478" i="9" s="1"/>
  <c r="V479" i="9" s="1"/>
  <c r="V480" i="9" s="1"/>
  <c r="V481" i="9" s="1"/>
  <c r="V482" i="9" s="1"/>
  <c r="V483" i="9" s="1"/>
  <c r="V484" i="9" s="1"/>
  <c r="V485" i="9" s="1"/>
  <c r="V486" i="9" s="1"/>
  <c r="V487" i="9" s="1"/>
  <c r="V488" i="9" s="1"/>
  <c r="V489" i="9" s="1"/>
  <c r="V490" i="9" s="1"/>
  <c r="V491" i="9" s="1"/>
  <c r="V492" i="9" s="1"/>
  <c r="V493" i="9" s="1"/>
  <c r="V494" i="9" s="1"/>
  <c r="V495" i="9" s="1"/>
  <c r="V496" i="9" s="1"/>
  <c r="V497" i="9" s="1"/>
  <c r="V498" i="9" s="1"/>
  <c r="V499" i="9" s="1"/>
  <c r="V500" i="9" s="1"/>
  <c r="V501" i="9" s="1"/>
  <c r="V502" i="9" s="1"/>
  <c r="V503" i="9" s="1"/>
  <c r="V504" i="9" s="1"/>
  <c r="V505" i="9" s="1"/>
  <c r="V506" i="9" s="1"/>
  <c r="V507" i="9" s="1"/>
  <c r="V508" i="9" s="1"/>
  <c r="V509" i="9" s="1"/>
  <c r="V510" i="9" s="1"/>
  <c r="V511" i="9" s="1"/>
  <c r="V512" i="9" s="1"/>
  <c r="V513" i="9" s="1"/>
  <c r="V514" i="9" s="1"/>
  <c r="V515" i="9" s="1"/>
  <c r="V516" i="9" s="1"/>
  <c r="V517" i="9" s="1"/>
  <c r="V518" i="9" s="1"/>
  <c r="V519" i="9" s="1"/>
  <c r="V520" i="9" s="1"/>
  <c r="V521" i="9" s="1"/>
  <c r="V522" i="9" s="1"/>
  <c r="V523" i="9" s="1"/>
  <c r="V524" i="9" s="1"/>
  <c r="V525" i="9" s="1"/>
  <c r="V526" i="9" s="1"/>
  <c r="V527" i="9" s="1"/>
  <c r="V528" i="9" s="1"/>
  <c r="V529" i="9" s="1"/>
  <c r="V530" i="9" s="1"/>
  <c r="V531" i="9" s="1"/>
  <c r="V532" i="9" s="1"/>
  <c r="V533" i="9" s="1"/>
  <c r="V534" i="9" s="1"/>
  <c r="V535" i="9" s="1"/>
  <c r="V536" i="9" s="1"/>
  <c r="V537" i="9" s="1"/>
  <c r="V538" i="9" s="1"/>
  <c r="V539" i="9" s="1"/>
  <c r="V540" i="9" s="1"/>
  <c r="V541" i="9" s="1"/>
  <c r="V542" i="9" s="1"/>
  <c r="V543" i="9" s="1"/>
  <c r="V544" i="9" s="1"/>
  <c r="V545" i="9" s="1"/>
  <c r="V546" i="9" s="1"/>
  <c r="V547" i="9" s="1"/>
  <c r="V548" i="9" s="1"/>
  <c r="V549" i="9" s="1"/>
  <c r="V550" i="9" s="1"/>
  <c r="V551" i="9" s="1"/>
  <c r="V552" i="9" s="1"/>
  <c r="V553" i="9" s="1"/>
  <c r="V554" i="9" s="1"/>
  <c r="V555" i="9" s="1"/>
  <c r="V556" i="9" s="1"/>
  <c r="V557" i="9" s="1"/>
  <c r="V558" i="9" s="1"/>
  <c r="V559" i="9" s="1"/>
  <c r="V560" i="9" s="1"/>
  <c r="V561" i="9" s="1"/>
  <c r="V562" i="9" s="1"/>
  <c r="V563" i="9" s="1"/>
  <c r="V564" i="9" s="1"/>
  <c r="V565" i="9" s="1"/>
  <c r="V566" i="9" s="1"/>
  <c r="V567" i="9" s="1"/>
  <c r="V568" i="9" s="1"/>
  <c r="V569" i="9" s="1"/>
  <c r="V570" i="9" s="1"/>
  <c r="V571" i="9" s="1"/>
  <c r="V572" i="9" s="1"/>
  <c r="V573" i="9" s="1"/>
  <c r="V574" i="9" s="1"/>
  <c r="V575" i="9" s="1"/>
  <c r="V576" i="9" s="1"/>
  <c r="V577" i="9" s="1"/>
  <c r="V578" i="9" s="1"/>
  <c r="V579" i="9" s="1"/>
  <c r="V580" i="9" s="1"/>
  <c r="V581" i="9" s="1"/>
  <c r="V582" i="9" s="1"/>
  <c r="V583" i="9" s="1"/>
  <c r="V584" i="9" s="1"/>
  <c r="V585" i="9" s="1"/>
  <c r="V586" i="9" s="1"/>
  <c r="V587" i="9" s="1"/>
  <c r="V588" i="9" s="1"/>
  <c r="V589" i="9" s="1"/>
  <c r="V590" i="9" s="1"/>
  <c r="V591" i="9" s="1"/>
  <c r="V592" i="9" s="1"/>
  <c r="V593" i="9" s="1"/>
  <c r="V594" i="9" s="1"/>
  <c r="V595" i="9" s="1"/>
  <c r="V596" i="9" s="1"/>
  <c r="V597" i="9" s="1"/>
  <c r="V598" i="9" s="1"/>
  <c r="V599" i="9" s="1"/>
  <c r="V600" i="9" s="1"/>
  <c r="V601" i="9" s="1"/>
  <c r="V602" i="9" s="1"/>
  <c r="V603" i="9" s="1"/>
  <c r="V604" i="9" s="1"/>
  <c r="V605" i="9" s="1"/>
  <c r="V606" i="9" s="1"/>
  <c r="V607" i="9" s="1"/>
  <c r="V608" i="9" s="1"/>
  <c r="V609" i="9" s="1"/>
  <c r="V610" i="9" s="1"/>
  <c r="V611" i="9" s="1"/>
  <c r="V612" i="9" s="1"/>
  <c r="V613" i="9" s="1"/>
  <c r="V614" i="9" s="1"/>
  <c r="V615" i="9" s="1"/>
  <c r="V616" i="9" s="1"/>
  <c r="V617" i="9" s="1"/>
  <c r="V618" i="9" s="1"/>
  <c r="V619" i="9" s="1"/>
  <c r="V620" i="9" s="1"/>
  <c r="V621" i="9" s="1"/>
  <c r="V622" i="9" s="1"/>
  <c r="V623" i="9" s="1"/>
  <c r="V624" i="9" s="1"/>
  <c r="V625" i="9" s="1"/>
  <c r="V626" i="9" s="1"/>
  <c r="V627" i="9" s="1"/>
  <c r="V628" i="9" s="1"/>
  <c r="V629" i="9" s="1"/>
  <c r="V630" i="9" s="1"/>
  <c r="V631" i="9" s="1"/>
  <c r="V632" i="9" s="1"/>
  <c r="V633" i="9" s="1"/>
  <c r="V634" i="9" s="1"/>
  <c r="V635" i="9" s="1"/>
  <c r="V636" i="9" s="1"/>
  <c r="V637" i="9" s="1"/>
  <c r="V638" i="9" s="1"/>
  <c r="V639" i="9" s="1"/>
  <c r="V640" i="9" s="1"/>
  <c r="V641" i="9" s="1"/>
  <c r="V642" i="9" s="1"/>
  <c r="V643" i="9" s="1"/>
  <c r="V644" i="9" s="1"/>
  <c r="V645" i="9" s="1"/>
  <c r="V646" i="9" s="1"/>
  <c r="V647" i="9" s="1"/>
  <c r="V648" i="9" s="1"/>
  <c r="V649" i="9" s="1"/>
  <c r="V650" i="9" s="1"/>
  <c r="V651" i="9" s="1"/>
  <c r="V652" i="9" s="1"/>
  <c r="V653" i="9" s="1"/>
  <c r="V654" i="9" s="1"/>
  <c r="V655" i="9" s="1"/>
  <c r="V656" i="9" s="1"/>
  <c r="V657" i="9" s="1"/>
  <c r="V658" i="9" s="1"/>
  <c r="V659" i="9" s="1"/>
  <c r="V660" i="9" s="1"/>
  <c r="V661" i="9" s="1"/>
  <c r="V662" i="9" s="1"/>
  <c r="V663" i="9" s="1"/>
  <c r="V664" i="9" s="1"/>
  <c r="V665" i="9" s="1"/>
  <c r="V666" i="9" s="1"/>
  <c r="V667" i="9" s="1"/>
  <c r="V668" i="9" s="1"/>
  <c r="V669" i="9" s="1"/>
  <c r="V670" i="9" s="1"/>
  <c r="V671" i="9" s="1"/>
  <c r="V672" i="9" s="1"/>
  <c r="V673" i="9" s="1"/>
  <c r="V674" i="9" s="1"/>
  <c r="V675" i="9" s="1"/>
  <c r="V676" i="9" s="1"/>
  <c r="V677" i="9" s="1"/>
  <c r="V678" i="9" s="1"/>
  <c r="V679" i="9" s="1"/>
  <c r="V680" i="9" s="1"/>
  <c r="V681" i="9" s="1"/>
  <c r="V682" i="9" s="1"/>
  <c r="V683" i="9" s="1"/>
  <c r="V684" i="9" s="1"/>
  <c r="V685" i="9" s="1"/>
  <c r="V686" i="9" s="1"/>
  <c r="V687" i="9" s="1"/>
  <c r="V688" i="9" s="1"/>
  <c r="V689" i="9" s="1"/>
  <c r="V690" i="9" s="1"/>
  <c r="V691" i="9" s="1"/>
  <c r="V692" i="9" s="1"/>
  <c r="V693" i="9" s="1"/>
  <c r="V694" i="9" s="1"/>
  <c r="V695" i="9" s="1"/>
  <c r="V696" i="9" s="1"/>
  <c r="V697" i="9" s="1"/>
  <c r="V698" i="9" s="1"/>
  <c r="V699" i="9" s="1"/>
  <c r="V700" i="9" s="1"/>
  <c r="V701" i="9" s="1"/>
  <c r="V702" i="9" s="1"/>
  <c r="V703" i="9" s="1"/>
  <c r="V704" i="9" s="1"/>
  <c r="V705" i="9" s="1"/>
  <c r="V706" i="9" s="1"/>
  <c r="V707" i="9" s="1"/>
  <c r="V708" i="9" s="1"/>
  <c r="V709" i="9" s="1"/>
  <c r="V710" i="9" s="1"/>
  <c r="V711" i="9" s="1"/>
  <c r="V712" i="9" s="1"/>
  <c r="V713" i="9" s="1"/>
  <c r="V714" i="9" s="1"/>
  <c r="V715" i="9" s="1"/>
  <c r="V716" i="9" s="1"/>
  <c r="V717" i="9" s="1"/>
  <c r="V718" i="9" s="1"/>
  <c r="V719" i="9" s="1"/>
  <c r="V720" i="9" s="1"/>
  <c r="V721" i="9" s="1"/>
  <c r="V722" i="9" s="1"/>
  <c r="V723" i="9" s="1"/>
  <c r="V724" i="9" s="1"/>
  <c r="V725" i="9" s="1"/>
  <c r="V726" i="9" s="1"/>
  <c r="V727" i="9" s="1"/>
  <c r="V728" i="9" s="1"/>
  <c r="V729" i="9" s="1"/>
  <c r="V730" i="9" s="1"/>
  <c r="V731" i="9" s="1"/>
  <c r="V732" i="9" s="1"/>
  <c r="V733" i="9" s="1"/>
  <c r="V734" i="9" s="1"/>
  <c r="V735" i="9" s="1"/>
  <c r="V736" i="9" s="1"/>
  <c r="V737" i="9" s="1"/>
  <c r="V738" i="9" s="1"/>
  <c r="V739" i="9" s="1"/>
  <c r="V740" i="9" s="1"/>
  <c r="V741" i="9" s="1"/>
  <c r="V742" i="9" s="1"/>
  <c r="V743" i="9" s="1"/>
  <c r="V744" i="9" s="1"/>
  <c r="V745" i="9" s="1"/>
  <c r="V746" i="9" s="1"/>
  <c r="V747" i="9" s="1"/>
  <c r="V748" i="9" s="1"/>
  <c r="V749" i="9" s="1"/>
  <c r="V750" i="9" s="1"/>
  <c r="V751" i="9" s="1"/>
  <c r="V752" i="9" s="1"/>
  <c r="V753" i="9" s="1"/>
  <c r="V754" i="9" s="1"/>
  <c r="V755" i="9" s="1"/>
  <c r="V756" i="9" s="1"/>
  <c r="V757" i="9" s="1"/>
  <c r="V758" i="9" s="1"/>
  <c r="V759" i="9" s="1"/>
  <c r="V760" i="9" s="1"/>
  <c r="V761" i="9" s="1"/>
  <c r="V762" i="9" s="1"/>
  <c r="V763" i="9" s="1"/>
  <c r="V764" i="9" s="1"/>
  <c r="V765" i="9" s="1"/>
  <c r="V766" i="9" s="1"/>
  <c r="V767" i="9" s="1"/>
  <c r="V768" i="9" s="1"/>
  <c r="V769" i="9" s="1"/>
  <c r="V770" i="9" s="1"/>
  <c r="V771" i="9" s="1"/>
  <c r="V772" i="9" s="1"/>
  <c r="V773" i="9" s="1"/>
  <c r="V774" i="9" s="1"/>
  <c r="V775" i="9" s="1"/>
  <c r="V776" i="9" s="1"/>
  <c r="V777" i="9" s="1"/>
  <c r="V778" i="9" s="1"/>
  <c r="V779" i="9" s="1"/>
  <c r="V780" i="9" s="1"/>
  <c r="V781" i="9" s="1"/>
  <c r="V782" i="9" s="1"/>
  <c r="V783" i="9" s="1"/>
  <c r="V784" i="9" s="1"/>
  <c r="V785" i="9" s="1"/>
  <c r="V786" i="9" s="1"/>
  <c r="V787" i="9" s="1"/>
  <c r="V788" i="9" s="1"/>
  <c r="V789" i="9" s="1"/>
  <c r="V790" i="9" s="1"/>
  <c r="V791" i="9" s="1"/>
  <c r="V792" i="9" s="1"/>
  <c r="V793" i="9" s="1"/>
  <c r="V794" i="9" s="1"/>
  <c r="V795" i="9" s="1"/>
  <c r="V796" i="9" s="1"/>
  <c r="V797" i="9" s="1"/>
  <c r="V798" i="9" s="1"/>
  <c r="V799" i="9" s="1"/>
  <c r="V800" i="9" s="1"/>
  <c r="V801" i="9" s="1"/>
  <c r="V802" i="9" s="1"/>
  <c r="V803" i="9" s="1"/>
  <c r="V804" i="9" s="1"/>
  <c r="V805" i="9" s="1"/>
  <c r="V806" i="9" s="1"/>
  <c r="V807" i="9" s="1"/>
  <c r="V808" i="9" s="1"/>
  <c r="V809" i="9" s="1"/>
  <c r="V810" i="9" s="1"/>
  <c r="V811" i="9" s="1"/>
  <c r="V812" i="9" s="1"/>
  <c r="V813" i="9" s="1"/>
  <c r="V814" i="9" s="1"/>
  <c r="V815" i="9" s="1"/>
  <c r="V816" i="9" s="1"/>
  <c r="V817" i="9" s="1"/>
  <c r="V818" i="9" s="1"/>
  <c r="V819" i="9" s="1"/>
  <c r="V820" i="9" s="1"/>
  <c r="V821" i="9" s="1"/>
  <c r="V822" i="9" s="1"/>
  <c r="V823" i="9" s="1"/>
  <c r="V824" i="9" s="1"/>
  <c r="V825" i="9" s="1"/>
  <c r="V826" i="9" s="1"/>
  <c r="V827" i="9" s="1"/>
  <c r="V828" i="9" s="1"/>
  <c r="V829" i="9" s="1"/>
  <c r="V830" i="9" s="1"/>
  <c r="V831" i="9" s="1"/>
  <c r="V832" i="9" s="1"/>
  <c r="V833" i="9" s="1"/>
  <c r="V834" i="9" s="1"/>
  <c r="V835" i="9" s="1"/>
  <c r="V836" i="9" s="1"/>
  <c r="V837" i="9" s="1"/>
  <c r="V838" i="9" s="1"/>
  <c r="V839" i="9" s="1"/>
  <c r="V840" i="9" s="1"/>
  <c r="V841" i="9" s="1"/>
  <c r="V842" i="9" s="1"/>
  <c r="V843" i="9" s="1"/>
  <c r="V844" i="9" s="1"/>
  <c r="V845" i="9" s="1"/>
  <c r="V846" i="9" s="1"/>
  <c r="V847" i="9" s="1"/>
  <c r="V848" i="9" s="1"/>
  <c r="V849" i="9" s="1"/>
  <c r="V850" i="9" s="1"/>
  <c r="V851" i="9" s="1"/>
  <c r="V852" i="9" s="1"/>
  <c r="V853" i="9" s="1"/>
  <c r="V854" i="9" s="1"/>
  <c r="V855" i="9" s="1"/>
  <c r="V856" i="9" s="1"/>
  <c r="V857" i="9" s="1"/>
  <c r="V858" i="9" s="1"/>
  <c r="V859" i="9" s="1"/>
  <c r="V860" i="9" s="1"/>
  <c r="V861" i="9" s="1"/>
  <c r="V862" i="9" s="1"/>
  <c r="V863" i="9" s="1"/>
  <c r="V864" i="9" s="1"/>
  <c r="V865" i="9" s="1"/>
  <c r="V866" i="9" s="1"/>
  <c r="V867" i="9" s="1"/>
  <c r="V868" i="9" s="1"/>
  <c r="V869" i="9" s="1"/>
  <c r="V870" i="9" s="1"/>
  <c r="V871" i="9" s="1"/>
  <c r="V872" i="9" s="1"/>
  <c r="V873" i="9" s="1"/>
  <c r="V874" i="9" s="1"/>
  <c r="V875" i="9" s="1"/>
  <c r="V876" i="9" s="1"/>
  <c r="V877" i="9" s="1"/>
  <c r="V878" i="9" s="1"/>
  <c r="V879" i="9" s="1"/>
  <c r="V880" i="9" s="1"/>
  <c r="V881" i="9" s="1"/>
  <c r="V882" i="9" s="1"/>
  <c r="V883" i="9" s="1"/>
  <c r="V884" i="9" s="1"/>
  <c r="V885" i="9" s="1"/>
  <c r="V886" i="9" s="1"/>
  <c r="V887" i="9" s="1"/>
  <c r="V888" i="9" s="1"/>
  <c r="V889" i="9" s="1"/>
  <c r="V890" i="9" s="1"/>
  <c r="V891" i="9" s="1"/>
  <c r="V892" i="9" s="1"/>
  <c r="V893" i="9" s="1"/>
  <c r="V894" i="9" s="1"/>
  <c r="V895" i="9" s="1"/>
  <c r="V896" i="9" s="1"/>
  <c r="V897" i="9" s="1"/>
  <c r="V898" i="9" s="1"/>
  <c r="V899" i="9" s="1"/>
  <c r="V900" i="9" s="1"/>
  <c r="V901" i="9" s="1"/>
  <c r="V902" i="9" s="1"/>
  <c r="V903" i="9" s="1"/>
  <c r="V904" i="9" s="1"/>
  <c r="V905" i="9" s="1"/>
  <c r="V906" i="9" s="1"/>
  <c r="V907" i="9" s="1"/>
  <c r="V908" i="9" s="1"/>
  <c r="V909" i="9" s="1"/>
  <c r="V910" i="9" s="1"/>
  <c r="V911" i="9" s="1"/>
  <c r="V912" i="9" s="1"/>
  <c r="V913" i="9" s="1"/>
  <c r="V914" i="9" s="1"/>
  <c r="V915" i="9" s="1"/>
  <c r="V916" i="9" s="1"/>
  <c r="V917" i="9" s="1"/>
  <c r="V918" i="9" s="1"/>
  <c r="V919" i="9" s="1"/>
  <c r="V920" i="9" s="1"/>
  <c r="V921" i="9" s="1"/>
  <c r="V922" i="9" s="1"/>
  <c r="V923" i="9" s="1"/>
  <c r="V924" i="9" s="1"/>
  <c r="V925" i="9" s="1"/>
  <c r="V926" i="9" s="1"/>
  <c r="V927" i="9" s="1"/>
  <c r="V928" i="9" s="1"/>
  <c r="V929" i="9" s="1"/>
  <c r="V930" i="9" s="1"/>
  <c r="V931" i="9" s="1"/>
  <c r="V932" i="9" s="1"/>
  <c r="V933" i="9" s="1"/>
  <c r="V934" i="9" s="1"/>
  <c r="V935" i="9" s="1"/>
  <c r="V936" i="9" s="1"/>
  <c r="V937" i="9" s="1"/>
  <c r="V938" i="9" s="1"/>
  <c r="V939" i="9" s="1"/>
  <c r="V940" i="9" s="1"/>
  <c r="V941" i="9" s="1"/>
  <c r="V942" i="9" s="1"/>
  <c r="V943" i="9" s="1"/>
  <c r="V944" i="9" s="1"/>
  <c r="V945" i="9" s="1"/>
  <c r="V946" i="9" s="1"/>
  <c r="V947" i="9" s="1"/>
  <c r="V948" i="9" s="1"/>
  <c r="V949" i="9" s="1"/>
  <c r="V950" i="9" s="1"/>
  <c r="V951" i="9" s="1"/>
  <c r="V952" i="9" s="1"/>
  <c r="V953" i="9" s="1"/>
  <c r="V954" i="9" s="1"/>
  <c r="V955" i="9" s="1"/>
  <c r="V956" i="9" s="1"/>
  <c r="V957" i="9" s="1"/>
  <c r="V958" i="9" s="1"/>
  <c r="V959" i="9" s="1"/>
  <c r="V960" i="9" s="1"/>
  <c r="V961" i="9" s="1"/>
  <c r="V962" i="9" s="1"/>
  <c r="V963" i="9" s="1"/>
  <c r="V964" i="9" s="1"/>
  <c r="V965" i="9" s="1"/>
  <c r="V966" i="9" s="1"/>
  <c r="V967" i="9" s="1"/>
  <c r="V968" i="9" s="1"/>
  <c r="V969" i="9" s="1"/>
  <c r="V970" i="9" s="1"/>
  <c r="V971" i="9" s="1"/>
  <c r="V972" i="9" s="1"/>
  <c r="V973" i="9" s="1"/>
  <c r="V974" i="9" s="1"/>
  <c r="V975" i="9" s="1"/>
  <c r="V976" i="9" s="1"/>
  <c r="V977" i="9" s="1"/>
  <c r="V978" i="9" s="1"/>
  <c r="V979" i="9" s="1"/>
  <c r="V980" i="9" s="1"/>
  <c r="V981" i="9" s="1"/>
  <c r="V982" i="9" s="1"/>
  <c r="V983" i="9" s="1"/>
  <c r="V984" i="9" s="1"/>
  <c r="V985" i="9" s="1"/>
  <c r="V986" i="9" s="1"/>
  <c r="V987" i="9" s="1"/>
  <c r="V988" i="9" s="1"/>
  <c r="V989" i="9" s="1"/>
  <c r="V990" i="9" s="1"/>
  <c r="V991" i="9" s="1"/>
  <c r="V992" i="9" s="1"/>
  <c r="V993" i="9" s="1"/>
  <c r="V994" i="9" s="1"/>
  <c r="V995" i="9" s="1"/>
  <c r="V996" i="9" s="1"/>
  <c r="V997" i="9" s="1"/>
  <c r="V998" i="9" s="1"/>
  <c r="V999" i="9" s="1"/>
  <c r="V1000" i="9" s="1"/>
  <c r="V1001" i="9" s="1"/>
  <c r="V1002" i="9" s="1"/>
  <c r="V1003" i="9" s="1"/>
  <c r="V1004" i="9" s="1"/>
  <c r="V1005" i="9" s="1"/>
  <c r="V1006" i="9" s="1"/>
  <c r="V1007" i="9" s="1"/>
  <c r="V1008" i="9" s="1"/>
  <c r="V1009" i="9" s="1"/>
  <c r="V1010" i="9" s="1"/>
  <c r="V1011" i="9" s="1"/>
  <c r="V1012" i="9" s="1"/>
  <c r="V1013" i="9" s="1"/>
  <c r="V1014" i="9" s="1"/>
  <c r="V1015" i="9" s="1"/>
  <c r="V1016" i="9" s="1"/>
  <c r="V1017" i="9" s="1"/>
  <c r="V1018" i="9" s="1"/>
  <c r="V1019" i="9" s="1"/>
  <c r="V1020" i="9" s="1"/>
  <c r="V1021" i="9" s="1"/>
  <c r="V1022" i="9" s="1"/>
  <c r="V1023" i="9" s="1"/>
  <c r="V1024" i="9" s="1"/>
  <c r="V1025" i="9" s="1"/>
  <c r="V1026" i="9" s="1"/>
  <c r="V1027" i="9" s="1"/>
  <c r="V1028" i="9" s="1"/>
  <c r="V1029" i="9" s="1"/>
  <c r="V1030" i="9" s="1"/>
  <c r="V1031" i="9" s="1"/>
  <c r="V1032" i="9" s="1"/>
  <c r="V1033" i="9" s="1"/>
  <c r="V1034" i="9" s="1"/>
  <c r="V1035" i="9" s="1"/>
  <c r="V1036" i="9" s="1"/>
  <c r="V1037" i="9" s="1"/>
  <c r="V1038" i="9" s="1"/>
  <c r="V1039" i="9" s="1"/>
  <c r="V1040" i="9" s="1"/>
  <c r="V1041" i="9" s="1"/>
  <c r="V1042" i="9" s="1"/>
  <c r="V1043" i="9" s="1"/>
  <c r="V1044" i="9" s="1"/>
  <c r="V1045" i="9" s="1"/>
  <c r="V1046" i="9" s="1"/>
  <c r="V1047" i="9" s="1"/>
  <c r="V1048" i="9" s="1"/>
  <c r="V1049" i="9" s="1"/>
  <c r="V1050" i="9" s="1"/>
  <c r="V1051" i="9" s="1"/>
  <c r="V1052" i="9" s="1"/>
  <c r="V1053" i="9" s="1"/>
  <c r="V1054" i="9" s="1"/>
  <c r="V1055" i="9" s="1"/>
  <c r="V1056" i="9" s="1"/>
  <c r="V1057" i="9" s="1"/>
  <c r="V1058" i="9" s="1"/>
  <c r="V1059" i="9" s="1"/>
  <c r="V1060" i="9" s="1"/>
  <c r="V1061" i="9" s="1"/>
  <c r="V1062" i="9" s="1"/>
  <c r="V1063" i="9" s="1"/>
  <c r="V1064" i="9" s="1"/>
  <c r="V1065" i="9" s="1"/>
  <c r="V1066" i="9" s="1"/>
  <c r="V1067" i="9" s="1"/>
  <c r="V1068" i="9" s="1"/>
  <c r="V1069" i="9" s="1"/>
  <c r="V1070" i="9" s="1"/>
  <c r="V1071" i="9" s="1"/>
  <c r="V1072" i="9" s="1"/>
  <c r="V1073" i="9" s="1"/>
  <c r="V1074" i="9" s="1"/>
  <c r="V1075" i="9" s="1"/>
  <c r="V1076" i="9" s="1"/>
  <c r="V1077" i="9" s="1"/>
  <c r="V1078" i="9" s="1"/>
  <c r="V1079" i="9" s="1"/>
  <c r="V1080" i="9" s="1"/>
  <c r="V1081" i="9" s="1"/>
  <c r="V1082" i="9" s="1"/>
  <c r="V1083" i="9" s="1"/>
  <c r="V1084" i="9" s="1"/>
  <c r="V1085" i="9" s="1"/>
  <c r="V1086" i="9" s="1"/>
  <c r="V1087" i="9" s="1"/>
  <c r="V1088" i="9" s="1"/>
  <c r="V1089" i="9" s="1"/>
  <c r="V1090" i="9" s="1"/>
  <c r="V1091" i="9" s="1"/>
  <c r="V1092" i="9" s="1"/>
  <c r="V1093" i="9" s="1"/>
  <c r="V1094" i="9" s="1"/>
  <c r="V1095" i="9" s="1"/>
  <c r="V1096" i="9" s="1"/>
  <c r="V1097" i="9" s="1"/>
  <c r="V1098" i="9" s="1"/>
  <c r="V1099" i="9" s="1"/>
  <c r="V1100" i="9" s="1"/>
  <c r="V1101" i="9" s="1"/>
  <c r="V1102" i="9" s="1"/>
  <c r="V1103" i="9" s="1"/>
  <c r="V1104" i="9" s="1"/>
  <c r="V1105" i="9" s="1"/>
  <c r="V1106" i="9" s="1"/>
  <c r="V1107" i="9" s="1"/>
  <c r="V1108" i="9" s="1"/>
  <c r="V1109" i="9" s="1"/>
  <c r="V1110" i="9" s="1"/>
  <c r="V1111" i="9" s="1"/>
  <c r="V1112" i="9" s="1"/>
  <c r="V1113" i="9" s="1"/>
  <c r="V1114" i="9" s="1"/>
  <c r="V1115" i="9" s="1"/>
  <c r="V1116" i="9" s="1"/>
  <c r="V1117" i="9" s="1"/>
  <c r="V1118" i="9" s="1"/>
  <c r="V1119" i="9" s="1"/>
  <c r="V1120" i="9" s="1"/>
  <c r="V1121" i="9" s="1"/>
  <c r="V1122" i="9" s="1"/>
  <c r="V1123" i="9" s="1"/>
  <c r="V1124" i="9" s="1"/>
  <c r="V1125" i="9" s="1"/>
  <c r="V1126" i="9" s="1"/>
  <c r="V1127" i="9" s="1"/>
  <c r="V1128" i="9" s="1"/>
  <c r="V1129" i="9" s="1"/>
  <c r="V1130" i="9" s="1"/>
  <c r="V1131" i="9" s="1"/>
  <c r="V1132" i="9" s="1"/>
  <c r="V1133" i="9" s="1"/>
  <c r="V1134" i="9" s="1"/>
  <c r="V1135" i="9" s="1"/>
  <c r="V1136" i="9" s="1"/>
  <c r="V1137" i="9" s="1"/>
  <c r="V1138" i="9" s="1"/>
  <c r="V1139" i="9" s="1"/>
  <c r="V1140" i="9" s="1"/>
  <c r="V1141" i="9" s="1"/>
  <c r="V1142" i="9" s="1"/>
  <c r="V1143" i="9" s="1"/>
  <c r="V1144" i="9" s="1"/>
  <c r="V1145" i="9" s="1"/>
  <c r="V1146" i="9" s="1"/>
  <c r="V1147" i="9" s="1"/>
  <c r="V1148" i="9" s="1"/>
  <c r="V1149" i="9" s="1"/>
  <c r="V1150" i="9" s="1"/>
  <c r="V1151" i="9" s="1"/>
  <c r="V1152" i="9" s="1"/>
  <c r="V1153" i="9" s="1"/>
  <c r="V1154" i="9" s="1"/>
  <c r="V1155" i="9" s="1"/>
  <c r="V1156" i="9" s="1"/>
  <c r="V1157" i="9" s="1"/>
  <c r="V1158" i="9" s="1"/>
  <c r="V1159" i="9" s="1"/>
  <c r="V1160" i="9" s="1"/>
  <c r="V1161" i="9" s="1"/>
  <c r="V1162" i="9" s="1"/>
  <c r="V1163" i="9" s="1"/>
  <c r="V1164" i="9" s="1"/>
  <c r="V1165" i="9" s="1"/>
  <c r="V1166" i="9" s="1"/>
  <c r="V1167" i="9" s="1"/>
  <c r="V1168" i="9" s="1"/>
  <c r="V1169" i="9" s="1"/>
  <c r="V1170" i="9" s="1"/>
  <c r="V1171" i="9" s="1"/>
  <c r="V1172" i="9" s="1"/>
  <c r="V1173" i="9" s="1"/>
  <c r="V1174" i="9" s="1"/>
  <c r="V1175" i="9" s="1"/>
  <c r="V1176" i="9" s="1"/>
  <c r="V1177" i="9" s="1"/>
  <c r="V1178" i="9" s="1"/>
  <c r="V1179" i="9" s="1"/>
  <c r="V1180" i="9" s="1"/>
  <c r="V1181" i="9" s="1"/>
  <c r="V1182" i="9" s="1"/>
  <c r="V1183" i="9" s="1"/>
  <c r="V1184" i="9" s="1"/>
  <c r="V1185" i="9" s="1"/>
  <c r="V1186" i="9" s="1"/>
  <c r="V1187" i="9" s="1"/>
  <c r="V1188" i="9" s="1"/>
  <c r="V1189" i="9" s="1"/>
  <c r="V1190" i="9" s="1"/>
  <c r="V1191" i="9" s="1"/>
  <c r="V1192" i="9" s="1"/>
  <c r="V1193" i="9" s="1"/>
  <c r="V1194" i="9" s="1"/>
  <c r="V1195" i="9" s="1"/>
  <c r="V1196" i="9" s="1"/>
  <c r="V1197" i="9" s="1"/>
  <c r="V1198" i="9" s="1"/>
  <c r="V1199" i="9" s="1"/>
  <c r="V1200" i="9" s="1"/>
  <c r="V1201" i="9" s="1"/>
  <c r="V1202" i="9" s="1"/>
  <c r="V1203" i="9" s="1"/>
  <c r="V1204" i="9" s="1"/>
  <c r="V1205" i="9" s="1"/>
  <c r="V1206" i="9" s="1"/>
  <c r="V1207" i="9" s="1"/>
  <c r="V1208" i="9" s="1"/>
  <c r="V1209" i="9" s="1"/>
  <c r="V1210" i="9" s="1"/>
  <c r="V1211" i="9" s="1"/>
  <c r="V1212" i="9" s="1"/>
  <c r="V1213" i="9" s="1"/>
  <c r="V1214" i="9" s="1"/>
  <c r="V1215" i="9" s="1"/>
  <c r="V1216" i="9" s="1"/>
  <c r="V1217" i="9" s="1"/>
  <c r="V1218" i="9" s="1"/>
  <c r="V1219" i="9" s="1"/>
  <c r="V1220" i="9" s="1"/>
  <c r="V1221" i="9" s="1"/>
  <c r="V1222" i="9" s="1"/>
  <c r="V1223" i="9" s="1"/>
  <c r="V1224" i="9" s="1"/>
  <c r="V1225" i="9" s="1"/>
  <c r="V1226" i="9" s="1"/>
  <c r="V1227" i="9" s="1"/>
  <c r="V1228" i="9" s="1"/>
  <c r="V1229" i="9" s="1"/>
  <c r="V1230" i="9" s="1"/>
  <c r="V1231" i="9" s="1"/>
  <c r="V1232" i="9" s="1"/>
  <c r="V1233" i="9" s="1"/>
  <c r="V1234" i="9" s="1"/>
  <c r="V1235" i="9" s="1"/>
  <c r="V1236" i="9" s="1"/>
  <c r="V1237" i="9" s="1"/>
  <c r="V1238" i="9" s="1"/>
  <c r="V1239" i="9" s="1"/>
  <c r="V1240" i="9" s="1"/>
  <c r="V1241" i="9" s="1"/>
  <c r="V1242" i="9" s="1"/>
  <c r="V1243" i="9" s="1"/>
  <c r="V1244" i="9" s="1"/>
  <c r="V1245" i="9" s="1"/>
  <c r="V1246" i="9" s="1"/>
  <c r="V1247" i="9" s="1"/>
  <c r="V1248" i="9" s="1"/>
  <c r="V1249" i="9" s="1"/>
  <c r="V1250" i="9" s="1"/>
  <c r="V1251" i="9" s="1"/>
  <c r="V1252" i="9" s="1"/>
  <c r="V1253" i="9" s="1"/>
  <c r="V1254" i="9" s="1"/>
  <c r="V1255" i="9" s="1"/>
  <c r="V1256" i="9" s="1"/>
  <c r="V1257" i="9" s="1"/>
  <c r="V1258" i="9" s="1"/>
  <c r="V1259" i="9" s="1"/>
  <c r="V1260" i="9" s="1"/>
  <c r="V1261" i="9" s="1"/>
  <c r="V1262" i="9" s="1"/>
  <c r="V1263" i="9" s="1"/>
  <c r="V1264" i="9" s="1"/>
  <c r="V1265" i="9" s="1"/>
  <c r="V1266" i="9" s="1"/>
  <c r="V1267" i="9" s="1"/>
  <c r="V1268" i="9" s="1"/>
  <c r="V1269" i="9" s="1"/>
  <c r="V1270" i="9" s="1"/>
  <c r="V1271" i="9" s="1"/>
  <c r="V1272" i="9" s="1"/>
  <c r="V1273" i="9" s="1"/>
  <c r="V1274" i="9" s="1"/>
  <c r="V1275" i="9" s="1"/>
  <c r="V1276" i="9" s="1"/>
  <c r="V1277" i="9" s="1"/>
  <c r="V1278" i="9" s="1"/>
  <c r="V1279" i="9" s="1"/>
  <c r="V1280" i="9" s="1"/>
  <c r="V1281" i="9" s="1"/>
  <c r="V1282" i="9" s="1"/>
  <c r="V1283" i="9" s="1"/>
  <c r="V1284" i="9" s="1"/>
  <c r="V1285" i="9" s="1"/>
  <c r="V1286" i="9" s="1"/>
  <c r="V1287" i="9" s="1"/>
  <c r="V1288" i="9" s="1"/>
  <c r="V1289" i="9" s="1"/>
  <c r="V1290" i="9" s="1"/>
  <c r="V1291" i="9" s="1"/>
  <c r="V1292" i="9" s="1"/>
  <c r="V1293" i="9" s="1"/>
  <c r="V1294" i="9" s="1"/>
  <c r="V1295" i="9" s="1"/>
  <c r="V1296" i="9" s="1"/>
  <c r="V1297" i="9" s="1"/>
  <c r="V1298" i="9" s="1"/>
  <c r="V1299" i="9" s="1"/>
  <c r="V1300" i="9" s="1"/>
  <c r="V1301" i="9" s="1"/>
  <c r="V1302" i="9" s="1"/>
  <c r="V1303" i="9" s="1"/>
  <c r="V1304" i="9" s="1"/>
  <c r="V1305" i="9" s="1"/>
  <c r="V1306" i="9" s="1"/>
  <c r="V1307" i="9" s="1"/>
  <c r="V1308" i="9" s="1"/>
  <c r="V1309" i="9" s="1"/>
  <c r="V1310" i="9" s="1"/>
  <c r="V1311" i="9" s="1"/>
  <c r="V1312" i="9" s="1"/>
  <c r="V1313" i="9" s="1"/>
  <c r="V1314" i="9" s="1"/>
  <c r="V1315" i="9" s="1"/>
  <c r="V1316" i="9" s="1"/>
  <c r="V1317" i="9" s="1"/>
  <c r="V1318" i="9" s="1"/>
  <c r="V1319" i="9" s="1"/>
  <c r="V1320" i="9" s="1"/>
  <c r="V1321" i="9" s="1"/>
  <c r="V1322" i="9" s="1"/>
  <c r="V1323" i="9" s="1"/>
  <c r="V1324" i="9" s="1"/>
  <c r="V1325" i="9" s="1"/>
  <c r="V1326" i="9" s="1"/>
  <c r="V1327" i="9" s="1"/>
  <c r="V1328" i="9" s="1"/>
  <c r="V1329" i="9" s="1"/>
  <c r="V1330" i="9" s="1"/>
  <c r="V1331" i="9" s="1"/>
  <c r="V1332" i="9" s="1"/>
  <c r="V1333" i="9" s="1"/>
  <c r="V1334" i="9" s="1"/>
  <c r="V1335" i="9" s="1"/>
  <c r="V1336" i="9" s="1"/>
  <c r="V1337" i="9" s="1"/>
  <c r="V1338" i="9" s="1"/>
  <c r="V1339" i="9" s="1"/>
  <c r="V1340" i="9" s="1"/>
  <c r="V1341" i="9" s="1"/>
  <c r="V1342" i="9" s="1"/>
  <c r="V1343" i="9" s="1"/>
  <c r="V1344" i="9" s="1"/>
  <c r="V1345" i="9" s="1"/>
  <c r="V1346" i="9" s="1"/>
  <c r="V1347" i="9" s="1"/>
  <c r="V1348" i="9" s="1"/>
  <c r="V1349" i="9" s="1"/>
  <c r="V1350" i="9" s="1"/>
  <c r="V1351" i="9" s="1"/>
  <c r="V1352" i="9" s="1"/>
  <c r="V1353" i="9" s="1"/>
  <c r="V1354" i="9" s="1"/>
  <c r="V1355" i="9" s="1"/>
  <c r="V1356" i="9" s="1"/>
  <c r="V1357" i="9" s="1"/>
  <c r="V1358" i="9" s="1"/>
  <c r="V1359" i="9" s="1"/>
  <c r="V1360" i="9" s="1"/>
  <c r="V1361" i="9" s="1"/>
  <c r="V1362" i="9" s="1"/>
  <c r="V1363" i="9" s="1"/>
  <c r="V1364" i="9" s="1"/>
  <c r="V1365" i="9" s="1"/>
  <c r="V1366" i="9" s="1"/>
  <c r="V1367" i="9" s="1"/>
  <c r="V1368" i="9" s="1"/>
  <c r="V1369" i="9" s="1"/>
  <c r="V1370" i="9" s="1"/>
  <c r="V1371" i="9" s="1"/>
  <c r="V1372" i="9" s="1"/>
  <c r="V1373" i="9" s="1"/>
  <c r="V1374" i="9" s="1"/>
  <c r="V1375" i="9" s="1"/>
  <c r="V1376" i="9" s="1"/>
  <c r="V1377" i="9" s="1"/>
  <c r="V1378" i="9" s="1"/>
  <c r="V1379" i="9" s="1"/>
  <c r="V1380" i="9" s="1"/>
  <c r="V1381" i="9" s="1"/>
  <c r="V1382" i="9" s="1"/>
  <c r="V1383" i="9" s="1"/>
  <c r="V1384" i="9" s="1"/>
  <c r="V1385" i="9" s="1"/>
  <c r="V1386" i="9" s="1"/>
  <c r="V1387" i="9" s="1"/>
  <c r="V1388" i="9" s="1"/>
  <c r="V1389" i="9" s="1"/>
  <c r="V1390" i="9" s="1"/>
  <c r="V1391" i="9" s="1"/>
  <c r="V1392" i="9" s="1"/>
  <c r="V1393" i="9" s="1"/>
  <c r="V1394" i="9" s="1"/>
  <c r="V1395" i="9" s="1"/>
  <c r="V1396" i="9" s="1"/>
  <c r="V1397" i="9" s="1"/>
  <c r="V1398" i="9" s="1"/>
  <c r="V1399" i="9" s="1"/>
  <c r="V1400" i="9" s="1"/>
  <c r="V1401" i="9" s="1"/>
  <c r="V1402" i="9" s="1"/>
  <c r="V1403" i="9" s="1"/>
  <c r="V1404" i="9" s="1"/>
  <c r="V1405" i="9" s="1"/>
  <c r="V1406" i="9" s="1"/>
  <c r="V1407" i="9" s="1"/>
  <c r="V1408" i="9" s="1"/>
  <c r="V1409" i="9" s="1"/>
  <c r="V1410" i="9" s="1"/>
  <c r="V1411" i="9" s="1"/>
  <c r="V1412" i="9" s="1"/>
  <c r="V1413" i="9" s="1"/>
  <c r="V1414" i="9" s="1"/>
  <c r="V1415" i="9" s="1"/>
  <c r="V1416" i="9" s="1"/>
  <c r="V1417" i="9" s="1"/>
  <c r="V1418" i="9" s="1"/>
  <c r="V1419" i="9" s="1"/>
  <c r="V1420" i="9" s="1"/>
  <c r="V1421" i="9" s="1"/>
  <c r="V1422" i="9" s="1"/>
  <c r="V1423" i="9" s="1"/>
  <c r="V1424" i="9" s="1"/>
  <c r="V1425" i="9" s="1"/>
  <c r="V1426" i="9" s="1"/>
  <c r="V1427" i="9" s="1"/>
  <c r="V1428" i="9" s="1"/>
  <c r="V1429" i="9" s="1"/>
  <c r="V1430" i="9" s="1"/>
  <c r="V1431" i="9" s="1"/>
  <c r="V1432" i="9" s="1"/>
  <c r="V1433" i="9" s="1"/>
  <c r="V1434" i="9" s="1"/>
  <c r="V1435" i="9" s="1"/>
  <c r="V1436" i="9" s="1"/>
  <c r="V1437" i="9" s="1"/>
  <c r="V1438" i="9" s="1"/>
  <c r="V1439" i="9" s="1"/>
  <c r="V1440" i="9" s="1"/>
  <c r="V1441" i="9" s="1"/>
  <c r="V1442" i="9" s="1"/>
  <c r="V1443" i="9" s="1"/>
  <c r="V1444" i="9" s="1"/>
  <c r="V1445" i="9" s="1"/>
  <c r="V1446" i="9" s="1"/>
  <c r="V1447" i="9" s="1"/>
  <c r="V1448" i="9" s="1"/>
  <c r="V1449" i="9" s="1"/>
  <c r="V1450" i="9" s="1"/>
  <c r="V1451" i="9" s="1"/>
  <c r="V1452" i="9" s="1"/>
  <c r="V1453" i="9" s="1"/>
  <c r="V1454" i="9" s="1"/>
  <c r="V1455" i="9" s="1"/>
  <c r="V1456" i="9" s="1"/>
  <c r="V1457" i="9" s="1"/>
  <c r="V1458" i="9" s="1"/>
  <c r="V1459" i="9" s="1"/>
  <c r="V1460" i="9" s="1"/>
  <c r="V1461" i="9" s="1"/>
  <c r="V1462" i="9" s="1"/>
  <c r="V1463" i="9" s="1"/>
  <c r="V1464" i="9" s="1"/>
  <c r="V1465" i="9" s="1"/>
  <c r="V1466" i="9" s="1"/>
  <c r="V1467" i="9" s="1"/>
  <c r="V1468" i="9" s="1"/>
  <c r="V1469" i="9" s="1"/>
  <c r="V1470" i="9" s="1"/>
  <c r="V1471" i="9" s="1"/>
  <c r="V1472" i="9" s="1"/>
  <c r="V1473" i="9" s="1"/>
  <c r="V1474" i="9" s="1"/>
  <c r="V1475" i="9" s="1"/>
  <c r="V1476" i="9" s="1"/>
  <c r="V1477" i="9" s="1"/>
  <c r="V1478" i="9" s="1"/>
  <c r="V1479" i="9" s="1"/>
  <c r="V1480" i="9" s="1"/>
  <c r="V1481" i="9" s="1"/>
  <c r="V1482" i="9" s="1"/>
  <c r="V1483" i="9" s="1"/>
  <c r="V1484" i="9" s="1"/>
  <c r="V1485" i="9" s="1"/>
  <c r="V1486" i="9" s="1"/>
  <c r="V1487" i="9" s="1"/>
  <c r="V1488" i="9" s="1"/>
  <c r="V1489" i="9" s="1"/>
  <c r="V1490" i="9" s="1"/>
  <c r="V1491" i="9" s="1"/>
  <c r="V1492" i="9" s="1"/>
  <c r="V1493" i="9" s="1"/>
  <c r="V1494" i="9" s="1"/>
  <c r="V1495" i="9" s="1"/>
  <c r="V1496" i="9" s="1"/>
  <c r="V1497" i="9" s="1"/>
  <c r="V1498" i="9" s="1"/>
  <c r="V1499" i="9" s="1"/>
  <c r="V1500" i="9" s="1"/>
  <c r="V1501" i="9" s="1"/>
  <c r="V1502" i="9" s="1"/>
  <c r="V1503" i="9" s="1"/>
  <c r="V1504" i="9" s="1"/>
  <c r="V1505" i="9" s="1"/>
  <c r="V1506" i="9" s="1"/>
  <c r="V1507" i="9" s="1"/>
  <c r="V1508" i="9" s="1"/>
  <c r="V1509" i="9" s="1"/>
  <c r="V1510" i="9" s="1"/>
  <c r="V1511" i="9" s="1"/>
  <c r="V1512" i="9" s="1"/>
  <c r="V1513" i="9" s="1"/>
  <c r="V1514" i="9" s="1"/>
  <c r="V1515" i="9" s="1"/>
  <c r="V1516" i="9" s="1"/>
  <c r="V1517" i="9" s="1"/>
  <c r="V1518" i="9" s="1"/>
  <c r="V1519" i="9" s="1"/>
  <c r="V1520" i="9" s="1"/>
  <c r="V1521" i="9" s="1"/>
  <c r="V1522" i="9" s="1"/>
  <c r="V1523" i="9" s="1"/>
  <c r="V1524" i="9" s="1"/>
  <c r="V1525" i="9" s="1"/>
  <c r="V1526" i="9" s="1"/>
  <c r="V1527" i="9" s="1"/>
  <c r="V1528" i="9" s="1"/>
  <c r="V1529" i="9" s="1"/>
  <c r="V1530" i="9" s="1"/>
  <c r="V1531" i="9" s="1"/>
  <c r="V1532" i="9" s="1"/>
  <c r="V1533" i="9" s="1"/>
  <c r="V1534" i="9" s="1"/>
  <c r="V1535" i="9" s="1"/>
  <c r="V1536" i="9" s="1"/>
  <c r="V1537" i="9" s="1"/>
  <c r="V1538" i="9" s="1"/>
  <c r="V1539" i="9" s="1"/>
  <c r="V1540" i="9" s="1"/>
  <c r="V1541" i="9" s="1"/>
  <c r="V1542" i="9" s="1"/>
  <c r="V1543" i="9" s="1"/>
  <c r="V1544" i="9" s="1"/>
  <c r="V1545" i="9" s="1"/>
  <c r="V1546" i="9" s="1"/>
  <c r="V1547" i="9" s="1"/>
  <c r="V1548" i="9" s="1"/>
  <c r="V1549" i="9" s="1"/>
  <c r="V1550" i="9" s="1"/>
  <c r="V1551" i="9" s="1"/>
  <c r="V1552" i="9" s="1"/>
  <c r="V1553" i="9" s="1"/>
  <c r="V1554" i="9" s="1"/>
  <c r="V1555" i="9" s="1"/>
  <c r="V1556" i="9" s="1"/>
  <c r="V1557" i="9" s="1"/>
  <c r="V1558" i="9" s="1"/>
  <c r="V1559" i="9" s="1"/>
  <c r="V1560" i="9" s="1"/>
  <c r="V1561" i="9" s="1"/>
  <c r="V1562" i="9" s="1"/>
  <c r="V1563" i="9" s="1"/>
  <c r="V1564" i="9" s="1"/>
  <c r="V1565" i="9" s="1"/>
  <c r="V1566" i="9" s="1"/>
  <c r="V1567" i="9" s="1"/>
  <c r="V1568" i="9" s="1"/>
  <c r="V1569" i="9" s="1"/>
  <c r="V1570" i="9" s="1"/>
  <c r="V1571" i="9" s="1"/>
  <c r="V1572" i="9" s="1"/>
  <c r="V1573" i="9" s="1"/>
  <c r="V1574" i="9" s="1"/>
  <c r="V1575" i="9" s="1"/>
  <c r="V1576" i="9" s="1"/>
  <c r="V1577" i="9" s="1"/>
  <c r="V1578" i="9" s="1"/>
  <c r="V1579" i="9" s="1"/>
  <c r="V1580" i="9" s="1"/>
  <c r="V1581" i="9" s="1"/>
  <c r="V1582" i="9" s="1"/>
  <c r="V1583" i="9" s="1"/>
  <c r="V1584" i="9" s="1"/>
  <c r="V1585" i="9" s="1"/>
  <c r="V1586" i="9" s="1"/>
  <c r="V1587" i="9" s="1"/>
  <c r="V1588" i="9" s="1"/>
  <c r="V1589" i="9" s="1"/>
  <c r="V1590" i="9" s="1"/>
  <c r="V1591" i="9" s="1"/>
  <c r="V1592" i="9" s="1"/>
  <c r="V1593" i="9" s="1"/>
  <c r="V1594" i="9" s="1"/>
  <c r="V1595" i="9" s="1"/>
  <c r="V1596" i="9" s="1"/>
  <c r="V1597" i="9" s="1"/>
  <c r="V1598" i="9" s="1"/>
  <c r="V1599" i="9" s="1"/>
  <c r="V1600" i="9" s="1"/>
  <c r="V1601" i="9" s="1"/>
  <c r="V1602" i="9" s="1"/>
  <c r="V1603" i="9" s="1"/>
  <c r="V1604" i="9" s="1"/>
  <c r="V1605" i="9" s="1"/>
  <c r="V1606" i="9" s="1"/>
  <c r="V1607" i="9" s="1"/>
  <c r="V1608" i="9" s="1"/>
  <c r="V1609" i="9" s="1"/>
  <c r="V1610" i="9" s="1"/>
  <c r="V1611" i="9" s="1"/>
  <c r="V1612" i="9" s="1"/>
  <c r="V1613" i="9" s="1"/>
  <c r="V1614" i="9" s="1"/>
  <c r="V1615" i="9" s="1"/>
  <c r="V1616" i="9" s="1"/>
  <c r="V1617" i="9" s="1"/>
  <c r="V1618" i="9" s="1"/>
  <c r="V1619" i="9" s="1"/>
  <c r="V1620" i="9" s="1"/>
  <c r="V1621" i="9" s="1"/>
  <c r="V1622" i="9" s="1"/>
  <c r="V1623" i="9" s="1"/>
  <c r="V1624" i="9" s="1"/>
  <c r="V1625" i="9" s="1"/>
  <c r="V1626" i="9" s="1"/>
  <c r="V1627" i="9" s="1"/>
  <c r="V1628" i="9" s="1"/>
  <c r="V1629" i="9" s="1"/>
  <c r="V1630" i="9" s="1"/>
  <c r="V1631" i="9" s="1"/>
  <c r="V1632" i="9" s="1"/>
  <c r="V1633" i="9" s="1"/>
  <c r="V1634" i="9" s="1"/>
  <c r="V1635" i="9" s="1"/>
  <c r="V1636" i="9" s="1"/>
  <c r="V1637" i="9" s="1"/>
  <c r="V1638" i="9" s="1"/>
  <c r="V1639" i="9" s="1"/>
  <c r="V1640" i="9" s="1"/>
  <c r="V1641" i="9" s="1"/>
  <c r="V1642" i="9" s="1"/>
  <c r="V1643" i="9" s="1"/>
  <c r="V1644" i="9" s="1"/>
  <c r="V1645" i="9" s="1"/>
  <c r="V1646" i="9" s="1"/>
  <c r="V1647" i="9" s="1"/>
  <c r="V1648" i="9" s="1"/>
  <c r="V1649" i="9" s="1"/>
  <c r="V1650" i="9" s="1"/>
  <c r="V1651" i="9" s="1"/>
  <c r="V1652" i="9" s="1"/>
  <c r="V1653" i="9" s="1"/>
  <c r="V1654" i="9" s="1"/>
  <c r="V1655" i="9" s="1"/>
  <c r="V1656" i="9" s="1"/>
  <c r="V1657" i="9" s="1"/>
  <c r="V1658" i="9" s="1"/>
  <c r="V1659" i="9" s="1"/>
  <c r="V1660" i="9" s="1"/>
  <c r="V1661" i="9" s="1"/>
  <c r="V1662" i="9" s="1"/>
  <c r="V1663" i="9" s="1"/>
  <c r="V1664" i="9" s="1"/>
  <c r="V1665" i="9" s="1"/>
  <c r="V1666" i="9" s="1"/>
  <c r="V1667" i="9" s="1"/>
  <c r="V1668" i="9" s="1"/>
  <c r="V1669" i="9" s="1"/>
  <c r="V1670" i="9" s="1"/>
  <c r="V1671" i="9" s="1"/>
  <c r="V1672" i="9" s="1"/>
  <c r="V1673" i="9" s="1"/>
  <c r="V1674" i="9" s="1"/>
  <c r="V1675" i="9" s="1"/>
  <c r="V1676" i="9" s="1"/>
  <c r="V1677" i="9" s="1"/>
  <c r="V1678" i="9" s="1"/>
  <c r="V1679" i="9" s="1"/>
  <c r="V1680" i="9" s="1"/>
  <c r="V1681" i="9" s="1"/>
  <c r="V1682" i="9" s="1"/>
  <c r="V1683" i="9" s="1"/>
  <c r="V1684" i="9" s="1"/>
  <c r="V1685" i="9" s="1"/>
  <c r="V1686" i="9" s="1"/>
  <c r="V1687" i="9" s="1"/>
  <c r="V1688" i="9" s="1"/>
  <c r="V1689" i="9" s="1"/>
  <c r="V1690" i="9" s="1"/>
  <c r="V1691" i="9" s="1"/>
  <c r="V1692" i="9" s="1"/>
  <c r="V1693" i="9" s="1"/>
  <c r="V1694" i="9" s="1"/>
  <c r="V1695" i="9" s="1"/>
  <c r="V1696" i="9" s="1"/>
  <c r="V1697" i="9" s="1"/>
  <c r="V1698" i="9" s="1"/>
  <c r="V1699" i="9" s="1"/>
  <c r="V1700" i="9" s="1"/>
  <c r="V1701" i="9" s="1"/>
  <c r="V1702" i="9" s="1"/>
  <c r="V1703" i="9" s="1"/>
  <c r="V1704" i="9" s="1"/>
  <c r="V1705" i="9" s="1"/>
  <c r="V1706" i="9" s="1"/>
  <c r="V1707" i="9" s="1"/>
  <c r="V1708" i="9" s="1"/>
  <c r="V1709" i="9" s="1"/>
  <c r="V1710" i="9" s="1"/>
  <c r="V1711" i="9" s="1"/>
  <c r="V1712" i="9" s="1"/>
  <c r="V1713" i="9" s="1"/>
  <c r="V1714" i="9" s="1"/>
  <c r="V1715" i="9" s="1"/>
  <c r="V1716" i="9" s="1"/>
  <c r="V1717" i="9" s="1"/>
  <c r="V1718" i="9" s="1"/>
  <c r="V1719" i="9" s="1"/>
  <c r="V1720" i="9" s="1"/>
  <c r="V1721" i="9" s="1"/>
  <c r="V1722" i="9" s="1"/>
  <c r="V1723" i="9" s="1"/>
  <c r="V1724" i="9" s="1"/>
  <c r="V1725" i="9" s="1"/>
  <c r="V1726" i="9" s="1"/>
  <c r="V1727" i="9" s="1"/>
  <c r="V1728" i="9" s="1"/>
  <c r="V1729" i="9" s="1"/>
  <c r="V1730" i="9" s="1"/>
  <c r="V1731" i="9" s="1"/>
  <c r="V1732" i="9" s="1"/>
  <c r="V1733" i="9" s="1"/>
  <c r="V1734" i="9" s="1"/>
  <c r="V1735" i="9" s="1"/>
  <c r="V1736" i="9" s="1"/>
  <c r="V1737" i="9" s="1"/>
  <c r="V1738" i="9" s="1"/>
  <c r="V1739" i="9" s="1"/>
  <c r="V1740" i="9" s="1"/>
  <c r="V1741" i="9" s="1"/>
  <c r="V1742" i="9" s="1"/>
  <c r="V1743" i="9" s="1"/>
  <c r="V1744" i="9" s="1"/>
  <c r="V1745" i="9" s="1"/>
  <c r="V1746" i="9" s="1"/>
  <c r="V1747" i="9" s="1"/>
  <c r="V1748" i="9" s="1"/>
  <c r="V1749" i="9" s="1"/>
  <c r="V1750" i="9" s="1"/>
  <c r="V1751" i="9" s="1"/>
  <c r="V1752" i="9" s="1"/>
  <c r="V1753" i="9" s="1"/>
  <c r="V1754" i="9" s="1"/>
  <c r="V1755" i="9" s="1"/>
  <c r="V1756" i="9" s="1"/>
  <c r="V1757" i="9" s="1"/>
  <c r="V1758" i="9" s="1"/>
  <c r="V1759" i="9" s="1"/>
  <c r="V1760" i="9" s="1"/>
  <c r="V1761" i="9" s="1"/>
  <c r="V1762" i="9" s="1"/>
  <c r="V1763" i="9" s="1"/>
  <c r="V1764" i="9" s="1"/>
  <c r="V1765" i="9" s="1"/>
  <c r="V1766" i="9" s="1"/>
  <c r="V1767" i="9" s="1"/>
  <c r="V1768" i="9" s="1"/>
  <c r="V1769" i="9" s="1"/>
  <c r="V1770" i="9" s="1"/>
  <c r="V1771" i="9" s="1"/>
  <c r="V1772" i="9" s="1"/>
  <c r="V1773" i="9" s="1"/>
  <c r="V1774" i="9" s="1"/>
  <c r="V1775" i="9" s="1"/>
  <c r="V1776" i="9" s="1"/>
  <c r="V1777" i="9" s="1"/>
  <c r="V1778" i="9" s="1"/>
  <c r="V1779" i="9" s="1"/>
  <c r="V1780" i="9" s="1"/>
  <c r="V1781" i="9" s="1"/>
  <c r="V1782" i="9" s="1"/>
  <c r="V1783" i="9" s="1"/>
  <c r="V1784" i="9" s="1"/>
  <c r="V1785" i="9" s="1"/>
  <c r="V1786" i="9" s="1"/>
  <c r="V1787" i="9" s="1"/>
  <c r="V1788" i="9" s="1"/>
  <c r="V1789" i="9" s="1"/>
  <c r="V1790" i="9" s="1"/>
  <c r="V1791" i="9" s="1"/>
  <c r="V1792" i="9" s="1"/>
  <c r="V1793" i="9" s="1"/>
  <c r="V1794" i="9" s="1"/>
  <c r="V1795" i="9" s="1"/>
  <c r="V1796" i="9" s="1"/>
  <c r="V1797" i="9" s="1"/>
  <c r="V1798" i="9" s="1"/>
  <c r="V1799" i="9" s="1"/>
  <c r="V1800" i="9" s="1"/>
  <c r="V1801" i="9" s="1"/>
  <c r="V1802" i="9" s="1"/>
  <c r="V1803" i="9" s="1"/>
  <c r="V1804" i="9" s="1"/>
  <c r="V1805" i="9" s="1"/>
  <c r="V1806" i="9" s="1"/>
  <c r="V1807" i="9" s="1"/>
  <c r="V1808" i="9" s="1"/>
  <c r="V1809" i="9" s="1"/>
  <c r="V1810" i="9" s="1"/>
  <c r="V1811" i="9" s="1"/>
  <c r="V1812" i="9" s="1"/>
  <c r="V1813" i="9" s="1"/>
  <c r="V1814" i="9" s="1"/>
  <c r="V1815" i="9" s="1"/>
  <c r="V1816" i="9" s="1"/>
  <c r="V1817" i="9" s="1"/>
  <c r="V1818" i="9" s="1"/>
  <c r="V1819" i="9" s="1"/>
  <c r="V1820" i="9" s="1"/>
  <c r="V1821" i="9" s="1"/>
  <c r="V1822" i="9" s="1"/>
  <c r="V1823" i="9" s="1"/>
  <c r="V1824" i="9" s="1"/>
  <c r="V1825" i="9" s="1"/>
  <c r="V1826" i="9" s="1"/>
  <c r="V1827" i="9" s="1"/>
  <c r="V1828" i="9" s="1"/>
  <c r="V1829" i="9" s="1"/>
  <c r="V1830" i="9" s="1"/>
  <c r="V1831" i="9" s="1"/>
  <c r="V1832" i="9" s="1"/>
  <c r="V1833" i="9" s="1"/>
  <c r="V1834" i="9" s="1"/>
  <c r="V1835" i="9" s="1"/>
  <c r="V1836" i="9" s="1"/>
  <c r="V1837" i="9" s="1"/>
  <c r="V1838" i="9" s="1"/>
  <c r="V1839" i="9" s="1"/>
  <c r="V1840" i="9" s="1"/>
  <c r="V1841" i="9" s="1"/>
  <c r="V1842" i="9" s="1"/>
  <c r="V1843" i="9" s="1"/>
  <c r="V1844" i="9" s="1"/>
  <c r="V1845" i="9" s="1"/>
  <c r="V1846" i="9" s="1"/>
  <c r="V1847" i="9" s="1"/>
  <c r="V1848" i="9" s="1"/>
  <c r="V1849" i="9" s="1"/>
  <c r="V1850" i="9" s="1"/>
  <c r="V1851" i="9" s="1"/>
  <c r="V1852" i="9" s="1"/>
  <c r="V1853" i="9" s="1"/>
  <c r="V1854" i="9" s="1"/>
  <c r="V1855" i="9" s="1"/>
  <c r="V1856" i="9" s="1"/>
  <c r="V1857" i="9" s="1"/>
  <c r="V1858" i="9" s="1"/>
  <c r="V1859" i="9" s="1"/>
  <c r="V1860" i="9" s="1"/>
  <c r="V1861" i="9" s="1"/>
  <c r="V1862" i="9" s="1"/>
  <c r="V1863" i="9" s="1"/>
  <c r="V1864" i="9" s="1"/>
  <c r="V1865" i="9" s="1"/>
  <c r="V1866" i="9" s="1"/>
  <c r="V1867" i="9" s="1"/>
  <c r="V1868" i="9" s="1"/>
  <c r="V1869" i="9" s="1"/>
  <c r="V1870" i="9" s="1"/>
  <c r="V1871" i="9" s="1"/>
  <c r="V1872" i="9" s="1"/>
  <c r="V1873" i="9" s="1"/>
  <c r="V1874" i="9" s="1"/>
  <c r="V1875" i="9" s="1"/>
  <c r="V1876" i="9" s="1"/>
  <c r="V1877" i="9" s="1"/>
  <c r="V1878" i="9" s="1"/>
  <c r="V1879" i="9" s="1"/>
  <c r="V1880" i="9" s="1"/>
  <c r="V1881" i="9" s="1"/>
  <c r="V1882" i="9" s="1"/>
  <c r="V1883" i="9" s="1"/>
  <c r="V1884" i="9" s="1"/>
  <c r="V1885" i="9" s="1"/>
  <c r="V1886" i="9" s="1"/>
  <c r="V1887" i="9" s="1"/>
  <c r="V1888" i="9" s="1"/>
  <c r="V1889" i="9" s="1"/>
  <c r="V1890" i="9" s="1"/>
  <c r="V1891" i="9" s="1"/>
  <c r="V1892" i="9" s="1"/>
  <c r="V1893" i="9" s="1"/>
  <c r="V1894" i="9" s="1"/>
  <c r="V1895" i="9" s="1"/>
  <c r="V1896" i="9" s="1"/>
  <c r="V1897" i="9" s="1"/>
  <c r="V1898" i="9" s="1"/>
  <c r="V1899" i="9" s="1"/>
  <c r="V1900" i="9" s="1"/>
  <c r="V1901" i="9" s="1"/>
  <c r="V1902" i="9" s="1"/>
  <c r="V1903" i="9" s="1"/>
  <c r="V1904" i="9" s="1"/>
  <c r="V1905" i="9" s="1"/>
  <c r="V1906" i="9" s="1"/>
  <c r="V1907" i="9" s="1"/>
  <c r="V1908" i="9" s="1"/>
  <c r="V1909" i="9" s="1"/>
  <c r="V1910" i="9" s="1"/>
  <c r="V1911" i="9" s="1"/>
  <c r="V1912" i="9" s="1"/>
  <c r="V1913" i="9" s="1"/>
  <c r="V1914" i="9" s="1"/>
  <c r="V1915" i="9" s="1"/>
  <c r="V1916" i="9" s="1"/>
  <c r="V1917" i="9" s="1"/>
  <c r="V1918" i="9" s="1"/>
  <c r="V1919" i="9" s="1"/>
  <c r="V1920" i="9" s="1"/>
  <c r="V1921" i="9" s="1"/>
  <c r="V1922" i="9" s="1"/>
  <c r="V1923" i="9" s="1"/>
  <c r="V1924" i="9" s="1"/>
  <c r="V1925" i="9" s="1"/>
  <c r="V1926" i="9" s="1"/>
  <c r="V1927" i="9" s="1"/>
  <c r="V1928" i="9" s="1"/>
  <c r="V1929" i="9" s="1"/>
  <c r="V1930" i="9" s="1"/>
  <c r="V1931" i="9" s="1"/>
  <c r="V1932" i="9" s="1"/>
  <c r="V1933" i="9" s="1"/>
  <c r="V1934" i="9" s="1"/>
  <c r="V1935" i="9" s="1"/>
  <c r="V1936" i="9" s="1"/>
  <c r="V1937" i="9" s="1"/>
  <c r="V1938" i="9" s="1"/>
  <c r="V1939" i="9" s="1"/>
  <c r="V1940" i="9" s="1"/>
  <c r="V1941" i="9" s="1"/>
  <c r="V1942" i="9" s="1"/>
  <c r="V1943" i="9" s="1"/>
  <c r="V1944" i="9" s="1"/>
  <c r="V1945" i="9" s="1"/>
  <c r="V1946" i="9" s="1"/>
  <c r="V1947" i="9" s="1"/>
  <c r="V1948" i="9" s="1"/>
  <c r="V1949" i="9" s="1"/>
  <c r="V1950" i="9" s="1"/>
  <c r="V1951" i="9" s="1"/>
  <c r="V1952" i="9" s="1"/>
  <c r="V1953" i="9" s="1"/>
  <c r="V1954" i="9" s="1"/>
  <c r="V1955" i="9" s="1"/>
  <c r="V1956" i="9" s="1"/>
  <c r="V1957" i="9" s="1"/>
  <c r="V1958" i="9" s="1"/>
  <c r="V1959" i="9" s="1"/>
  <c r="V1960" i="9" s="1"/>
  <c r="V1961" i="9" s="1"/>
  <c r="V1962" i="9" s="1"/>
  <c r="V1963" i="9" s="1"/>
  <c r="V1964" i="9" s="1"/>
  <c r="V1965" i="9" s="1"/>
  <c r="V1966" i="9" s="1"/>
  <c r="V1967" i="9" s="1"/>
  <c r="V1968" i="9" s="1"/>
  <c r="V1969" i="9" s="1"/>
  <c r="V1970" i="9" s="1"/>
  <c r="V1971" i="9" s="1"/>
  <c r="V1972" i="9" s="1"/>
  <c r="V1973" i="9" s="1"/>
  <c r="V1974" i="9" s="1"/>
  <c r="V1975" i="9" s="1"/>
  <c r="V1976" i="9" s="1"/>
  <c r="V1977" i="9" s="1"/>
  <c r="V1978" i="9" s="1"/>
  <c r="V1979" i="9" s="1"/>
  <c r="V1980" i="9" s="1"/>
  <c r="V1981" i="9" s="1"/>
  <c r="V1982" i="9" s="1"/>
  <c r="V1983" i="9" s="1"/>
  <c r="V1984" i="9" s="1"/>
  <c r="V1985" i="9" s="1"/>
  <c r="V1986" i="9" s="1"/>
  <c r="V1987" i="9" s="1"/>
  <c r="V1988" i="9" s="1"/>
  <c r="V1989" i="9" s="1"/>
  <c r="V1990" i="9" s="1"/>
  <c r="V1991" i="9" s="1"/>
  <c r="V1992" i="9" s="1"/>
  <c r="V1993" i="9" s="1"/>
  <c r="V1994" i="9" s="1"/>
  <c r="V1995" i="9" s="1"/>
  <c r="V1996" i="9" s="1"/>
  <c r="V1997" i="9" s="1"/>
  <c r="V1998" i="9" s="1"/>
  <c r="V1999" i="9" s="1"/>
  <c r="V2000" i="9" s="1"/>
  <c r="V2001" i="9" s="1"/>
  <c r="V2002" i="9" s="1"/>
  <c r="V2003" i="9" s="1"/>
  <c r="V2004" i="9" s="1"/>
  <c r="V2005" i="9" s="1"/>
  <c r="V2006" i="9" s="1"/>
  <c r="V2007" i="9" s="1"/>
  <c r="V2008" i="9" s="1"/>
  <c r="V2009" i="9" s="1"/>
  <c r="V2010" i="9" s="1"/>
  <c r="V2011" i="9" s="1"/>
  <c r="V2012" i="9" s="1"/>
  <c r="V2013" i="9" s="1"/>
  <c r="V2014" i="9" s="1"/>
  <c r="V2015" i="9" s="1"/>
  <c r="V2016" i="9" s="1"/>
  <c r="V2017" i="9" s="1"/>
  <c r="V2018" i="9" s="1"/>
  <c r="V2019" i="9" s="1"/>
  <c r="V2020" i="9" s="1"/>
  <c r="V2021" i="9" s="1"/>
  <c r="V2022" i="9" s="1"/>
  <c r="V2023" i="9" s="1"/>
  <c r="V2024" i="9" s="1"/>
  <c r="V2025" i="9" s="1"/>
  <c r="V2026" i="9" s="1"/>
  <c r="V2027" i="9" s="1"/>
  <c r="V2028" i="9" s="1"/>
  <c r="V2029" i="9" s="1"/>
  <c r="V2030" i="9" s="1"/>
  <c r="V2031" i="9" s="1"/>
  <c r="V2032" i="9" s="1"/>
  <c r="V2033" i="9" s="1"/>
  <c r="V2034" i="9" s="1"/>
  <c r="V2035" i="9" s="1"/>
  <c r="V2036" i="9" s="1"/>
  <c r="V2037" i="9" s="1"/>
  <c r="V2038" i="9" s="1"/>
  <c r="V2039" i="9" s="1"/>
  <c r="V2040" i="9" s="1"/>
  <c r="V2041" i="9" s="1"/>
  <c r="V2042" i="9" s="1"/>
  <c r="V2043" i="9" s="1"/>
  <c r="V2044" i="9" s="1"/>
  <c r="V2045" i="9" s="1"/>
  <c r="V2046" i="9" s="1"/>
  <c r="V2047" i="9" s="1"/>
  <c r="V2048" i="9" s="1"/>
  <c r="V2049" i="9" s="1"/>
  <c r="V2050" i="9" s="1"/>
  <c r="V2051" i="9" s="1"/>
  <c r="V2052" i="9" s="1"/>
  <c r="V2053" i="9" s="1"/>
  <c r="V2054" i="9" s="1"/>
  <c r="V2055" i="9" s="1"/>
  <c r="V2056" i="9" s="1"/>
  <c r="V2057" i="9" s="1"/>
  <c r="V2058" i="9" s="1"/>
  <c r="V2059" i="9" s="1"/>
  <c r="V2060" i="9" s="1"/>
  <c r="V2061" i="9" s="1"/>
  <c r="V2062" i="9" s="1"/>
  <c r="V2063" i="9" s="1"/>
  <c r="V2064" i="9" s="1"/>
  <c r="V2065" i="9" s="1"/>
  <c r="V2066" i="9" s="1"/>
  <c r="V2067" i="9" s="1"/>
  <c r="V2068" i="9" s="1"/>
  <c r="V2069" i="9" s="1"/>
  <c r="V2070" i="9" s="1"/>
  <c r="V2071" i="9" s="1"/>
  <c r="V2072" i="9" s="1"/>
  <c r="V2073" i="9" s="1"/>
  <c r="V2074" i="9" s="1"/>
  <c r="V2075" i="9" s="1"/>
  <c r="V2076" i="9" s="1"/>
  <c r="V2077" i="9" s="1"/>
  <c r="V2078" i="9" s="1"/>
  <c r="V2079" i="9" s="1"/>
  <c r="V2080" i="9" s="1"/>
  <c r="V2081" i="9" s="1"/>
  <c r="V2082" i="9" s="1"/>
  <c r="V2083" i="9" s="1"/>
  <c r="V2084" i="9" s="1"/>
  <c r="V2085" i="9" s="1"/>
  <c r="V2086" i="9" s="1"/>
  <c r="V2087" i="9" s="1"/>
  <c r="V2088" i="9" s="1"/>
  <c r="V2089" i="9" s="1"/>
  <c r="V2090" i="9" s="1"/>
  <c r="V2091" i="9" s="1"/>
  <c r="V2092" i="9" s="1"/>
  <c r="V2093" i="9" s="1"/>
  <c r="V2094" i="9" s="1"/>
  <c r="V2095" i="9" s="1"/>
  <c r="V2096" i="9" s="1"/>
  <c r="V2097" i="9" s="1"/>
  <c r="V2098" i="9" s="1"/>
  <c r="V2099" i="9" s="1"/>
  <c r="V2100" i="9" s="1"/>
  <c r="V2101" i="9" s="1"/>
  <c r="V2102" i="9" s="1"/>
  <c r="V2103" i="9" s="1"/>
  <c r="V2104" i="9" s="1"/>
  <c r="V2105" i="9" s="1"/>
  <c r="V2106" i="9" s="1"/>
  <c r="V2107" i="9" s="1"/>
  <c r="V2108" i="9" s="1"/>
  <c r="V2109" i="9" s="1"/>
  <c r="V2110" i="9" s="1"/>
  <c r="V2111" i="9" s="1"/>
  <c r="V2112" i="9" s="1"/>
  <c r="V2113" i="9" s="1"/>
  <c r="V2114" i="9" s="1"/>
  <c r="V2115" i="9" s="1"/>
  <c r="V2116" i="9" s="1"/>
  <c r="V2117" i="9" s="1"/>
  <c r="V2118" i="9" s="1"/>
  <c r="V2119" i="9" s="1"/>
  <c r="V2120" i="9" s="1"/>
  <c r="V2121" i="9" s="1"/>
  <c r="V2122" i="9" s="1"/>
  <c r="V2123" i="9" s="1"/>
  <c r="V2124" i="9" s="1"/>
  <c r="V2125" i="9" s="1"/>
  <c r="V2126" i="9" s="1"/>
  <c r="V2127" i="9" s="1"/>
  <c r="V2128" i="9" s="1"/>
  <c r="V2129" i="9" s="1"/>
  <c r="V2130" i="9" s="1"/>
  <c r="V2131" i="9" s="1"/>
  <c r="V2132" i="9" s="1"/>
  <c r="V2133" i="9" s="1"/>
  <c r="V2134" i="9" s="1"/>
  <c r="V2135" i="9" s="1"/>
  <c r="V2136" i="9" s="1"/>
  <c r="V2137" i="9" s="1"/>
  <c r="V2138" i="9" s="1"/>
  <c r="V2139" i="9" s="1"/>
  <c r="V2140" i="9" s="1"/>
  <c r="V2141" i="9" s="1"/>
  <c r="V2142" i="9" s="1"/>
  <c r="V2143" i="9" s="1"/>
  <c r="V2144" i="9" s="1"/>
  <c r="V2145" i="9" s="1"/>
  <c r="V2146" i="9" s="1"/>
  <c r="V2147" i="9" s="1"/>
  <c r="V2148" i="9" s="1"/>
  <c r="V2149" i="9" s="1"/>
  <c r="V2150" i="9" s="1"/>
  <c r="V2151" i="9" s="1"/>
  <c r="V2152" i="9" s="1"/>
  <c r="V2153" i="9" s="1"/>
  <c r="V2154" i="9" s="1"/>
  <c r="V2155" i="9" s="1"/>
  <c r="V2156" i="9" s="1"/>
  <c r="V2157" i="9" s="1"/>
  <c r="V2158" i="9" s="1"/>
  <c r="V2159" i="9" s="1"/>
  <c r="V2160" i="9" s="1"/>
  <c r="V2161" i="9" s="1"/>
  <c r="V2162" i="9" s="1"/>
  <c r="V2163" i="9" s="1"/>
  <c r="V2164" i="9" s="1"/>
  <c r="V2165" i="9" s="1"/>
  <c r="V2166" i="9" s="1"/>
  <c r="V2167" i="9" s="1"/>
  <c r="V2168" i="9" s="1"/>
  <c r="V2169" i="9" s="1"/>
  <c r="V2170" i="9" s="1"/>
  <c r="V2171" i="9" s="1"/>
  <c r="V2172" i="9" s="1"/>
  <c r="V2173" i="9" s="1"/>
  <c r="V2174" i="9" s="1"/>
  <c r="V2175" i="9" s="1"/>
  <c r="V2176" i="9" s="1"/>
  <c r="V2177" i="9" s="1"/>
  <c r="V2178" i="9" s="1"/>
  <c r="V2179" i="9" s="1"/>
  <c r="V2180" i="9" s="1"/>
  <c r="V2181" i="9" s="1"/>
  <c r="V2182" i="9" s="1"/>
  <c r="V2183" i="9" s="1"/>
  <c r="V2184" i="9" s="1"/>
  <c r="V2185" i="9" s="1"/>
  <c r="V2186" i="9" s="1"/>
  <c r="V2187" i="9" s="1"/>
  <c r="V2188" i="9" s="1"/>
  <c r="V2189" i="9" s="1"/>
  <c r="V2190" i="9" s="1"/>
  <c r="V2191" i="9" s="1"/>
  <c r="V2192" i="9" s="1"/>
  <c r="V2193" i="9" s="1"/>
  <c r="V2194" i="9" s="1"/>
  <c r="V2195" i="9" s="1"/>
  <c r="V2196" i="9" s="1"/>
  <c r="V2197" i="9" s="1"/>
  <c r="V2198" i="9" s="1"/>
  <c r="V2199" i="9" s="1"/>
  <c r="V2200" i="9" s="1"/>
  <c r="V2201" i="9" s="1"/>
  <c r="V2202" i="9" s="1"/>
  <c r="V2203" i="9" s="1"/>
  <c r="V2204" i="9" s="1"/>
  <c r="V2205" i="9" s="1"/>
  <c r="V2206" i="9" s="1"/>
  <c r="V2207" i="9" s="1"/>
  <c r="V2208" i="9" s="1"/>
  <c r="V2209" i="9" s="1"/>
  <c r="V2210" i="9" s="1"/>
  <c r="V2211" i="9" s="1"/>
  <c r="V2212" i="9" s="1"/>
  <c r="V2213" i="9" s="1"/>
  <c r="V2214" i="9" s="1"/>
  <c r="V2215" i="9" s="1"/>
  <c r="V2216" i="9" s="1"/>
  <c r="V2217" i="9" s="1"/>
  <c r="V2218" i="9" s="1"/>
  <c r="V2219" i="9" s="1"/>
  <c r="V2220" i="9" s="1"/>
  <c r="V2221" i="9" s="1"/>
  <c r="V2222" i="9" s="1"/>
  <c r="V2223" i="9" s="1"/>
  <c r="V2224" i="9" s="1"/>
  <c r="V2225" i="9" s="1"/>
  <c r="V2226" i="9" s="1"/>
  <c r="V2227" i="9" s="1"/>
  <c r="V2228" i="9" s="1"/>
  <c r="V2229" i="9" s="1"/>
  <c r="V2230" i="9" s="1"/>
  <c r="V2231" i="9" s="1"/>
  <c r="V2232" i="9" s="1"/>
  <c r="V2233" i="9" s="1"/>
  <c r="V2234" i="9" s="1"/>
  <c r="V2235" i="9" s="1"/>
  <c r="V2236" i="9" s="1"/>
  <c r="V2237" i="9" s="1"/>
  <c r="V2238" i="9" s="1"/>
  <c r="V2239" i="9" s="1"/>
  <c r="V2240" i="9" s="1"/>
  <c r="V2241" i="9" s="1"/>
  <c r="V2242" i="9" s="1"/>
  <c r="V2243" i="9" s="1"/>
  <c r="V2244" i="9" s="1"/>
  <c r="V2245" i="9" s="1"/>
  <c r="V2246" i="9" s="1"/>
  <c r="V2247" i="9" s="1"/>
  <c r="V2248" i="9" s="1"/>
  <c r="V2249" i="9" s="1"/>
  <c r="V2250" i="9" s="1"/>
  <c r="V2251" i="9" s="1"/>
  <c r="V2252" i="9" s="1"/>
  <c r="V2253" i="9" s="1"/>
  <c r="V2254" i="9" s="1"/>
  <c r="V2255" i="9" s="1"/>
  <c r="V2256" i="9" s="1"/>
  <c r="V2257" i="9" s="1"/>
  <c r="V2258" i="9" s="1"/>
  <c r="V2259" i="9" s="1"/>
  <c r="V2260" i="9" s="1"/>
  <c r="V2261" i="9" s="1"/>
  <c r="V2262" i="9" s="1"/>
  <c r="V2263" i="9" s="1"/>
  <c r="V2264" i="9" s="1"/>
  <c r="V2265" i="9" s="1"/>
  <c r="V2266" i="9" s="1"/>
  <c r="V2267" i="9" s="1"/>
  <c r="V2268" i="9" s="1"/>
  <c r="V2269" i="9" s="1"/>
  <c r="V2270" i="9" s="1"/>
  <c r="V2271" i="9" s="1"/>
  <c r="V2272" i="9" s="1"/>
  <c r="V2273" i="9" s="1"/>
  <c r="V2274" i="9" s="1"/>
  <c r="V2275" i="9" s="1"/>
  <c r="V2276" i="9" s="1"/>
  <c r="V2277" i="9" s="1"/>
  <c r="V2278" i="9" s="1"/>
  <c r="V2279" i="9" s="1"/>
  <c r="V2280" i="9" s="1"/>
  <c r="V2281" i="9" s="1"/>
  <c r="V2282" i="9" s="1"/>
  <c r="V2283" i="9" s="1"/>
  <c r="V2284" i="9" s="1"/>
  <c r="V2285" i="9" s="1"/>
  <c r="V2286" i="9" s="1"/>
  <c r="V2287" i="9" s="1"/>
  <c r="V2288" i="9" s="1"/>
  <c r="V2289" i="9" s="1"/>
  <c r="V2290" i="9" s="1"/>
  <c r="V2291" i="9" s="1"/>
  <c r="V2292" i="9" s="1"/>
  <c r="V2293" i="9" s="1"/>
  <c r="V2294" i="9" s="1"/>
  <c r="V2295" i="9" s="1"/>
  <c r="V2296" i="9" s="1"/>
  <c r="V2297" i="9" s="1"/>
  <c r="V2298" i="9" s="1"/>
  <c r="V2299" i="9" s="1"/>
  <c r="V2300" i="9" s="1"/>
  <c r="V2301" i="9" s="1"/>
  <c r="V2302" i="9" s="1"/>
  <c r="V2303" i="9" s="1"/>
  <c r="V2304" i="9" s="1"/>
  <c r="V2305" i="9" s="1"/>
  <c r="V2306" i="9" s="1"/>
  <c r="V2307" i="9" s="1"/>
  <c r="V2308" i="9" s="1"/>
  <c r="V2309" i="9" s="1"/>
  <c r="V2310" i="9" s="1"/>
  <c r="V2311" i="9" s="1"/>
  <c r="V2312" i="9" s="1"/>
  <c r="V2313" i="9" s="1"/>
  <c r="V2314" i="9" s="1"/>
  <c r="V2315" i="9" s="1"/>
  <c r="V2316" i="9" s="1"/>
  <c r="V2317" i="9" s="1"/>
  <c r="V2318" i="9" s="1"/>
  <c r="V2319" i="9" s="1"/>
  <c r="V2320" i="9" s="1"/>
  <c r="V2321" i="9" s="1"/>
  <c r="V2322" i="9" s="1"/>
  <c r="V2323" i="9" s="1"/>
  <c r="V2324" i="9" s="1"/>
  <c r="V2325" i="9" s="1"/>
  <c r="V2326" i="9" s="1"/>
  <c r="V2327" i="9" s="1"/>
  <c r="V2328" i="9" s="1"/>
  <c r="V2329" i="9" s="1"/>
  <c r="V2330" i="9" s="1"/>
  <c r="V2331" i="9" s="1"/>
  <c r="V2332" i="9" s="1"/>
  <c r="V2333" i="9" s="1"/>
  <c r="V2334" i="9" s="1"/>
  <c r="V2335" i="9" s="1"/>
  <c r="V2336" i="9" s="1"/>
  <c r="V2337" i="9" s="1"/>
  <c r="V2338" i="9" s="1"/>
  <c r="V2339" i="9" s="1"/>
  <c r="V2340" i="9" s="1"/>
  <c r="V2341" i="9" s="1"/>
  <c r="V2342" i="9" s="1"/>
  <c r="V2343" i="9" s="1"/>
  <c r="V2344" i="9" s="1"/>
  <c r="V2345" i="9" s="1"/>
  <c r="V2346" i="9" s="1"/>
  <c r="V2347" i="9" s="1"/>
  <c r="V2348" i="9" s="1"/>
  <c r="V2349" i="9" s="1"/>
  <c r="V2350" i="9" s="1"/>
  <c r="V2351" i="9" s="1"/>
  <c r="V2352" i="9" s="1"/>
  <c r="V2353" i="9" s="1"/>
  <c r="V2354" i="9" s="1"/>
  <c r="V2355" i="9" s="1"/>
  <c r="V2356" i="9" s="1"/>
  <c r="V2357" i="9" s="1"/>
  <c r="V2358" i="9" s="1"/>
  <c r="V2359" i="9" s="1"/>
  <c r="V2360" i="9" s="1"/>
  <c r="V2361" i="9" s="1"/>
  <c r="V2362" i="9" s="1"/>
  <c r="V2363" i="9" s="1"/>
  <c r="V2364" i="9" s="1"/>
  <c r="V2365" i="9" s="1"/>
  <c r="V2366" i="9" s="1"/>
  <c r="V2367" i="9" s="1"/>
  <c r="V2368" i="9" s="1"/>
  <c r="V2369" i="9" s="1"/>
  <c r="V2370" i="9" s="1"/>
  <c r="V2371" i="9" s="1"/>
  <c r="V2372" i="9" s="1"/>
  <c r="V2373" i="9" s="1"/>
  <c r="V2374" i="9" s="1"/>
  <c r="V2375" i="9" s="1"/>
  <c r="V2376" i="9" s="1"/>
  <c r="V2377" i="9" s="1"/>
  <c r="V2378" i="9" s="1"/>
  <c r="V2379" i="9" s="1"/>
  <c r="V2380" i="9" s="1"/>
  <c r="V2381" i="9" s="1"/>
  <c r="V2382" i="9" s="1"/>
  <c r="V2383" i="9" s="1"/>
  <c r="V2384" i="9" s="1"/>
  <c r="V2385" i="9" s="1"/>
  <c r="V2386" i="9" s="1"/>
  <c r="V2387" i="9" s="1"/>
  <c r="V2388" i="9" s="1"/>
  <c r="V2389" i="9" s="1"/>
  <c r="V2390" i="9" s="1"/>
  <c r="V2391" i="9" s="1"/>
  <c r="V2392" i="9" s="1"/>
  <c r="V2393" i="9" s="1"/>
  <c r="V2394" i="9" s="1"/>
  <c r="V2395" i="9" s="1"/>
  <c r="V2396" i="9" s="1"/>
  <c r="V2397" i="9" s="1"/>
  <c r="V2398" i="9" s="1"/>
  <c r="V2399" i="9" s="1"/>
  <c r="V2400" i="9" s="1"/>
  <c r="V2401" i="9" s="1"/>
  <c r="V2402" i="9" s="1"/>
  <c r="V2403" i="9" s="1"/>
  <c r="V2404" i="9" s="1"/>
  <c r="V2405" i="9" s="1"/>
  <c r="V2406" i="9" s="1"/>
  <c r="V2407" i="9" s="1"/>
  <c r="V2408" i="9" s="1"/>
  <c r="V2409" i="9" s="1"/>
  <c r="V2410" i="9" s="1"/>
  <c r="V2411" i="9" s="1"/>
  <c r="V2412" i="9" s="1"/>
  <c r="V2413" i="9" s="1"/>
  <c r="V2414" i="9" s="1"/>
  <c r="V2415" i="9" s="1"/>
  <c r="V2416" i="9" s="1"/>
  <c r="V2417" i="9" s="1"/>
  <c r="V2418" i="9" s="1"/>
  <c r="V2419" i="9" s="1"/>
  <c r="V2420" i="9" s="1"/>
  <c r="V2421" i="9" s="1"/>
  <c r="V2422" i="9" s="1"/>
  <c r="V2423" i="9" s="1"/>
  <c r="V2424" i="9" s="1"/>
  <c r="V2425" i="9" s="1"/>
  <c r="V2426" i="9" s="1"/>
  <c r="V2427" i="9" s="1"/>
  <c r="V2428" i="9" s="1"/>
  <c r="V2429" i="9" s="1"/>
  <c r="V2430" i="9" s="1"/>
  <c r="V2431" i="9" s="1"/>
  <c r="V2432" i="9" s="1"/>
  <c r="V2433" i="9" s="1"/>
  <c r="V2434" i="9" s="1"/>
  <c r="V2435" i="9" s="1"/>
  <c r="V2436" i="9" s="1"/>
  <c r="V2437" i="9" s="1"/>
  <c r="V2438" i="9" s="1"/>
  <c r="V2439" i="9" s="1"/>
  <c r="V2440" i="9" s="1"/>
  <c r="V2441" i="9" s="1"/>
  <c r="V2442" i="9" s="1"/>
  <c r="V2443" i="9" s="1"/>
  <c r="V2444" i="9" s="1"/>
  <c r="V2445" i="9" s="1"/>
  <c r="V2446" i="9" s="1"/>
  <c r="V2447" i="9" s="1"/>
  <c r="V2448" i="9" s="1"/>
  <c r="V2449" i="9" s="1"/>
  <c r="V2450" i="9" s="1"/>
  <c r="V2451" i="9" s="1"/>
  <c r="V2452" i="9" s="1"/>
  <c r="V2453" i="9" s="1"/>
  <c r="V2454" i="9" s="1"/>
  <c r="V2455" i="9" s="1"/>
  <c r="V2456" i="9" s="1"/>
  <c r="V2457" i="9" s="1"/>
  <c r="V2458" i="9" s="1"/>
  <c r="V2459" i="9" s="1"/>
  <c r="V2460" i="9" s="1"/>
  <c r="V2461" i="9" s="1"/>
  <c r="V2462" i="9" s="1"/>
  <c r="V2463" i="9" s="1"/>
  <c r="V2464" i="9" s="1"/>
  <c r="V2465" i="9" s="1"/>
  <c r="V2466" i="9" s="1"/>
  <c r="V2467" i="9" s="1"/>
  <c r="V2468" i="9" s="1"/>
  <c r="V2469" i="9" s="1"/>
  <c r="V2470" i="9" s="1"/>
  <c r="V2471" i="9" s="1"/>
  <c r="V2472" i="9" s="1"/>
  <c r="V2473" i="9" s="1"/>
  <c r="V2474" i="9" s="1"/>
  <c r="V2475" i="9" s="1"/>
  <c r="V2476" i="9" s="1"/>
  <c r="V2477" i="9" s="1"/>
  <c r="V2478" i="9" s="1"/>
  <c r="V2479" i="9" s="1"/>
  <c r="V2480" i="9" s="1"/>
  <c r="V2481" i="9" s="1"/>
  <c r="V2482" i="9" s="1"/>
  <c r="V2483" i="9" s="1"/>
  <c r="V2484" i="9" s="1"/>
  <c r="V2485" i="9" s="1"/>
  <c r="V2486" i="9" s="1"/>
  <c r="V2487" i="9" s="1"/>
  <c r="V2488" i="9" s="1"/>
  <c r="V2489" i="9" s="1"/>
  <c r="V2490" i="9" s="1"/>
  <c r="V2491" i="9" s="1"/>
  <c r="V2492" i="9" s="1"/>
  <c r="V2493" i="9" s="1"/>
  <c r="V2494" i="9" s="1"/>
  <c r="V2495" i="9" s="1"/>
  <c r="V2496" i="9" s="1"/>
  <c r="V2497" i="9" s="1"/>
  <c r="V2498" i="9" s="1"/>
  <c r="V2499" i="9" s="1"/>
  <c r="V2500" i="9" s="1"/>
  <c r="V2501" i="9" s="1"/>
  <c r="V2502" i="9" s="1"/>
  <c r="V2503" i="9" s="1"/>
  <c r="V2504" i="9" s="1"/>
  <c r="V2505" i="9" s="1"/>
  <c r="V2506" i="9" s="1"/>
  <c r="V2507" i="9" s="1"/>
  <c r="V2508" i="9" s="1"/>
  <c r="V2509" i="9" s="1"/>
  <c r="V2510" i="9" s="1"/>
  <c r="V2511" i="9" s="1"/>
  <c r="V2512" i="9" s="1"/>
  <c r="V2513" i="9" s="1"/>
  <c r="V2514" i="9" s="1"/>
  <c r="V2515" i="9" s="1"/>
  <c r="V2516" i="9" s="1"/>
  <c r="V2517" i="9" s="1"/>
  <c r="V2518" i="9" s="1"/>
  <c r="V2519" i="9" s="1"/>
  <c r="V2520" i="9" s="1"/>
  <c r="V2521" i="9" s="1"/>
  <c r="V2522" i="9" s="1"/>
  <c r="V2523" i="9" s="1"/>
  <c r="V2524" i="9" s="1"/>
  <c r="V2525" i="9" s="1"/>
  <c r="V2526" i="9" s="1"/>
  <c r="V2527" i="9" s="1"/>
  <c r="V2528" i="9" s="1"/>
  <c r="V2529" i="9" s="1"/>
  <c r="V2530" i="9" s="1"/>
  <c r="V2531" i="9" s="1"/>
  <c r="V2532" i="9" s="1"/>
  <c r="V2533" i="9" s="1"/>
  <c r="V2534" i="9" s="1"/>
  <c r="V2535" i="9" s="1"/>
  <c r="V2536" i="9" s="1"/>
  <c r="V2537" i="9" s="1"/>
  <c r="V2538" i="9" s="1"/>
  <c r="V2539" i="9" s="1"/>
  <c r="V2540" i="9" s="1"/>
  <c r="V2541" i="9" s="1"/>
  <c r="V2542" i="9" s="1"/>
  <c r="V2543" i="9" s="1"/>
  <c r="V2544" i="9" s="1"/>
  <c r="V2545" i="9" s="1"/>
  <c r="V2546" i="9" s="1"/>
  <c r="V2547" i="9" s="1"/>
  <c r="V2548" i="9" s="1"/>
  <c r="V2549" i="9" s="1"/>
  <c r="V2550" i="9" s="1"/>
  <c r="V2551" i="9" s="1"/>
  <c r="V2552" i="9" s="1"/>
  <c r="V2553" i="9" s="1"/>
  <c r="V2554" i="9" s="1"/>
  <c r="V2555" i="9" s="1"/>
  <c r="V2556" i="9" s="1"/>
  <c r="V2557" i="9" s="1"/>
  <c r="V2558" i="9" s="1"/>
  <c r="V2559" i="9" s="1"/>
  <c r="V2560" i="9" s="1"/>
  <c r="V2561" i="9" s="1"/>
  <c r="V2562" i="9" s="1"/>
  <c r="V2563" i="9" s="1"/>
  <c r="V2564" i="9" s="1"/>
  <c r="V2565" i="9" s="1"/>
  <c r="V2566" i="9" s="1"/>
  <c r="V2567" i="9" s="1"/>
  <c r="V2568" i="9" s="1"/>
  <c r="V2569" i="9" s="1"/>
  <c r="V2570" i="9" s="1"/>
  <c r="V2571" i="9" s="1"/>
  <c r="V2572" i="9" s="1"/>
  <c r="V2573" i="9" s="1"/>
  <c r="V2574" i="9" s="1"/>
  <c r="V2575" i="9" s="1"/>
  <c r="V2576" i="9" s="1"/>
  <c r="V2577" i="9" s="1"/>
  <c r="V2578" i="9" s="1"/>
  <c r="V2579" i="9" s="1"/>
  <c r="V2580" i="9" s="1"/>
  <c r="V2581" i="9" s="1"/>
  <c r="V2582" i="9" s="1"/>
  <c r="V2583" i="9" s="1"/>
  <c r="V2584" i="9" s="1"/>
  <c r="V2585" i="9" s="1"/>
  <c r="V2586" i="9" s="1"/>
  <c r="V2587" i="9" s="1"/>
  <c r="V2588" i="9" s="1"/>
  <c r="V2589" i="9" s="1"/>
  <c r="V2590" i="9" s="1"/>
  <c r="V2591" i="9" s="1"/>
  <c r="V2592" i="9" s="1"/>
  <c r="V2593" i="9" s="1"/>
  <c r="V2594" i="9" s="1"/>
  <c r="V2595" i="9" s="1"/>
  <c r="V2596" i="9" s="1"/>
  <c r="V2597" i="9" s="1"/>
  <c r="V2598" i="9" s="1"/>
  <c r="V2599" i="9" s="1"/>
  <c r="V2600" i="9" s="1"/>
  <c r="V2601" i="9" s="1"/>
  <c r="V2602" i="9" s="1"/>
  <c r="V2603" i="9" s="1"/>
  <c r="V2604" i="9" s="1"/>
  <c r="V2605" i="9" s="1"/>
  <c r="V2606" i="9" s="1"/>
  <c r="V2607" i="9" s="1"/>
  <c r="V2608" i="9" s="1"/>
  <c r="V2609" i="9" s="1"/>
  <c r="V2610" i="9" s="1"/>
  <c r="V2611" i="9" s="1"/>
  <c r="V2612" i="9" s="1"/>
  <c r="V2613" i="9" s="1"/>
  <c r="V2614" i="9" s="1"/>
  <c r="V2615" i="9" s="1"/>
  <c r="V2616" i="9" s="1"/>
  <c r="V2617" i="9" s="1"/>
  <c r="V2618" i="9" s="1"/>
  <c r="V2619" i="9" s="1"/>
  <c r="V2620" i="9" s="1"/>
  <c r="V2621" i="9" s="1"/>
  <c r="V2622" i="9" s="1"/>
  <c r="V2623" i="9" s="1"/>
  <c r="V2624" i="9" s="1"/>
  <c r="V2625" i="9" s="1"/>
  <c r="V2626" i="9" s="1"/>
  <c r="V2627" i="9" s="1"/>
  <c r="V2628" i="9" s="1"/>
  <c r="V2629" i="9" s="1"/>
  <c r="V2630" i="9" s="1"/>
  <c r="V2631" i="9" s="1"/>
  <c r="V2632" i="9" s="1"/>
  <c r="V2633" i="9" s="1"/>
  <c r="V2634" i="9" s="1"/>
  <c r="V2635" i="9" s="1"/>
  <c r="V2636" i="9" s="1"/>
  <c r="V2637" i="9" s="1"/>
  <c r="V2638" i="9" s="1"/>
  <c r="V2639" i="9" s="1"/>
  <c r="V2640" i="9" s="1"/>
  <c r="V2641" i="9" s="1"/>
  <c r="V2642" i="9" s="1"/>
  <c r="V2643" i="9" s="1"/>
  <c r="V2644" i="9" s="1"/>
  <c r="V2645" i="9" s="1"/>
  <c r="V2646" i="9" s="1"/>
  <c r="V2647" i="9" s="1"/>
  <c r="V2648" i="9" s="1"/>
  <c r="V2649" i="9" s="1"/>
  <c r="V2650" i="9" s="1"/>
  <c r="V2651" i="9" s="1"/>
  <c r="V2652" i="9" s="1"/>
  <c r="V2653" i="9" s="1"/>
  <c r="V2654" i="9" s="1"/>
  <c r="V2655" i="9" s="1"/>
  <c r="V2656" i="9" s="1"/>
  <c r="V2657" i="9" s="1"/>
  <c r="V2658" i="9" s="1"/>
  <c r="V2659" i="9" s="1"/>
  <c r="V2660" i="9" s="1"/>
  <c r="V2661" i="9" s="1"/>
  <c r="V2662" i="9" s="1"/>
  <c r="V2663" i="9" s="1"/>
  <c r="V2664" i="9" s="1"/>
  <c r="V2665" i="9" s="1"/>
  <c r="V2666" i="9" s="1"/>
  <c r="V2667" i="9" s="1"/>
  <c r="V2668" i="9" s="1"/>
  <c r="V2669" i="9" s="1"/>
  <c r="V2670" i="9" s="1"/>
  <c r="V2671" i="9" s="1"/>
  <c r="V2672" i="9" s="1"/>
  <c r="V2673" i="9" s="1"/>
  <c r="V2674" i="9" s="1"/>
  <c r="V2675" i="9" s="1"/>
  <c r="V2676" i="9" s="1"/>
  <c r="V2677" i="9" s="1"/>
  <c r="V2678" i="9" s="1"/>
  <c r="V2679" i="9" s="1"/>
  <c r="V2680" i="9" s="1"/>
  <c r="V2681" i="9" s="1"/>
  <c r="V2682" i="9" s="1"/>
  <c r="V2683" i="9" s="1"/>
  <c r="V2684" i="9" s="1"/>
  <c r="V2685" i="9" s="1"/>
  <c r="V2686" i="9" s="1"/>
  <c r="V2687" i="9" s="1"/>
  <c r="V2688" i="9" s="1"/>
  <c r="V2689" i="9" s="1"/>
  <c r="V2690" i="9" s="1"/>
  <c r="V2691" i="9" s="1"/>
  <c r="V2692" i="9" s="1"/>
  <c r="V2693" i="9" s="1"/>
  <c r="V2694" i="9" s="1"/>
  <c r="V2695" i="9" s="1"/>
  <c r="V2696" i="9" s="1"/>
  <c r="V2697" i="9" s="1"/>
  <c r="V2698" i="9" s="1"/>
  <c r="V2699" i="9" s="1"/>
  <c r="V2700" i="9" s="1"/>
  <c r="V2701" i="9" s="1"/>
  <c r="V2702" i="9" s="1"/>
  <c r="V2703" i="9" s="1"/>
  <c r="V2704" i="9" s="1"/>
  <c r="V2705" i="9" s="1"/>
  <c r="V2706" i="9" s="1"/>
  <c r="V2707" i="9" s="1"/>
  <c r="V2708" i="9" s="1"/>
  <c r="V2709" i="9" s="1"/>
  <c r="V2710" i="9" s="1"/>
  <c r="V2711" i="9" s="1"/>
  <c r="V2712" i="9" s="1"/>
  <c r="V2713" i="9" s="1"/>
  <c r="V2714" i="9" s="1"/>
  <c r="V2715" i="9" s="1"/>
  <c r="V2716" i="9" s="1"/>
  <c r="V2717" i="9" s="1"/>
  <c r="V2718" i="9" s="1"/>
  <c r="V2719" i="9" s="1"/>
  <c r="V2720" i="9" s="1"/>
  <c r="V2721" i="9" s="1"/>
  <c r="V2722" i="9" s="1"/>
  <c r="V2723" i="9" s="1"/>
  <c r="V2724" i="9" s="1"/>
  <c r="V2725" i="9" s="1"/>
  <c r="V2726" i="9" s="1"/>
  <c r="V2727" i="9" s="1"/>
  <c r="V2728" i="9" s="1"/>
  <c r="V2729" i="9" s="1"/>
  <c r="V2730" i="9" s="1"/>
  <c r="V2731" i="9" s="1"/>
  <c r="V2732" i="9" s="1"/>
  <c r="V2733" i="9" s="1"/>
  <c r="V2734" i="9" s="1"/>
  <c r="V2735" i="9" s="1"/>
  <c r="V2736" i="9" s="1"/>
  <c r="V2737" i="9" s="1"/>
  <c r="V2738" i="9" s="1"/>
  <c r="V2739" i="9" s="1"/>
  <c r="V2740" i="9" s="1"/>
  <c r="V2741" i="9" s="1"/>
  <c r="V2742" i="9" s="1"/>
  <c r="V2743" i="9" s="1"/>
  <c r="V2744" i="9" s="1"/>
  <c r="V2745" i="9" s="1"/>
  <c r="V2746" i="9" s="1"/>
  <c r="V2747" i="9" s="1"/>
  <c r="V2748" i="9" s="1"/>
  <c r="V2749" i="9" s="1"/>
  <c r="V2750" i="9" s="1"/>
  <c r="V2751" i="9" s="1"/>
  <c r="V2752" i="9" s="1"/>
  <c r="V2753" i="9" s="1"/>
  <c r="V2754" i="9" s="1"/>
  <c r="V2755" i="9" s="1"/>
  <c r="V2756" i="9" s="1"/>
  <c r="V2757" i="9" s="1"/>
  <c r="V2758" i="9" s="1"/>
  <c r="V2759" i="9" s="1"/>
  <c r="V2760" i="9" s="1"/>
  <c r="V2761" i="9" s="1"/>
  <c r="V2762" i="9" s="1"/>
  <c r="V2763" i="9" s="1"/>
  <c r="V2764" i="9" s="1"/>
  <c r="V2765" i="9" s="1"/>
  <c r="V2766" i="9" s="1"/>
  <c r="V2767" i="9" s="1"/>
  <c r="V2768" i="9" s="1"/>
  <c r="V2769" i="9" s="1"/>
  <c r="V2770" i="9" s="1"/>
  <c r="V2771" i="9" s="1"/>
  <c r="V2772" i="9" s="1"/>
  <c r="V2773" i="9" s="1"/>
  <c r="V2774" i="9" s="1"/>
  <c r="V2775" i="9" s="1"/>
  <c r="V2776" i="9" s="1"/>
  <c r="V2777" i="9" s="1"/>
  <c r="V2778" i="9" s="1"/>
  <c r="V2779" i="9" s="1"/>
  <c r="V2780" i="9" s="1"/>
  <c r="V2781" i="9" s="1"/>
  <c r="V2782" i="9" s="1"/>
  <c r="V2783" i="9" s="1"/>
  <c r="V2784" i="9" s="1"/>
  <c r="V2785" i="9" s="1"/>
  <c r="V2786" i="9" s="1"/>
  <c r="V2787" i="9" s="1"/>
  <c r="V2788" i="9" s="1"/>
  <c r="V2789" i="9" s="1"/>
  <c r="V2790" i="9" s="1"/>
  <c r="V2791" i="9" s="1"/>
  <c r="V2792" i="9" s="1"/>
  <c r="V2793" i="9" s="1"/>
  <c r="V2794" i="9" s="1"/>
  <c r="V2795" i="9" s="1"/>
  <c r="V2796" i="9" s="1"/>
  <c r="V2797" i="9" s="1"/>
  <c r="V2798" i="9" s="1"/>
  <c r="V2799" i="9" s="1"/>
  <c r="V2800" i="9" s="1"/>
  <c r="V2801" i="9" s="1"/>
  <c r="V2802" i="9" s="1"/>
  <c r="V2803" i="9" s="1"/>
  <c r="V2804" i="9" s="1"/>
  <c r="V2805" i="9" s="1"/>
  <c r="V2806" i="9" s="1"/>
  <c r="V2807" i="9" s="1"/>
  <c r="V2808" i="9" s="1"/>
  <c r="V2809" i="9" s="1"/>
  <c r="V2810" i="9" s="1"/>
  <c r="V2811" i="9" s="1"/>
  <c r="V2812" i="9" s="1"/>
  <c r="V2813" i="9" s="1"/>
  <c r="V2814" i="9" s="1"/>
  <c r="V2815" i="9" s="1"/>
  <c r="V2816" i="9" s="1"/>
  <c r="V2817" i="9" s="1"/>
  <c r="V2818" i="9" s="1"/>
  <c r="V2819" i="9" s="1"/>
  <c r="V2820" i="9" s="1"/>
  <c r="V2821" i="9" s="1"/>
  <c r="V2822" i="9" s="1"/>
  <c r="V2823" i="9" s="1"/>
  <c r="V2824" i="9" s="1"/>
  <c r="V2825" i="9" s="1"/>
  <c r="V2826" i="9" s="1"/>
  <c r="V2827" i="9" s="1"/>
  <c r="V2828" i="9" s="1"/>
  <c r="V2829" i="9" s="1"/>
  <c r="V2830" i="9" s="1"/>
  <c r="V2831" i="9" s="1"/>
  <c r="V2832" i="9" s="1"/>
  <c r="V2833" i="9" s="1"/>
  <c r="V2834" i="9" s="1"/>
  <c r="V2835" i="9" s="1"/>
  <c r="V2836" i="9" s="1"/>
  <c r="V2837" i="9" s="1"/>
  <c r="V2838" i="9" s="1"/>
  <c r="V2839" i="9" s="1"/>
  <c r="V2840" i="9" s="1"/>
  <c r="V2841" i="9" s="1"/>
  <c r="V2842" i="9" s="1"/>
  <c r="V2843" i="9" s="1"/>
  <c r="V2844" i="9" s="1"/>
  <c r="V2845" i="9" s="1"/>
  <c r="V2846" i="9" s="1"/>
  <c r="V2847" i="9" s="1"/>
  <c r="V2848" i="9" s="1"/>
  <c r="V2849" i="9" s="1"/>
  <c r="V2850" i="9" s="1"/>
  <c r="V2851" i="9" s="1"/>
  <c r="V2852" i="9" s="1"/>
  <c r="V2853" i="9" s="1"/>
  <c r="V2854" i="9" s="1"/>
  <c r="V2855" i="9" s="1"/>
  <c r="V2856" i="9" s="1"/>
  <c r="V2857" i="9" s="1"/>
  <c r="V2858" i="9" s="1"/>
  <c r="V2859" i="9" s="1"/>
  <c r="V2860" i="9" s="1"/>
  <c r="V2861" i="9" s="1"/>
  <c r="V2862" i="9" s="1"/>
  <c r="V2863" i="9" s="1"/>
  <c r="V2864" i="9" s="1"/>
  <c r="V2865" i="9" s="1"/>
  <c r="V2866" i="9" s="1"/>
  <c r="V2867" i="9" s="1"/>
  <c r="V2868" i="9" s="1"/>
  <c r="V2869" i="9" s="1"/>
  <c r="V2870" i="9" s="1"/>
  <c r="V2871" i="9" s="1"/>
  <c r="V2872" i="9" s="1"/>
  <c r="V2873" i="9" s="1"/>
  <c r="V2874" i="9" s="1"/>
  <c r="V2875" i="9" s="1"/>
  <c r="V2876" i="9" s="1"/>
  <c r="V2877" i="9" s="1"/>
  <c r="V2878" i="9" s="1"/>
  <c r="V2879" i="9" s="1"/>
  <c r="V2880" i="9" s="1"/>
  <c r="V2881" i="9" s="1"/>
  <c r="V2882" i="9" s="1"/>
  <c r="V2883" i="9" s="1"/>
  <c r="V2884" i="9" s="1"/>
  <c r="V2885" i="9" s="1"/>
  <c r="V2886" i="9" s="1"/>
  <c r="V2887" i="9" s="1"/>
  <c r="V2888" i="9" s="1"/>
  <c r="V2889" i="9" s="1"/>
  <c r="V2890" i="9" s="1"/>
  <c r="V2891" i="9" s="1"/>
  <c r="V2892" i="9" s="1"/>
  <c r="V2893" i="9" s="1"/>
  <c r="V2894" i="9" s="1"/>
  <c r="V2895" i="9" s="1"/>
  <c r="V2896" i="9" s="1"/>
  <c r="V2897" i="9" s="1"/>
  <c r="V2898" i="9" s="1"/>
  <c r="V2899" i="9" s="1"/>
  <c r="V2900" i="9" s="1"/>
  <c r="V2901" i="9" s="1"/>
  <c r="V2902" i="9" s="1"/>
  <c r="V2903" i="9" s="1"/>
  <c r="V2904" i="9" s="1"/>
  <c r="V2905" i="9" s="1"/>
  <c r="V2906" i="9" s="1"/>
  <c r="V2907" i="9" s="1"/>
  <c r="V2908" i="9" s="1"/>
  <c r="V2909" i="9" s="1"/>
  <c r="V2910" i="9" s="1"/>
  <c r="V2911" i="9" s="1"/>
  <c r="V2912" i="9" s="1"/>
  <c r="V2913" i="9" s="1"/>
  <c r="V2914" i="9" s="1"/>
  <c r="V2915" i="9" s="1"/>
  <c r="V2916" i="9" s="1"/>
  <c r="V2917" i="9" s="1"/>
  <c r="V2918" i="9" s="1"/>
  <c r="V2919" i="9" s="1"/>
  <c r="V2920" i="9" s="1"/>
  <c r="V2921" i="9" s="1"/>
  <c r="V2922" i="9" s="1"/>
  <c r="V2923" i="9" s="1"/>
  <c r="V2924" i="9" s="1"/>
  <c r="V2925" i="9" s="1"/>
  <c r="V2926" i="9" s="1"/>
  <c r="V2927" i="9" s="1"/>
  <c r="V2928" i="9" s="1"/>
  <c r="V2929" i="9" s="1"/>
  <c r="V2930" i="9" s="1"/>
  <c r="V2931" i="9" s="1"/>
  <c r="V2932" i="9" s="1"/>
  <c r="V2933" i="9" s="1"/>
  <c r="V2934" i="9" s="1"/>
  <c r="V2935" i="9" s="1"/>
  <c r="V2936" i="9" s="1"/>
  <c r="V2937" i="9" s="1"/>
  <c r="V2938" i="9" s="1"/>
  <c r="V2939" i="9" s="1"/>
  <c r="V2940" i="9" s="1"/>
  <c r="V2941" i="9" s="1"/>
  <c r="V2942" i="9" s="1"/>
  <c r="V2943" i="9" s="1"/>
  <c r="V2944" i="9" s="1"/>
  <c r="V2945" i="9" s="1"/>
  <c r="V2946" i="9" s="1"/>
  <c r="V2947" i="9" s="1"/>
  <c r="V2948" i="9" s="1"/>
  <c r="V2949" i="9" s="1"/>
  <c r="V2950" i="9" s="1"/>
  <c r="V2951" i="9" s="1"/>
  <c r="V2952" i="9" s="1"/>
  <c r="V2953" i="9" s="1"/>
  <c r="V2954" i="9" s="1"/>
  <c r="V2955" i="9" s="1"/>
  <c r="V2956" i="9" s="1"/>
  <c r="V2957" i="9" s="1"/>
  <c r="V2958" i="9" s="1"/>
  <c r="V2959" i="9" s="1"/>
  <c r="V2960" i="9" s="1"/>
  <c r="V2961" i="9" s="1"/>
  <c r="V2962" i="9" s="1"/>
  <c r="V2963" i="9" s="1"/>
  <c r="V2964" i="9" s="1"/>
  <c r="V2965" i="9" s="1"/>
  <c r="V2966" i="9" s="1"/>
  <c r="V2967" i="9" s="1"/>
  <c r="V2968" i="9" s="1"/>
  <c r="V2969" i="9" s="1"/>
  <c r="V2970" i="9" s="1"/>
  <c r="V2971" i="9" s="1"/>
  <c r="V2972" i="9" s="1"/>
  <c r="V2973" i="9" s="1"/>
  <c r="V2974" i="9" s="1"/>
  <c r="V2975" i="9" s="1"/>
  <c r="V2976" i="9" s="1"/>
  <c r="V2977" i="9" s="1"/>
  <c r="V2978" i="9" s="1"/>
  <c r="V2979" i="9" s="1"/>
  <c r="V2980" i="9" s="1"/>
  <c r="V2981" i="9" s="1"/>
  <c r="V2982" i="9" s="1"/>
  <c r="V2983" i="9" s="1"/>
  <c r="V2984" i="9" s="1"/>
  <c r="V2985" i="9" s="1"/>
  <c r="V2986" i="9" s="1"/>
  <c r="V2987" i="9" s="1"/>
  <c r="V2988" i="9" s="1"/>
  <c r="V2989" i="9" s="1"/>
  <c r="V2990" i="9" s="1"/>
  <c r="V2991" i="9" s="1"/>
  <c r="V2992" i="9" s="1"/>
  <c r="V2993" i="9" s="1"/>
  <c r="V2994" i="9" s="1"/>
  <c r="V2995" i="9" s="1"/>
  <c r="V2996" i="9" s="1"/>
  <c r="V2997" i="9" s="1"/>
  <c r="V2998" i="9" s="1"/>
  <c r="V2999" i="9" s="1"/>
  <c r="V3000" i="9" s="1"/>
  <c r="V3001" i="9" s="1"/>
  <c r="V3002" i="9" s="1"/>
  <c r="V3003" i="9" s="1"/>
  <c r="V3004" i="9" s="1"/>
  <c r="V3005" i="9" s="1"/>
  <c r="V3006" i="9" s="1"/>
  <c r="V3007" i="9" s="1"/>
  <c r="V3008" i="9" s="1"/>
  <c r="V3009" i="9" s="1"/>
  <c r="V3010" i="9" s="1"/>
  <c r="V3011" i="9" s="1"/>
  <c r="V3012" i="9" s="1"/>
  <c r="V3013" i="9" s="1"/>
  <c r="V3014" i="9" s="1"/>
  <c r="V3015" i="9" s="1"/>
  <c r="V3016" i="9" s="1"/>
  <c r="V3017" i="9" s="1"/>
  <c r="V3018" i="9" s="1"/>
  <c r="V3019" i="9" s="1"/>
  <c r="V3020" i="9" s="1"/>
  <c r="V3021" i="9" s="1"/>
  <c r="V3022" i="9" s="1"/>
  <c r="V3023" i="9" s="1"/>
  <c r="V3024" i="9" s="1"/>
  <c r="V3025" i="9" s="1"/>
  <c r="V3026" i="9" s="1"/>
  <c r="V3027" i="9" s="1"/>
  <c r="V3028" i="9" s="1"/>
  <c r="V3029" i="9" s="1"/>
  <c r="V3030" i="9" s="1"/>
  <c r="V3031" i="9" s="1"/>
  <c r="V3032" i="9" s="1"/>
  <c r="V3033" i="9" s="1"/>
  <c r="V3034" i="9" s="1"/>
  <c r="V3035" i="9" s="1"/>
  <c r="V3036" i="9" s="1"/>
  <c r="V3037" i="9" s="1"/>
  <c r="V3038" i="9" s="1"/>
  <c r="V3039" i="9" s="1"/>
  <c r="V3040" i="9" s="1"/>
  <c r="V3041" i="9" s="1"/>
  <c r="V3042" i="9" s="1"/>
  <c r="V3043" i="9" s="1"/>
  <c r="V3044" i="9" s="1"/>
  <c r="V3045" i="9" s="1"/>
  <c r="V3046" i="9" s="1"/>
  <c r="V3047" i="9" s="1"/>
  <c r="V3048" i="9" s="1"/>
  <c r="V3049" i="9" s="1"/>
  <c r="V3050" i="9" s="1"/>
  <c r="V3051" i="9" s="1"/>
  <c r="V3052" i="9" s="1"/>
  <c r="V3053" i="9" s="1"/>
  <c r="V3054" i="9" s="1"/>
  <c r="V3055" i="9" s="1"/>
  <c r="V3056" i="9" s="1"/>
  <c r="V3057" i="9" s="1"/>
  <c r="V3058" i="9" s="1"/>
  <c r="V3059" i="9" s="1"/>
  <c r="V3060" i="9" s="1"/>
  <c r="V3061" i="9" s="1"/>
  <c r="V3062" i="9" s="1"/>
  <c r="V3063" i="9" s="1"/>
  <c r="V3064" i="9" s="1"/>
  <c r="V3065" i="9" s="1"/>
  <c r="V3066" i="9" s="1"/>
  <c r="V3067" i="9" s="1"/>
  <c r="V3068" i="9" s="1"/>
  <c r="V3069" i="9" s="1"/>
  <c r="V3070" i="9" s="1"/>
  <c r="V3071" i="9" s="1"/>
  <c r="V3072" i="9" s="1"/>
  <c r="V3073" i="9" s="1"/>
  <c r="V3074" i="9" s="1"/>
  <c r="V3075" i="9" s="1"/>
  <c r="V3076" i="9" s="1"/>
  <c r="V3077" i="9" s="1"/>
  <c r="V3078" i="9" s="1"/>
  <c r="V3079" i="9" s="1"/>
  <c r="V3080" i="9" s="1"/>
  <c r="V3081" i="9" s="1"/>
  <c r="V3082" i="9" s="1"/>
  <c r="V3083" i="9" s="1"/>
  <c r="V3084" i="9" s="1"/>
  <c r="V3085" i="9" s="1"/>
  <c r="V3086" i="9" s="1"/>
  <c r="V3087" i="9" s="1"/>
  <c r="V3088" i="9" s="1"/>
  <c r="V3089" i="9" s="1"/>
  <c r="V3090" i="9" s="1"/>
  <c r="V3091" i="9" s="1"/>
  <c r="V3092" i="9" s="1"/>
  <c r="V3093" i="9" s="1"/>
  <c r="V3094" i="9" s="1"/>
  <c r="V3095" i="9" s="1"/>
  <c r="V3096" i="9" s="1"/>
  <c r="V3097" i="9" s="1"/>
  <c r="V3098" i="9" s="1"/>
  <c r="V3099" i="9" s="1"/>
  <c r="V3100" i="9" s="1"/>
  <c r="V3101" i="9" s="1"/>
  <c r="V3102" i="9" s="1"/>
  <c r="V3103" i="9" s="1"/>
  <c r="V3104" i="9" s="1"/>
  <c r="V3105" i="9" s="1"/>
  <c r="V3106" i="9" s="1"/>
  <c r="V3107" i="9" s="1"/>
  <c r="V3108" i="9" s="1"/>
  <c r="V3109" i="9" s="1"/>
  <c r="V3110" i="9" s="1"/>
  <c r="V3111" i="9" s="1"/>
  <c r="V3112" i="9" s="1"/>
  <c r="V3113" i="9" s="1"/>
  <c r="V3114" i="9" s="1"/>
  <c r="V3115" i="9" s="1"/>
  <c r="V3116" i="9" s="1"/>
  <c r="V3117" i="9" s="1"/>
  <c r="V3118" i="9" s="1"/>
  <c r="V3119" i="9" s="1"/>
  <c r="V3120" i="9" s="1"/>
  <c r="V3121" i="9" s="1"/>
  <c r="V3122" i="9" s="1"/>
  <c r="V3123" i="9" s="1"/>
  <c r="V3124" i="9" s="1"/>
  <c r="V3125" i="9" s="1"/>
  <c r="V3126" i="9" s="1"/>
  <c r="V3127" i="9" s="1"/>
  <c r="V3128" i="9" s="1"/>
  <c r="V3129" i="9" s="1"/>
  <c r="V3130" i="9" s="1"/>
  <c r="V3131" i="9" s="1"/>
  <c r="V3132" i="9" s="1"/>
  <c r="V3133" i="9" s="1"/>
  <c r="V3134" i="9" s="1"/>
  <c r="V3135" i="9" s="1"/>
  <c r="V3136" i="9" s="1"/>
  <c r="V3137" i="9" s="1"/>
  <c r="V3138" i="9" s="1"/>
  <c r="V3139" i="9" s="1"/>
  <c r="V3140" i="9" s="1"/>
  <c r="V3141" i="9" s="1"/>
  <c r="V3142" i="9" s="1"/>
  <c r="V3143" i="9" s="1"/>
  <c r="V3144" i="9" s="1"/>
  <c r="V3145" i="9" s="1"/>
  <c r="V3146" i="9" s="1"/>
  <c r="V3147" i="9" s="1"/>
  <c r="V3148" i="9" s="1"/>
  <c r="V3149" i="9" s="1"/>
  <c r="V3150" i="9" s="1"/>
  <c r="V3151" i="9" s="1"/>
  <c r="V3152" i="9" s="1"/>
  <c r="V3153" i="9" s="1"/>
  <c r="V3154" i="9" s="1"/>
  <c r="V3155" i="9" s="1"/>
  <c r="V3156" i="9" s="1"/>
  <c r="V3157" i="9" s="1"/>
  <c r="V3158" i="9" s="1"/>
  <c r="V3159" i="9" s="1"/>
  <c r="V3160" i="9" s="1"/>
  <c r="V3161" i="9" s="1"/>
  <c r="V3162" i="9" s="1"/>
  <c r="V3163" i="9" s="1"/>
  <c r="V3164" i="9" s="1"/>
  <c r="V3165" i="9" s="1"/>
  <c r="V3166" i="9" s="1"/>
  <c r="V3167" i="9" s="1"/>
  <c r="V3168" i="9" s="1"/>
  <c r="V3169" i="9" s="1"/>
  <c r="V3170" i="9" s="1"/>
  <c r="V3171" i="9" s="1"/>
  <c r="V3172" i="9" s="1"/>
  <c r="V3173" i="9" s="1"/>
  <c r="V3174" i="9" s="1"/>
  <c r="V3175" i="9" s="1"/>
  <c r="V3176" i="9" s="1"/>
  <c r="V3177" i="9" s="1"/>
  <c r="V3178" i="9" s="1"/>
  <c r="V3179" i="9" s="1"/>
  <c r="V3180" i="9" s="1"/>
  <c r="V3181" i="9" s="1"/>
  <c r="V3182" i="9" s="1"/>
  <c r="V3183" i="9" s="1"/>
  <c r="V3184" i="9" s="1"/>
  <c r="V3185" i="9" s="1"/>
  <c r="V3186" i="9" s="1"/>
  <c r="V3187" i="9" s="1"/>
  <c r="V3188" i="9" s="1"/>
  <c r="V3189" i="9" s="1"/>
  <c r="V3190" i="9" s="1"/>
  <c r="V3191" i="9" s="1"/>
  <c r="V3192" i="9" s="1"/>
  <c r="V3193" i="9" s="1"/>
  <c r="V3194" i="9" s="1"/>
  <c r="V3195" i="9" s="1"/>
  <c r="V3196" i="9" s="1"/>
  <c r="V3197" i="9" s="1"/>
  <c r="V3198" i="9" s="1"/>
  <c r="V3199" i="9" s="1"/>
  <c r="V3200" i="9" s="1"/>
  <c r="V3201" i="9" s="1"/>
  <c r="V3202" i="9" s="1"/>
  <c r="V3203" i="9" s="1"/>
  <c r="V3204" i="9" s="1"/>
  <c r="V3205" i="9" s="1"/>
  <c r="V3206" i="9" s="1"/>
  <c r="V3207" i="9" s="1"/>
  <c r="V3208" i="9" s="1"/>
  <c r="V3209" i="9" s="1"/>
  <c r="V3210" i="9" s="1"/>
  <c r="V3211" i="9" s="1"/>
  <c r="V3212" i="9" s="1"/>
  <c r="V3213" i="9" s="1"/>
  <c r="V3214" i="9" s="1"/>
  <c r="V3215" i="9" s="1"/>
  <c r="V3216" i="9" s="1"/>
  <c r="V3217" i="9" s="1"/>
  <c r="V3218" i="9" s="1"/>
  <c r="V3219" i="9" s="1"/>
  <c r="V3220" i="9" s="1"/>
  <c r="V3221" i="9" s="1"/>
  <c r="V3222" i="9" s="1"/>
  <c r="V3223" i="9" s="1"/>
  <c r="V3224" i="9" s="1"/>
  <c r="V3225" i="9" s="1"/>
  <c r="V3226" i="9" s="1"/>
  <c r="V3227" i="9" s="1"/>
  <c r="V3228" i="9" s="1"/>
  <c r="V3229" i="9" s="1"/>
  <c r="V3230" i="9" s="1"/>
  <c r="V3231" i="9" s="1"/>
  <c r="V3232" i="9" s="1"/>
  <c r="V3233" i="9" s="1"/>
  <c r="V3234" i="9" s="1"/>
  <c r="V3235" i="9" s="1"/>
  <c r="V3236" i="9" s="1"/>
  <c r="V3237" i="9" s="1"/>
  <c r="V3238" i="9" s="1"/>
  <c r="V3239" i="9" s="1"/>
  <c r="V3240" i="9" s="1"/>
  <c r="V3241" i="9" s="1"/>
  <c r="V3242" i="9" s="1"/>
  <c r="V3243" i="9" s="1"/>
  <c r="V3244" i="9" s="1"/>
  <c r="V3245" i="9" s="1"/>
  <c r="V3246" i="9" s="1"/>
  <c r="V3247" i="9" s="1"/>
  <c r="V3248" i="9" s="1"/>
  <c r="V3249" i="9" s="1"/>
  <c r="V3250" i="9" s="1"/>
  <c r="V3251" i="9" s="1"/>
  <c r="V3252" i="9" s="1"/>
  <c r="V3253" i="9" s="1"/>
  <c r="V3254" i="9" s="1"/>
  <c r="V3255" i="9" s="1"/>
  <c r="V3256" i="9" s="1"/>
  <c r="V3257" i="9" s="1"/>
  <c r="V3258" i="9" s="1"/>
  <c r="V3259" i="9" s="1"/>
  <c r="V3260" i="9" s="1"/>
  <c r="V3261" i="9" s="1"/>
  <c r="V3262" i="9" s="1"/>
  <c r="V3263" i="9" s="1"/>
  <c r="V3264" i="9" s="1"/>
  <c r="V3265" i="9" s="1"/>
  <c r="V3266" i="9" s="1"/>
  <c r="V3267" i="9" s="1"/>
  <c r="V3268" i="9" s="1"/>
  <c r="V3269" i="9" s="1"/>
  <c r="V3270" i="9" s="1"/>
  <c r="V3271" i="9" s="1"/>
  <c r="V3272" i="9" s="1"/>
  <c r="V3273" i="9" s="1"/>
  <c r="V3274" i="9" s="1"/>
  <c r="V3275" i="9" s="1"/>
  <c r="V3276" i="9" s="1"/>
  <c r="V3277" i="9" s="1"/>
  <c r="V3278" i="9" s="1"/>
  <c r="V3279" i="9" s="1"/>
  <c r="V3280" i="9" s="1"/>
  <c r="V3281" i="9" s="1"/>
  <c r="V3282" i="9" s="1"/>
  <c r="V3283" i="9" s="1"/>
  <c r="V3284" i="9" s="1"/>
  <c r="V3285" i="9" s="1"/>
  <c r="V3286" i="9" s="1"/>
  <c r="V3287" i="9" s="1"/>
  <c r="V3288" i="9" s="1"/>
  <c r="V3289" i="9" s="1"/>
  <c r="V3290" i="9" s="1"/>
  <c r="V3291" i="9" s="1"/>
  <c r="V3292" i="9" s="1"/>
  <c r="V3293" i="9" s="1"/>
  <c r="V3294" i="9" s="1"/>
  <c r="V3295" i="9" s="1"/>
  <c r="V3296" i="9" s="1"/>
  <c r="V3297" i="9" s="1"/>
  <c r="V3298" i="9" s="1"/>
  <c r="V3299" i="9" s="1"/>
  <c r="V3300" i="9" s="1"/>
  <c r="V3301" i="9" s="1"/>
  <c r="V3302" i="9" s="1"/>
  <c r="V3303" i="9" s="1"/>
  <c r="V3304" i="9" s="1"/>
  <c r="V3305" i="9" s="1"/>
  <c r="V3306" i="9" s="1"/>
  <c r="V3307" i="9" s="1"/>
  <c r="V3308" i="9" s="1"/>
  <c r="V3309" i="9" s="1"/>
  <c r="V3310" i="9" s="1"/>
  <c r="V3311" i="9" s="1"/>
  <c r="V3312" i="9" s="1"/>
  <c r="V3313" i="9" s="1"/>
  <c r="V3314" i="9" s="1"/>
  <c r="V3315" i="9" s="1"/>
  <c r="V3316" i="9" s="1"/>
  <c r="V3317" i="9" s="1"/>
  <c r="V3318" i="9" s="1"/>
  <c r="V3319" i="9" s="1"/>
  <c r="V3320" i="9" s="1"/>
  <c r="V3321" i="9" s="1"/>
  <c r="V3322" i="9" s="1"/>
  <c r="V3323" i="9" s="1"/>
  <c r="V3324" i="9" s="1"/>
  <c r="V3325" i="9" s="1"/>
  <c r="V3326" i="9" s="1"/>
  <c r="V3327" i="9" s="1"/>
  <c r="V3328" i="9" s="1"/>
  <c r="V3329" i="9" s="1"/>
  <c r="V3330" i="9" s="1"/>
  <c r="V3331" i="9" s="1"/>
  <c r="V3332" i="9" s="1"/>
  <c r="V3333" i="9" s="1"/>
  <c r="V3334" i="9" s="1"/>
  <c r="V3335" i="9" s="1"/>
  <c r="V3336" i="9" s="1"/>
  <c r="V3337" i="9" s="1"/>
  <c r="V3338" i="9" s="1"/>
  <c r="V3339" i="9" s="1"/>
  <c r="V3340" i="9" s="1"/>
  <c r="V3341" i="9" s="1"/>
  <c r="V3342" i="9" s="1"/>
  <c r="V3343" i="9" s="1"/>
  <c r="V3344" i="9" s="1"/>
  <c r="V3345" i="9" s="1"/>
  <c r="V3346" i="9" s="1"/>
  <c r="V3347" i="9" s="1"/>
  <c r="V3348" i="9" s="1"/>
  <c r="V3349" i="9" s="1"/>
  <c r="V3350" i="9" s="1"/>
  <c r="V3351" i="9" s="1"/>
  <c r="V3352" i="9" s="1"/>
  <c r="V3353" i="9" s="1"/>
  <c r="V3354" i="9" s="1"/>
  <c r="V3355" i="9" s="1"/>
  <c r="V3356" i="9" s="1"/>
  <c r="V3357" i="9" s="1"/>
  <c r="V3358" i="9" s="1"/>
  <c r="V3359" i="9" s="1"/>
  <c r="V3360" i="9" s="1"/>
  <c r="V3361" i="9" s="1"/>
  <c r="V3362" i="9" s="1"/>
  <c r="V3363" i="9" s="1"/>
  <c r="V3364" i="9" s="1"/>
  <c r="V3365" i="9" s="1"/>
  <c r="V3366" i="9" s="1"/>
  <c r="V3367" i="9" s="1"/>
  <c r="V3368" i="9" s="1"/>
  <c r="V3369" i="9" s="1"/>
  <c r="V3370" i="9" s="1"/>
  <c r="V3371" i="9" s="1"/>
  <c r="V3372" i="9" s="1"/>
  <c r="V3373" i="9" s="1"/>
  <c r="V3374" i="9" s="1"/>
  <c r="V3375" i="9" s="1"/>
  <c r="V3376" i="9" s="1"/>
  <c r="V3377" i="9" s="1"/>
  <c r="V3378" i="9" s="1"/>
  <c r="V3379" i="9" s="1"/>
  <c r="V3380" i="9" s="1"/>
  <c r="V3381" i="9" s="1"/>
  <c r="V3382" i="9" s="1"/>
  <c r="V3383" i="9" s="1"/>
  <c r="V3384" i="9" s="1"/>
  <c r="V3385" i="9" s="1"/>
  <c r="V3386" i="9" s="1"/>
  <c r="V3387" i="9" s="1"/>
  <c r="V3388" i="9" s="1"/>
  <c r="V3389" i="9" s="1"/>
  <c r="V3390" i="9" s="1"/>
  <c r="V3391" i="9" s="1"/>
  <c r="V3392" i="9" s="1"/>
  <c r="V3393" i="9" s="1"/>
  <c r="V3394" i="9" s="1"/>
  <c r="V3395" i="9" s="1"/>
  <c r="V3396" i="9" s="1"/>
  <c r="V3397" i="9" s="1"/>
  <c r="V3398" i="9" s="1"/>
  <c r="V3399" i="9" s="1"/>
  <c r="V3400" i="9" s="1"/>
  <c r="V3401" i="9" s="1"/>
  <c r="V3402" i="9" s="1"/>
  <c r="V3403" i="9" s="1"/>
  <c r="V3404" i="9" s="1"/>
  <c r="V3405" i="9" s="1"/>
  <c r="V3406" i="9" s="1"/>
  <c r="V3407" i="9" s="1"/>
  <c r="V3408" i="9" s="1"/>
  <c r="V3409" i="9" s="1"/>
  <c r="V3410" i="9" s="1"/>
  <c r="V3411" i="9" s="1"/>
  <c r="V3412" i="9" s="1"/>
  <c r="V3413" i="9" s="1"/>
  <c r="V3414" i="9" s="1"/>
  <c r="V3415" i="9" s="1"/>
  <c r="V3416" i="9" s="1"/>
  <c r="V3417" i="9" s="1"/>
  <c r="V3418" i="9" s="1"/>
  <c r="V3419" i="9" s="1"/>
  <c r="V3420" i="9" s="1"/>
  <c r="V3421" i="9" s="1"/>
  <c r="V3422" i="9" s="1"/>
  <c r="V3423" i="9" s="1"/>
  <c r="V3424" i="9" s="1"/>
  <c r="V3425" i="9" s="1"/>
  <c r="V3426" i="9" s="1"/>
  <c r="V3427" i="9" s="1"/>
  <c r="V3428" i="9" s="1"/>
  <c r="V3429" i="9" s="1"/>
  <c r="V3430" i="9" s="1"/>
  <c r="V3431" i="9" s="1"/>
  <c r="V3432" i="9" s="1"/>
  <c r="V3433" i="9" s="1"/>
  <c r="V3434" i="9" s="1"/>
  <c r="V3435" i="9" s="1"/>
  <c r="V3436" i="9" s="1"/>
  <c r="V3437" i="9" s="1"/>
  <c r="V3438" i="9" s="1"/>
  <c r="V3439" i="9" s="1"/>
  <c r="V3440" i="9" s="1"/>
  <c r="V3441" i="9" s="1"/>
  <c r="V3442" i="9" s="1"/>
  <c r="V3443" i="9" s="1"/>
  <c r="V3444" i="9" s="1"/>
  <c r="V3445" i="9" s="1"/>
  <c r="V3446" i="9" s="1"/>
  <c r="V3447" i="9" s="1"/>
  <c r="V3448" i="9" s="1"/>
  <c r="V3449" i="9" s="1"/>
  <c r="V3450" i="9" s="1"/>
  <c r="V3451" i="9" s="1"/>
  <c r="V3452" i="9" s="1"/>
  <c r="V3453" i="9" s="1"/>
  <c r="V3454" i="9" s="1"/>
  <c r="V3455" i="9" s="1"/>
  <c r="V3456" i="9" s="1"/>
  <c r="V3457" i="9" s="1"/>
  <c r="V3458" i="9" s="1"/>
  <c r="V3459" i="9" s="1"/>
  <c r="V3460" i="9" s="1"/>
  <c r="V3461" i="9" s="1"/>
  <c r="V3462" i="9" s="1"/>
  <c r="V3463" i="9" s="1"/>
  <c r="V3464" i="9" s="1"/>
  <c r="V3465" i="9" s="1"/>
  <c r="V3466" i="9" s="1"/>
  <c r="V3467" i="9" s="1"/>
  <c r="V3468" i="9" s="1"/>
  <c r="V3469" i="9" s="1"/>
  <c r="V3470" i="9" s="1"/>
  <c r="V3471" i="9" s="1"/>
  <c r="V3472" i="9" s="1"/>
  <c r="V3473" i="9" s="1"/>
  <c r="V3474" i="9" s="1"/>
  <c r="V3475" i="9" s="1"/>
  <c r="V3476" i="9" s="1"/>
  <c r="V3477" i="9" s="1"/>
  <c r="V3478" i="9" s="1"/>
  <c r="V3479" i="9" s="1"/>
  <c r="V3480" i="9" s="1"/>
  <c r="V3481" i="9" s="1"/>
  <c r="V3482" i="9" s="1"/>
  <c r="V3483" i="9" s="1"/>
  <c r="V3484" i="9" s="1"/>
  <c r="V3485" i="9" s="1"/>
  <c r="V3486" i="9" s="1"/>
  <c r="V3487" i="9" s="1"/>
  <c r="V3488" i="9" s="1"/>
  <c r="V3489" i="9" s="1"/>
  <c r="V3490" i="9" s="1"/>
  <c r="V3491" i="9" s="1"/>
  <c r="V3492" i="9" s="1"/>
  <c r="V3493" i="9" s="1"/>
  <c r="V3494" i="9" s="1"/>
  <c r="V3495" i="9" s="1"/>
  <c r="V3496" i="9" s="1"/>
  <c r="V3497" i="9" s="1"/>
  <c r="V3498" i="9" s="1"/>
  <c r="V3499" i="9" s="1"/>
  <c r="V3500" i="9" s="1"/>
  <c r="V3501" i="9" s="1"/>
  <c r="V3502" i="9" s="1"/>
  <c r="V3503" i="9" s="1"/>
  <c r="V3504" i="9" s="1"/>
  <c r="V3505" i="9" s="1"/>
  <c r="V3506" i="9" s="1"/>
  <c r="V3507" i="9" s="1"/>
  <c r="V3508" i="9" s="1"/>
  <c r="V3509" i="9" s="1"/>
  <c r="V3510" i="9" s="1"/>
  <c r="V3511" i="9" s="1"/>
  <c r="V3512" i="9" s="1"/>
  <c r="V3513" i="9" s="1"/>
  <c r="V3514" i="9" s="1"/>
  <c r="V3515" i="9" s="1"/>
  <c r="V3516" i="9" s="1"/>
  <c r="O3517" i="9"/>
  <c r="Q3517" i="9" l="1"/>
  <c r="R3517" i="9" s="1"/>
  <c r="S3517" i="9" s="1"/>
  <c r="V3517" i="9" s="1"/>
  <c r="O3518" i="9"/>
  <c r="Q3518" i="9" l="1"/>
  <c r="R3518" i="9" s="1"/>
  <c r="S3518" i="9" s="1"/>
  <c r="V3518" i="9" s="1"/>
  <c r="O3519" i="9"/>
  <c r="Q3519" i="9" l="1"/>
  <c r="R3519" i="9" s="1"/>
  <c r="S3519" i="9" s="1"/>
  <c r="V3519" i="9" s="1"/>
  <c r="O3520" i="9"/>
  <c r="Q3520" i="9" l="1"/>
  <c r="R3520" i="9" s="1"/>
  <c r="S3520" i="9" s="1"/>
  <c r="V3520" i="9" s="1"/>
  <c r="O3521" i="9"/>
  <c r="Q3521" i="9" l="1"/>
  <c r="R3521" i="9" s="1"/>
  <c r="S3521" i="9" s="1"/>
  <c r="V3521" i="9" s="1"/>
  <c r="O3522" i="9"/>
  <c r="Q3522" i="9" l="1"/>
  <c r="R3522" i="9" s="1"/>
  <c r="S3522" i="9" s="1"/>
  <c r="V3522" i="9" s="1"/>
  <c r="O3523" i="9"/>
  <c r="Q3523" i="9" l="1"/>
  <c r="R3523" i="9" s="1"/>
  <c r="S3523" i="9" s="1"/>
  <c r="V3523" i="9" s="1"/>
  <c r="O3524" i="9"/>
  <c r="Q3524" i="9" l="1"/>
  <c r="R3524" i="9" s="1"/>
  <c r="S3524" i="9" s="1"/>
  <c r="V3524" i="9" s="1"/>
  <c r="O3525" i="9"/>
  <c r="Q3525" i="9" l="1"/>
  <c r="R3525" i="9" s="1"/>
  <c r="S3525" i="9" s="1"/>
  <c r="V3525" i="9" s="1"/>
  <c r="O3526" i="9"/>
  <c r="Q3526" i="9" l="1"/>
  <c r="R3526" i="9" s="1"/>
  <c r="S3526" i="9" s="1"/>
  <c r="V3526" i="9" s="1"/>
  <c r="O3527" i="9"/>
  <c r="Q3527" i="9" l="1"/>
  <c r="R3527" i="9" s="1"/>
  <c r="S3527" i="9" s="1"/>
  <c r="V3527" i="9" s="1"/>
  <c r="O3528" i="9"/>
  <c r="Q3528" i="9" l="1"/>
  <c r="R3528" i="9" s="1"/>
  <c r="S3528" i="9" s="1"/>
  <c r="V3528" i="9" s="1"/>
  <c r="O3529" i="9"/>
  <c r="Q3529" i="9" l="1"/>
  <c r="R3529" i="9" s="1"/>
  <c r="S3529" i="9" s="1"/>
  <c r="V3529" i="9" s="1"/>
  <c r="O3530" i="9"/>
  <c r="Q3530" i="9" l="1"/>
  <c r="R3530" i="9" s="1"/>
  <c r="S3530" i="9" s="1"/>
  <c r="V3530" i="9" s="1"/>
  <c r="O3531" i="9"/>
  <c r="Q3531" i="9" l="1"/>
  <c r="R3531" i="9" s="1"/>
  <c r="S3531" i="9" s="1"/>
  <c r="V3531" i="9" s="1"/>
  <c r="O3532" i="9"/>
  <c r="Q3532" i="9" l="1"/>
  <c r="R3532" i="9" s="1"/>
  <c r="S3532" i="9" s="1"/>
  <c r="V3532" i="9" s="1"/>
  <c r="O3533" i="9"/>
  <c r="Q3533" i="9" l="1"/>
  <c r="R3533" i="9" s="1"/>
  <c r="S3533" i="9" s="1"/>
  <c r="V3533" i="9" s="1"/>
  <c r="O3534" i="9"/>
  <c r="Q3534" i="9" l="1"/>
  <c r="R3534" i="9" s="1"/>
  <c r="S3534" i="9" s="1"/>
  <c r="V3534" i="9" s="1"/>
  <c r="O3535" i="9"/>
  <c r="Q3535" i="9" l="1"/>
  <c r="R3535" i="9" s="1"/>
  <c r="S3535" i="9" s="1"/>
  <c r="V3535" i="9" s="1"/>
  <c r="O3536" i="9"/>
  <c r="Q3536" i="9" l="1"/>
  <c r="R3536" i="9" s="1"/>
  <c r="S3536" i="9" s="1"/>
  <c r="V3536" i="9" s="1"/>
  <c r="O3537" i="9"/>
  <c r="Q3537" i="9" l="1"/>
  <c r="R3537" i="9" s="1"/>
  <c r="S3537" i="9" s="1"/>
  <c r="V3537" i="9" s="1"/>
  <c r="O3538" i="9"/>
  <c r="Q3538" i="9" l="1"/>
  <c r="R3538" i="9" s="1"/>
  <c r="S3538" i="9" s="1"/>
  <c r="V3538" i="9" s="1"/>
  <c r="O3539" i="9"/>
  <c r="Q3539" i="9" l="1"/>
  <c r="R3539" i="9" s="1"/>
  <c r="S3539" i="9" s="1"/>
  <c r="V3539" i="9" s="1"/>
  <c r="O3540" i="9"/>
  <c r="Q3540" i="9" l="1"/>
  <c r="R3540" i="9" s="1"/>
  <c r="S3540" i="9" s="1"/>
  <c r="V3540" i="9" s="1"/>
  <c r="O3541" i="9"/>
  <c r="Q3541" i="9" l="1"/>
  <c r="R3541" i="9" s="1"/>
  <c r="S3541" i="9" s="1"/>
  <c r="V3541" i="9" s="1"/>
  <c r="O3542" i="9"/>
  <c r="Q3542" i="9" l="1"/>
  <c r="R3542" i="9" s="1"/>
  <c r="S3542" i="9" s="1"/>
  <c r="V3542" i="9" s="1"/>
  <c r="O3543" i="9"/>
  <c r="Q3543" i="9" l="1"/>
  <c r="R3543" i="9" s="1"/>
  <c r="S3543" i="9" s="1"/>
  <c r="V3543" i="9" s="1"/>
  <c r="O3544" i="9"/>
  <c r="Q3544" i="9" l="1"/>
  <c r="R3544" i="9" s="1"/>
  <c r="S3544" i="9" s="1"/>
  <c r="V3544" i="9" s="1"/>
  <c r="O3545" i="9"/>
  <c r="Q3545" i="9" l="1"/>
  <c r="R3545" i="9" s="1"/>
  <c r="S3545" i="9" s="1"/>
  <c r="V3545" i="9" s="1"/>
  <c r="O3546" i="9"/>
  <c r="Q3546" i="9" l="1"/>
  <c r="R3546" i="9" s="1"/>
  <c r="S3546" i="9" s="1"/>
  <c r="V3546" i="9" s="1"/>
  <c r="O3547" i="9"/>
  <c r="Q3547" i="9" l="1"/>
  <c r="R3547" i="9" s="1"/>
  <c r="S3547" i="9" s="1"/>
  <c r="V3547" i="9" s="1"/>
  <c r="O3548" i="9"/>
  <c r="Q3548" i="9" l="1"/>
  <c r="R3548" i="9" s="1"/>
  <c r="S3548" i="9" s="1"/>
  <c r="V3548" i="9" s="1"/>
  <c r="O3549" i="9"/>
  <c r="Q3549" i="9" l="1"/>
  <c r="R3549" i="9" s="1"/>
  <c r="S3549" i="9" s="1"/>
  <c r="V3549" i="9" s="1"/>
  <c r="O3550" i="9"/>
  <c r="Q3550" i="9" l="1"/>
  <c r="R3550" i="9" s="1"/>
  <c r="S3550" i="9" s="1"/>
  <c r="V3550" i="9" s="1"/>
  <c r="O3551" i="9"/>
  <c r="Q3551" i="9" l="1"/>
  <c r="R3551" i="9" s="1"/>
  <c r="S3551" i="9" s="1"/>
  <c r="V3551" i="9" s="1"/>
  <c r="O3552" i="9"/>
  <c r="Q3552" i="9" l="1"/>
  <c r="R3552" i="9" s="1"/>
  <c r="S3552" i="9" s="1"/>
  <c r="V3552" i="9" s="1"/>
  <c r="O3553" i="9"/>
  <c r="Q3553" i="9" l="1"/>
  <c r="R3553" i="9" s="1"/>
  <c r="S3553" i="9" s="1"/>
  <c r="V3553" i="9" s="1"/>
  <c r="O3554" i="9"/>
  <c r="Q3554" i="9" l="1"/>
  <c r="R3554" i="9" s="1"/>
  <c r="S3554" i="9" s="1"/>
  <c r="V3554" i="9" s="1"/>
  <c r="O3555" i="9"/>
  <c r="Q3555" i="9" l="1"/>
  <c r="R3555" i="9" s="1"/>
  <c r="S3555" i="9" s="1"/>
  <c r="V3555" i="9" s="1"/>
  <c r="O3556" i="9"/>
  <c r="Q3556" i="9" l="1"/>
  <c r="R3556" i="9" s="1"/>
  <c r="S3556" i="9" s="1"/>
  <c r="V3556" i="9" s="1"/>
  <c r="O3557" i="9"/>
  <c r="Q3557" i="9" l="1"/>
  <c r="R3557" i="9" s="1"/>
  <c r="S3557" i="9" s="1"/>
  <c r="V3557" i="9" s="1"/>
  <c r="O3558" i="9"/>
  <c r="Q3558" i="9" l="1"/>
  <c r="R3558" i="9" s="1"/>
  <c r="S3558" i="9" s="1"/>
  <c r="V3558" i="9" s="1"/>
  <c r="O3559" i="9"/>
  <c r="Q3559" i="9" l="1"/>
  <c r="R3559" i="9" s="1"/>
  <c r="S3559" i="9" s="1"/>
  <c r="V3559" i="9" s="1"/>
  <c r="O3560" i="9"/>
  <c r="Q3560" i="9" l="1"/>
  <c r="R3560" i="9" s="1"/>
  <c r="S3560" i="9" s="1"/>
  <c r="V3560" i="9" s="1"/>
  <c r="O3561" i="9"/>
  <c r="Q3561" i="9" l="1"/>
  <c r="R3561" i="9" s="1"/>
  <c r="S3561" i="9" s="1"/>
  <c r="V3561" i="9" s="1"/>
  <c r="O3562" i="9"/>
  <c r="Q3562" i="9" l="1"/>
  <c r="R3562" i="9" s="1"/>
  <c r="S3562" i="9" s="1"/>
  <c r="V3562" i="9" s="1"/>
  <c r="O3563" i="9"/>
  <c r="Q3563" i="9" l="1"/>
  <c r="R3563" i="9" s="1"/>
  <c r="S3563" i="9" s="1"/>
  <c r="V3563" i="9" s="1"/>
  <c r="O3564" i="9"/>
  <c r="Q3564" i="9" l="1"/>
  <c r="R3564" i="9" s="1"/>
  <c r="S3564" i="9" s="1"/>
  <c r="V3564" i="9" s="1"/>
  <c r="O3565" i="9"/>
  <c r="Q3565" i="9" l="1"/>
  <c r="R3565" i="9" s="1"/>
  <c r="S3565" i="9" s="1"/>
  <c r="V3565" i="9" s="1"/>
  <c r="O3566" i="9"/>
  <c r="Q3566" i="9" l="1"/>
  <c r="R3566" i="9" s="1"/>
  <c r="S3566" i="9" s="1"/>
  <c r="V3566" i="9" s="1"/>
  <c r="O3567" i="9"/>
  <c r="Q3567" i="9" l="1"/>
  <c r="R3567" i="9" s="1"/>
  <c r="S3567" i="9" s="1"/>
  <c r="V3567" i="9" s="1"/>
  <c r="O3568" i="9"/>
  <c r="Q3568" i="9" l="1"/>
  <c r="R3568" i="9" s="1"/>
  <c r="S3568" i="9" s="1"/>
  <c r="V3568" i="9" s="1"/>
  <c r="O3569" i="9"/>
  <c r="Q3569" i="9" l="1"/>
  <c r="R3569" i="9" s="1"/>
  <c r="S3569" i="9" s="1"/>
  <c r="V3569" i="9" s="1"/>
  <c r="O3570" i="9"/>
  <c r="Q3570" i="9" l="1"/>
  <c r="R3570" i="9" s="1"/>
  <c r="S3570" i="9" s="1"/>
  <c r="V3570" i="9" s="1"/>
  <c r="O3571" i="9"/>
  <c r="Q3571" i="9" l="1"/>
  <c r="R3571" i="9" s="1"/>
  <c r="S3571" i="9" s="1"/>
  <c r="V3571" i="9" s="1"/>
  <c r="O3572" i="9"/>
  <c r="Q3572" i="9" l="1"/>
  <c r="R3572" i="9" s="1"/>
  <c r="S3572" i="9" s="1"/>
  <c r="V3572" i="9" s="1"/>
  <c r="O3573" i="9"/>
  <c r="Q3573" i="9" l="1"/>
  <c r="R3573" i="9" s="1"/>
  <c r="S3573" i="9" s="1"/>
  <c r="V3573" i="9" s="1"/>
  <c r="O3574" i="9"/>
  <c r="Q3574" i="9" l="1"/>
  <c r="R3574" i="9" s="1"/>
  <c r="S3574" i="9" s="1"/>
  <c r="V3574" i="9" s="1"/>
  <c r="O3575" i="9"/>
  <c r="Q3575" i="9" l="1"/>
  <c r="R3575" i="9" s="1"/>
  <c r="S3575" i="9" s="1"/>
  <c r="V3575" i="9" s="1"/>
  <c r="O3576" i="9"/>
  <c r="Q3576" i="9" l="1"/>
  <c r="R3576" i="9" s="1"/>
  <c r="S3576" i="9" s="1"/>
  <c r="V3576" i="9" s="1"/>
  <c r="O3577" i="9"/>
  <c r="Q3577" i="9" l="1"/>
  <c r="R3577" i="9" s="1"/>
  <c r="S3577" i="9" s="1"/>
  <c r="V3577" i="9" s="1"/>
  <c r="O3578" i="9"/>
  <c r="Q3578" i="9" l="1"/>
  <c r="R3578" i="9" s="1"/>
  <c r="S3578" i="9" s="1"/>
  <c r="V3578" i="9" s="1"/>
  <c r="O3579" i="9"/>
  <c r="Q3579" i="9" l="1"/>
  <c r="R3579" i="9" s="1"/>
  <c r="S3579" i="9" s="1"/>
  <c r="V3579" i="9" s="1"/>
  <c r="O3580" i="9"/>
  <c r="Q3580" i="9" l="1"/>
  <c r="R3580" i="9" s="1"/>
  <c r="S3580" i="9" s="1"/>
  <c r="V3580" i="9" s="1"/>
  <c r="O3581" i="9"/>
  <c r="Q3581" i="9" l="1"/>
  <c r="R3581" i="9" s="1"/>
  <c r="S3581" i="9" s="1"/>
  <c r="V3581" i="9" s="1"/>
  <c r="O3582" i="9"/>
  <c r="Q3582" i="9" l="1"/>
  <c r="R3582" i="9" s="1"/>
  <c r="S3582" i="9" s="1"/>
  <c r="V3582" i="9" s="1"/>
  <c r="O3583" i="9"/>
  <c r="Q3583" i="9" l="1"/>
  <c r="R3583" i="9" s="1"/>
  <c r="S3583" i="9" s="1"/>
  <c r="V3583" i="9" s="1"/>
  <c r="O3584" i="9"/>
  <c r="Q3584" i="9" l="1"/>
  <c r="R3584" i="9" s="1"/>
  <c r="S3584" i="9" s="1"/>
  <c r="V3584" i="9" s="1"/>
  <c r="O3585" i="9"/>
  <c r="Q3585" i="9" l="1"/>
  <c r="R3585" i="9" s="1"/>
  <c r="S3585" i="9" s="1"/>
  <c r="V3585" i="9" s="1"/>
  <c r="O3586" i="9"/>
  <c r="Q3586" i="9" l="1"/>
  <c r="R3586" i="9" s="1"/>
  <c r="S3586" i="9" s="1"/>
  <c r="V3586" i="9" s="1"/>
  <c r="O3587" i="9"/>
  <c r="Q3587" i="9" l="1"/>
  <c r="R3587" i="9" s="1"/>
  <c r="S3587" i="9" s="1"/>
  <c r="V3587" i="9" s="1"/>
  <c r="O3588" i="9"/>
  <c r="Q3588" i="9" l="1"/>
  <c r="R3588" i="9" s="1"/>
  <c r="S3588" i="9" s="1"/>
  <c r="V3588" i="9" s="1"/>
  <c r="O3589" i="9"/>
  <c r="Q3589" i="9" l="1"/>
  <c r="R3589" i="9" s="1"/>
  <c r="S3589" i="9" s="1"/>
  <c r="V3589" i="9" s="1"/>
  <c r="O3590" i="9"/>
  <c r="Q3590" i="9" l="1"/>
  <c r="R3590" i="9" s="1"/>
  <c r="S3590" i="9" s="1"/>
  <c r="V3590" i="9" s="1"/>
  <c r="O3591" i="9"/>
  <c r="Q3591" i="9" l="1"/>
  <c r="R3591" i="9" s="1"/>
  <c r="S3591" i="9" s="1"/>
  <c r="V3591" i="9" s="1"/>
  <c r="O3592" i="9"/>
  <c r="Q3592" i="9" l="1"/>
  <c r="R3592" i="9" s="1"/>
  <c r="S3592" i="9" s="1"/>
  <c r="V3592" i="9" s="1"/>
  <c r="O3593" i="9"/>
  <c r="Q3593" i="9" l="1"/>
  <c r="R3593" i="9" s="1"/>
  <c r="S3593" i="9" s="1"/>
  <c r="V3593" i="9" s="1"/>
  <c r="O3594" i="9"/>
  <c r="Q3594" i="9" l="1"/>
  <c r="R3594" i="9" s="1"/>
  <c r="S3594" i="9" s="1"/>
  <c r="V3594" i="9" s="1"/>
  <c r="O3595" i="9"/>
  <c r="Q3595" i="9" l="1"/>
  <c r="R3595" i="9" s="1"/>
  <c r="S3595" i="9" s="1"/>
  <c r="V3595" i="9" s="1"/>
  <c r="O3596" i="9"/>
  <c r="Q3596" i="9" l="1"/>
  <c r="R3596" i="9" s="1"/>
  <c r="S3596" i="9" s="1"/>
  <c r="V3596" i="9" s="1"/>
  <c r="O3597" i="9"/>
  <c r="Q3597" i="9" l="1"/>
  <c r="R3597" i="9" s="1"/>
  <c r="S3597" i="9" s="1"/>
  <c r="V3597" i="9" s="1"/>
  <c r="O3598" i="9"/>
  <c r="Q3598" i="9" l="1"/>
  <c r="R3598" i="9" s="1"/>
  <c r="S3598" i="9" s="1"/>
  <c r="V3598" i="9" s="1"/>
  <c r="O3599" i="9"/>
  <c r="Q3599" i="9" l="1"/>
  <c r="R3599" i="9" s="1"/>
  <c r="S3599" i="9" s="1"/>
  <c r="V3599" i="9" s="1"/>
  <c r="O3600" i="9"/>
  <c r="Q3600" i="9" l="1"/>
  <c r="R3600" i="9" s="1"/>
  <c r="S3600" i="9" s="1"/>
  <c r="V3600" i="9" s="1"/>
  <c r="O3601" i="9"/>
  <c r="Q3601" i="9" l="1"/>
  <c r="R3601" i="9" s="1"/>
  <c r="S3601" i="9" s="1"/>
  <c r="V3601" i="9" s="1"/>
  <c r="O3602" i="9"/>
  <c r="Q3602" i="9" l="1"/>
  <c r="R3602" i="9" s="1"/>
  <c r="S3602" i="9" s="1"/>
  <c r="V3602" i="9" s="1"/>
  <c r="O3603" i="9"/>
  <c r="Q3603" i="9" l="1"/>
  <c r="R3603" i="9" s="1"/>
  <c r="S3603" i="9" s="1"/>
  <c r="V3603" i="9" s="1"/>
  <c r="O3604" i="9"/>
  <c r="Q3604" i="9" l="1"/>
  <c r="R3604" i="9" s="1"/>
  <c r="S3604" i="9" s="1"/>
  <c r="V3604" i="9" s="1"/>
  <c r="O3605" i="9"/>
  <c r="Q3605" i="9" l="1"/>
  <c r="R3605" i="9" s="1"/>
  <c r="S3605" i="9" s="1"/>
  <c r="V3605" i="9" s="1"/>
  <c r="O3606" i="9"/>
  <c r="Q3606" i="9" l="1"/>
  <c r="R3606" i="9" s="1"/>
  <c r="S3606" i="9" s="1"/>
  <c r="V3606" i="9" s="1"/>
  <c r="O3607" i="9"/>
  <c r="Q3607" i="9" l="1"/>
  <c r="R3607" i="9" s="1"/>
  <c r="S3607" i="9" s="1"/>
  <c r="V3607" i="9" s="1"/>
  <c r="O3608" i="9"/>
  <c r="Q3608" i="9" l="1"/>
  <c r="R3608" i="9" s="1"/>
  <c r="S3608" i="9" s="1"/>
  <c r="V3608" i="9" s="1"/>
  <c r="O3609" i="9"/>
  <c r="Q3609" i="9" l="1"/>
  <c r="R3609" i="9" s="1"/>
  <c r="S3609" i="9" s="1"/>
  <c r="V3609" i="9" s="1"/>
  <c r="O3610" i="9"/>
  <c r="Q3610" i="9" l="1"/>
  <c r="R3610" i="9" s="1"/>
  <c r="S3610" i="9" s="1"/>
  <c r="V3610" i="9" s="1"/>
  <c r="O3611" i="9"/>
  <c r="Q3611" i="9" l="1"/>
  <c r="R3611" i="9" s="1"/>
  <c r="S3611" i="9" s="1"/>
  <c r="V3611" i="9" s="1"/>
  <c r="O3612" i="9"/>
  <c r="Q3612" i="9" l="1"/>
  <c r="R3612" i="9" s="1"/>
  <c r="S3612" i="9" s="1"/>
  <c r="V3612" i="9" s="1"/>
  <c r="O3613" i="9"/>
  <c r="Q3613" i="9" l="1"/>
  <c r="R3613" i="9" s="1"/>
  <c r="S3613" i="9" s="1"/>
  <c r="V3613" i="9" s="1"/>
  <c r="O3614" i="9"/>
  <c r="Q3614" i="9" l="1"/>
  <c r="R3614" i="9" s="1"/>
  <c r="S3614" i="9" s="1"/>
  <c r="V3614" i="9" s="1"/>
  <c r="O3615" i="9"/>
  <c r="Q3615" i="9" l="1"/>
  <c r="R3615" i="9" s="1"/>
  <c r="S3615" i="9" s="1"/>
  <c r="V3615" i="9" s="1"/>
  <c r="O3616" i="9"/>
  <c r="Q3616" i="9" l="1"/>
  <c r="R3616" i="9" s="1"/>
  <c r="S3616" i="9" s="1"/>
  <c r="V3616" i="9" s="1"/>
  <c r="O3617" i="9"/>
  <c r="Q3617" i="9" l="1"/>
  <c r="R3617" i="9" s="1"/>
  <c r="S3617" i="9" s="1"/>
  <c r="V3617" i="9" s="1"/>
  <c r="O3618" i="9"/>
  <c r="Q3618" i="9" s="1"/>
  <c r="R3618" i="9" s="1"/>
  <c r="S3618" i="9" s="1"/>
  <c r="V3618" i="9" l="1"/>
  <c r="H3" i="9"/>
  <c r="H4" i="9" s="1"/>
</calcChain>
</file>

<file path=xl/sharedStrings.xml><?xml version="1.0" encoding="utf-8"?>
<sst xmlns="http://schemas.openxmlformats.org/spreadsheetml/2006/main" count="589" uniqueCount="90">
  <si>
    <t>REDEMPTIONS</t>
  </si>
  <si>
    <t>DISTRIBUTIONS</t>
  </si>
  <si>
    <t>Form</t>
  </si>
  <si>
    <t>Filing Date</t>
  </si>
  <si>
    <t>As-of Date</t>
  </si>
  <si>
    <t>Shares Outstanding</t>
  </si>
  <si>
    <t>Offering</t>
  </si>
  <si>
    <t>Proceeds</t>
  </si>
  <si>
    <t>Distribution Amount</t>
  </si>
  <si>
    <t>Distribution Frequency</t>
  </si>
  <si>
    <t>Cash (C), Paid (P), Declared (D), Cash Declared (CD)</t>
  </si>
  <si>
    <t>Notes</t>
  </si>
  <si>
    <t>Y</t>
  </si>
  <si>
    <t>N</t>
  </si>
  <si>
    <t>Benchmark Value</t>
  </si>
  <si>
    <t>Total</t>
  </si>
  <si>
    <t>Daily Proceeds</t>
  </si>
  <si>
    <t>Daily Net Investment</t>
  </si>
  <si>
    <t>Date</t>
  </si>
  <si>
    <t>Price</t>
  </si>
  <si>
    <t>Return</t>
  </si>
  <si>
    <t>PROCEEDS</t>
  </si>
  <si>
    <t>Cash Distribution</t>
  </si>
  <si>
    <t>NET INVESTMENT</t>
  </si>
  <si>
    <t>BENCHMARK VALUE</t>
  </si>
  <si>
    <t>Next Proceeds</t>
  </si>
  <si>
    <t>Days in Period</t>
  </si>
  <si>
    <t>Previous Proceeds</t>
  </si>
  <si>
    <t>Reported</t>
  </si>
  <si>
    <t>Daily Amount</t>
  </si>
  <si>
    <t>DISTRIBUTION REINVESTMENT PROCEEDS</t>
  </si>
  <si>
    <t>Next Reported</t>
  </si>
  <si>
    <t>Redemption Shares</t>
  </si>
  <si>
    <t>Sum Redemption</t>
  </si>
  <si>
    <t>Sum DRIP</t>
  </si>
  <si>
    <t>Terminal REIT value per share:</t>
  </si>
  <si>
    <t>Terminal REIT value:</t>
  </si>
  <si>
    <t>Distribution Date</t>
  </si>
  <si>
    <t>Year</t>
  </si>
  <si>
    <t>C</t>
  </si>
  <si>
    <t>Wells Real Estate Investment Trust II</t>
  </si>
  <si>
    <t>10-K</t>
  </si>
  <si>
    <t>All</t>
  </si>
  <si>
    <t xml:space="preserve">Y </t>
  </si>
  <si>
    <t>10-Q</t>
  </si>
  <si>
    <t>Columbia Property Trust</t>
  </si>
  <si>
    <t>Dist</t>
  </si>
  <si>
    <t>Quarterly</t>
  </si>
  <si>
    <t>P</t>
  </si>
  <si>
    <t>Reported A, Paid Q</t>
  </si>
  <si>
    <t>424B3</t>
  </si>
  <si>
    <t>1st</t>
  </si>
  <si>
    <t>2nd</t>
  </si>
  <si>
    <t>2nd offering ended Nov 10 2008</t>
  </si>
  <si>
    <t>3rd</t>
  </si>
  <si>
    <t>3rd offering closed June 30 2010</t>
  </si>
  <si>
    <t>Are Proceeds only from common stock?</t>
  </si>
  <si>
    <t>Are Proceeds before commissions and fees?</t>
  </si>
  <si>
    <t>Do Proceeds include DRP proceeds?</t>
  </si>
  <si>
    <t>Do Proceeds account for redemptions?</t>
  </si>
  <si>
    <t>Name of REIT</t>
  </si>
  <si>
    <t>GROSS OFFERING PROCEEDS (CASH FROM INVESTORS)</t>
  </si>
  <si>
    <t>SHARE REDEMPTION PROGRAM (CASH TO INVESTORS)</t>
  </si>
  <si>
    <t>DISTRIBUTIONS (CASH TO INVESTORS)</t>
  </si>
  <si>
    <t>Redemption Amount</t>
  </si>
  <si>
    <t>PORTION OF CASH FLOWS ATTRIBUTABLE TO NON-AFFILIATED INVESTORS</t>
  </si>
  <si>
    <t>Total Shares held by NAI</t>
  </si>
  <si>
    <t>Total shares purchased by NAI, including DRP shares</t>
  </si>
  <si>
    <t>Offering Proceeds from NAI, including DRP proceeds</t>
  </si>
  <si>
    <t>DRP shares purchased by NAI</t>
  </si>
  <si>
    <t>DRP amount from NAI</t>
  </si>
  <si>
    <t>Shares redeemed by NAI</t>
  </si>
  <si>
    <t>Cash from shares redeemed by NAI</t>
  </si>
  <si>
    <t>Distribution Amount to NAI</t>
  </si>
  <si>
    <t>DRP Amount</t>
  </si>
  <si>
    <t>Shares Sold in Offering, to Date</t>
  </si>
  <si>
    <t>DRP Shares</t>
  </si>
  <si>
    <t>DATA FROM 'FILING DATA' TAB</t>
  </si>
  <si>
    <t>DATA FOR 'BENCHMARK VALUE' TAB</t>
  </si>
  <si>
    <t>DISTRIBUTION REINVESTMENT PROGRAM (NON-CASH)</t>
  </si>
  <si>
    <t>Start of First Offering:</t>
  </si>
  <si>
    <t>Date of Liquidity Event:</t>
  </si>
  <si>
    <t>Number of shares held by NAI on liquidity date:</t>
  </si>
  <si>
    <t>Benchmark value on liquidity date:</t>
  </si>
  <si>
    <t>Total shortfall on liquidity date:</t>
  </si>
  <si>
    <t>INPUTS</t>
  </si>
  <si>
    <t>OUTPUTS</t>
  </si>
  <si>
    <t>VGSIX</t>
  </si>
  <si>
    <t>Adjusted Close</t>
  </si>
  <si>
    <t xml:space="preserve">SLCG uses Bloomberg data in its analysis. Due to licensing restrictions, data used in this spreadsheet is downloaded from finance.yahoo.com on April 24, 2014. Results vary slighlty with Bloomberg data.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</si>
</sst>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0.0000"/>
    <numFmt numFmtId="168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Garamond"/>
      <family val="1"/>
    </font>
    <font>
      <sz val="11"/>
      <color theme="1"/>
      <name val="Garamond"/>
      <family val="1"/>
    </font>
    <font>
      <b/>
      <sz val="11"/>
      <color theme="0"/>
      <name val="Garamond"/>
      <family val="1"/>
    </font>
    <font>
      <b/>
      <sz val="11"/>
      <name val="Garamond"/>
      <family val="1"/>
    </font>
    <font>
      <b/>
      <sz val="11"/>
      <color theme="1"/>
      <name val="Garamond"/>
      <family val="1"/>
    </font>
    <font>
      <sz val="11"/>
      <color rgb="FF3F3F76"/>
      <name val="Garamond"/>
      <family val="2"/>
    </font>
    <font>
      <i/>
      <sz val="11"/>
      <color theme="1"/>
      <name val="Garamond"/>
      <family val="1"/>
    </font>
    <font>
      <b/>
      <sz val="11"/>
      <color rgb="FFFA7D00"/>
      <name val="Garamond"/>
      <family val="2"/>
    </font>
    <font>
      <b/>
      <sz val="11"/>
      <color rgb="FFFF0000"/>
      <name val="Garamond"/>
      <family val="1"/>
    </font>
    <font>
      <sz val="11"/>
      <color rgb="FF000000"/>
      <name val="Garamond"/>
      <family val="1"/>
    </font>
    <font>
      <sz val="11"/>
      <color theme="0"/>
      <name val="Garamond"/>
      <family val="1"/>
    </font>
    <font>
      <sz val="11"/>
      <color rgb="FF3F3F76"/>
      <name val="Garamond"/>
      <family val="1"/>
    </font>
    <font>
      <b/>
      <sz val="11"/>
      <color rgb="FFFA7D00"/>
      <name val="Garamond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/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2" applyNumberFormat="0" applyFont="0" applyAlignment="0" applyProtection="0"/>
    <xf numFmtId="0" fontId="7" fillId="3" borderId="3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9" fillId="6" borderId="3" applyNumberFormat="0" applyAlignment="0" applyProtection="0"/>
  </cellStyleXfs>
  <cellXfs count="77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wrapText="1"/>
    </xf>
    <xf numFmtId="0" fontId="3" fillId="0" borderId="0" xfId="0" applyFont="1"/>
    <xf numFmtId="14" fontId="3" fillId="0" borderId="0" xfId="0" applyNumberFormat="1" applyFont="1"/>
    <xf numFmtId="164" fontId="3" fillId="0" borderId="0" xfId="0" applyNumberFormat="1" applyFont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3" fillId="0" borderId="0" xfId="1" applyNumberFormat="1" applyFont="1"/>
    <xf numFmtId="165" fontId="8" fillId="0" borderId="0" xfId="1" applyNumberFormat="1" applyFont="1" applyAlignment="1">
      <alignment horizontal="center"/>
    </xf>
    <xf numFmtId="10" fontId="3" fillId="0" borderId="0" xfId="2" applyNumberFormat="1" applyFont="1"/>
    <xf numFmtId="0" fontId="3" fillId="0" borderId="0" xfId="0" applyFont="1" applyAlignment="1">
      <alignment horizontal="right"/>
    </xf>
    <xf numFmtId="14" fontId="2" fillId="0" borderId="0" xfId="0" applyNumberFormat="1" applyFont="1" applyFill="1"/>
    <xf numFmtId="0" fontId="0" fillId="0" borderId="0" xfId="0" applyFill="1"/>
    <xf numFmtId="164" fontId="3" fillId="0" borderId="0" xfId="0" applyNumberFormat="1" applyFont="1" applyFill="1"/>
    <xf numFmtId="14" fontId="3" fillId="0" borderId="0" xfId="5" applyNumberFormat="1" applyFont="1" applyFill="1"/>
    <xf numFmtId="14" fontId="3" fillId="7" borderId="0" xfId="0" applyNumberFormat="1" applyFont="1" applyFill="1"/>
    <xf numFmtId="0" fontId="3" fillId="7" borderId="0" xfId="0" applyFont="1" applyFill="1"/>
    <xf numFmtId="167" fontId="2" fillId="0" borderId="0" xfId="0" applyNumberFormat="1" applyFont="1" applyAlignment="1">
      <alignment horizontal="center" vertical="center" wrapText="1"/>
    </xf>
    <xf numFmtId="165" fontId="2" fillId="0" borderId="0" xfId="1" applyNumberFormat="1" applyFont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8" fillId="0" borderId="0" xfId="0" applyFont="1" applyFill="1" applyAlignment="1">
      <alignment horizontal="center"/>
    </xf>
    <xf numFmtId="0" fontId="3" fillId="8" borderId="0" xfId="0" applyFont="1" applyFill="1"/>
    <xf numFmtId="14" fontId="3" fillId="8" borderId="0" xfId="0" applyNumberFormat="1" applyFont="1" applyFill="1"/>
    <xf numFmtId="165" fontId="3" fillId="0" borderId="0" xfId="1" applyNumberFormat="1" applyFont="1" applyFill="1"/>
    <xf numFmtId="165" fontId="8" fillId="0" borderId="0" xfId="1" applyNumberFormat="1" applyFont="1" applyFill="1" applyAlignment="1">
      <alignment horizontal="center"/>
    </xf>
    <xf numFmtId="0" fontId="10" fillId="0" borderId="0" xfId="0" applyFont="1"/>
    <xf numFmtId="14" fontId="11" fillId="0" borderId="0" xfId="5" applyNumberFormat="1" applyFont="1" applyFill="1" applyBorder="1"/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4" fontId="10" fillId="0" borderId="0" xfId="1" applyNumberFormat="1" applyFont="1" applyFill="1"/>
    <xf numFmtId="0" fontId="4" fillId="4" borderId="0" xfId="0" applyFont="1" applyFill="1" applyAlignment="1">
      <alignment horizontal="center" vertical="center"/>
    </xf>
    <xf numFmtId="14" fontId="2" fillId="0" borderId="0" xfId="0" applyNumberFormat="1" applyFont="1" applyFill="1" applyBorder="1" applyAlignment="1">
      <alignment horizontal="left" vertical="center"/>
    </xf>
    <xf numFmtId="0" fontId="11" fillId="0" borderId="0" xfId="5" applyNumberFormat="1" applyFont="1" applyFill="1" applyBorder="1"/>
    <xf numFmtId="0" fontId="4" fillId="0" borderId="0" xfId="0" applyFont="1" applyFill="1" applyAlignment="1">
      <alignment horizontal="center" vertical="center" wrapText="1"/>
    </xf>
    <xf numFmtId="165" fontId="3" fillId="0" borderId="0" xfId="1" applyNumberFormat="1" applyFont="1" applyAlignment="1">
      <alignment horizontal="right"/>
    </xf>
    <xf numFmtId="0" fontId="11" fillId="0" borderId="0" xfId="0" applyFont="1" applyFill="1"/>
    <xf numFmtId="0" fontId="2" fillId="0" borderId="0" xfId="0" applyFont="1" applyFill="1"/>
    <xf numFmtId="165" fontId="3" fillId="0" borderId="0" xfId="6" applyNumberFormat="1" applyFont="1" applyFill="1"/>
    <xf numFmtId="164" fontId="3" fillId="0" borderId="0" xfId="6" applyNumberFormat="1" applyFont="1" applyFill="1"/>
    <xf numFmtId="164" fontId="3" fillId="0" borderId="0" xfId="5" applyNumberFormat="1" applyFont="1" applyFill="1"/>
    <xf numFmtId="164" fontId="6" fillId="4" borderId="1" xfId="0" applyNumberFormat="1" applyFont="1" applyFill="1" applyBorder="1" applyAlignment="1">
      <alignment horizontal="center" vertical="center" wrapText="1"/>
    </xf>
    <xf numFmtId="164" fontId="6" fillId="11" borderId="1" xfId="0" applyNumberFormat="1" applyFont="1" applyFill="1" applyBorder="1" applyAlignment="1">
      <alignment horizontal="center" vertical="center" wrapText="1"/>
    </xf>
    <xf numFmtId="164" fontId="6" fillId="10" borderId="1" xfId="0" applyNumberFormat="1" applyFont="1" applyFill="1" applyBorder="1" applyAlignment="1">
      <alignment horizontal="center" vertical="center" wrapText="1"/>
    </xf>
    <xf numFmtId="164" fontId="6" fillId="12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horizontal="center" vertical="center"/>
    </xf>
    <xf numFmtId="164" fontId="3" fillId="9" borderId="0" xfId="0" applyNumberFormat="1" applyFont="1" applyFill="1"/>
    <xf numFmtId="166" fontId="3" fillId="0" borderId="0" xfId="0" applyNumberFormat="1" applyFont="1"/>
    <xf numFmtId="166" fontId="3" fillId="0" borderId="0" xfId="0" applyNumberFormat="1" applyFont="1" applyFill="1"/>
    <xf numFmtId="164" fontId="3" fillId="0" borderId="0" xfId="0" applyNumberFormat="1" applyFont="1" applyFill="1" applyBorder="1"/>
    <xf numFmtId="164" fontId="14" fillId="6" borderId="3" xfId="7" applyNumberFormat="1" applyFont="1"/>
    <xf numFmtId="168" fontId="3" fillId="0" borderId="0" xfId="0" applyNumberFormat="1" applyFont="1" applyFill="1"/>
    <xf numFmtId="14" fontId="13" fillId="3" borderId="3" xfId="4" applyNumberFormat="1" applyFont="1" applyAlignment="1">
      <alignment horizontal="center"/>
    </xf>
    <xf numFmtId="0" fontId="13" fillId="3" borderId="3" xfId="4" applyFont="1" applyAlignment="1">
      <alignment horizontal="center"/>
    </xf>
    <xf numFmtId="168" fontId="13" fillId="3" borderId="3" xfId="4" applyNumberFormat="1" applyFont="1" applyAlignment="1">
      <alignment horizontal="center"/>
    </xf>
    <xf numFmtId="0" fontId="6" fillId="0" borderId="0" xfId="0" applyFont="1" applyAlignment="1">
      <alignment horizontal="right"/>
    </xf>
    <xf numFmtId="37" fontId="13" fillId="3" borderId="3" xfId="1" applyNumberFormat="1" applyFont="1" applyFill="1" applyBorder="1" applyAlignment="1">
      <alignment horizontal="center"/>
    </xf>
    <xf numFmtId="0" fontId="4" fillId="13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4" fillId="13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 wrapText="1"/>
    </xf>
    <xf numFmtId="164" fontId="4" fillId="11" borderId="0" xfId="0" applyNumberFormat="1" applyFont="1" applyFill="1" applyAlignment="1">
      <alignment horizontal="center" vertical="center" wrapText="1"/>
    </xf>
    <xf numFmtId="164" fontId="4" fillId="10" borderId="0" xfId="0" applyNumberFormat="1" applyFont="1" applyFill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12" fillId="13" borderId="0" xfId="0" applyFont="1" applyFill="1" applyAlignment="1">
      <alignment horizontal="center"/>
    </xf>
    <xf numFmtId="0" fontId="3" fillId="2" borderId="4" xfId="3" applyFont="1" applyBorder="1" applyAlignment="1">
      <alignment horizontal="left"/>
    </xf>
    <xf numFmtId="0" fontId="3" fillId="2" borderId="0" xfId="3" applyFont="1" applyBorder="1" applyAlignment="1">
      <alignment horizontal="left"/>
    </xf>
  </cellXfs>
  <cellStyles count="8">
    <cellStyle name="Calculation" xfId="7" builtinId="22"/>
    <cellStyle name="Comma" xfId="1" builtinId="3"/>
    <cellStyle name="Comma 2" xfId="6"/>
    <cellStyle name="Input" xfId="4" builtinId="20"/>
    <cellStyle name="Normal" xfId="0" builtinId="0"/>
    <cellStyle name="Normal 2" xfId="5"/>
    <cellStyle name="Note" xfId="3" builtin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19"/>
  <sheetViews>
    <sheetView tabSelected="1" zoomScale="85" zoomScaleNormal="85" workbookViewId="0">
      <pane xSplit="2" ySplit="10" topLeftCell="C3603" activePane="bottomRight" state="frozenSplit"/>
      <selection pane="topRight" activeCell="C1" sqref="C1"/>
      <selection pane="bottomLeft" activeCell="A10" sqref="A10"/>
      <selection pane="bottomRight" activeCell="K3619" sqref="K3619"/>
    </sheetView>
  </sheetViews>
  <sheetFormatPr defaultRowHeight="15" x14ac:dyDescent="0.25"/>
  <cols>
    <col min="1" max="1" width="9.140625" style="5"/>
    <col min="2" max="2" width="11.28515625" style="5" bestFit="1" customWidth="1"/>
    <col min="3" max="3" width="14.85546875" style="5" customWidth="1"/>
    <col min="4" max="4" width="24.140625" style="5" customWidth="1"/>
    <col min="5" max="5" width="16" style="5" customWidth="1"/>
    <col min="6" max="6" width="14.85546875" style="5" customWidth="1"/>
    <col min="7" max="7" width="27.28515625" style="5" customWidth="1"/>
    <col min="8" max="8" width="16.85546875" style="5" bestFit="1" customWidth="1"/>
    <col min="9" max="9" width="13.5703125" style="5" customWidth="1"/>
    <col min="10" max="10" width="14.7109375" style="5" customWidth="1"/>
    <col min="11" max="11" width="14.7109375" style="23" customWidth="1"/>
    <col min="12" max="13" width="14.7109375" style="10" customWidth="1"/>
    <col min="14" max="14" width="20.140625" style="5" bestFit="1" customWidth="1"/>
    <col min="15" max="15" width="15" style="5" customWidth="1"/>
    <col min="16" max="16" width="15" style="23" customWidth="1"/>
    <col min="17" max="17" width="15" style="10" customWidth="1"/>
    <col min="18" max="18" width="15" style="27" customWidth="1"/>
    <col min="19" max="19" width="15" style="5" customWidth="1"/>
    <col min="20" max="20" width="20.140625" style="5" customWidth="1"/>
    <col min="21" max="22" width="19.28515625" style="5" customWidth="1"/>
    <col min="23" max="16384" width="9.140625" style="5"/>
  </cols>
  <sheetData>
    <row r="1" spans="1:22" x14ac:dyDescent="0.25">
      <c r="D1" s="67" t="s">
        <v>85</v>
      </c>
      <c r="E1" s="67"/>
      <c r="F1" s="37"/>
      <c r="G1" s="67" t="s">
        <v>86</v>
      </c>
      <c r="H1" s="67"/>
    </row>
    <row r="2" spans="1:22" x14ac:dyDescent="0.25">
      <c r="D2" s="13" t="s">
        <v>80</v>
      </c>
      <c r="E2" s="58">
        <v>37951</v>
      </c>
      <c r="G2" s="61" t="s">
        <v>36</v>
      </c>
      <c r="H2" s="56">
        <f>$E$6*$E$7</f>
        <v>3030135755.7856631</v>
      </c>
    </row>
    <row r="3" spans="1:22" x14ac:dyDescent="0.25">
      <c r="D3" s="13" t="s">
        <v>59</v>
      </c>
      <c r="E3" s="59" t="s">
        <v>13</v>
      </c>
      <c r="G3" s="61" t="s">
        <v>83</v>
      </c>
      <c r="H3" s="56">
        <f>VLOOKUP($E$5,$B:$V,21,FALSE)</f>
        <v>6238578883.7046204</v>
      </c>
      <c r="M3" s="40"/>
      <c r="N3" s="35"/>
    </row>
    <row r="4" spans="1:22" x14ac:dyDescent="0.25">
      <c r="D4" s="13" t="s">
        <v>58</v>
      </c>
      <c r="E4" s="59" t="s">
        <v>12</v>
      </c>
      <c r="G4" s="61" t="s">
        <v>84</v>
      </c>
      <c r="H4" s="56">
        <f>$H$3-$H$2</f>
        <v>3208443127.9189572</v>
      </c>
      <c r="K4" s="5"/>
      <c r="M4" s="40"/>
      <c r="N4" s="35"/>
      <c r="O4" s="29"/>
    </row>
    <row r="5" spans="1:22" x14ac:dyDescent="0.25">
      <c r="D5" s="13" t="s">
        <v>81</v>
      </c>
      <c r="E5" s="58">
        <v>41557</v>
      </c>
      <c r="G5" s="13"/>
      <c r="J5" s="61"/>
      <c r="K5" s="5"/>
      <c r="M5" s="40"/>
      <c r="N5" s="35"/>
      <c r="O5" s="29"/>
    </row>
    <row r="6" spans="1:22" x14ac:dyDescent="0.25">
      <c r="B6" s="13"/>
      <c r="D6" s="13" t="s">
        <v>35</v>
      </c>
      <c r="E6" s="60">
        <v>22.6</v>
      </c>
      <c r="M6" s="40"/>
      <c r="N6" s="35"/>
    </row>
    <row r="7" spans="1:22" x14ac:dyDescent="0.25">
      <c r="D7" s="13" t="s">
        <v>82</v>
      </c>
      <c r="E7" s="62">
        <f>+'Filing Data'!T15</f>
        <v>134076803.35334793</v>
      </c>
    </row>
    <row r="8" spans="1:22" x14ac:dyDescent="0.25">
      <c r="L8" s="5"/>
      <c r="M8" s="5"/>
      <c r="Q8" s="5"/>
      <c r="R8" s="23"/>
    </row>
    <row r="9" spans="1:22" x14ac:dyDescent="0.25">
      <c r="C9" s="51" t="s">
        <v>21</v>
      </c>
      <c r="D9" s="65" t="s">
        <v>0</v>
      </c>
      <c r="E9" s="65"/>
      <c r="F9" s="65"/>
      <c r="G9" s="65"/>
      <c r="H9" s="65"/>
      <c r="I9" s="66" t="s">
        <v>30</v>
      </c>
      <c r="J9" s="66"/>
      <c r="K9" s="66"/>
      <c r="L9" s="66"/>
      <c r="M9" s="66"/>
      <c r="N9" s="36" t="s">
        <v>1</v>
      </c>
      <c r="O9" s="63" t="s">
        <v>23</v>
      </c>
      <c r="P9" s="63"/>
      <c r="Q9" s="63"/>
      <c r="R9" s="63"/>
      <c r="S9" s="63"/>
      <c r="T9" s="64" t="s">
        <v>24</v>
      </c>
      <c r="U9" s="64"/>
      <c r="V9" s="64"/>
    </row>
    <row r="10" spans="1:22" x14ac:dyDescent="0.25">
      <c r="B10" s="8" t="s">
        <v>18</v>
      </c>
      <c r="C10" s="8" t="s">
        <v>15</v>
      </c>
      <c r="D10" s="8" t="s">
        <v>28</v>
      </c>
      <c r="E10" s="24" t="s">
        <v>31</v>
      </c>
      <c r="F10" s="28" t="s">
        <v>33</v>
      </c>
      <c r="G10" s="28" t="s">
        <v>26</v>
      </c>
      <c r="H10" s="24" t="s">
        <v>29</v>
      </c>
      <c r="I10" s="24" t="s">
        <v>28</v>
      </c>
      <c r="J10" s="24" t="s">
        <v>31</v>
      </c>
      <c r="K10" s="28" t="s">
        <v>34</v>
      </c>
      <c r="L10" s="28" t="s">
        <v>26</v>
      </c>
      <c r="M10" s="24" t="s">
        <v>29</v>
      </c>
      <c r="N10" s="8" t="s">
        <v>22</v>
      </c>
      <c r="O10" s="8" t="s">
        <v>25</v>
      </c>
      <c r="P10" s="8" t="s">
        <v>27</v>
      </c>
      <c r="Q10" s="11" t="s">
        <v>26</v>
      </c>
      <c r="R10" s="9" t="s">
        <v>16</v>
      </c>
      <c r="S10" s="8" t="s">
        <v>17</v>
      </c>
      <c r="T10" s="8" t="s">
        <v>19</v>
      </c>
      <c r="U10" s="8" t="s">
        <v>20</v>
      </c>
      <c r="V10" s="8" t="s">
        <v>14</v>
      </c>
    </row>
    <row r="11" spans="1:22" x14ac:dyDescent="0.25">
      <c r="A11" s="5">
        <f>YEAR(B11)</f>
        <v>2003</v>
      </c>
      <c r="B11" s="6">
        <f>$E$2</f>
        <v>37951</v>
      </c>
      <c r="C11" s="7">
        <f>MAX(SUMIFS('Filing Data'!$V:$V,'Filing Data'!$D:$D,'Benchmark Value'!$B11),C10)</f>
        <v>0</v>
      </c>
      <c r="D11" s="7">
        <f>SUMIFS('Filing Data'!$Z:$Z,'Filing Data'!$D:$D,'Benchmark Value'!$B11)</f>
        <v>0</v>
      </c>
      <c r="E11" s="16">
        <f>IF(D11&lt;&gt;0,E10,IF(ISNA(INDEX($D11:$D375,MATCH(TRUE,INDEX($D11:$D375&lt;&gt;$D11,0),0))),0,INDEX($D11:$D375,MATCH(TRUE,INDEX($D11:$D375&lt;&gt;$D11,0),0))))</f>
        <v>0</v>
      </c>
      <c r="F11" s="27">
        <f>SUM(D$11:D11)</f>
        <v>0</v>
      </c>
      <c r="G11" s="27">
        <f t="shared" ref="G11:G74" si="0">COUNTIFS(F$11:F$3618,F11,A$11:A$3618,YEAR(B11))</f>
        <v>36</v>
      </c>
      <c r="H11" s="16">
        <f t="shared" ref="H11:H12" si="1">E11/G11</f>
        <v>0</v>
      </c>
      <c r="I11" s="16">
        <f>SUMIFS('Filing Data'!$X:$X,'Filing Data'!$D:$D,'Benchmark Value'!$B11)</f>
        <v>0</v>
      </c>
      <c r="J11" s="16">
        <f>IF(I11&lt;&gt;0,J10,IF(ISNA(INDEX($I11:$I375,MATCH(TRUE,INDEX($I11:$I375&lt;&gt;$I11,0),0))),0,INDEX($I11:$I375,MATCH(TRUE,INDEX($I11:$I375&lt;&gt;$I11,0),0))))</f>
        <v>0</v>
      </c>
      <c r="K11" s="27">
        <f>SUM(I$11:I11)</f>
        <v>0</v>
      </c>
      <c r="L11" s="27">
        <f t="shared" ref="L11:L74" si="2">COUNTIFS(K$11:K$3618,K11,A$11:A$3618,YEAR(B11))</f>
        <v>36</v>
      </c>
      <c r="M11" s="7">
        <f t="shared" ref="M11:M12" si="3">J11/L11</f>
        <v>0</v>
      </c>
      <c r="N11" s="7">
        <f>IF(ISNA(VLOOKUP(B11,'Distribution Data'!$G:$H,2,FALSE)),0,VLOOKUP(B11,'Distribution Data'!$G:$H,2,FALSE))</f>
        <v>0</v>
      </c>
      <c r="O11" s="16">
        <f>IF(ISNA(INDEX($C11:$C$3618,MATCH(TRUE,INDEX($C11:$C$3618&lt;&gt;$C11,0),0))), 0, INDEX($C11:$C$3618,MATCH(TRUE,INDEX($C11:$C$3618&lt;&gt;$C11,0),0)))</f>
        <v>52227699.111534193</v>
      </c>
      <c r="P11" s="16">
        <f>C11</f>
        <v>0</v>
      </c>
      <c r="Q11" s="27">
        <f>MATCH($O11,$C$11:$C$3618,0)-MATCH($C11,$C$11:$C$3618,0)</f>
        <v>117</v>
      </c>
      <c r="R11" s="7">
        <f>IF(Q11=0, 0, (O11-P11)/Q11)</f>
        <v>446390.59069687343</v>
      </c>
      <c r="S11" s="7">
        <f t="shared" ref="S11:S74" si="4">IF(AND($E$3&lt;&gt;"Y",$E$4&lt;&gt;"Y"),R11-N11+H11, IF(AND($E$3="Y",$E$4="Y"), R11-N11-M11, IF($E$4="Y", R11-N11-M11+H11, IF($E$3="Y", R11-N11, R11-N11))))</f>
        <v>446390.59069687343</v>
      </c>
      <c r="T11" s="5">
        <f>VLOOKUP($B11,'Benchmark Data'!$A:$B,2,FALSE)</f>
        <v>9.18</v>
      </c>
      <c r="U11" s="12">
        <v>0</v>
      </c>
      <c r="V11" s="7">
        <f>$S11</f>
        <v>446390.59069687343</v>
      </c>
    </row>
    <row r="12" spans="1:22" x14ac:dyDescent="0.25">
      <c r="A12" s="5">
        <f t="shared" ref="A12:A75" si="5">YEAR(B12)</f>
        <v>2003</v>
      </c>
      <c r="B12" s="6">
        <f>B11+1</f>
        <v>37952</v>
      </c>
      <c r="C12" s="7">
        <f>MAX(SUMIFS('Filing Data'!$V:$V,'Filing Data'!$D:$D,'Benchmark Value'!$B12),C11)</f>
        <v>0</v>
      </c>
      <c r="D12" s="7">
        <f>SUMIFS('Filing Data'!$Z:$Z,'Filing Data'!$D:$D,'Benchmark Value'!$B12)</f>
        <v>0</v>
      </c>
      <c r="E12" s="16">
        <f t="shared" ref="E12" si="6">IF(D12&lt;&gt;0,E11,IF(ISNA(INDEX($D12:$D376,MATCH(TRUE,INDEX($D12:$D376&lt;&gt;$D12,0),0))),0,INDEX($D12:$D376,MATCH(TRUE,INDEX($D12:$D376&lt;&gt;$D12,0),0))))</f>
        <v>0</v>
      </c>
      <c r="F12" s="10">
        <f>SUM(D$11:D11)</f>
        <v>0</v>
      </c>
      <c r="G12" s="10">
        <f t="shared" si="0"/>
        <v>36</v>
      </c>
      <c r="H12" s="7">
        <f t="shared" si="1"/>
        <v>0</v>
      </c>
      <c r="I12" s="16">
        <f>SUMIFS('Filing Data'!$X:$X,'Filing Data'!$D:$D,'Benchmark Value'!$B12)</f>
        <v>0</v>
      </c>
      <c r="J12" s="16">
        <f t="shared" ref="J12:J75" si="7">IF(I12&lt;&gt;0,J11,IF(ISNA(INDEX($I12:$I376,MATCH(TRUE,INDEX($I12:$I376&lt;&gt;$I12,0),0))),0,INDEX($I12:$I376,MATCH(TRUE,INDEX($I12:$I376&lt;&gt;$I12,0),0))))</f>
        <v>0</v>
      </c>
      <c r="K12" s="10">
        <f>SUM(I$11:I11)</f>
        <v>0</v>
      </c>
      <c r="L12" s="27">
        <f t="shared" si="2"/>
        <v>36</v>
      </c>
      <c r="M12" s="7">
        <f t="shared" si="3"/>
        <v>0</v>
      </c>
      <c r="N12" s="7">
        <f>IF(ISNA(VLOOKUP(B12,'Distribution Data'!$G:$H,2,FALSE)),0,VLOOKUP(B12,'Distribution Data'!$G:$H,2,FALSE))</f>
        <v>0</v>
      </c>
      <c r="O12" s="16">
        <f>IF(ISNA(INDEX($C11:$C$3618,MATCH(TRUE,INDEX($C11:$C$3618&lt;&gt;$C11,0),0))), O11, INDEX($C11:$C$3618,MATCH(TRUE,INDEX($C11:$C$3618&lt;&gt;$C11,0),0)))</f>
        <v>52227699.111534193</v>
      </c>
      <c r="P12" s="16">
        <f t="shared" ref="P12:P74" si="8">C11</f>
        <v>0</v>
      </c>
      <c r="Q12" s="27">
        <f t="shared" ref="Q12:Q75" si="9">MATCH($O12,$C$11:$C$3618,0)-MATCH($C11,$C$11:$C$3618,0)</f>
        <v>117</v>
      </c>
      <c r="R12" s="7">
        <f t="shared" ref="R12" si="10">IF(Q12=0, 0, (O12-P12)/Q12)</f>
        <v>446390.59069687343</v>
      </c>
      <c r="S12" s="7">
        <f t="shared" si="4"/>
        <v>446390.59069687343</v>
      </c>
      <c r="T12" s="5">
        <f>VLOOKUP($B12,'Benchmark Data'!$A:$B,2,FALSE)</f>
        <v>9.18</v>
      </c>
      <c r="U12" s="12">
        <f>LN(T12/T11)</f>
        <v>0</v>
      </c>
      <c r="V12" s="7">
        <f t="shared" ref="V12" si="11">V11*EXP($U12)+$S12</f>
        <v>892781.18139374687</v>
      </c>
    </row>
    <row r="13" spans="1:22" x14ac:dyDescent="0.25">
      <c r="A13" s="5">
        <f t="shared" si="5"/>
        <v>2003</v>
      </c>
      <c r="B13" s="6">
        <f t="shared" ref="B13:B76" si="12">B12+1</f>
        <v>37953</v>
      </c>
      <c r="C13" s="7">
        <f>MAX(SUMIFS('Filing Data'!$V:$V,'Filing Data'!$D:$D,'Benchmark Value'!$B13),C12)</f>
        <v>0</v>
      </c>
      <c r="D13" s="7">
        <f>SUMIFS('Filing Data'!$Z:$Z,'Filing Data'!$D:$D,'Benchmark Value'!$B13)</f>
        <v>0</v>
      </c>
      <c r="E13" s="16">
        <f t="shared" ref="E13:E76" si="13">IF(D13&lt;&gt;0,E12,IF(ISNA(INDEX($D13:$D377,MATCH(TRUE,INDEX($D13:$D377&lt;&gt;$D13,0),0))),0,INDEX($D13:$D377,MATCH(TRUE,INDEX($D13:$D377&lt;&gt;$D13,0),0))))</f>
        <v>0</v>
      </c>
      <c r="F13" s="10">
        <f>SUM(D$11:D12)</f>
        <v>0</v>
      </c>
      <c r="G13" s="10">
        <f t="shared" si="0"/>
        <v>36</v>
      </c>
      <c r="H13" s="7">
        <f t="shared" ref="H13:H76" si="14">E13/G13</f>
        <v>0</v>
      </c>
      <c r="I13" s="16">
        <f>SUMIFS('Filing Data'!$X:$X,'Filing Data'!$D:$D,'Benchmark Value'!$B13)</f>
        <v>0</v>
      </c>
      <c r="J13" s="16">
        <f t="shared" si="7"/>
        <v>0</v>
      </c>
      <c r="K13" s="10">
        <f>SUM(I$11:I12)</f>
        <v>0</v>
      </c>
      <c r="L13" s="27">
        <f t="shared" si="2"/>
        <v>36</v>
      </c>
      <c r="M13" s="7">
        <f t="shared" ref="M13:M76" si="15">J13/L13</f>
        <v>0</v>
      </c>
      <c r="N13" s="7">
        <f>IF(ISNA(VLOOKUP(B13,'Distribution Data'!$G:$H,2,FALSE)),0,VLOOKUP(B13,'Distribution Data'!$G:$H,2,FALSE))</f>
        <v>0</v>
      </c>
      <c r="O13" s="16">
        <f>IF(ISNA(INDEX($C12:$C$3618,MATCH(TRUE,INDEX($C12:$C$3618&lt;&gt;$C12,0),0))), O12, INDEX($C12:$C$3618,MATCH(TRUE,INDEX($C12:$C$3618&lt;&gt;$C12,0),0)))</f>
        <v>52227699.111534193</v>
      </c>
      <c r="P13" s="16">
        <f t="shared" si="8"/>
        <v>0</v>
      </c>
      <c r="Q13" s="27">
        <f t="shared" si="9"/>
        <v>117</v>
      </c>
      <c r="R13" s="7">
        <f t="shared" ref="R13:R76" si="16">IF(Q13=0, 0, (O13-P13)/Q13)</f>
        <v>446390.59069687343</v>
      </c>
      <c r="S13" s="7">
        <f t="shared" si="4"/>
        <v>446390.59069687343</v>
      </c>
      <c r="T13" s="5">
        <f>VLOOKUP($B13,'Benchmark Data'!$A:$B,2,FALSE)</f>
        <v>9.2100000000000009</v>
      </c>
      <c r="U13" s="12">
        <f t="shared" ref="U13:U76" si="17">LN(T13/T12)</f>
        <v>3.262645634816591E-3</v>
      </c>
      <c r="V13" s="7">
        <f t="shared" ref="V13:V76" si="18">V12*EXP($U13)+$S13</f>
        <v>1342089.3576507308</v>
      </c>
    </row>
    <row r="14" spans="1:22" x14ac:dyDescent="0.25">
      <c r="A14" s="5">
        <f t="shared" si="5"/>
        <v>2003</v>
      </c>
      <c r="B14" s="6">
        <f t="shared" si="12"/>
        <v>37954</v>
      </c>
      <c r="C14" s="7">
        <f>MAX(SUMIFS('Filing Data'!$V:$V,'Filing Data'!$D:$D,'Benchmark Value'!$B14),C13)</f>
        <v>0</v>
      </c>
      <c r="D14" s="7">
        <f>SUMIFS('Filing Data'!$Z:$Z,'Filing Data'!$D:$D,'Benchmark Value'!$B14)</f>
        <v>0</v>
      </c>
      <c r="E14" s="16">
        <f t="shared" si="13"/>
        <v>0</v>
      </c>
      <c r="F14" s="10">
        <f>SUM(D$11:D13)</f>
        <v>0</v>
      </c>
      <c r="G14" s="10">
        <f t="shared" si="0"/>
        <v>36</v>
      </c>
      <c r="H14" s="7">
        <f t="shared" si="14"/>
        <v>0</v>
      </c>
      <c r="I14" s="16">
        <f>SUMIFS('Filing Data'!$X:$X,'Filing Data'!$D:$D,'Benchmark Value'!$B14)</f>
        <v>0</v>
      </c>
      <c r="J14" s="16">
        <f t="shared" si="7"/>
        <v>0</v>
      </c>
      <c r="K14" s="10">
        <f>SUM(I$11:I13)</f>
        <v>0</v>
      </c>
      <c r="L14" s="27">
        <f t="shared" si="2"/>
        <v>36</v>
      </c>
      <c r="M14" s="7">
        <f t="shared" si="15"/>
        <v>0</v>
      </c>
      <c r="N14" s="7">
        <f>IF(ISNA(VLOOKUP(B14,'Distribution Data'!$G:$H,2,FALSE)),0,VLOOKUP(B14,'Distribution Data'!$G:$H,2,FALSE))</f>
        <v>0</v>
      </c>
      <c r="O14" s="16">
        <f>IF(ISNA(INDEX($C13:$C$3618,MATCH(TRUE,INDEX($C13:$C$3618&lt;&gt;$C13,0),0))), O13, INDEX($C13:$C$3618,MATCH(TRUE,INDEX($C13:$C$3618&lt;&gt;$C13,0),0)))</f>
        <v>52227699.111534193</v>
      </c>
      <c r="P14" s="16">
        <f t="shared" si="8"/>
        <v>0</v>
      </c>
      <c r="Q14" s="27">
        <f t="shared" si="9"/>
        <v>117</v>
      </c>
      <c r="R14" s="7">
        <f t="shared" si="16"/>
        <v>446390.59069687343</v>
      </c>
      <c r="S14" s="7">
        <f t="shared" si="4"/>
        <v>446390.59069687343</v>
      </c>
      <c r="T14" s="5">
        <f>VLOOKUP($B14,'Benchmark Data'!$A:$B,2,FALSE)</f>
        <v>9.2100000000000009</v>
      </c>
      <c r="U14" s="12">
        <f t="shared" si="17"/>
        <v>0</v>
      </c>
      <c r="V14" s="7">
        <f t="shared" si="18"/>
        <v>1788479.9483476041</v>
      </c>
    </row>
    <row r="15" spans="1:22" x14ac:dyDescent="0.25">
      <c r="A15" s="5">
        <f t="shared" si="5"/>
        <v>2003</v>
      </c>
      <c r="B15" s="6">
        <f t="shared" si="12"/>
        <v>37955</v>
      </c>
      <c r="C15" s="7">
        <f>MAX(SUMIFS('Filing Data'!$V:$V,'Filing Data'!$D:$D,'Benchmark Value'!$B15),C14)</f>
        <v>0</v>
      </c>
      <c r="D15" s="7">
        <f>SUMIFS('Filing Data'!$Z:$Z,'Filing Data'!$D:$D,'Benchmark Value'!$B15)</f>
        <v>0</v>
      </c>
      <c r="E15" s="16">
        <f t="shared" si="13"/>
        <v>0</v>
      </c>
      <c r="F15" s="10">
        <f>SUM(D$11:D14)</f>
        <v>0</v>
      </c>
      <c r="G15" s="10">
        <f t="shared" si="0"/>
        <v>36</v>
      </c>
      <c r="H15" s="7">
        <f t="shared" si="14"/>
        <v>0</v>
      </c>
      <c r="I15" s="16">
        <f>SUMIFS('Filing Data'!$X:$X,'Filing Data'!$D:$D,'Benchmark Value'!$B15)</f>
        <v>0</v>
      </c>
      <c r="J15" s="16">
        <f t="shared" si="7"/>
        <v>0</v>
      </c>
      <c r="K15" s="10">
        <f>SUM(I$11:I14)</f>
        <v>0</v>
      </c>
      <c r="L15" s="27">
        <f t="shared" si="2"/>
        <v>36</v>
      </c>
      <c r="M15" s="7">
        <f t="shared" si="15"/>
        <v>0</v>
      </c>
      <c r="N15" s="7">
        <f>IF(ISNA(VLOOKUP(B15,'Distribution Data'!$G:$H,2,FALSE)),0,VLOOKUP(B15,'Distribution Data'!$G:$H,2,FALSE))</f>
        <v>0</v>
      </c>
      <c r="O15" s="16">
        <f>IF(ISNA(INDEX($C14:$C$3618,MATCH(TRUE,INDEX($C14:$C$3618&lt;&gt;$C14,0),0))), O14, INDEX($C14:$C$3618,MATCH(TRUE,INDEX($C14:$C$3618&lt;&gt;$C14,0),0)))</f>
        <v>52227699.111534193</v>
      </c>
      <c r="P15" s="16">
        <f t="shared" si="8"/>
        <v>0</v>
      </c>
      <c r="Q15" s="27">
        <f t="shared" si="9"/>
        <v>117</v>
      </c>
      <c r="R15" s="7">
        <f t="shared" si="16"/>
        <v>446390.59069687343</v>
      </c>
      <c r="S15" s="7">
        <f t="shared" si="4"/>
        <v>446390.59069687343</v>
      </c>
      <c r="T15" s="5">
        <f>VLOOKUP($B15,'Benchmark Data'!$A:$B,2,FALSE)</f>
        <v>9.2100000000000009</v>
      </c>
      <c r="U15" s="12">
        <f t="shared" si="17"/>
        <v>0</v>
      </c>
      <c r="V15" s="7">
        <f t="shared" si="18"/>
        <v>2234870.5390444775</v>
      </c>
    </row>
    <row r="16" spans="1:22" x14ac:dyDescent="0.25">
      <c r="A16" s="5">
        <f t="shared" si="5"/>
        <v>2003</v>
      </c>
      <c r="B16" s="6">
        <f t="shared" si="12"/>
        <v>37956</v>
      </c>
      <c r="C16" s="7">
        <f>MAX(SUMIFS('Filing Data'!$V:$V,'Filing Data'!$D:$D,'Benchmark Value'!$B16),C15)</f>
        <v>0</v>
      </c>
      <c r="D16" s="7">
        <f>SUMIFS('Filing Data'!$Z:$Z,'Filing Data'!$D:$D,'Benchmark Value'!$B16)</f>
        <v>0</v>
      </c>
      <c r="E16" s="16">
        <f t="shared" si="13"/>
        <v>0</v>
      </c>
      <c r="F16" s="10">
        <f>SUM(D$11:D15)</f>
        <v>0</v>
      </c>
      <c r="G16" s="10">
        <f t="shared" si="0"/>
        <v>36</v>
      </c>
      <c r="H16" s="7">
        <f t="shared" si="14"/>
        <v>0</v>
      </c>
      <c r="I16" s="16">
        <f>SUMIFS('Filing Data'!$X:$X,'Filing Data'!$D:$D,'Benchmark Value'!$B16)</f>
        <v>0</v>
      </c>
      <c r="J16" s="16">
        <f t="shared" si="7"/>
        <v>0</v>
      </c>
      <c r="K16" s="10">
        <f>SUM(I$11:I15)</f>
        <v>0</v>
      </c>
      <c r="L16" s="27">
        <f t="shared" si="2"/>
        <v>36</v>
      </c>
      <c r="M16" s="7">
        <f t="shared" si="15"/>
        <v>0</v>
      </c>
      <c r="N16" s="7">
        <f>IF(ISNA(VLOOKUP(B16,'Distribution Data'!$G:$H,2,FALSE)),0,VLOOKUP(B16,'Distribution Data'!$G:$H,2,FALSE))</f>
        <v>0</v>
      </c>
      <c r="O16" s="16">
        <f>IF(ISNA(INDEX($C15:$C$3618,MATCH(TRUE,INDEX($C15:$C$3618&lt;&gt;$C15,0),0))), O15, INDEX($C15:$C$3618,MATCH(TRUE,INDEX($C15:$C$3618&lt;&gt;$C15,0),0)))</f>
        <v>52227699.111534193</v>
      </c>
      <c r="P16" s="16">
        <f t="shared" si="8"/>
        <v>0</v>
      </c>
      <c r="Q16" s="27">
        <f t="shared" si="9"/>
        <v>117</v>
      </c>
      <c r="R16" s="7">
        <f t="shared" si="16"/>
        <v>446390.59069687343</v>
      </c>
      <c r="S16" s="7">
        <f t="shared" si="4"/>
        <v>446390.59069687343</v>
      </c>
      <c r="T16" s="5">
        <f>VLOOKUP($B16,'Benchmark Data'!$A:$B,2,FALSE)</f>
        <v>9.32</v>
      </c>
      <c r="U16" s="12">
        <f t="shared" si="17"/>
        <v>1.1872778430284345E-2</v>
      </c>
      <c r="V16" s="7">
        <f t="shared" si="18"/>
        <v>2707953.3945942167</v>
      </c>
    </row>
    <row r="17" spans="1:22" x14ac:dyDescent="0.25">
      <c r="A17" s="5">
        <f t="shared" si="5"/>
        <v>2003</v>
      </c>
      <c r="B17" s="6">
        <f t="shared" si="12"/>
        <v>37957</v>
      </c>
      <c r="C17" s="7">
        <f>MAX(SUMIFS('Filing Data'!$V:$V,'Filing Data'!$D:$D,'Benchmark Value'!$B17),C16)</f>
        <v>0</v>
      </c>
      <c r="D17" s="7">
        <f>SUMIFS('Filing Data'!$Z:$Z,'Filing Data'!$D:$D,'Benchmark Value'!$B17)</f>
        <v>0</v>
      </c>
      <c r="E17" s="16">
        <f t="shared" si="13"/>
        <v>0</v>
      </c>
      <c r="F17" s="10">
        <f>SUM(D$11:D16)</f>
        <v>0</v>
      </c>
      <c r="G17" s="10">
        <f t="shared" si="0"/>
        <v>36</v>
      </c>
      <c r="H17" s="7">
        <f t="shared" si="14"/>
        <v>0</v>
      </c>
      <c r="I17" s="16">
        <f>SUMIFS('Filing Data'!$X:$X,'Filing Data'!$D:$D,'Benchmark Value'!$B17)</f>
        <v>0</v>
      </c>
      <c r="J17" s="16">
        <f t="shared" si="7"/>
        <v>0</v>
      </c>
      <c r="K17" s="10">
        <f>SUM(I$11:I16)</f>
        <v>0</v>
      </c>
      <c r="L17" s="27">
        <f t="shared" si="2"/>
        <v>36</v>
      </c>
      <c r="M17" s="7">
        <f t="shared" si="15"/>
        <v>0</v>
      </c>
      <c r="N17" s="7">
        <f>IF(ISNA(VLOOKUP(B17,'Distribution Data'!$G:$H,2,FALSE)),0,VLOOKUP(B17,'Distribution Data'!$G:$H,2,FALSE))</f>
        <v>0</v>
      </c>
      <c r="O17" s="16">
        <f>IF(ISNA(INDEX($C16:$C$3618,MATCH(TRUE,INDEX($C16:$C$3618&lt;&gt;$C16,0),0))), O16, INDEX($C16:$C$3618,MATCH(TRUE,INDEX($C16:$C$3618&lt;&gt;$C16,0),0)))</f>
        <v>52227699.111534193</v>
      </c>
      <c r="P17" s="16">
        <f t="shared" si="8"/>
        <v>0</v>
      </c>
      <c r="Q17" s="27">
        <f t="shared" si="9"/>
        <v>117</v>
      </c>
      <c r="R17" s="7">
        <f t="shared" si="16"/>
        <v>446390.59069687343</v>
      </c>
      <c r="S17" s="7">
        <f t="shared" si="4"/>
        <v>446390.59069687343</v>
      </c>
      <c r="T17" s="5">
        <f>VLOOKUP($B17,'Benchmark Data'!$A:$B,2,FALSE)</f>
        <v>9.3000000000000007</v>
      </c>
      <c r="U17" s="12">
        <f t="shared" si="17"/>
        <v>-2.1482285382894949E-3</v>
      </c>
      <c r="V17" s="7">
        <f t="shared" si="18"/>
        <v>3148532.9265044075</v>
      </c>
    </row>
    <row r="18" spans="1:22" x14ac:dyDescent="0.25">
      <c r="A18" s="5">
        <f t="shared" si="5"/>
        <v>2003</v>
      </c>
      <c r="B18" s="6">
        <f t="shared" si="12"/>
        <v>37958</v>
      </c>
      <c r="C18" s="7">
        <f>MAX(SUMIFS('Filing Data'!$V:$V,'Filing Data'!$D:$D,'Benchmark Value'!$B18),C17)</f>
        <v>0</v>
      </c>
      <c r="D18" s="7">
        <f>SUMIFS('Filing Data'!$Z:$Z,'Filing Data'!$D:$D,'Benchmark Value'!$B18)</f>
        <v>0</v>
      </c>
      <c r="E18" s="16">
        <f t="shared" si="13"/>
        <v>0</v>
      </c>
      <c r="F18" s="10">
        <f>SUM(D$11:D17)</f>
        <v>0</v>
      </c>
      <c r="G18" s="10">
        <f t="shared" si="0"/>
        <v>36</v>
      </c>
      <c r="H18" s="7">
        <f t="shared" si="14"/>
        <v>0</v>
      </c>
      <c r="I18" s="16">
        <f>SUMIFS('Filing Data'!$X:$X,'Filing Data'!$D:$D,'Benchmark Value'!$B18)</f>
        <v>0</v>
      </c>
      <c r="J18" s="16">
        <f t="shared" si="7"/>
        <v>0</v>
      </c>
      <c r="K18" s="10">
        <f>SUM(I$11:I17)</f>
        <v>0</v>
      </c>
      <c r="L18" s="27">
        <f t="shared" si="2"/>
        <v>36</v>
      </c>
      <c r="M18" s="7">
        <f t="shared" si="15"/>
        <v>0</v>
      </c>
      <c r="N18" s="7">
        <f>IF(ISNA(VLOOKUP(B18,'Distribution Data'!$G:$H,2,FALSE)),0,VLOOKUP(B18,'Distribution Data'!$G:$H,2,FALSE))</f>
        <v>0</v>
      </c>
      <c r="O18" s="16">
        <f>IF(ISNA(INDEX($C17:$C$3618,MATCH(TRUE,INDEX($C17:$C$3618&lt;&gt;$C17,0),0))), O17, INDEX($C17:$C$3618,MATCH(TRUE,INDEX($C17:$C$3618&lt;&gt;$C17,0),0)))</f>
        <v>52227699.111534193</v>
      </c>
      <c r="P18" s="16">
        <f t="shared" si="8"/>
        <v>0</v>
      </c>
      <c r="Q18" s="27">
        <f t="shared" si="9"/>
        <v>117</v>
      </c>
      <c r="R18" s="7">
        <f t="shared" si="16"/>
        <v>446390.59069687343</v>
      </c>
      <c r="S18" s="7">
        <f t="shared" si="4"/>
        <v>446390.59069687343</v>
      </c>
      <c r="T18" s="5">
        <f>VLOOKUP($B18,'Benchmark Data'!$A:$B,2,FALSE)</f>
        <v>9.2899999999999991</v>
      </c>
      <c r="U18" s="12">
        <f t="shared" si="17"/>
        <v>-1.0758473334632364E-3</v>
      </c>
      <c r="V18" s="7">
        <f t="shared" si="18"/>
        <v>3591537.9979254697</v>
      </c>
    </row>
    <row r="19" spans="1:22" x14ac:dyDescent="0.25">
      <c r="A19" s="5">
        <f t="shared" si="5"/>
        <v>2003</v>
      </c>
      <c r="B19" s="6">
        <f t="shared" si="12"/>
        <v>37959</v>
      </c>
      <c r="C19" s="7">
        <f>MAX(SUMIFS('Filing Data'!$V:$V,'Filing Data'!$D:$D,'Benchmark Value'!$B19),C18)</f>
        <v>0</v>
      </c>
      <c r="D19" s="7">
        <f>SUMIFS('Filing Data'!$Z:$Z,'Filing Data'!$D:$D,'Benchmark Value'!$B19)</f>
        <v>0</v>
      </c>
      <c r="E19" s="16">
        <f t="shared" si="13"/>
        <v>0</v>
      </c>
      <c r="F19" s="10">
        <f>SUM(D$11:D18)</f>
        <v>0</v>
      </c>
      <c r="G19" s="10">
        <f t="shared" si="0"/>
        <v>36</v>
      </c>
      <c r="H19" s="7">
        <f t="shared" si="14"/>
        <v>0</v>
      </c>
      <c r="I19" s="16">
        <f>SUMIFS('Filing Data'!$X:$X,'Filing Data'!$D:$D,'Benchmark Value'!$B19)</f>
        <v>0</v>
      </c>
      <c r="J19" s="16">
        <f t="shared" si="7"/>
        <v>0</v>
      </c>
      <c r="K19" s="10">
        <f>SUM(I$11:I18)</f>
        <v>0</v>
      </c>
      <c r="L19" s="27">
        <f t="shared" si="2"/>
        <v>36</v>
      </c>
      <c r="M19" s="7">
        <f t="shared" si="15"/>
        <v>0</v>
      </c>
      <c r="N19" s="7">
        <f>IF(ISNA(VLOOKUP(B19,'Distribution Data'!$G:$H,2,FALSE)),0,VLOOKUP(B19,'Distribution Data'!$G:$H,2,FALSE))</f>
        <v>0</v>
      </c>
      <c r="O19" s="16">
        <f>IF(ISNA(INDEX($C18:$C$3618,MATCH(TRUE,INDEX($C18:$C$3618&lt;&gt;$C18,0),0))), O18, INDEX($C18:$C$3618,MATCH(TRUE,INDEX($C18:$C$3618&lt;&gt;$C18,0),0)))</f>
        <v>52227699.111534193</v>
      </c>
      <c r="P19" s="16">
        <f t="shared" si="8"/>
        <v>0</v>
      </c>
      <c r="Q19" s="27">
        <f t="shared" si="9"/>
        <v>117</v>
      </c>
      <c r="R19" s="7">
        <f t="shared" si="16"/>
        <v>446390.59069687343</v>
      </c>
      <c r="S19" s="7">
        <f t="shared" si="4"/>
        <v>446390.59069687343</v>
      </c>
      <c r="T19" s="5">
        <f>VLOOKUP($B19,'Benchmark Data'!$A:$B,2,FALSE)</f>
        <v>9.25</v>
      </c>
      <c r="U19" s="12">
        <f t="shared" si="17"/>
        <v>-4.3150013014132361E-3</v>
      </c>
      <c r="V19" s="7">
        <f t="shared" si="18"/>
        <v>4022464.4852943546</v>
      </c>
    </row>
    <row r="20" spans="1:22" x14ac:dyDescent="0.25">
      <c r="A20" s="5">
        <f t="shared" si="5"/>
        <v>2003</v>
      </c>
      <c r="B20" s="6">
        <f t="shared" si="12"/>
        <v>37960</v>
      </c>
      <c r="C20" s="7">
        <f>MAX(SUMIFS('Filing Data'!$V:$V,'Filing Data'!$D:$D,'Benchmark Value'!$B20),C19)</f>
        <v>0</v>
      </c>
      <c r="D20" s="7">
        <f>SUMIFS('Filing Data'!$Z:$Z,'Filing Data'!$D:$D,'Benchmark Value'!$B20)</f>
        <v>0</v>
      </c>
      <c r="E20" s="16">
        <f t="shared" si="13"/>
        <v>0</v>
      </c>
      <c r="F20" s="10">
        <f>SUM(D$11:D19)</f>
        <v>0</v>
      </c>
      <c r="G20" s="10">
        <f t="shared" si="0"/>
        <v>36</v>
      </c>
      <c r="H20" s="7">
        <f t="shared" si="14"/>
        <v>0</v>
      </c>
      <c r="I20" s="16">
        <f>SUMIFS('Filing Data'!$X:$X,'Filing Data'!$D:$D,'Benchmark Value'!$B20)</f>
        <v>0</v>
      </c>
      <c r="J20" s="16">
        <f t="shared" si="7"/>
        <v>0</v>
      </c>
      <c r="K20" s="10">
        <f>SUM(I$11:I19)</f>
        <v>0</v>
      </c>
      <c r="L20" s="27">
        <f t="shared" si="2"/>
        <v>36</v>
      </c>
      <c r="M20" s="7">
        <f t="shared" si="15"/>
        <v>0</v>
      </c>
      <c r="N20" s="7">
        <f>IF(ISNA(VLOOKUP(B20,'Distribution Data'!$G:$H,2,FALSE)),0,VLOOKUP(B20,'Distribution Data'!$G:$H,2,FALSE))</f>
        <v>0</v>
      </c>
      <c r="O20" s="16">
        <f>IF(ISNA(INDEX($C19:$C$3618,MATCH(TRUE,INDEX($C19:$C$3618&lt;&gt;$C19,0),0))), O19, INDEX($C19:$C$3618,MATCH(TRUE,INDEX($C19:$C$3618&lt;&gt;$C19,0),0)))</f>
        <v>52227699.111534193</v>
      </c>
      <c r="P20" s="16">
        <f t="shared" si="8"/>
        <v>0</v>
      </c>
      <c r="Q20" s="27">
        <f t="shared" si="9"/>
        <v>117</v>
      </c>
      <c r="R20" s="7">
        <f t="shared" si="16"/>
        <v>446390.59069687343</v>
      </c>
      <c r="S20" s="7">
        <f t="shared" si="4"/>
        <v>446390.59069687343</v>
      </c>
      <c r="T20" s="5">
        <f>VLOOKUP($B20,'Benchmark Data'!$A:$B,2,FALSE)</f>
        <v>9.24</v>
      </c>
      <c r="U20" s="12">
        <f t="shared" si="17"/>
        <v>-1.0816658707410232E-3</v>
      </c>
      <c r="V20" s="7">
        <f t="shared" si="18"/>
        <v>4464506.4657368558</v>
      </c>
    </row>
    <row r="21" spans="1:22" x14ac:dyDescent="0.25">
      <c r="A21" s="5">
        <f t="shared" si="5"/>
        <v>2003</v>
      </c>
      <c r="B21" s="6">
        <f t="shared" si="12"/>
        <v>37961</v>
      </c>
      <c r="C21" s="7">
        <f>MAX(SUMIFS('Filing Data'!$V:$V,'Filing Data'!$D:$D,'Benchmark Value'!$B21),C20)</f>
        <v>0</v>
      </c>
      <c r="D21" s="7">
        <f>SUMIFS('Filing Data'!$Z:$Z,'Filing Data'!$D:$D,'Benchmark Value'!$B21)</f>
        <v>0</v>
      </c>
      <c r="E21" s="16">
        <f t="shared" si="13"/>
        <v>0</v>
      </c>
      <c r="F21" s="10">
        <f>SUM(D$11:D20)</f>
        <v>0</v>
      </c>
      <c r="G21" s="10">
        <f t="shared" si="0"/>
        <v>36</v>
      </c>
      <c r="H21" s="7">
        <f t="shared" si="14"/>
        <v>0</v>
      </c>
      <c r="I21" s="16">
        <f>SUMIFS('Filing Data'!$X:$X,'Filing Data'!$D:$D,'Benchmark Value'!$B21)</f>
        <v>0</v>
      </c>
      <c r="J21" s="16">
        <f t="shared" si="7"/>
        <v>0</v>
      </c>
      <c r="K21" s="10">
        <f>SUM(I$11:I20)</f>
        <v>0</v>
      </c>
      <c r="L21" s="27">
        <f t="shared" si="2"/>
        <v>36</v>
      </c>
      <c r="M21" s="7">
        <f t="shared" si="15"/>
        <v>0</v>
      </c>
      <c r="N21" s="7">
        <f>IF(ISNA(VLOOKUP(B21,'Distribution Data'!$G:$H,2,FALSE)),0,VLOOKUP(B21,'Distribution Data'!$G:$H,2,FALSE))</f>
        <v>0</v>
      </c>
      <c r="O21" s="16">
        <f>IF(ISNA(INDEX($C20:$C$3618,MATCH(TRUE,INDEX($C20:$C$3618&lt;&gt;$C20,0),0))), O20, INDEX($C20:$C$3618,MATCH(TRUE,INDEX($C20:$C$3618&lt;&gt;$C20,0),0)))</f>
        <v>52227699.111534193</v>
      </c>
      <c r="P21" s="16">
        <f t="shared" si="8"/>
        <v>0</v>
      </c>
      <c r="Q21" s="27">
        <f t="shared" si="9"/>
        <v>117</v>
      </c>
      <c r="R21" s="7">
        <f t="shared" si="16"/>
        <v>446390.59069687343</v>
      </c>
      <c r="S21" s="7">
        <f t="shared" si="4"/>
        <v>446390.59069687343</v>
      </c>
      <c r="T21" s="5">
        <f>VLOOKUP($B21,'Benchmark Data'!$A:$B,2,FALSE)</f>
        <v>9.24</v>
      </c>
      <c r="U21" s="12">
        <f t="shared" si="17"/>
        <v>0</v>
      </c>
      <c r="V21" s="7">
        <f t="shared" si="18"/>
        <v>4910897.0564337289</v>
      </c>
    </row>
    <row r="22" spans="1:22" x14ac:dyDescent="0.25">
      <c r="A22" s="5">
        <f t="shared" si="5"/>
        <v>2003</v>
      </c>
      <c r="B22" s="6">
        <f t="shared" si="12"/>
        <v>37962</v>
      </c>
      <c r="C22" s="7">
        <f>MAX(SUMIFS('Filing Data'!$V:$V,'Filing Data'!$D:$D,'Benchmark Value'!$B22),C21)</f>
        <v>0</v>
      </c>
      <c r="D22" s="7">
        <f>SUMIFS('Filing Data'!$Z:$Z,'Filing Data'!$D:$D,'Benchmark Value'!$B22)</f>
        <v>0</v>
      </c>
      <c r="E22" s="16">
        <f t="shared" si="13"/>
        <v>0</v>
      </c>
      <c r="F22" s="10">
        <f>SUM(D$11:D21)</f>
        <v>0</v>
      </c>
      <c r="G22" s="10">
        <f t="shared" si="0"/>
        <v>36</v>
      </c>
      <c r="H22" s="7">
        <f t="shared" si="14"/>
        <v>0</v>
      </c>
      <c r="I22" s="16">
        <f>SUMIFS('Filing Data'!$X:$X,'Filing Data'!$D:$D,'Benchmark Value'!$B22)</f>
        <v>0</v>
      </c>
      <c r="J22" s="16">
        <f t="shared" si="7"/>
        <v>0</v>
      </c>
      <c r="K22" s="10">
        <f>SUM(I$11:I21)</f>
        <v>0</v>
      </c>
      <c r="L22" s="27">
        <f t="shared" si="2"/>
        <v>36</v>
      </c>
      <c r="M22" s="7">
        <f t="shared" si="15"/>
        <v>0</v>
      </c>
      <c r="N22" s="7">
        <f>IF(ISNA(VLOOKUP(B22,'Distribution Data'!$G:$H,2,FALSE)),0,VLOOKUP(B22,'Distribution Data'!$G:$H,2,FALSE))</f>
        <v>0</v>
      </c>
      <c r="O22" s="16">
        <f>IF(ISNA(INDEX($C21:$C$3618,MATCH(TRUE,INDEX($C21:$C$3618&lt;&gt;$C21,0),0))), O21, INDEX($C21:$C$3618,MATCH(TRUE,INDEX($C21:$C$3618&lt;&gt;$C21,0),0)))</f>
        <v>52227699.111534193</v>
      </c>
      <c r="P22" s="16">
        <f t="shared" si="8"/>
        <v>0</v>
      </c>
      <c r="Q22" s="27">
        <f t="shared" si="9"/>
        <v>117</v>
      </c>
      <c r="R22" s="7">
        <f t="shared" si="16"/>
        <v>446390.59069687343</v>
      </c>
      <c r="S22" s="7">
        <f t="shared" si="4"/>
        <v>446390.59069687343</v>
      </c>
      <c r="T22" s="5">
        <f>VLOOKUP($B22,'Benchmark Data'!$A:$B,2,FALSE)</f>
        <v>9.24</v>
      </c>
      <c r="U22" s="12">
        <f t="shared" si="17"/>
        <v>0</v>
      </c>
      <c r="V22" s="7">
        <f t="shared" si="18"/>
        <v>5357287.647130602</v>
      </c>
    </row>
    <row r="23" spans="1:22" x14ac:dyDescent="0.25">
      <c r="A23" s="5">
        <f t="shared" si="5"/>
        <v>2003</v>
      </c>
      <c r="B23" s="6">
        <f t="shared" si="12"/>
        <v>37963</v>
      </c>
      <c r="C23" s="7">
        <f>MAX(SUMIFS('Filing Data'!$V:$V,'Filing Data'!$D:$D,'Benchmark Value'!$B23),C22)</f>
        <v>0</v>
      </c>
      <c r="D23" s="7">
        <f>SUMIFS('Filing Data'!$Z:$Z,'Filing Data'!$D:$D,'Benchmark Value'!$B23)</f>
        <v>0</v>
      </c>
      <c r="E23" s="16">
        <f t="shared" si="13"/>
        <v>0</v>
      </c>
      <c r="F23" s="10">
        <f>SUM(D$11:D22)</f>
        <v>0</v>
      </c>
      <c r="G23" s="10">
        <f t="shared" si="0"/>
        <v>36</v>
      </c>
      <c r="H23" s="7">
        <f t="shared" si="14"/>
        <v>0</v>
      </c>
      <c r="I23" s="16">
        <f>SUMIFS('Filing Data'!$X:$X,'Filing Data'!$D:$D,'Benchmark Value'!$B23)</f>
        <v>0</v>
      </c>
      <c r="J23" s="16">
        <f t="shared" si="7"/>
        <v>0</v>
      </c>
      <c r="K23" s="10">
        <f>SUM(I$11:I22)</f>
        <v>0</v>
      </c>
      <c r="L23" s="27">
        <f t="shared" si="2"/>
        <v>36</v>
      </c>
      <c r="M23" s="7">
        <f t="shared" si="15"/>
        <v>0</v>
      </c>
      <c r="N23" s="7">
        <f>IF(ISNA(VLOOKUP(B23,'Distribution Data'!$G:$H,2,FALSE)),0,VLOOKUP(B23,'Distribution Data'!$G:$H,2,FALSE))</f>
        <v>0</v>
      </c>
      <c r="O23" s="16">
        <f>IF(ISNA(INDEX($C22:$C$3618,MATCH(TRUE,INDEX($C22:$C$3618&lt;&gt;$C22,0),0))), O22, INDEX($C22:$C$3618,MATCH(TRUE,INDEX($C22:$C$3618&lt;&gt;$C22,0),0)))</f>
        <v>52227699.111534193</v>
      </c>
      <c r="P23" s="16">
        <f t="shared" si="8"/>
        <v>0</v>
      </c>
      <c r="Q23" s="27">
        <f t="shared" si="9"/>
        <v>117</v>
      </c>
      <c r="R23" s="7">
        <f t="shared" si="16"/>
        <v>446390.59069687343</v>
      </c>
      <c r="S23" s="7">
        <f t="shared" si="4"/>
        <v>446390.59069687343</v>
      </c>
      <c r="T23" s="5">
        <f>VLOOKUP($B23,'Benchmark Data'!$A:$B,2,FALSE)</f>
        <v>9.31</v>
      </c>
      <c r="U23" s="12">
        <f t="shared" si="17"/>
        <v>7.5472056353829038E-3</v>
      </c>
      <c r="V23" s="7">
        <f t="shared" si="18"/>
        <v>5844263.7503057374</v>
      </c>
    </row>
    <row r="24" spans="1:22" x14ac:dyDescent="0.25">
      <c r="A24" s="5">
        <f t="shared" si="5"/>
        <v>2003</v>
      </c>
      <c r="B24" s="6">
        <f t="shared" si="12"/>
        <v>37964</v>
      </c>
      <c r="C24" s="7">
        <f>MAX(SUMIFS('Filing Data'!$V:$V,'Filing Data'!$D:$D,'Benchmark Value'!$B24),C23)</f>
        <v>0</v>
      </c>
      <c r="D24" s="7">
        <f>SUMIFS('Filing Data'!$Z:$Z,'Filing Data'!$D:$D,'Benchmark Value'!$B24)</f>
        <v>0</v>
      </c>
      <c r="E24" s="16">
        <f t="shared" si="13"/>
        <v>0</v>
      </c>
      <c r="F24" s="10">
        <f>SUM(D$11:D23)</f>
        <v>0</v>
      </c>
      <c r="G24" s="10">
        <f t="shared" si="0"/>
        <v>36</v>
      </c>
      <c r="H24" s="7">
        <f t="shared" si="14"/>
        <v>0</v>
      </c>
      <c r="I24" s="16">
        <f>SUMIFS('Filing Data'!$X:$X,'Filing Data'!$D:$D,'Benchmark Value'!$B24)</f>
        <v>0</v>
      </c>
      <c r="J24" s="16">
        <f t="shared" si="7"/>
        <v>0</v>
      </c>
      <c r="K24" s="10">
        <f>SUM(I$11:I23)</f>
        <v>0</v>
      </c>
      <c r="L24" s="27">
        <f t="shared" si="2"/>
        <v>36</v>
      </c>
      <c r="M24" s="7">
        <f t="shared" si="15"/>
        <v>0</v>
      </c>
      <c r="N24" s="7">
        <f>IF(ISNA(VLOOKUP(B24,'Distribution Data'!$G:$H,2,FALSE)),0,VLOOKUP(B24,'Distribution Data'!$G:$H,2,FALSE))</f>
        <v>0</v>
      </c>
      <c r="O24" s="16">
        <f>IF(ISNA(INDEX($C23:$C$3618,MATCH(TRUE,INDEX($C23:$C$3618&lt;&gt;$C23,0),0))), O23, INDEX($C23:$C$3618,MATCH(TRUE,INDEX($C23:$C$3618&lt;&gt;$C23,0),0)))</f>
        <v>52227699.111534193</v>
      </c>
      <c r="P24" s="16">
        <f t="shared" si="8"/>
        <v>0</v>
      </c>
      <c r="Q24" s="27">
        <f t="shared" si="9"/>
        <v>117</v>
      </c>
      <c r="R24" s="7">
        <f t="shared" si="16"/>
        <v>446390.59069687343</v>
      </c>
      <c r="S24" s="7">
        <f t="shared" si="4"/>
        <v>446390.59069687343</v>
      </c>
      <c r="T24" s="5">
        <f>VLOOKUP($B24,'Benchmark Data'!$A:$B,2,FALSE)</f>
        <v>9.32</v>
      </c>
      <c r="U24" s="12">
        <f t="shared" si="17"/>
        <v>1.0735374085241852E-3</v>
      </c>
      <c r="V24" s="7">
        <f t="shared" si="18"/>
        <v>6296931.7456753347</v>
      </c>
    </row>
    <row r="25" spans="1:22" x14ac:dyDescent="0.25">
      <c r="A25" s="5">
        <f t="shared" si="5"/>
        <v>2003</v>
      </c>
      <c r="B25" s="6">
        <f t="shared" si="12"/>
        <v>37965</v>
      </c>
      <c r="C25" s="7">
        <f>MAX(SUMIFS('Filing Data'!$V:$V,'Filing Data'!$D:$D,'Benchmark Value'!$B25),C24)</f>
        <v>0</v>
      </c>
      <c r="D25" s="7">
        <f>SUMIFS('Filing Data'!$Z:$Z,'Filing Data'!$D:$D,'Benchmark Value'!$B25)</f>
        <v>0</v>
      </c>
      <c r="E25" s="16">
        <f t="shared" si="13"/>
        <v>0</v>
      </c>
      <c r="F25" s="10">
        <f>SUM(D$11:D24)</f>
        <v>0</v>
      </c>
      <c r="G25" s="10">
        <f t="shared" si="0"/>
        <v>36</v>
      </c>
      <c r="H25" s="7">
        <f t="shared" si="14"/>
        <v>0</v>
      </c>
      <c r="I25" s="16">
        <f>SUMIFS('Filing Data'!$X:$X,'Filing Data'!$D:$D,'Benchmark Value'!$B25)</f>
        <v>0</v>
      </c>
      <c r="J25" s="16">
        <f t="shared" si="7"/>
        <v>0</v>
      </c>
      <c r="K25" s="10">
        <f>SUM(I$11:I24)</f>
        <v>0</v>
      </c>
      <c r="L25" s="27">
        <f t="shared" si="2"/>
        <v>36</v>
      </c>
      <c r="M25" s="7">
        <f t="shared" si="15"/>
        <v>0</v>
      </c>
      <c r="N25" s="7">
        <f>IF(ISNA(VLOOKUP(B25,'Distribution Data'!$G:$H,2,FALSE)),0,VLOOKUP(B25,'Distribution Data'!$G:$H,2,FALSE))</f>
        <v>0</v>
      </c>
      <c r="O25" s="16">
        <f>IF(ISNA(INDEX($C24:$C$3618,MATCH(TRUE,INDEX($C24:$C$3618&lt;&gt;$C24,0),0))), O24, INDEX($C24:$C$3618,MATCH(TRUE,INDEX($C24:$C$3618&lt;&gt;$C24,0),0)))</f>
        <v>52227699.111534193</v>
      </c>
      <c r="P25" s="16">
        <f t="shared" si="8"/>
        <v>0</v>
      </c>
      <c r="Q25" s="27">
        <f t="shared" si="9"/>
        <v>117</v>
      </c>
      <c r="R25" s="7">
        <f t="shared" si="16"/>
        <v>446390.59069687343</v>
      </c>
      <c r="S25" s="7">
        <f t="shared" si="4"/>
        <v>446390.59069687343</v>
      </c>
      <c r="T25" s="5">
        <f>VLOOKUP($B25,'Benchmark Data'!$A:$B,2,FALSE)</f>
        <v>9.2899999999999991</v>
      </c>
      <c r="U25" s="12">
        <f t="shared" si="17"/>
        <v>-3.2240758717527879E-3</v>
      </c>
      <c r="V25" s="7">
        <f t="shared" si="18"/>
        <v>6723053.2427702481</v>
      </c>
    </row>
    <row r="26" spans="1:22" x14ac:dyDescent="0.25">
      <c r="A26" s="5">
        <f t="shared" si="5"/>
        <v>2003</v>
      </c>
      <c r="B26" s="6">
        <f t="shared" si="12"/>
        <v>37966</v>
      </c>
      <c r="C26" s="7">
        <f>MAX(SUMIFS('Filing Data'!$V:$V,'Filing Data'!$D:$D,'Benchmark Value'!$B26),C25)</f>
        <v>0</v>
      </c>
      <c r="D26" s="7">
        <f>SUMIFS('Filing Data'!$Z:$Z,'Filing Data'!$D:$D,'Benchmark Value'!$B26)</f>
        <v>0</v>
      </c>
      <c r="E26" s="16">
        <f t="shared" si="13"/>
        <v>0</v>
      </c>
      <c r="F26" s="10">
        <f>SUM(D$11:D25)</f>
        <v>0</v>
      </c>
      <c r="G26" s="10">
        <f t="shared" si="0"/>
        <v>36</v>
      </c>
      <c r="H26" s="7">
        <f t="shared" si="14"/>
        <v>0</v>
      </c>
      <c r="I26" s="16">
        <f>SUMIFS('Filing Data'!$X:$X,'Filing Data'!$D:$D,'Benchmark Value'!$B26)</f>
        <v>0</v>
      </c>
      <c r="J26" s="16">
        <f t="shared" si="7"/>
        <v>0</v>
      </c>
      <c r="K26" s="10">
        <f>SUM(I$11:I25)</f>
        <v>0</v>
      </c>
      <c r="L26" s="27">
        <f t="shared" si="2"/>
        <v>36</v>
      </c>
      <c r="M26" s="7">
        <f t="shared" si="15"/>
        <v>0</v>
      </c>
      <c r="N26" s="7">
        <f>IF(ISNA(VLOOKUP(B26,'Distribution Data'!$G:$H,2,FALSE)),0,VLOOKUP(B26,'Distribution Data'!$G:$H,2,FALSE))</f>
        <v>0</v>
      </c>
      <c r="O26" s="16">
        <f>IF(ISNA(INDEX($C25:$C$3618,MATCH(TRUE,INDEX($C25:$C$3618&lt;&gt;$C25,0),0))), O25, INDEX($C25:$C$3618,MATCH(TRUE,INDEX($C25:$C$3618&lt;&gt;$C25,0),0)))</f>
        <v>52227699.111534193</v>
      </c>
      <c r="P26" s="16">
        <f t="shared" si="8"/>
        <v>0</v>
      </c>
      <c r="Q26" s="27">
        <f t="shared" si="9"/>
        <v>117</v>
      </c>
      <c r="R26" s="7">
        <f t="shared" si="16"/>
        <v>446390.59069687343</v>
      </c>
      <c r="S26" s="7">
        <f t="shared" si="4"/>
        <v>446390.59069687343</v>
      </c>
      <c r="T26" s="5">
        <f>VLOOKUP($B26,'Benchmark Data'!$A:$B,2,FALSE)</f>
        <v>9.35</v>
      </c>
      <c r="U26" s="12">
        <f t="shared" si="17"/>
        <v>6.4377904748485169E-3</v>
      </c>
      <c r="V26" s="7">
        <f t="shared" si="18"/>
        <v>7212865.0600081561</v>
      </c>
    </row>
    <row r="27" spans="1:22" x14ac:dyDescent="0.25">
      <c r="A27" s="5">
        <f t="shared" si="5"/>
        <v>2003</v>
      </c>
      <c r="B27" s="6">
        <f t="shared" si="12"/>
        <v>37967</v>
      </c>
      <c r="C27" s="7">
        <f>MAX(SUMIFS('Filing Data'!$V:$V,'Filing Data'!$D:$D,'Benchmark Value'!$B27),C26)</f>
        <v>0</v>
      </c>
      <c r="D27" s="7">
        <f>SUMIFS('Filing Data'!$Z:$Z,'Filing Data'!$D:$D,'Benchmark Value'!$B27)</f>
        <v>0</v>
      </c>
      <c r="E27" s="16">
        <f t="shared" si="13"/>
        <v>0</v>
      </c>
      <c r="F27" s="10">
        <f>SUM(D$11:D26)</f>
        <v>0</v>
      </c>
      <c r="G27" s="10">
        <f t="shared" si="0"/>
        <v>36</v>
      </c>
      <c r="H27" s="7">
        <f t="shared" si="14"/>
        <v>0</v>
      </c>
      <c r="I27" s="16">
        <f>SUMIFS('Filing Data'!$X:$X,'Filing Data'!$D:$D,'Benchmark Value'!$B27)</f>
        <v>0</v>
      </c>
      <c r="J27" s="16">
        <f t="shared" si="7"/>
        <v>0</v>
      </c>
      <c r="K27" s="10">
        <f>SUM(I$11:I26)</f>
        <v>0</v>
      </c>
      <c r="L27" s="27">
        <f t="shared" si="2"/>
        <v>36</v>
      </c>
      <c r="M27" s="7">
        <f t="shared" si="15"/>
        <v>0</v>
      </c>
      <c r="N27" s="7">
        <f>IF(ISNA(VLOOKUP(B27,'Distribution Data'!$G:$H,2,FALSE)),0,VLOOKUP(B27,'Distribution Data'!$G:$H,2,FALSE))</f>
        <v>0</v>
      </c>
      <c r="O27" s="16">
        <f>IF(ISNA(INDEX($C26:$C$3618,MATCH(TRUE,INDEX($C26:$C$3618&lt;&gt;$C26,0),0))), O26, INDEX($C26:$C$3618,MATCH(TRUE,INDEX($C26:$C$3618&lt;&gt;$C26,0),0)))</f>
        <v>52227699.111534193</v>
      </c>
      <c r="P27" s="16">
        <f t="shared" si="8"/>
        <v>0</v>
      </c>
      <c r="Q27" s="27">
        <f t="shared" si="9"/>
        <v>117</v>
      </c>
      <c r="R27" s="7">
        <f t="shared" si="16"/>
        <v>446390.59069687343</v>
      </c>
      <c r="S27" s="7">
        <f t="shared" si="4"/>
        <v>446390.59069687343</v>
      </c>
      <c r="T27" s="5">
        <f>VLOOKUP($B27,'Benchmark Data'!$A:$B,2,FALSE)</f>
        <v>9.3800000000000008</v>
      </c>
      <c r="U27" s="12">
        <f t="shared" si="17"/>
        <v>3.2034197175378649E-3</v>
      </c>
      <c r="V27" s="7">
        <f t="shared" si="18"/>
        <v>7682398.5332505116</v>
      </c>
    </row>
    <row r="28" spans="1:22" x14ac:dyDescent="0.25">
      <c r="A28" s="5">
        <f t="shared" si="5"/>
        <v>2003</v>
      </c>
      <c r="B28" s="6">
        <f t="shared" si="12"/>
        <v>37968</v>
      </c>
      <c r="C28" s="7">
        <f>MAX(SUMIFS('Filing Data'!$V:$V,'Filing Data'!$D:$D,'Benchmark Value'!$B28),C27)</f>
        <v>0</v>
      </c>
      <c r="D28" s="7">
        <f>SUMIFS('Filing Data'!$Z:$Z,'Filing Data'!$D:$D,'Benchmark Value'!$B28)</f>
        <v>0</v>
      </c>
      <c r="E28" s="16">
        <f t="shared" si="13"/>
        <v>0</v>
      </c>
      <c r="F28" s="10">
        <f>SUM(D$11:D27)</f>
        <v>0</v>
      </c>
      <c r="G28" s="10">
        <f t="shared" si="0"/>
        <v>36</v>
      </c>
      <c r="H28" s="7">
        <f t="shared" si="14"/>
        <v>0</v>
      </c>
      <c r="I28" s="16">
        <f>SUMIFS('Filing Data'!$X:$X,'Filing Data'!$D:$D,'Benchmark Value'!$B28)</f>
        <v>0</v>
      </c>
      <c r="J28" s="16">
        <f t="shared" si="7"/>
        <v>0</v>
      </c>
      <c r="K28" s="10">
        <f>SUM(I$11:I27)</f>
        <v>0</v>
      </c>
      <c r="L28" s="27">
        <f t="shared" si="2"/>
        <v>36</v>
      </c>
      <c r="M28" s="7">
        <f t="shared" si="15"/>
        <v>0</v>
      </c>
      <c r="N28" s="7">
        <f>IF(ISNA(VLOOKUP(B28,'Distribution Data'!$G:$H,2,FALSE)),0,VLOOKUP(B28,'Distribution Data'!$G:$H,2,FALSE))</f>
        <v>0</v>
      </c>
      <c r="O28" s="16">
        <f>IF(ISNA(INDEX($C27:$C$3618,MATCH(TRUE,INDEX($C27:$C$3618&lt;&gt;$C27,0),0))), O27, INDEX($C27:$C$3618,MATCH(TRUE,INDEX($C27:$C$3618&lt;&gt;$C27,0),0)))</f>
        <v>52227699.111534193</v>
      </c>
      <c r="P28" s="16">
        <f t="shared" si="8"/>
        <v>0</v>
      </c>
      <c r="Q28" s="27">
        <f t="shared" si="9"/>
        <v>117</v>
      </c>
      <c r="R28" s="7">
        <f t="shared" si="16"/>
        <v>446390.59069687343</v>
      </c>
      <c r="S28" s="7">
        <f t="shared" si="4"/>
        <v>446390.59069687343</v>
      </c>
      <c r="T28" s="5">
        <f>VLOOKUP($B28,'Benchmark Data'!$A:$B,2,FALSE)</f>
        <v>9.3800000000000008</v>
      </c>
      <c r="U28" s="12">
        <f t="shared" si="17"/>
        <v>0</v>
      </c>
      <c r="V28" s="7">
        <f t="shared" si="18"/>
        <v>8128789.1239473848</v>
      </c>
    </row>
    <row r="29" spans="1:22" x14ac:dyDescent="0.25">
      <c r="A29" s="5">
        <f t="shared" si="5"/>
        <v>2003</v>
      </c>
      <c r="B29" s="6">
        <f t="shared" si="12"/>
        <v>37969</v>
      </c>
      <c r="C29" s="7">
        <f>MAX(SUMIFS('Filing Data'!$V:$V,'Filing Data'!$D:$D,'Benchmark Value'!$B29),C28)</f>
        <v>0</v>
      </c>
      <c r="D29" s="7">
        <f>SUMIFS('Filing Data'!$Z:$Z,'Filing Data'!$D:$D,'Benchmark Value'!$B29)</f>
        <v>0</v>
      </c>
      <c r="E29" s="16">
        <f t="shared" si="13"/>
        <v>0</v>
      </c>
      <c r="F29" s="10">
        <f>SUM(D$11:D28)</f>
        <v>0</v>
      </c>
      <c r="G29" s="10">
        <f t="shared" si="0"/>
        <v>36</v>
      </c>
      <c r="H29" s="7">
        <f t="shared" si="14"/>
        <v>0</v>
      </c>
      <c r="I29" s="16">
        <f>SUMIFS('Filing Data'!$X:$X,'Filing Data'!$D:$D,'Benchmark Value'!$B29)</f>
        <v>0</v>
      </c>
      <c r="J29" s="16">
        <f t="shared" si="7"/>
        <v>0</v>
      </c>
      <c r="K29" s="10">
        <f>SUM(I$11:I28)</f>
        <v>0</v>
      </c>
      <c r="L29" s="27">
        <f t="shared" si="2"/>
        <v>36</v>
      </c>
      <c r="M29" s="7">
        <f t="shared" si="15"/>
        <v>0</v>
      </c>
      <c r="N29" s="7">
        <f>IF(ISNA(VLOOKUP(B29,'Distribution Data'!$G:$H,2,FALSE)),0,VLOOKUP(B29,'Distribution Data'!$G:$H,2,FALSE))</f>
        <v>0</v>
      </c>
      <c r="O29" s="16">
        <f>IF(ISNA(INDEX($C28:$C$3618,MATCH(TRUE,INDEX($C28:$C$3618&lt;&gt;$C28,0),0))), O28, INDEX($C28:$C$3618,MATCH(TRUE,INDEX($C28:$C$3618&lt;&gt;$C28,0),0)))</f>
        <v>52227699.111534193</v>
      </c>
      <c r="P29" s="16">
        <f t="shared" si="8"/>
        <v>0</v>
      </c>
      <c r="Q29" s="27">
        <f t="shared" si="9"/>
        <v>117</v>
      </c>
      <c r="R29" s="7">
        <f t="shared" si="16"/>
        <v>446390.59069687343</v>
      </c>
      <c r="S29" s="7">
        <f t="shared" si="4"/>
        <v>446390.59069687343</v>
      </c>
      <c r="T29" s="5">
        <f>VLOOKUP($B29,'Benchmark Data'!$A:$B,2,FALSE)</f>
        <v>9.3800000000000008</v>
      </c>
      <c r="U29" s="12">
        <f t="shared" si="17"/>
        <v>0</v>
      </c>
      <c r="V29" s="7">
        <f t="shared" si="18"/>
        <v>8575179.7146442588</v>
      </c>
    </row>
    <row r="30" spans="1:22" x14ac:dyDescent="0.25">
      <c r="A30" s="5">
        <f t="shared" si="5"/>
        <v>2003</v>
      </c>
      <c r="B30" s="6">
        <f t="shared" si="12"/>
        <v>37970</v>
      </c>
      <c r="C30" s="7">
        <f>MAX(SUMIFS('Filing Data'!$V:$V,'Filing Data'!$D:$D,'Benchmark Value'!$B30),C29)</f>
        <v>0</v>
      </c>
      <c r="D30" s="7">
        <f>SUMIFS('Filing Data'!$Z:$Z,'Filing Data'!$D:$D,'Benchmark Value'!$B30)</f>
        <v>0</v>
      </c>
      <c r="E30" s="16">
        <f t="shared" si="13"/>
        <v>0</v>
      </c>
      <c r="F30" s="10">
        <f>SUM(D$11:D29)</f>
        <v>0</v>
      </c>
      <c r="G30" s="10">
        <f t="shared" si="0"/>
        <v>36</v>
      </c>
      <c r="H30" s="7">
        <f t="shared" si="14"/>
        <v>0</v>
      </c>
      <c r="I30" s="16">
        <f>SUMIFS('Filing Data'!$X:$X,'Filing Data'!$D:$D,'Benchmark Value'!$B30)</f>
        <v>0</v>
      </c>
      <c r="J30" s="16">
        <f t="shared" si="7"/>
        <v>0</v>
      </c>
      <c r="K30" s="10">
        <f>SUM(I$11:I29)</f>
        <v>0</v>
      </c>
      <c r="L30" s="27">
        <f t="shared" si="2"/>
        <v>36</v>
      </c>
      <c r="M30" s="7">
        <f t="shared" si="15"/>
        <v>0</v>
      </c>
      <c r="N30" s="7">
        <f>IF(ISNA(VLOOKUP(B30,'Distribution Data'!$G:$H,2,FALSE)),0,VLOOKUP(B30,'Distribution Data'!$G:$H,2,FALSE))</f>
        <v>0</v>
      </c>
      <c r="O30" s="16">
        <f>IF(ISNA(INDEX($C29:$C$3618,MATCH(TRUE,INDEX($C29:$C$3618&lt;&gt;$C29,0),0))), O29, INDEX($C29:$C$3618,MATCH(TRUE,INDEX($C29:$C$3618&lt;&gt;$C29,0),0)))</f>
        <v>52227699.111534193</v>
      </c>
      <c r="P30" s="16">
        <f t="shared" si="8"/>
        <v>0</v>
      </c>
      <c r="Q30" s="27">
        <f t="shared" si="9"/>
        <v>117</v>
      </c>
      <c r="R30" s="7">
        <f t="shared" si="16"/>
        <v>446390.59069687343</v>
      </c>
      <c r="S30" s="7">
        <f t="shared" si="4"/>
        <v>446390.59069687343</v>
      </c>
      <c r="T30" s="5">
        <f>VLOOKUP($B30,'Benchmark Data'!$A:$B,2,FALSE)</f>
        <v>9.32</v>
      </c>
      <c r="U30" s="12">
        <f t="shared" si="17"/>
        <v>-6.4171343206335402E-3</v>
      </c>
      <c r="V30" s="7">
        <f t="shared" si="18"/>
        <v>8966718.4095118511</v>
      </c>
    </row>
    <row r="31" spans="1:22" x14ac:dyDescent="0.25">
      <c r="A31" s="5">
        <f t="shared" si="5"/>
        <v>2003</v>
      </c>
      <c r="B31" s="6">
        <f t="shared" si="12"/>
        <v>37971</v>
      </c>
      <c r="C31" s="7">
        <f>MAX(SUMIFS('Filing Data'!$V:$V,'Filing Data'!$D:$D,'Benchmark Value'!$B31),C30)</f>
        <v>0</v>
      </c>
      <c r="D31" s="7">
        <f>SUMIFS('Filing Data'!$Z:$Z,'Filing Data'!$D:$D,'Benchmark Value'!$B31)</f>
        <v>0</v>
      </c>
      <c r="E31" s="16">
        <f t="shared" si="13"/>
        <v>0</v>
      </c>
      <c r="F31" s="10">
        <f>SUM(D$11:D30)</f>
        <v>0</v>
      </c>
      <c r="G31" s="10">
        <f t="shared" si="0"/>
        <v>36</v>
      </c>
      <c r="H31" s="7">
        <f t="shared" si="14"/>
        <v>0</v>
      </c>
      <c r="I31" s="16">
        <f>SUMIFS('Filing Data'!$X:$X,'Filing Data'!$D:$D,'Benchmark Value'!$B31)</f>
        <v>0</v>
      </c>
      <c r="J31" s="16">
        <f t="shared" si="7"/>
        <v>0</v>
      </c>
      <c r="K31" s="10">
        <f>SUM(I$11:I30)</f>
        <v>0</v>
      </c>
      <c r="L31" s="27">
        <f t="shared" si="2"/>
        <v>36</v>
      </c>
      <c r="M31" s="7">
        <f t="shared" si="15"/>
        <v>0</v>
      </c>
      <c r="N31" s="7">
        <f>IF(ISNA(VLOOKUP(B31,'Distribution Data'!$G:$H,2,FALSE)),0,VLOOKUP(B31,'Distribution Data'!$G:$H,2,FALSE))</f>
        <v>0</v>
      </c>
      <c r="O31" s="16">
        <f>IF(ISNA(INDEX($C30:$C$3618,MATCH(TRUE,INDEX($C30:$C$3618&lt;&gt;$C30,0),0))), O30, INDEX($C30:$C$3618,MATCH(TRUE,INDEX($C30:$C$3618&lt;&gt;$C30,0),0)))</f>
        <v>52227699.111534193</v>
      </c>
      <c r="P31" s="16">
        <f t="shared" si="8"/>
        <v>0</v>
      </c>
      <c r="Q31" s="27">
        <f t="shared" si="9"/>
        <v>117</v>
      </c>
      <c r="R31" s="7">
        <f t="shared" si="16"/>
        <v>446390.59069687343</v>
      </c>
      <c r="S31" s="7">
        <f t="shared" si="4"/>
        <v>446390.59069687343</v>
      </c>
      <c r="T31" s="5">
        <f>VLOOKUP($B31,'Benchmark Data'!$A:$B,2,FALSE)</f>
        <v>9.3800000000000008</v>
      </c>
      <c r="U31" s="12">
        <f t="shared" si="17"/>
        <v>6.417134320633509E-3</v>
      </c>
      <c r="V31" s="7">
        <f t="shared" si="18"/>
        <v>9470834.6552055813</v>
      </c>
    </row>
    <row r="32" spans="1:22" x14ac:dyDescent="0.25">
      <c r="A32" s="5">
        <f t="shared" si="5"/>
        <v>2003</v>
      </c>
      <c r="B32" s="6">
        <f t="shared" si="12"/>
        <v>37972</v>
      </c>
      <c r="C32" s="7">
        <f>MAX(SUMIFS('Filing Data'!$V:$V,'Filing Data'!$D:$D,'Benchmark Value'!$B32),C31)</f>
        <v>0</v>
      </c>
      <c r="D32" s="7">
        <f>SUMIFS('Filing Data'!$Z:$Z,'Filing Data'!$D:$D,'Benchmark Value'!$B32)</f>
        <v>0</v>
      </c>
      <c r="E32" s="16">
        <f t="shared" si="13"/>
        <v>0</v>
      </c>
      <c r="F32" s="10">
        <f>SUM(D$11:D31)</f>
        <v>0</v>
      </c>
      <c r="G32" s="10">
        <f t="shared" si="0"/>
        <v>36</v>
      </c>
      <c r="H32" s="7">
        <f t="shared" si="14"/>
        <v>0</v>
      </c>
      <c r="I32" s="16">
        <f>SUMIFS('Filing Data'!$X:$X,'Filing Data'!$D:$D,'Benchmark Value'!$B32)</f>
        <v>0</v>
      </c>
      <c r="J32" s="16">
        <f t="shared" si="7"/>
        <v>0</v>
      </c>
      <c r="K32" s="10">
        <f>SUM(I$11:I31)</f>
        <v>0</v>
      </c>
      <c r="L32" s="27">
        <f t="shared" si="2"/>
        <v>36</v>
      </c>
      <c r="M32" s="7">
        <f t="shared" si="15"/>
        <v>0</v>
      </c>
      <c r="N32" s="7">
        <f>IF(ISNA(VLOOKUP(B32,'Distribution Data'!$G:$H,2,FALSE)),0,VLOOKUP(B32,'Distribution Data'!$G:$H,2,FALSE))</f>
        <v>0</v>
      </c>
      <c r="O32" s="16">
        <f>IF(ISNA(INDEX($C31:$C$3618,MATCH(TRUE,INDEX($C31:$C$3618&lt;&gt;$C31,0),0))), O31, INDEX($C31:$C$3618,MATCH(TRUE,INDEX($C31:$C$3618&lt;&gt;$C31,0),0)))</f>
        <v>52227699.111534193</v>
      </c>
      <c r="P32" s="16">
        <f t="shared" si="8"/>
        <v>0</v>
      </c>
      <c r="Q32" s="27">
        <f t="shared" si="9"/>
        <v>117</v>
      </c>
      <c r="R32" s="7">
        <f t="shared" si="16"/>
        <v>446390.59069687343</v>
      </c>
      <c r="S32" s="7">
        <f t="shared" si="4"/>
        <v>446390.59069687343</v>
      </c>
      <c r="T32" s="5">
        <f>VLOOKUP($B32,'Benchmark Data'!$A:$B,2,FALSE)</f>
        <v>9.39</v>
      </c>
      <c r="U32" s="12">
        <f t="shared" si="17"/>
        <v>1.0655302020383163E-3</v>
      </c>
      <c r="V32" s="7">
        <f t="shared" si="18"/>
        <v>9927322.0845540594</v>
      </c>
    </row>
    <row r="33" spans="1:22" x14ac:dyDescent="0.25">
      <c r="A33" s="5">
        <f t="shared" si="5"/>
        <v>2003</v>
      </c>
      <c r="B33" s="6">
        <f t="shared" si="12"/>
        <v>37973</v>
      </c>
      <c r="C33" s="7">
        <f>MAX(SUMIFS('Filing Data'!$V:$V,'Filing Data'!$D:$D,'Benchmark Value'!$B33),C32)</f>
        <v>0</v>
      </c>
      <c r="D33" s="7">
        <f>SUMIFS('Filing Data'!$Z:$Z,'Filing Data'!$D:$D,'Benchmark Value'!$B33)</f>
        <v>0</v>
      </c>
      <c r="E33" s="16">
        <f t="shared" si="13"/>
        <v>0</v>
      </c>
      <c r="F33" s="10">
        <f>SUM(D$11:D32)</f>
        <v>0</v>
      </c>
      <c r="G33" s="10">
        <f t="shared" si="0"/>
        <v>36</v>
      </c>
      <c r="H33" s="7">
        <f t="shared" si="14"/>
        <v>0</v>
      </c>
      <c r="I33" s="16">
        <f>SUMIFS('Filing Data'!$X:$X,'Filing Data'!$D:$D,'Benchmark Value'!$B33)</f>
        <v>0</v>
      </c>
      <c r="J33" s="16">
        <f t="shared" si="7"/>
        <v>0</v>
      </c>
      <c r="K33" s="10">
        <f>SUM(I$11:I32)</f>
        <v>0</v>
      </c>
      <c r="L33" s="27">
        <f t="shared" si="2"/>
        <v>36</v>
      </c>
      <c r="M33" s="7">
        <f t="shared" si="15"/>
        <v>0</v>
      </c>
      <c r="N33" s="7">
        <f>IF(ISNA(VLOOKUP(B33,'Distribution Data'!$G:$H,2,FALSE)),0,VLOOKUP(B33,'Distribution Data'!$G:$H,2,FALSE))</f>
        <v>0</v>
      </c>
      <c r="O33" s="16">
        <f>IF(ISNA(INDEX($C32:$C$3618,MATCH(TRUE,INDEX($C32:$C$3618&lt;&gt;$C32,0),0))), O32, INDEX($C32:$C$3618,MATCH(TRUE,INDEX($C32:$C$3618&lt;&gt;$C32,0),0)))</f>
        <v>52227699.111534193</v>
      </c>
      <c r="P33" s="16">
        <f t="shared" si="8"/>
        <v>0</v>
      </c>
      <c r="Q33" s="27">
        <f t="shared" si="9"/>
        <v>117</v>
      </c>
      <c r="R33" s="7">
        <f t="shared" si="16"/>
        <v>446390.59069687343</v>
      </c>
      <c r="S33" s="7">
        <f t="shared" si="4"/>
        <v>446390.59069687343</v>
      </c>
      <c r="T33" s="5">
        <f>VLOOKUP($B33,'Benchmark Data'!$A:$B,2,FALSE)</f>
        <v>9.3800000000000008</v>
      </c>
      <c r="U33" s="12">
        <f t="shared" si="17"/>
        <v>-1.0655302020381736E-3</v>
      </c>
      <c r="V33" s="7">
        <f t="shared" si="18"/>
        <v>10363140.447258864</v>
      </c>
    </row>
    <row r="34" spans="1:22" x14ac:dyDescent="0.25">
      <c r="A34" s="5">
        <f t="shared" si="5"/>
        <v>2003</v>
      </c>
      <c r="B34" s="6">
        <f t="shared" si="12"/>
        <v>37974</v>
      </c>
      <c r="C34" s="7">
        <f>MAX(SUMIFS('Filing Data'!$V:$V,'Filing Data'!$D:$D,'Benchmark Value'!$B34),C33)</f>
        <v>0</v>
      </c>
      <c r="D34" s="7">
        <f>SUMIFS('Filing Data'!$Z:$Z,'Filing Data'!$D:$D,'Benchmark Value'!$B34)</f>
        <v>0</v>
      </c>
      <c r="E34" s="16">
        <f t="shared" si="13"/>
        <v>0</v>
      </c>
      <c r="F34" s="10">
        <f>SUM(D$11:D33)</f>
        <v>0</v>
      </c>
      <c r="G34" s="10">
        <f t="shared" si="0"/>
        <v>36</v>
      </c>
      <c r="H34" s="7">
        <f t="shared" si="14"/>
        <v>0</v>
      </c>
      <c r="I34" s="16">
        <f>SUMIFS('Filing Data'!$X:$X,'Filing Data'!$D:$D,'Benchmark Value'!$B34)</f>
        <v>0</v>
      </c>
      <c r="J34" s="16">
        <f t="shared" si="7"/>
        <v>0</v>
      </c>
      <c r="K34" s="10">
        <f>SUM(I$11:I33)</f>
        <v>0</v>
      </c>
      <c r="L34" s="27">
        <f t="shared" si="2"/>
        <v>36</v>
      </c>
      <c r="M34" s="7">
        <f t="shared" si="15"/>
        <v>0</v>
      </c>
      <c r="N34" s="7">
        <f>IF(ISNA(VLOOKUP(B34,'Distribution Data'!$G:$H,2,FALSE)),0,VLOOKUP(B34,'Distribution Data'!$G:$H,2,FALSE))</f>
        <v>0</v>
      </c>
      <c r="O34" s="16">
        <f>IF(ISNA(INDEX($C33:$C$3618,MATCH(TRUE,INDEX($C33:$C$3618&lt;&gt;$C33,0),0))), O33, INDEX($C33:$C$3618,MATCH(TRUE,INDEX($C33:$C$3618&lt;&gt;$C33,0),0)))</f>
        <v>52227699.111534193</v>
      </c>
      <c r="P34" s="16">
        <f t="shared" si="8"/>
        <v>0</v>
      </c>
      <c r="Q34" s="27">
        <f t="shared" si="9"/>
        <v>117</v>
      </c>
      <c r="R34" s="7">
        <f t="shared" si="16"/>
        <v>446390.59069687343</v>
      </c>
      <c r="S34" s="7">
        <f t="shared" si="4"/>
        <v>446390.59069687343</v>
      </c>
      <c r="T34" s="5">
        <f>VLOOKUP($B34,'Benchmark Data'!$A:$B,2,FALSE)</f>
        <v>9.4</v>
      </c>
      <c r="U34" s="12">
        <f t="shared" si="17"/>
        <v>2.129926257824849E-3</v>
      </c>
      <c r="V34" s="7">
        <f t="shared" si="18"/>
        <v>10831627.286244135</v>
      </c>
    </row>
    <row r="35" spans="1:22" x14ac:dyDescent="0.25">
      <c r="A35" s="5">
        <f t="shared" si="5"/>
        <v>2003</v>
      </c>
      <c r="B35" s="6">
        <f t="shared" si="12"/>
        <v>37975</v>
      </c>
      <c r="C35" s="7">
        <f>MAX(SUMIFS('Filing Data'!$V:$V,'Filing Data'!$D:$D,'Benchmark Value'!$B35),C34)</f>
        <v>0</v>
      </c>
      <c r="D35" s="7">
        <f>SUMIFS('Filing Data'!$Z:$Z,'Filing Data'!$D:$D,'Benchmark Value'!$B35)</f>
        <v>0</v>
      </c>
      <c r="E35" s="16">
        <f t="shared" si="13"/>
        <v>0</v>
      </c>
      <c r="F35" s="10">
        <f>SUM(D$11:D34)</f>
        <v>0</v>
      </c>
      <c r="G35" s="10">
        <f t="shared" si="0"/>
        <v>36</v>
      </c>
      <c r="H35" s="7">
        <f t="shared" si="14"/>
        <v>0</v>
      </c>
      <c r="I35" s="16">
        <f>SUMIFS('Filing Data'!$X:$X,'Filing Data'!$D:$D,'Benchmark Value'!$B35)</f>
        <v>0</v>
      </c>
      <c r="J35" s="16">
        <f t="shared" si="7"/>
        <v>0</v>
      </c>
      <c r="K35" s="10">
        <f>SUM(I$11:I34)</f>
        <v>0</v>
      </c>
      <c r="L35" s="27">
        <f t="shared" si="2"/>
        <v>36</v>
      </c>
      <c r="M35" s="7">
        <f t="shared" si="15"/>
        <v>0</v>
      </c>
      <c r="N35" s="7">
        <f>IF(ISNA(VLOOKUP(B35,'Distribution Data'!$G:$H,2,FALSE)),0,VLOOKUP(B35,'Distribution Data'!$G:$H,2,FALSE))</f>
        <v>0</v>
      </c>
      <c r="O35" s="16">
        <f>IF(ISNA(INDEX($C34:$C$3618,MATCH(TRUE,INDEX($C34:$C$3618&lt;&gt;$C34,0),0))), O34, INDEX($C34:$C$3618,MATCH(TRUE,INDEX($C34:$C$3618&lt;&gt;$C34,0),0)))</f>
        <v>52227699.111534193</v>
      </c>
      <c r="P35" s="16">
        <f t="shared" si="8"/>
        <v>0</v>
      </c>
      <c r="Q35" s="27">
        <f t="shared" si="9"/>
        <v>117</v>
      </c>
      <c r="R35" s="7">
        <f t="shared" si="16"/>
        <v>446390.59069687343</v>
      </c>
      <c r="S35" s="7">
        <f t="shared" si="4"/>
        <v>446390.59069687343</v>
      </c>
      <c r="T35" s="5">
        <f>VLOOKUP($B35,'Benchmark Data'!$A:$B,2,FALSE)</f>
        <v>9.4</v>
      </c>
      <c r="U35" s="12">
        <f t="shared" si="17"/>
        <v>0</v>
      </c>
      <c r="V35" s="7">
        <f t="shared" si="18"/>
        <v>11278017.876941008</v>
      </c>
    </row>
    <row r="36" spans="1:22" x14ac:dyDescent="0.25">
      <c r="A36" s="5">
        <f t="shared" si="5"/>
        <v>2003</v>
      </c>
      <c r="B36" s="6">
        <f t="shared" si="12"/>
        <v>37976</v>
      </c>
      <c r="C36" s="7">
        <f>MAX(SUMIFS('Filing Data'!$V:$V,'Filing Data'!$D:$D,'Benchmark Value'!$B36),C35)</f>
        <v>0</v>
      </c>
      <c r="D36" s="7">
        <f>SUMIFS('Filing Data'!$Z:$Z,'Filing Data'!$D:$D,'Benchmark Value'!$B36)</f>
        <v>0</v>
      </c>
      <c r="E36" s="16">
        <f t="shared" si="13"/>
        <v>0</v>
      </c>
      <c r="F36" s="10">
        <f>SUM(D$11:D35)</f>
        <v>0</v>
      </c>
      <c r="G36" s="10">
        <f t="shared" si="0"/>
        <v>36</v>
      </c>
      <c r="H36" s="7">
        <f t="shared" si="14"/>
        <v>0</v>
      </c>
      <c r="I36" s="16">
        <f>SUMIFS('Filing Data'!$X:$X,'Filing Data'!$D:$D,'Benchmark Value'!$B36)</f>
        <v>0</v>
      </c>
      <c r="J36" s="16">
        <f t="shared" si="7"/>
        <v>0</v>
      </c>
      <c r="K36" s="10">
        <f>SUM(I$11:I35)</f>
        <v>0</v>
      </c>
      <c r="L36" s="27">
        <f t="shared" si="2"/>
        <v>36</v>
      </c>
      <c r="M36" s="7">
        <f t="shared" si="15"/>
        <v>0</v>
      </c>
      <c r="N36" s="7">
        <f>IF(ISNA(VLOOKUP(B36,'Distribution Data'!$G:$H,2,FALSE)),0,VLOOKUP(B36,'Distribution Data'!$G:$H,2,FALSE))</f>
        <v>0</v>
      </c>
      <c r="O36" s="16">
        <f>IF(ISNA(INDEX($C35:$C$3618,MATCH(TRUE,INDEX($C35:$C$3618&lt;&gt;$C35,0),0))), O35, INDEX($C35:$C$3618,MATCH(TRUE,INDEX($C35:$C$3618&lt;&gt;$C35,0),0)))</f>
        <v>52227699.111534193</v>
      </c>
      <c r="P36" s="16">
        <f t="shared" si="8"/>
        <v>0</v>
      </c>
      <c r="Q36" s="27">
        <f t="shared" si="9"/>
        <v>117</v>
      </c>
      <c r="R36" s="7">
        <f t="shared" si="16"/>
        <v>446390.59069687343</v>
      </c>
      <c r="S36" s="7">
        <f t="shared" si="4"/>
        <v>446390.59069687343</v>
      </c>
      <c r="T36" s="5">
        <f>VLOOKUP($B36,'Benchmark Data'!$A:$B,2,FALSE)</f>
        <v>9.4</v>
      </c>
      <c r="U36" s="12">
        <f t="shared" si="17"/>
        <v>0</v>
      </c>
      <c r="V36" s="7">
        <f t="shared" si="18"/>
        <v>11724408.467637882</v>
      </c>
    </row>
    <row r="37" spans="1:22" x14ac:dyDescent="0.25">
      <c r="A37" s="5">
        <f t="shared" si="5"/>
        <v>2003</v>
      </c>
      <c r="B37" s="6">
        <f t="shared" si="12"/>
        <v>37977</v>
      </c>
      <c r="C37" s="7">
        <f>MAX(SUMIFS('Filing Data'!$V:$V,'Filing Data'!$D:$D,'Benchmark Value'!$B37),C36)</f>
        <v>0</v>
      </c>
      <c r="D37" s="7">
        <f>SUMIFS('Filing Data'!$Z:$Z,'Filing Data'!$D:$D,'Benchmark Value'!$B37)</f>
        <v>0</v>
      </c>
      <c r="E37" s="16">
        <f t="shared" si="13"/>
        <v>0</v>
      </c>
      <c r="F37" s="10">
        <f>SUM(D$11:D36)</f>
        <v>0</v>
      </c>
      <c r="G37" s="10">
        <f t="shared" si="0"/>
        <v>36</v>
      </c>
      <c r="H37" s="7">
        <f t="shared" si="14"/>
        <v>0</v>
      </c>
      <c r="I37" s="16">
        <f>SUMIFS('Filing Data'!$X:$X,'Filing Data'!$D:$D,'Benchmark Value'!$B37)</f>
        <v>0</v>
      </c>
      <c r="J37" s="16">
        <f t="shared" si="7"/>
        <v>0</v>
      </c>
      <c r="K37" s="10">
        <f>SUM(I$11:I36)</f>
        <v>0</v>
      </c>
      <c r="L37" s="27">
        <f t="shared" si="2"/>
        <v>36</v>
      </c>
      <c r="M37" s="7">
        <f t="shared" si="15"/>
        <v>0</v>
      </c>
      <c r="N37" s="7">
        <f>IF(ISNA(VLOOKUP(B37,'Distribution Data'!$G:$H,2,FALSE)),0,VLOOKUP(B37,'Distribution Data'!$G:$H,2,FALSE))</f>
        <v>0</v>
      </c>
      <c r="O37" s="16">
        <f>IF(ISNA(INDEX($C36:$C$3618,MATCH(TRUE,INDEX($C36:$C$3618&lt;&gt;$C36,0),0))), O36, INDEX($C36:$C$3618,MATCH(TRUE,INDEX($C36:$C$3618&lt;&gt;$C36,0),0)))</f>
        <v>52227699.111534193</v>
      </c>
      <c r="P37" s="16">
        <f t="shared" si="8"/>
        <v>0</v>
      </c>
      <c r="Q37" s="27">
        <f t="shared" si="9"/>
        <v>117</v>
      </c>
      <c r="R37" s="7">
        <f t="shared" si="16"/>
        <v>446390.59069687343</v>
      </c>
      <c r="S37" s="7">
        <f t="shared" si="4"/>
        <v>446390.59069687343</v>
      </c>
      <c r="T37" s="5">
        <f>VLOOKUP($B37,'Benchmark Data'!$A:$B,2,FALSE)</f>
        <v>9.4499999999999993</v>
      </c>
      <c r="U37" s="12">
        <f t="shared" si="17"/>
        <v>5.3050522296930981E-3</v>
      </c>
      <c r="V37" s="7">
        <f t="shared" si="18"/>
        <v>12233162.933162615</v>
      </c>
    </row>
    <row r="38" spans="1:22" x14ac:dyDescent="0.25">
      <c r="A38" s="5">
        <f t="shared" si="5"/>
        <v>2003</v>
      </c>
      <c r="B38" s="6">
        <f t="shared" si="12"/>
        <v>37978</v>
      </c>
      <c r="C38" s="7">
        <f>MAX(SUMIFS('Filing Data'!$V:$V,'Filing Data'!$D:$D,'Benchmark Value'!$B38),C37)</f>
        <v>0</v>
      </c>
      <c r="D38" s="7">
        <f>SUMIFS('Filing Data'!$Z:$Z,'Filing Data'!$D:$D,'Benchmark Value'!$B38)</f>
        <v>0</v>
      </c>
      <c r="E38" s="16">
        <f t="shared" si="13"/>
        <v>0</v>
      </c>
      <c r="F38" s="10">
        <f>SUM(D$11:D37)</f>
        <v>0</v>
      </c>
      <c r="G38" s="10">
        <f t="shared" si="0"/>
        <v>36</v>
      </c>
      <c r="H38" s="7">
        <f t="shared" si="14"/>
        <v>0</v>
      </c>
      <c r="I38" s="16">
        <f>SUMIFS('Filing Data'!$X:$X,'Filing Data'!$D:$D,'Benchmark Value'!$B38)</f>
        <v>0</v>
      </c>
      <c r="J38" s="16">
        <f t="shared" si="7"/>
        <v>0</v>
      </c>
      <c r="K38" s="10">
        <f>SUM(I$11:I37)</f>
        <v>0</v>
      </c>
      <c r="L38" s="27">
        <f t="shared" si="2"/>
        <v>36</v>
      </c>
      <c r="M38" s="7">
        <f t="shared" si="15"/>
        <v>0</v>
      </c>
      <c r="N38" s="7">
        <f>IF(ISNA(VLOOKUP(B38,'Distribution Data'!$G:$H,2,FALSE)),0,VLOOKUP(B38,'Distribution Data'!$G:$H,2,FALSE))</f>
        <v>0</v>
      </c>
      <c r="O38" s="16">
        <f>IF(ISNA(INDEX($C37:$C$3618,MATCH(TRUE,INDEX($C37:$C$3618&lt;&gt;$C37,0),0))), O37, INDEX($C37:$C$3618,MATCH(TRUE,INDEX($C37:$C$3618&lt;&gt;$C37,0),0)))</f>
        <v>52227699.111534193</v>
      </c>
      <c r="P38" s="16">
        <f t="shared" si="8"/>
        <v>0</v>
      </c>
      <c r="Q38" s="27">
        <f t="shared" si="9"/>
        <v>117</v>
      </c>
      <c r="R38" s="7">
        <f t="shared" si="16"/>
        <v>446390.59069687343</v>
      </c>
      <c r="S38" s="7">
        <f t="shared" si="4"/>
        <v>446390.59069687343</v>
      </c>
      <c r="T38" s="5">
        <f>VLOOKUP($B38,'Benchmark Data'!$A:$B,2,FALSE)</f>
        <v>9.44</v>
      </c>
      <c r="U38" s="12">
        <f t="shared" si="17"/>
        <v>-1.0587613482419878E-3</v>
      </c>
      <c r="V38" s="7">
        <f t="shared" si="18"/>
        <v>12666608.37789847</v>
      </c>
    </row>
    <row r="39" spans="1:22" x14ac:dyDescent="0.25">
      <c r="A39" s="5">
        <f t="shared" si="5"/>
        <v>2003</v>
      </c>
      <c r="B39" s="6">
        <f t="shared" si="12"/>
        <v>37979</v>
      </c>
      <c r="C39" s="7">
        <f>MAX(SUMIFS('Filing Data'!$V:$V,'Filing Data'!$D:$D,'Benchmark Value'!$B39),C38)</f>
        <v>0</v>
      </c>
      <c r="D39" s="7">
        <f>SUMIFS('Filing Data'!$Z:$Z,'Filing Data'!$D:$D,'Benchmark Value'!$B39)</f>
        <v>0</v>
      </c>
      <c r="E39" s="16">
        <f t="shared" si="13"/>
        <v>0</v>
      </c>
      <c r="F39" s="10">
        <f>SUM(D$11:D38)</f>
        <v>0</v>
      </c>
      <c r="G39" s="10">
        <f t="shared" si="0"/>
        <v>36</v>
      </c>
      <c r="H39" s="7">
        <f t="shared" si="14"/>
        <v>0</v>
      </c>
      <c r="I39" s="16">
        <f>SUMIFS('Filing Data'!$X:$X,'Filing Data'!$D:$D,'Benchmark Value'!$B39)</f>
        <v>0</v>
      </c>
      <c r="J39" s="16">
        <f t="shared" si="7"/>
        <v>0</v>
      </c>
      <c r="K39" s="10">
        <f>SUM(I$11:I38)</f>
        <v>0</v>
      </c>
      <c r="L39" s="27">
        <f t="shared" si="2"/>
        <v>36</v>
      </c>
      <c r="M39" s="7">
        <f t="shared" si="15"/>
        <v>0</v>
      </c>
      <c r="N39" s="7">
        <f>IF(ISNA(VLOOKUP(B39,'Distribution Data'!$G:$H,2,FALSE)),0,VLOOKUP(B39,'Distribution Data'!$G:$H,2,FALSE))</f>
        <v>0</v>
      </c>
      <c r="O39" s="16">
        <f>IF(ISNA(INDEX($C38:$C$3618,MATCH(TRUE,INDEX($C38:$C$3618&lt;&gt;$C38,0),0))), O38, INDEX($C38:$C$3618,MATCH(TRUE,INDEX($C38:$C$3618&lt;&gt;$C38,0),0)))</f>
        <v>52227699.111534193</v>
      </c>
      <c r="P39" s="16">
        <f t="shared" si="8"/>
        <v>0</v>
      </c>
      <c r="Q39" s="27">
        <f t="shared" si="9"/>
        <v>117</v>
      </c>
      <c r="R39" s="7">
        <f t="shared" si="16"/>
        <v>446390.59069687343</v>
      </c>
      <c r="S39" s="7">
        <f t="shared" si="4"/>
        <v>446390.59069687343</v>
      </c>
      <c r="T39" s="5">
        <f>VLOOKUP($B39,'Benchmark Data'!$A:$B,2,FALSE)</f>
        <v>9.4600000000000009</v>
      </c>
      <c r="U39" s="12">
        <f t="shared" si="17"/>
        <v>2.1164029063776937E-3</v>
      </c>
      <c r="V39" s="7">
        <f t="shared" si="18"/>
        <v>13139835.003294282</v>
      </c>
    </row>
    <row r="40" spans="1:22" x14ac:dyDescent="0.25">
      <c r="A40" s="5">
        <f t="shared" si="5"/>
        <v>2003</v>
      </c>
      <c r="B40" s="6">
        <f t="shared" si="12"/>
        <v>37980</v>
      </c>
      <c r="C40" s="7">
        <f>MAX(SUMIFS('Filing Data'!$V:$V,'Filing Data'!$D:$D,'Benchmark Value'!$B40),C39)</f>
        <v>0</v>
      </c>
      <c r="D40" s="7">
        <f>SUMIFS('Filing Data'!$Z:$Z,'Filing Data'!$D:$D,'Benchmark Value'!$B40)</f>
        <v>0</v>
      </c>
      <c r="E40" s="16">
        <f t="shared" si="13"/>
        <v>0</v>
      </c>
      <c r="F40" s="10">
        <f>SUM(D$11:D39)</f>
        <v>0</v>
      </c>
      <c r="G40" s="10">
        <f t="shared" si="0"/>
        <v>36</v>
      </c>
      <c r="H40" s="7">
        <f t="shared" si="14"/>
        <v>0</v>
      </c>
      <c r="I40" s="16">
        <f>SUMIFS('Filing Data'!$X:$X,'Filing Data'!$D:$D,'Benchmark Value'!$B40)</f>
        <v>0</v>
      </c>
      <c r="J40" s="16">
        <f t="shared" si="7"/>
        <v>0</v>
      </c>
      <c r="K40" s="10">
        <f>SUM(I$11:I39)</f>
        <v>0</v>
      </c>
      <c r="L40" s="27">
        <f t="shared" si="2"/>
        <v>36</v>
      </c>
      <c r="M40" s="7">
        <f t="shared" si="15"/>
        <v>0</v>
      </c>
      <c r="N40" s="7">
        <f>IF(ISNA(VLOOKUP(B40,'Distribution Data'!$G:$H,2,FALSE)),0,VLOOKUP(B40,'Distribution Data'!$G:$H,2,FALSE))</f>
        <v>0</v>
      </c>
      <c r="O40" s="16">
        <f>IF(ISNA(INDEX($C39:$C$3618,MATCH(TRUE,INDEX($C39:$C$3618&lt;&gt;$C39,0),0))), O39, INDEX($C39:$C$3618,MATCH(TRUE,INDEX($C39:$C$3618&lt;&gt;$C39,0),0)))</f>
        <v>52227699.111534193</v>
      </c>
      <c r="P40" s="16">
        <f t="shared" si="8"/>
        <v>0</v>
      </c>
      <c r="Q40" s="27">
        <f t="shared" si="9"/>
        <v>117</v>
      </c>
      <c r="R40" s="7">
        <f t="shared" si="16"/>
        <v>446390.59069687343</v>
      </c>
      <c r="S40" s="7">
        <f t="shared" si="4"/>
        <v>446390.59069687343</v>
      </c>
      <c r="T40" s="5">
        <f>VLOOKUP($B40,'Benchmark Data'!$A:$B,2,FALSE)</f>
        <v>9.4600000000000009</v>
      </c>
      <c r="U40" s="12">
        <f t="shared" si="17"/>
        <v>0</v>
      </c>
      <c r="V40" s="7">
        <f t="shared" si="18"/>
        <v>13586225.593991155</v>
      </c>
    </row>
    <row r="41" spans="1:22" x14ac:dyDescent="0.25">
      <c r="A41" s="5">
        <f t="shared" si="5"/>
        <v>2003</v>
      </c>
      <c r="B41" s="6">
        <f t="shared" si="12"/>
        <v>37981</v>
      </c>
      <c r="C41" s="7">
        <f>MAX(SUMIFS('Filing Data'!$V:$V,'Filing Data'!$D:$D,'Benchmark Value'!$B41),C40)</f>
        <v>0</v>
      </c>
      <c r="D41" s="7">
        <f>SUMIFS('Filing Data'!$Z:$Z,'Filing Data'!$D:$D,'Benchmark Value'!$B41)</f>
        <v>0</v>
      </c>
      <c r="E41" s="16">
        <f t="shared" si="13"/>
        <v>0</v>
      </c>
      <c r="F41" s="10">
        <f>SUM(D$11:D40)</f>
        <v>0</v>
      </c>
      <c r="G41" s="10">
        <f t="shared" si="0"/>
        <v>36</v>
      </c>
      <c r="H41" s="7">
        <f t="shared" si="14"/>
        <v>0</v>
      </c>
      <c r="I41" s="16">
        <f>SUMIFS('Filing Data'!$X:$X,'Filing Data'!$D:$D,'Benchmark Value'!$B41)</f>
        <v>0</v>
      </c>
      <c r="J41" s="16">
        <f t="shared" si="7"/>
        <v>0</v>
      </c>
      <c r="K41" s="10">
        <f>SUM(I$11:I40)</f>
        <v>0</v>
      </c>
      <c r="L41" s="27">
        <f t="shared" si="2"/>
        <v>36</v>
      </c>
      <c r="M41" s="7">
        <f t="shared" si="15"/>
        <v>0</v>
      </c>
      <c r="N41" s="7">
        <f>IF(ISNA(VLOOKUP(B41,'Distribution Data'!$G:$H,2,FALSE)),0,VLOOKUP(B41,'Distribution Data'!$G:$H,2,FALSE))</f>
        <v>0</v>
      </c>
      <c r="O41" s="16">
        <f>IF(ISNA(INDEX($C40:$C$3618,MATCH(TRUE,INDEX($C40:$C$3618&lt;&gt;$C40,0),0))), O40, INDEX($C40:$C$3618,MATCH(TRUE,INDEX($C40:$C$3618&lt;&gt;$C40,0),0)))</f>
        <v>52227699.111534193</v>
      </c>
      <c r="P41" s="16">
        <f t="shared" si="8"/>
        <v>0</v>
      </c>
      <c r="Q41" s="27">
        <f t="shared" si="9"/>
        <v>117</v>
      </c>
      <c r="R41" s="7">
        <f t="shared" si="16"/>
        <v>446390.59069687343</v>
      </c>
      <c r="S41" s="7">
        <f t="shared" si="4"/>
        <v>446390.59069687343</v>
      </c>
      <c r="T41" s="5">
        <f>VLOOKUP($B41,'Benchmark Data'!$A:$B,2,FALSE)</f>
        <v>9.48</v>
      </c>
      <c r="U41" s="12">
        <f t="shared" si="17"/>
        <v>2.1119332031435513E-3</v>
      </c>
      <c r="V41" s="7">
        <f t="shared" si="18"/>
        <v>14061339.706028391</v>
      </c>
    </row>
    <row r="42" spans="1:22" x14ac:dyDescent="0.25">
      <c r="A42" s="5">
        <f t="shared" si="5"/>
        <v>2003</v>
      </c>
      <c r="B42" s="6">
        <f t="shared" si="12"/>
        <v>37982</v>
      </c>
      <c r="C42" s="7">
        <f>MAX(SUMIFS('Filing Data'!$V:$V,'Filing Data'!$D:$D,'Benchmark Value'!$B42),C41)</f>
        <v>0</v>
      </c>
      <c r="D42" s="7">
        <f>SUMIFS('Filing Data'!$Z:$Z,'Filing Data'!$D:$D,'Benchmark Value'!$B42)</f>
        <v>0</v>
      </c>
      <c r="E42" s="16">
        <f t="shared" si="13"/>
        <v>0</v>
      </c>
      <c r="F42" s="10">
        <f>SUM(D$11:D41)</f>
        <v>0</v>
      </c>
      <c r="G42" s="10">
        <f t="shared" si="0"/>
        <v>36</v>
      </c>
      <c r="H42" s="7">
        <f t="shared" si="14"/>
        <v>0</v>
      </c>
      <c r="I42" s="16">
        <f>SUMIFS('Filing Data'!$X:$X,'Filing Data'!$D:$D,'Benchmark Value'!$B42)</f>
        <v>0</v>
      </c>
      <c r="J42" s="16">
        <f t="shared" si="7"/>
        <v>0</v>
      </c>
      <c r="K42" s="10">
        <f>SUM(I$11:I41)</f>
        <v>0</v>
      </c>
      <c r="L42" s="27">
        <f t="shared" si="2"/>
        <v>36</v>
      </c>
      <c r="M42" s="7">
        <f t="shared" si="15"/>
        <v>0</v>
      </c>
      <c r="N42" s="7">
        <f>IF(ISNA(VLOOKUP(B42,'Distribution Data'!$G:$H,2,FALSE)),0,VLOOKUP(B42,'Distribution Data'!$G:$H,2,FALSE))</f>
        <v>0</v>
      </c>
      <c r="O42" s="16">
        <f>IF(ISNA(INDEX($C41:$C$3618,MATCH(TRUE,INDEX($C41:$C$3618&lt;&gt;$C41,0),0))), O41, INDEX($C41:$C$3618,MATCH(TRUE,INDEX($C41:$C$3618&lt;&gt;$C41,0),0)))</f>
        <v>52227699.111534193</v>
      </c>
      <c r="P42" s="16">
        <f t="shared" si="8"/>
        <v>0</v>
      </c>
      <c r="Q42" s="27">
        <f t="shared" si="9"/>
        <v>117</v>
      </c>
      <c r="R42" s="7">
        <f t="shared" si="16"/>
        <v>446390.59069687343</v>
      </c>
      <c r="S42" s="7">
        <f t="shared" si="4"/>
        <v>446390.59069687343</v>
      </c>
      <c r="T42" s="5">
        <f>VLOOKUP($B42,'Benchmark Data'!$A:$B,2,FALSE)</f>
        <v>9.48</v>
      </c>
      <c r="U42" s="12">
        <f t="shared" si="17"/>
        <v>0</v>
      </c>
      <c r="V42" s="7">
        <f t="shared" si="18"/>
        <v>14507730.296725264</v>
      </c>
    </row>
    <row r="43" spans="1:22" x14ac:dyDescent="0.25">
      <c r="A43" s="5">
        <f t="shared" si="5"/>
        <v>2003</v>
      </c>
      <c r="B43" s="6">
        <f t="shared" si="12"/>
        <v>37983</v>
      </c>
      <c r="C43" s="7">
        <f>MAX(SUMIFS('Filing Data'!$V:$V,'Filing Data'!$D:$D,'Benchmark Value'!$B43),C42)</f>
        <v>0</v>
      </c>
      <c r="D43" s="7">
        <f>SUMIFS('Filing Data'!$Z:$Z,'Filing Data'!$D:$D,'Benchmark Value'!$B43)</f>
        <v>0</v>
      </c>
      <c r="E43" s="16">
        <f t="shared" si="13"/>
        <v>0</v>
      </c>
      <c r="F43" s="10">
        <f>SUM(D$11:D42)</f>
        <v>0</v>
      </c>
      <c r="G43" s="10">
        <f t="shared" si="0"/>
        <v>36</v>
      </c>
      <c r="H43" s="7">
        <f t="shared" si="14"/>
        <v>0</v>
      </c>
      <c r="I43" s="16">
        <f>SUMIFS('Filing Data'!$X:$X,'Filing Data'!$D:$D,'Benchmark Value'!$B43)</f>
        <v>0</v>
      </c>
      <c r="J43" s="16">
        <f t="shared" si="7"/>
        <v>0</v>
      </c>
      <c r="K43" s="10">
        <f>SUM(I$11:I42)</f>
        <v>0</v>
      </c>
      <c r="L43" s="27">
        <f t="shared" si="2"/>
        <v>36</v>
      </c>
      <c r="M43" s="7">
        <f t="shared" si="15"/>
        <v>0</v>
      </c>
      <c r="N43" s="7">
        <f>IF(ISNA(VLOOKUP(B43,'Distribution Data'!$G:$H,2,FALSE)),0,VLOOKUP(B43,'Distribution Data'!$G:$H,2,FALSE))</f>
        <v>0</v>
      </c>
      <c r="O43" s="16">
        <f>IF(ISNA(INDEX($C42:$C$3618,MATCH(TRUE,INDEX($C42:$C$3618&lt;&gt;$C42,0),0))), O42, INDEX($C42:$C$3618,MATCH(TRUE,INDEX($C42:$C$3618&lt;&gt;$C42,0),0)))</f>
        <v>52227699.111534193</v>
      </c>
      <c r="P43" s="16">
        <f t="shared" si="8"/>
        <v>0</v>
      </c>
      <c r="Q43" s="27">
        <f t="shared" si="9"/>
        <v>117</v>
      </c>
      <c r="R43" s="7">
        <f t="shared" si="16"/>
        <v>446390.59069687343</v>
      </c>
      <c r="S43" s="7">
        <f t="shared" si="4"/>
        <v>446390.59069687343</v>
      </c>
      <c r="T43" s="5">
        <f>VLOOKUP($B43,'Benchmark Data'!$A:$B,2,FALSE)</f>
        <v>9.48</v>
      </c>
      <c r="U43" s="12">
        <f t="shared" si="17"/>
        <v>0</v>
      </c>
      <c r="V43" s="7">
        <f t="shared" si="18"/>
        <v>14954120.887422137</v>
      </c>
    </row>
    <row r="44" spans="1:22" x14ac:dyDescent="0.25">
      <c r="A44" s="5">
        <f t="shared" si="5"/>
        <v>2003</v>
      </c>
      <c r="B44" s="6">
        <f t="shared" si="12"/>
        <v>37984</v>
      </c>
      <c r="C44" s="7">
        <f>MAX(SUMIFS('Filing Data'!$V:$V,'Filing Data'!$D:$D,'Benchmark Value'!$B44),C43)</f>
        <v>0</v>
      </c>
      <c r="D44" s="7">
        <f>SUMIFS('Filing Data'!$Z:$Z,'Filing Data'!$D:$D,'Benchmark Value'!$B44)</f>
        <v>0</v>
      </c>
      <c r="E44" s="16">
        <f t="shared" si="13"/>
        <v>0</v>
      </c>
      <c r="F44" s="10">
        <f>SUM(D$11:D43)</f>
        <v>0</v>
      </c>
      <c r="G44" s="10">
        <f t="shared" si="0"/>
        <v>36</v>
      </c>
      <c r="H44" s="7">
        <f t="shared" si="14"/>
        <v>0</v>
      </c>
      <c r="I44" s="16">
        <f>SUMIFS('Filing Data'!$X:$X,'Filing Data'!$D:$D,'Benchmark Value'!$B44)</f>
        <v>0</v>
      </c>
      <c r="J44" s="16">
        <f t="shared" si="7"/>
        <v>0</v>
      </c>
      <c r="K44" s="10">
        <f>SUM(I$11:I43)</f>
        <v>0</v>
      </c>
      <c r="L44" s="27">
        <f t="shared" si="2"/>
        <v>36</v>
      </c>
      <c r="M44" s="7">
        <f t="shared" si="15"/>
        <v>0</v>
      </c>
      <c r="N44" s="7">
        <f>IF(ISNA(VLOOKUP(B44,'Distribution Data'!$G:$H,2,FALSE)),0,VLOOKUP(B44,'Distribution Data'!$G:$H,2,FALSE))</f>
        <v>0</v>
      </c>
      <c r="O44" s="16">
        <f>IF(ISNA(INDEX($C43:$C$3618,MATCH(TRUE,INDEX($C43:$C$3618&lt;&gt;$C43,0),0))), O43, INDEX($C43:$C$3618,MATCH(TRUE,INDEX($C43:$C$3618&lt;&gt;$C43,0),0)))</f>
        <v>52227699.111534193</v>
      </c>
      <c r="P44" s="16">
        <f t="shared" si="8"/>
        <v>0</v>
      </c>
      <c r="Q44" s="27">
        <f t="shared" si="9"/>
        <v>117</v>
      </c>
      <c r="R44" s="7">
        <f t="shared" si="16"/>
        <v>446390.59069687343</v>
      </c>
      <c r="S44" s="7">
        <f t="shared" si="4"/>
        <v>446390.59069687343</v>
      </c>
      <c r="T44" s="5">
        <f>VLOOKUP($B44,'Benchmark Data'!$A:$B,2,FALSE)</f>
        <v>9.5399999999999991</v>
      </c>
      <c r="U44" s="12">
        <f t="shared" si="17"/>
        <v>6.3091691932645345E-3</v>
      </c>
      <c r="V44" s="7">
        <f t="shared" si="18"/>
        <v>15495157.812849527</v>
      </c>
    </row>
    <row r="45" spans="1:22" x14ac:dyDescent="0.25">
      <c r="A45" s="5">
        <f t="shared" si="5"/>
        <v>2003</v>
      </c>
      <c r="B45" s="6">
        <f t="shared" si="12"/>
        <v>37985</v>
      </c>
      <c r="C45" s="7">
        <f>MAX(SUMIFS('Filing Data'!$V:$V,'Filing Data'!$D:$D,'Benchmark Value'!$B45),C44)</f>
        <v>0</v>
      </c>
      <c r="D45" s="7">
        <f>SUMIFS('Filing Data'!$Z:$Z,'Filing Data'!$D:$D,'Benchmark Value'!$B45)</f>
        <v>0</v>
      </c>
      <c r="E45" s="16">
        <f t="shared" si="13"/>
        <v>0</v>
      </c>
      <c r="F45" s="10">
        <f>SUM(D$11:D44)</f>
        <v>0</v>
      </c>
      <c r="G45" s="10">
        <f t="shared" si="0"/>
        <v>36</v>
      </c>
      <c r="H45" s="7">
        <f t="shared" si="14"/>
        <v>0</v>
      </c>
      <c r="I45" s="16">
        <f>SUMIFS('Filing Data'!$X:$X,'Filing Data'!$D:$D,'Benchmark Value'!$B45)</f>
        <v>0</v>
      </c>
      <c r="J45" s="16">
        <f t="shared" si="7"/>
        <v>0</v>
      </c>
      <c r="K45" s="10">
        <f>SUM(I$11:I44)</f>
        <v>0</v>
      </c>
      <c r="L45" s="27">
        <f t="shared" si="2"/>
        <v>36</v>
      </c>
      <c r="M45" s="7">
        <f t="shared" si="15"/>
        <v>0</v>
      </c>
      <c r="N45" s="7">
        <f>IF(ISNA(VLOOKUP(B45,'Distribution Data'!$G:$H,2,FALSE)),0,VLOOKUP(B45,'Distribution Data'!$G:$H,2,FALSE))</f>
        <v>0</v>
      </c>
      <c r="O45" s="16">
        <f>IF(ISNA(INDEX($C44:$C$3618,MATCH(TRUE,INDEX($C44:$C$3618&lt;&gt;$C44,0),0))), O44, INDEX($C44:$C$3618,MATCH(TRUE,INDEX($C44:$C$3618&lt;&gt;$C44,0),0)))</f>
        <v>52227699.111534193</v>
      </c>
      <c r="P45" s="16">
        <f t="shared" si="8"/>
        <v>0</v>
      </c>
      <c r="Q45" s="27">
        <f t="shared" si="9"/>
        <v>117</v>
      </c>
      <c r="R45" s="7">
        <f t="shared" si="16"/>
        <v>446390.59069687343</v>
      </c>
      <c r="S45" s="7">
        <f t="shared" si="4"/>
        <v>446390.59069687343</v>
      </c>
      <c r="T45" s="5">
        <f>VLOOKUP($B45,'Benchmark Data'!$A:$B,2,FALSE)</f>
        <v>9.56</v>
      </c>
      <c r="U45" s="12">
        <f t="shared" si="17"/>
        <v>2.0942416031149067E-3</v>
      </c>
      <c r="V45" s="7">
        <f t="shared" si="18"/>
        <v>15974033.011120511</v>
      </c>
    </row>
    <row r="46" spans="1:22" x14ac:dyDescent="0.25">
      <c r="A46" s="5">
        <f t="shared" si="5"/>
        <v>2003</v>
      </c>
      <c r="B46" s="6">
        <f t="shared" si="12"/>
        <v>37986</v>
      </c>
      <c r="C46" s="7">
        <f>MAX(SUMIFS('Filing Data'!$V:$V,'Filing Data'!$D:$D,'Benchmark Value'!$B46),C45)</f>
        <v>0</v>
      </c>
      <c r="D46" s="7">
        <f>SUMIFS('Filing Data'!$Z:$Z,'Filing Data'!$D:$D,'Benchmark Value'!$B46)</f>
        <v>0</v>
      </c>
      <c r="E46" s="16">
        <f t="shared" si="13"/>
        <v>0</v>
      </c>
      <c r="F46" s="10">
        <f>SUM(D$11:D45)</f>
        <v>0</v>
      </c>
      <c r="G46" s="10">
        <f t="shared" si="0"/>
        <v>36</v>
      </c>
      <c r="H46" s="7">
        <f t="shared" si="14"/>
        <v>0</v>
      </c>
      <c r="I46" s="16">
        <f>SUMIFS('Filing Data'!$X:$X,'Filing Data'!$D:$D,'Benchmark Value'!$B46)</f>
        <v>0</v>
      </c>
      <c r="J46" s="16">
        <f t="shared" si="7"/>
        <v>0</v>
      </c>
      <c r="K46" s="10">
        <f>SUM(I$11:I45)</f>
        <v>0</v>
      </c>
      <c r="L46" s="27">
        <f t="shared" si="2"/>
        <v>36</v>
      </c>
      <c r="M46" s="7">
        <f t="shared" si="15"/>
        <v>0</v>
      </c>
      <c r="N46" s="7">
        <f>IF(ISNA(VLOOKUP(B46,'Distribution Data'!$G:$H,2,FALSE)),0,VLOOKUP(B46,'Distribution Data'!$G:$H,2,FALSE))</f>
        <v>0</v>
      </c>
      <c r="O46" s="16">
        <f>IF(ISNA(INDEX($C45:$C$3618,MATCH(TRUE,INDEX($C45:$C$3618&lt;&gt;$C45,0),0))), O45, INDEX($C45:$C$3618,MATCH(TRUE,INDEX($C45:$C$3618&lt;&gt;$C45,0),0)))</f>
        <v>52227699.111534193</v>
      </c>
      <c r="P46" s="16">
        <f t="shared" si="8"/>
        <v>0</v>
      </c>
      <c r="Q46" s="27">
        <f t="shared" si="9"/>
        <v>117</v>
      </c>
      <c r="R46" s="7">
        <f t="shared" si="16"/>
        <v>446390.59069687343</v>
      </c>
      <c r="S46" s="7">
        <f t="shared" si="4"/>
        <v>446390.59069687343</v>
      </c>
      <c r="T46" s="5">
        <f>VLOOKUP($B46,'Benchmark Data'!$A:$B,2,FALSE)</f>
        <v>9.49</v>
      </c>
      <c r="U46" s="12">
        <f t="shared" si="17"/>
        <v>-7.3491144414734536E-3</v>
      </c>
      <c r="V46" s="7">
        <f t="shared" si="18"/>
        <v>16303458.924957715</v>
      </c>
    </row>
    <row r="47" spans="1:22" x14ac:dyDescent="0.25">
      <c r="A47" s="5">
        <f t="shared" si="5"/>
        <v>2004</v>
      </c>
      <c r="B47" s="6">
        <f t="shared" si="12"/>
        <v>37987</v>
      </c>
      <c r="C47" s="7">
        <f>MAX(SUMIFS('Filing Data'!$V:$V,'Filing Data'!$D:$D,'Benchmark Value'!$B47),C46)</f>
        <v>0</v>
      </c>
      <c r="D47" s="7">
        <f>SUMIFS('Filing Data'!$Z:$Z,'Filing Data'!$D:$D,'Benchmark Value'!$B47)</f>
        <v>0</v>
      </c>
      <c r="E47" s="16">
        <f t="shared" si="13"/>
        <v>0</v>
      </c>
      <c r="F47" s="10">
        <f>SUM(D$11:D46)</f>
        <v>0</v>
      </c>
      <c r="G47" s="10">
        <f t="shared" si="0"/>
        <v>366</v>
      </c>
      <c r="H47" s="7">
        <f t="shared" si="14"/>
        <v>0</v>
      </c>
      <c r="I47" s="16">
        <f>SUMIFS('Filing Data'!$X:$X,'Filing Data'!$D:$D,'Benchmark Value'!$B47)</f>
        <v>0</v>
      </c>
      <c r="J47" s="16">
        <f t="shared" si="7"/>
        <v>0</v>
      </c>
      <c r="K47" s="10">
        <f>SUM(I$11:I46)</f>
        <v>0</v>
      </c>
      <c r="L47" s="27">
        <f t="shared" si="2"/>
        <v>366</v>
      </c>
      <c r="M47" s="7">
        <f t="shared" si="15"/>
        <v>0</v>
      </c>
      <c r="N47" s="7">
        <f>IF(ISNA(VLOOKUP(B47,'Distribution Data'!$G:$H,2,FALSE)),0,VLOOKUP(B47,'Distribution Data'!$G:$H,2,FALSE))</f>
        <v>0</v>
      </c>
      <c r="O47" s="16">
        <f>IF(ISNA(INDEX($C46:$C$3618,MATCH(TRUE,INDEX($C46:$C$3618&lt;&gt;$C46,0),0))), O46, INDEX($C46:$C$3618,MATCH(TRUE,INDEX($C46:$C$3618&lt;&gt;$C46,0),0)))</f>
        <v>52227699.111534193</v>
      </c>
      <c r="P47" s="16">
        <f t="shared" si="8"/>
        <v>0</v>
      </c>
      <c r="Q47" s="27">
        <f t="shared" si="9"/>
        <v>117</v>
      </c>
      <c r="R47" s="7">
        <f t="shared" si="16"/>
        <v>446390.59069687343</v>
      </c>
      <c r="S47" s="7">
        <f t="shared" si="4"/>
        <v>446390.59069687343</v>
      </c>
      <c r="T47" s="5">
        <f>VLOOKUP($B47,'Benchmark Data'!$A:$B,2,FALSE)</f>
        <v>9.49</v>
      </c>
      <c r="U47" s="12">
        <f t="shared" si="17"/>
        <v>0</v>
      </c>
      <c r="V47" s="7">
        <f t="shared" si="18"/>
        <v>16749849.515654588</v>
      </c>
    </row>
    <row r="48" spans="1:22" x14ac:dyDescent="0.25">
      <c r="A48" s="5">
        <f t="shared" si="5"/>
        <v>2004</v>
      </c>
      <c r="B48" s="6">
        <f t="shared" si="12"/>
        <v>37988</v>
      </c>
      <c r="C48" s="7">
        <f>MAX(SUMIFS('Filing Data'!$V:$V,'Filing Data'!$D:$D,'Benchmark Value'!$B48),C47)</f>
        <v>0</v>
      </c>
      <c r="D48" s="7">
        <f>SUMIFS('Filing Data'!$Z:$Z,'Filing Data'!$D:$D,'Benchmark Value'!$B48)</f>
        <v>0</v>
      </c>
      <c r="E48" s="16">
        <f t="shared" si="13"/>
        <v>0</v>
      </c>
      <c r="F48" s="10">
        <f>SUM(D$11:D47)</f>
        <v>0</v>
      </c>
      <c r="G48" s="10">
        <f t="shared" si="0"/>
        <v>366</v>
      </c>
      <c r="H48" s="7">
        <f t="shared" si="14"/>
        <v>0</v>
      </c>
      <c r="I48" s="16">
        <f>SUMIFS('Filing Data'!$X:$X,'Filing Data'!$D:$D,'Benchmark Value'!$B48)</f>
        <v>0</v>
      </c>
      <c r="J48" s="16">
        <f t="shared" si="7"/>
        <v>0</v>
      </c>
      <c r="K48" s="10">
        <f>SUM(I$11:I47)</f>
        <v>0</v>
      </c>
      <c r="L48" s="27">
        <f t="shared" si="2"/>
        <v>366</v>
      </c>
      <c r="M48" s="7">
        <f t="shared" si="15"/>
        <v>0</v>
      </c>
      <c r="N48" s="7">
        <f>IF(ISNA(VLOOKUP(B48,'Distribution Data'!$G:$H,2,FALSE)),0,VLOOKUP(B48,'Distribution Data'!$G:$H,2,FALSE))</f>
        <v>0</v>
      </c>
      <c r="O48" s="16">
        <f>IF(ISNA(INDEX($C47:$C$3618,MATCH(TRUE,INDEX($C47:$C$3618&lt;&gt;$C47,0),0))), O47, INDEX($C47:$C$3618,MATCH(TRUE,INDEX($C47:$C$3618&lt;&gt;$C47,0),0)))</f>
        <v>52227699.111534193</v>
      </c>
      <c r="P48" s="16">
        <f t="shared" si="8"/>
        <v>0</v>
      </c>
      <c r="Q48" s="27">
        <f t="shared" si="9"/>
        <v>117</v>
      </c>
      <c r="R48" s="7">
        <f t="shared" si="16"/>
        <v>446390.59069687343</v>
      </c>
      <c r="S48" s="7">
        <f t="shared" si="4"/>
        <v>446390.59069687343</v>
      </c>
      <c r="T48" s="5">
        <f>VLOOKUP($B48,'Benchmark Data'!$A:$B,2,FALSE)</f>
        <v>9.48</v>
      </c>
      <c r="U48" s="12">
        <f t="shared" si="17"/>
        <v>-1.0542963549060478E-3</v>
      </c>
      <c r="V48" s="7">
        <f t="shared" si="18"/>
        <v>17178590.106861837</v>
      </c>
    </row>
    <row r="49" spans="1:22" x14ac:dyDescent="0.25">
      <c r="A49" s="5">
        <f t="shared" si="5"/>
        <v>2004</v>
      </c>
      <c r="B49" s="6">
        <f t="shared" si="12"/>
        <v>37989</v>
      </c>
      <c r="C49" s="7">
        <f>MAX(SUMIFS('Filing Data'!$V:$V,'Filing Data'!$D:$D,'Benchmark Value'!$B49),C48)</f>
        <v>0</v>
      </c>
      <c r="D49" s="7">
        <f>SUMIFS('Filing Data'!$Z:$Z,'Filing Data'!$D:$D,'Benchmark Value'!$B49)</f>
        <v>0</v>
      </c>
      <c r="E49" s="16">
        <f t="shared" si="13"/>
        <v>0</v>
      </c>
      <c r="F49" s="10">
        <f>SUM(D$11:D48)</f>
        <v>0</v>
      </c>
      <c r="G49" s="10">
        <f t="shared" si="0"/>
        <v>366</v>
      </c>
      <c r="H49" s="7">
        <f t="shared" si="14"/>
        <v>0</v>
      </c>
      <c r="I49" s="16">
        <f>SUMIFS('Filing Data'!$X:$X,'Filing Data'!$D:$D,'Benchmark Value'!$B49)</f>
        <v>0</v>
      </c>
      <c r="J49" s="16">
        <f t="shared" si="7"/>
        <v>0</v>
      </c>
      <c r="K49" s="10">
        <f>SUM(I$11:I48)</f>
        <v>0</v>
      </c>
      <c r="L49" s="27">
        <f t="shared" si="2"/>
        <v>366</v>
      </c>
      <c r="M49" s="7">
        <f t="shared" si="15"/>
        <v>0</v>
      </c>
      <c r="N49" s="7">
        <f>IF(ISNA(VLOOKUP(B49,'Distribution Data'!$G:$H,2,FALSE)),0,VLOOKUP(B49,'Distribution Data'!$G:$H,2,FALSE))</f>
        <v>0</v>
      </c>
      <c r="O49" s="16">
        <f>IF(ISNA(INDEX($C48:$C$3618,MATCH(TRUE,INDEX($C48:$C$3618&lt;&gt;$C48,0),0))), O48, INDEX($C48:$C$3618,MATCH(TRUE,INDEX($C48:$C$3618&lt;&gt;$C48,0),0)))</f>
        <v>52227699.111534193</v>
      </c>
      <c r="P49" s="16">
        <f t="shared" si="8"/>
        <v>0</v>
      </c>
      <c r="Q49" s="27">
        <f t="shared" si="9"/>
        <v>117</v>
      </c>
      <c r="R49" s="7">
        <f t="shared" si="16"/>
        <v>446390.59069687343</v>
      </c>
      <c r="S49" s="7">
        <f t="shared" si="4"/>
        <v>446390.59069687343</v>
      </c>
      <c r="T49" s="5">
        <f>VLOOKUP($B49,'Benchmark Data'!$A:$B,2,FALSE)</f>
        <v>9.48</v>
      </c>
      <c r="U49" s="12">
        <f t="shared" si="17"/>
        <v>0</v>
      </c>
      <c r="V49" s="7">
        <f t="shared" si="18"/>
        <v>17624980.697558712</v>
      </c>
    </row>
    <row r="50" spans="1:22" x14ac:dyDescent="0.25">
      <c r="A50" s="5">
        <f t="shared" si="5"/>
        <v>2004</v>
      </c>
      <c r="B50" s="6">
        <f t="shared" si="12"/>
        <v>37990</v>
      </c>
      <c r="C50" s="7">
        <f>MAX(SUMIFS('Filing Data'!$V:$V,'Filing Data'!$D:$D,'Benchmark Value'!$B50),C49)</f>
        <v>0</v>
      </c>
      <c r="D50" s="7">
        <f>SUMIFS('Filing Data'!$Z:$Z,'Filing Data'!$D:$D,'Benchmark Value'!$B50)</f>
        <v>0</v>
      </c>
      <c r="E50" s="16">
        <f t="shared" si="13"/>
        <v>0</v>
      </c>
      <c r="F50" s="10">
        <f>SUM(D$11:D49)</f>
        <v>0</v>
      </c>
      <c r="G50" s="10">
        <f t="shared" si="0"/>
        <v>366</v>
      </c>
      <c r="H50" s="7">
        <f t="shared" si="14"/>
        <v>0</v>
      </c>
      <c r="I50" s="16">
        <f>SUMIFS('Filing Data'!$X:$X,'Filing Data'!$D:$D,'Benchmark Value'!$B50)</f>
        <v>0</v>
      </c>
      <c r="J50" s="16">
        <f t="shared" si="7"/>
        <v>0</v>
      </c>
      <c r="K50" s="10">
        <f>SUM(I$11:I49)</f>
        <v>0</v>
      </c>
      <c r="L50" s="27">
        <f t="shared" si="2"/>
        <v>366</v>
      </c>
      <c r="M50" s="7">
        <f t="shared" si="15"/>
        <v>0</v>
      </c>
      <c r="N50" s="7">
        <f>IF(ISNA(VLOOKUP(B50,'Distribution Data'!$G:$H,2,FALSE)),0,VLOOKUP(B50,'Distribution Data'!$G:$H,2,FALSE))</f>
        <v>0</v>
      </c>
      <c r="O50" s="16">
        <f>IF(ISNA(INDEX($C49:$C$3618,MATCH(TRUE,INDEX($C49:$C$3618&lt;&gt;$C49,0),0))), O49, INDEX($C49:$C$3618,MATCH(TRUE,INDEX($C49:$C$3618&lt;&gt;$C49,0),0)))</f>
        <v>52227699.111534193</v>
      </c>
      <c r="P50" s="16">
        <f t="shared" si="8"/>
        <v>0</v>
      </c>
      <c r="Q50" s="27">
        <f t="shared" si="9"/>
        <v>117</v>
      </c>
      <c r="R50" s="7">
        <f t="shared" si="16"/>
        <v>446390.59069687343</v>
      </c>
      <c r="S50" s="7">
        <f t="shared" si="4"/>
        <v>446390.59069687343</v>
      </c>
      <c r="T50" s="5">
        <f>VLOOKUP($B50,'Benchmark Data'!$A:$B,2,FALSE)</f>
        <v>9.48</v>
      </c>
      <c r="U50" s="12">
        <f t="shared" si="17"/>
        <v>0</v>
      </c>
      <c r="V50" s="7">
        <f t="shared" si="18"/>
        <v>18071371.288255587</v>
      </c>
    </row>
    <row r="51" spans="1:22" x14ac:dyDescent="0.25">
      <c r="A51" s="5">
        <f t="shared" si="5"/>
        <v>2004</v>
      </c>
      <c r="B51" s="6">
        <f t="shared" si="12"/>
        <v>37991</v>
      </c>
      <c r="C51" s="7">
        <f>MAX(SUMIFS('Filing Data'!$V:$V,'Filing Data'!$D:$D,'Benchmark Value'!$B51),C50)</f>
        <v>0</v>
      </c>
      <c r="D51" s="7">
        <f>SUMIFS('Filing Data'!$Z:$Z,'Filing Data'!$D:$D,'Benchmark Value'!$B51)</f>
        <v>0</v>
      </c>
      <c r="E51" s="16">
        <f t="shared" si="13"/>
        <v>0</v>
      </c>
      <c r="F51" s="10">
        <f>SUM(D$11:D50)</f>
        <v>0</v>
      </c>
      <c r="G51" s="10">
        <f t="shared" si="0"/>
        <v>366</v>
      </c>
      <c r="H51" s="7">
        <f t="shared" si="14"/>
        <v>0</v>
      </c>
      <c r="I51" s="16">
        <f>SUMIFS('Filing Data'!$X:$X,'Filing Data'!$D:$D,'Benchmark Value'!$B51)</f>
        <v>0</v>
      </c>
      <c r="J51" s="16">
        <f t="shared" si="7"/>
        <v>0</v>
      </c>
      <c r="K51" s="10">
        <f>SUM(I$11:I50)</f>
        <v>0</v>
      </c>
      <c r="L51" s="27">
        <f t="shared" si="2"/>
        <v>366</v>
      </c>
      <c r="M51" s="7">
        <f t="shared" si="15"/>
        <v>0</v>
      </c>
      <c r="N51" s="7">
        <f>IF(ISNA(VLOOKUP(B51,'Distribution Data'!$G:$H,2,FALSE)),0,VLOOKUP(B51,'Distribution Data'!$G:$H,2,FALSE))</f>
        <v>0</v>
      </c>
      <c r="O51" s="16">
        <f>IF(ISNA(INDEX($C50:$C$3618,MATCH(TRUE,INDEX($C50:$C$3618&lt;&gt;$C50,0),0))), O50, INDEX($C50:$C$3618,MATCH(TRUE,INDEX($C50:$C$3618&lt;&gt;$C50,0),0)))</f>
        <v>52227699.111534193</v>
      </c>
      <c r="P51" s="16">
        <f t="shared" si="8"/>
        <v>0</v>
      </c>
      <c r="Q51" s="27">
        <f t="shared" si="9"/>
        <v>117</v>
      </c>
      <c r="R51" s="7">
        <f t="shared" si="16"/>
        <v>446390.59069687343</v>
      </c>
      <c r="S51" s="7">
        <f t="shared" si="4"/>
        <v>446390.59069687343</v>
      </c>
      <c r="T51" s="5">
        <f>VLOOKUP($B51,'Benchmark Data'!$A:$B,2,FALSE)</f>
        <v>9.48</v>
      </c>
      <c r="U51" s="12">
        <f t="shared" si="17"/>
        <v>0</v>
      </c>
      <c r="V51" s="7">
        <f t="shared" si="18"/>
        <v>18517761.878952462</v>
      </c>
    </row>
    <row r="52" spans="1:22" x14ac:dyDescent="0.25">
      <c r="A52" s="5">
        <f t="shared" si="5"/>
        <v>2004</v>
      </c>
      <c r="B52" s="6">
        <f t="shared" si="12"/>
        <v>37992</v>
      </c>
      <c r="C52" s="7">
        <f>MAX(SUMIFS('Filing Data'!$V:$V,'Filing Data'!$D:$D,'Benchmark Value'!$B52),C51)</f>
        <v>0</v>
      </c>
      <c r="D52" s="7">
        <f>SUMIFS('Filing Data'!$Z:$Z,'Filing Data'!$D:$D,'Benchmark Value'!$B52)</f>
        <v>0</v>
      </c>
      <c r="E52" s="16">
        <f t="shared" si="13"/>
        <v>0</v>
      </c>
      <c r="F52" s="10">
        <f>SUM(D$11:D51)</f>
        <v>0</v>
      </c>
      <c r="G52" s="10">
        <f t="shared" si="0"/>
        <v>366</v>
      </c>
      <c r="H52" s="7">
        <f t="shared" si="14"/>
        <v>0</v>
      </c>
      <c r="I52" s="16">
        <f>SUMIFS('Filing Data'!$X:$X,'Filing Data'!$D:$D,'Benchmark Value'!$B52)</f>
        <v>0</v>
      </c>
      <c r="J52" s="16">
        <f t="shared" si="7"/>
        <v>0</v>
      </c>
      <c r="K52" s="10">
        <f>SUM(I$11:I51)</f>
        <v>0</v>
      </c>
      <c r="L52" s="27">
        <f t="shared" si="2"/>
        <v>366</v>
      </c>
      <c r="M52" s="7">
        <f t="shared" si="15"/>
        <v>0</v>
      </c>
      <c r="N52" s="7">
        <f>IF(ISNA(VLOOKUP(B52,'Distribution Data'!$G:$H,2,FALSE)),0,VLOOKUP(B52,'Distribution Data'!$G:$H,2,FALSE))</f>
        <v>0</v>
      </c>
      <c r="O52" s="16">
        <f>IF(ISNA(INDEX($C51:$C$3618,MATCH(TRUE,INDEX($C51:$C$3618&lt;&gt;$C51,0),0))), O51, INDEX($C51:$C$3618,MATCH(TRUE,INDEX($C51:$C$3618&lt;&gt;$C51,0),0)))</f>
        <v>52227699.111534193</v>
      </c>
      <c r="P52" s="16">
        <f t="shared" si="8"/>
        <v>0</v>
      </c>
      <c r="Q52" s="27">
        <f t="shared" si="9"/>
        <v>117</v>
      </c>
      <c r="R52" s="7">
        <f t="shared" si="16"/>
        <v>446390.59069687343</v>
      </c>
      <c r="S52" s="7">
        <f t="shared" si="4"/>
        <v>446390.59069687343</v>
      </c>
      <c r="T52" s="5">
        <f>VLOOKUP($B52,'Benchmark Data'!$A:$B,2,FALSE)</f>
        <v>9.5</v>
      </c>
      <c r="U52" s="12">
        <f t="shared" si="17"/>
        <v>2.1074823395645778E-3</v>
      </c>
      <c r="V52" s="7">
        <f t="shared" si="18"/>
        <v>19003219.477832779</v>
      </c>
    </row>
    <row r="53" spans="1:22" x14ac:dyDescent="0.25">
      <c r="A53" s="5">
        <f t="shared" si="5"/>
        <v>2004</v>
      </c>
      <c r="B53" s="6">
        <f t="shared" si="12"/>
        <v>37993</v>
      </c>
      <c r="C53" s="7">
        <f>MAX(SUMIFS('Filing Data'!$V:$V,'Filing Data'!$D:$D,'Benchmark Value'!$B53),C52)</f>
        <v>0</v>
      </c>
      <c r="D53" s="7">
        <f>SUMIFS('Filing Data'!$Z:$Z,'Filing Data'!$D:$D,'Benchmark Value'!$B53)</f>
        <v>0</v>
      </c>
      <c r="E53" s="16">
        <f t="shared" si="13"/>
        <v>0</v>
      </c>
      <c r="F53" s="10">
        <f>SUM(D$11:D52)</f>
        <v>0</v>
      </c>
      <c r="G53" s="10">
        <f t="shared" si="0"/>
        <v>366</v>
      </c>
      <c r="H53" s="7">
        <f t="shared" si="14"/>
        <v>0</v>
      </c>
      <c r="I53" s="16">
        <f>SUMIFS('Filing Data'!$X:$X,'Filing Data'!$D:$D,'Benchmark Value'!$B53)</f>
        <v>0</v>
      </c>
      <c r="J53" s="16">
        <f t="shared" si="7"/>
        <v>0</v>
      </c>
      <c r="K53" s="10">
        <f>SUM(I$11:I52)</f>
        <v>0</v>
      </c>
      <c r="L53" s="27">
        <f t="shared" si="2"/>
        <v>366</v>
      </c>
      <c r="M53" s="7">
        <f t="shared" si="15"/>
        <v>0</v>
      </c>
      <c r="N53" s="7">
        <f>IF(ISNA(VLOOKUP(B53,'Distribution Data'!$G:$H,2,FALSE)),0,VLOOKUP(B53,'Distribution Data'!$G:$H,2,FALSE))</f>
        <v>0</v>
      </c>
      <c r="O53" s="16">
        <f>IF(ISNA(INDEX($C52:$C$3618,MATCH(TRUE,INDEX($C52:$C$3618&lt;&gt;$C52,0),0))), O52, INDEX($C52:$C$3618,MATCH(TRUE,INDEX($C52:$C$3618&lt;&gt;$C52,0),0)))</f>
        <v>52227699.111534193</v>
      </c>
      <c r="P53" s="16">
        <f t="shared" si="8"/>
        <v>0</v>
      </c>
      <c r="Q53" s="27">
        <f t="shared" si="9"/>
        <v>117</v>
      </c>
      <c r="R53" s="7">
        <f t="shared" si="16"/>
        <v>446390.59069687343</v>
      </c>
      <c r="S53" s="7">
        <f t="shared" si="4"/>
        <v>446390.59069687343</v>
      </c>
      <c r="T53" s="5">
        <f>VLOOKUP($B53,'Benchmark Data'!$A:$B,2,FALSE)</f>
        <v>9.4499999999999993</v>
      </c>
      <c r="U53" s="12">
        <f t="shared" si="17"/>
        <v>-5.2770571008438931E-3</v>
      </c>
      <c r="V53" s="7">
        <f t="shared" si="18"/>
        <v>19349593.123909481</v>
      </c>
    </row>
    <row r="54" spans="1:22" x14ac:dyDescent="0.25">
      <c r="A54" s="5">
        <f t="shared" si="5"/>
        <v>2004</v>
      </c>
      <c r="B54" s="6">
        <f t="shared" si="12"/>
        <v>37994</v>
      </c>
      <c r="C54" s="7">
        <f>MAX(SUMIFS('Filing Data'!$V:$V,'Filing Data'!$D:$D,'Benchmark Value'!$B54),C53)</f>
        <v>0</v>
      </c>
      <c r="D54" s="7">
        <f>SUMIFS('Filing Data'!$Z:$Z,'Filing Data'!$D:$D,'Benchmark Value'!$B54)</f>
        <v>0</v>
      </c>
      <c r="E54" s="16">
        <f t="shared" si="13"/>
        <v>0</v>
      </c>
      <c r="F54" s="10">
        <f>SUM(D$11:D53)</f>
        <v>0</v>
      </c>
      <c r="G54" s="10">
        <f t="shared" si="0"/>
        <v>366</v>
      </c>
      <c r="H54" s="7">
        <f t="shared" si="14"/>
        <v>0</v>
      </c>
      <c r="I54" s="16">
        <f>SUMIFS('Filing Data'!$X:$X,'Filing Data'!$D:$D,'Benchmark Value'!$B54)</f>
        <v>0</v>
      </c>
      <c r="J54" s="16">
        <f t="shared" si="7"/>
        <v>0</v>
      </c>
      <c r="K54" s="10">
        <f>SUM(I$11:I53)</f>
        <v>0</v>
      </c>
      <c r="L54" s="27">
        <f t="shared" si="2"/>
        <v>366</v>
      </c>
      <c r="M54" s="7">
        <f t="shared" si="15"/>
        <v>0</v>
      </c>
      <c r="N54" s="7">
        <f>IF(ISNA(VLOOKUP(B54,'Distribution Data'!$G:$H,2,FALSE)),0,VLOOKUP(B54,'Distribution Data'!$G:$H,2,FALSE))</f>
        <v>0</v>
      </c>
      <c r="O54" s="16">
        <f>IF(ISNA(INDEX($C53:$C$3618,MATCH(TRUE,INDEX($C53:$C$3618&lt;&gt;$C53,0),0))), O53, INDEX($C53:$C$3618,MATCH(TRUE,INDEX($C53:$C$3618&lt;&gt;$C53,0),0)))</f>
        <v>52227699.111534193</v>
      </c>
      <c r="P54" s="16">
        <f t="shared" si="8"/>
        <v>0</v>
      </c>
      <c r="Q54" s="27">
        <f t="shared" si="9"/>
        <v>117</v>
      </c>
      <c r="R54" s="7">
        <f t="shared" si="16"/>
        <v>446390.59069687343</v>
      </c>
      <c r="S54" s="7">
        <f t="shared" si="4"/>
        <v>446390.59069687343</v>
      </c>
      <c r="T54" s="5">
        <f>VLOOKUP($B54,'Benchmark Data'!$A:$B,2,FALSE)</f>
        <v>9.48</v>
      </c>
      <c r="U54" s="12">
        <f t="shared" si="17"/>
        <v>3.1695747612792606E-3</v>
      </c>
      <c r="V54" s="7">
        <f t="shared" si="18"/>
        <v>19857410.994364802</v>
      </c>
    </row>
    <row r="55" spans="1:22" x14ac:dyDescent="0.25">
      <c r="A55" s="5">
        <f t="shared" si="5"/>
        <v>2004</v>
      </c>
      <c r="B55" s="6">
        <f t="shared" si="12"/>
        <v>37995</v>
      </c>
      <c r="C55" s="7">
        <f>MAX(SUMIFS('Filing Data'!$V:$V,'Filing Data'!$D:$D,'Benchmark Value'!$B55),C54)</f>
        <v>0</v>
      </c>
      <c r="D55" s="7">
        <f>SUMIFS('Filing Data'!$Z:$Z,'Filing Data'!$D:$D,'Benchmark Value'!$B55)</f>
        <v>0</v>
      </c>
      <c r="E55" s="16">
        <f t="shared" si="13"/>
        <v>0</v>
      </c>
      <c r="F55" s="10">
        <f>SUM(D$11:D54)</f>
        <v>0</v>
      </c>
      <c r="G55" s="10">
        <f t="shared" si="0"/>
        <v>366</v>
      </c>
      <c r="H55" s="7">
        <f t="shared" si="14"/>
        <v>0</v>
      </c>
      <c r="I55" s="16">
        <f>SUMIFS('Filing Data'!$X:$X,'Filing Data'!$D:$D,'Benchmark Value'!$B55)</f>
        <v>0</v>
      </c>
      <c r="J55" s="16">
        <f t="shared" si="7"/>
        <v>0</v>
      </c>
      <c r="K55" s="10">
        <f>SUM(I$11:I54)</f>
        <v>0</v>
      </c>
      <c r="L55" s="27">
        <f t="shared" si="2"/>
        <v>366</v>
      </c>
      <c r="M55" s="7">
        <f t="shared" si="15"/>
        <v>0</v>
      </c>
      <c r="N55" s="7">
        <f>IF(ISNA(VLOOKUP(B55,'Distribution Data'!$G:$H,2,FALSE)),0,VLOOKUP(B55,'Distribution Data'!$G:$H,2,FALSE))</f>
        <v>0</v>
      </c>
      <c r="O55" s="16">
        <f>IF(ISNA(INDEX($C54:$C$3618,MATCH(TRUE,INDEX($C54:$C$3618&lt;&gt;$C54,0),0))), O54, INDEX($C54:$C$3618,MATCH(TRUE,INDEX($C54:$C$3618&lt;&gt;$C54,0),0)))</f>
        <v>52227699.111534193</v>
      </c>
      <c r="P55" s="16">
        <f t="shared" si="8"/>
        <v>0</v>
      </c>
      <c r="Q55" s="27">
        <f t="shared" si="9"/>
        <v>117</v>
      </c>
      <c r="R55" s="7">
        <f t="shared" si="16"/>
        <v>446390.59069687343</v>
      </c>
      <c r="S55" s="7">
        <f t="shared" si="4"/>
        <v>446390.59069687343</v>
      </c>
      <c r="T55" s="5">
        <f>VLOOKUP($B55,'Benchmark Data'!$A:$B,2,FALSE)</f>
        <v>9.5</v>
      </c>
      <c r="U55" s="12">
        <f t="shared" si="17"/>
        <v>2.1074823395645778E-3</v>
      </c>
      <c r="V55" s="7">
        <f t="shared" si="18"/>
        <v>20345694.857201684</v>
      </c>
    </row>
    <row r="56" spans="1:22" x14ac:dyDescent="0.25">
      <c r="A56" s="5">
        <f t="shared" si="5"/>
        <v>2004</v>
      </c>
      <c r="B56" s="6">
        <f t="shared" si="12"/>
        <v>37996</v>
      </c>
      <c r="C56" s="7">
        <f>MAX(SUMIFS('Filing Data'!$V:$V,'Filing Data'!$D:$D,'Benchmark Value'!$B56),C55)</f>
        <v>0</v>
      </c>
      <c r="D56" s="7">
        <f>SUMIFS('Filing Data'!$Z:$Z,'Filing Data'!$D:$D,'Benchmark Value'!$B56)</f>
        <v>0</v>
      </c>
      <c r="E56" s="16">
        <f t="shared" si="13"/>
        <v>0</v>
      </c>
      <c r="F56" s="10">
        <f>SUM(D$11:D55)</f>
        <v>0</v>
      </c>
      <c r="G56" s="10">
        <f t="shared" si="0"/>
        <v>366</v>
      </c>
      <c r="H56" s="7">
        <f t="shared" si="14"/>
        <v>0</v>
      </c>
      <c r="I56" s="16">
        <f>SUMIFS('Filing Data'!$X:$X,'Filing Data'!$D:$D,'Benchmark Value'!$B56)</f>
        <v>0</v>
      </c>
      <c r="J56" s="16">
        <f t="shared" si="7"/>
        <v>0</v>
      </c>
      <c r="K56" s="10">
        <f>SUM(I$11:I55)</f>
        <v>0</v>
      </c>
      <c r="L56" s="27">
        <f t="shared" si="2"/>
        <v>366</v>
      </c>
      <c r="M56" s="7">
        <f t="shared" si="15"/>
        <v>0</v>
      </c>
      <c r="N56" s="7">
        <f>IF(ISNA(VLOOKUP(B56,'Distribution Data'!$G:$H,2,FALSE)),0,VLOOKUP(B56,'Distribution Data'!$G:$H,2,FALSE))</f>
        <v>0</v>
      </c>
      <c r="O56" s="16">
        <f>IF(ISNA(INDEX($C55:$C$3618,MATCH(TRUE,INDEX($C55:$C$3618&lt;&gt;$C55,0),0))), O55, INDEX($C55:$C$3618,MATCH(TRUE,INDEX($C55:$C$3618&lt;&gt;$C55,0),0)))</f>
        <v>52227699.111534193</v>
      </c>
      <c r="P56" s="16">
        <f t="shared" si="8"/>
        <v>0</v>
      </c>
      <c r="Q56" s="27">
        <f t="shared" si="9"/>
        <v>117</v>
      </c>
      <c r="R56" s="7">
        <f t="shared" si="16"/>
        <v>446390.59069687343</v>
      </c>
      <c r="S56" s="7">
        <f t="shared" si="4"/>
        <v>446390.59069687343</v>
      </c>
      <c r="T56" s="5">
        <f>VLOOKUP($B56,'Benchmark Data'!$A:$B,2,FALSE)</f>
        <v>9.5</v>
      </c>
      <c r="U56" s="12">
        <f t="shared" si="17"/>
        <v>0</v>
      </c>
      <c r="V56" s="7">
        <f t="shared" si="18"/>
        <v>20792085.447898559</v>
      </c>
    </row>
    <row r="57" spans="1:22" x14ac:dyDescent="0.25">
      <c r="A57" s="5">
        <f t="shared" si="5"/>
        <v>2004</v>
      </c>
      <c r="B57" s="6">
        <f t="shared" si="12"/>
        <v>37997</v>
      </c>
      <c r="C57" s="7">
        <f>MAX(SUMIFS('Filing Data'!$V:$V,'Filing Data'!$D:$D,'Benchmark Value'!$B57),C56)</f>
        <v>0</v>
      </c>
      <c r="D57" s="7">
        <f>SUMIFS('Filing Data'!$Z:$Z,'Filing Data'!$D:$D,'Benchmark Value'!$B57)</f>
        <v>0</v>
      </c>
      <c r="E57" s="16">
        <f t="shared" si="13"/>
        <v>0</v>
      </c>
      <c r="F57" s="10">
        <f>SUM(D$11:D56)</f>
        <v>0</v>
      </c>
      <c r="G57" s="10">
        <f t="shared" si="0"/>
        <v>366</v>
      </c>
      <c r="H57" s="7">
        <f t="shared" si="14"/>
        <v>0</v>
      </c>
      <c r="I57" s="16">
        <f>SUMIFS('Filing Data'!$X:$X,'Filing Data'!$D:$D,'Benchmark Value'!$B57)</f>
        <v>0</v>
      </c>
      <c r="J57" s="16">
        <f t="shared" si="7"/>
        <v>0</v>
      </c>
      <c r="K57" s="10">
        <f>SUM(I$11:I56)</f>
        <v>0</v>
      </c>
      <c r="L57" s="27">
        <f t="shared" si="2"/>
        <v>366</v>
      </c>
      <c r="M57" s="7">
        <f t="shared" si="15"/>
        <v>0</v>
      </c>
      <c r="N57" s="7">
        <f>IF(ISNA(VLOOKUP(B57,'Distribution Data'!$G:$H,2,FALSE)),0,VLOOKUP(B57,'Distribution Data'!$G:$H,2,FALSE))</f>
        <v>0</v>
      </c>
      <c r="O57" s="16">
        <f>IF(ISNA(INDEX($C56:$C$3618,MATCH(TRUE,INDEX($C56:$C$3618&lt;&gt;$C56,0),0))), O56, INDEX($C56:$C$3618,MATCH(TRUE,INDEX($C56:$C$3618&lt;&gt;$C56,0),0)))</f>
        <v>52227699.111534193</v>
      </c>
      <c r="P57" s="16">
        <f t="shared" si="8"/>
        <v>0</v>
      </c>
      <c r="Q57" s="27">
        <f t="shared" si="9"/>
        <v>117</v>
      </c>
      <c r="R57" s="7">
        <f t="shared" si="16"/>
        <v>446390.59069687343</v>
      </c>
      <c r="S57" s="7">
        <f t="shared" si="4"/>
        <v>446390.59069687343</v>
      </c>
      <c r="T57" s="5">
        <f>VLOOKUP($B57,'Benchmark Data'!$A:$B,2,FALSE)</f>
        <v>9.5</v>
      </c>
      <c r="U57" s="12">
        <f t="shared" si="17"/>
        <v>0</v>
      </c>
      <c r="V57" s="7">
        <f t="shared" si="18"/>
        <v>21238476.038595434</v>
      </c>
    </row>
    <row r="58" spans="1:22" x14ac:dyDescent="0.25">
      <c r="A58" s="5">
        <f t="shared" si="5"/>
        <v>2004</v>
      </c>
      <c r="B58" s="6">
        <f t="shared" si="12"/>
        <v>37998</v>
      </c>
      <c r="C58" s="7">
        <f>MAX(SUMIFS('Filing Data'!$V:$V,'Filing Data'!$D:$D,'Benchmark Value'!$B58),C57)</f>
        <v>0</v>
      </c>
      <c r="D58" s="7">
        <f>SUMIFS('Filing Data'!$Z:$Z,'Filing Data'!$D:$D,'Benchmark Value'!$B58)</f>
        <v>0</v>
      </c>
      <c r="E58" s="16">
        <f t="shared" si="13"/>
        <v>0</v>
      </c>
      <c r="F58" s="10">
        <f>SUM(D$11:D57)</f>
        <v>0</v>
      </c>
      <c r="G58" s="10">
        <f t="shared" si="0"/>
        <v>366</v>
      </c>
      <c r="H58" s="7">
        <f t="shared" si="14"/>
        <v>0</v>
      </c>
      <c r="I58" s="16">
        <f>SUMIFS('Filing Data'!$X:$X,'Filing Data'!$D:$D,'Benchmark Value'!$B58)</f>
        <v>0</v>
      </c>
      <c r="J58" s="16">
        <f t="shared" si="7"/>
        <v>0</v>
      </c>
      <c r="K58" s="10">
        <f>SUM(I$11:I57)</f>
        <v>0</v>
      </c>
      <c r="L58" s="27">
        <f t="shared" si="2"/>
        <v>366</v>
      </c>
      <c r="M58" s="7">
        <f t="shared" si="15"/>
        <v>0</v>
      </c>
      <c r="N58" s="7">
        <f>IF(ISNA(VLOOKUP(B58,'Distribution Data'!$G:$H,2,FALSE)),0,VLOOKUP(B58,'Distribution Data'!$G:$H,2,FALSE))</f>
        <v>0</v>
      </c>
      <c r="O58" s="16">
        <f>IF(ISNA(INDEX($C57:$C$3618,MATCH(TRUE,INDEX($C57:$C$3618&lt;&gt;$C57,0),0))), O57, INDEX($C57:$C$3618,MATCH(TRUE,INDEX($C57:$C$3618&lt;&gt;$C57,0),0)))</f>
        <v>52227699.111534193</v>
      </c>
      <c r="P58" s="16">
        <f t="shared" si="8"/>
        <v>0</v>
      </c>
      <c r="Q58" s="27">
        <f t="shared" si="9"/>
        <v>117</v>
      </c>
      <c r="R58" s="7">
        <f t="shared" si="16"/>
        <v>446390.59069687343</v>
      </c>
      <c r="S58" s="7">
        <f t="shared" si="4"/>
        <v>446390.59069687343</v>
      </c>
      <c r="T58" s="5">
        <f>VLOOKUP($B58,'Benchmark Data'!$A:$B,2,FALSE)</f>
        <v>9.51</v>
      </c>
      <c r="U58" s="12">
        <f t="shared" si="17"/>
        <v>1.0520779508038345E-3</v>
      </c>
      <c r="V58" s="7">
        <f t="shared" si="18"/>
        <v>21707222.919859253</v>
      </c>
    </row>
    <row r="59" spans="1:22" x14ac:dyDescent="0.25">
      <c r="A59" s="5">
        <f t="shared" si="5"/>
        <v>2004</v>
      </c>
      <c r="B59" s="6">
        <f t="shared" si="12"/>
        <v>37999</v>
      </c>
      <c r="C59" s="7">
        <f>MAX(SUMIFS('Filing Data'!$V:$V,'Filing Data'!$D:$D,'Benchmark Value'!$B59),C58)</f>
        <v>0</v>
      </c>
      <c r="D59" s="7">
        <f>SUMIFS('Filing Data'!$Z:$Z,'Filing Data'!$D:$D,'Benchmark Value'!$B59)</f>
        <v>0</v>
      </c>
      <c r="E59" s="16">
        <f t="shared" si="13"/>
        <v>0</v>
      </c>
      <c r="F59" s="10">
        <f>SUM(D$11:D58)</f>
        <v>0</v>
      </c>
      <c r="G59" s="10">
        <f t="shared" si="0"/>
        <v>366</v>
      </c>
      <c r="H59" s="7">
        <f t="shared" si="14"/>
        <v>0</v>
      </c>
      <c r="I59" s="16">
        <f>SUMIFS('Filing Data'!$X:$X,'Filing Data'!$D:$D,'Benchmark Value'!$B59)</f>
        <v>0</v>
      </c>
      <c r="J59" s="16">
        <f t="shared" si="7"/>
        <v>0</v>
      </c>
      <c r="K59" s="10">
        <f>SUM(I$11:I58)</f>
        <v>0</v>
      </c>
      <c r="L59" s="27">
        <f t="shared" si="2"/>
        <v>366</v>
      </c>
      <c r="M59" s="7">
        <f t="shared" si="15"/>
        <v>0</v>
      </c>
      <c r="N59" s="7">
        <f>IF(ISNA(VLOOKUP(B59,'Distribution Data'!$G:$H,2,FALSE)),0,VLOOKUP(B59,'Distribution Data'!$G:$H,2,FALSE))</f>
        <v>0</v>
      </c>
      <c r="O59" s="16">
        <f>IF(ISNA(INDEX($C58:$C$3618,MATCH(TRUE,INDEX($C58:$C$3618&lt;&gt;$C58,0),0))), O58, INDEX($C58:$C$3618,MATCH(TRUE,INDEX($C58:$C$3618&lt;&gt;$C58,0),0)))</f>
        <v>52227699.111534193</v>
      </c>
      <c r="P59" s="16">
        <f t="shared" si="8"/>
        <v>0</v>
      </c>
      <c r="Q59" s="27">
        <f t="shared" si="9"/>
        <v>117</v>
      </c>
      <c r="R59" s="7">
        <f t="shared" si="16"/>
        <v>446390.59069687343</v>
      </c>
      <c r="S59" s="7">
        <f t="shared" si="4"/>
        <v>446390.59069687343</v>
      </c>
      <c r="T59" s="5">
        <f>VLOOKUP($B59,'Benchmark Data'!$A:$B,2,FALSE)</f>
        <v>9.5299999999999994</v>
      </c>
      <c r="U59" s="12">
        <f t="shared" si="17"/>
        <v>2.1008411088117938E-3</v>
      </c>
      <c r="V59" s="7">
        <f t="shared" si="18"/>
        <v>22199264.873163614</v>
      </c>
    </row>
    <row r="60" spans="1:22" x14ac:dyDescent="0.25">
      <c r="A60" s="5">
        <f t="shared" si="5"/>
        <v>2004</v>
      </c>
      <c r="B60" s="6">
        <f t="shared" si="12"/>
        <v>38000</v>
      </c>
      <c r="C60" s="7">
        <f>MAX(SUMIFS('Filing Data'!$V:$V,'Filing Data'!$D:$D,'Benchmark Value'!$B60),C59)</f>
        <v>0</v>
      </c>
      <c r="D60" s="7">
        <f>SUMIFS('Filing Data'!$Z:$Z,'Filing Data'!$D:$D,'Benchmark Value'!$B60)</f>
        <v>0</v>
      </c>
      <c r="E60" s="16">
        <f t="shared" si="13"/>
        <v>0</v>
      </c>
      <c r="F60" s="10">
        <f>SUM(D$11:D59)</f>
        <v>0</v>
      </c>
      <c r="G60" s="10">
        <f t="shared" si="0"/>
        <v>366</v>
      </c>
      <c r="H60" s="7">
        <f t="shared" si="14"/>
        <v>0</v>
      </c>
      <c r="I60" s="16">
        <f>SUMIFS('Filing Data'!$X:$X,'Filing Data'!$D:$D,'Benchmark Value'!$B60)</f>
        <v>0</v>
      </c>
      <c r="J60" s="16">
        <f t="shared" si="7"/>
        <v>0</v>
      </c>
      <c r="K60" s="10">
        <f>SUM(I$11:I59)</f>
        <v>0</v>
      </c>
      <c r="L60" s="27">
        <f t="shared" si="2"/>
        <v>366</v>
      </c>
      <c r="M60" s="7">
        <f t="shared" si="15"/>
        <v>0</v>
      </c>
      <c r="N60" s="7">
        <f>IF(ISNA(VLOOKUP(B60,'Distribution Data'!$G:$H,2,FALSE)),0,VLOOKUP(B60,'Distribution Data'!$G:$H,2,FALSE))</f>
        <v>0</v>
      </c>
      <c r="O60" s="16">
        <f>IF(ISNA(INDEX($C59:$C$3618,MATCH(TRUE,INDEX($C59:$C$3618&lt;&gt;$C59,0),0))), O59, INDEX($C59:$C$3618,MATCH(TRUE,INDEX($C59:$C$3618&lt;&gt;$C59,0),0)))</f>
        <v>52227699.111534193</v>
      </c>
      <c r="P60" s="16">
        <f t="shared" si="8"/>
        <v>0</v>
      </c>
      <c r="Q60" s="27">
        <f t="shared" si="9"/>
        <v>117</v>
      </c>
      <c r="R60" s="7">
        <f t="shared" si="16"/>
        <v>446390.59069687343</v>
      </c>
      <c r="S60" s="7">
        <f t="shared" si="4"/>
        <v>446390.59069687343</v>
      </c>
      <c r="T60" s="5">
        <f>VLOOKUP($B60,'Benchmark Data'!$A:$B,2,FALSE)</f>
        <v>9.58</v>
      </c>
      <c r="U60" s="12">
        <f t="shared" si="17"/>
        <v>5.2328743166585121E-3</v>
      </c>
      <c r="V60" s="7">
        <f t="shared" si="18"/>
        <v>22762125.898661979</v>
      </c>
    </row>
    <row r="61" spans="1:22" x14ac:dyDescent="0.25">
      <c r="A61" s="5">
        <f t="shared" si="5"/>
        <v>2004</v>
      </c>
      <c r="B61" s="6">
        <f t="shared" si="12"/>
        <v>38001</v>
      </c>
      <c r="C61" s="7">
        <f>MAX(SUMIFS('Filing Data'!$V:$V,'Filing Data'!$D:$D,'Benchmark Value'!$B61),C60)</f>
        <v>0</v>
      </c>
      <c r="D61" s="7">
        <f>SUMIFS('Filing Data'!$Z:$Z,'Filing Data'!$D:$D,'Benchmark Value'!$B61)</f>
        <v>0</v>
      </c>
      <c r="E61" s="16">
        <f t="shared" si="13"/>
        <v>0</v>
      </c>
      <c r="F61" s="10">
        <f>SUM(D$11:D60)</f>
        <v>0</v>
      </c>
      <c r="G61" s="10">
        <f t="shared" si="0"/>
        <v>366</v>
      </c>
      <c r="H61" s="7">
        <f t="shared" si="14"/>
        <v>0</v>
      </c>
      <c r="I61" s="16">
        <f>SUMIFS('Filing Data'!$X:$X,'Filing Data'!$D:$D,'Benchmark Value'!$B61)</f>
        <v>0</v>
      </c>
      <c r="J61" s="16">
        <f t="shared" si="7"/>
        <v>0</v>
      </c>
      <c r="K61" s="10">
        <f>SUM(I$11:I60)</f>
        <v>0</v>
      </c>
      <c r="L61" s="27">
        <f t="shared" si="2"/>
        <v>366</v>
      </c>
      <c r="M61" s="7">
        <f t="shared" si="15"/>
        <v>0</v>
      </c>
      <c r="N61" s="7">
        <f>IF(ISNA(VLOOKUP(B61,'Distribution Data'!$G:$H,2,FALSE)),0,VLOOKUP(B61,'Distribution Data'!$G:$H,2,FALSE))</f>
        <v>0</v>
      </c>
      <c r="O61" s="16">
        <f>IF(ISNA(INDEX($C60:$C$3618,MATCH(TRUE,INDEX($C60:$C$3618&lt;&gt;$C60,0),0))), O60, INDEX($C60:$C$3618,MATCH(TRUE,INDEX($C60:$C$3618&lt;&gt;$C60,0),0)))</f>
        <v>52227699.111534193</v>
      </c>
      <c r="P61" s="16">
        <f t="shared" si="8"/>
        <v>0</v>
      </c>
      <c r="Q61" s="27">
        <f t="shared" si="9"/>
        <v>117</v>
      </c>
      <c r="R61" s="7">
        <f t="shared" si="16"/>
        <v>446390.59069687343</v>
      </c>
      <c r="S61" s="7">
        <f t="shared" si="4"/>
        <v>446390.59069687343</v>
      </c>
      <c r="T61" s="5">
        <f>VLOOKUP($B61,'Benchmark Data'!$A:$B,2,FALSE)</f>
        <v>9.56</v>
      </c>
      <c r="U61" s="12">
        <f t="shared" si="17"/>
        <v>-2.0898649194592421E-3</v>
      </c>
      <c r="V61" s="7">
        <f t="shared" si="18"/>
        <v>23160996.393537011</v>
      </c>
    </row>
    <row r="62" spans="1:22" x14ac:dyDescent="0.25">
      <c r="A62" s="5">
        <f t="shared" si="5"/>
        <v>2004</v>
      </c>
      <c r="B62" s="6">
        <f t="shared" si="12"/>
        <v>38002</v>
      </c>
      <c r="C62" s="7">
        <f>MAX(SUMIFS('Filing Data'!$V:$V,'Filing Data'!$D:$D,'Benchmark Value'!$B62),C61)</f>
        <v>0</v>
      </c>
      <c r="D62" s="7">
        <f>SUMIFS('Filing Data'!$Z:$Z,'Filing Data'!$D:$D,'Benchmark Value'!$B62)</f>
        <v>0</v>
      </c>
      <c r="E62" s="16">
        <f t="shared" si="13"/>
        <v>0</v>
      </c>
      <c r="F62" s="10">
        <f>SUM(D$11:D61)</f>
        <v>0</v>
      </c>
      <c r="G62" s="10">
        <f t="shared" si="0"/>
        <v>366</v>
      </c>
      <c r="H62" s="7">
        <f t="shared" si="14"/>
        <v>0</v>
      </c>
      <c r="I62" s="16">
        <f>SUMIFS('Filing Data'!$X:$X,'Filing Data'!$D:$D,'Benchmark Value'!$B62)</f>
        <v>0</v>
      </c>
      <c r="J62" s="16">
        <f t="shared" si="7"/>
        <v>0</v>
      </c>
      <c r="K62" s="10">
        <f>SUM(I$11:I61)</f>
        <v>0</v>
      </c>
      <c r="L62" s="27">
        <f t="shared" si="2"/>
        <v>366</v>
      </c>
      <c r="M62" s="7">
        <f t="shared" si="15"/>
        <v>0</v>
      </c>
      <c r="N62" s="7">
        <f>IF(ISNA(VLOOKUP(B62,'Distribution Data'!$G:$H,2,FALSE)),0,VLOOKUP(B62,'Distribution Data'!$G:$H,2,FALSE))</f>
        <v>0</v>
      </c>
      <c r="O62" s="16">
        <f>IF(ISNA(INDEX($C61:$C$3618,MATCH(TRUE,INDEX($C61:$C$3618&lt;&gt;$C61,0),0))), O61, INDEX($C61:$C$3618,MATCH(TRUE,INDEX($C61:$C$3618&lt;&gt;$C61,0),0)))</f>
        <v>52227699.111534193</v>
      </c>
      <c r="P62" s="16">
        <f t="shared" si="8"/>
        <v>0</v>
      </c>
      <c r="Q62" s="27">
        <f t="shared" si="9"/>
        <v>117</v>
      </c>
      <c r="R62" s="7">
        <f t="shared" si="16"/>
        <v>446390.59069687343</v>
      </c>
      <c r="S62" s="7">
        <f t="shared" si="4"/>
        <v>446390.59069687343</v>
      </c>
      <c r="T62" s="5">
        <f>VLOOKUP($B62,'Benchmark Data'!$A:$B,2,FALSE)</f>
        <v>9.48</v>
      </c>
      <c r="U62" s="12">
        <f t="shared" si="17"/>
        <v>-8.4034107963795041E-3</v>
      </c>
      <c r="V62" s="7">
        <f t="shared" si="18"/>
        <v>23413571.114831902</v>
      </c>
    </row>
    <row r="63" spans="1:22" x14ac:dyDescent="0.25">
      <c r="A63" s="5">
        <f t="shared" si="5"/>
        <v>2004</v>
      </c>
      <c r="B63" s="6">
        <f t="shared" si="12"/>
        <v>38003</v>
      </c>
      <c r="C63" s="7">
        <f>MAX(SUMIFS('Filing Data'!$V:$V,'Filing Data'!$D:$D,'Benchmark Value'!$B63),C62)</f>
        <v>0</v>
      </c>
      <c r="D63" s="7">
        <f>SUMIFS('Filing Data'!$Z:$Z,'Filing Data'!$D:$D,'Benchmark Value'!$B63)</f>
        <v>0</v>
      </c>
      <c r="E63" s="16">
        <f t="shared" si="13"/>
        <v>0</v>
      </c>
      <c r="F63" s="10">
        <f>SUM(D$11:D62)</f>
        <v>0</v>
      </c>
      <c r="G63" s="10">
        <f t="shared" si="0"/>
        <v>366</v>
      </c>
      <c r="H63" s="7">
        <f t="shared" si="14"/>
        <v>0</v>
      </c>
      <c r="I63" s="16">
        <f>SUMIFS('Filing Data'!$X:$X,'Filing Data'!$D:$D,'Benchmark Value'!$B63)</f>
        <v>0</v>
      </c>
      <c r="J63" s="16">
        <f t="shared" si="7"/>
        <v>0</v>
      </c>
      <c r="K63" s="10">
        <f>SUM(I$11:I62)</f>
        <v>0</v>
      </c>
      <c r="L63" s="27">
        <f t="shared" si="2"/>
        <v>366</v>
      </c>
      <c r="M63" s="7">
        <f t="shared" si="15"/>
        <v>0</v>
      </c>
      <c r="N63" s="7">
        <f>IF(ISNA(VLOOKUP(B63,'Distribution Data'!$G:$H,2,FALSE)),0,VLOOKUP(B63,'Distribution Data'!$G:$H,2,FALSE))</f>
        <v>0</v>
      </c>
      <c r="O63" s="16">
        <f>IF(ISNA(INDEX($C62:$C$3618,MATCH(TRUE,INDEX($C62:$C$3618&lt;&gt;$C62,0),0))), O62, INDEX($C62:$C$3618,MATCH(TRUE,INDEX($C62:$C$3618&lt;&gt;$C62,0),0)))</f>
        <v>52227699.111534193</v>
      </c>
      <c r="P63" s="16">
        <f t="shared" si="8"/>
        <v>0</v>
      </c>
      <c r="Q63" s="27">
        <f t="shared" si="9"/>
        <v>117</v>
      </c>
      <c r="R63" s="7">
        <f t="shared" si="16"/>
        <v>446390.59069687343</v>
      </c>
      <c r="S63" s="7">
        <f t="shared" si="4"/>
        <v>446390.59069687343</v>
      </c>
      <c r="T63" s="5">
        <f>VLOOKUP($B63,'Benchmark Data'!$A:$B,2,FALSE)</f>
        <v>9.48</v>
      </c>
      <c r="U63" s="12">
        <f t="shared" si="17"/>
        <v>0</v>
      </c>
      <c r="V63" s="7">
        <f t="shared" si="18"/>
        <v>23859961.705528777</v>
      </c>
    </row>
    <row r="64" spans="1:22" x14ac:dyDescent="0.25">
      <c r="A64" s="5">
        <f t="shared" si="5"/>
        <v>2004</v>
      </c>
      <c r="B64" s="6">
        <f t="shared" si="12"/>
        <v>38004</v>
      </c>
      <c r="C64" s="7">
        <f>MAX(SUMIFS('Filing Data'!$V:$V,'Filing Data'!$D:$D,'Benchmark Value'!$B64),C63)</f>
        <v>0</v>
      </c>
      <c r="D64" s="7">
        <f>SUMIFS('Filing Data'!$Z:$Z,'Filing Data'!$D:$D,'Benchmark Value'!$B64)</f>
        <v>0</v>
      </c>
      <c r="E64" s="16">
        <f t="shared" si="13"/>
        <v>0</v>
      </c>
      <c r="F64" s="10">
        <f>SUM(D$11:D63)</f>
        <v>0</v>
      </c>
      <c r="G64" s="10">
        <f t="shared" si="0"/>
        <v>366</v>
      </c>
      <c r="H64" s="7">
        <f t="shared" si="14"/>
        <v>0</v>
      </c>
      <c r="I64" s="16">
        <f>SUMIFS('Filing Data'!$X:$X,'Filing Data'!$D:$D,'Benchmark Value'!$B64)</f>
        <v>0</v>
      </c>
      <c r="J64" s="16">
        <f t="shared" si="7"/>
        <v>0</v>
      </c>
      <c r="K64" s="10">
        <f>SUM(I$11:I63)</f>
        <v>0</v>
      </c>
      <c r="L64" s="27">
        <f t="shared" si="2"/>
        <v>366</v>
      </c>
      <c r="M64" s="7">
        <f t="shared" si="15"/>
        <v>0</v>
      </c>
      <c r="N64" s="7">
        <f>IF(ISNA(VLOOKUP(B64,'Distribution Data'!$G:$H,2,FALSE)),0,VLOOKUP(B64,'Distribution Data'!$G:$H,2,FALSE))</f>
        <v>0</v>
      </c>
      <c r="O64" s="16">
        <f>IF(ISNA(INDEX($C63:$C$3618,MATCH(TRUE,INDEX($C63:$C$3618&lt;&gt;$C63,0),0))), O63, INDEX($C63:$C$3618,MATCH(TRUE,INDEX($C63:$C$3618&lt;&gt;$C63,0),0)))</f>
        <v>52227699.111534193</v>
      </c>
      <c r="P64" s="16">
        <f t="shared" si="8"/>
        <v>0</v>
      </c>
      <c r="Q64" s="27">
        <f t="shared" si="9"/>
        <v>117</v>
      </c>
      <c r="R64" s="7">
        <f t="shared" si="16"/>
        <v>446390.59069687343</v>
      </c>
      <c r="S64" s="7">
        <f t="shared" si="4"/>
        <v>446390.59069687343</v>
      </c>
      <c r="T64" s="5">
        <f>VLOOKUP($B64,'Benchmark Data'!$A:$B,2,FALSE)</f>
        <v>9.48</v>
      </c>
      <c r="U64" s="12">
        <f t="shared" si="17"/>
        <v>0</v>
      </c>
      <c r="V64" s="7">
        <f t="shared" si="18"/>
        <v>24306352.296225652</v>
      </c>
    </row>
    <row r="65" spans="1:22" x14ac:dyDescent="0.25">
      <c r="A65" s="5">
        <f t="shared" si="5"/>
        <v>2004</v>
      </c>
      <c r="B65" s="6">
        <f t="shared" si="12"/>
        <v>38005</v>
      </c>
      <c r="C65" s="7">
        <f>MAX(SUMIFS('Filing Data'!$V:$V,'Filing Data'!$D:$D,'Benchmark Value'!$B65),C64)</f>
        <v>0</v>
      </c>
      <c r="D65" s="7">
        <f>SUMIFS('Filing Data'!$Z:$Z,'Filing Data'!$D:$D,'Benchmark Value'!$B65)</f>
        <v>0</v>
      </c>
      <c r="E65" s="16">
        <f t="shared" si="13"/>
        <v>0</v>
      </c>
      <c r="F65" s="10">
        <f>SUM(D$11:D64)</f>
        <v>0</v>
      </c>
      <c r="G65" s="10">
        <f t="shared" si="0"/>
        <v>366</v>
      </c>
      <c r="H65" s="7">
        <f t="shared" si="14"/>
        <v>0</v>
      </c>
      <c r="I65" s="16">
        <f>SUMIFS('Filing Data'!$X:$X,'Filing Data'!$D:$D,'Benchmark Value'!$B65)</f>
        <v>0</v>
      </c>
      <c r="J65" s="16">
        <f t="shared" si="7"/>
        <v>0</v>
      </c>
      <c r="K65" s="10">
        <f>SUM(I$11:I64)</f>
        <v>0</v>
      </c>
      <c r="L65" s="27">
        <f t="shared" si="2"/>
        <v>366</v>
      </c>
      <c r="M65" s="7">
        <f t="shared" si="15"/>
        <v>0</v>
      </c>
      <c r="N65" s="7">
        <f>IF(ISNA(VLOOKUP(B65,'Distribution Data'!$G:$H,2,FALSE)),0,VLOOKUP(B65,'Distribution Data'!$G:$H,2,FALSE))</f>
        <v>0</v>
      </c>
      <c r="O65" s="16">
        <f>IF(ISNA(INDEX($C64:$C$3618,MATCH(TRUE,INDEX($C64:$C$3618&lt;&gt;$C64,0),0))), O64, INDEX($C64:$C$3618,MATCH(TRUE,INDEX($C64:$C$3618&lt;&gt;$C64,0),0)))</f>
        <v>52227699.111534193</v>
      </c>
      <c r="P65" s="16">
        <f t="shared" si="8"/>
        <v>0</v>
      </c>
      <c r="Q65" s="27">
        <f t="shared" si="9"/>
        <v>117</v>
      </c>
      <c r="R65" s="7">
        <f t="shared" si="16"/>
        <v>446390.59069687343</v>
      </c>
      <c r="S65" s="7">
        <f t="shared" si="4"/>
        <v>446390.59069687343</v>
      </c>
      <c r="T65" s="5">
        <f>VLOOKUP($B65,'Benchmark Data'!$A:$B,2,FALSE)</f>
        <v>9.48</v>
      </c>
      <c r="U65" s="12">
        <f t="shared" si="17"/>
        <v>0</v>
      </c>
      <c r="V65" s="7">
        <f t="shared" si="18"/>
        <v>24752742.886922527</v>
      </c>
    </row>
    <row r="66" spans="1:22" x14ac:dyDescent="0.25">
      <c r="A66" s="5">
        <f t="shared" si="5"/>
        <v>2004</v>
      </c>
      <c r="B66" s="6">
        <f t="shared" si="12"/>
        <v>38006</v>
      </c>
      <c r="C66" s="7">
        <f>MAX(SUMIFS('Filing Data'!$V:$V,'Filing Data'!$D:$D,'Benchmark Value'!$B66),C65)</f>
        <v>0</v>
      </c>
      <c r="D66" s="7">
        <f>SUMIFS('Filing Data'!$Z:$Z,'Filing Data'!$D:$D,'Benchmark Value'!$B66)</f>
        <v>0</v>
      </c>
      <c r="E66" s="16">
        <f t="shared" si="13"/>
        <v>0</v>
      </c>
      <c r="F66" s="10">
        <f>SUM(D$11:D65)</f>
        <v>0</v>
      </c>
      <c r="G66" s="10">
        <f t="shared" si="0"/>
        <v>366</v>
      </c>
      <c r="H66" s="7">
        <f t="shared" si="14"/>
        <v>0</v>
      </c>
      <c r="I66" s="16">
        <f>SUMIFS('Filing Data'!$X:$X,'Filing Data'!$D:$D,'Benchmark Value'!$B66)</f>
        <v>0</v>
      </c>
      <c r="J66" s="16">
        <f t="shared" si="7"/>
        <v>0</v>
      </c>
      <c r="K66" s="10">
        <f>SUM(I$11:I65)</f>
        <v>0</v>
      </c>
      <c r="L66" s="27">
        <f t="shared" si="2"/>
        <v>366</v>
      </c>
      <c r="M66" s="7">
        <f t="shared" si="15"/>
        <v>0</v>
      </c>
      <c r="N66" s="7">
        <f>IF(ISNA(VLOOKUP(B66,'Distribution Data'!$G:$H,2,FALSE)),0,VLOOKUP(B66,'Distribution Data'!$G:$H,2,FALSE))</f>
        <v>0</v>
      </c>
      <c r="O66" s="16">
        <f>IF(ISNA(INDEX($C65:$C$3618,MATCH(TRUE,INDEX($C65:$C$3618&lt;&gt;$C65,0),0))), O65, INDEX($C65:$C$3618,MATCH(TRUE,INDEX($C65:$C$3618&lt;&gt;$C65,0),0)))</f>
        <v>52227699.111534193</v>
      </c>
      <c r="P66" s="16">
        <f t="shared" si="8"/>
        <v>0</v>
      </c>
      <c r="Q66" s="27">
        <f t="shared" si="9"/>
        <v>117</v>
      </c>
      <c r="R66" s="7">
        <f t="shared" si="16"/>
        <v>446390.59069687343</v>
      </c>
      <c r="S66" s="7">
        <f t="shared" si="4"/>
        <v>446390.59069687343</v>
      </c>
      <c r="T66" s="5">
        <f>VLOOKUP($B66,'Benchmark Data'!$A:$B,2,FALSE)</f>
        <v>9.48</v>
      </c>
      <c r="U66" s="12">
        <f t="shared" si="17"/>
        <v>0</v>
      </c>
      <c r="V66" s="7">
        <f t="shared" si="18"/>
        <v>25199133.477619402</v>
      </c>
    </row>
    <row r="67" spans="1:22" x14ac:dyDescent="0.25">
      <c r="A67" s="5">
        <f t="shared" si="5"/>
        <v>2004</v>
      </c>
      <c r="B67" s="6">
        <f t="shared" si="12"/>
        <v>38007</v>
      </c>
      <c r="C67" s="7">
        <f>MAX(SUMIFS('Filing Data'!$V:$V,'Filing Data'!$D:$D,'Benchmark Value'!$B67),C66)</f>
        <v>0</v>
      </c>
      <c r="D67" s="7">
        <f>SUMIFS('Filing Data'!$Z:$Z,'Filing Data'!$D:$D,'Benchmark Value'!$B67)</f>
        <v>0</v>
      </c>
      <c r="E67" s="16">
        <f t="shared" si="13"/>
        <v>0</v>
      </c>
      <c r="F67" s="10">
        <f>SUM(D$11:D66)</f>
        <v>0</v>
      </c>
      <c r="G67" s="10">
        <f t="shared" si="0"/>
        <v>366</v>
      </c>
      <c r="H67" s="7">
        <f t="shared" si="14"/>
        <v>0</v>
      </c>
      <c r="I67" s="16">
        <f>SUMIFS('Filing Data'!$X:$X,'Filing Data'!$D:$D,'Benchmark Value'!$B67)</f>
        <v>0</v>
      </c>
      <c r="J67" s="16">
        <f t="shared" si="7"/>
        <v>0</v>
      </c>
      <c r="K67" s="10">
        <f>SUM(I$11:I66)</f>
        <v>0</v>
      </c>
      <c r="L67" s="27">
        <f t="shared" si="2"/>
        <v>366</v>
      </c>
      <c r="M67" s="7">
        <f t="shared" si="15"/>
        <v>0</v>
      </c>
      <c r="N67" s="7">
        <f>IF(ISNA(VLOOKUP(B67,'Distribution Data'!$G:$H,2,FALSE)),0,VLOOKUP(B67,'Distribution Data'!$G:$H,2,FALSE))</f>
        <v>0</v>
      </c>
      <c r="O67" s="16">
        <f>IF(ISNA(INDEX($C66:$C$3618,MATCH(TRUE,INDEX($C66:$C$3618&lt;&gt;$C66,0),0))), O66, INDEX($C66:$C$3618,MATCH(TRUE,INDEX($C66:$C$3618&lt;&gt;$C66,0),0)))</f>
        <v>52227699.111534193</v>
      </c>
      <c r="P67" s="16">
        <f t="shared" si="8"/>
        <v>0</v>
      </c>
      <c r="Q67" s="27">
        <f t="shared" si="9"/>
        <v>117</v>
      </c>
      <c r="R67" s="7">
        <f t="shared" si="16"/>
        <v>446390.59069687343</v>
      </c>
      <c r="S67" s="7">
        <f t="shared" si="4"/>
        <v>446390.59069687343</v>
      </c>
      <c r="T67" s="5">
        <f>VLOOKUP($B67,'Benchmark Data'!$A:$B,2,FALSE)</f>
        <v>9.5</v>
      </c>
      <c r="U67" s="12">
        <f t="shared" si="17"/>
        <v>2.1074823395645778E-3</v>
      </c>
      <c r="V67" s="7">
        <f t="shared" si="18"/>
        <v>25698686.79717201</v>
      </c>
    </row>
    <row r="68" spans="1:22" x14ac:dyDescent="0.25">
      <c r="A68" s="5">
        <f t="shared" si="5"/>
        <v>2004</v>
      </c>
      <c r="B68" s="6">
        <f t="shared" si="12"/>
        <v>38008</v>
      </c>
      <c r="C68" s="7">
        <f>MAX(SUMIFS('Filing Data'!$V:$V,'Filing Data'!$D:$D,'Benchmark Value'!$B68),C67)</f>
        <v>0</v>
      </c>
      <c r="D68" s="7">
        <f>SUMIFS('Filing Data'!$Z:$Z,'Filing Data'!$D:$D,'Benchmark Value'!$B68)</f>
        <v>0</v>
      </c>
      <c r="E68" s="16">
        <f t="shared" si="13"/>
        <v>0</v>
      </c>
      <c r="F68" s="10">
        <f>SUM(D$11:D67)</f>
        <v>0</v>
      </c>
      <c r="G68" s="10">
        <f t="shared" si="0"/>
        <v>366</v>
      </c>
      <c r="H68" s="7">
        <f t="shared" si="14"/>
        <v>0</v>
      </c>
      <c r="I68" s="16">
        <f>SUMIFS('Filing Data'!$X:$X,'Filing Data'!$D:$D,'Benchmark Value'!$B68)</f>
        <v>0</v>
      </c>
      <c r="J68" s="16">
        <f t="shared" si="7"/>
        <v>0</v>
      </c>
      <c r="K68" s="10">
        <f>SUM(I$11:I67)</f>
        <v>0</v>
      </c>
      <c r="L68" s="27">
        <f t="shared" si="2"/>
        <v>366</v>
      </c>
      <c r="M68" s="7">
        <f t="shared" si="15"/>
        <v>0</v>
      </c>
      <c r="N68" s="7">
        <f>IF(ISNA(VLOOKUP(B68,'Distribution Data'!$G:$H,2,FALSE)),0,VLOOKUP(B68,'Distribution Data'!$G:$H,2,FALSE))</f>
        <v>0</v>
      </c>
      <c r="O68" s="16">
        <f>IF(ISNA(INDEX($C67:$C$3618,MATCH(TRUE,INDEX($C67:$C$3618&lt;&gt;$C67,0),0))), O67, INDEX($C67:$C$3618,MATCH(TRUE,INDEX($C67:$C$3618&lt;&gt;$C67,0),0)))</f>
        <v>52227699.111534193</v>
      </c>
      <c r="P68" s="16">
        <f t="shared" si="8"/>
        <v>0</v>
      </c>
      <c r="Q68" s="27">
        <f t="shared" si="9"/>
        <v>117</v>
      </c>
      <c r="R68" s="7">
        <f t="shared" si="16"/>
        <v>446390.59069687343</v>
      </c>
      <c r="S68" s="7">
        <f t="shared" si="4"/>
        <v>446390.59069687343</v>
      </c>
      <c r="T68" s="5">
        <f>VLOOKUP($B68,'Benchmark Data'!$A:$B,2,FALSE)</f>
        <v>9.5299999999999994</v>
      </c>
      <c r="U68" s="12">
        <f t="shared" si="17"/>
        <v>3.1529190596155149E-3</v>
      </c>
      <c r="V68" s="7">
        <f t="shared" si="18"/>
        <v>26226231.135649428</v>
      </c>
    </row>
    <row r="69" spans="1:22" x14ac:dyDescent="0.25">
      <c r="A69" s="5">
        <f t="shared" si="5"/>
        <v>2004</v>
      </c>
      <c r="B69" s="6">
        <f t="shared" si="12"/>
        <v>38009</v>
      </c>
      <c r="C69" s="7">
        <f>MAX(SUMIFS('Filing Data'!$V:$V,'Filing Data'!$D:$D,'Benchmark Value'!$B69),C68)</f>
        <v>0</v>
      </c>
      <c r="D69" s="7">
        <f>SUMIFS('Filing Data'!$Z:$Z,'Filing Data'!$D:$D,'Benchmark Value'!$B69)</f>
        <v>0</v>
      </c>
      <c r="E69" s="16">
        <f t="shared" si="13"/>
        <v>0</v>
      </c>
      <c r="F69" s="10">
        <f>SUM(D$11:D68)</f>
        <v>0</v>
      </c>
      <c r="G69" s="10">
        <f t="shared" si="0"/>
        <v>366</v>
      </c>
      <c r="H69" s="7">
        <f t="shared" si="14"/>
        <v>0</v>
      </c>
      <c r="I69" s="16">
        <f>SUMIFS('Filing Data'!$X:$X,'Filing Data'!$D:$D,'Benchmark Value'!$B69)</f>
        <v>0</v>
      </c>
      <c r="J69" s="16">
        <f t="shared" si="7"/>
        <v>0</v>
      </c>
      <c r="K69" s="10">
        <f>SUM(I$11:I68)</f>
        <v>0</v>
      </c>
      <c r="L69" s="27">
        <f t="shared" si="2"/>
        <v>366</v>
      </c>
      <c r="M69" s="7">
        <f t="shared" si="15"/>
        <v>0</v>
      </c>
      <c r="N69" s="7">
        <f>IF(ISNA(VLOOKUP(B69,'Distribution Data'!$G:$H,2,FALSE)),0,VLOOKUP(B69,'Distribution Data'!$G:$H,2,FALSE))</f>
        <v>0</v>
      </c>
      <c r="O69" s="16">
        <f>IF(ISNA(INDEX($C68:$C$3618,MATCH(TRUE,INDEX($C68:$C$3618&lt;&gt;$C68,0),0))), O68, INDEX($C68:$C$3618,MATCH(TRUE,INDEX($C68:$C$3618&lt;&gt;$C68,0),0)))</f>
        <v>52227699.111534193</v>
      </c>
      <c r="P69" s="16">
        <f t="shared" si="8"/>
        <v>0</v>
      </c>
      <c r="Q69" s="27">
        <f t="shared" si="9"/>
        <v>117</v>
      </c>
      <c r="R69" s="7">
        <f t="shared" si="16"/>
        <v>446390.59069687343</v>
      </c>
      <c r="S69" s="7">
        <f t="shared" si="4"/>
        <v>446390.59069687343</v>
      </c>
      <c r="T69" s="5">
        <f>VLOOKUP($B69,'Benchmark Data'!$A:$B,2,FALSE)</f>
        <v>9.61</v>
      </c>
      <c r="U69" s="12">
        <f t="shared" si="17"/>
        <v>8.3595053160902873E-3</v>
      </c>
      <c r="V69" s="7">
        <f t="shared" si="18"/>
        <v>26892778.965680189</v>
      </c>
    </row>
    <row r="70" spans="1:22" x14ac:dyDescent="0.25">
      <c r="A70" s="5">
        <f t="shared" si="5"/>
        <v>2004</v>
      </c>
      <c r="B70" s="6">
        <f t="shared" si="12"/>
        <v>38010</v>
      </c>
      <c r="C70" s="7">
        <f>MAX(SUMIFS('Filing Data'!$V:$V,'Filing Data'!$D:$D,'Benchmark Value'!$B70),C69)</f>
        <v>0</v>
      </c>
      <c r="D70" s="7">
        <f>SUMIFS('Filing Data'!$Z:$Z,'Filing Data'!$D:$D,'Benchmark Value'!$B70)</f>
        <v>0</v>
      </c>
      <c r="E70" s="16">
        <f t="shared" si="13"/>
        <v>0</v>
      </c>
      <c r="F70" s="10">
        <f>SUM(D$11:D69)</f>
        <v>0</v>
      </c>
      <c r="G70" s="10">
        <f t="shared" si="0"/>
        <v>366</v>
      </c>
      <c r="H70" s="7">
        <f t="shared" si="14"/>
        <v>0</v>
      </c>
      <c r="I70" s="16">
        <f>SUMIFS('Filing Data'!$X:$X,'Filing Data'!$D:$D,'Benchmark Value'!$B70)</f>
        <v>0</v>
      </c>
      <c r="J70" s="16">
        <f t="shared" si="7"/>
        <v>0</v>
      </c>
      <c r="K70" s="10">
        <f>SUM(I$11:I69)</f>
        <v>0</v>
      </c>
      <c r="L70" s="27">
        <f t="shared" si="2"/>
        <v>366</v>
      </c>
      <c r="M70" s="7">
        <f t="shared" si="15"/>
        <v>0</v>
      </c>
      <c r="N70" s="7">
        <f>IF(ISNA(VLOOKUP(B70,'Distribution Data'!$G:$H,2,FALSE)),0,VLOOKUP(B70,'Distribution Data'!$G:$H,2,FALSE))</f>
        <v>0</v>
      </c>
      <c r="O70" s="16">
        <f>IF(ISNA(INDEX($C69:$C$3618,MATCH(TRUE,INDEX($C69:$C$3618&lt;&gt;$C69,0),0))), O69, INDEX($C69:$C$3618,MATCH(TRUE,INDEX($C69:$C$3618&lt;&gt;$C69,0),0)))</f>
        <v>52227699.111534193</v>
      </c>
      <c r="P70" s="16">
        <f t="shared" si="8"/>
        <v>0</v>
      </c>
      <c r="Q70" s="27">
        <f t="shared" si="9"/>
        <v>117</v>
      </c>
      <c r="R70" s="7">
        <f t="shared" si="16"/>
        <v>446390.59069687343</v>
      </c>
      <c r="S70" s="7">
        <f t="shared" si="4"/>
        <v>446390.59069687343</v>
      </c>
      <c r="T70" s="5">
        <f>VLOOKUP($B70,'Benchmark Data'!$A:$B,2,FALSE)</f>
        <v>9.61</v>
      </c>
      <c r="U70" s="12">
        <f t="shared" si="17"/>
        <v>0</v>
      </c>
      <c r="V70" s="7">
        <f t="shared" si="18"/>
        <v>27339169.556377064</v>
      </c>
    </row>
    <row r="71" spans="1:22" x14ac:dyDescent="0.25">
      <c r="A71" s="5">
        <f t="shared" si="5"/>
        <v>2004</v>
      </c>
      <c r="B71" s="6">
        <f t="shared" si="12"/>
        <v>38011</v>
      </c>
      <c r="C71" s="7">
        <f>MAX(SUMIFS('Filing Data'!$V:$V,'Filing Data'!$D:$D,'Benchmark Value'!$B71),C70)</f>
        <v>0</v>
      </c>
      <c r="D71" s="7">
        <f>SUMIFS('Filing Data'!$Z:$Z,'Filing Data'!$D:$D,'Benchmark Value'!$B71)</f>
        <v>0</v>
      </c>
      <c r="E71" s="16">
        <f t="shared" si="13"/>
        <v>0</v>
      </c>
      <c r="F71" s="10">
        <f>SUM(D$11:D70)</f>
        <v>0</v>
      </c>
      <c r="G71" s="10">
        <f t="shared" si="0"/>
        <v>366</v>
      </c>
      <c r="H71" s="7">
        <f t="shared" si="14"/>
        <v>0</v>
      </c>
      <c r="I71" s="16">
        <f>SUMIFS('Filing Data'!$X:$X,'Filing Data'!$D:$D,'Benchmark Value'!$B71)</f>
        <v>0</v>
      </c>
      <c r="J71" s="16">
        <f t="shared" si="7"/>
        <v>0</v>
      </c>
      <c r="K71" s="10">
        <f>SUM(I$11:I70)</f>
        <v>0</v>
      </c>
      <c r="L71" s="27">
        <f t="shared" si="2"/>
        <v>366</v>
      </c>
      <c r="M71" s="7">
        <f t="shared" si="15"/>
        <v>0</v>
      </c>
      <c r="N71" s="7">
        <f>IF(ISNA(VLOOKUP(B71,'Distribution Data'!$G:$H,2,FALSE)),0,VLOOKUP(B71,'Distribution Data'!$G:$H,2,FALSE))</f>
        <v>0</v>
      </c>
      <c r="O71" s="16">
        <f>IF(ISNA(INDEX($C70:$C$3618,MATCH(TRUE,INDEX($C70:$C$3618&lt;&gt;$C70,0),0))), O70, INDEX($C70:$C$3618,MATCH(TRUE,INDEX($C70:$C$3618&lt;&gt;$C70,0),0)))</f>
        <v>52227699.111534193</v>
      </c>
      <c r="P71" s="16">
        <f t="shared" si="8"/>
        <v>0</v>
      </c>
      <c r="Q71" s="27">
        <f t="shared" si="9"/>
        <v>117</v>
      </c>
      <c r="R71" s="7">
        <f t="shared" si="16"/>
        <v>446390.59069687343</v>
      </c>
      <c r="S71" s="7">
        <f t="shared" si="4"/>
        <v>446390.59069687343</v>
      </c>
      <c r="T71" s="5">
        <f>VLOOKUP($B71,'Benchmark Data'!$A:$B,2,FALSE)</f>
        <v>9.61</v>
      </c>
      <c r="U71" s="12">
        <f t="shared" si="17"/>
        <v>0</v>
      </c>
      <c r="V71" s="7">
        <f t="shared" si="18"/>
        <v>27785560.147073939</v>
      </c>
    </row>
    <row r="72" spans="1:22" x14ac:dyDescent="0.25">
      <c r="A72" s="5">
        <f t="shared" si="5"/>
        <v>2004</v>
      </c>
      <c r="B72" s="6">
        <f t="shared" si="12"/>
        <v>38012</v>
      </c>
      <c r="C72" s="7">
        <f>MAX(SUMIFS('Filing Data'!$V:$V,'Filing Data'!$D:$D,'Benchmark Value'!$B72),C71)</f>
        <v>0</v>
      </c>
      <c r="D72" s="7">
        <f>SUMIFS('Filing Data'!$Z:$Z,'Filing Data'!$D:$D,'Benchmark Value'!$B72)</f>
        <v>0</v>
      </c>
      <c r="E72" s="16">
        <f t="shared" si="13"/>
        <v>0</v>
      </c>
      <c r="F72" s="10">
        <f>SUM(D$11:D71)</f>
        <v>0</v>
      </c>
      <c r="G72" s="10">
        <f t="shared" si="0"/>
        <v>366</v>
      </c>
      <c r="H72" s="7">
        <f t="shared" si="14"/>
        <v>0</v>
      </c>
      <c r="I72" s="16">
        <f>SUMIFS('Filing Data'!$X:$X,'Filing Data'!$D:$D,'Benchmark Value'!$B72)</f>
        <v>0</v>
      </c>
      <c r="J72" s="16">
        <f t="shared" si="7"/>
        <v>0</v>
      </c>
      <c r="K72" s="10">
        <f>SUM(I$11:I71)</f>
        <v>0</v>
      </c>
      <c r="L72" s="27">
        <f t="shared" si="2"/>
        <v>366</v>
      </c>
      <c r="M72" s="7">
        <f t="shared" si="15"/>
        <v>0</v>
      </c>
      <c r="N72" s="7">
        <f>IF(ISNA(VLOOKUP(B72,'Distribution Data'!$G:$H,2,FALSE)),0,VLOOKUP(B72,'Distribution Data'!$G:$H,2,FALSE))</f>
        <v>0</v>
      </c>
      <c r="O72" s="16">
        <f>IF(ISNA(INDEX($C71:$C$3618,MATCH(TRUE,INDEX($C71:$C$3618&lt;&gt;$C71,0),0))), O71, INDEX($C71:$C$3618,MATCH(TRUE,INDEX($C71:$C$3618&lt;&gt;$C71,0),0)))</f>
        <v>52227699.111534193</v>
      </c>
      <c r="P72" s="16">
        <f t="shared" si="8"/>
        <v>0</v>
      </c>
      <c r="Q72" s="27">
        <f t="shared" si="9"/>
        <v>117</v>
      </c>
      <c r="R72" s="7">
        <f t="shared" si="16"/>
        <v>446390.59069687343</v>
      </c>
      <c r="S72" s="7">
        <f t="shared" si="4"/>
        <v>446390.59069687343</v>
      </c>
      <c r="T72" s="5">
        <f>VLOOKUP($B72,'Benchmark Data'!$A:$B,2,FALSE)</f>
        <v>9.7200000000000006</v>
      </c>
      <c r="U72" s="12">
        <f t="shared" si="17"/>
        <v>1.138139549014675E-2</v>
      </c>
      <c r="V72" s="7">
        <f t="shared" si="18"/>
        <v>28549995.651004758</v>
      </c>
    </row>
    <row r="73" spans="1:22" x14ac:dyDescent="0.25">
      <c r="A73" s="5">
        <f t="shared" si="5"/>
        <v>2004</v>
      </c>
      <c r="B73" s="6">
        <f t="shared" si="12"/>
        <v>38013</v>
      </c>
      <c r="C73" s="7">
        <f>MAX(SUMIFS('Filing Data'!$V:$V,'Filing Data'!$D:$D,'Benchmark Value'!$B73),C72)</f>
        <v>0</v>
      </c>
      <c r="D73" s="7">
        <f>SUMIFS('Filing Data'!$Z:$Z,'Filing Data'!$D:$D,'Benchmark Value'!$B73)</f>
        <v>0</v>
      </c>
      <c r="E73" s="16">
        <f t="shared" si="13"/>
        <v>0</v>
      </c>
      <c r="F73" s="10">
        <f>SUM(D$11:D72)</f>
        <v>0</v>
      </c>
      <c r="G73" s="10">
        <f t="shared" si="0"/>
        <v>366</v>
      </c>
      <c r="H73" s="7">
        <f t="shared" si="14"/>
        <v>0</v>
      </c>
      <c r="I73" s="16">
        <f>SUMIFS('Filing Data'!$X:$X,'Filing Data'!$D:$D,'Benchmark Value'!$B73)</f>
        <v>0</v>
      </c>
      <c r="J73" s="16">
        <f t="shared" si="7"/>
        <v>0</v>
      </c>
      <c r="K73" s="10">
        <f>SUM(I$11:I72)</f>
        <v>0</v>
      </c>
      <c r="L73" s="27">
        <f t="shared" si="2"/>
        <v>366</v>
      </c>
      <c r="M73" s="7">
        <f t="shared" si="15"/>
        <v>0</v>
      </c>
      <c r="N73" s="7">
        <f>IF(ISNA(VLOOKUP(B73,'Distribution Data'!$G:$H,2,FALSE)),0,VLOOKUP(B73,'Distribution Data'!$G:$H,2,FALSE))</f>
        <v>0</v>
      </c>
      <c r="O73" s="16">
        <f>IF(ISNA(INDEX($C72:$C$3618,MATCH(TRUE,INDEX($C72:$C$3618&lt;&gt;$C72,0),0))), O72, INDEX($C72:$C$3618,MATCH(TRUE,INDEX($C72:$C$3618&lt;&gt;$C72,0),0)))</f>
        <v>52227699.111534193</v>
      </c>
      <c r="P73" s="16">
        <f t="shared" si="8"/>
        <v>0</v>
      </c>
      <c r="Q73" s="27">
        <f t="shared" si="9"/>
        <v>117</v>
      </c>
      <c r="R73" s="7">
        <f t="shared" si="16"/>
        <v>446390.59069687343</v>
      </c>
      <c r="S73" s="7">
        <f t="shared" si="4"/>
        <v>446390.59069687343</v>
      </c>
      <c r="T73" s="5">
        <f>VLOOKUP($B73,'Benchmark Data'!$A:$B,2,FALSE)</f>
        <v>9.8000000000000007</v>
      </c>
      <c r="U73" s="12">
        <f t="shared" si="17"/>
        <v>8.1967672041784907E-3</v>
      </c>
      <c r="V73" s="7">
        <f t="shared" si="18"/>
        <v>29231365.629775744</v>
      </c>
    </row>
    <row r="74" spans="1:22" x14ac:dyDescent="0.25">
      <c r="A74" s="5">
        <f t="shared" si="5"/>
        <v>2004</v>
      </c>
      <c r="B74" s="6">
        <f t="shared" si="12"/>
        <v>38014</v>
      </c>
      <c r="C74" s="7">
        <f>MAX(SUMIFS('Filing Data'!$V:$V,'Filing Data'!$D:$D,'Benchmark Value'!$B74),C73)</f>
        <v>0</v>
      </c>
      <c r="D74" s="7">
        <f>SUMIFS('Filing Data'!$Z:$Z,'Filing Data'!$D:$D,'Benchmark Value'!$B74)</f>
        <v>0</v>
      </c>
      <c r="E74" s="16">
        <f t="shared" si="13"/>
        <v>0</v>
      </c>
      <c r="F74" s="10">
        <f>SUM(D$11:D73)</f>
        <v>0</v>
      </c>
      <c r="G74" s="10">
        <f t="shared" si="0"/>
        <v>366</v>
      </c>
      <c r="H74" s="7">
        <f t="shared" si="14"/>
        <v>0</v>
      </c>
      <c r="I74" s="16">
        <f>SUMIFS('Filing Data'!$X:$X,'Filing Data'!$D:$D,'Benchmark Value'!$B74)</f>
        <v>0</v>
      </c>
      <c r="J74" s="16">
        <f t="shared" si="7"/>
        <v>0</v>
      </c>
      <c r="K74" s="10">
        <f>SUM(I$11:I73)</f>
        <v>0</v>
      </c>
      <c r="L74" s="27">
        <f t="shared" si="2"/>
        <v>366</v>
      </c>
      <c r="M74" s="7">
        <f t="shared" si="15"/>
        <v>0</v>
      </c>
      <c r="N74" s="7">
        <f>IF(ISNA(VLOOKUP(B74,'Distribution Data'!$G:$H,2,FALSE)),0,VLOOKUP(B74,'Distribution Data'!$G:$H,2,FALSE))</f>
        <v>0</v>
      </c>
      <c r="O74" s="16">
        <f>IF(ISNA(INDEX($C73:$C$3618,MATCH(TRUE,INDEX($C73:$C$3618&lt;&gt;$C73,0),0))), O73, INDEX($C73:$C$3618,MATCH(TRUE,INDEX($C73:$C$3618&lt;&gt;$C73,0),0)))</f>
        <v>52227699.111534193</v>
      </c>
      <c r="P74" s="16">
        <f t="shared" si="8"/>
        <v>0</v>
      </c>
      <c r="Q74" s="27">
        <f t="shared" si="9"/>
        <v>117</v>
      </c>
      <c r="R74" s="7">
        <f t="shared" si="16"/>
        <v>446390.59069687343</v>
      </c>
      <c r="S74" s="7">
        <f t="shared" si="4"/>
        <v>446390.59069687343</v>
      </c>
      <c r="T74" s="5">
        <f>VLOOKUP($B74,'Benchmark Data'!$A:$B,2,FALSE)</f>
        <v>9.81</v>
      </c>
      <c r="U74" s="12">
        <f t="shared" si="17"/>
        <v>1.0198879007453808E-3</v>
      </c>
      <c r="V74" s="7">
        <f t="shared" si="18"/>
        <v>29707584.144584633</v>
      </c>
    </row>
    <row r="75" spans="1:22" x14ac:dyDescent="0.25">
      <c r="A75" s="5">
        <f t="shared" si="5"/>
        <v>2004</v>
      </c>
      <c r="B75" s="6">
        <f t="shared" si="12"/>
        <v>38015</v>
      </c>
      <c r="C75" s="7">
        <f>MAX(SUMIFS('Filing Data'!$V:$V,'Filing Data'!$D:$D,'Benchmark Value'!$B75),C74)</f>
        <v>0</v>
      </c>
      <c r="D75" s="7">
        <f>SUMIFS('Filing Data'!$Z:$Z,'Filing Data'!$D:$D,'Benchmark Value'!$B75)</f>
        <v>0</v>
      </c>
      <c r="E75" s="16">
        <f t="shared" si="13"/>
        <v>0</v>
      </c>
      <c r="F75" s="10">
        <f>SUM(D$11:D74)</f>
        <v>0</v>
      </c>
      <c r="G75" s="10">
        <f t="shared" ref="G75:G138" si="19">COUNTIFS(F$11:F$3618,F75,A$11:A$3618,YEAR(B75))</f>
        <v>366</v>
      </c>
      <c r="H75" s="7">
        <f t="shared" si="14"/>
        <v>0</v>
      </c>
      <c r="I75" s="16">
        <f>SUMIFS('Filing Data'!$X:$X,'Filing Data'!$D:$D,'Benchmark Value'!$B75)</f>
        <v>0</v>
      </c>
      <c r="J75" s="16">
        <f t="shared" si="7"/>
        <v>0</v>
      </c>
      <c r="K75" s="10">
        <f>SUM(I$11:I74)</f>
        <v>0</v>
      </c>
      <c r="L75" s="27">
        <f t="shared" ref="L75:L138" si="20">COUNTIFS(K$11:K$3618,K75,A$11:A$3618,YEAR(B75))</f>
        <v>366</v>
      </c>
      <c r="M75" s="7">
        <f t="shared" si="15"/>
        <v>0</v>
      </c>
      <c r="N75" s="7">
        <f>IF(ISNA(VLOOKUP(B75,'Distribution Data'!$G:$H,2,FALSE)),0,VLOOKUP(B75,'Distribution Data'!$G:$H,2,FALSE))</f>
        <v>0</v>
      </c>
      <c r="O75" s="16">
        <f>IF(ISNA(INDEX($C74:$C$3618,MATCH(TRUE,INDEX($C74:$C$3618&lt;&gt;$C74,0),0))), O74, INDEX($C74:$C$3618,MATCH(TRUE,INDEX($C74:$C$3618&lt;&gt;$C74,0),0)))</f>
        <v>52227699.111534193</v>
      </c>
      <c r="P75" s="16">
        <f t="shared" ref="P75:P138" si="21">C74</f>
        <v>0</v>
      </c>
      <c r="Q75" s="27">
        <f t="shared" si="9"/>
        <v>117</v>
      </c>
      <c r="R75" s="7">
        <f t="shared" si="16"/>
        <v>446390.59069687343</v>
      </c>
      <c r="S75" s="7">
        <f t="shared" ref="S75:S138" si="22">IF(AND($E$3&lt;&gt;"Y",$E$4&lt;&gt;"Y"),R75-N75+H75, IF(AND($E$3="Y",$E$4="Y"), R75-N75-M75, IF($E$4="Y", R75-N75-M75+H75, IF($E$3="Y", R75-N75, R75-N75))))</f>
        <v>446390.59069687343</v>
      </c>
      <c r="T75" s="5">
        <f>VLOOKUP($B75,'Benchmark Data'!$A:$B,2,FALSE)</f>
        <v>9.83</v>
      </c>
      <c r="U75" s="12">
        <f t="shared" si="17"/>
        <v>2.0366605818033334E-3</v>
      </c>
      <c r="V75" s="7">
        <f t="shared" si="18"/>
        <v>30214540.656065572</v>
      </c>
    </row>
    <row r="76" spans="1:22" x14ac:dyDescent="0.25">
      <c r="A76" s="5">
        <f t="shared" ref="A76:A139" si="23">YEAR(B76)</f>
        <v>2004</v>
      </c>
      <c r="B76" s="6">
        <f t="shared" si="12"/>
        <v>38016</v>
      </c>
      <c r="C76" s="7">
        <f>MAX(SUMIFS('Filing Data'!$V:$V,'Filing Data'!$D:$D,'Benchmark Value'!$B76),C75)</f>
        <v>0</v>
      </c>
      <c r="D76" s="7">
        <f>SUMIFS('Filing Data'!$Z:$Z,'Filing Data'!$D:$D,'Benchmark Value'!$B76)</f>
        <v>0</v>
      </c>
      <c r="E76" s="16">
        <f t="shared" si="13"/>
        <v>0</v>
      </c>
      <c r="F76" s="10">
        <f>SUM(D$11:D75)</f>
        <v>0</v>
      </c>
      <c r="G76" s="10">
        <f t="shared" si="19"/>
        <v>366</v>
      </c>
      <c r="H76" s="7">
        <f t="shared" si="14"/>
        <v>0</v>
      </c>
      <c r="I76" s="16">
        <f>SUMIFS('Filing Data'!$X:$X,'Filing Data'!$D:$D,'Benchmark Value'!$B76)</f>
        <v>0</v>
      </c>
      <c r="J76" s="16">
        <f t="shared" ref="J76:J139" si="24">IF(I76&lt;&gt;0,J75,IF(ISNA(INDEX($I76:$I440,MATCH(TRUE,INDEX($I76:$I440&lt;&gt;$I76,0),0))),0,INDEX($I76:$I440,MATCH(TRUE,INDEX($I76:$I440&lt;&gt;$I76,0),0))))</f>
        <v>0</v>
      </c>
      <c r="K76" s="10">
        <f>SUM(I$11:I75)</f>
        <v>0</v>
      </c>
      <c r="L76" s="27">
        <f t="shared" si="20"/>
        <v>366</v>
      </c>
      <c r="M76" s="7">
        <f t="shared" si="15"/>
        <v>0</v>
      </c>
      <c r="N76" s="7">
        <f>IF(ISNA(VLOOKUP(B76,'Distribution Data'!$G:$H,2,FALSE)),0,VLOOKUP(B76,'Distribution Data'!$G:$H,2,FALSE))</f>
        <v>0</v>
      </c>
      <c r="O76" s="16">
        <f>IF(ISNA(INDEX($C75:$C$3618,MATCH(TRUE,INDEX($C75:$C$3618&lt;&gt;$C75,0),0))), O75, INDEX($C75:$C$3618,MATCH(TRUE,INDEX($C75:$C$3618&lt;&gt;$C75,0),0)))</f>
        <v>52227699.111534193</v>
      </c>
      <c r="P76" s="16">
        <f t="shared" si="21"/>
        <v>0</v>
      </c>
      <c r="Q76" s="27">
        <f t="shared" ref="Q76:Q139" si="25">MATCH($O76,$C$11:$C$3618,0)-MATCH($C75,$C$11:$C$3618,0)</f>
        <v>117</v>
      </c>
      <c r="R76" s="7">
        <f t="shared" si="16"/>
        <v>446390.59069687343</v>
      </c>
      <c r="S76" s="7">
        <f t="shared" si="22"/>
        <v>446390.59069687343</v>
      </c>
      <c r="T76" s="5">
        <f>VLOOKUP($B76,'Benchmark Data'!$A:$B,2,FALSE)</f>
        <v>9.9</v>
      </c>
      <c r="U76" s="12">
        <f t="shared" si="17"/>
        <v>7.0958229814690804E-3</v>
      </c>
      <c r="V76" s="7">
        <f t="shared" si="18"/>
        <v>30876090.742787331</v>
      </c>
    </row>
    <row r="77" spans="1:22" x14ac:dyDescent="0.25">
      <c r="A77" s="5">
        <f t="shared" si="23"/>
        <v>2004</v>
      </c>
      <c r="B77" s="6">
        <f t="shared" ref="B77:B140" si="26">B76+1</f>
        <v>38017</v>
      </c>
      <c r="C77" s="7">
        <f>MAX(SUMIFS('Filing Data'!$V:$V,'Filing Data'!$D:$D,'Benchmark Value'!$B77),C76)</f>
        <v>0</v>
      </c>
      <c r="D77" s="7">
        <f>SUMIFS('Filing Data'!$Z:$Z,'Filing Data'!$D:$D,'Benchmark Value'!$B77)</f>
        <v>0</v>
      </c>
      <c r="E77" s="16">
        <f t="shared" ref="E77:E140" si="27">IF(D77&lt;&gt;0,E76,IF(ISNA(INDEX($D77:$D441,MATCH(TRUE,INDEX($D77:$D441&lt;&gt;$D77,0),0))),0,INDEX($D77:$D441,MATCH(TRUE,INDEX($D77:$D441&lt;&gt;$D77,0),0))))</f>
        <v>0</v>
      </c>
      <c r="F77" s="10">
        <f>SUM(D$11:D76)</f>
        <v>0</v>
      </c>
      <c r="G77" s="10">
        <f t="shared" si="19"/>
        <v>366</v>
      </c>
      <c r="H77" s="7">
        <f t="shared" ref="H77:H140" si="28">E77/G77</f>
        <v>0</v>
      </c>
      <c r="I77" s="16">
        <f>SUMIFS('Filing Data'!$X:$X,'Filing Data'!$D:$D,'Benchmark Value'!$B77)</f>
        <v>0</v>
      </c>
      <c r="J77" s="16">
        <f t="shared" si="24"/>
        <v>0</v>
      </c>
      <c r="K77" s="10">
        <f>SUM(I$11:I76)</f>
        <v>0</v>
      </c>
      <c r="L77" s="27">
        <f t="shared" si="20"/>
        <v>366</v>
      </c>
      <c r="M77" s="7">
        <f t="shared" ref="M77:M140" si="29">J77/L77</f>
        <v>0</v>
      </c>
      <c r="N77" s="7">
        <f>IF(ISNA(VLOOKUP(B77,'Distribution Data'!$G:$H,2,FALSE)),0,VLOOKUP(B77,'Distribution Data'!$G:$H,2,FALSE))</f>
        <v>0</v>
      </c>
      <c r="O77" s="16">
        <f>IF(ISNA(INDEX($C76:$C$3618,MATCH(TRUE,INDEX($C76:$C$3618&lt;&gt;$C76,0),0))), O76, INDEX($C76:$C$3618,MATCH(TRUE,INDEX($C76:$C$3618&lt;&gt;$C76,0),0)))</f>
        <v>52227699.111534193</v>
      </c>
      <c r="P77" s="16">
        <f t="shared" si="21"/>
        <v>0</v>
      </c>
      <c r="Q77" s="27">
        <f t="shared" si="25"/>
        <v>117</v>
      </c>
      <c r="R77" s="7">
        <f t="shared" ref="R77:R140" si="30">IF(Q77=0, 0, (O77-P77)/Q77)</f>
        <v>446390.59069687343</v>
      </c>
      <c r="S77" s="7">
        <f t="shared" si="22"/>
        <v>446390.59069687343</v>
      </c>
      <c r="T77" s="5">
        <f>VLOOKUP($B77,'Benchmark Data'!$A:$B,2,FALSE)</f>
        <v>9.9</v>
      </c>
      <c r="U77" s="12">
        <f t="shared" ref="U77:U140" si="31">LN(T77/T76)</f>
        <v>0</v>
      </c>
      <c r="V77" s="7">
        <f t="shared" ref="V77:V140" si="32">V76*EXP($U77)+$S77</f>
        <v>31322481.333484206</v>
      </c>
    </row>
    <row r="78" spans="1:22" x14ac:dyDescent="0.25">
      <c r="A78" s="5">
        <f t="shared" si="23"/>
        <v>2004</v>
      </c>
      <c r="B78" s="6">
        <f t="shared" si="26"/>
        <v>38018</v>
      </c>
      <c r="C78" s="7">
        <f>MAX(SUMIFS('Filing Data'!$V:$V,'Filing Data'!$D:$D,'Benchmark Value'!$B78),C77)</f>
        <v>0</v>
      </c>
      <c r="D78" s="7">
        <f>SUMIFS('Filing Data'!$Z:$Z,'Filing Data'!$D:$D,'Benchmark Value'!$B78)</f>
        <v>0</v>
      </c>
      <c r="E78" s="16">
        <f t="shared" si="27"/>
        <v>0</v>
      </c>
      <c r="F78" s="10">
        <f>SUM(D$11:D77)</f>
        <v>0</v>
      </c>
      <c r="G78" s="10">
        <f t="shared" si="19"/>
        <v>366</v>
      </c>
      <c r="H78" s="7">
        <f t="shared" si="28"/>
        <v>0</v>
      </c>
      <c r="I78" s="16">
        <f>SUMIFS('Filing Data'!$X:$X,'Filing Data'!$D:$D,'Benchmark Value'!$B78)</f>
        <v>0</v>
      </c>
      <c r="J78" s="16">
        <f t="shared" si="24"/>
        <v>0</v>
      </c>
      <c r="K78" s="10">
        <f>SUM(I$11:I77)</f>
        <v>0</v>
      </c>
      <c r="L78" s="27">
        <f t="shared" si="20"/>
        <v>366</v>
      </c>
      <c r="M78" s="7">
        <f t="shared" si="29"/>
        <v>0</v>
      </c>
      <c r="N78" s="7">
        <f>IF(ISNA(VLOOKUP(B78,'Distribution Data'!$G:$H,2,FALSE)),0,VLOOKUP(B78,'Distribution Data'!$G:$H,2,FALSE))</f>
        <v>0</v>
      </c>
      <c r="O78" s="16">
        <f>IF(ISNA(INDEX($C77:$C$3618,MATCH(TRUE,INDEX($C77:$C$3618&lt;&gt;$C77,0),0))), O77, INDEX($C77:$C$3618,MATCH(TRUE,INDEX($C77:$C$3618&lt;&gt;$C77,0),0)))</f>
        <v>52227699.111534193</v>
      </c>
      <c r="P78" s="16">
        <f t="shared" si="21"/>
        <v>0</v>
      </c>
      <c r="Q78" s="27">
        <f t="shared" si="25"/>
        <v>117</v>
      </c>
      <c r="R78" s="7">
        <f t="shared" si="30"/>
        <v>446390.59069687343</v>
      </c>
      <c r="S78" s="7">
        <f t="shared" si="22"/>
        <v>446390.59069687343</v>
      </c>
      <c r="T78" s="5">
        <f>VLOOKUP($B78,'Benchmark Data'!$A:$B,2,FALSE)</f>
        <v>9.9</v>
      </c>
      <c r="U78" s="12">
        <f t="shared" si="31"/>
        <v>0</v>
      </c>
      <c r="V78" s="7">
        <f t="shared" si="32"/>
        <v>31768871.924181081</v>
      </c>
    </row>
    <row r="79" spans="1:22" x14ac:dyDescent="0.25">
      <c r="A79" s="5">
        <f t="shared" si="23"/>
        <v>2004</v>
      </c>
      <c r="B79" s="6">
        <f t="shared" si="26"/>
        <v>38019</v>
      </c>
      <c r="C79" s="7">
        <f>MAX(SUMIFS('Filing Data'!$V:$V,'Filing Data'!$D:$D,'Benchmark Value'!$B79),C78)</f>
        <v>0</v>
      </c>
      <c r="D79" s="7">
        <f>SUMIFS('Filing Data'!$Z:$Z,'Filing Data'!$D:$D,'Benchmark Value'!$B79)</f>
        <v>0</v>
      </c>
      <c r="E79" s="16">
        <f t="shared" si="27"/>
        <v>0</v>
      </c>
      <c r="F79" s="10">
        <f>SUM(D$11:D78)</f>
        <v>0</v>
      </c>
      <c r="G79" s="10">
        <f t="shared" si="19"/>
        <v>366</v>
      </c>
      <c r="H79" s="7">
        <f t="shared" si="28"/>
        <v>0</v>
      </c>
      <c r="I79" s="16">
        <f>SUMIFS('Filing Data'!$X:$X,'Filing Data'!$D:$D,'Benchmark Value'!$B79)</f>
        <v>0</v>
      </c>
      <c r="J79" s="16">
        <f t="shared" si="24"/>
        <v>0</v>
      </c>
      <c r="K79" s="10">
        <f>SUM(I$11:I78)</f>
        <v>0</v>
      </c>
      <c r="L79" s="27">
        <f t="shared" si="20"/>
        <v>366</v>
      </c>
      <c r="M79" s="7">
        <f t="shared" si="29"/>
        <v>0</v>
      </c>
      <c r="N79" s="7">
        <f>IF(ISNA(VLOOKUP(B79,'Distribution Data'!$G:$H,2,FALSE)),0,VLOOKUP(B79,'Distribution Data'!$G:$H,2,FALSE))</f>
        <v>0</v>
      </c>
      <c r="O79" s="16">
        <f>IF(ISNA(INDEX($C78:$C$3618,MATCH(TRUE,INDEX($C78:$C$3618&lt;&gt;$C78,0),0))), O78, INDEX($C78:$C$3618,MATCH(TRUE,INDEX($C78:$C$3618&lt;&gt;$C78,0),0)))</f>
        <v>52227699.111534193</v>
      </c>
      <c r="P79" s="16">
        <f t="shared" si="21"/>
        <v>0</v>
      </c>
      <c r="Q79" s="27">
        <f t="shared" si="25"/>
        <v>117</v>
      </c>
      <c r="R79" s="7">
        <f t="shared" si="30"/>
        <v>446390.59069687343</v>
      </c>
      <c r="S79" s="7">
        <f t="shared" si="22"/>
        <v>446390.59069687343</v>
      </c>
      <c r="T79" s="5">
        <f>VLOOKUP($B79,'Benchmark Data'!$A:$B,2,FALSE)</f>
        <v>10.029999999999999</v>
      </c>
      <c r="U79" s="12">
        <f t="shared" si="31"/>
        <v>1.3045844833299894E-2</v>
      </c>
      <c r="V79" s="7">
        <f t="shared" si="32"/>
        <v>32632429.519942958</v>
      </c>
    </row>
    <row r="80" spans="1:22" x14ac:dyDescent="0.25">
      <c r="A80" s="5">
        <f t="shared" si="23"/>
        <v>2004</v>
      </c>
      <c r="B80" s="6">
        <f t="shared" si="26"/>
        <v>38020</v>
      </c>
      <c r="C80" s="7">
        <f>MAX(SUMIFS('Filing Data'!$V:$V,'Filing Data'!$D:$D,'Benchmark Value'!$B80),C79)</f>
        <v>0</v>
      </c>
      <c r="D80" s="7">
        <f>SUMIFS('Filing Data'!$Z:$Z,'Filing Data'!$D:$D,'Benchmark Value'!$B80)</f>
        <v>0</v>
      </c>
      <c r="E80" s="16">
        <f t="shared" si="27"/>
        <v>0</v>
      </c>
      <c r="F80" s="10">
        <f>SUM(D$11:D79)</f>
        <v>0</v>
      </c>
      <c r="G80" s="10">
        <f t="shared" si="19"/>
        <v>366</v>
      </c>
      <c r="H80" s="7">
        <f t="shared" si="28"/>
        <v>0</v>
      </c>
      <c r="I80" s="16">
        <f>SUMIFS('Filing Data'!$X:$X,'Filing Data'!$D:$D,'Benchmark Value'!$B80)</f>
        <v>0</v>
      </c>
      <c r="J80" s="16">
        <f t="shared" si="24"/>
        <v>0</v>
      </c>
      <c r="K80" s="10">
        <f>SUM(I$11:I79)</f>
        <v>0</v>
      </c>
      <c r="L80" s="27">
        <f t="shared" si="20"/>
        <v>366</v>
      </c>
      <c r="M80" s="7">
        <f t="shared" si="29"/>
        <v>0</v>
      </c>
      <c r="N80" s="7">
        <f>IF(ISNA(VLOOKUP(B80,'Distribution Data'!$G:$H,2,FALSE)),0,VLOOKUP(B80,'Distribution Data'!$G:$H,2,FALSE))</f>
        <v>0</v>
      </c>
      <c r="O80" s="16">
        <f>IF(ISNA(INDEX($C79:$C$3618,MATCH(TRUE,INDEX($C79:$C$3618&lt;&gt;$C79,0),0))), O79, INDEX($C79:$C$3618,MATCH(TRUE,INDEX($C79:$C$3618&lt;&gt;$C79,0),0)))</f>
        <v>52227699.111534193</v>
      </c>
      <c r="P80" s="16">
        <f t="shared" si="21"/>
        <v>0</v>
      </c>
      <c r="Q80" s="27">
        <f t="shared" si="25"/>
        <v>117</v>
      </c>
      <c r="R80" s="7">
        <f t="shared" si="30"/>
        <v>446390.59069687343</v>
      </c>
      <c r="S80" s="7">
        <f t="shared" si="22"/>
        <v>446390.59069687343</v>
      </c>
      <c r="T80" s="5">
        <f>VLOOKUP($B80,'Benchmark Data'!$A:$B,2,FALSE)</f>
        <v>10</v>
      </c>
      <c r="U80" s="12">
        <f t="shared" si="31"/>
        <v>-2.9955089797984512E-3</v>
      </c>
      <c r="V80" s="7">
        <f t="shared" si="32"/>
        <v>32981215.635505408</v>
      </c>
    </row>
    <row r="81" spans="1:22" x14ac:dyDescent="0.25">
      <c r="A81" s="5">
        <f t="shared" si="23"/>
        <v>2004</v>
      </c>
      <c r="B81" s="6">
        <f t="shared" si="26"/>
        <v>38021</v>
      </c>
      <c r="C81" s="7">
        <f>MAX(SUMIFS('Filing Data'!$V:$V,'Filing Data'!$D:$D,'Benchmark Value'!$B81),C80)</f>
        <v>0</v>
      </c>
      <c r="D81" s="7">
        <f>SUMIFS('Filing Data'!$Z:$Z,'Filing Data'!$D:$D,'Benchmark Value'!$B81)</f>
        <v>0</v>
      </c>
      <c r="E81" s="16">
        <f t="shared" si="27"/>
        <v>0</v>
      </c>
      <c r="F81" s="10">
        <f>SUM(D$11:D80)</f>
        <v>0</v>
      </c>
      <c r="G81" s="10">
        <f t="shared" si="19"/>
        <v>366</v>
      </c>
      <c r="H81" s="7">
        <f t="shared" si="28"/>
        <v>0</v>
      </c>
      <c r="I81" s="16">
        <f>SUMIFS('Filing Data'!$X:$X,'Filing Data'!$D:$D,'Benchmark Value'!$B81)</f>
        <v>0</v>
      </c>
      <c r="J81" s="16">
        <f t="shared" si="24"/>
        <v>0</v>
      </c>
      <c r="K81" s="10">
        <f>SUM(I$11:I80)</f>
        <v>0</v>
      </c>
      <c r="L81" s="27">
        <f t="shared" si="20"/>
        <v>366</v>
      </c>
      <c r="M81" s="7">
        <f t="shared" si="29"/>
        <v>0</v>
      </c>
      <c r="N81" s="7">
        <f>IF(ISNA(VLOOKUP(B81,'Distribution Data'!$G:$H,2,FALSE)),0,VLOOKUP(B81,'Distribution Data'!$G:$H,2,FALSE))</f>
        <v>0</v>
      </c>
      <c r="O81" s="16">
        <f>IF(ISNA(INDEX($C80:$C$3618,MATCH(TRUE,INDEX($C80:$C$3618&lt;&gt;$C80,0),0))), O80, INDEX($C80:$C$3618,MATCH(TRUE,INDEX($C80:$C$3618&lt;&gt;$C80,0),0)))</f>
        <v>52227699.111534193</v>
      </c>
      <c r="P81" s="16">
        <f t="shared" si="21"/>
        <v>0</v>
      </c>
      <c r="Q81" s="27">
        <f t="shared" si="25"/>
        <v>117</v>
      </c>
      <c r="R81" s="7">
        <f t="shared" si="30"/>
        <v>446390.59069687343</v>
      </c>
      <c r="S81" s="7">
        <f t="shared" si="22"/>
        <v>446390.59069687343</v>
      </c>
      <c r="T81" s="5">
        <f>VLOOKUP($B81,'Benchmark Data'!$A:$B,2,FALSE)</f>
        <v>9.81</v>
      </c>
      <c r="U81" s="12">
        <f t="shared" si="31"/>
        <v>-1.9182819416773873E-2</v>
      </c>
      <c r="V81" s="7">
        <f t="shared" si="32"/>
        <v>32800963.129127685</v>
      </c>
    </row>
    <row r="82" spans="1:22" x14ac:dyDescent="0.25">
      <c r="A82" s="5">
        <f t="shared" si="23"/>
        <v>2004</v>
      </c>
      <c r="B82" s="6">
        <f t="shared" si="26"/>
        <v>38022</v>
      </c>
      <c r="C82" s="7">
        <f>MAX(SUMIFS('Filing Data'!$V:$V,'Filing Data'!$D:$D,'Benchmark Value'!$B82),C81)</f>
        <v>0</v>
      </c>
      <c r="D82" s="7">
        <f>SUMIFS('Filing Data'!$Z:$Z,'Filing Data'!$D:$D,'Benchmark Value'!$B82)</f>
        <v>0</v>
      </c>
      <c r="E82" s="16">
        <f t="shared" si="27"/>
        <v>0</v>
      </c>
      <c r="F82" s="10">
        <f>SUM(D$11:D81)</f>
        <v>0</v>
      </c>
      <c r="G82" s="10">
        <f t="shared" si="19"/>
        <v>366</v>
      </c>
      <c r="H82" s="7">
        <f t="shared" si="28"/>
        <v>0</v>
      </c>
      <c r="I82" s="16">
        <f>SUMIFS('Filing Data'!$X:$X,'Filing Data'!$D:$D,'Benchmark Value'!$B82)</f>
        <v>0</v>
      </c>
      <c r="J82" s="16">
        <f t="shared" si="24"/>
        <v>0</v>
      </c>
      <c r="K82" s="10">
        <f>SUM(I$11:I81)</f>
        <v>0</v>
      </c>
      <c r="L82" s="27">
        <f t="shared" si="20"/>
        <v>366</v>
      </c>
      <c r="M82" s="7">
        <f t="shared" si="29"/>
        <v>0</v>
      </c>
      <c r="N82" s="7">
        <f>IF(ISNA(VLOOKUP(B82,'Distribution Data'!$G:$H,2,FALSE)),0,VLOOKUP(B82,'Distribution Data'!$G:$H,2,FALSE))</f>
        <v>0</v>
      </c>
      <c r="O82" s="16">
        <f>IF(ISNA(INDEX($C81:$C$3618,MATCH(TRUE,INDEX($C81:$C$3618&lt;&gt;$C81,0),0))), O81, INDEX($C81:$C$3618,MATCH(TRUE,INDEX($C81:$C$3618&lt;&gt;$C81,0),0)))</f>
        <v>52227699.111534193</v>
      </c>
      <c r="P82" s="16">
        <f t="shared" si="21"/>
        <v>0</v>
      </c>
      <c r="Q82" s="27">
        <f t="shared" si="25"/>
        <v>117</v>
      </c>
      <c r="R82" s="7">
        <f t="shared" si="30"/>
        <v>446390.59069687343</v>
      </c>
      <c r="S82" s="7">
        <f t="shared" si="22"/>
        <v>446390.59069687343</v>
      </c>
      <c r="T82" s="5">
        <f>VLOOKUP($B82,'Benchmark Data'!$A:$B,2,FALSE)</f>
        <v>9.8800000000000008</v>
      </c>
      <c r="U82" s="12">
        <f t="shared" si="31"/>
        <v>7.1102381825048121E-3</v>
      </c>
      <c r="V82" s="7">
        <f t="shared" si="32"/>
        <v>33481407.483233221</v>
      </c>
    </row>
    <row r="83" spans="1:22" x14ac:dyDescent="0.25">
      <c r="A83" s="5">
        <f t="shared" si="23"/>
        <v>2004</v>
      </c>
      <c r="B83" s="6">
        <f t="shared" si="26"/>
        <v>38023</v>
      </c>
      <c r="C83" s="7">
        <f>MAX(SUMIFS('Filing Data'!$V:$V,'Filing Data'!$D:$D,'Benchmark Value'!$B83),C82)</f>
        <v>0</v>
      </c>
      <c r="D83" s="7">
        <f>SUMIFS('Filing Data'!$Z:$Z,'Filing Data'!$D:$D,'Benchmark Value'!$B83)</f>
        <v>0</v>
      </c>
      <c r="E83" s="16">
        <f t="shared" si="27"/>
        <v>0</v>
      </c>
      <c r="F83" s="10">
        <f>SUM(D$11:D82)</f>
        <v>0</v>
      </c>
      <c r="G83" s="10">
        <f t="shared" si="19"/>
        <v>366</v>
      </c>
      <c r="H83" s="7">
        <f t="shared" si="28"/>
        <v>0</v>
      </c>
      <c r="I83" s="16">
        <f>SUMIFS('Filing Data'!$X:$X,'Filing Data'!$D:$D,'Benchmark Value'!$B83)</f>
        <v>0</v>
      </c>
      <c r="J83" s="16">
        <f t="shared" si="24"/>
        <v>0</v>
      </c>
      <c r="K83" s="10">
        <f>SUM(I$11:I82)</f>
        <v>0</v>
      </c>
      <c r="L83" s="27">
        <f t="shared" si="20"/>
        <v>366</v>
      </c>
      <c r="M83" s="7">
        <f t="shared" si="29"/>
        <v>0</v>
      </c>
      <c r="N83" s="7">
        <f>IF(ISNA(VLOOKUP(B83,'Distribution Data'!$G:$H,2,FALSE)),0,VLOOKUP(B83,'Distribution Data'!$G:$H,2,FALSE))</f>
        <v>0</v>
      </c>
      <c r="O83" s="16">
        <f>IF(ISNA(INDEX($C82:$C$3618,MATCH(TRUE,INDEX($C82:$C$3618&lt;&gt;$C82,0),0))), O82, INDEX($C82:$C$3618,MATCH(TRUE,INDEX($C82:$C$3618&lt;&gt;$C82,0),0)))</f>
        <v>52227699.111534193</v>
      </c>
      <c r="P83" s="16">
        <f t="shared" si="21"/>
        <v>0</v>
      </c>
      <c r="Q83" s="27">
        <f t="shared" si="25"/>
        <v>117</v>
      </c>
      <c r="R83" s="7">
        <f t="shared" si="30"/>
        <v>446390.59069687343</v>
      </c>
      <c r="S83" s="7">
        <f t="shared" si="22"/>
        <v>446390.59069687343</v>
      </c>
      <c r="T83" s="5">
        <f>VLOOKUP($B83,'Benchmark Data'!$A:$B,2,FALSE)</f>
        <v>10.050000000000001</v>
      </c>
      <c r="U83" s="12">
        <f t="shared" si="31"/>
        <v>1.7060122745308388E-2</v>
      </c>
      <c r="V83" s="7">
        <f t="shared" si="32"/>
        <v>34503895.166252933</v>
      </c>
    </row>
    <row r="84" spans="1:22" x14ac:dyDescent="0.25">
      <c r="A84" s="5">
        <f t="shared" si="23"/>
        <v>2004</v>
      </c>
      <c r="B84" s="6">
        <f t="shared" si="26"/>
        <v>38024</v>
      </c>
      <c r="C84" s="7">
        <f>MAX(SUMIFS('Filing Data'!$V:$V,'Filing Data'!$D:$D,'Benchmark Value'!$B84),C83)</f>
        <v>0</v>
      </c>
      <c r="D84" s="7">
        <f>SUMIFS('Filing Data'!$Z:$Z,'Filing Data'!$D:$D,'Benchmark Value'!$B84)</f>
        <v>0</v>
      </c>
      <c r="E84" s="16">
        <f t="shared" si="27"/>
        <v>0</v>
      </c>
      <c r="F84" s="10">
        <f>SUM(D$11:D83)</f>
        <v>0</v>
      </c>
      <c r="G84" s="10">
        <f t="shared" si="19"/>
        <v>366</v>
      </c>
      <c r="H84" s="7">
        <f t="shared" si="28"/>
        <v>0</v>
      </c>
      <c r="I84" s="16">
        <f>SUMIFS('Filing Data'!$X:$X,'Filing Data'!$D:$D,'Benchmark Value'!$B84)</f>
        <v>0</v>
      </c>
      <c r="J84" s="16">
        <f t="shared" si="24"/>
        <v>0</v>
      </c>
      <c r="K84" s="10">
        <f>SUM(I$11:I83)</f>
        <v>0</v>
      </c>
      <c r="L84" s="27">
        <f t="shared" si="20"/>
        <v>366</v>
      </c>
      <c r="M84" s="7">
        <f t="shared" si="29"/>
        <v>0</v>
      </c>
      <c r="N84" s="7">
        <f>IF(ISNA(VLOOKUP(B84,'Distribution Data'!$G:$H,2,FALSE)),0,VLOOKUP(B84,'Distribution Data'!$G:$H,2,FALSE))</f>
        <v>0</v>
      </c>
      <c r="O84" s="16">
        <f>IF(ISNA(INDEX($C83:$C$3618,MATCH(TRUE,INDEX($C83:$C$3618&lt;&gt;$C83,0),0))), O83, INDEX($C83:$C$3618,MATCH(TRUE,INDEX($C83:$C$3618&lt;&gt;$C83,0),0)))</f>
        <v>52227699.111534193</v>
      </c>
      <c r="P84" s="16">
        <f t="shared" si="21"/>
        <v>0</v>
      </c>
      <c r="Q84" s="27">
        <f t="shared" si="25"/>
        <v>117</v>
      </c>
      <c r="R84" s="7">
        <f t="shared" si="30"/>
        <v>446390.59069687343</v>
      </c>
      <c r="S84" s="7">
        <f t="shared" si="22"/>
        <v>446390.59069687343</v>
      </c>
      <c r="T84" s="5">
        <f>VLOOKUP($B84,'Benchmark Data'!$A:$B,2,FALSE)</f>
        <v>10.050000000000001</v>
      </c>
      <c r="U84" s="12">
        <f t="shared" si="31"/>
        <v>0</v>
      </c>
      <c r="V84" s="7">
        <f t="shared" si="32"/>
        <v>34950285.756949805</v>
      </c>
    </row>
    <row r="85" spans="1:22" x14ac:dyDescent="0.25">
      <c r="A85" s="5">
        <f t="shared" si="23"/>
        <v>2004</v>
      </c>
      <c r="B85" s="6">
        <f t="shared" si="26"/>
        <v>38025</v>
      </c>
      <c r="C85" s="7">
        <f>MAX(SUMIFS('Filing Data'!$V:$V,'Filing Data'!$D:$D,'Benchmark Value'!$B85),C84)</f>
        <v>0</v>
      </c>
      <c r="D85" s="7">
        <f>SUMIFS('Filing Data'!$Z:$Z,'Filing Data'!$D:$D,'Benchmark Value'!$B85)</f>
        <v>0</v>
      </c>
      <c r="E85" s="16">
        <f t="shared" si="27"/>
        <v>0</v>
      </c>
      <c r="F85" s="10">
        <f>SUM(D$11:D84)</f>
        <v>0</v>
      </c>
      <c r="G85" s="10">
        <f t="shared" si="19"/>
        <v>366</v>
      </c>
      <c r="H85" s="7">
        <f t="shared" si="28"/>
        <v>0</v>
      </c>
      <c r="I85" s="16">
        <f>SUMIFS('Filing Data'!$X:$X,'Filing Data'!$D:$D,'Benchmark Value'!$B85)</f>
        <v>0</v>
      </c>
      <c r="J85" s="16">
        <f t="shared" si="24"/>
        <v>0</v>
      </c>
      <c r="K85" s="10">
        <f>SUM(I$11:I84)</f>
        <v>0</v>
      </c>
      <c r="L85" s="27">
        <f t="shared" si="20"/>
        <v>366</v>
      </c>
      <c r="M85" s="7">
        <f t="shared" si="29"/>
        <v>0</v>
      </c>
      <c r="N85" s="7">
        <f>IF(ISNA(VLOOKUP(B85,'Distribution Data'!$G:$H,2,FALSE)),0,VLOOKUP(B85,'Distribution Data'!$G:$H,2,FALSE))</f>
        <v>0</v>
      </c>
      <c r="O85" s="16">
        <f>IF(ISNA(INDEX($C84:$C$3618,MATCH(TRUE,INDEX($C84:$C$3618&lt;&gt;$C84,0),0))), O84, INDEX($C84:$C$3618,MATCH(TRUE,INDEX($C84:$C$3618&lt;&gt;$C84,0),0)))</f>
        <v>52227699.111534193</v>
      </c>
      <c r="P85" s="16">
        <f t="shared" si="21"/>
        <v>0</v>
      </c>
      <c r="Q85" s="27">
        <f t="shared" si="25"/>
        <v>117</v>
      </c>
      <c r="R85" s="7">
        <f t="shared" si="30"/>
        <v>446390.59069687343</v>
      </c>
      <c r="S85" s="7">
        <f t="shared" si="22"/>
        <v>446390.59069687343</v>
      </c>
      <c r="T85" s="5">
        <f>VLOOKUP($B85,'Benchmark Data'!$A:$B,2,FALSE)</f>
        <v>10.050000000000001</v>
      </c>
      <c r="U85" s="12">
        <f t="shared" si="31"/>
        <v>0</v>
      </c>
      <c r="V85" s="7">
        <f t="shared" si="32"/>
        <v>35396676.347646676</v>
      </c>
    </row>
    <row r="86" spans="1:22" x14ac:dyDescent="0.25">
      <c r="A86" s="5">
        <f t="shared" si="23"/>
        <v>2004</v>
      </c>
      <c r="B86" s="6">
        <f t="shared" si="26"/>
        <v>38026</v>
      </c>
      <c r="C86" s="7">
        <f>MAX(SUMIFS('Filing Data'!$V:$V,'Filing Data'!$D:$D,'Benchmark Value'!$B86),C85)</f>
        <v>0</v>
      </c>
      <c r="D86" s="7">
        <f>SUMIFS('Filing Data'!$Z:$Z,'Filing Data'!$D:$D,'Benchmark Value'!$B86)</f>
        <v>0</v>
      </c>
      <c r="E86" s="16">
        <f t="shared" si="27"/>
        <v>0</v>
      </c>
      <c r="F86" s="10">
        <f>SUM(D$11:D85)</f>
        <v>0</v>
      </c>
      <c r="G86" s="10">
        <f t="shared" si="19"/>
        <v>366</v>
      </c>
      <c r="H86" s="7">
        <f t="shared" si="28"/>
        <v>0</v>
      </c>
      <c r="I86" s="16">
        <f>SUMIFS('Filing Data'!$X:$X,'Filing Data'!$D:$D,'Benchmark Value'!$B86)</f>
        <v>0</v>
      </c>
      <c r="J86" s="16">
        <f t="shared" si="24"/>
        <v>0</v>
      </c>
      <c r="K86" s="10">
        <f>SUM(I$11:I85)</f>
        <v>0</v>
      </c>
      <c r="L86" s="27">
        <f t="shared" si="20"/>
        <v>366</v>
      </c>
      <c r="M86" s="7">
        <f t="shared" si="29"/>
        <v>0</v>
      </c>
      <c r="N86" s="7">
        <f>IF(ISNA(VLOOKUP(B86,'Distribution Data'!$G:$H,2,FALSE)),0,VLOOKUP(B86,'Distribution Data'!$G:$H,2,FALSE))</f>
        <v>0</v>
      </c>
      <c r="O86" s="16">
        <f>IF(ISNA(INDEX($C85:$C$3618,MATCH(TRUE,INDEX($C85:$C$3618&lt;&gt;$C85,0),0))), O85, INDEX($C85:$C$3618,MATCH(TRUE,INDEX($C85:$C$3618&lt;&gt;$C85,0),0)))</f>
        <v>52227699.111534193</v>
      </c>
      <c r="P86" s="16">
        <f t="shared" si="21"/>
        <v>0</v>
      </c>
      <c r="Q86" s="27">
        <f t="shared" si="25"/>
        <v>117</v>
      </c>
      <c r="R86" s="7">
        <f t="shared" si="30"/>
        <v>446390.59069687343</v>
      </c>
      <c r="S86" s="7">
        <f t="shared" si="22"/>
        <v>446390.59069687343</v>
      </c>
      <c r="T86" s="5">
        <f>VLOOKUP($B86,'Benchmark Data'!$A:$B,2,FALSE)</f>
        <v>10.050000000000001</v>
      </c>
      <c r="U86" s="12">
        <f t="shared" si="31"/>
        <v>0</v>
      </c>
      <c r="V86" s="7">
        <f t="shared" si="32"/>
        <v>35843066.938343547</v>
      </c>
    </row>
    <row r="87" spans="1:22" x14ac:dyDescent="0.25">
      <c r="A87" s="5">
        <f t="shared" si="23"/>
        <v>2004</v>
      </c>
      <c r="B87" s="6">
        <f t="shared" si="26"/>
        <v>38027</v>
      </c>
      <c r="C87" s="7">
        <f>MAX(SUMIFS('Filing Data'!$V:$V,'Filing Data'!$D:$D,'Benchmark Value'!$B87),C86)</f>
        <v>0</v>
      </c>
      <c r="D87" s="7">
        <f>SUMIFS('Filing Data'!$Z:$Z,'Filing Data'!$D:$D,'Benchmark Value'!$B87)</f>
        <v>0</v>
      </c>
      <c r="E87" s="16">
        <f t="shared" si="27"/>
        <v>0</v>
      </c>
      <c r="F87" s="10">
        <f>SUM(D$11:D86)</f>
        <v>0</v>
      </c>
      <c r="G87" s="10">
        <f t="shared" si="19"/>
        <v>366</v>
      </c>
      <c r="H87" s="7">
        <f t="shared" si="28"/>
        <v>0</v>
      </c>
      <c r="I87" s="16">
        <f>SUMIFS('Filing Data'!$X:$X,'Filing Data'!$D:$D,'Benchmark Value'!$B87)</f>
        <v>0</v>
      </c>
      <c r="J87" s="16">
        <f t="shared" si="24"/>
        <v>0</v>
      </c>
      <c r="K87" s="10">
        <f>SUM(I$11:I86)</f>
        <v>0</v>
      </c>
      <c r="L87" s="27">
        <f t="shared" si="20"/>
        <v>366</v>
      </c>
      <c r="M87" s="7">
        <f t="shared" si="29"/>
        <v>0</v>
      </c>
      <c r="N87" s="7">
        <f>IF(ISNA(VLOOKUP(B87,'Distribution Data'!$G:$H,2,FALSE)),0,VLOOKUP(B87,'Distribution Data'!$G:$H,2,FALSE))</f>
        <v>0</v>
      </c>
      <c r="O87" s="16">
        <f>IF(ISNA(INDEX($C86:$C$3618,MATCH(TRUE,INDEX($C86:$C$3618&lt;&gt;$C86,0),0))), O86, INDEX($C86:$C$3618,MATCH(TRUE,INDEX($C86:$C$3618&lt;&gt;$C86,0),0)))</f>
        <v>52227699.111534193</v>
      </c>
      <c r="P87" s="16">
        <f t="shared" si="21"/>
        <v>0</v>
      </c>
      <c r="Q87" s="27">
        <f t="shared" si="25"/>
        <v>117</v>
      </c>
      <c r="R87" s="7">
        <f t="shared" si="30"/>
        <v>446390.59069687343</v>
      </c>
      <c r="S87" s="7">
        <f t="shared" si="22"/>
        <v>446390.59069687343</v>
      </c>
      <c r="T87" s="5">
        <f>VLOOKUP($B87,'Benchmark Data'!$A:$B,2,FALSE)</f>
        <v>10.11</v>
      </c>
      <c r="U87" s="12">
        <f t="shared" si="31"/>
        <v>5.9523985272951305E-3</v>
      </c>
      <c r="V87" s="7">
        <f t="shared" si="32"/>
        <v>36503445.988373809</v>
      </c>
    </row>
    <row r="88" spans="1:22" x14ac:dyDescent="0.25">
      <c r="A88" s="5">
        <f t="shared" si="23"/>
        <v>2004</v>
      </c>
      <c r="B88" s="6">
        <f t="shared" si="26"/>
        <v>38028</v>
      </c>
      <c r="C88" s="7">
        <f>MAX(SUMIFS('Filing Data'!$V:$V,'Filing Data'!$D:$D,'Benchmark Value'!$B88),C87)</f>
        <v>0</v>
      </c>
      <c r="D88" s="7">
        <f>SUMIFS('Filing Data'!$Z:$Z,'Filing Data'!$D:$D,'Benchmark Value'!$B88)</f>
        <v>0</v>
      </c>
      <c r="E88" s="16">
        <f t="shared" si="27"/>
        <v>0</v>
      </c>
      <c r="F88" s="10">
        <f>SUM(D$11:D87)</f>
        <v>0</v>
      </c>
      <c r="G88" s="10">
        <f t="shared" si="19"/>
        <v>366</v>
      </c>
      <c r="H88" s="7">
        <f t="shared" si="28"/>
        <v>0</v>
      </c>
      <c r="I88" s="16">
        <f>SUMIFS('Filing Data'!$X:$X,'Filing Data'!$D:$D,'Benchmark Value'!$B88)</f>
        <v>0</v>
      </c>
      <c r="J88" s="16">
        <f t="shared" si="24"/>
        <v>0</v>
      </c>
      <c r="K88" s="10">
        <f>SUM(I$11:I87)</f>
        <v>0</v>
      </c>
      <c r="L88" s="27">
        <f t="shared" si="20"/>
        <v>366</v>
      </c>
      <c r="M88" s="7">
        <f t="shared" si="29"/>
        <v>0</v>
      </c>
      <c r="N88" s="7">
        <f>IF(ISNA(VLOOKUP(B88,'Distribution Data'!$G:$H,2,FALSE)),0,VLOOKUP(B88,'Distribution Data'!$G:$H,2,FALSE))</f>
        <v>0</v>
      </c>
      <c r="O88" s="16">
        <f>IF(ISNA(INDEX($C87:$C$3618,MATCH(TRUE,INDEX($C87:$C$3618&lt;&gt;$C87,0),0))), O87, INDEX($C87:$C$3618,MATCH(TRUE,INDEX($C87:$C$3618&lt;&gt;$C87,0),0)))</f>
        <v>52227699.111534193</v>
      </c>
      <c r="P88" s="16">
        <f t="shared" si="21"/>
        <v>0</v>
      </c>
      <c r="Q88" s="27">
        <f t="shared" si="25"/>
        <v>117</v>
      </c>
      <c r="R88" s="7">
        <f t="shared" si="30"/>
        <v>446390.59069687343</v>
      </c>
      <c r="S88" s="7">
        <f t="shared" si="22"/>
        <v>446390.59069687343</v>
      </c>
      <c r="T88" s="5">
        <f>VLOOKUP($B88,'Benchmark Data'!$A:$B,2,FALSE)</f>
        <v>10.16</v>
      </c>
      <c r="U88" s="12">
        <f t="shared" si="31"/>
        <v>4.9334091179557716E-3</v>
      </c>
      <c r="V88" s="7">
        <f t="shared" si="32"/>
        <v>37130367.963780738</v>
      </c>
    </row>
    <row r="89" spans="1:22" x14ac:dyDescent="0.25">
      <c r="A89" s="5">
        <f t="shared" si="23"/>
        <v>2004</v>
      </c>
      <c r="B89" s="6">
        <f t="shared" si="26"/>
        <v>38029</v>
      </c>
      <c r="C89" s="7">
        <f>MAX(SUMIFS('Filing Data'!$V:$V,'Filing Data'!$D:$D,'Benchmark Value'!$B89),C88)</f>
        <v>0</v>
      </c>
      <c r="D89" s="7">
        <f>SUMIFS('Filing Data'!$Z:$Z,'Filing Data'!$D:$D,'Benchmark Value'!$B89)</f>
        <v>0</v>
      </c>
      <c r="E89" s="16">
        <f t="shared" si="27"/>
        <v>0</v>
      </c>
      <c r="F89" s="10">
        <f>SUM(D$11:D88)</f>
        <v>0</v>
      </c>
      <c r="G89" s="10">
        <f t="shared" si="19"/>
        <v>366</v>
      </c>
      <c r="H89" s="7">
        <f t="shared" si="28"/>
        <v>0</v>
      </c>
      <c r="I89" s="16">
        <f>SUMIFS('Filing Data'!$X:$X,'Filing Data'!$D:$D,'Benchmark Value'!$B89)</f>
        <v>0</v>
      </c>
      <c r="J89" s="16">
        <f t="shared" si="24"/>
        <v>0</v>
      </c>
      <c r="K89" s="10">
        <f>SUM(I$11:I88)</f>
        <v>0</v>
      </c>
      <c r="L89" s="27">
        <f t="shared" si="20"/>
        <v>366</v>
      </c>
      <c r="M89" s="7">
        <f t="shared" si="29"/>
        <v>0</v>
      </c>
      <c r="N89" s="7">
        <f>IF(ISNA(VLOOKUP(B89,'Distribution Data'!$G:$H,2,FALSE)),0,VLOOKUP(B89,'Distribution Data'!$G:$H,2,FALSE))</f>
        <v>0</v>
      </c>
      <c r="O89" s="16">
        <f>IF(ISNA(INDEX($C88:$C$3618,MATCH(TRUE,INDEX($C88:$C$3618&lt;&gt;$C88,0),0))), O88, INDEX($C88:$C$3618,MATCH(TRUE,INDEX($C88:$C$3618&lt;&gt;$C88,0),0)))</f>
        <v>52227699.111534193</v>
      </c>
      <c r="P89" s="16">
        <f t="shared" si="21"/>
        <v>0</v>
      </c>
      <c r="Q89" s="27">
        <f t="shared" si="25"/>
        <v>117</v>
      </c>
      <c r="R89" s="7">
        <f t="shared" si="30"/>
        <v>446390.59069687343</v>
      </c>
      <c r="S89" s="7">
        <f t="shared" si="22"/>
        <v>446390.59069687343</v>
      </c>
      <c r="T89" s="5">
        <f>VLOOKUP($B89,'Benchmark Data'!$A:$B,2,FALSE)</f>
        <v>10.06</v>
      </c>
      <c r="U89" s="12">
        <f t="shared" si="31"/>
        <v>-9.8912774787426674E-3</v>
      </c>
      <c r="V89" s="7">
        <f t="shared" si="32"/>
        <v>37211302.176881343</v>
      </c>
    </row>
    <row r="90" spans="1:22" x14ac:dyDescent="0.25">
      <c r="A90" s="5">
        <f t="shared" si="23"/>
        <v>2004</v>
      </c>
      <c r="B90" s="6">
        <f t="shared" si="26"/>
        <v>38030</v>
      </c>
      <c r="C90" s="7">
        <f>MAX(SUMIFS('Filing Data'!$V:$V,'Filing Data'!$D:$D,'Benchmark Value'!$B90),C89)</f>
        <v>0</v>
      </c>
      <c r="D90" s="7">
        <f>SUMIFS('Filing Data'!$Z:$Z,'Filing Data'!$D:$D,'Benchmark Value'!$B90)</f>
        <v>0</v>
      </c>
      <c r="E90" s="16">
        <f t="shared" si="27"/>
        <v>0</v>
      </c>
      <c r="F90" s="10">
        <f>SUM(D$11:D89)</f>
        <v>0</v>
      </c>
      <c r="G90" s="10">
        <f t="shared" si="19"/>
        <v>366</v>
      </c>
      <c r="H90" s="7">
        <f t="shared" si="28"/>
        <v>0</v>
      </c>
      <c r="I90" s="16">
        <f>SUMIFS('Filing Data'!$X:$X,'Filing Data'!$D:$D,'Benchmark Value'!$B90)</f>
        <v>0</v>
      </c>
      <c r="J90" s="16">
        <f t="shared" si="24"/>
        <v>0</v>
      </c>
      <c r="K90" s="10">
        <f>SUM(I$11:I89)</f>
        <v>0</v>
      </c>
      <c r="L90" s="27">
        <f t="shared" si="20"/>
        <v>366</v>
      </c>
      <c r="M90" s="7">
        <f t="shared" si="29"/>
        <v>0</v>
      </c>
      <c r="N90" s="7">
        <f>IF(ISNA(VLOOKUP(B90,'Distribution Data'!$G:$H,2,FALSE)),0,VLOOKUP(B90,'Distribution Data'!$G:$H,2,FALSE))</f>
        <v>0</v>
      </c>
      <c r="O90" s="16">
        <f>IF(ISNA(INDEX($C89:$C$3618,MATCH(TRUE,INDEX($C89:$C$3618&lt;&gt;$C89,0),0))), O89, INDEX($C89:$C$3618,MATCH(TRUE,INDEX($C89:$C$3618&lt;&gt;$C89,0),0)))</f>
        <v>52227699.111534193</v>
      </c>
      <c r="P90" s="16">
        <f t="shared" si="21"/>
        <v>0</v>
      </c>
      <c r="Q90" s="27">
        <f t="shared" si="25"/>
        <v>117</v>
      </c>
      <c r="R90" s="7">
        <f t="shared" si="30"/>
        <v>446390.59069687343</v>
      </c>
      <c r="S90" s="7">
        <f t="shared" si="22"/>
        <v>446390.59069687343</v>
      </c>
      <c r="T90" s="5">
        <f>VLOOKUP($B90,'Benchmark Data'!$A:$B,2,FALSE)</f>
        <v>9.98</v>
      </c>
      <c r="U90" s="12">
        <f t="shared" si="31"/>
        <v>-7.9840743482205313E-3</v>
      </c>
      <c r="V90" s="7">
        <f t="shared" si="32"/>
        <v>37361777.839730255</v>
      </c>
    </row>
    <row r="91" spans="1:22" x14ac:dyDescent="0.25">
      <c r="A91" s="5">
        <f t="shared" si="23"/>
        <v>2004</v>
      </c>
      <c r="B91" s="6">
        <f t="shared" si="26"/>
        <v>38031</v>
      </c>
      <c r="C91" s="7">
        <f>MAX(SUMIFS('Filing Data'!$V:$V,'Filing Data'!$D:$D,'Benchmark Value'!$B91),C90)</f>
        <v>0</v>
      </c>
      <c r="D91" s="7">
        <f>SUMIFS('Filing Data'!$Z:$Z,'Filing Data'!$D:$D,'Benchmark Value'!$B91)</f>
        <v>0</v>
      </c>
      <c r="E91" s="16">
        <f t="shared" si="27"/>
        <v>0</v>
      </c>
      <c r="F91" s="10">
        <f>SUM(D$11:D90)</f>
        <v>0</v>
      </c>
      <c r="G91" s="10">
        <f t="shared" si="19"/>
        <v>366</v>
      </c>
      <c r="H91" s="7">
        <f t="shared" si="28"/>
        <v>0</v>
      </c>
      <c r="I91" s="16">
        <f>SUMIFS('Filing Data'!$X:$X,'Filing Data'!$D:$D,'Benchmark Value'!$B91)</f>
        <v>0</v>
      </c>
      <c r="J91" s="16">
        <f t="shared" si="24"/>
        <v>0</v>
      </c>
      <c r="K91" s="10">
        <f>SUM(I$11:I90)</f>
        <v>0</v>
      </c>
      <c r="L91" s="27">
        <f t="shared" si="20"/>
        <v>366</v>
      </c>
      <c r="M91" s="7">
        <f t="shared" si="29"/>
        <v>0</v>
      </c>
      <c r="N91" s="7">
        <f>IF(ISNA(VLOOKUP(B91,'Distribution Data'!$G:$H,2,FALSE)),0,VLOOKUP(B91,'Distribution Data'!$G:$H,2,FALSE))</f>
        <v>0</v>
      </c>
      <c r="O91" s="16">
        <f>IF(ISNA(INDEX($C90:$C$3618,MATCH(TRUE,INDEX($C90:$C$3618&lt;&gt;$C90,0),0))), O90, INDEX($C90:$C$3618,MATCH(TRUE,INDEX($C90:$C$3618&lt;&gt;$C90,0),0)))</f>
        <v>52227699.111534193</v>
      </c>
      <c r="P91" s="16">
        <f t="shared" si="21"/>
        <v>0</v>
      </c>
      <c r="Q91" s="27">
        <f t="shared" si="25"/>
        <v>117</v>
      </c>
      <c r="R91" s="7">
        <f t="shared" si="30"/>
        <v>446390.59069687343</v>
      </c>
      <c r="S91" s="7">
        <f t="shared" si="22"/>
        <v>446390.59069687343</v>
      </c>
      <c r="T91" s="5">
        <f>VLOOKUP($B91,'Benchmark Data'!$A:$B,2,FALSE)</f>
        <v>9.98</v>
      </c>
      <c r="U91" s="12">
        <f t="shared" si="31"/>
        <v>0</v>
      </c>
      <c r="V91" s="7">
        <f t="shared" si="32"/>
        <v>37808168.430427127</v>
      </c>
    </row>
    <row r="92" spans="1:22" x14ac:dyDescent="0.25">
      <c r="A92" s="5">
        <f t="shared" si="23"/>
        <v>2004</v>
      </c>
      <c r="B92" s="6">
        <f t="shared" si="26"/>
        <v>38032</v>
      </c>
      <c r="C92" s="7">
        <f>MAX(SUMIFS('Filing Data'!$V:$V,'Filing Data'!$D:$D,'Benchmark Value'!$B92),C91)</f>
        <v>0</v>
      </c>
      <c r="D92" s="7">
        <f>SUMIFS('Filing Data'!$Z:$Z,'Filing Data'!$D:$D,'Benchmark Value'!$B92)</f>
        <v>0</v>
      </c>
      <c r="E92" s="16">
        <f t="shared" si="27"/>
        <v>0</v>
      </c>
      <c r="F92" s="10">
        <f>SUM(D$11:D91)</f>
        <v>0</v>
      </c>
      <c r="G92" s="10">
        <f t="shared" si="19"/>
        <v>366</v>
      </c>
      <c r="H92" s="7">
        <f t="shared" si="28"/>
        <v>0</v>
      </c>
      <c r="I92" s="16">
        <f>SUMIFS('Filing Data'!$X:$X,'Filing Data'!$D:$D,'Benchmark Value'!$B92)</f>
        <v>0</v>
      </c>
      <c r="J92" s="16">
        <f t="shared" si="24"/>
        <v>0</v>
      </c>
      <c r="K92" s="10">
        <f>SUM(I$11:I91)</f>
        <v>0</v>
      </c>
      <c r="L92" s="27">
        <f t="shared" si="20"/>
        <v>366</v>
      </c>
      <c r="M92" s="7">
        <f t="shared" si="29"/>
        <v>0</v>
      </c>
      <c r="N92" s="7">
        <f>IF(ISNA(VLOOKUP(B92,'Distribution Data'!$G:$H,2,FALSE)),0,VLOOKUP(B92,'Distribution Data'!$G:$H,2,FALSE))</f>
        <v>0</v>
      </c>
      <c r="O92" s="16">
        <f>IF(ISNA(INDEX($C91:$C$3618,MATCH(TRUE,INDEX($C91:$C$3618&lt;&gt;$C91,0),0))), O91, INDEX($C91:$C$3618,MATCH(TRUE,INDEX($C91:$C$3618&lt;&gt;$C91,0),0)))</f>
        <v>52227699.111534193</v>
      </c>
      <c r="P92" s="16">
        <f t="shared" si="21"/>
        <v>0</v>
      </c>
      <c r="Q92" s="27">
        <f t="shared" si="25"/>
        <v>117</v>
      </c>
      <c r="R92" s="7">
        <f t="shared" si="30"/>
        <v>446390.59069687343</v>
      </c>
      <c r="S92" s="7">
        <f t="shared" si="22"/>
        <v>446390.59069687343</v>
      </c>
      <c r="T92" s="5">
        <f>VLOOKUP($B92,'Benchmark Data'!$A:$B,2,FALSE)</f>
        <v>9.98</v>
      </c>
      <c r="U92" s="12">
        <f t="shared" si="31"/>
        <v>0</v>
      </c>
      <c r="V92" s="7">
        <f t="shared" si="32"/>
        <v>38254559.021123998</v>
      </c>
    </row>
    <row r="93" spans="1:22" x14ac:dyDescent="0.25">
      <c r="A93" s="5">
        <f t="shared" si="23"/>
        <v>2004</v>
      </c>
      <c r="B93" s="6">
        <f t="shared" si="26"/>
        <v>38033</v>
      </c>
      <c r="C93" s="7">
        <f>MAX(SUMIFS('Filing Data'!$V:$V,'Filing Data'!$D:$D,'Benchmark Value'!$B93),C92)</f>
        <v>0</v>
      </c>
      <c r="D93" s="7">
        <f>SUMIFS('Filing Data'!$Z:$Z,'Filing Data'!$D:$D,'Benchmark Value'!$B93)</f>
        <v>0</v>
      </c>
      <c r="E93" s="16">
        <f t="shared" si="27"/>
        <v>0</v>
      </c>
      <c r="F93" s="10">
        <f>SUM(D$11:D92)</f>
        <v>0</v>
      </c>
      <c r="G93" s="10">
        <f t="shared" si="19"/>
        <v>366</v>
      </c>
      <c r="H93" s="7">
        <f t="shared" si="28"/>
        <v>0</v>
      </c>
      <c r="I93" s="16">
        <f>SUMIFS('Filing Data'!$X:$X,'Filing Data'!$D:$D,'Benchmark Value'!$B93)</f>
        <v>0</v>
      </c>
      <c r="J93" s="16">
        <f t="shared" si="24"/>
        <v>0</v>
      </c>
      <c r="K93" s="10">
        <f>SUM(I$11:I92)</f>
        <v>0</v>
      </c>
      <c r="L93" s="27">
        <f t="shared" si="20"/>
        <v>366</v>
      </c>
      <c r="M93" s="7">
        <f t="shared" si="29"/>
        <v>0</v>
      </c>
      <c r="N93" s="7">
        <f>IF(ISNA(VLOOKUP(B93,'Distribution Data'!$G:$H,2,FALSE)),0,VLOOKUP(B93,'Distribution Data'!$G:$H,2,FALSE))</f>
        <v>0</v>
      </c>
      <c r="O93" s="16">
        <f>IF(ISNA(INDEX($C92:$C$3618,MATCH(TRUE,INDEX($C92:$C$3618&lt;&gt;$C92,0),0))), O92, INDEX($C92:$C$3618,MATCH(TRUE,INDEX($C92:$C$3618&lt;&gt;$C92,0),0)))</f>
        <v>52227699.111534193</v>
      </c>
      <c r="P93" s="16">
        <f t="shared" si="21"/>
        <v>0</v>
      </c>
      <c r="Q93" s="27">
        <f t="shared" si="25"/>
        <v>117</v>
      </c>
      <c r="R93" s="7">
        <f t="shared" si="30"/>
        <v>446390.59069687343</v>
      </c>
      <c r="S93" s="7">
        <f t="shared" si="22"/>
        <v>446390.59069687343</v>
      </c>
      <c r="T93" s="5">
        <f>VLOOKUP($B93,'Benchmark Data'!$A:$B,2,FALSE)</f>
        <v>9.98</v>
      </c>
      <c r="U93" s="12">
        <f t="shared" si="31"/>
        <v>0</v>
      </c>
      <c r="V93" s="7">
        <f t="shared" si="32"/>
        <v>38700949.611820869</v>
      </c>
    </row>
    <row r="94" spans="1:22" x14ac:dyDescent="0.25">
      <c r="A94" s="5">
        <f t="shared" si="23"/>
        <v>2004</v>
      </c>
      <c r="B94" s="6">
        <f t="shared" si="26"/>
        <v>38034</v>
      </c>
      <c r="C94" s="7">
        <f>MAX(SUMIFS('Filing Data'!$V:$V,'Filing Data'!$D:$D,'Benchmark Value'!$B94),C93)</f>
        <v>0</v>
      </c>
      <c r="D94" s="7">
        <f>SUMIFS('Filing Data'!$Z:$Z,'Filing Data'!$D:$D,'Benchmark Value'!$B94)</f>
        <v>0</v>
      </c>
      <c r="E94" s="16">
        <f t="shared" si="27"/>
        <v>0</v>
      </c>
      <c r="F94" s="10">
        <f>SUM(D$11:D93)</f>
        <v>0</v>
      </c>
      <c r="G94" s="10">
        <f t="shared" si="19"/>
        <v>366</v>
      </c>
      <c r="H94" s="7">
        <f t="shared" si="28"/>
        <v>0</v>
      </c>
      <c r="I94" s="16">
        <f>SUMIFS('Filing Data'!$X:$X,'Filing Data'!$D:$D,'Benchmark Value'!$B94)</f>
        <v>0</v>
      </c>
      <c r="J94" s="16">
        <f t="shared" si="24"/>
        <v>0</v>
      </c>
      <c r="K94" s="10">
        <f>SUM(I$11:I93)</f>
        <v>0</v>
      </c>
      <c r="L94" s="27">
        <f t="shared" si="20"/>
        <v>366</v>
      </c>
      <c r="M94" s="7">
        <f t="shared" si="29"/>
        <v>0</v>
      </c>
      <c r="N94" s="7">
        <f>IF(ISNA(VLOOKUP(B94,'Distribution Data'!$G:$H,2,FALSE)),0,VLOOKUP(B94,'Distribution Data'!$G:$H,2,FALSE))</f>
        <v>0</v>
      </c>
      <c r="O94" s="16">
        <f>IF(ISNA(INDEX($C93:$C$3618,MATCH(TRUE,INDEX($C93:$C$3618&lt;&gt;$C93,0),0))), O93, INDEX($C93:$C$3618,MATCH(TRUE,INDEX($C93:$C$3618&lt;&gt;$C93,0),0)))</f>
        <v>52227699.111534193</v>
      </c>
      <c r="P94" s="16">
        <f t="shared" si="21"/>
        <v>0</v>
      </c>
      <c r="Q94" s="27">
        <f t="shared" si="25"/>
        <v>117</v>
      </c>
      <c r="R94" s="7">
        <f t="shared" si="30"/>
        <v>446390.59069687343</v>
      </c>
      <c r="S94" s="7">
        <f t="shared" si="22"/>
        <v>446390.59069687343</v>
      </c>
      <c r="T94" s="5">
        <f>VLOOKUP($B94,'Benchmark Data'!$A:$B,2,FALSE)</f>
        <v>10</v>
      </c>
      <c r="U94" s="12">
        <f t="shared" si="31"/>
        <v>2.0020026706729687E-3</v>
      </c>
      <c r="V94" s="7">
        <f t="shared" si="32"/>
        <v>39224897.215767875</v>
      </c>
    </row>
    <row r="95" spans="1:22" x14ac:dyDescent="0.25">
      <c r="A95" s="5">
        <f t="shared" si="23"/>
        <v>2004</v>
      </c>
      <c r="B95" s="6">
        <f t="shared" si="26"/>
        <v>38035</v>
      </c>
      <c r="C95" s="7">
        <f>MAX(SUMIFS('Filing Data'!$V:$V,'Filing Data'!$D:$D,'Benchmark Value'!$B95),C94)</f>
        <v>0</v>
      </c>
      <c r="D95" s="7">
        <f>SUMIFS('Filing Data'!$Z:$Z,'Filing Data'!$D:$D,'Benchmark Value'!$B95)</f>
        <v>0</v>
      </c>
      <c r="E95" s="16">
        <f t="shared" si="27"/>
        <v>0</v>
      </c>
      <c r="F95" s="10">
        <f>SUM(D$11:D94)</f>
        <v>0</v>
      </c>
      <c r="G95" s="10">
        <f t="shared" si="19"/>
        <v>366</v>
      </c>
      <c r="H95" s="7">
        <f t="shared" si="28"/>
        <v>0</v>
      </c>
      <c r="I95" s="16">
        <f>SUMIFS('Filing Data'!$X:$X,'Filing Data'!$D:$D,'Benchmark Value'!$B95)</f>
        <v>0</v>
      </c>
      <c r="J95" s="16">
        <f t="shared" si="24"/>
        <v>0</v>
      </c>
      <c r="K95" s="10">
        <f>SUM(I$11:I94)</f>
        <v>0</v>
      </c>
      <c r="L95" s="27">
        <f t="shared" si="20"/>
        <v>366</v>
      </c>
      <c r="M95" s="7">
        <f t="shared" si="29"/>
        <v>0</v>
      </c>
      <c r="N95" s="7">
        <f>IF(ISNA(VLOOKUP(B95,'Distribution Data'!$G:$H,2,FALSE)),0,VLOOKUP(B95,'Distribution Data'!$G:$H,2,FALSE))</f>
        <v>0</v>
      </c>
      <c r="O95" s="16">
        <f>IF(ISNA(INDEX($C94:$C$3618,MATCH(TRUE,INDEX($C94:$C$3618&lt;&gt;$C94,0),0))), O94, INDEX($C94:$C$3618,MATCH(TRUE,INDEX($C94:$C$3618&lt;&gt;$C94,0),0)))</f>
        <v>52227699.111534193</v>
      </c>
      <c r="P95" s="16">
        <f t="shared" si="21"/>
        <v>0</v>
      </c>
      <c r="Q95" s="27">
        <f t="shared" si="25"/>
        <v>117</v>
      </c>
      <c r="R95" s="7">
        <f t="shared" si="30"/>
        <v>446390.59069687343</v>
      </c>
      <c r="S95" s="7">
        <f t="shared" si="22"/>
        <v>446390.59069687343</v>
      </c>
      <c r="T95" s="5">
        <f>VLOOKUP($B95,'Benchmark Data'!$A:$B,2,FALSE)</f>
        <v>9.9700000000000006</v>
      </c>
      <c r="U95" s="12">
        <f t="shared" si="31"/>
        <v>-3.0045090202986133E-3</v>
      </c>
      <c r="V95" s="7">
        <f t="shared" si="32"/>
        <v>39553613.114817448</v>
      </c>
    </row>
    <row r="96" spans="1:22" x14ac:dyDescent="0.25">
      <c r="A96" s="5">
        <f t="shared" si="23"/>
        <v>2004</v>
      </c>
      <c r="B96" s="6">
        <f t="shared" si="26"/>
        <v>38036</v>
      </c>
      <c r="C96" s="7">
        <f>MAX(SUMIFS('Filing Data'!$V:$V,'Filing Data'!$D:$D,'Benchmark Value'!$B96),C95)</f>
        <v>0</v>
      </c>
      <c r="D96" s="7">
        <f>SUMIFS('Filing Data'!$Z:$Z,'Filing Data'!$D:$D,'Benchmark Value'!$B96)</f>
        <v>0</v>
      </c>
      <c r="E96" s="16">
        <f t="shared" si="27"/>
        <v>0</v>
      </c>
      <c r="F96" s="10">
        <f>SUM(D$11:D95)</f>
        <v>0</v>
      </c>
      <c r="G96" s="10">
        <f t="shared" si="19"/>
        <v>366</v>
      </c>
      <c r="H96" s="7">
        <f t="shared" si="28"/>
        <v>0</v>
      </c>
      <c r="I96" s="16">
        <f>SUMIFS('Filing Data'!$X:$X,'Filing Data'!$D:$D,'Benchmark Value'!$B96)</f>
        <v>0</v>
      </c>
      <c r="J96" s="16">
        <f t="shared" si="24"/>
        <v>0</v>
      </c>
      <c r="K96" s="10">
        <f>SUM(I$11:I95)</f>
        <v>0</v>
      </c>
      <c r="L96" s="27">
        <f t="shared" si="20"/>
        <v>366</v>
      </c>
      <c r="M96" s="7">
        <f t="shared" si="29"/>
        <v>0</v>
      </c>
      <c r="N96" s="7">
        <f>IF(ISNA(VLOOKUP(B96,'Distribution Data'!$G:$H,2,FALSE)),0,VLOOKUP(B96,'Distribution Data'!$G:$H,2,FALSE))</f>
        <v>0</v>
      </c>
      <c r="O96" s="16">
        <f>IF(ISNA(INDEX($C95:$C$3618,MATCH(TRUE,INDEX($C95:$C$3618&lt;&gt;$C95,0),0))), O95, INDEX($C95:$C$3618,MATCH(TRUE,INDEX($C95:$C$3618&lt;&gt;$C95,0),0)))</f>
        <v>52227699.111534193</v>
      </c>
      <c r="P96" s="16">
        <f t="shared" si="21"/>
        <v>0</v>
      </c>
      <c r="Q96" s="27">
        <f t="shared" si="25"/>
        <v>117</v>
      </c>
      <c r="R96" s="7">
        <f t="shared" si="30"/>
        <v>446390.59069687343</v>
      </c>
      <c r="S96" s="7">
        <f t="shared" si="22"/>
        <v>446390.59069687343</v>
      </c>
      <c r="T96" s="5">
        <f>VLOOKUP($B96,'Benchmark Data'!$A:$B,2,FALSE)</f>
        <v>9.9700000000000006</v>
      </c>
      <c r="U96" s="12">
        <f t="shared" si="31"/>
        <v>0</v>
      </c>
      <c r="V96" s="7">
        <f t="shared" si="32"/>
        <v>40000003.705514319</v>
      </c>
    </row>
    <row r="97" spans="1:22" x14ac:dyDescent="0.25">
      <c r="A97" s="5">
        <f t="shared" si="23"/>
        <v>2004</v>
      </c>
      <c r="B97" s="6">
        <f t="shared" si="26"/>
        <v>38037</v>
      </c>
      <c r="C97" s="7">
        <f>MAX(SUMIFS('Filing Data'!$V:$V,'Filing Data'!$D:$D,'Benchmark Value'!$B97),C96)</f>
        <v>0</v>
      </c>
      <c r="D97" s="7">
        <f>SUMIFS('Filing Data'!$Z:$Z,'Filing Data'!$D:$D,'Benchmark Value'!$B97)</f>
        <v>0</v>
      </c>
      <c r="E97" s="16">
        <f t="shared" si="27"/>
        <v>0</v>
      </c>
      <c r="F97" s="10">
        <f>SUM(D$11:D96)</f>
        <v>0</v>
      </c>
      <c r="G97" s="10">
        <f t="shared" si="19"/>
        <v>366</v>
      </c>
      <c r="H97" s="7">
        <f t="shared" si="28"/>
        <v>0</v>
      </c>
      <c r="I97" s="16">
        <f>SUMIFS('Filing Data'!$X:$X,'Filing Data'!$D:$D,'Benchmark Value'!$B97)</f>
        <v>0</v>
      </c>
      <c r="J97" s="16">
        <f t="shared" si="24"/>
        <v>0</v>
      </c>
      <c r="K97" s="10">
        <f>SUM(I$11:I96)</f>
        <v>0</v>
      </c>
      <c r="L97" s="27">
        <f t="shared" si="20"/>
        <v>366</v>
      </c>
      <c r="M97" s="7">
        <f t="shared" si="29"/>
        <v>0</v>
      </c>
      <c r="N97" s="7">
        <f>IF(ISNA(VLOOKUP(B97,'Distribution Data'!$G:$H,2,FALSE)),0,VLOOKUP(B97,'Distribution Data'!$G:$H,2,FALSE))</f>
        <v>0</v>
      </c>
      <c r="O97" s="16">
        <f>IF(ISNA(INDEX($C96:$C$3618,MATCH(TRUE,INDEX($C96:$C$3618&lt;&gt;$C96,0),0))), O96, INDEX($C96:$C$3618,MATCH(TRUE,INDEX($C96:$C$3618&lt;&gt;$C96,0),0)))</f>
        <v>52227699.111534193</v>
      </c>
      <c r="P97" s="16">
        <f t="shared" si="21"/>
        <v>0</v>
      </c>
      <c r="Q97" s="27">
        <f t="shared" si="25"/>
        <v>117</v>
      </c>
      <c r="R97" s="7">
        <f t="shared" si="30"/>
        <v>446390.59069687343</v>
      </c>
      <c r="S97" s="7">
        <f t="shared" si="22"/>
        <v>446390.59069687343</v>
      </c>
      <c r="T97" s="5">
        <f>VLOOKUP($B97,'Benchmark Data'!$A:$B,2,FALSE)</f>
        <v>9.9700000000000006</v>
      </c>
      <c r="U97" s="12">
        <f t="shared" si="31"/>
        <v>0</v>
      </c>
      <c r="V97" s="7">
        <f t="shared" si="32"/>
        <v>40446394.296211191</v>
      </c>
    </row>
    <row r="98" spans="1:22" x14ac:dyDescent="0.25">
      <c r="A98" s="5">
        <f t="shared" si="23"/>
        <v>2004</v>
      </c>
      <c r="B98" s="6">
        <f t="shared" si="26"/>
        <v>38038</v>
      </c>
      <c r="C98" s="7">
        <f>MAX(SUMIFS('Filing Data'!$V:$V,'Filing Data'!$D:$D,'Benchmark Value'!$B98),C97)</f>
        <v>0</v>
      </c>
      <c r="D98" s="7">
        <f>SUMIFS('Filing Data'!$Z:$Z,'Filing Data'!$D:$D,'Benchmark Value'!$B98)</f>
        <v>0</v>
      </c>
      <c r="E98" s="16">
        <f t="shared" si="27"/>
        <v>0</v>
      </c>
      <c r="F98" s="10">
        <f>SUM(D$11:D97)</f>
        <v>0</v>
      </c>
      <c r="G98" s="10">
        <f t="shared" si="19"/>
        <v>366</v>
      </c>
      <c r="H98" s="7">
        <f t="shared" si="28"/>
        <v>0</v>
      </c>
      <c r="I98" s="16">
        <f>SUMIFS('Filing Data'!$X:$X,'Filing Data'!$D:$D,'Benchmark Value'!$B98)</f>
        <v>0</v>
      </c>
      <c r="J98" s="16">
        <f t="shared" si="24"/>
        <v>0</v>
      </c>
      <c r="K98" s="10">
        <f>SUM(I$11:I97)</f>
        <v>0</v>
      </c>
      <c r="L98" s="27">
        <f t="shared" si="20"/>
        <v>366</v>
      </c>
      <c r="M98" s="7">
        <f t="shared" si="29"/>
        <v>0</v>
      </c>
      <c r="N98" s="7">
        <f>IF(ISNA(VLOOKUP(B98,'Distribution Data'!$G:$H,2,FALSE)),0,VLOOKUP(B98,'Distribution Data'!$G:$H,2,FALSE))</f>
        <v>0</v>
      </c>
      <c r="O98" s="16">
        <f>IF(ISNA(INDEX($C97:$C$3618,MATCH(TRUE,INDEX($C97:$C$3618&lt;&gt;$C97,0),0))), O97, INDEX($C97:$C$3618,MATCH(TRUE,INDEX($C97:$C$3618&lt;&gt;$C97,0),0)))</f>
        <v>52227699.111534193</v>
      </c>
      <c r="P98" s="16">
        <f t="shared" si="21"/>
        <v>0</v>
      </c>
      <c r="Q98" s="27">
        <f t="shared" si="25"/>
        <v>117</v>
      </c>
      <c r="R98" s="7">
        <f t="shared" si="30"/>
        <v>446390.59069687343</v>
      </c>
      <c r="S98" s="7">
        <f t="shared" si="22"/>
        <v>446390.59069687343</v>
      </c>
      <c r="T98" s="5">
        <f>VLOOKUP($B98,'Benchmark Data'!$A:$B,2,FALSE)</f>
        <v>9.9700000000000006</v>
      </c>
      <c r="U98" s="12">
        <f t="shared" si="31"/>
        <v>0</v>
      </c>
      <c r="V98" s="7">
        <f t="shared" si="32"/>
        <v>40892784.886908062</v>
      </c>
    </row>
    <row r="99" spans="1:22" x14ac:dyDescent="0.25">
      <c r="A99" s="5">
        <f t="shared" si="23"/>
        <v>2004</v>
      </c>
      <c r="B99" s="6">
        <f t="shared" si="26"/>
        <v>38039</v>
      </c>
      <c r="C99" s="7">
        <f>MAX(SUMIFS('Filing Data'!$V:$V,'Filing Data'!$D:$D,'Benchmark Value'!$B99),C98)</f>
        <v>0</v>
      </c>
      <c r="D99" s="7">
        <f>SUMIFS('Filing Data'!$Z:$Z,'Filing Data'!$D:$D,'Benchmark Value'!$B99)</f>
        <v>0</v>
      </c>
      <c r="E99" s="16">
        <f t="shared" si="27"/>
        <v>0</v>
      </c>
      <c r="F99" s="10">
        <f>SUM(D$11:D98)</f>
        <v>0</v>
      </c>
      <c r="G99" s="10">
        <f t="shared" si="19"/>
        <v>366</v>
      </c>
      <c r="H99" s="7">
        <f t="shared" si="28"/>
        <v>0</v>
      </c>
      <c r="I99" s="16">
        <f>SUMIFS('Filing Data'!$X:$X,'Filing Data'!$D:$D,'Benchmark Value'!$B99)</f>
        <v>0</v>
      </c>
      <c r="J99" s="16">
        <f t="shared" si="24"/>
        <v>0</v>
      </c>
      <c r="K99" s="10">
        <f>SUM(I$11:I98)</f>
        <v>0</v>
      </c>
      <c r="L99" s="27">
        <f t="shared" si="20"/>
        <v>366</v>
      </c>
      <c r="M99" s="7">
        <f t="shared" si="29"/>
        <v>0</v>
      </c>
      <c r="N99" s="7">
        <f>IF(ISNA(VLOOKUP(B99,'Distribution Data'!$G:$H,2,FALSE)),0,VLOOKUP(B99,'Distribution Data'!$G:$H,2,FALSE))</f>
        <v>0</v>
      </c>
      <c r="O99" s="16">
        <f>IF(ISNA(INDEX($C98:$C$3618,MATCH(TRUE,INDEX($C98:$C$3618&lt;&gt;$C98,0),0))), O98, INDEX($C98:$C$3618,MATCH(TRUE,INDEX($C98:$C$3618&lt;&gt;$C98,0),0)))</f>
        <v>52227699.111534193</v>
      </c>
      <c r="P99" s="16">
        <f t="shared" si="21"/>
        <v>0</v>
      </c>
      <c r="Q99" s="27">
        <f t="shared" si="25"/>
        <v>117</v>
      </c>
      <c r="R99" s="7">
        <f t="shared" si="30"/>
        <v>446390.59069687343</v>
      </c>
      <c r="S99" s="7">
        <f t="shared" si="22"/>
        <v>446390.59069687343</v>
      </c>
      <c r="T99" s="5">
        <f>VLOOKUP($B99,'Benchmark Data'!$A:$B,2,FALSE)</f>
        <v>9.9700000000000006</v>
      </c>
      <c r="U99" s="12">
        <f t="shared" si="31"/>
        <v>0</v>
      </c>
      <c r="V99" s="7">
        <f t="shared" si="32"/>
        <v>41339175.477604933</v>
      </c>
    </row>
    <row r="100" spans="1:22" x14ac:dyDescent="0.25">
      <c r="A100" s="5">
        <f t="shared" si="23"/>
        <v>2004</v>
      </c>
      <c r="B100" s="6">
        <f t="shared" si="26"/>
        <v>38040</v>
      </c>
      <c r="C100" s="7">
        <f>MAX(SUMIFS('Filing Data'!$V:$V,'Filing Data'!$D:$D,'Benchmark Value'!$B100),C99)</f>
        <v>0</v>
      </c>
      <c r="D100" s="7">
        <f>SUMIFS('Filing Data'!$Z:$Z,'Filing Data'!$D:$D,'Benchmark Value'!$B100)</f>
        <v>0</v>
      </c>
      <c r="E100" s="16">
        <f t="shared" si="27"/>
        <v>0</v>
      </c>
      <c r="F100" s="10">
        <f>SUM(D$11:D99)</f>
        <v>0</v>
      </c>
      <c r="G100" s="10">
        <f t="shared" si="19"/>
        <v>366</v>
      </c>
      <c r="H100" s="7">
        <f t="shared" si="28"/>
        <v>0</v>
      </c>
      <c r="I100" s="16">
        <f>SUMIFS('Filing Data'!$X:$X,'Filing Data'!$D:$D,'Benchmark Value'!$B100)</f>
        <v>0</v>
      </c>
      <c r="J100" s="16">
        <f t="shared" si="24"/>
        <v>0</v>
      </c>
      <c r="K100" s="10">
        <f>SUM(I$11:I99)</f>
        <v>0</v>
      </c>
      <c r="L100" s="27">
        <f t="shared" si="20"/>
        <v>366</v>
      </c>
      <c r="M100" s="7">
        <f t="shared" si="29"/>
        <v>0</v>
      </c>
      <c r="N100" s="7">
        <f>IF(ISNA(VLOOKUP(B100,'Distribution Data'!$G:$H,2,FALSE)),0,VLOOKUP(B100,'Distribution Data'!$G:$H,2,FALSE))</f>
        <v>0</v>
      </c>
      <c r="O100" s="16">
        <f>IF(ISNA(INDEX($C99:$C$3618,MATCH(TRUE,INDEX($C99:$C$3618&lt;&gt;$C99,0),0))), O99, INDEX($C99:$C$3618,MATCH(TRUE,INDEX($C99:$C$3618&lt;&gt;$C99,0),0)))</f>
        <v>52227699.111534193</v>
      </c>
      <c r="P100" s="16">
        <f t="shared" si="21"/>
        <v>0</v>
      </c>
      <c r="Q100" s="27">
        <f t="shared" si="25"/>
        <v>117</v>
      </c>
      <c r="R100" s="7">
        <f t="shared" si="30"/>
        <v>446390.59069687343</v>
      </c>
      <c r="S100" s="7">
        <f t="shared" si="22"/>
        <v>446390.59069687343</v>
      </c>
      <c r="T100" s="5">
        <f>VLOOKUP($B100,'Benchmark Data'!$A:$B,2,FALSE)</f>
        <v>9.9600000000000009</v>
      </c>
      <c r="U100" s="12">
        <f t="shared" si="31"/>
        <v>-1.0035123772400224E-3</v>
      </c>
      <c r="V100" s="7">
        <f t="shared" si="32"/>
        <v>41744102.502125673</v>
      </c>
    </row>
    <row r="101" spans="1:22" x14ac:dyDescent="0.25">
      <c r="A101" s="5">
        <f t="shared" si="23"/>
        <v>2004</v>
      </c>
      <c r="B101" s="6">
        <f t="shared" si="26"/>
        <v>38041</v>
      </c>
      <c r="C101" s="7">
        <f>MAX(SUMIFS('Filing Data'!$V:$V,'Filing Data'!$D:$D,'Benchmark Value'!$B101),C100)</f>
        <v>0</v>
      </c>
      <c r="D101" s="7">
        <f>SUMIFS('Filing Data'!$Z:$Z,'Filing Data'!$D:$D,'Benchmark Value'!$B101)</f>
        <v>0</v>
      </c>
      <c r="E101" s="16">
        <f t="shared" si="27"/>
        <v>0</v>
      </c>
      <c r="F101" s="10">
        <f>SUM(D$11:D100)</f>
        <v>0</v>
      </c>
      <c r="G101" s="10">
        <f t="shared" si="19"/>
        <v>366</v>
      </c>
      <c r="H101" s="7">
        <f t="shared" si="28"/>
        <v>0</v>
      </c>
      <c r="I101" s="16">
        <f>SUMIFS('Filing Data'!$X:$X,'Filing Data'!$D:$D,'Benchmark Value'!$B101)</f>
        <v>0</v>
      </c>
      <c r="J101" s="16">
        <f t="shared" si="24"/>
        <v>0</v>
      </c>
      <c r="K101" s="10">
        <f>SUM(I$11:I100)</f>
        <v>0</v>
      </c>
      <c r="L101" s="27">
        <f t="shared" si="20"/>
        <v>366</v>
      </c>
      <c r="M101" s="7">
        <f t="shared" si="29"/>
        <v>0</v>
      </c>
      <c r="N101" s="7">
        <f>IF(ISNA(VLOOKUP(B101,'Distribution Data'!$G:$H,2,FALSE)),0,VLOOKUP(B101,'Distribution Data'!$G:$H,2,FALSE))</f>
        <v>0</v>
      </c>
      <c r="O101" s="16">
        <f>IF(ISNA(INDEX($C100:$C$3618,MATCH(TRUE,INDEX($C100:$C$3618&lt;&gt;$C100,0),0))), O100, INDEX($C100:$C$3618,MATCH(TRUE,INDEX($C100:$C$3618&lt;&gt;$C100,0),0)))</f>
        <v>52227699.111534193</v>
      </c>
      <c r="P101" s="16">
        <f t="shared" si="21"/>
        <v>0</v>
      </c>
      <c r="Q101" s="27">
        <f t="shared" si="25"/>
        <v>117</v>
      </c>
      <c r="R101" s="7">
        <f t="shared" si="30"/>
        <v>446390.59069687343</v>
      </c>
      <c r="S101" s="7">
        <f t="shared" si="22"/>
        <v>446390.59069687343</v>
      </c>
      <c r="T101" s="5">
        <f>VLOOKUP($B101,'Benchmark Data'!$A:$B,2,FALSE)</f>
        <v>9.98</v>
      </c>
      <c r="U101" s="12">
        <f t="shared" si="31"/>
        <v>2.006018726865766E-3</v>
      </c>
      <c r="V101" s="7">
        <f t="shared" si="32"/>
        <v>42274316.591822796</v>
      </c>
    </row>
    <row r="102" spans="1:22" x14ac:dyDescent="0.25">
      <c r="A102" s="5">
        <f t="shared" si="23"/>
        <v>2004</v>
      </c>
      <c r="B102" s="6">
        <f t="shared" si="26"/>
        <v>38042</v>
      </c>
      <c r="C102" s="7">
        <f>MAX(SUMIFS('Filing Data'!$V:$V,'Filing Data'!$D:$D,'Benchmark Value'!$B102),C101)</f>
        <v>0</v>
      </c>
      <c r="D102" s="7">
        <f>SUMIFS('Filing Data'!$Z:$Z,'Filing Data'!$D:$D,'Benchmark Value'!$B102)</f>
        <v>0</v>
      </c>
      <c r="E102" s="16">
        <f t="shared" si="27"/>
        <v>0</v>
      </c>
      <c r="F102" s="10">
        <f>SUM(D$11:D101)</f>
        <v>0</v>
      </c>
      <c r="G102" s="10">
        <f t="shared" si="19"/>
        <v>366</v>
      </c>
      <c r="H102" s="7">
        <f t="shared" si="28"/>
        <v>0</v>
      </c>
      <c r="I102" s="16">
        <f>SUMIFS('Filing Data'!$X:$X,'Filing Data'!$D:$D,'Benchmark Value'!$B102)</f>
        <v>0</v>
      </c>
      <c r="J102" s="16">
        <f t="shared" si="24"/>
        <v>0</v>
      </c>
      <c r="K102" s="10">
        <f>SUM(I$11:I101)</f>
        <v>0</v>
      </c>
      <c r="L102" s="27">
        <f t="shared" si="20"/>
        <v>366</v>
      </c>
      <c r="M102" s="7">
        <f t="shared" si="29"/>
        <v>0</v>
      </c>
      <c r="N102" s="7">
        <f>IF(ISNA(VLOOKUP(B102,'Distribution Data'!$G:$H,2,FALSE)),0,VLOOKUP(B102,'Distribution Data'!$G:$H,2,FALSE))</f>
        <v>0</v>
      </c>
      <c r="O102" s="16">
        <f>IF(ISNA(INDEX($C101:$C$3618,MATCH(TRUE,INDEX($C101:$C$3618&lt;&gt;$C101,0),0))), O101, INDEX($C101:$C$3618,MATCH(TRUE,INDEX($C101:$C$3618&lt;&gt;$C101,0),0)))</f>
        <v>52227699.111534193</v>
      </c>
      <c r="P102" s="16">
        <f t="shared" si="21"/>
        <v>0</v>
      </c>
      <c r="Q102" s="27">
        <f t="shared" si="25"/>
        <v>117</v>
      </c>
      <c r="R102" s="7">
        <f t="shared" si="30"/>
        <v>446390.59069687343</v>
      </c>
      <c r="S102" s="7">
        <f t="shared" si="22"/>
        <v>446390.59069687343</v>
      </c>
      <c r="T102" s="5">
        <f>VLOOKUP($B102,'Benchmark Data'!$A:$B,2,FALSE)</f>
        <v>10.07</v>
      </c>
      <c r="U102" s="12">
        <f t="shared" si="31"/>
        <v>8.9776164070983835E-3</v>
      </c>
      <c r="V102" s="7">
        <f t="shared" si="32"/>
        <v>43101938.494469978</v>
      </c>
    </row>
    <row r="103" spans="1:22" x14ac:dyDescent="0.25">
      <c r="A103" s="5">
        <f t="shared" si="23"/>
        <v>2004</v>
      </c>
      <c r="B103" s="6">
        <f t="shared" si="26"/>
        <v>38043</v>
      </c>
      <c r="C103" s="7">
        <f>MAX(SUMIFS('Filing Data'!$V:$V,'Filing Data'!$D:$D,'Benchmark Value'!$B103),C102)</f>
        <v>0</v>
      </c>
      <c r="D103" s="7">
        <f>SUMIFS('Filing Data'!$Z:$Z,'Filing Data'!$D:$D,'Benchmark Value'!$B103)</f>
        <v>0</v>
      </c>
      <c r="E103" s="16">
        <f t="shared" si="27"/>
        <v>0</v>
      </c>
      <c r="F103" s="10">
        <f>SUM(D$11:D102)</f>
        <v>0</v>
      </c>
      <c r="G103" s="10">
        <f t="shared" si="19"/>
        <v>366</v>
      </c>
      <c r="H103" s="7">
        <f t="shared" si="28"/>
        <v>0</v>
      </c>
      <c r="I103" s="16">
        <f>SUMIFS('Filing Data'!$X:$X,'Filing Data'!$D:$D,'Benchmark Value'!$B103)</f>
        <v>0</v>
      </c>
      <c r="J103" s="16">
        <f t="shared" si="24"/>
        <v>0</v>
      </c>
      <c r="K103" s="10">
        <f>SUM(I$11:I102)</f>
        <v>0</v>
      </c>
      <c r="L103" s="27">
        <f t="shared" si="20"/>
        <v>366</v>
      </c>
      <c r="M103" s="7">
        <f t="shared" si="29"/>
        <v>0</v>
      </c>
      <c r="N103" s="7">
        <f>IF(ISNA(VLOOKUP(B103,'Distribution Data'!$G:$H,2,FALSE)),0,VLOOKUP(B103,'Distribution Data'!$G:$H,2,FALSE))</f>
        <v>0</v>
      </c>
      <c r="O103" s="16">
        <f>IF(ISNA(INDEX($C102:$C$3618,MATCH(TRUE,INDEX($C102:$C$3618&lt;&gt;$C102,0),0))), O102, INDEX($C102:$C$3618,MATCH(TRUE,INDEX($C102:$C$3618&lt;&gt;$C102,0),0)))</f>
        <v>52227699.111534193</v>
      </c>
      <c r="P103" s="16">
        <f t="shared" si="21"/>
        <v>0</v>
      </c>
      <c r="Q103" s="27">
        <f t="shared" si="25"/>
        <v>117</v>
      </c>
      <c r="R103" s="7">
        <f t="shared" si="30"/>
        <v>446390.59069687343</v>
      </c>
      <c r="S103" s="7">
        <f t="shared" si="22"/>
        <v>446390.59069687343</v>
      </c>
      <c r="T103" s="5">
        <f>VLOOKUP($B103,'Benchmark Data'!$A:$B,2,FALSE)</f>
        <v>10.050000000000001</v>
      </c>
      <c r="U103" s="12">
        <f t="shared" si="31"/>
        <v>-1.98807222538608E-3</v>
      </c>
      <c r="V103" s="7">
        <f t="shared" si="32"/>
        <v>43462724.440689258</v>
      </c>
    </row>
    <row r="104" spans="1:22" x14ac:dyDescent="0.25">
      <c r="A104" s="5">
        <f t="shared" si="23"/>
        <v>2004</v>
      </c>
      <c r="B104" s="6">
        <f t="shared" si="26"/>
        <v>38044</v>
      </c>
      <c r="C104" s="7">
        <f>MAX(SUMIFS('Filing Data'!$V:$V,'Filing Data'!$D:$D,'Benchmark Value'!$B104),C103)</f>
        <v>0</v>
      </c>
      <c r="D104" s="7">
        <f>SUMIFS('Filing Data'!$Z:$Z,'Filing Data'!$D:$D,'Benchmark Value'!$B104)</f>
        <v>0</v>
      </c>
      <c r="E104" s="16">
        <f t="shared" si="27"/>
        <v>0</v>
      </c>
      <c r="F104" s="10">
        <f>SUM(D$11:D103)</f>
        <v>0</v>
      </c>
      <c r="G104" s="10">
        <f t="shared" si="19"/>
        <v>366</v>
      </c>
      <c r="H104" s="7">
        <f t="shared" si="28"/>
        <v>0</v>
      </c>
      <c r="I104" s="16">
        <f>SUMIFS('Filing Data'!$X:$X,'Filing Data'!$D:$D,'Benchmark Value'!$B104)</f>
        <v>0</v>
      </c>
      <c r="J104" s="16">
        <f t="shared" si="24"/>
        <v>0</v>
      </c>
      <c r="K104" s="10">
        <f>SUM(I$11:I103)</f>
        <v>0</v>
      </c>
      <c r="L104" s="27">
        <f t="shared" si="20"/>
        <v>366</v>
      </c>
      <c r="M104" s="7">
        <f t="shared" si="29"/>
        <v>0</v>
      </c>
      <c r="N104" s="7">
        <f>IF(ISNA(VLOOKUP(B104,'Distribution Data'!$G:$H,2,FALSE)),0,VLOOKUP(B104,'Distribution Data'!$G:$H,2,FALSE))</f>
        <v>0</v>
      </c>
      <c r="O104" s="16">
        <f>IF(ISNA(INDEX($C103:$C$3618,MATCH(TRUE,INDEX($C103:$C$3618&lt;&gt;$C103,0),0))), O103, INDEX($C103:$C$3618,MATCH(TRUE,INDEX($C103:$C$3618&lt;&gt;$C103,0),0)))</f>
        <v>52227699.111534193</v>
      </c>
      <c r="P104" s="16">
        <f t="shared" si="21"/>
        <v>0</v>
      </c>
      <c r="Q104" s="27">
        <f t="shared" si="25"/>
        <v>117</v>
      </c>
      <c r="R104" s="7">
        <f t="shared" si="30"/>
        <v>446390.59069687343</v>
      </c>
      <c r="S104" s="7">
        <f t="shared" si="22"/>
        <v>446390.59069687343</v>
      </c>
      <c r="T104" s="5">
        <f>VLOOKUP($B104,'Benchmark Data'!$A:$B,2,FALSE)</f>
        <v>10.06</v>
      </c>
      <c r="U104" s="12">
        <f t="shared" si="31"/>
        <v>9.945301665083635E-4</v>
      </c>
      <c r="V104" s="7">
        <f t="shared" si="32"/>
        <v>43952361.523366913</v>
      </c>
    </row>
    <row r="105" spans="1:22" x14ac:dyDescent="0.25">
      <c r="A105" s="5">
        <f t="shared" si="23"/>
        <v>2004</v>
      </c>
      <c r="B105" s="6">
        <f t="shared" si="26"/>
        <v>38045</v>
      </c>
      <c r="C105" s="7">
        <f>MAX(SUMIFS('Filing Data'!$V:$V,'Filing Data'!$D:$D,'Benchmark Value'!$B105),C104)</f>
        <v>0</v>
      </c>
      <c r="D105" s="7">
        <f>SUMIFS('Filing Data'!$Z:$Z,'Filing Data'!$D:$D,'Benchmark Value'!$B105)</f>
        <v>0</v>
      </c>
      <c r="E105" s="16">
        <f t="shared" si="27"/>
        <v>0</v>
      </c>
      <c r="F105" s="10">
        <f>SUM(D$11:D104)</f>
        <v>0</v>
      </c>
      <c r="G105" s="10">
        <f t="shared" si="19"/>
        <v>366</v>
      </c>
      <c r="H105" s="7">
        <f t="shared" si="28"/>
        <v>0</v>
      </c>
      <c r="I105" s="16">
        <f>SUMIFS('Filing Data'!$X:$X,'Filing Data'!$D:$D,'Benchmark Value'!$B105)</f>
        <v>0</v>
      </c>
      <c r="J105" s="16">
        <f t="shared" si="24"/>
        <v>0</v>
      </c>
      <c r="K105" s="10">
        <f>SUM(I$11:I104)</f>
        <v>0</v>
      </c>
      <c r="L105" s="27">
        <f t="shared" si="20"/>
        <v>366</v>
      </c>
      <c r="M105" s="7">
        <f t="shared" si="29"/>
        <v>0</v>
      </c>
      <c r="N105" s="7">
        <f>IF(ISNA(VLOOKUP(B105,'Distribution Data'!$G:$H,2,FALSE)),0,VLOOKUP(B105,'Distribution Data'!$G:$H,2,FALSE))</f>
        <v>0</v>
      </c>
      <c r="O105" s="16">
        <f>IF(ISNA(INDEX($C104:$C$3618,MATCH(TRUE,INDEX($C104:$C$3618&lt;&gt;$C104,0),0))), O104, INDEX($C104:$C$3618,MATCH(TRUE,INDEX($C104:$C$3618&lt;&gt;$C104,0),0)))</f>
        <v>52227699.111534193</v>
      </c>
      <c r="P105" s="16">
        <f t="shared" si="21"/>
        <v>0</v>
      </c>
      <c r="Q105" s="27">
        <f t="shared" si="25"/>
        <v>117</v>
      </c>
      <c r="R105" s="7">
        <f t="shared" si="30"/>
        <v>446390.59069687343</v>
      </c>
      <c r="S105" s="7">
        <f t="shared" si="22"/>
        <v>446390.59069687343</v>
      </c>
      <c r="T105" s="5">
        <f>VLOOKUP($B105,'Benchmark Data'!$A:$B,2,FALSE)</f>
        <v>10.06</v>
      </c>
      <c r="U105" s="12">
        <f t="shared" si="31"/>
        <v>0</v>
      </c>
      <c r="V105" s="7">
        <f t="shared" si="32"/>
        <v>44398752.114063784</v>
      </c>
    </row>
    <row r="106" spans="1:22" x14ac:dyDescent="0.25">
      <c r="A106" s="5">
        <f t="shared" si="23"/>
        <v>2004</v>
      </c>
      <c r="B106" s="6">
        <f t="shared" si="26"/>
        <v>38046</v>
      </c>
      <c r="C106" s="7">
        <f>MAX(SUMIFS('Filing Data'!$V:$V,'Filing Data'!$D:$D,'Benchmark Value'!$B106),C105)</f>
        <v>0</v>
      </c>
      <c r="D106" s="7">
        <f>SUMIFS('Filing Data'!$Z:$Z,'Filing Data'!$D:$D,'Benchmark Value'!$B106)</f>
        <v>0</v>
      </c>
      <c r="E106" s="16">
        <f t="shared" si="27"/>
        <v>0</v>
      </c>
      <c r="F106" s="10">
        <f>SUM(D$11:D105)</f>
        <v>0</v>
      </c>
      <c r="G106" s="10">
        <f t="shared" si="19"/>
        <v>366</v>
      </c>
      <c r="H106" s="7">
        <f t="shared" si="28"/>
        <v>0</v>
      </c>
      <c r="I106" s="16">
        <f>SUMIFS('Filing Data'!$X:$X,'Filing Data'!$D:$D,'Benchmark Value'!$B106)</f>
        <v>0</v>
      </c>
      <c r="J106" s="16">
        <f t="shared" si="24"/>
        <v>0</v>
      </c>
      <c r="K106" s="10">
        <f>SUM(I$11:I105)</f>
        <v>0</v>
      </c>
      <c r="L106" s="27">
        <f t="shared" si="20"/>
        <v>366</v>
      </c>
      <c r="M106" s="7">
        <f t="shared" si="29"/>
        <v>0</v>
      </c>
      <c r="N106" s="7">
        <f>IF(ISNA(VLOOKUP(B106,'Distribution Data'!$G:$H,2,FALSE)),0,VLOOKUP(B106,'Distribution Data'!$G:$H,2,FALSE))</f>
        <v>0</v>
      </c>
      <c r="O106" s="16">
        <f>IF(ISNA(INDEX($C105:$C$3618,MATCH(TRUE,INDEX($C105:$C$3618&lt;&gt;$C105,0),0))), O105, INDEX($C105:$C$3618,MATCH(TRUE,INDEX($C105:$C$3618&lt;&gt;$C105,0),0)))</f>
        <v>52227699.111534193</v>
      </c>
      <c r="P106" s="16">
        <f t="shared" si="21"/>
        <v>0</v>
      </c>
      <c r="Q106" s="27">
        <f t="shared" si="25"/>
        <v>117</v>
      </c>
      <c r="R106" s="7">
        <f t="shared" si="30"/>
        <v>446390.59069687343</v>
      </c>
      <c r="S106" s="7">
        <f t="shared" si="22"/>
        <v>446390.59069687343</v>
      </c>
      <c r="T106" s="5">
        <f>VLOOKUP($B106,'Benchmark Data'!$A:$B,2,FALSE)</f>
        <v>10.06</v>
      </c>
      <c r="U106" s="12">
        <f t="shared" si="31"/>
        <v>0</v>
      </c>
      <c r="V106" s="7">
        <f t="shared" si="32"/>
        <v>44845142.704760656</v>
      </c>
    </row>
    <row r="107" spans="1:22" x14ac:dyDescent="0.25">
      <c r="A107" s="5">
        <f t="shared" si="23"/>
        <v>2004</v>
      </c>
      <c r="B107" s="6">
        <f t="shared" si="26"/>
        <v>38047</v>
      </c>
      <c r="C107" s="7">
        <f>MAX(SUMIFS('Filing Data'!$V:$V,'Filing Data'!$D:$D,'Benchmark Value'!$B107),C106)</f>
        <v>0</v>
      </c>
      <c r="D107" s="7">
        <f>SUMIFS('Filing Data'!$Z:$Z,'Filing Data'!$D:$D,'Benchmark Value'!$B107)</f>
        <v>0</v>
      </c>
      <c r="E107" s="16">
        <f t="shared" si="27"/>
        <v>0</v>
      </c>
      <c r="F107" s="10">
        <f>SUM(D$11:D106)</f>
        <v>0</v>
      </c>
      <c r="G107" s="10">
        <f t="shared" si="19"/>
        <v>366</v>
      </c>
      <c r="H107" s="7">
        <f t="shared" si="28"/>
        <v>0</v>
      </c>
      <c r="I107" s="16">
        <f>SUMIFS('Filing Data'!$X:$X,'Filing Data'!$D:$D,'Benchmark Value'!$B107)</f>
        <v>0</v>
      </c>
      <c r="J107" s="16">
        <f t="shared" si="24"/>
        <v>0</v>
      </c>
      <c r="K107" s="10">
        <f>SUM(I$11:I106)</f>
        <v>0</v>
      </c>
      <c r="L107" s="27">
        <f t="shared" si="20"/>
        <v>366</v>
      </c>
      <c r="M107" s="7">
        <f t="shared" si="29"/>
        <v>0</v>
      </c>
      <c r="N107" s="7">
        <f>IF(ISNA(VLOOKUP(B107,'Distribution Data'!$G:$H,2,FALSE)),0,VLOOKUP(B107,'Distribution Data'!$G:$H,2,FALSE))</f>
        <v>0</v>
      </c>
      <c r="O107" s="16">
        <f>IF(ISNA(INDEX($C106:$C$3618,MATCH(TRUE,INDEX($C106:$C$3618&lt;&gt;$C106,0),0))), O106, INDEX($C106:$C$3618,MATCH(TRUE,INDEX($C106:$C$3618&lt;&gt;$C106,0),0)))</f>
        <v>52227699.111534193</v>
      </c>
      <c r="P107" s="16">
        <f t="shared" si="21"/>
        <v>0</v>
      </c>
      <c r="Q107" s="27">
        <f t="shared" si="25"/>
        <v>117</v>
      </c>
      <c r="R107" s="7">
        <f t="shared" si="30"/>
        <v>446390.59069687343</v>
      </c>
      <c r="S107" s="7">
        <f t="shared" si="22"/>
        <v>446390.59069687343</v>
      </c>
      <c r="T107" s="5">
        <f>VLOOKUP($B107,'Benchmark Data'!$A:$B,2,FALSE)</f>
        <v>10.17</v>
      </c>
      <c r="U107" s="12">
        <f t="shared" si="31"/>
        <v>1.0875045388875409E-2</v>
      </c>
      <c r="V107" s="7">
        <f t="shared" si="32"/>
        <v>45781887.738551334</v>
      </c>
    </row>
    <row r="108" spans="1:22" x14ac:dyDescent="0.25">
      <c r="A108" s="5">
        <f t="shared" si="23"/>
        <v>2004</v>
      </c>
      <c r="B108" s="6">
        <f t="shared" si="26"/>
        <v>38048</v>
      </c>
      <c r="C108" s="7">
        <f>MAX(SUMIFS('Filing Data'!$V:$V,'Filing Data'!$D:$D,'Benchmark Value'!$B108),C107)</f>
        <v>0</v>
      </c>
      <c r="D108" s="7">
        <f>SUMIFS('Filing Data'!$Z:$Z,'Filing Data'!$D:$D,'Benchmark Value'!$B108)</f>
        <v>0</v>
      </c>
      <c r="E108" s="16">
        <f t="shared" si="27"/>
        <v>0</v>
      </c>
      <c r="F108" s="10">
        <f>SUM(D$11:D107)</f>
        <v>0</v>
      </c>
      <c r="G108" s="10">
        <f t="shared" si="19"/>
        <v>366</v>
      </c>
      <c r="H108" s="7">
        <f t="shared" si="28"/>
        <v>0</v>
      </c>
      <c r="I108" s="16">
        <f>SUMIFS('Filing Data'!$X:$X,'Filing Data'!$D:$D,'Benchmark Value'!$B108)</f>
        <v>0</v>
      </c>
      <c r="J108" s="16">
        <f t="shared" si="24"/>
        <v>0</v>
      </c>
      <c r="K108" s="10">
        <f>SUM(I$11:I107)</f>
        <v>0</v>
      </c>
      <c r="L108" s="27">
        <f t="shared" si="20"/>
        <v>366</v>
      </c>
      <c r="M108" s="7">
        <f t="shared" si="29"/>
        <v>0</v>
      </c>
      <c r="N108" s="7">
        <f>IF(ISNA(VLOOKUP(B108,'Distribution Data'!$G:$H,2,FALSE)),0,VLOOKUP(B108,'Distribution Data'!$G:$H,2,FALSE))</f>
        <v>0</v>
      </c>
      <c r="O108" s="16">
        <f>IF(ISNA(INDEX($C107:$C$3618,MATCH(TRUE,INDEX($C107:$C$3618&lt;&gt;$C107,0),0))), O107, INDEX($C107:$C$3618,MATCH(TRUE,INDEX($C107:$C$3618&lt;&gt;$C107,0),0)))</f>
        <v>52227699.111534193</v>
      </c>
      <c r="P108" s="16">
        <f t="shared" si="21"/>
        <v>0</v>
      </c>
      <c r="Q108" s="27">
        <f t="shared" si="25"/>
        <v>117</v>
      </c>
      <c r="R108" s="7">
        <f t="shared" si="30"/>
        <v>446390.59069687343</v>
      </c>
      <c r="S108" s="7">
        <f t="shared" si="22"/>
        <v>446390.59069687343</v>
      </c>
      <c r="T108" s="5">
        <f>VLOOKUP($B108,'Benchmark Data'!$A:$B,2,FALSE)</f>
        <v>10.25</v>
      </c>
      <c r="U108" s="12">
        <f t="shared" si="31"/>
        <v>7.8354955239486376E-3</v>
      </c>
      <c r="V108" s="7">
        <f t="shared" si="32"/>
        <v>46588411.172815964</v>
      </c>
    </row>
    <row r="109" spans="1:22" x14ac:dyDescent="0.25">
      <c r="A109" s="5">
        <f t="shared" si="23"/>
        <v>2004</v>
      </c>
      <c r="B109" s="6">
        <f t="shared" si="26"/>
        <v>38049</v>
      </c>
      <c r="C109" s="7">
        <f>MAX(SUMIFS('Filing Data'!$V:$V,'Filing Data'!$D:$D,'Benchmark Value'!$B109),C108)</f>
        <v>0</v>
      </c>
      <c r="D109" s="7">
        <f>SUMIFS('Filing Data'!$Z:$Z,'Filing Data'!$D:$D,'Benchmark Value'!$B109)</f>
        <v>0</v>
      </c>
      <c r="E109" s="16">
        <f t="shared" si="27"/>
        <v>0</v>
      </c>
      <c r="F109" s="10">
        <f>SUM(D$11:D108)</f>
        <v>0</v>
      </c>
      <c r="G109" s="10">
        <f t="shared" si="19"/>
        <v>366</v>
      </c>
      <c r="H109" s="7">
        <f t="shared" si="28"/>
        <v>0</v>
      </c>
      <c r="I109" s="16">
        <f>SUMIFS('Filing Data'!$X:$X,'Filing Data'!$D:$D,'Benchmark Value'!$B109)</f>
        <v>0</v>
      </c>
      <c r="J109" s="16">
        <f t="shared" si="24"/>
        <v>0</v>
      </c>
      <c r="K109" s="10">
        <f>SUM(I$11:I108)</f>
        <v>0</v>
      </c>
      <c r="L109" s="27">
        <f t="shared" si="20"/>
        <v>366</v>
      </c>
      <c r="M109" s="7">
        <f t="shared" si="29"/>
        <v>0</v>
      </c>
      <c r="N109" s="7">
        <f>IF(ISNA(VLOOKUP(B109,'Distribution Data'!$G:$H,2,FALSE)),0,VLOOKUP(B109,'Distribution Data'!$G:$H,2,FALSE))</f>
        <v>0</v>
      </c>
      <c r="O109" s="16">
        <f>IF(ISNA(INDEX($C108:$C$3618,MATCH(TRUE,INDEX($C108:$C$3618&lt;&gt;$C108,0),0))), O108, INDEX($C108:$C$3618,MATCH(TRUE,INDEX($C108:$C$3618&lt;&gt;$C108,0),0)))</f>
        <v>52227699.111534193</v>
      </c>
      <c r="P109" s="16">
        <f t="shared" si="21"/>
        <v>0</v>
      </c>
      <c r="Q109" s="27">
        <f t="shared" si="25"/>
        <v>117</v>
      </c>
      <c r="R109" s="7">
        <f t="shared" si="30"/>
        <v>446390.59069687343</v>
      </c>
      <c r="S109" s="7">
        <f t="shared" si="22"/>
        <v>446390.59069687343</v>
      </c>
      <c r="T109" s="5">
        <f>VLOOKUP($B109,'Benchmark Data'!$A:$B,2,FALSE)</f>
        <v>10.3</v>
      </c>
      <c r="U109" s="12">
        <f t="shared" si="31"/>
        <v>4.8661896511729063E-3</v>
      </c>
      <c r="V109" s="7">
        <f t="shared" si="32"/>
        <v>47262062.305819258</v>
      </c>
    </row>
    <row r="110" spans="1:22" x14ac:dyDescent="0.25">
      <c r="A110" s="5">
        <f t="shared" si="23"/>
        <v>2004</v>
      </c>
      <c r="B110" s="6">
        <f t="shared" si="26"/>
        <v>38050</v>
      </c>
      <c r="C110" s="7">
        <f>MAX(SUMIFS('Filing Data'!$V:$V,'Filing Data'!$D:$D,'Benchmark Value'!$B110),C109)</f>
        <v>0</v>
      </c>
      <c r="D110" s="7">
        <f>SUMIFS('Filing Data'!$Z:$Z,'Filing Data'!$D:$D,'Benchmark Value'!$B110)</f>
        <v>0</v>
      </c>
      <c r="E110" s="16">
        <f t="shared" si="27"/>
        <v>0</v>
      </c>
      <c r="F110" s="10">
        <f>SUM(D$11:D109)</f>
        <v>0</v>
      </c>
      <c r="G110" s="10">
        <f t="shared" si="19"/>
        <v>366</v>
      </c>
      <c r="H110" s="7">
        <f t="shared" si="28"/>
        <v>0</v>
      </c>
      <c r="I110" s="16">
        <f>SUMIFS('Filing Data'!$X:$X,'Filing Data'!$D:$D,'Benchmark Value'!$B110)</f>
        <v>0</v>
      </c>
      <c r="J110" s="16">
        <f t="shared" si="24"/>
        <v>0</v>
      </c>
      <c r="K110" s="10">
        <f>SUM(I$11:I109)</f>
        <v>0</v>
      </c>
      <c r="L110" s="27">
        <f t="shared" si="20"/>
        <v>366</v>
      </c>
      <c r="M110" s="7">
        <f t="shared" si="29"/>
        <v>0</v>
      </c>
      <c r="N110" s="7">
        <f>IF(ISNA(VLOOKUP(B110,'Distribution Data'!$G:$H,2,FALSE)),0,VLOOKUP(B110,'Distribution Data'!$G:$H,2,FALSE))</f>
        <v>0</v>
      </c>
      <c r="O110" s="16">
        <f>IF(ISNA(INDEX($C109:$C$3618,MATCH(TRUE,INDEX($C109:$C$3618&lt;&gt;$C109,0),0))), O109, INDEX($C109:$C$3618,MATCH(TRUE,INDEX($C109:$C$3618&lt;&gt;$C109,0),0)))</f>
        <v>52227699.111534193</v>
      </c>
      <c r="P110" s="16">
        <f t="shared" si="21"/>
        <v>0</v>
      </c>
      <c r="Q110" s="27">
        <f t="shared" si="25"/>
        <v>117</v>
      </c>
      <c r="R110" s="7">
        <f t="shared" si="30"/>
        <v>446390.59069687343</v>
      </c>
      <c r="S110" s="7">
        <f t="shared" si="22"/>
        <v>446390.59069687343</v>
      </c>
      <c r="T110" s="5">
        <f>VLOOKUP($B110,'Benchmark Data'!$A:$B,2,FALSE)</f>
        <v>10.34</v>
      </c>
      <c r="U110" s="12">
        <f t="shared" si="31"/>
        <v>3.8759738446929397E-3</v>
      </c>
      <c r="V110" s="7">
        <f t="shared" si="32"/>
        <v>47891994.886053286</v>
      </c>
    </row>
    <row r="111" spans="1:22" x14ac:dyDescent="0.25">
      <c r="A111" s="5">
        <f t="shared" si="23"/>
        <v>2004</v>
      </c>
      <c r="B111" s="6">
        <f t="shared" si="26"/>
        <v>38051</v>
      </c>
      <c r="C111" s="7">
        <f>MAX(SUMIFS('Filing Data'!$V:$V,'Filing Data'!$D:$D,'Benchmark Value'!$B111),C110)</f>
        <v>0</v>
      </c>
      <c r="D111" s="7">
        <f>SUMIFS('Filing Data'!$Z:$Z,'Filing Data'!$D:$D,'Benchmark Value'!$B111)</f>
        <v>0</v>
      </c>
      <c r="E111" s="16">
        <f t="shared" si="27"/>
        <v>0</v>
      </c>
      <c r="F111" s="10">
        <f>SUM(D$11:D110)</f>
        <v>0</v>
      </c>
      <c r="G111" s="10">
        <f t="shared" si="19"/>
        <v>366</v>
      </c>
      <c r="H111" s="7">
        <f t="shared" si="28"/>
        <v>0</v>
      </c>
      <c r="I111" s="16">
        <f>SUMIFS('Filing Data'!$X:$X,'Filing Data'!$D:$D,'Benchmark Value'!$B111)</f>
        <v>0</v>
      </c>
      <c r="J111" s="16">
        <f t="shared" si="24"/>
        <v>0</v>
      </c>
      <c r="K111" s="10">
        <f>SUM(I$11:I110)</f>
        <v>0</v>
      </c>
      <c r="L111" s="27">
        <f t="shared" si="20"/>
        <v>366</v>
      </c>
      <c r="M111" s="7">
        <f t="shared" si="29"/>
        <v>0</v>
      </c>
      <c r="N111" s="7">
        <f>IF(ISNA(VLOOKUP(B111,'Distribution Data'!$G:$H,2,FALSE)),0,VLOOKUP(B111,'Distribution Data'!$G:$H,2,FALSE))</f>
        <v>0</v>
      </c>
      <c r="O111" s="16">
        <f>IF(ISNA(INDEX($C110:$C$3618,MATCH(TRUE,INDEX($C110:$C$3618&lt;&gt;$C110,0),0))), O110, INDEX($C110:$C$3618,MATCH(TRUE,INDEX($C110:$C$3618&lt;&gt;$C110,0),0)))</f>
        <v>52227699.111534193</v>
      </c>
      <c r="P111" s="16">
        <f t="shared" si="21"/>
        <v>0</v>
      </c>
      <c r="Q111" s="27">
        <f t="shared" si="25"/>
        <v>117</v>
      </c>
      <c r="R111" s="7">
        <f t="shared" si="30"/>
        <v>446390.59069687343</v>
      </c>
      <c r="S111" s="7">
        <f t="shared" si="22"/>
        <v>446390.59069687343</v>
      </c>
      <c r="T111" s="5">
        <f>VLOOKUP($B111,'Benchmark Data'!$A:$B,2,FALSE)</f>
        <v>10.4</v>
      </c>
      <c r="U111" s="12">
        <f t="shared" si="31"/>
        <v>5.7859370670439265E-3</v>
      </c>
      <c r="V111" s="7">
        <f t="shared" si="32"/>
        <v>48616288.73527658</v>
      </c>
    </row>
    <row r="112" spans="1:22" x14ac:dyDescent="0.25">
      <c r="A112" s="5">
        <f t="shared" si="23"/>
        <v>2004</v>
      </c>
      <c r="B112" s="6">
        <f t="shared" si="26"/>
        <v>38052</v>
      </c>
      <c r="C112" s="7">
        <f>MAX(SUMIFS('Filing Data'!$V:$V,'Filing Data'!$D:$D,'Benchmark Value'!$B112),C111)</f>
        <v>0</v>
      </c>
      <c r="D112" s="7">
        <f>SUMIFS('Filing Data'!$Z:$Z,'Filing Data'!$D:$D,'Benchmark Value'!$B112)</f>
        <v>0</v>
      </c>
      <c r="E112" s="16">
        <f t="shared" si="27"/>
        <v>0</v>
      </c>
      <c r="F112" s="10">
        <f>SUM(D$11:D111)</f>
        <v>0</v>
      </c>
      <c r="G112" s="10">
        <f t="shared" si="19"/>
        <v>366</v>
      </c>
      <c r="H112" s="7">
        <f t="shared" si="28"/>
        <v>0</v>
      </c>
      <c r="I112" s="16">
        <f>SUMIFS('Filing Data'!$X:$X,'Filing Data'!$D:$D,'Benchmark Value'!$B112)</f>
        <v>0</v>
      </c>
      <c r="J112" s="16">
        <f t="shared" si="24"/>
        <v>0</v>
      </c>
      <c r="K112" s="10">
        <f>SUM(I$11:I111)</f>
        <v>0</v>
      </c>
      <c r="L112" s="27">
        <f t="shared" si="20"/>
        <v>366</v>
      </c>
      <c r="M112" s="7">
        <f t="shared" si="29"/>
        <v>0</v>
      </c>
      <c r="N112" s="7">
        <f>IF(ISNA(VLOOKUP(B112,'Distribution Data'!$G:$H,2,FALSE)),0,VLOOKUP(B112,'Distribution Data'!$G:$H,2,FALSE))</f>
        <v>0</v>
      </c>
      <c r="O112" s="16">
        <f>IF(ISNA(INDEX($C111:$C$3618,MATCH(TRUE,INDEX($C111:$C$3618&lt;&gt;$C111,0),0))), O111, INDEX($C111:$C$3618,MATCH(TRUE,INDEX($C111:$C$3618&lt;&gt;$C111,0),0)))</f>
        <v>52227699.111534193</v>
      </c>
      <c r="P112" s="16">
        <f t="shared" si="21"/>
        <v>0</v>
      </c>
      <c r="Q112" s="27">
        <f t="shared" si="25"/>
        <v>117</v>
      </c>
      <c r="R112" s="7">
        <f t="shared" si="30"/>
        <v>446390.59069687343</v>
      </c>
      <c r="S112" s="7">
        <f t="shared" si="22"/>
        <v>446390.59069687343</v>
      </c>
      <c r="T112" s="5">
        <f>VLOOKUP($B112,'Benchmark Data'!$A:$B,2,FALSE)</f>
        <v>10.4</v>
      </c>
      <c r="U112" s="12">
        <f t="shared" si="31"/>
        <v>0</v>
      </c>
      <c r="V112" s="7">
        <f t="shared" si="32"/>
        <v>49062679.325973451</v>
      </c>
    </row>
    <row r="113" spans="1:22" x14ac:dyDescent="0.25">
      <c r="A113" s="5">
        <f t="shared" si="23"/>
        <v>2004</v>
      </c>
      <c r="B113" s="6">
        <f t="shared" si="26"/>
        <v>38053</v>
      </c>
      <c r="C113" s="7">
        <f>MAX(SUMIFS('Filing Data'!$V:$V,'Filing Data'!$D:$D,'Benchmark Value'!$B113),C112)</f>
        <v>0</v>
      </c>
      <c r="D113" s="7">
        <f>SUMIFS('Filing Data'!$Z:$Z,'Filing Data'!$D:$D,'Benchmark Value'!$B113)</f>
        <v>0</v>
      </c>
      <c r="E113" s="16">
        <f t="shared" si="27"/>
        <v>0</v>
      </c>
      <c r="F113" s="10">
        <f>SUM(D$11:D112)</f>
        <v>0</v>
      </c>
      <c r="G113" s="10">
        <f t="shared" si="19"/>
        <v>366</v>
      </c>
      <c r="H113" s="7">
        <f t="shared" si="28"/>
        <v>0</v>
      </c>
      <c r="I113" s="16">
        <f>SUMIFS('Filing Data'!$X:$X,'Filing Data'!$D:$D,'Benchmark Value'!$B113)</f>
        <v>0</v>
      </c>
      <c r="J113" s="16">
        <f t="shared" si="24"/>
        <v>0</v>
      </c>
      <c r="K113" s="10">
        <f>SUM(I$11:I112)</f>
        <v>0</v>
      </c>
      <c r="L113" s="27">
        <f t="shared" si="20"/>
        <v>366</v>
      </c>
      <c r="M113" s="7">
        <f t="shared" si="29"/>
        <v>0</v>
      </c>
      <c r="N113" s="7">
        <f>IF(ISNA(VLOOKUP(B113,'Distribution Data'!$G:$H,2,FALSE)),0,VLOOKUP(B113,'Distribution Data'!$G:$H,2,FALSE))</f>
        <v>0</v>
      </c>
      <c r="O113" s="16">
        <f>IF(ISNA(INDEX($C112:$C$3618,MATCH(TRUE,INDEX($C112:$C$3618&lt;&gt;$C112,0),0))), O112, INDEX($C112:$C$3618,MATCH(TRUE,INDEX($C112:$C$3618&lt;&gt;$C112,0),0)))</f>
        <v>52227699.111534193</v>
      </c>
      <c r="P113" s="16">
        <f t="shared" si="21"/>
        <v>0</v>
      </c>
      <c r="Q113" s="27">
        <f t="shared" si="25"/>
        <v>117</v>
      </c>
      <c r="R113" s="7">
        <f t="shared" si="30"/>
        <v>446390.59069687343</v>
      </c>
      <c r="S113" s="7">
        <f t="shared" si="22"/>
        <v>446390.59069687343</v>
      </c>
      <c r="T113" s="5">
        <f>VLOOKUP($B113,'Benchmark Data'!$A:$B,2,FALSE)</f>
        <v>10.4</v>
      </c>
      <c r="U113" s="12">
        <f t="shared" si="31"/>
        <v>0</v>
      </c>
      <c r="V113" s="7">
        <f t="shared" si="32"/>
        <v>49509069.916670322</v>
      </c>
    </row>
    <row r="114" spans="1:22" x14ac:dyDescent="0.25">
      <c r="A114" s="5">
        <f t="shared" si="23"/>
        <v>2004</v>
      </c>
      <c r="B114" s="6">
        <f t="shared" si="26"/>
        <v>38054</v>
      </c>
      <c r="C114" s="7">
        <f>MAX(SUMIFS('Filing Data'!$V:$V,'Filing Data'!$D:$D,'Benchmark Value'!$B114),C113)</f>
        <v>0</v>
      </c>
      <c r="D114" s="7">
        <f>SUMIFS('Filing Data'!$Z:$Z,'Filing Data'!$D:$D,'Benchmark Value'!$B114)</f>
        <v>0</v>
      </c>
      <c r="E114" s="16">
        <f t="shared" si="27"/>
        <v>0</v>
      </c>
      <c r="F114" s="10">
        <f>SUM(D$11:D113)</f>
        <v>0</v>
      </c>
      <c r="G114" s="10">
        <f t="shared" si="19"/>
        <v>366</v>
      </c>
      <c r="H114" s="7">
        <f t="shared" si="28"/>
        <v>0</v>
      </c>
      <c r="I114" s="16">
        <f>SUMIFS('Filing Data'!$X:$X,'Filing Data'!$D:$D,'Benchmark Value'!$B114)</f>
        <v>0</v>
      </c>
      <c r="J114" s="16">
        <f t="shared" si="24"/>
        <v>0</v>
      </c>
      <c r="K114" s="10">
        <f>SUM(I$11:I113)</f>
        <v>0</v>
      </c>
      <c r="L114" s="27">
        <f t="shared" si="20"/>
        <v>366</v>
      </c>
      <c r="M114" s="7">
        <f t="shared" si="29"/>
        <v>0</v>
      </c>
      <c r="N114" s="7">
        <f>IF(ISNA(VLOOKUP(B114,'Distribution Data'!$G:$H,2,FALSE)),0,VLOOKUP(B114,'Distribution Data'!$G:$H,2,FALSE))</f>
        <v>0</v>
      </c>
      <c r="O114" s="16">
        <f>IF(ISNA(INDEX($C113:$C$3618,MATCH(TRUE,INDEX($C113:$C$3618&lt;&gt;$C113,0),0))), O113, INDEX($C113:$C$3618,MATCH(TRUE,INDEX($C113:$C$3618&lt;&gt;$C113,0),0)))</f>
        <v>52227699.111534193</v>
      </c>
      <c r="P114" s="16">
        <f t="shared" si="21"/>
        <v>0</v>
      </c>
      <c r="Q114" s="27">
        <f t="shared" si="25"/>
        <v>117</v>
      </c>
      <c r="R114" s="7">
        <f t="shared" si="30"/>
        <v>446390.59069687343</v>
      </c>
      <c r="S114" s="7">
        <f t="shared" si="22"/>
        <v>446390.59069687343</v>
      </c>
      <c r="T114" s="5">
        <f>VLOOKUP($B114,'Benchmark Data'!$A:$B,2,FALSE)</f>
        <v>10.38</v>
      </c>
      <c r="U114" s="12">
        <f t="shared" si="31"/>
        <v>-1.9249284095843938E-3</v>
      </c>
      <c r="V114" s="7">
        <f t="shared" si="32"/>
        <v>49860250.757527441</v>
      </c>
    </row>
    <row r="115" spans="1:22" x14ac:dyDescent="0.25">
      <c r="A115" s="5">
        <f t="shared" si="23"/>
        <v>2004</v>
      </c>
      <c r="B115" s="6">
        <f t="shared" si="26"/>
        <v>38055</v>
      </c>
      <c r="C115" s="7">
        <f>MAX(SUMIFS('Filing Data'!$V:$V,'Filing Data'!$D:$D,'Benchmark Value'!$B115),C114)</f>
        <v>0</v>
      </c>
      <c r="D115" s="7">
        <f>SUMIFS('Filing Data'!$Z:$Z,'Filing Data'!$D:$D,'Benchmark Value'!$B115)</f>
        <v>0</v>
      </c>
      <c r="E115" s="16">
        <f t="shared" si="27"/>
        <v>0</v>
      </c>
      <c r="F115" s="10">
        <f>SUM(D$11:D114)</f>
        <v>0</v>
      </c>
      <c r="G115" s="10">
        <f t="shared" si="19"/>
        <v>366</v>
      </c>
      <c r="H115" s="7">
        <f t="shared" si="28"/>
        <v>0</v>
      </c>
      <c r="I115" s="16">
        <f>SUMIFS('Filing Data'!$X:$X,'Filing Data'!$D:$D,'Benchmark Value'!$B115)</f>
        <v>0</v>
      </c>
      <c r="J115" s="16">
        <f t="shared" si="24"/>
        <v>0</v>
      </c>
      <c r="K115" s="10">
        <f>SUM(I$11:I114)</f>
        <v>0</v>
      </c>
      <c r="L115" s="27">
        <f t="shared" si="20"/>
        <v>366</v>
      </c>
      <c r="M115" s="7">
        <f t="shared" si="29"/>
        <v>0</v>
      </c>
      <c r="N115" s="7">
        <f>IF(ISNA(VLOOKUP(B115,'Distribution Data'!$G:$H,2,FALSE)),0,VLOOKUP(B115,'Distribution Data'!$G:$H,2,FALSE))</f>
        <v>0</v>
      </c>
      <c r="O115" s="16">
        <f>IF(ISNA(INDEX($C114:$C$3618,MATCH(TRUE,INDEX($C114:$C$3618&lt;&gt;$C114,0),0))), O114, INDEX($C114:$C$3618,MATCH(TRUE,INDEX($C114:$C$3618&lt;&gt;$C114,0),0)))</f>
        <v>52227699.111534193</v>
      </c>
      <c r="P115" s="16">
        <f t="shared" si="21"/>
        <v>0</v>
      </c>
      <c r="Q115" s="27">
        <f t="shared" si="25"/>
        <v>117</v>
      </c>
      <c r="R115" s="7">
        <f t="shared" si="30"/>
        <v>446390.59069687343</v>
      </c>
      <c r="S115" s="7">
        <f t="shared" si="22"/>
        <v>446390.59069687343</v>
      </c>
      <c r="T115" s="5">
        <f>VLOOKUP($B115,'Benchmark Data'!$A:$B,2,FALSE)</f>
        <v>10.38</v>
      </c>
      <c r="U115" s="12">
        <f t="shared" si="31"/>
        <v>0</v>
      </c>
      <c r="V115" s="7">
        <f t="shared" si="32"/>
        <v>50306641.348224312</v>
      </c>
    </row>
    <row r="116" spans="1:22" x14ac:dyDescent="0.25">
      <c r="A116" s="5">
        <f t="shared" si="23"/>
        <v>2004</v>
      </c>
      <c r="B116" s="6">
        <f t="shared" si="26"/>
        <v>38056</v>
      </c>
      <c r="C116" s="7">
        <f>MAX(SUMIFS('Filing Data'!$V:$V,'Filing Data'!$D:$D,'Benchmark Value'!$B116),C115)</f>
        <v>0</v>
      </c>
      <c r="D116" s="7">
        <f>SUMIFS('Filing Data'!$Z:$Z,'Filing Data'!$D:$D,'Benchmark Value'!$B116)</f>
        <v>0</v>
      </c>
      <c r="E116" s="16">
        <f t="shared" si="27"/>
        <v>0</v>
      </c>
      <c r="F116" s="10">
        <f>SUM(D$11:D115)</f>
        <v>0</v>
      </c>
      <c r="G116" s="10">
        <f t="shared" si="19"/>
        <v>366</v>
      </c>
      <c r="H116" s="7">
        <f t="shared" si="28"/>
        <v>0</v>
      </c>
      <c r="I116" s="16">
        <f>SUMIFS('Filing Data'!$X:$X,'Filing Data'!$D:$D,'Benchmark Value'!$B116)</f>
        <v>0</v>
      </c>
      <c r="J116" s="16">
        <f t="shared" si="24"/>
        <v>0</v>
      </c>
      <c r="K116" s="10">
        <f>SUM(I$11:I115)</f>
        <v>0</v>
      </c>
      <c r="L116" s="27">
        <f t="shared" si="20"/>
        <v>366</v>
      </c>
      <c r="M116" s="7">
        <f t="shared" si="29"/>
        <v>0</v>
      </c>
      <c r="N116" s="7">
        <f>IF(ISNA(VLOOKUP(B116,'Distribution Data'!$G:$H,2,FALSE)),0,VLOOKUP(B116,'Distribution Data'!$G:$H,2,FALSE))</f>
        <v>0</v>
      </c>
      <c r="O116" s="16">
        <f>IF(ISNA(INDEX($C115:$C$3618,MATCH(TRUE,INDEX($C115:$C$3618&lt;&gt;$C115,0),0))), O115, INDEX($C115:$C$3618,MATCH(TRUE,INDEX($C115:$C$3618&lt;&gt;$C115,0),0)))</f>
        <v>52227699.111534193</v>
      </c>
      <c r="P116" s="16">
        <f t="shared" si="21"/>
        <v>0</v>
      </c>
      <c r="Q116" s="27">
        <f t="shared" si="25"/>
        <v>117</v>
      </c>
      <c r="R116" s="7">
        <f t="shared" si="30"/>
        <v>446390.59069687343</v>
      </c>
      <c r="S116" s="7">
        <f t="shared" si="22"/>
        <v>446390.59069687343</v>
      </c>
      <c r="T116" s="5">
        <f>VLOOKUP($B116,'Benchmark Data'!$A:$B,2,FALSE)</f>
        <v>10.26</v>
      </c>
      <c r="U116" s="12">
        <f t="shared" si="31"/>
        <v>-1.162803799511921E-2</v>
      </c>
      <c r="V116" s="7">
        <f t="shared" si="32"/>
        <v>50171452.270155579</v>
      </c>
    </row>
    <row r="117" spans="1:22" x14ac:dyDescent="0.25">
      <c r="A117" s="5">
        <f t="shared" si="23"/>
        <v>2004</v>
      </c>
      <c r="B117" s="6">
        <f t="shared" si="26"/>
        <v>38057</v>
      </c>
      <c r="C117" s="7">
        <f>MAX(SUMIFS('Filing Data'!$V:$V,'Filing Data'!$D:$D,'Benchmark Value'!$B117),C116)</f>
        <v>0</v>
      </c>
      <c r="D117" s="7">
        <f>SUMIFS('Filing Data'!$Z:$Z,'Filing Data'!$D:$D,'Benchmark Value'!$B117)</f>
        <v>0</v>
      </c>
      <c r="E117" s="16">
        <f t="shared" si="27"/>
        <v>0</v>
      </c>
      <c r="F117" s="10">
        <f>SUM(D$11:D116)</f>
        <v>0</v>
      </c>
      <c r="G117" s="10">
        <f t="shared" si="19"/>
        <v>366</v>
      </c>
      <c r="H117" s="7">
        <f t="shared" si="28"/>
        <v>0</v>
      </c>
      <c r="I117" s="16">
        <f>SUMIFS('Filing Data'!$X:$X,'Filing Data'!$D:$D,'Benchmark Value'!$B117)</f>
        <v>0</v>
      </c>
      <c r="J117" s="16">
        <f t="shared" si="24"/>
        <v>0</v>
      </c>
      <c r="K117" s="10">
        <f>SUM(I$11:I116)</f>
        <v>0</v>
      </c>
      <c r="L117" s="27">
        <f t="shared" si="20"/>
        <v>366</v>
      </c>
      <c r="M117" s="7">
        <f t="shared" si="29"/>
        <v>0</v>
      </c>
      <c r="N117" s="7">
        <f>IF(ISNA(VLOOKUP(B117,'Distribution Data'!$G:$H,2,FALSE)),0,VLOOKUP(B117,'Distribution Data'!$G:$H,2,FALSE))</f>
        <v>0</v>
      </c>
      <c r="O117" s="16">
        <f>IF(ISNA(INDEX($C116:$C$3618,MATCH(TRUE,INDEX($C116:$C$3618&lt;&gt;$C116,0),0))), O116, INDEX($C116:$C$3618,MATCH(TRUE,INDEX($C116:$C$3618&lt;&gt;$C116,0),0)))</f>
        <v>52227699.111534193</v>
      </c>
      <c r="P117" s="16">
        <f t="shared" si="21"/>
        <v>0</v>
      </c>
      <c r="Q117" s="27">
        <f t="shared" si="25"/>
        <v>117</v>
      </c>
      <c r="R117" s="7">
        <f t="shared" si="30"/>
        <v>446390.59069687343</v>
      </c>
      <c r="S117" s="7">
        <f t="shared" si="22"/>
        <v>446390.59069687343</v>
      </c>
      <c r="T117" s="5">
        <f>VLOOKUP($B117,'Benchmark Data'!$A:$B,2,FALSE)</f>
        <v>10.14</v>
      </c>
      <c r="U117" s="12">
        <f t="shared" si="31"/>
        <v>-1.1764841579586257E-2</v>
      </c>
      <c r="V117" s="7">
        <f t="shared" si="32"/>
        <v>50031042.249505609</v>
      </c>
    </row>
    <row r="118" spans="1:22" s="25" customFormat="1" x14ac:dyDescent="0.25">
      <c r="A118" s="25">
        <f t="shared" si="23"/>
        <v>2004</v>
      </c>
      <c r="B118" s="26">
        <f t="shared" si="26"/>
        <v>38058</v>
      </c>
      <c r="C118" s="7">
        <f>MAX(SUMIFS('Filing Data'!$V:$V,'Filing Data'!$D:$D,'Benchmark Value'!$B118),C117)</f>
        <v>0</v>
      </c>
      <c r="D118" s="7">
        <f>SUMIFS('Filing Data'!$Z:$Z,'Filing Data'!$D:$D,'Benchmark Value'!$B118)</f>
        <v>0</v>
      </c>
      <c r="E118" s="16">
        <f t="shared" si="27"/>
        <v>0</v>
      </c>
      <c r="F118" s="10">
        <f>SUM(D$11:D117)</f>
        <v>0</v>
      </c>
      <c r="G118" s="10">
        <f t="shared" si="19"/>
        <v>366</v>
      </c>
      <c r="H118" s="7">
        <f t="shared" si="28"/>
        <v>0</v>
      </c>
      <c r="I118" s="16">
        <f>SUMIFS('Filing Data'!$X:$X,'Filing Data'!$D:$D,'Benchmark Value'!$B118)</f>
        <v>0</v>
      </c>
      <c r="J118" s="16">
        <f t="shared" si="24"/>
        <v>0</v>
      </c>
      <c r="K118" s="10">
        <f>SUM(I$11:I117)</f>
        <v>0</v>
      </c>
      <c r="L118" s="27">
        <f t="shared" si="20"/>
        <v>366</v>
      </c>
      <c r="M118" s="7">
        <f t="shared" si="29"/>
        <v>0</v>
      </c>
      <c r="N118" s="7">
        <f>IF(ISNA(VLOOKUP(B118,'Distribution Data'!$G:$H,2,FALSE)),0,VLOOKUP(B118,'Distribution Data'!$G:$H,2,FALSE))</f>
        <v>0</v>
      </c>
      <c r="O118" s="16">
        <f>IF(ISNA(INDEX($C117:$C$3618,MATCH(TRUE,INDEX($C117:$C$3618&lt;&gt;$C117,0),0))), O117, INDEX($C117:$C$3618,MATCH(TRUE,INDEX($C117:$C$3618&lt;&gt;$C117,0),0)))</f>
        <v>52227699.111534193</v>
      </c>
      <c r="P118" s="16">
        <f t="shared" si="21"/>
        <v>0</v>
      </c>
      <c r="Q118" s="27">
        <f t="shared" si="25"/>
        <v>117</v>
      </c>
      <c r="R118" s="7">
        <f t="shared" si="30"/>
        <v>446390.59069687343</v>
      </c>
      <c r="S118" s="7">
        <f t="shared" si="22"/>
        <v>446390.59069687343</v>
      </c>
      <c r="T118" s="5">
        <f>VLOOKUP($B118,'Benchmark Data'!$A:$B,2,FALSE)</f>
        <v>10.25</v>
      </c>
      <c r="U118" s="12">
        <f t="shared" si="31"/>
        <v>1.0789707421380025E-2</v>
      </c>
      <c r="V118" s="7">
        <f t="shared" si="32"/>
        <v>51020175.902080745</v>
      </c>
    </row>
    <row r="119" spans="1:22" x14ac:dyDescent="0.25">
      <c r="A119" s="5">
        <f t="shared" si="23"/>
        <v>2004</v>
      </c>
      <c r="B119" s="6">
        <f t="shared" si="26"/>
        <v>38059</v>
      </c>
      <c r="C119" s="7">
        <f>MAX(SUMIFS('Filing Data'!$V:$V,'Filing Data'!$D:$D,'Benchmark Value'!$B119),C118)</f>
        <v>0</v>
      </c>
      <c r="D119" s="7">
        <f>SUMIFS('Filing Data'!$Z:$Z,'Filing Data'!$D:$D,'Benchmark Value'!$B119)</f>
        <v>0</v>
      </c>
      <c r="E119" s="16">
        <f t="shared" si="27"/>
        <v>0</v>
      </c>
      <c r="F119" s="10">
        <f>SUM(D$11:D118)</f>
        <v>0</v>
      </c>
      <c r="G119" s="10">
        <f t="shared" si="19"/>
        <v>366</v>
      </c>
      <c r="H119" s="7">
        <f t="shared" si="28"/>
        <v>0</v>
      </c>
      <c r="I119" s="16">
        <f>SUMIFS('Filing Data'!$X:$X,'Filing Data'!$D:$D,'Benchmark Value'!$B119)</f>
        <v>0</v>
      </c>
      <c r="J119" s="16">
        <f t="shared" si="24"/>
        <v>0</v>
      </c>
      <c r="K119" s="10">
        <f>SUM(I$11:I118)</f>
        <v>0</v>
      </c>
      <c r="L119" s="27">
        <f t="shared" si="20"/>
        <v>366</v>
      </c>
      <c r="M119" s="7">
        <f t="shared" si="29"/>
        <v>0</v>
      </c>
      <c r="N119" s="7">
        <f>IF(ISNA(VLOOKUP(B119,'Distribution Data'!$G:$H,2,FALSE)),0,VLOOKUP(B119,'Distribution Data'!$G:$H,2,FALSE))</f>
        <v>0</v>
      </c>
      <c r="O119" s="16">
        <f>IF(ISNA(INDEX($C118:$C$3618,MATCH(TRUE,INDEX($C118:$C$3618&lt;&gt;$C118,0),0))), O118, INDEX($C118:$C$3618,MATCH(TRUE,INDEX($C118:$C$3618&lt;&gt;$C118,0),0)))</f>
        <v>52227699.111534193</v>
      </c>
      <c r="P119" s="16">
        <f t="shared" si="21"/>
        <v>0</v>
      </c>
      <c r="Q119" s="27">
        <f t="shared" si="25"/>
        <v>117</v>
      </c>
      <c r="R119" s="7">
        <f t="shared" si="30"/>
        <v>446390.59069687343</v>
      </c>
      <c r="S119" s="7">
        <f t="shared" si="22"/>
        <v>446390.59069687343</v>
      </c>
      <c r="T119" s="5">
        <f>VLOOKUP($B119,'Benchmark Data'!$A:$B,2,FALSE)</f>
        <v>10.25</v>
      </c>
      <c r="U119" s="12">
        <f t="shared" si="31"/>
        <v>0</v>
      </c>
      <c r="V119" s="7">
        <f t="shared" si="32"/>
        <v>51466566.492777616</v>
      </c>
    </row>
    <row r="120" spans="1:22" x14ac:dyDescent="0.25">
      <c r="A120" s="5">
        <f t="shared" si="23"/>
        <v>2004</v>
      </c>
      <c r="B120" s="6">
        <f t="shared" si="26"/>
        <v>38060</v>
      </c>
      <c r="C120" s="7">
        <f>MAX(SUMIFS('Filing Data'!$V:$V,'Filing Data'!$D:$D,'Benchmark Value'!$B120),C119)</f>
        <v>0</v>
      </c>
      <c r="D120" s="7">
        <f>SUMIFS('Filing Data'!$Z:$Z,'Filing Data'!$D:$D,'Benchmark Value'!$B120)</f>
        <v>0</v>
      </c>
      <c r="E120" s="16">
        <f t="shared" si="27"/>
        <v>0</v>
      </c>
      <c r="F120" s="10">
        <f>SUM(D$11:D119)</f>
        <v>0</v>
      </c>
      <c r="G120" s="10">
        <f t="shared" si="19"/>
        <v>366</v>
      </c>
      <c r="H120" s="7">
        <f t="shared" si="28"/>
        <v>0</v>
      </c>
      <c r="I120" s="16">
        <f>SUMIFS('Filing Data'!$X:$X,'Filing Data'!$D:$D,'Benchmark Value'!$B120)</f>
        <v>0</v>
      </c>
      <c r="J120" s="16">
        <f t="shared" si="24"/>
        <v>0</v>
      </c>
      <c r="K120" s="10">
        <f>SUM(I$11:I119)</f>
        <v>0</v>
      </c>
      <c r="L120" s="27">
        <f t="shared" si="20"/>
        <v>366</v>
      </c>
      <c r="M120" s="7">
        <f t="shared" si="29"/>
        <v>0</v>
      </c>
      <c r="N120" s="7">
        <f>IF(ISNA(VLOOKUP(B120,'Distribution Data'!$G:$H,2,FALSE)),0,VLOOKUP(B120,'Distribution Data'!$G:$H,2,FALSE))</f>
        <v>0</v>
      </c>
      <c r="O120" s="16">
        <f>IF(ISNA(INDEX($C119:$C$3618,MATCH(TRUE,INDEX($C119:$C$3618&lt;&gt;$C119,0),0))), O119, INDEX($C119:$C$3618,MATCH(TRUE,INDEX($C119:$C$3618&lt;&gt;$C119,0),0)))</f>
        <v>52227699.111534193</v>
      </c>
      <c r="P120" s="16">
        <f t="shared" si="21"/>
        <v>0</v>
      </c>
      <c r="Q120" s="27">
        <f t="shared" si="25"/>
        <v>117</v>
      </c>
      <c r="R120" s="7">
        <f t="shared" si="30"/>
        <v>446390.59069687343</v>
      </c>
      <c r="S120" s="7">
        <f t="shared" si="22"/>
        <v>446390.59069687343</v>
      </c>
      <c r="T120" s="5">
        <f>VLOOKUP($B120,'Benchmark Data'!$A:$B,2,FALSE)</f>
        <v>10.25</v>
      </c>
      <c r="U120" s="12">
        <f t="shared" si="31"/>
        <v>0</v>
      </c>
      <c r="V120" s="7">
        <f t="shared" si="32"/>
        <v>51912957.083474487</v>
      </c>
    </row>
    <row r="121" spans="1:22" x14ac:dyDescent="0.25">
      <c r="A121" s="5">
        <f t="shared" si="23"/>
        <v>2004</v>
      </c>
      <c r="B121" s="6">
        <f t="shared" si="26"/>
        <v>38061</v>
      </c>
      <c r="C121" s="7">
        <f>MAX(SUMIFS('Filing Data'!$V:$V,'Filing Data'!$D:$D,'Benchmark Value'!$B121),C120)</f>
        <v>0</v>
      </c>
      <c r="D121" s="7">
        <f>SUMIFS('Filing Data'!$Z:$Z,'Filing Data'!$D:$D,'Benchmark Value'!$B121)</f>
        <v>0</v>
      </c>
      <c r="E121" s="16">
        <f t="shared" si="27"/>
        <v>0</v>
      </c>
      <c r="F121" s="10">
        <f>SUM(D$11:D120)</f>
        <v>0</v>
      </c>
      <c r="G121" s="10">
        <f t="shared" si="19"/>
        <v>366</v>
      </c>
      <c r="H121" s="7">
        <f t="shared" si="28"/>
        <v>0</v>
      </c>
      <c r="I121" s="16">
        <f>SUMIFS('Filing Data'!$X:$X,'Filing Data'!$D:$D,'Benchmark Value'!$B121)</f>
        <v>0</v>
      </c>
      <c r="J121" s="16">
        <f t="shared" si="24"/>
        <v>0</v>
      </c>
      <c r="K121" s="10">
        <f>SUM(I$11:I120)</f>
        <v>0</v>
      </c>
      <c r="L121" s="27">
        <f t="shared" si="20"/>
        <v>366</v>
      </c>
      <c r="M121" s="7">
        <f t="shared" si="29"/>
        <v>0</v>
      </c>
      <c r="N121" s="7">
        <f>IF(ISNA(VLOOKUP(B121,'Distribution Data'!$G:$H,2,FALSE)),0,VLOOKUP(B121,'Distribution Data'!$G:$H,2,FALSE))</f>
        <v>0</v>
      </c>
      <c r="O121" s="16">
        <f>IF(ISNA(INDEX($C120:$C$3618,MATCH(TRUE,INDEX($C120:$C$3618&lt;&gt;$C120,0),0))), O120, INDEX($C120:$C$3618,MATCH(TRUE,INDEX($C120:$C$3618&lt;&gt;$C120,0),0)))</f>
        <v>52227699.111534193</v>
      </c>
      <c r="P121" s="16">
        <f t="shared" si="21"/>
        <v>0</v>
      </c>
      <c r="Q121" s="27">
        <f t="shared" si="25"/>
        <v>117</v>
      </c>
      <c r="R121" s="7">
        <f t="shared" si="30"/>
        <v>446390.59069687343</v>
      </c>
      <c r="S121" s="7">
        <f t="shared" si="22"/>
        <v>446390.59069687343</v>
      </c>
      <c r="T121" s="5">
        <f>VLOOKUP($B121,'Benchmark Data'!$A:$B,2,FALSE)</f>
        <v>10.18</v>
      </c>
      <c r="U121" s="12">
        <f t="shared" si="31"/>
        <v>-6.8526944620405069E-3</v>
      </c>
      <c r="V121" s="7">
        <f t="shared" si="32"/>
        <v>52004820.162381776</v>
      </c>
    </row>
    <row r="122" spans="1:22" x14ac:dyDescent="0.25">
      <c r="A122" s="5">
        <f t="shared" si="23"/>
        <v>2004</v>
      </c>
      <c r="B122" s="6">
        <f t="shared" si="26"/>
        <v>38062</v>
      </c>
      <c r="C122" s="7">
        <f>MAX(SUMIFS('Filing Data'!$V:$V,'Filing Data'!$D:$D,'Benchmark Value'!$B122),C121)</f>
        <v>0</v>
      </c>
      <c r="D122" s="7">
        <f>SUMIFS('Filing Data'!$Z:$Z,'Filing Data'!$D:$D,'Benchmark Value'!$B122)</f>
        <v>0</v>
      </c>
      <c r="E122" s="16">
        <f t="shared" si="27"/>
        <v>0</v>
      </c>
      <c r="F122" s="10">
        <f>SUM(D$11:D121)</f>
        <v>0</v>
      </c>
      <c r="G122" s="10">
        <f t="shared" si="19"/>
        <v>366</v>
      </c>
      <c r="H122" s="7">
        <f t="shared" si="28"/>
        <v>0</v>
      </c>
      <c r="I122" s="16">
        <f>SUMIFS('Filing Data'!$X:$X,'Filing Data'!$D:$D,'Benchmark Value'!$B122)</f>
        <v>0</v>
      </c>
      <c r="J122" s="16">
        <f t="shared" si="24"/>
        <v>0</v>
      </c>
      <c r="K122" s="10">
        <f>SUM(I$11:I121)</f>
        <v>0</v>
      </c>
      <c r="L122" s="27">
        <f t="shared" si="20"/>
        <v>366</v>
      </c>
      <c r="M122" s="7">
        <f t="shared" si="29"/>
        <v>0</v>
      </c>
      <c r="N122" s="7">
        <f>IF(ISNA(VLOOKUP(B122,'Distribution Data'!$G:$H,2,FALSE)),0,VLOOKUP(B122,'Distribution Data'!$G:$H,2,FALSE))</f>
        <v>0</v>
      </c>
      <c r="O122" s="16">
        <f>IF(ISNA(INDEX($C121:$C$3618,MATCH(TRUE,INDEX($C121:$C$3618&lt;&gt;$C121,0),0))), O121, INDEX($C121:$C$3618,MATCH(TRUE,INDEX($C121:$C$3618&lt;&gt;$C121,0),0)))</f>
        <v>52227699.111534193</v>
      </c>
      <c r="P122" s="16">
        <f t="shared" si="21"/>
        <v>0</v>
      </c>
      <c r="Q122" s="27">
        <f t="shared" si="25"/>
        <v>117</v>
      </c>
      <c r="R122" s="7">
        <f t="shared" si="30"/>
        <v>446390.59069687343</v>
      </c>
      <c r="S122" s="7">
        <f t="shared" si="22"/>
        <v>446390.59069687343</v>
      </c>
      <c r="T122" s="5">
        <f>VLOOKUP($B122,'Benchmark Data'!$A:$B,2,FALSE)</f>
        <v>10.199999999999999</v>
      </c>
      <c r="U122" s="12">
        <f t="shared" si="31"/>
        <v>1.9627091678486889E-3</v>
      </c>
      <c r="V122" s="7">
        <f t="shared" si="32"/>
        <v>52553381.323142268</v>
      </c>
    </row>
    <row r="123" spans="1:22" x14ac:dyDescent="0.25">
      <c r="A123" s="5">
        <f t="shared" si="23"/>
        <v>2004</v>
      </c>
      <c r="B123" s="6">
        <f t="shared" si="26"/>
        <v>38063</v>
      </c>
      <c r="C123" s="7">
        <f>MAX(SUMIFS('Filing Data'!$V:$V,'Filing Data'!$D:$D,'Benchmark Value'!$B123),C122)</f>
        <v>0</v>
      </c>
      <c r="D123" s="7">
        <f>SUMIFS('Filing Data'!$Z:$Z,'Filing Data'!$D:$D,'Benchmark Value'!$B123)</f>
        <v>0</v>
      </c>
      <c r="E123" s="16">
        <f t="shared" si="27"/>
        <v>0</v>
      </c>
      <c r="F123" s="10">
        <f>SUM(D$11:D122)</f>
        <v>0</v>
      </c>
      <c r="G123" s="10">
        <f t="shared" si="19"/>
        <v>366</v>
      </c>
      <c r="H123" s="7">
        <f t="shared" si="28"/>
        <v>0</v>
      </c>
      <c r="I123" s="16">
        <f>SUMIFS('Filing Data'!$X:$X,'Filing Data'!$D:$D,'Benchmark Value'!$B123)</f>
        <v>0</v>
      </c>
      <c r="J123" s="16">
        <f t="shared" si="24"/>
        <v>0</v>
      </c>
      <c r="K123" s="10">
        <f>SUM(I$11:I122)</f>
        <v>0</v>
      </c>
      <c r="L123" s="27">
        <f t="shared" si="20"/>
        <v>366</v>
      </c>
      <c r="M123" s="7">
        <f t="shared" si="29"/>
        <v>0</v>
      </c>
      <c r="N123" s="7">
        <f>IF(ISNA(VLOOKUP(B123,'Distribution Data'!$G:$H,2,FALSE)),0,VLOOKUP(B123,'Distribution Data'!$G:$H,2,FALSE))</f>
        <v>0</v>
      </c>
      <c r="O123" s="16">
        <f>IF(ISNA(INDEX($C122:$C$3618,MATCH(TRUE,INDEX($C122:$C$3618&lt;&gt;$C122,0),0))), O122, INDEX($C122:$C$3618,MATCH(TRUE,INDEX($C122:$C$3618&lt;&gt;$C122,0),0)))</f>
        <v>52227699.111534193</v>
      </c>
      <c r="P123" s="16">
        <f t="shared" si="21"/>
        <v>0</v>
      </c>
      <c r="Q123" s="27">
        <f t="shared" si="25"/>
        <v>117</v>
      </c>
      <c r="R123" s="7">
        <f t="shared" si="30"/>
        <v>446390.59069687343</v>
      </c>
      <c r="S123" s="7">
        <f t="shared" si="22"/>
        <v>446390.59069687343</v>
      </c>
      <c r="T123" s="5">
        <f>VLOOKUP($B123,'Benchmark Data'!$A:$B,2,FALSE)</f>
        <v>10.36</v>
      </c>
      <c r="U123" s="12">
        <f t="shared" si="31"/>
        <v>1.5564516541111548E-2</v>
      </c>
      <c r="V123" s="7">
        <f t="shared" si="32"/>
        <v>53824138.67969235</v>
      </c>
    </row>
    <row r="124" spans="1:22" x14ac:dyDescent="0.25">
      <c r="A124" s="5">
        <f t="shared" si="23"/>
        <v>2004</v>
      </c>
      <c r="B124" s="6">
        <f t="shared" si="26"/>
        <v>38064</v>
      </c>
      <c r="C124" s="7">
        <f>MAX(SUMIFS('Filing Data'!$V:$V,'Filing Data'!$D:$D,'Benchmark Value'!$B124),C123)</f>
        <v>0</v>
      </c>
      <c r="D124" s="7">
        <f>SUMIFS('Filing Data'!$Z:$Z,'Filing Data'!$D:$D,'Benchmark Value'!$B124)</f>
        <v>0</v>
      </c>
      <c r="E124" s="16">
        <f t="shared" si="27"/>
        <v>0</v>
      </c>
      <c r="F124" s="10">
        <f>SUM(D$11:D123)</f>
        <v>0</v>
      </c>
      <c r="G124" s="10">
        <f t="shared" si="19"/>
        <v>366</v>
      </c>
      <c r="H124" s="7">
        <f t="shared" si="28"/>
        <v>0</v>
      </c>
      <c r="I124" s="16">
        <f>SUMIFS('Filing Data'!$X:$X,'Filing Data'!$D:$D,'Benchmark Value'!$B124)</f>
        <v>0</v>
      </c>
      <c r="J124" s="16">
        <f t="shared" si="24"/>
        <v>0</v>
      </c>
      <c r="K124" s="10">
        <f>SUM(I$11:I123)</f>
        <v>0</v>
      </c>
      <c r="L124" s="27">
        <f t="shared" si="20"/>
        <v>366</v>
      </c>
      <c r="M124" s="7">
        <f t="shared" si="29"/>
        <v>0</v>
      </c>
      <c r="N124" s="7">
        <f>IF(ISNA(VLOOKUP(B124,'Distribution Data'!$G:$H,2,FALSE)),0,VLOOKUP(B124,'Distribution Data'!$G:$H,2,FALSE))</f>
        <v>0</v>
      </c>
      <c r="O124" s="16">
        <f>IF(ISNA(INDEX($C123:$C$3618,MATCH(TRUE,INDEX($C123:$C$3618&lt;&gt;$C123,0),0))), O123, INDEX($C123:$C$3618,MATCH(TRUE,INDEX($C123:$C$3618&lt;&gt;$C123,0),0)))</f>
        <v>52227699.111534193</v>
      </c>
      <c r="P124" s="16">
        <f t="shared" si="21"/>
        <v>0</v>
      </c>
      <c r="Q124" s="27">
        <f t="shared" si="25"/>
        <v>117</v>
      </c>
      <c r="R124" s="7">
        <f t="shared" si="30"/>
        <v>446390.59069687343</v>
      </c>
      <c r="S124" s="7">
        <f t="shared" si="22"/>
        <v>446390.59069687343</v>
      </c>
      <c r="T124" s="5">
        <f>VLOOKUP($B124,'Benchmark Data'!$A:$B,2,FALSE)</f>
        <v>10.41</v>
      </c>
      <c r="U124" s="12">
        <f t="shared" si="31"/>
        <v>4.8146457955406717E-3</v>
      </c>
      <c r="V124" s="7">
        <f t="shared" si="32"/>
        <v>54530298.279461101</v>
      </c>
    </row>
    <row r="125" spans="1:22" x14ac:dyDescent="0.25">
      <c r="A125" s="5">
        <f t="shared" si="23"/>
        <v>2004</v>
      </c>
      <c r="B125" s="6">
        <f t="shared" si="26"/>
        <v>38065</v>
      </c>
      <c r="C125" s="7">
        <f>MAX(SUMIFS('Filing Data'!$V:$V,'Filing Data'!$D:$D,'Benchmark Value'!$B125),C124)</f>
        <v>0</v>
      </c>
      <c r="D125" s="7">
        <f>SUMIFS('Filing Data'!$Z:$Z,'Filing Data'!$D:$D,'Benchmark Value'!$B125)</f>
        <v>0</v>
      </c>
      <c r="E125" s="16">
        <f t="shared" si="27"/>
        <v>0</v>
      </c>
      <c r="F125" s="10">
        <f>SUM(D$11:D124)</f>
        <v>0</v>
      </c>
      <c r="G125" s="10">
        <f t="shared" si="19"/>
        <v>366</v>
      </c>
      <c r="H125" s="7">
        <f t="shared" si="28"/>
        <v>0</v>
      </c>
      <c r="I125" s="16">
        <f>SUMIFS('Filing Data'!$X:$X,'Filing Data'!$D:$D,'Benchmark Value'!$B125)</f>
        <v>0</v>
      </c>
      <c r="J125" s="16">
        <f t="shared" si="24"/>
        <v>0</v>
      </c>
      <c r="K125" s="10">
        <f>SUM(I$11:I124)</f>
        <v>0</v>
      </c>
      <c r="L125" s="27">
        <f t="shared" si="20"/>
        <v>366</v>
      </c>
      <c r="M125" s="7">
        <f t="shared" si="29"/>
        <v>0</v>
      </c>
      <c r="N125" s="7">
        <f>IF(ISNA(VLOOKUP(B125,'Distribution Data'!$G:$H,2,FALSE)),0,VLOOKUP(B125,'Distribution Data'!$G:$H,2,FALSE))</f>
        <v>0</v>
      </c>
      <c r="O125" s="16">
        <f>IF(ISNA(INDEX($C124:$C$3618,MATCH(TRUE,INDEX($C124:$C$3618&lt;&gt;$C124,0),0))), O124, INDEX($C124:$C$3618,MATCH(TRUE,INDEX($C124:$C$3618&lt;&gt;$C124,0),0)))</f>
        <v>52227699.111534193</v>
      </c>
      <c r="P125" s="16">
        <f t="shared" si="21"/>
        <v>0</v>
      </c>
      <c r="Q125" s="27">
        <f t="shared" si="25"/>
        <v>117</v>
      </c>
      <c r="R125" s="7">
        <f t="shared" si="30"/>
        <v>446390.59069687343</v>
      </c>
      <c r="S125" s="7">
        <f t="shared" si="22"/>
        <v>446390.59069687343</v>
      </c>
      <c r="T125" s="5">
        <f>VLOOKUP($B125,'Benchmark Data'!$A:$B,2,FALSE)</f>
        <v>10.42</v>
      </c>
      <c r="U125" s="12">
        <f t="shared" si="31"/>
        <v>9.6015369834328668E-4</v>
      </c>
      <c r="V125" s="7">
        <f t="shared" si="32"/>
        <v>55029071.48137743</v>
      </c>
    </row>
    <row r="126" spans="1:22" x14ac:dyDescent="0.25">
      <c r="A126" s="5">
        <f t="shared" si="23"/>
        <v>2004</v>
      </c>
      <c r="B126" s="6">
        <f t="shared" si="26"/>
        <v>38066</v>
      </c>
      <c r="C126" s="7">
        <f>MAX(SUMIFS('Filing Data'!$V:$V,'Filing Data'!$D:$D,'Benchmark Value'!$B126),C125)</f>
        <v>0</v>
      </c>
      <c r="D126" s="7">
        <f>SUMIFS('Filing Data'!$Z:$Z,'Filing Data'!$D:$D,'Benchmark Value'!$B126)</f>
        <v>0</v>
      </c>
      <c r="E126" s="16">
        <f t="shared" si="27"/>
        <v>0</v>
      </c>
      <c r="F126" s="10">
        <f>SUM(D$11:D125)</f>
        <v>0</v>
      </c>
      <c r="G126" s="10">
        <f t="shared" si="19"/>
        <v>366</v>
      </c>
      <c r="H126" s="7">
        <f t="shared" si="28"/>
        <v>0</v>
      </c>
      <c r="I126" s="16">
        <f>SUMIFS('Filing Data'!$X:$X,'Filing Data'!$D:$D,'Benchmark Value'!$B126)</f>
        <v>0</v>
      </c>
      <c r="J126" s="16">
        <f t="shared" si="24"/>
        <v>0</v>
      </c>
      <c r="K126" s="10">
        <f>SUM(I$11:I125)</f>
        <v>0</v>
      </c>
      <c r="L126" s="27">
        <f t="shared" si="20"/>
        <v>366</v>
      </c>
      <c r="M126" s="7">
        <f t="shared" si="29"/>
        <v>0</v>
      </c>
      <c r="N126" s="7">
        <f>IF(ISNA(VLOOKUP(B126,'Distribution Data'!$G:$H,2,FALSE)),0,VLOOKUP(B126,'Distribution Data'!$G:$H,2,FALSE))</f>
        <v>0</v>
      </c>
      <c r="O126" s="16">
        <f>IF(ISNA(INDEX($C125:$C$3618,MATCH(TRUE,INDEX($C125:$C$3618&lt;&gt;$C125,0),0))), O125, INDEX($C125:$C$3618,MATCH(TRUE,INDEX($C125:$C$3618&lt;&gt;$C125,0),0)))</f>
        <v>52227699.111534193</v>
      </c>
      <c r="P126" s="16">
        <f t="shared" si="21"/>
        <v>0</v>
      </c>
      <c r="Q126" s="27">
        <f t="shared" si="25"/>
        <v>117</v>
      </c>
      <c r="R126" s="7">
        <f t="shared" si="30"/>
        <v>446390.59069687343</v>
      </c>
      <c r="S126" s="7">
        <f t="shared" si="22"/>
        <v>446390.59069687343</v>
      </c>
      <c r="T126" s="5">
        <f>VLOOKUP($B126,'Benchmark Data'!$A:$B,2,FALSE)</f>
        <v>10.42</v>
      </c>
      <c r="U126" s="12">
        <f t="shared" si="31"/>
        <v>0</v>
      </c>
      <c r="V126" s="7">
        <f t="shared" si="32"/>
        <v>55475462.072074302</v>
      </c>
    </row>
    <row r="127" spans="1:22" x14ac:dyDescent="0.25">
      <c r="A127" s="5">
        <f t="shared" si="23"/>
        <v>2004</v>
      </c>
      <c r="B127" s="6">
        <f t="shared" si="26"/>
        <v>38067</v>
      </c>
      <c r="C127" s="7">
        <f>MAX(SUMIFS('Filing Data'!$V:$V,'Filing Data'!$D:$D,'Benchmark Value'!$B127),C126)</f>
        <v>0</v>
      </c>
      <c r="D127" s="7">
        <f>SUMIFS('Filing Data'!$Z:$Z,'Filing Data'!$D:$D,'Benchmark Value'!$B127)</f>
        <v>0</v>
      </c>
      <c r="E127" s="16">
        <f t="shared" si="27"/>
        <v>0</v>
      </c>
      <c r="F127" s="10">
        <f>SUM(D$11:D126)</f>
        <v>0</v>
      </c>
      <c r="G127" s="10">
        <f t="shared" si="19"/>
        <v>366</v>
      </c>
      <c r="H127" s="7">
        <f t="shared" si="28"/>
        <v>0</v>
      </c>
      <c r="I127" s="16">
        <f>SUMIFS('Filing Data'!$X:$X,'Filing Data'!$D:$D,'Benchmark Value'!$B127)</f>
        <v>0</v>
      </c>
      <c r="J127" s="16">
        <f t="shared" si="24"/>
        <v>0</v>
      </c>
      <c r="K127" s="10">
        <f>SUM(I$11:I126)</f>
        <v>0</v>
      </c>
      <c r="L127" s="27">
        <f t="shared" si="20"/>
        <v>366</v>
      </c>
      <c r="M127" s="7">
        <f t="shared" si="29"/>
        <v>0</v>
      </c>
      <c r="N127" s="7">
        <f>IF(ISNA(VLOOKUP(B127,'Distribution Data'!$G:$H,2,FALSE)),0,VLOOKUP(B127,'Distribution Data'!$G:$H,2,FALSE))</f>
        <v>0</v>
      </c>
      <c r="O127" s="16">
        <f>IF(ISNA(INDEX($C126:$C$3618,MATCH(TRUE,INDEX($C126:$C$3618&lt;&gt;$C126,0),0))), O126, INDEX($C126:$C$3618,MATCH(TRUE,INDEX($C126:$C$3618&lt;&gt;$C126,0),0)))</f>
        <v>52227699.111534193</v>
      </c>
      <c r="P127" s="16">
        <f t="shared" si="21"/>
        <v>0</v>
      </c>
      <c r="Q127" s="27">
        <f t="shared" si="25"/>
        <v>117</v>
      </c>
      <c r="R127" s="7">
        <f t="shared" si="30"/>
        <v>446390.59069687343</v>
      </c>
      <c r="S127" s="7">
        <f t="shared" si="22"/>
        <v>446390.59069687343</v>
      </c>
      <c r="T127" s="5">
        <f>VLOOKUP($B127,'Benchmark Data'!$A:$B,2,FALSE)</f>
        <v>10.42</v>
      </c>
      <c r="U127" s="12">
        <f t="shared" si="31"/>
        <v>0</v>
      </c>
      <c r="V127" s="7">
        <f t="shared" si="32"/>
        <v>55921852.662771173</v>
      </c>
    </row>
    <row r="128" spans="1:22" x14ac:dyDescent="0.25">
      <c r="A128" s="5">
        <f t="shared" si="23"/>
        <v>2004</v>
      </c>
      <c r="B128" s="6">
        <f t="shared" si="26"/>
        <v>38068</v>
      </c>
      <c r="C128" s="7">
        <f>MAX(SUMIFS('Filing Data'!$V:$V,'Filing Data'!$D:$D,'Benchmark Value'!$B128),C127)</f>
        <v>52227699.111534193</v>
      </c>
      <c r="D128" s="7">
        <f>SUMIFS('Filing Data'!$Z:$Z,'Filing Data'!$D:$D,'Benchmark Value'!$B128)</f>
        <v>0</v>
      </c>
      <c r="E128" s="16">
        <f t="shared" si="27"/>
        <v>0</v>
      </c>
      <c r="F128" s="10">
        <f>SUM(D$11:D127)</f>
        <v>0</v>
      </c>
      <c r="G128" s="10">
        <f t="shared" si="19"/>
        <v>366</v>
      </c>
      <c r="H128" s="7">
        <f t="shared" si="28"/>
        <v>0</v>
      </c>
      <c r="I128" s="16">
        <f>SUMIFS('Filing Data'!$X:$X,'Filing Data'!$D:$D,'Benchmark Value'!$B128)</f>
        <v>0</v>
      </c>
      <c r="J128" s="16">
        <f t="shared" si="24"/>
        <v>0</v>
      </c>
      <c r="K128" s="10">
        <f>SUM(I$11:I127)</f>
        <v>0</v>
      </c>
      <c r="L128" s="27">
        <f t="shared" si="20"/>
        <v>366</v>
      </c>
      <c r="M128" s="7">
        <f t="shared" si="29"/>
        <v>0</v>
      </c>
      <c r="N128" s="7">
        <f>IF(ISNA(VLOOKUP(B128,'Distribution Data'!$G:$H,2,FALSE)),0,VLOOKUP(B128,'Distribution Data'!$G:$H,2,FALSE))</f>
        <v>0</v>
      </c>
      <c r="O128" s="16">
        <f>IF(ISNA(INDEX($C127:$C$3618,MATCH(TRUE,INDEX($C127:$C$3618&lt;&gt;$C127,0),0))), O127, INDEX($C127:$C$3618,MATCH(TRUE,INDEX($C127:$C$3618&lt;&gt;$C127,0),0)))</f>
        <v>52227699.111534193</v>
      </c>
      <c r="P128" s="16">
        <f t="shared" si="21"/>
        <v>0</v>
      </c>
      <c r="Q128" s="27">
        <f t="shared" si="25"/>
        <v>117</v>
      </c>
      <c r="R128" s="7">
        <f t="shared" si="30"/>
        <v>446390.59069687343</v>
      </c>
      <c r="S128" s="7">
        <f t="shared" si="22"/>
        <v>446390.59069687343</v>
      </c>
      <c r="T128" s="5">
        <f>VLOOKUP($B128,'Benchmark Data'!$A:$B,2,FALSE)</f>
        <v>10.38</v>
      </c>
      <c r="U128" s="12">
        <f t="shared" si="31"/>
        <v>-3.8461585874781639E-3</v>
      </c>
      <c r="V128" s="7">
        <f t="shared" si="32"/>
        <v>56153572.034033231</v>
      </c>
    </row>
    <row r="129" spans="1:22" x14ac:dyDescent="0.25">
      <c r="A129" s="5">
        <f t="shared" si="23"/>
        <v>2004</v>
      </c>
      <c r="B129" s="6">
        <f t="shared" si="26"/>
        <v>38069</v>
      </c>
      <c r="C129" s="7">
        <f>MAX(SUMIFS('Filing Data'!$V:$V,'Filing Data'!$D:$D,'Benchmark Value'!$B129),C128)</f>
        <v>52227699.111534193</v>
      </c>
      <c r="D129" s="7">
        <f>SUMIFS('Filing Data'!$Z:$Z,'Filing Data'!$D:$D,'Benchmark Value'!$B129)</f>
        <v>0</v>
      </c>
      <c r="E129" s="16">
        <f t="shared" si="27"/>
        <v>0</v>
      </c>
      <c r="F129" s="10">
        <f>SUM(D$11:D128)</f>
        <v>0</v>
      </c>
      <c r="G129" s="10">
        <f t="shared" si="19"/>
        <v>366</v>
      </c>
      <c r="H129" s="7">
        <f t="shared" si="28"/>
        <v>0</v>
      </c>
      <c r="I129" s="16">
        <f>SUMIFS('Filing Data'!$X:$X,'Filing Data'!$D:$D,'Benchmark Value'!$B129)</f>
        <v>0</v>
      </c>
      <c r="J129" s="16">
        <f t="shared" si="24"/>
        <v>0</v>
      </c>
      <c r="K129" s="10">
        <f>SUM(I$11:I128)</f>
        <v>0</v>
      </c>
      <c r="L129" s="27">
        <f t="shared" si="20"/>
        <v>366</v>
      </c>
      <c r="M129" s="7">
        <f t="shared" si="29"/>
        <v>0</v>
      </c>
      <c r="N129" s="7">
        <f>IF(ISNA(VLOOKUP(B129,'Distribution Data'!$G:$H,2,FALSE)),0,VLOOKUP(B129,'Distribution Data'!$G:$H,2,FALSE))</f>
        <v>0</v>
      </c>
      <c r="O129" s="16">
        <f>IF(ISNA(INDEX($C128:$C$3618,MATCH(TRUE,INDEX($C128:$C$3618&lt;&gt;$C128,0),0))), O128, INDEX($C128:$C$3618,MATCH(TRUE,INDEX($C128:$C$3618&lt;&gt;$C128,0),0)))</f>
        <v>163248865.22290972</v>
      </c>
      <c r="P129" s="16">
        <f t="shared" si="21"/>
        <v>52227699.111534193</v>
      </c>
      <c r="Q129" s="27">
        <f t="shared" si="25"/>
        <v>65</v>
      </c>
      <c r="R129" s="7">
        <f t="shared" si="30"/>
        <v>1708017.940175008</v>
      </c>
      <c r="S129" s="7">
        <f t="shared" si="22"/>
        <v>1708017.940175008</v>
      </c>
      <c r="T129" s="5">
        <f>VLOOKUP($B129,'Benchmark Data'!$A:$B,2,FALSE)</f>
        <v>10.43</v>
      </c>
      <c r="U129" s="12">
        <f t="shared" si="31"/>
        <v>4.8053912749384314E-3</v>
      </c>
      <c r="V129" s="7">
        <f t="shared" si="32"/>
        <v>58132079.242194906</v>
      </c>
    </row>
    <row r="130" spans="1:22" x14ac:dyDescent="0.25">
      <c r="A130" s="5">
        <f t="shared" si="23"/>
        <v>2004</v>
      </c>
      <c r="B130" s="6">
        <f t="shared" si="26"/>
        <v>38070</v>
      </c>
      <c r="C130" s="7">
        <f>MAX(SUMIFS('Filing Data'!$V:$V,'Filing Data'!$D:$D,'Benchmark Value'!$B130),C129)</f>
        <v>52227699.111534193</v>
      </c>
      <c r="D130" s="7">
        <f>SUMIFS('Filing Data'!$Z:$Z,'Filing Data'!$D:$D,'Benchmark Value'!$B130)</f>
        <v>0</v>
      </c>
      <c r="E130" s="16">
        <f t="shared" si="27"/>
        <v>0</v>
      </c>
      <c r="F130" s="10">
        <f>SUM(D$11:D129)</f>
        <v>0</v>
      </c>
      <c r="G130" s="10">
        <f t="shared" si="19"/>
        <v>366</v>
      </c>
      <c r="H130" s="7">
        <f t="shared" si="28"/>
        <v>0</v>
      </c>
      <c r="I130" s="16">
        <f>SUMIFS('Filing Data'!$X:$X,'Filing Data'!$D:$D,'Benchmark Value'!$B130)</f>
        <v>0</v>
      </c>
      <c r="J130" s="16">
        <f t="shared" si="24"/>
        <v>0</v>
      </c>
      <c r="K130" s="10">
        <f>SUM(I$11:I129)</f>
        <v>0</v>
      </c>
      <c r="L130" s="27">
        <f t="shared" si="20"/>
        <v>366</v>
      </c>
      <c r="M130" s="7">
        <f t="shared" si="29"/>
        <v>0</v>
      </c>
      <c r="N130" s="7">
        <f>IF(ISNA(VLOOKUP(B130,'Distribution Data'!$G:$H,2,FALSE)),0,VLOOKUP(B130,'Distribution Data'!$G:$H,2,FALSE))</f>
        <v>0</v>
      </c>
      <c r="O130" s="16">
        <f>IF(ISNA(INDEX($C129:$C$3618,MATCH(TRUE,INDEX($C129:$C$3618&lt;&gt;$C129,0),0))), O129, INDEX($C129:$C$3618,MATCH(TRUE,INDEX($C129:$C$3618&lt;&gt;$C129,0),0)))</f>
        <v>163248865.22290972</v>
      </c>
      <c r="P130" s="16">
        <f t="shared" si="21"/>
        <v>52227699.111534193</v>
      </c>
      <c r="Q130" s="27">
        <f t="shared" si="25"/>
        <v>65</v>
      </c>
      <c r="R130" s="7">
        <f t="shared" si="30"/>
        <v>1708017.940175008</v>
      </c>
      <c r="S130" s="7">
        <f t="shared" si="22"/>
        <v>1708017.940175008</v>
      </c>
      <c r="T130" s="5">
        <f>VLOOKUP($B130,'Benchmark Data'!$A:$B,2,FALSE)</f>
        <v>10.35</v>
      </c>
      <c r="U130" s="12">
        <f t="shared" si="31"/>
        <v>-7.699749301303003E-3</v>
      </c>
      <c r="V130" s="7">
        <f t="shared" si="32"/>
        <v>59394213.544845894</v>
      </c>
    </row>
    <row r="131" spans="1:22" x14ac:dyDescent="0.25">
      <c r="A131" s="5">
        <f t="shared" si="23"/>
        <v>2004</v>
      </c>
      <c r="B131" s="6">
        <f t="shared" si="26"/>
        <v>38071</v>
      </c>
      <c r="C131" s="7">
        <f>MAX(SUMIFS('Filing Data'!$V:$V,'Filing Data'!$D:$D,'Benchmark Value'!$B131),C130)</f>
        <v>52227699.111534193</v>
      </c>
      <c r="D131" s="7">
        <f>SUMIFS('Filing Data'!$Z:$Z,'Filing Data'!$D:$D,'Benchmark Value'!$B131)</f>
        <v>0</v>
      </c>
      <c r="E131" s="16">
        <f t="shared" si="27"/>
        <v>0</v>
      </c>
      <c r="F131" s="10">
        <f>SUM(D$11:D130)</f>
        <v>0</v>
      </c>
      <c r="G131" s="10">
        <f t="shared" si="19"/>
        <v>366</v>
      </c>
      <c r="H131" s="7">
        <f t="shared" si="28"/>
        <v>0</v>
      </c>
      <c r="I131" s="16">
        <f>SUMIFS('Filing Data'!$X:$X,'Filing Data'!$D:$D,'Benchmark Value'!$B131)</f>
        <v>0</v>
      </c>
      <c r="J131" s="16">
        <f t="shared" si="24"/>
        <v>0</v>
      </c>
      <c r="K131" s="10">
        <f>SUM(I$11:I130)</f>
        <v>0</v>
      </c>
      <c r="L131" s="27">
        <f t="shared" si="20"/>
        <v>366</v>
      </c>
      <c r="M131" s="7">
        <f t="shared" si="29"/>
        <v>0</v>
      </c>
      <c r="N131" s="7">
        <f>IF(ISNA(VLOOKUP(B131,'Distribution Data'!$G:$H,2,FALSE)),0,VLOOKUP(B131,'Distribution Data'!$G:$H,2,FALSE))</f>
        <v>0</v>
      </c>
      <c r="O131" s="16">
        <f>IF(ISNA(INDEX($C130:$C$3618,MATCH(TRUE,INDEX($C130:$C$3618&lt;&gt;$C130,0),0))), O130, INDEX($C130:$C$3618,MATCH(TRUE,INDEX($C130:$C$3618&lt;&gt;$C130,0),0)))</f>
        <v>163248865.22290972</v>
      </c>
      <c r="P131" s="16">
        <f t="shared" si="21"/>
        <v>52227699.111534193</v>
      </c>
      <c r="Q131" s="27">
        <f t="shared" si="25"/>
        <v>65</v>
      </c>
      <c r="R131" s="7">
        <f t="shared" si="30"/>
        <v>1708017.940175008</v>
      </c>
      <c r="S131" s="7">
        <f t="shared" si="22"/>
        <v>1708017.940175008</v>
      </c>
      <c r="T131" s="5">
        <f>VLOOKUP($B131,'Benchmark Data'!$A:$B,2,FALSE)</f>
        <v>10.47</v>
      </c>
      <c r="U131" s="12">
        <f t="shared" si="31"/>
        <v>1.1527505171067414E-2</v>
      </c>
      <c r="V131" s="7">
        <f t="shared" si="32"/>
        <v>61790860.047859699</v>
      </c>
    </row>
    <row r="132" spans="1:22" x14ac:dyDescent="0.25">
      <c r="A132" s="5">
        <f t="shared" si="23"/>
        <v>2004</v>
      </c>
      <c r="B132" s="6">
        <f t="shared" si="26"/>
        <v>38072</v>
      </c>
      <c r="C132" s="7">
        <f>MAX(SUMIFS('Filing Data'!$V:$V,'Filing Data'!$D:$D,'Benchmark Value'!$B132),C131)</f>
        <v>52227699.111534193</v>
      </c>
      <c r="D132" s="7">
        <f>SUMIFS('Filing Data'!$Z:$Z,'Filing Data'!$D:$D,'Benchmark Value'!$B132)</f>
        <v>0</v>
      </c>
      <c r="E132" s="16">
        <f t="shared" si="27"/>
        <v>0</v>
      </c>
      <c r="F132" s="10">
        <f>SUM(D$11:D131)</f>
        <v>0</v>
      </c>
      <c r="G132" s="10">
        <f t="shared" si="19"/>
        <v>366</v>
      </c>
      <c r="H132" s="7">
        <f t="shared" si="28"/>
        <v>0</v>
      </c>
      <c r="I132" s="16">
        <f>SUMIFS('Filing Data'!$X:$X,'Filing Data'!$D:$D,'Benchmark Value'!$B132)</f>
        <v>0</v>
      </c>
      <c r="J132" s="16">
        <f t="shared" si="24"/>
        <v>0</v>
      </c>
      <c r="K132" s="10">
        <f>SUM(I$11:I131)</f>
        <v>0</v>
      </c>
      <c r="L132" s="27">
        <f t="shared" si="20"/>
        <v>366</v>
      </c>
      <c r="M132" s="7">
        <f t="shared" si="29"/>
        <v>0</v>
      </c>
      <c r="N132" s="7">
        <f>IF(ISNA(VLOOKUP(B132,'Distribution Data'!$G:$H,2,FALSE)),0,VLOOKUP(B132,'Distribution Data'!$G:$H,2,FALSE))</f>
        <v>0</v>
      </c>
      <c r="O132" s="16">
        <f>IF(ISNA(INDEX($C131:$C$3618,MATCH(TRUE,INDEX($C131:$C$3618&lt;&gt;$C131,0),0))), O131, INDEX($C131:$C$3618,MATCH(TRUE,INDEX($C131:$C$3618&lt;&gt;$C131,0),0)))</f>
        <v>163248865.22290972</v>
      </c>
      <c r="P132" s="16">
        <f t="shared" si="21"/>
        <v>52227699.111534193</v>
      </c>
      <c r="Q132" s="27">
        <f t="shared" si="25"/>
        <v>65</v>
      </c>
      <c r="R132" s="7">
        <f t="shared" si="30"/>
        <v>1708017.940175008</v>
      </c>
      <c r="S132" s="7">
        <f t="shared" si="22"/>
        <v>1708017.940175008</v>
      </c>
      <c r="T132" s="5">
        <f>VLOOKUP($B132,'Benchmark Data'!$A:$B,2,FALSE)</f>
        <v>10.36</v>
      </c>
      <c r="U132" s="12">
        <f t="shared" si="31"/>
        <v>-1.0561788051108653E-2</v>
      </c>
      <c r="V132" s="7">
        <f t="shared" si="32"/>
        <v>62849690.346653178</v>
      </c>
    </row>
    <row r="133" spans="1:22" x14ac:dyDescent="0.25">
      <c r="A133" s="5">
        <f t="shared" si="23"/>
        <v>2004</v>
      </c>
      <c r="B133" s="6">
        <f t="shared" si="26"/>
        <v>38073</v>
      </c>
      <c r="C133" s="7">
        <f>MAX(SUMIFS('Filing Data'!$V:$V,'Filing Data'!$D:$D,'Benchmark Value'!$B133),C132)</f>
        <v>52227699.111534193</v>
      </c>
      <c r="D133" s="7">
        <f>SUMIFS('Filing Data'!$Z:$Z,'Filing Data'!$D:$D,'Benchmark Value'!$B133)</f>
        <v>0</v>
      </c>
      <c r="E133" s="16">
        <f t="shared" si="27"/>
        <v>0</v>
      </c>
      <c r="F133" s="10">
        <f>SUM(D$11:D132)</f>
        <v>0</v>
      </c>
      <c r="G133" s="10">
        <f t="shared" si="19"/>
        <v>366</v>
      </c>
      <c r="H133" s="7">
        <f t="shared" si="28"/>
        <v>0</v>
      </c>
      <c r="I133" s="16">
        <f>SUMIFS('Filing Data'!$X:$X,'Filing Data'!$D:$D,'Benchmark Value'!$B133)</f>
        <v>0</v>
      </c>
      <c r="J133" s="16">
        <f t="shared" si="24"/>
        <v>0</v>
      </c>
      <c r="K133" s="10">
        <f>SUM(I$11:I132)</f>
        <v>0</v>
      </c>
      <c r="L133" s="27">
        <f t="shared" si="20"/>
        <v>366</v>
      </c>
      <c r="M133" s="7">
        <f t="shared" si="29"/>
        <v>0</v>
      </c>
      <c r="N133" s="7">
        <f>IF(ISNA(VLOOKUP(B133,'Distribution Data'!$G:$H,2,FALSE)),0,VLOOKUP(B133,'Distribution Data'!$G:$H,2,FALSE))</f>
        <v>0</v>
      </c>
      <c r="O133" s="16">
        <f>IF(ISNA(INDEX($C132:$C$3618,MATCH(TRUE,INDEX($C132:$C$3618&lt;&gt;$C132,0),0))), O132, INDEX($C132:$C$3618,MATCH(TRUE,INDEX($C132:$C$3618&lt;&gt;$C132,0),0)))</f>
        <v>163248865.22290972</v>
      </c>
      <c r="P133" s="16">
        <f t="shared" si="21"/>
        <v>52227699.111534193</v>
      </c>
      <c r="Q133" s="27">
        <f t="shared" si="25"/>
        <v>65</v>
      </c>
      <c r="R133" s="7">
        <f t="shared" si="30"/>
        <v>1708017.940175008</v>
      </c>
      <c r="S133" s="7">
        <f t="shared" si="22"/>
        <v>1708017.940175008</v>
      </c>
      <c r="T133" s="5">
        <f>VLOOKUP($B133,'Benchmark Data'!$A:$B,2,FALSE)</f>
        <v>10.36</v>
      </c>
      <c r="U133" s="12">
        <f t="shared" si="31"/>
        <v>0</v>
      </c>
      <c r="V133" s="7">
        <f t="shared" si="32"/>
        <v>64557708.28682819</v>
      </c>
    </row>
    <row r="134" spans="1:22" x14ac:dyDescent="0.25">
      <c r="A134" s="5">
        <f t="shared" si="23"/>
        <v>2004</v>
      </c>
      <c r="B134" s="6">
        <f t="shared" si="26"/>
        <v>38074</v>
      </c>
      <c r="C134" s="7">
        <f>MAX(SUMIFS('Filing Data'!$V:$V,'Filing Data'!$D:$D,'Benchmark Value'!$B134),C133)</f>
        <v>52227699.111534193</v>
      </c>
      <c r="D134" s="7">
        <f>SUMIFS('Filing Data'!$Z:$Z,'Filing Data'!$D:$D,'Benchmark Value'!$B134)</f>
        <v>0</v>
      </c>
      <c r="E134" s="16">
        <f t="shared" si="27"/>
        <v>0</v>
      </c>
      <c r="F134" s="10">
        <f>SUM(D$11:D133)</f>
        <v>0</v>
      </c>
      <c r="G134" s="10">
        <f t="shared" si="19"/>
        <v>366</v>
      </c>
      <c r="H134" s="7">
        <f t="shared" si="28"/>
        <v>0</v>
      </c>
      <c r="I134" s="16">
        <f>SUMIFS('Filing Data'!$X:$X,'Filing Data'!$D:$D,'Benchmark Value'!$B134)</f>
        <v>0</v>
      </c>
      <c r="J134" s="16">
        <f t="shared" si="24"/>
        <v>0</v>
      </c>
      <c r="K134" s="10">
        <f>SUM(I$11:I133)</f>
        <v>0</v>
      </c>
      <c r="L134" s="27">
        <f t="shared" si="20"/>
        <v>366</v>
      </c>
      <c r="M134" s="7">
        <f t="shared" si="29"/>
        <v>0</v>
      </c>
      <c r="N134" s="7">
        <f>IF(ISNA(VLOOKUP(B134,'Distribution Data'!$G:$H,2,FALSE)),0,VLOOKUP(B134,'Distribution Data'!$G:$H,2,FALSE))</f>
        <v>0</v>
      </c>
      <c r="O134" s="16">
        <f>IF(ISNA(INDEX($C133:$C$3618,MATCH(TRUE,INDEX($C133:$C$3618&lt;&gt;$C133,0),0))), O133, INDEX($C133:$C$3618,MATCH(TRUE,INDEX($C133:$C$3618&lt;&gt;$C133,0),0)))</f>
        <v>163248865.22290972</v>
      </c>
      <c r="P134" s="16">
        <f t="shared" si="21"/>
        <v>52227699.111534193</v>
      </c>
      <c r="Q134" s="27">
        <f t="shared" si="25"/>
        <v>65</v>
      </c>
      <c r="R134" s="7">
        <f t="shared" si="30"/>
        <v>1708017.940175008</v>
      </c>
      <c r="S134" s="7">
        <f t="shared" si="22"/>
        <v>1708017.940175008</v>
      </c>
      <c r="T134" s="5">
        <f>VLOOKUP($B134,'Benchmark Data'!$A:$B,2,FALSE)</f>
        <v>10.36</v>
      </c>
      <c r="U134" s="12">
        <f t="shared" si="31"/>
        <v>0</v>
      </c>
      <c r="V134" s="7">
        <f t="shared" si="32"/>
        <v>66265726.227003202</v>
      </c>
    </row>
    <row r="135" spans="1:22" x14ac:dyDescent="0.25">
      <c r="A135" s="5">
        <f t="shared" si="23"/>
        <v>2004</v>
      </c>
      <c r="B135" s="6">
        <f t="shared" si="26"/>
        <v>38075</v>
      </c>
      <c r="C135" s="7">
        <f>MAX(SUMIFS('Filing Data'!$V:$V,'Filing Data'!$D:$D,'Benchmark Value'!$B135),C134)</f>
        <v>52227699.111534193</v>
      </c>
      <c r="D135" s="7">
        <f>SUMIFS('Filing Data'!$Z:$Z,'Filing Data'!$D:$D,'Benchmark Value'!$B135)</f>
        <v>0</v>
      </c>
      <c r="E135" s="16">
        <f t="shared" si="27"/>
        <v>0</v>
      </c>
      <c r="F135" s="10">
        <f>SUM(D$11:D134)</f>
        <v>0</v>
      </c>
      <c r="G135" s="10">
        <f t="shared" si="19"/>
        <v>366</v>
      </c>
      <c r="H135" s="7">
        <f t="shared" si="28"/>
        <v>0</v>
      </c>
      <c r="I135" s="16">
        <f>SUMIFS('Filing Data'!$X:$X,'Filing Data'!$D:$D,'Benchmark Value'!$B135)</f>
        <v>0</v>
      </c>
      <c r="J135" s="16">
        <f t="shared" si="24"/>
        <v>0</v>
      </c>
      <c r="K135" s="10">
        <f>SUM(I$11:I134)</f>
        <v>0</v>
      </c>
      <c r="L135" s="27">
        <f t="shared" si="20"/>
        <v>366</v>
      </c>
      <c r="M135" s="7">
        <f t="shared" si="29"/>
        <v>0</v>
      </c>
      <c r="N135" s="7">
        <f>IF(ISNA(VLOOKUP(B135,'Distribution Data'!$G:$H,2,FALSE)),0,VLOOKUP(B135,'Distribution Data'!$G:$H,2,FALSE))</f>
        <v>0</v>
      </c>
      <c r="O135" s="16">
        <f>IF(ISNA(INDEX($C134:$C$3618,MATCH(TRUE,INDEX($C134:$C$3618&lt;&gt;$C134,0),0))), O134, INDEX($C134:$C$3618,MATCH(TRUE,INDEX($C134:$C$3618&lt;&gt;$C134,0),0)))</f>
        <v>163248865.22290972</v>
      </c>
      <c r="P135" s="16">
        <f t="shared" si="21"/>
        <v>52227699.111534193</v>
      </c>
      <c r="Q135" s="27">
        <f t="shared" si="25"/>
        <v>65</v>
      </c>
      <c r="R135" s="7">
        <f t="shared" si="30"/>
        <v>1708017.940175008</v>
      </c>
      <c r="S135" s="7">
        <f t="shared" si="22"/>
        <v>1708017.940175008</v>
      </c>
      <c r="T135" s="5">
        <f>VLOOKUP($B135,'Benchmark Data'!$A:$B,2,FALSE)</f>
        <v>10.43</v>
      </c>
      <c r="U135" s="12">
        <f t="shared" si="31"/>
        <v>6.7340321813441194E-3</v>
      </c>
      <c r="V135" s="7">
        <f t="shared" si="32"/>
        <v>68421485.560603917</v>
      </c>
    </row>
    <row r="136" spans="1:22" x14ac:dyDescent="0.25">
      <c r="A136" s="5">
        <f t="shared" si="23"/>
        <v>2004</v>
      </c>
      <c r="B136" s="6">
        <f t="shared" si="26"/>
        <v>38076</v>
      </c>
      <c r="C136" s="7">
        <f>MAX(SUMIFS('Filing Data'!$V:$V,'Filing Data'!$D:$D,'Benchmark Value'!$B136),C135)</f>
        <v>52227699.111534193</v>
      </c>
      <c r="D136" s="7">
        <f>SUMIFS('Filing Data'!$Z:$Z,'Filing Data'!$D:$D,'Benchmark Value'!$B136)</f>
        <v>0</v>
      </c>
      <c r="E136" s="16">
        <f t="shared" si="27"/>
        <v>0</v>
      </c>
      <c r="F136" s="10">
        <f>SUM(D$11:D135)</f>
        <v>0</v>
      </c>
      <c r="G136" s="10">
        <f t="shared" si="19"/>
        <v>366</v>
      </c>
      <c r="H136" s="7">
        <f t="shared" si="28"/>
        <v>0</v>
      </c>
      <c r="I136" s="16">
        <f>SUMIFS('Filing Data'!$X:$X,'Filing Data'!$D:$D,'Benchmark Value'!$B136)</f>
        <v>0</v>
      </c>
      <c r="J136" s="16">
        <f t="shared" si="24"/>
        <v>0</v>
      </c>
      <c r="K136" s="10">
        <f>SUM(I$11:I135)</f>
        <v>0</v>
      </c>
      <c r="L136" s="27">
        <f t="shared" si="20"/>
        <v>366</v>
      </c>
      <c r="M136" s="7">
        <f t="shared" si="29"/>
        <v>0</v>
      </c>
      <c r="N136" s="7">
        <f>IF(ISNA(VLOOKUP(B136,'Distribution Data'!$G:$H,2,FALSE)),0,VLOOKUP(B136,'Distribution Data'!$G:$H,2,FALSE))</f>
        <v>0</v>
      </c>
      <c r="O136" s="16">
        <f>IF(ISNA(INDEX($C135:$C$3618,MATCH(TRUE,INDEX($C135:$C$3618&lt;&gt;$C135,0),0))), O135, INDEX($C135:$C$3618,MATCH(TRUE,INDEX($C135:$C$3618&lt;&gt;$C135,0),0)))</f>
        <v>163248865.22290972</v>
      </c>
      <c r="P136" s="16">
        <f t="shared" si="21"/>
        <v>52227699.111534193</v>
      </c>
      <c r="Q136" s="27">
        <f t="shared" si="25"/>
        <v>65</v>
      </c>
      <c r="R136" s="7">
        <f t="shared" si="30"/>
        <v>1708017.940175008</v>
      </c>
      <c r="S136" s="7">
        <f t="shared" si="22"/>
        <v>1708017.940175008</v>
      </c>
      <c r="T136" s="5">
        <f>VLOOKUP($B136,'Benchmark Data'!$A:$B,2,FALSE)</f>
        <v>10.53</v>
      </c>
      <c r="U136" s="12">
        <f t="shared" si="31"/>
        <v>9.5420571332029795E-3</v>
      </c>
      <c r="V136" s="7">
        <f t="shared" si="32"/>
        <v>70785510.073747322</v>
      </c>
    </row>
    <row r="137" spans="1:22" x14ac:dyDescent="0.25">
      <c r="A137" s="5">
        <f t="shared" si="23"/>
        <v>2004</v>
      </c>
      <c r="B137" s="6">
        <f t="shared" si="26"/>
        <v>38077</v>
      </c>
      <c r="C137" s="7">
        <f>MAX(SUMIFS('Filing Data'!$V:$V,'Filing Data'!$D:$D,'Benchmark Value'!$B137),C136)</f>
        <v>52227699.111534193</v>
      </c>
      <c r="D137" s="7">
        <f>SUMIFS('Filing Data'!$Z:$Z,'Filing Data'!$D:$D,'Benchmark Value'!$B137)</f>
        <v>0</v>
      </c>
      <c r="E137" s="16">
        <f t="shared" si="27"/>
        <v>0</v>
      </c>
      <c r="F137" s="10">
        <f>SUM(D$11:D136)</f>
        <v>0</v>
      </c>
      <c r="G137" s="10">
        <f t="shared" si="19"/>
        <v>366</v>
      </c>
      <c r="H137" s="7">
        <f t="shared" si="28"/>
        <v>0</v>
      </c>
      <c r="I137" s="16">
        <f>SUMIFS('Filing Data'!$X:$X,'Filing Data'!$D:$D,'Benchmark Value'!$B137)</f>
        <v>0</v>
      </c>
      <c r="J137" s="16">
        <f t="shared" si="24"/>
        <v>0</v>
      </c>
      <c r="K137" s="10">
        <f>SUM(I$11:I136)</f>
        <v>0</v>
      </c>
      <c r="L137" s="27">
        <f t="shared" si="20"/>
        <v>366</v>
      </c>
      <c r="M137" s="7">
        <f t="shared" si="29"/>
        <v>0</v>
      </c>
      <c r="N137" s="7">
        <f>IF(ISNA(VLOOKUP(B137,'Distribution Data'!$G:$H,2,FALSE)),0,VLOOKUP(B137,'Distribution Data'!$G:$H,2,FALSE))</f>
        <v>0</v>
      </c>
      <c r="O137" s="16">
        <f>IF(ISNA(INDEX($C136:$C$3618,MATCH(TRUE,INDEX($C136:$C$3618&lt;&gt;$C136,0),0))), O136, INDEX($C136:$C$3618,MATCH(TRUE,INDEX($C136:$C$3618&lt;&gt;$C136,0),0)))</f>
        <v>163248865.22290972</v>
      </c>
      <c r="P137" s="16">
        <f t="shared" si="21"/>
        <v>52227699.111534193</v>
      </c>
      <c r="Q137" s="27">
        <f t="shared" si="25"/>
        <v>65</v>
      </c>
      <c r="R137" s="7">
        <f t="shared" si="30"/>
        <v>1708017.940175008</v>
      </c>
      <c r="S137" s="7">
        <f t="shared" si="22"/>
        <v>1708017.940175008</v>
      </c>
      <c r="T137" s="5">
        <f>VLOOKUP($B137,'Benchmark Data'!$A:$B,2,FALSE)</f>
        <v>10.6</v>
      </c>
      <c r="U137" s="12">
        <f t="shared" si="31"/>
        <v>6.6256749721372533E-3</v>
      </c>
      <c r="V137" s="7">
        <f t="shared" si="32"/>
        <v>72964086.960281521</v>
      </c>
    </row>
    <row r="138" spans="1:22" x14ac:dyDescent="0.25">
      <c r="A138" s="5">
        <f t="shared" si="23"/>
        <v>2004</v>
      </c>
      <c r="B138" s="6">
        <f t="shared" si="26"/>
        <v>38078</v>
      </c>
      <c r="C138" s="7">
        <f>MAX(SUMIFS('Filing Data'!$V:$V,'Filing Data'!$D:$D,'Benchmark Value'!$B138),C137)</f>
        <v>52227699.111534193</v>
      </c>
      <c r="D138" s="7">
        <f>SUMIFS('Filing Data'!$Z:$Z,'Filing Data'!$D:$D,'Benchmark Value'!$B138)</f>
        <v>0</v>
      </c>
      <c r="E138" s="16">
        <f t="shared" si="27"/>
        <v>0</v>
      </c>
      <c r="F138" s="10">
        <f>SUM(D$11:D137)</f>
        <v>0</v>
      </c>
      <c r="G138" s="10">
        <f t="shared" si="19"/>
        <v>366</v>
      </c>
      <c r="H138" s="7">
        <f t="shared" si="28"/>
        <v>0</v>
      </c>
      <c r="I138" s="16">
        <f>SUMIFS('Filing Data'!$X:$X,'Filing Data'!$D:$D,'Benchmark Value'!$B138)</f>
        <v>0</v>
      </c>
      <c r="J138" s="16">
        <f t="shared" si="24"/>
        <v>0</v>
      </c>
      <c r="K138" s="10">
        <f>SUM(I$11:I137)</f>
        <v>0</v>
      </c>
      <c r="L138" s="27">
        <f t="shared" si="20"/>
        <v>366</v>
      </c>
      <c r="M138" s="7">
        <f t="shared" si="29"/>
        <v>0</v>
      </c>
      <c r="N138" s="7">
        <f>IF(ISNA(VLOOKUP(B138,'Distribution Data'!$G:$H,2,FALSE)),0,VLOOKUP(B138,'Distribution Data'!$G:$H,2,FALSE))</f>
        <v>0</v>
      </c>
      <c r="O138" s="16">
        <f>IF(ISNA(INDEX($C137:$C$3618,MATCH(TRUE,INDEX($C137:$C$3618&lt;&gt;$C137,0),0))), O137, INDEX($C137:$C$3618,MATCH(TRUE,INDEX($C137:$C$3618&lt;&gt;$C137,0),0)))</f>
        <v>163248865.22290972</v>
      </c>
      <c r="P138" s="16">
        <f t="shared" si="21"/>
        <v>52227699.111534193</v>
      </c>
      <c r="Q138" s="27">
        <f t="shared" si="25"/>
        <v>65</v>
      </c>
      <c r="R138" s="7">
        <f t="shared" si="30"/>
        <v>1708017.940175008</v>
      </c>
      <c r="S138" s="7">
        <f t="shared" si="22"/>
        <v>1708017.940175008</v>
      </c>
      <c r="T138" s="5">
        <f>VLOOKUP($B138,'Benchmark Data'!$A:$B,2,FALSE)</f>
        <v>10.7</v>
      </c>
      <c r="U138" s="12">
        <f t="shared" si="31"/>
        <v>9.3897403498389171E-3</v>
      </c>
      <c r="V138" s="7">
        <f t="shared" si="32"/>
        <v>75360445.343478054</v>
      </c>
    </row>
    <row r="139" spans="1:22" x14ac:dyDescent="0.25">
      <c r="A139" s="5">
        <f t="shared" si="23"/>
        <v>2004</v>
      </c>
      <c r="B139" s="6">
        <f t="shared" si="26"/>
        <v>38079</v>
      </c>
      <c r="C139" s="7">
        <f>MAX(SUMIFS('Filing Data'!$V:$V,'Filing Data'!$D:$D,'Benchmark Value'!$B139),C138)</f>
        <v>52227699.111534193</v>
      </c>
      <c r="D139" s="7">
        <f>SUMIFS('Filing Data'!$Z:$Z,'Filing Data'!$D:$D,'Benchmark Value'!$B139)</f>
        <v>0</v>
      </c>
      <c r="E139" s="16">
        <f t="shared" si="27"/>
        <v>0</v>
      </c>
      <c r="F139" s="10">
        <f>SUM(D$11:D138)</f>
        <v>0</v>
      </c>
      <c r="G139" s="10">
        <f t="shared" ref="G139:G202" si="33">COUNTIFS(F$11:F$3618,F139,A$11:A$3618,YEAR(B139))</f>
        <v>366</v>
      </c>
      <c r="H139" s="7">
        <f t="shared" si="28"/>
        <v>0</v>
      </c>
      <c r="I139" s="16">
        <f>SUMIFS('Filing Data'!$X:$X,'Filing Data'!$D:$D,'Benchmark Value'!$B139)</f>
        <v>0</v>
      </c>
      <c r="J139" s="16">
        <f t="shared" si="24"/>
        <v>0</v>
      </c>
      <c r="K139" s="10">
        <f>SUM(I$11:I138)</f>
        <v>0</v>
      </c>
      <c r="L139" s="27">
        <f t="shared" ref="L139:L202" si="34">COUNTIFS(K$11:K$3618,K139,A$11:A$3618,YEAR(B139))</f>
        <v>366</v>
      </c>
      <c r="M139" s="7">
        <f t="shared" si="29"/>
        <v>0</v>
      </c>
      <c r="N139" s="7">
        <f>IF(ISNA(VLOOKUP(B139,'Distribution Data'!$G:$H,2,FALSE)),0,VLOOKUP(B139,'Distribution Data'!$G:$H,2,FALSE))</f>
        <v>0</v>
      </c>
      <c r="O139" s="16">
        <f>IF(ISNA(INDEX($C138:$C$3618,MATCH(TRUE,INDEX($C138:$C$3618&lt;&gt;$C138,0),0))), O138, INDEX($C138:$C$3618,MATCH(TRUE,INDEX($C138:$C$3618&lt;&gt;$C138,0),0)))</f>
        <v>163248865.22290972</v>
      </c>
      <c r="P139" s="16">
        <f t="shared" ref="P139:P202" si="35">C138</f>
        <v>52227699.111534193</v>
      </c>
      <c r="Q139" s="27">
        <f t="shared" si="25"/>
        <v>65</v>
      </c>
      <c r="R139" s="7">
        <f t="shared" si="30"/>
        <v>1708017.940175008</v>
      </c>
      <c r="S139" s="7">
        <f t="shared" ref="S139:S202" si="36">IF(AND($E$3&lt;&gt;"Y",$E$4&lt;&gt;"Y"),R139-N139+H139, IF(AND($E$3="Y",$E$4="Y"), R139-N139-M139, IF($E$4="Y", R139-N139-M139+H139, IF($E$3="Y", R139-N139, R139-N139))))</f>
        <v>1708017.940175008</v>
      </c>
      <c r="T139" s="5">
        <f>VLOOKUP($B139,'Benchmark Data'!$A:$B,2,FALSE)</f>
        <v>10.6</v>
      </c>
      <c r="U139" s="12">
        <f t="shared" si="31"/>
        <v>-9.3897403498390316E-3</v>
      </c>
      <c r="V139" s="7">
        <f t="shared" si="32"/>
        <v>76364160.056143925</v>
      </c>
    </row>
    <row r="140" spans="1:22" x14ac:dyDescent="0.25">
      <c r="A140" s="5">
        <f t="shared" ref="A140:A203" si="37">YEAR(B140)</f>
        <v>2004</v>
      </c>
      <c r="B140" s="6">
        <f t="shared" si="26"/>
        <v>38080</v>
      </c>
      <c r="C140" s="7">
        <f>MAX(SUMIFS('Filing Data'!$V:$V,'Filing Data'!$D:$D,'Benchmark Value'!$B140),C139)</f>
        <v>52227699.111534193</v>
      </c>
      <c r="D140" s="7">
        <f>SUMIFS('Filing Data'!$Z:$Z,'Filing Data'!$D:$D,'Benchmark Value'!$B140)</f>
        <v>0</v>
      </c>
      <c r="E140" s="16">
        <f t="shared" si="27"/>
        <v>0</v>
      </c>
      <c r="F140" s="10">
        <f>SUM(D$11:D139)</f>
        <v>0</v>
      </c>
      <c r="G140" s="10">
        <f t="shared" si="33"/>
        <v>366</v>
      </c>
      <c r="H140" s="7">
        <f t="shared" si="28"/>
        <v>0</v>
      </c>
      <c r="I140" s="16">
        <f>SUMIFS('Filing Data'!$X:$X,'Filing Data'!$D:$D,'Benchmark Value'!$B140)</f>
        <v>0</v>
      </c>
      <c r="J140" s="16">
        <f t="shared" ref="J140:J203" si="38">IF(I140&lt;&gt;0,J139,IF(ISNA(INDEX($I140:$I504,MATCH(TRUE,INDEX($I140:$I504&lt;&gt;$I140,0),0))),0,INDEX($I140:$I504,MATCH(TRUE,INDEX($I140:$I504&lt;&gt;$I140,0),0))))</f>
        <v>0</v>
      </c>
      <c r="K140" s="10">
        <f>SUM(I$11:I139)</f>
        <v>0</v>
      </c>
      <c r="L140" s="27">
        <f t="shared" si="34"/>
        <v>366</v>
      </c>
      <c r="M140" s="7">
        <f t="shared" si="29"/>
        <v>0</v>
      </c>
      <c r="N140" s="7">
        <f>IF(ISNA(VLOOKUP(B140,'Distribution Data'!$G:$H,2,FALSE)),0,VLOOKUP(B140,'Distribution Data'!$G:$H,2,FALSE))</f>
        <v>0</v>
      </c>
      <c r="O140" s="16">
        <f>IF(ISNA(INDEX($C139:$C$3618,MATCH(TRUE,INDEX($C139:$C$3618&lt;&gt;$C139,0),0))), O139, INDEX($C139:$C$3618,MATCH(TRUE,INDEX($C139:$C$3618&lt;&gt;$C139,0),0)))</f>
        <v>163248865.22290972</v>
      </c>
      <c r="P140" s="16">
        <f t="shared" si="35"/>
        <v>52227699.111534193</v>
      </c>
      <c r="Q140" s="27">
        <f t="shared" ref="Q140:Q203" si="39">MATCH($O140,$C$11:$C$3618,0)-MATCH($C139,$C$11:$C$3618,0)</f>
        <v>65</v>
      </c>
      <c r="R140" s="7">
        <f t="shared" si="30"/>
        <v>1708017.940175008</v>
      </c>
      <c r="S140" s="7">
        <f t="shared" si="36"/>
        <v>1708017.940175008</v>
      </c>
      <c r="T140" s="5">
        <f>VLOOKUP($B140,'Benchmark Data'!$A:$B,2,FALSE)</f>
        <v>10.6</v>
      </c>
      <c r="U140" s="12">
        <f t="shared" si="31"/>
        <v>0</v>
      </c>
      <c r="V140" s="7">
        <f t="shared" si="32"/>
        <v>78072177.996318936</v>
      </c>
    </row>
    <row r="141" spans="1:22" x14ac:dyDescent="0.25">
      <c r="A141" s="5">
        <f t="shared" si="37"/>
        <v>2004</v>
      </c>
      <c r="B141" s="6">
        <f t="shared" ref="B141:B204" si="40">B140+1</f>
        <v>38081</v>
      </c>
      <c r="C141" s="7">
        <f>MAX(SUMIFS('Filing Data'!$V:$V,'Filing Data'!$D:$D,'Benchmark Value'!$B141),C140)</f>
        <v>52227699.111534193</v>
      </c>
      <c r="D141" s="7">
        <f>SUMIFS('Filing Data'!$Z:$Z,'Filing Data'!$D:$D,'Benchmark Value'!$B141)</f>
        <v>0</v>
      </c>
      <c r="E141" s="16">
        <f t="shared" ref="E141:E204" si="41">IF(D141&lt;&gt;0,E140,IF(ISNA(INDEX($D141:$D505,MATCH(TRUE,INDEX($D141:$D505&lt;&gt;$D141,0),0))),0,INDEX($D141:$D505,MATCH(TRUE,INDEX($D141:$D505&lt;&gt;$D141,0),0))))</f>
        <v>0</v>
      </c>
      <c r="F141" s="10">
        <f>SUM(D$11:D140)</f>
        <v>0</v>
      </c>
      <c r="G141" s="10">
        <f t="shared" si="33"/>
        <v>366</v>
      </c>
      <c r="H141" s="7">
        <f t="shared" ref="H141:H204" si="42">E141/G141</f>
        <v>0</v>
      </c>
      <c r="I141" s="16">
        <f>SUMIFS('Filing Data'!$X:$X,'Filing Data'!$D:$D,'Benchmark Value'!$B141)</f>
        <v>0</v>
      </c>
      <c r="J141" s="16">
        <f t="shared" si="38"/>
        <v>0</v>
      </c>
      <c r="K141" s="10">
        <f>SUM(I$11:I140)</f>
        <v>0</v>
      </c>
      <c r="L141" s="27">
        <f t="shared" si="34"/>
        <v>366</v>
      </c>
      <c r="M141" s="7">
        <f t="shared" ref="M141:M204" si="43">J141/L141</f>
        <v>0</v>
      </c>
      <c r="N141" s="7">
        <f>IF(ISNA(VLOOKUP(B141,'Distribution Data'!$G:$H,2,FALSE)),0,VLOOKUP(B141,'Distribution Data'!$G:$H,2,FALSE))</f>
        <v>0</v>
      </c>
      <c r="O141" s="16">
        <f>IF(ISNA(INDEX($C140:$C$3618,MATCH(TRUE,INDEX($C140:$C$3618&lt;&gt;$C140,0),0))), O140, INDEX($C140:$C$3618,MATCH(TRUE,INDEX($C140:$C$3618&lt;&gt;$C140,0),0)))</f>
        <v>163248865.22290972</v>
      </c>
      <c r="P141" s="16">
        <f t="shared" si="35"/>
        <v>52227699.111534193</v>
      </c>
      <c r="Q141" s="27">
        <f t="shared" si="39"/>
        <v>65</v>
      </c>
      <c r="R141" s="7">
        <f t="shared" ref="R141:R204" si="44">IF(Q141=0, 0, (O141-P141)/Q141)</f>
        <v>1708017.940175008</v>
      </c>
      <c r="S141" s="7">
        <f t="shared" si="36"/>
        <v>1708017.940175008</v>
      </c>
      <c r="T141" s="5">
        <f>VLOOKUP($B141,'Benchmark Data'!$A:$B,2,FALSE)</f>
        <v>10.6</v>
      </c>
      <c r="U141" s="12">
        <f t="shared" ref="U141:U204" si="45">LN(T141/T140)</f>
        <v>0</v>
      </c>
      <c r="V141" s="7">
        <f t="shared" ref="V141:V204" si="46">V140*EXP($U141)+$S141</f>
        <v>79780195.936493948</v>
      </c>
    </row>
    <row r="142" spans="1:22" x14ac:dyDescent="0.25">
      <c r="A142" s="5">
        <f t="shared" si="37"/>
        <v>2004</v>
      </c>
      <c r="B142" s="6">
        <f t="shared" si="40"/>
        <v>38082</v>
      </c>
      <c r="C142" s="7">
        <f>MAX(SUMIFS('Filing Data'!$V:$V,'Filing Data'!$D:$D,'Benchmark Value'!$B142),C141)</f>
        <v>52227699.111534193</v>
      </c>
      <c r="D142" s="7">
        <f>SUMIFS('Filing Data'!$Z:$Z,'Filing Data'!$D:$D,'Benchmark Value'!$B142)</f>
        <v>0</v>
      </c>
      <c r="E142" s="16">
        <f t="shared" si="41"/>
        <v>0</v>
      </c>
      <c r="F142" s="10">
        <f>SUM(D$11:D141)</f>
        <v>0</v>
      </c>
      <c r="G142" s="10">
        <f t="shared" si="33"/>
        <v>366</v>
      </c>
      <c r="H142" s="7">
        <f t="shared" si="42"/>
        <v>0</v>
      </c>
      <c r="I142" s="16">
        <f>SUMIFS('Filing Data'!$X:$X,'Filing Data'!$D:$D,'Benchmark Value'!$B142)</f>
        <v>0</v>
      </c>
      <c r="J142" s="16">
        <f t="shared" si="38"/>
        <v>0</v>
      </c>
      <c r="K142" s="10">
        <f>SUM(I$11:I141)</f>
        <v>0</v>
      </c>
      <c r="L142" s="27">
        <f t="shared" si="34"/>
        <v>366</v>
      </c>
      <c r="M142" s="7">
        <f t="shared" si="43"/>
        <v>0</v>
      </c>
      <c r="N142" s="7">
        <f>IF(ISNA(VLOOKUP(B142,'Distribution Data'!$G:$H,2,FALSE)),0,VLOOKUP(B142,'Distribution Data'!$G:$H,2,FALSE))</f>
        <v>0</v>
      </c>
      <c r="O142" s="16">
        <f>IF(ISNA(INDEX($C141:$C$3618,MATCH(TRUE,INDEX($C141:$C$3618&lt;&gt;$C141,0),0))), O141, INDEX($C141:$C$3618,MATCH(TRUE,INDEX($C141:$C$3618&lt;&gt;$C141,0),0)))</f>
        <v>163248865.22290972</v>
      </c>
      <c r="P142" s="16">
        <f t="shared" si="35"/>
        <v>52227699.111534193</v>
      </c>
      <c r="Q142" s="27">
        <f t="shared" si="39"/>
        <v>65</v>
      </c>
      <c r="R142" s="7">
        <f t="shared" si="44"/>
        <v>1708017.940175008</v>
      </c>
      <c r="S142" s="7">
        <f t="shared" si="36"/>
        <v>1708017.940175008</v>
      </c>
      <c r="T142" s="5">
        <f>VLOOKUP($B142,'Benchmark Data'!$A:$B,2,FALSE)</f>
        <v>10.19</v>
      </c>
      <c r="U142" s="12">
        <f t="shared" si="45"/>
        <v>-3.9447153883388063E-2</v>
      </c>
      <c r="V142" s="7">
        <f t="shared" si="46"/>
        <v>78402376.109313995</v>
      </c>
    </row>
    <row r="143" spans="1:22" x14ac:dyDescent="0.25">
      <c r="A143" s="5">
        <f t="shared" si="37"/>
        <v>2004</v>
      </c>
      <c r="B143" s="6">
        <f t="shared" si="40"/>
        <v>38083</v>
      </c>
      <c r="C143" s="7">
        <f>MAX(SUMIFS('Filing Data'!$V:$V,'Filing Data'!$D:$D,'Benchmark Value'!$B143),C142)</f>
        <v>52227699.111534193</v>
      </c>
      <c r="D143" s="7">
        <f>SUMIFS('Filing Data'!$Z:$Z,'Filing Data'!$D:$D,'Benchmark Value'!$B143)</f>
        <v>0</v>
      </c>
      <c r="E143" s="16">
        <f t="shared" si="41"/>
        <v>0</v>
      </c>
      <c r="F143" s="10">
        <f>SUM(D$11:D142)</f>
        <v>0</v>
      </c>
      <c r="G143" s="10">
        <f t="shared" si="33"/>
        <v>366</v>
      </c>
      <c r="H143" s="7">
        <f t="shared" si="42"/>
        <v>0</v>
      </c>
      <c r="I143" s="16">
        <f>SUMIFS('Filing Data'!$X:$X,'Filing Data'!$D:$D,'Benchmark Value'!$B143)</f>
        <v>0</v>
      </c>
      <c r="J143" s="16">
        <f t="shared" si="38"/>
        <v>0</v>
      </c>
      <c r="K143" s="10">
        <f>SUM(I$11:I142)</f>
        <v>0</v>
      </c>
      <c r="L143" s="27">
        <f t="shared" si="34"/>
        <v>366</v>
      </c>
      <c r="M143" s="7">
        <f t="shared" si="43"/>
        <v>0</v>
      </c>
      <c r="N143" s="7">
        <f>IF(ISNA(VLOOKUP(B143,'Distribution Data'!$G:$H,2,FALSE)),0,VLOOKUP(B143,'Distribution Data'!$G:$H,2,FALSE))</f>
        <v>0</v>
      </c>
      <c r="O143" s="16">
        <f>IF(ISNA(INDEX($C142:$C$3618,MATCH(TRUE,INDEX($C142:$C$3618&lt;&gt;$C142,0),0))), O142, INDEX($C142:$C$3618,MATCH(TRUE,INDEX($C142:$C$3618&lt;&gt;$C142,0),0)))</f>
        <v>163248865.22290972</v>
      </c>
      <c r="P143" s="16">
        <f t="shared" si="35"/>
        <v>52227699.111534193</v>
      </c>
      <c r="Q143" s="27">
        <f t="shared" si="39"/>
        <v>65</v>
      </c>
      <c r="R143" s="7">
        <f t="shared" si="44"/>
        <v>1708017.940175008</v>
      </c>
      <c r="S143" s="7">
        <f t="shared" si="36"/>
        <v>1708017.940175008</v>
      </c>
      <c r="T143" s="5">
        <f>VLOOKUP($B143,'Benchmark Data'!$A:$B,2,FALSE)</f>
        <v>9.77</v>
      </c>
      <c r="U143" s="12">
        <f t="shared" si="45"/>
        <v>-4.2090381179942023E-2</v>
      </c>
      <c r="V143" s="7">
        <f t="shared" si="46"/>
        <v>76878892.777073711</v>
      </c>
    </row>
    <row r="144" spans="1:22" x14ac:dyDescent="0.25">
      <c r="A144" s="5">
        <f t="shared" si="37"/>
        <v>2004</v>
      </c>
      <c r="B144" s="6">
        <f t="shared" si="40"/>
        <v>38084</v>
      </c>
      <c r="C144" s="7">
        <f>MAX(SUMIFS('Filing Data'!$V:$V,'Filing Data'!$D:$D,'Benchmark Value'!$B144),C143)</f>
        <v>52227699.111534193</v>
      </c>
      <c r="D144" s="7">
        <f>SUMIFS('Filing Data'!$Z:$Z,'Filing Data'!$D:$D,'Benchmark Value'!$B144)</f>
        <v>0</v>
      </c>
      <c r="E144" s="16">
        <f t="shared" si="41"/>
        <v>0</v>
      </c>
      <c r="F144" s="10">
        <f>SUM(D$11:D143)</f>
        <v>0</v>
      </c>
      <c r="G144" s="10">
        <f t="shared" si="33"/>
        <v>366</v>
      </c>
      <c r="H144" s="7">
        <f t="shared" si="42"/>
        <v>0</v>
      </c>
      <c r="I144" s="16">
        <f>SUMIFS('Filing Data'!$X:$X,'Filing Data'!$D:$D,'Benchmark Value'!$B144)</f>
        <v>0</v>
      </c>
      <c r="J144" s="16">
        <f t="shared" si="38"/>
        <v>0</v>
      </c>
      <c r="K144" s="10">
        <f>SUM(I$11:I143)</f>
        <v>0</v>
      </c>
      <c r="L144" s="27">
        <f t="shared" si="34"/>
        <v>366</v>
      </c>
      <c r="M144" s="7">
        <f t="shared" si="43"/>
        <v>0</v>
      </c>
      <c r="N144" s="7">
        <f>IF(ISNA(VLOOKUP(B144,'Distribution Data'!$G:$H,2,FALSE)),0,VLOOKUP(B144,'Distribution Data'!$G:$H,2,FALSE))</f>
        <v>0</v>
      </c>
      <c r="O144" s="16">
        <f>IF(ISNA(INDEX($C143:$C$3618,MATCH(TRUE,INDEX($C143:$C$3618&lt;&gt;$C143,0),0))), O143, INDEX($C143:$C$3618,MATCH(TRUE,INDEX($C143:$C$3618&lt;&gt;$C143,0),0)))</f>
        <v>163248865.22290972</v>
      </c>
      <c r="P144" s="16">
        <f t="shared" si="35"/>
        <v>52227699.111534193</v>
      </c>
      <c r="Q144" s="27">
        <f t="shared" si="39"/>
        <v>65</v>
      </c>
      <c r="R144" s="7">
        <f t="shared" si="44"/>
        <v>1708017.940175008</v>
      </c>
      <c r="S144" s="7">
        <f t="shared" si="36"/>
        <v>1708017.940175008</v>
      </c>
      <c r="T144" s="5">
        <f>VLOOKUP($B144,'Benchmark Data'!$A:$B,2,FALSE)</f>
        <v>9.93</v>
      </c>
      <c r="U144" s="12">
        <f t="shared" si="45"/>
        <v>1.6244012002389896E-2</v>
      </c>
      <c r="V144" s="7">
        <f t="shared" si="46"/>
        <v>79845930.455665484</v>
      </c>
    </row>
    <row r="145" spans="1:22" x14ac:dyDescent="0.25">
      <c r="A145" s="5">
        <f t="shared" si="37"/>
        <v>2004</v>
      </c>
      <c r="B145" s="6">
        <f t="shared" si="40"/>
        <v>38085</v>
      </c>
      <c r="C145" s="7">
        <f>MAX(SUMIFS('Filing Data'!$V:$V,'Filing Data'!$D:$D,'Benchmark Value'!$B145),C144)</f>
        <v>52227699.111534193</v>
      </c>
      <c r="D145" s="7">
        <f>SUMIFS('Filing Data'!$Z:$Z,'Filing Data'!$D:$D,'Benchmark Value'!$B145)</f>
        <v>0</v>
      </c>
      <c r="E145" s="16">
        <f t="shared" si="41"/>
        <v>0</v>
      </c>
      <c r="F145" s="10">
        <f>SUM(D$11:D144)</f>
        <v>0</v>
      </c>
      <c r="G145" s="10">
        <f t="shared" si="33"/>
        <v>366</v>
      </c>
      <c r="H145" s="7">
        <f t="shared" si="42"/>
        <v>0</v>
      </c>
      <c r="I145" s="16">
        <f>SUMIFS('Filing Data'!$X:$X,'Filing Data'!$D:$D,'Benchmark Value'!$B145)</f>
        <v>0</v>
      </c>
      <c r="J145" s="16">
        <f t="shared" si="38"/>
        <v>0</v>
      </c>
      <c r="K145" s="10">
        <f>SUM(I$11:I144)</f>
        <v>0</v>
      </c>
      <c r="L145" s="27">
        <f t="shared" si="34"/>
        <v>366</v>
      </c>
      <c r="M145" s="7">
        <f t="shared" si="43"/>
        <v>0</v>
      </c>
      <c r="N145" s="7">
        <f>IF(ISNA(VLOOKUP(B145,'Distribution Data'!$G:$H,2,FALSE)),0,VLOOKUP(B145,'Distribution Data'!$G:$H,2,FALSE))</f>
        <v>0</v>
      </c>
      <c r="O145" s="16">
        <f>IF(ISNA(INDEX($C144:$C$3618,MATCH(TRUE,INDEX($C144:$C$3618&lt;&gt;$C144,0),0))), O144, INDEX($C144:$C$3618,MATCH(TRUE,INDEX($C144:$C$3618&lt;&gt;$C144,0),0)))</f>
        <v>163248865.22290972</v>
      </c>
      <c r="P145" s="16">
        <f t="shared" si="35"/>
        <v>52227699.111534193</v>
      </c>
      <c r="Q145" s="27">
        <f t="shared" si="39"/>
        <v>65</v>
      </c>
      <c r="R145" s="7">
        <f t="shared" si="44"/>
        <v>1708017.940175008</v>
      </c>
      <c r="S145" s="7">
        <f t="shared" si="36"/>
        <v>1708017.940175008</v>
      </c>
      <c r="T145" s="5">
        <f>VLOOKUP($B145,'Benchmark Data'!$A:$B,2,FALSE)</f>
        <v>9.75</v>
      </c>
      <c r="U145" s="12">
        <f t="shared" si="45"/>
        <v>-1.8293193047325376E-2</v>
      </c>
      <c r="V145" s="7">
        <f t="shared" si="46"/>
        <v>80106590.139846563</v>
      </c>
    </row>
    <row r="146" spans="1:22" x14ac:dyDescent="0.25">
      <c r="A146" s="5">
        <f t="shared" si="37"/>
        <v>2004</v>
      </c>
      <c r="B146" s="6">
        <f t="shared" si="40"/>
        <v>38086</v>
      </c>
      <c r="C146" s="7">
        <f>MAX(SUMIFS('Filing Data'!$V:$V,'Filing Data'!$D:$D,'Benchmark Value'!$B146),C145)</f>
        <v>52227699.111534193</v>
      </c>
      <c r="D146" s="7">
        <f>SUMIFS('Filing Data'!$Z:$Z,'Filing Data'!$D:$D,'Benchmark Value'!$B146)</f>
        <v>0</v>
      </c>
      <c r="E146" s="16">
        <f t="shared" si="41"/>
        <v>0</v>
      </c>
      <c r="F146" s="10">
        <f>SUM(D$11:D145)</f>
        <v>0</v>
      </c>
      <c r="G146" s="10">
        <f t="shared" si="33"/>
        <v>366</v>
      </c>
      <c r="H146" s="7">
        <f t="shared" si="42"/>
        <v>0</v>
      </c>
      <c r="I146" s="16">
        <f>SUMIFS('Filing Data'!$X:$X,'Filing Data'!$D:$D,'Benchmark Value'!$B146)</f>
        <v>0</v>
      </c>
      <c r="J146" s="16">
        <f t="shared" si="38"/>
        <v>0</v>
      </c>
      <c r="K146" s="10">
        <f>SUM(I$11:I145)</f>
        <v>0</v>
      </c>
      <c r="L146" s="27">
        <f t="shared" si="34"/>
        <v>366</v>
      </c>
      <c r="M146" s="7">
        <f t="shared" si="43"/>
        <v>0</v>
      </c>
      <c r="N146" s="7">
        <f>IF(ISNA(VLOOKUP(B146,'Distribution Data'!$G:$H,2,FALSE)),0,VLOOKUP(B146,'Distribution Data'!$G:$H,2,FALSE))</f>
        <v>0</v>
      </c>
      <c r="O146" s="16">
        <f>IF(ISNA(INDEX($C145:$C$3618,MATCH(TRUE,INDEX($C145:$C$3618&lt;&gt;$C145,0),0))), O145, INDEX($C145:$C$3618,MATCH(TRUE,INDEX($C145:$C$3618&lt;&gt;$C145,0),0)))</f>
        <v>163248865.22290972</v>
      </c>
      <c r="P146" s="16">
        <f t="shared" si="35"/>
        <v>52227699.111534193</v>
      </c>
      <c r="Q146" s="27">
        <f t="shared" si="39"/>
        <v>65</v>
      </c>
      <c r="R146" s="7">
        <f t="shared" si="44"/>
        <v>1708017.940175008</v>
      </c>
      <c r="S146" s="7">
        <f t="shared" si="36"/>
        <v>1708017.940175008</v>
      </c>
      <c r="T146" s="5">
        <f>VLOOKUP($B146,'Benchmark Data'!$A:$B,2,FALSE)</f>
        <v>9.75</v>
      </c>
      <c r="U146" s="12">
        <f t="shared" si="45"/>
        <v>0</v>
      </c>
      <c r="V146" s="7">
        <f t="shared" si="46"/>
        <v>81814608.080021575</v>
      </c>
    </row>
    <row r="147" spans="1:22" x14ac:dyDescent="0.25">
      <c r="A147" s="5">
        <f t="shared" si="37"/>
        <v>2004</v>
      </c>
      <c r="B147" s="6">
        <f t="shared" si="40"/>
        <v>38087</v>
      </c>
      <c r="C147" s="7">
        <f>MAX(SUMIFS('Filing Data'!$V:$V,'Filing Data'!$D:$D,'Benchmark Value'!$B147),C146)</f>
        <v>52227699.111534193</v>
      </c>
      <c r="D147" s="7">
        <f>SUMIFS('Filing Data'!$Z:$Z,'Filing Data'!$D:$D,'Benchmark Value'!$B147)</f>
        <v>0</v>
      </c>
      <c r="E147" s="16">
        <f t="shared" si="41"/>
        <v>0</v>
      </c>
      <c r="F147" s="10">
        <f>SUM(D$11:D146)</f>
        <v>0</v>
      </c>
      <c r="G147" s="10">
        <f t="shared" si="33"/>
        <v>366</v>
      </c>
      <c r="H147" s="7">
        <f t="shared" si="42"/>
        <v>0</v>
      </c>
      <c r="I147" s="16">
        <f>SUMIFS('Filing Data'!$X:$X,'Filing Data'!$D:$D,'Benchmark Value'!$B147)</f>
        <v>0</v>
      </c>
      <c r="J147" s="16">
        <f t="shared" si="38"/>
        <v>0</v>
      </c>
      <c r="K147" s="10">
        <f>SUM(I$11:I146)</f>
        <v>0</v>
      </c>
      <c r="L147" s="27">
        <f t="shared" si="34"/>
        <v>366</v>
      </c>
      <c r="M147" s="7">
        <f t="shared" si="43"/>
        <v>0</v>
      </c>
      <c r="N147" s="7">
        <f>IF(ISNA(VLOOKUP(B147,'Distribution Data'!$G:$H,2,FALSE)),0,VLOOKUP(B147,'Distribution Data'!$G:$H,2,FALSE))</f>
        <v>0</v>
      </c>
      <c r="O147" s="16">
        <f>IF(ISNA(INDEX($C146:$C$3618,MATCH(TRUE,INDEX($C146:$C$3618&lt;&gt;$C146,0),0))), O146, INDEX($C146:$C$3618,MATCH(TRUE,INDEX($C146:$C$3618&lt;&gt;$C146,0),0)))</f>
        <v>163248865.22290972</v>
      </c>
      <c r="P147" s="16">
        <f t="shared" si="35"/>
        <v>52227699.111534193</v>
      </c>
      <c r="Q147" s="27">
        <f t="shared" si="39"/>
        <v>65</v>
      </c>
      <c r="R147" s="7">
        <f t="shared" si="44"/>
        <v>1708017.940175008</v>
      </c>
      <c r="S147" s="7">
        <f t="shared" si="36"/>
        <v>1708017.940175008</v>
      </c>
      <c r="T147" s="5">
        <f>VLOOKUP($B147,'Benchmark Data'!$A:$B,2,FALSE)</f>
        <v>9.75</v>
      </c>
      <c r="U147" s="12">
        <f t="shared" si="45"/>
        <v>0</v>
      </c>
      <c r="V147" s="7">
        <f t="shared" si="46"/>
        <v>83522626.020196587</v>
      </c>
    </row>
    <row r="148" spans="1:22" x14ac:dyDescent="0.25">
      <c r="A148" s="5">
        <f t="shared" si="37"/>
        <v>2004</v>
      </c>
      <c r="B148" s="6">
        <f t="shared" si="40"/>
        <v>38088</v>
      </c>
      <c r="C148" s="7">
        <f>MAX(SUMIFS('Filing Data'!$V:$V,'Filing Data'!$D:$D,'Benchmark Value'!$B148),C147)</f>
        <v>52227699.111534193</v>
      </c>
      <c r="D148" s="7">
        <f>SUMIFS('Filing Data'!$Z:$Z,'Filing Data'!$D:$D,'Benchmark Value'!$B148)</f>
        <v>0</v>
      </c>
      <c r="E148" s="16">
        <f t="shared" si="41"/>
        <v>0</v>
      </c>
      <c r="F148" s="10">
        <f>SUM(D$11:D147)</f>
        <v>0</v>
      </c>
      <c r="G148" s="10">
        <f t="shared" si="33"/>
        <v>366</v>
      </c>
      <c r="H148" s="7">
        <f t="shared" si="42"/>
        <v>0</v>
      </c>
      <c r="I148" s="16">
        <f>SUMIFS('Filing Data'!$X:$X,'Filing Data'!$D:$D,'Benchmark Value'!$B148)</f>
        <v>0</v>
      </c>
      <c r="J148" s="16">
        <f t="shared" si="38"/>
        <v>0</v>
      </c>
      <c r="K148" s="10">
        <f>SUM(I$11:I147)</f>
        <v>0</v>
      </c>
      <c r="L148" s="27">
        <f t="shared" si="34"/>
        <v>366</v>
      </c>
      <c r="M148" s="7">
        <f t="shared" si="43"/>
        <v>0</v>
      </c>
      <c r="N148" s="7">
        <f>IF(ISNA(VLOOKUP(B148,'Distribution Data'!$G:$H,2,FALSE)),0,VLOOKUP(B148,'Distribution Data'!$G:$H,2,FALSE))</f>
        <v>0</v>
      </c>
      <c r="O148" s="16">
        <f>IF(ISNA(INDEX($C147:$C$3618,MATCH(TRUE,INDEX($C147:$C$3618&lt;&gt;$C147,0),0))), O147, INDEX($C147:$C$3618,MATCH(TRUE,INDEX($C147:$C$3618&lt;&gt;$C147,0),0)))</f>
        <v>163248865.22290972</v>
      </c>
      <c r="P148" s="16">
        <f t="shared" si="35"/>
        <v>52227699.111534193</v>
      </c>
      <c r="Q148" s="27">
        <f t="shared" si="39"/>
        <v>65</v>
      </c>
      <c r="R148" s="7">
        <f t="shared" si="44"/>
        <v>1708017.940175008</v>
      </c>
      <c r="S148" s="7">
        <f t="shared" si="36"/>
        <v>1708017.940175008</v>
      </c>
      <c r="T148" s="5">
        <f>VLOOKUP($B148,'Benchmark Data'!$A:$B,2,FALSE)</f>
        <v>9.75</v>
      </c>
      <c r="U148" s="12">
        <f t="shared" si="45"/>
        <v>0</v>
      </c>
      <c r="V148" s="7">
        <f t="shared" si="46"/>
        <v>85230643.960371599</v>
      </c>
    </row>
    <row r="149" spans="1:22" x14ac:dyDescent="0.25">
      <c r="A149" s="5">
        <f t="shared" si="37"/>
        <v>2004</v>
      </c>
      <c r="B149" s="6">
        <f t="shared" si="40"/>
        <v>38089</v>
      </c>
      <c r="C149" s="7">
        <f>MAX(SUMIFS('Filing Data'!$V:$V,'Filing Data'!$D:$D,'Benchmark Value'!$B149),C148)</f>
        <v>52227699.111534193</v>
      </c>
      <c r="D149" s="7">
        <f>SUMIFS('Filing Data'!$Z:$Z,'Filing Data'!$D:$D,'Benchmark Value'!$B149)</f>
        <v>0</v>
      </c>
      <c r="E149" s="16">
        <f t="shared" si="41"/>
        <v>0</v>
      </c>
      <c r="F149" s="10">
        <f>SUM(D$11:D148)</f>
        <v>0</v>
      </c>
      <c r="G149" s="10">
        <f t="shared" si="33"/>
        <v>366</v>
      </c>
      <c r="H149" s="7">
        <f t="shared" si="42"/>
        <v>0</v>
      </c>
      <c r="I149" s="16">
        <f>SUMIFS('Filing Data'!$X:$X,'Filing Data'!$D:$D,'Benchmark Value'!$B149)</f>
        <v>0</v>
      </c>
      <c r="J149" s="16">
        <f t="shared" si="38"/>
        <v>0</v>
      </c>
      <c r="K149" s="10">
        <f>SUM(I$11:I148)</f>
        <v>0</v>
      </c>
      <c r="L149" s="27">
        <f t="shared" si="34"/>
        <v>366</v>
      </c>
      <c r="M149" s="7">
        <f t="shared" si="43"/>
        <v>0</v>
      </c>
      <c r="N149" s="7">
        <f>IF(ISNA(VLOOKUP(B149,'Distribution Data'!$G:$H,2,FALSE)),0,VLOOKUP(B149,'Distribution Data'!$G:$H,2,FALSE))</f>
        <v>0</v>
      </c>
      <c r="O149" s="16">
        <f>IF(ISNA(INDEX($C148:$C$3618,MATCH(TRUE,INDEX($C148:$C$3618&lt;&gt;$C148,0),0))), O148, INDEX($C148:$C$3618,MATCH(TRUE,INDEX($C148:$C$3618&lt;&gt;$C148,0),0)))</f>
        <v>163248865.22290972</v>
      </c>
      <c r="P149" s="16">
        <f t="shared" si="35"/>
        <v>52227699.111534193</v>
      </c>
      <c r="Q149" s="27">
        <f t="shared" si="39"/>
        <v>65</v>
      </c>
      <c r="R149" s="7">
        <f t="shared" si="44"/>
        <v>1708017.940175008</v>
      </c>
      <c r="S149" s="7">
        <f t="shared" si="36"/>
        <v>1708017.940175008</v>
      </c>
      <c r="T149" s="5">
        <f>VLOOKUP($B149,'Benchmark Data'!$A:$B,2,FALSE)</f>
        <v>9.26</v>
      </c>
      <c r="U149" s="12">
        <f t="shared" si="45"/>
        <v>-5.1563236351667791E-2</v>
      </c>
      <c r="V149" s="7">
        <f t="shared" si="46"/>
        <v>82655275.691256136</v>
      </c>
    </row>
    <row r="150" spans="1:22" x14ac:dyDescent="0.25">
      <c r="A150" s="5">
        <f t="shared" si="37"/>
        <v>2004</v>
      </c>
      <c r="B150" s="6">
        <f t="shared" si="40"/>
        <v>38090</v>
      </c>
      <c r="C150" s="7">
        <f>MAX(SUMIFS('Filing Data'!$V:$V,'Filing Data'!$D:$D,'Benchmark Value'!$B150),C149)</f>
        <v>52227699.111534193</v>
      </c>
      <c r="D150" s="7">
        <f>SUMIFS('Filing Data'!$Z:$Z,'Filing Data'!$D:$D,'Benchmark Value'!$B150)</f>
        <v>0</v>
      </c>
      <c r="E150" s="16">
        <f t="shared" si="41"/>
        <v>0</v>
      </c>
      <c r="F150" s="10">
        <f>SUM(D$11:D149)</f>
        <v>0</v>
      </c>
      <c r="G150" s="10">
        <f t="shared" si="33"/>
        <v>366</v>
      </c>
      <c r="H150" s="7">
        <f t="shared" si="42"/>
        <v>0</v>
      </c>
      <c r="I150" s="16">
        <f>SUMIFS('Filing Data'!$X:$X,'Filing Data'!$D:$D,'Benchmark Value'!$B150)</f>
        <v>0</v>
      </c>
      <c r="J150" s="16">
        <f t="shared" si="38"/>
        <v>0</v>
      </c>
      <c r="K150" s="10">
        <f>SUM(I$11:I149)</f>
        <v>0</v>
      </c>
      <c r="L150" s="27">
        <f t="shared" si="34"/>
        <v>366</v>
      </c>
      <c r="M150" s="7">
        <f t="shared" si="43"/>
        <v>0</v>
      </c>
      <c r="N150" s="7">
        <f>IF(ISNA(VLOOKUP(B150,'Distribution Data'!$G:$H,2,FALSE)),0,VLOOKUP(B150,'Distribution Data'!$G:$H,2,FALSE))</f>
        <v>0</v>
      </c>
      <c r="O150" s="16">
        <f>IF(ISNA(INDEX($C149:$C$3618,MATCH(TRUE,INDEX($C149:$C$3618&lt;&gt;$C149,0),0))), O149, INDEX($C149:$C$3618,MATCH(TRUE,INDEX($C149:$C$3618&lt;&gt;$C149,0),0)))</f>
        <v>163248865.22290972</v>
      </c>
      <c r="P150" s="16">
        <f t="shared" si="35"/>
        <v>52227699.111534193</v>
      </c>
      <c r="Q150" s="27">
        <f t="shared" si="39"/>
        <v>65</v>
      </c>
      <c r="R150" s="7">
        <f t="shared" si="44"/>
        <v>1708017.940175008</v>
      </c>
      <c r="S150" s="7">
        <f t="shared" si="36"/>
        <v>1708017.940175008</v>
      </c>
      <c r="T150" s="5">
        <f>VLOOKUP($B150,'Benchmark Data'!$A:$B,2,FALSE)</f>
        <v>9.19</v>
      </c>
      <c r="U150" s="12">
        <f t="shared" si="45"/>
        <v>-7.5881122904923231E-3</v>
      </c>
      <c r="V150" s="7">
        <f t="shared" si="46"/>
        <v>83738469.733117118</v>
      </c>
    </row>
    <row r="151" spans="1:22" x14ac:dyDescent="0.25">
      <c r="A151" s="5">
        <f t="shared" si="37"/>
        <v>2004</v>
      </c>
      <c r="B151" s="6">
        <f t="shared" si="40"/>
        <v>38091</v>
      </c>
      <c r="C151" s="7">
        <f>MAX(SUMIFS('Filing Data'!$V:$V,'Filing Data'!$D:$D,'Benchmark Value'!$B151),C150)</f>
        <v>52227699.111534193</v>
      </c>
      <c r="D151" s="7">
        <f>SUMIFS('Filing Data'!$Z:$Z,'Filing Data'!$D:$D,'Benchmark Value'!$B151)</f>
        <v>0</v>
      </c>
      <c r="E151" s="16">
        <f t="shared" si="41"/>
        <v>0</v>
      </c>
      <c r="F151" s="10">
        <f>SUM(D$11:D150)</f>
        <v>0</v>
      </c>
      <c r="G151" s="10">
        <f t="shared" si="33"/>
        <v>366</v>
      </c>
      <c r="H151" s="7">
        <f t="shared" si="42"/>
        <v>0</v>
      </c>
      <c r="I151" s="16">
        <f>SUMIFS('Filing Data'!$X:$X,'Filing Data'!$D:$D,'Benchmark Value'!$B151)</f>
        <v>0</v>
      </c>
      <c r="J151" s="16">
        <f t="shared" si="38"/>
        <v>0</v>
      </c>
      <c r="K151" s="10">
        <f>SUM(I$11:I150)</f>
        <v>0</v>
      </c>
      <c r="L151" s="27">
        <f t="shared" si="34"/>
        <v>366</v>
      </c>
      <c r="M151" s="7">
        <f t="shared" si="43"/>
        <v>0</v>
      </c>
      <c r="N151" s="7">
        <f>IF(ISNA(VLOOKUP(B151,'Distribution Data'!$G:$H,2,FALSE)),0,VLOOKUP(B151,'Distribution Data'!$G:$H,2,FALSE))</f>
        <v>0</v>
      </c>
      <c r="O151" s="16">
        <f>IF(ISNA(INDEX($C150:$C$3618,MATCH(TRUE,INDEX($C150:$C$3618&lt;&gt;$C150,0),0))), O150, INDEX($C150:$C$3618,MATCH(TRUE,INDEX($C150:$C$3618&lt;&gt;$C150,0),0)))</f>
        <v>163248865.22290972</v>
      </c>
      <c r="P151" s="16">
        <f t="shared" si="35"/>
        <v>52227699.111534193</v>
      </c>
      <c r="Q151" s="27">
        <f t="shared" si="39"/>
        <v>65</v>
      </c>
      <c r="R151" s="7">
        <f t="shared" si="44"/>
        <v>1708017.940175008</v>
      </c>
      <c r="S151" s="7">
        <f t="shared" si="36"/>
        <v>1708017.940175008</v>
      </c>
      <c r="T151" s="5">
        <f>VLOOKUP($B151,'Benchmark Data'!$A:$B,2,FALSE)</f>
        <v>9.1</v>
      </c>
      <c r="U151" s="12">
        <f t="shared" si="45"/>
        <v>-9.8415228447913203E-3</v>
      </c>
      <c r="V151" s="7">
        <f t="shared" si="46"/>
        <v>84626415.608441144</v>
      </c>
    </row>
    <row r="152" spans="1:22" x14ac:dyDescent="0.25">
      <c r="A152" s="5">
        <f t="shared" si="37"/>
        <v>2004</v>
      </c>
      <c r="B152" s="6">
        <f t="shared" si="40"/>
        <v>38092</v>
      </c>
      <c r="C152" s="7">
        <f>MAX(SUMIFS('Filing Data'!$V:$V,'Filing Data'!$D:$D,'Benchmark Value'!$B152),C151)</f>
        <v>52227699.111534193</v>
      </c>
      <c r="D152" s="7">
        <f>SUMIFS('Filing Data'!$Z:$Z,'Filing Data'!$D:$D,'Benchmark Value'!$B152)</f>
        <v>0</v>
      </c>
      <c r="E152" s="16">
        <f t="shared" si="41"/>
        <v>0</v>
      </c>
      <c r="F152" s="10">
        <f>SUM(D$11:D151)</f>
        <v>0</v>
      </c>
      <c r="G152" s="10">
        <f t="shared" si="33"/>
        <v>366</v>
      </c>
      <c r="H152" s="7">
        <f t="shared" si="42"/>
        <v>0</v>
      </c>
      <c r="I152" s="16">
        <f>SUMIFS('Filing Data'!$X:$X,'Filing Data'!$D:$D,'Benchmark Value'!$B152)</f>
        <v>0</v>
      </c>
      <c r="J152" s="16">
        <f t="shared" si="38"/>
        <v>0</v>
      </c>
      <c r="K152" s="10">
        <f>SUM(I$11:I151)</f>
        <v>0</v>
      </c>
      <c r="L152" s="27">
        <f t="shared" si="34"/>
        <v>366</v>
      </c>
      <c r="M152" s="7">
        <f t="shared" si="43"/>
        <v>0</v>
      </c>
      <c r="N152" s="7">
        <f>IF(ISNA(VLOOKUP(B152,'Distribution Data'!$G:$H,2,FALSE)),0,VLOOKUP(B152,'Distribution Data'!$G:$H,2,FALSE))</f>
        <v>0</v>
      </c>
      <c r="O152" s="16">
        <f>IF(ISNA(INDEX($C151:$C$3618,MATCH(TRUE,INDEX($C151:$C$3618&lt;&gt;$C151,0),0))), O151, INDEX($C151:$C$3618,MATCH(TRUE,INDEX($C151:$C$3618&lt;&gt;$C151,0),0)))</f>
        <v>163248865.22290972</v>
      </c>
      <c r="P152" s="16">
        <f t="shared" si="35"/>
        <v>52227699.111534193</v>
      </c>
      <c r="Q152" s="27">
        <f t="shared" si="39"/>
        <v>65</v>
      </c>
      <c r="R152" s="7">
        <f t="shared" si="44"/>
        <v>1708017.940175008</v>
      </c>
      <c r="S152" s="7">
        <f t="shared" si="36"/>
        <v>1708017.940175008</v>
      </c>
      <c r="T152" s="5">
        <f>VLOOKUP($B152,'Benchmark Data'!$A:$B,2,FALSE)</f>
        <v>9.2899999999999991</v>
      </c>
      <c r="U152" s="12">
        <f t="shared" si="45"/>
        <v>2.0664139302942721E-2</v>
      </c>
      <c r="V152" s="7">
        <f t="shared" si="46"/>
        <v>88101358.709671512</v>
      </c>
    </row>
    <row r="153" spans="1:22" x14ac:dyDescent="0.25">
      <c r="A153" s="5">
        <f t="shared" si="37"/>
        <v>2004</v>
      </c>
      <c r="B153" s="6">
        <f t="shared" si="40"/>
        <v>38093</v>
      </c>
      <c r="C153" s="7">
        <f>MAX(SUMIFS('Filing Data'!$V:$V,'Filing Data'!$D:$D,'Benchmark Value'!$B153),C152)</f>
        <v>52227699.111534193</v>
      </c>
      <c r="D153" s="7">
        <f>SUMIFS('Filing Data'!$Z:$Z,'Filing Data'!$D:$D,'Benchmark Value'!$B153)</f>
        <v>0</v>
      </c>
      <c r="E153" s="16">
        <f t="shared" si="41"/>
        <v>0</v>
      </c>
      <c r="F153" s="10">
        <f>SUM(D$11:D152)</f>
        <v>0</v>
      </c>
      <c r="G153" s="10">
        <f t="shared" si="33"/>
        <v>366</v>
      </c>
      <c r="H153" s="7">
        <f t="shared" si="42"/>
        <v>0</v>
      </c>
      <c r="I153" s="16">
        <f>SUMIFS('Filing Data'!$X:$X,'Filing Data'!$D:$D,'Benchmark Value'!$B153)</f>
        <v>0</v>
      </c>
      <c r="J153" s="16">
        <f t="shared" si="38"/>
        <v>0</v>
      </c>
      <c r="K153" s="10">
        <f>SUM(I$11:I152)</f>
        <v>0</v>
      </c>
      <c r="L153" s="27">
        <f t="shared" si="34"/>
        <v>366</v>
      </c>
      <c r="M153" s="7">
        <f t="shared" si="43"/>
        <v>0</v>
      </c>
      <c r="N153" s="7">
        <f>IF(ISNA(VLOOKUP(B153,'Distribution Data'!$G:$H,2,FALSE)),0,VLOOKUP(B153,'Distribution Data'!$G:$H,2,FALSE))</f>
        <v>0</v>
      </c>
      <c r="O153" s="16">
        <f>IF(ISNA(INDEX($C152:$C$3618,MATCH(TRUE,INDEX($C152:$C$3618&lt;&gt;$C152,0),0))), O152, INDEX($C152:$C$3618,MATCH(TRUE,INDEX($C152:$C$3618&lt;&gt;$C152,0),0)))</f>
        <v>163248865.22290972</v>
      </c>
      <c r="P153" s="16">
        <f t="shared" si="35"/>
        <v>52227699.111534193</v>
      </c>
      <c r="Q153" s="27">
        <f t="shared" si="39"/>
        <v>65</v>
      </c>
      <c r="R153" s="7">
        <f t="shared" si="44"/>
        <v>1708017.940175008</v>
      </c>
      <c r="S153" s="7">
        <f t="shared" si="36"/>
        <v>1708017.940175008</v>
      </c>
      <c r="T153" s="5">
        <f>VLOOKUP($B153,'Benchmark Data'!$A:$B,2,FALSE)</f>
        <v>9.39</v>
      </c>
      <c r="U153" s="12">
        <f t="shared" si="45"/>
        <v>1.0706740394424451E-2</v>
      </c>
      <c r="V153" s="7">
        <f t="shared" si="46"/>
        <v>90757722.81464386</v>
      </c>
    </row>
    <row r="154" spans="1:22" x14ac:dyDescent="0.25">
      <c r="A154" s="5">
        <f t="shared" si="37"/>
        <v>2004</v>
      </c>
      <c r="B154" s="6">
        <f t="shared" si="40"/>
        <v>38094</v>
      </c>
      <c r="C154" s="7">
        <f>MAX(SUMIFS('Filing Data'!$V:$V,'Filing Data'!$D:$D,'Benchmark Value'!$B154),C153)</f>
        <v>52227699.111534193</v>
      </c>
      <c r="D154" s="7">
        <f>SUMIFS('Filing Data'!$Z:$Z,'Filing Data'!$D:$D,'Benchmark Value'!$B154)</f>
        <v>0</v>
      </c>
      <c r="E154" s="16">
        <f t="shared" si="41"/>
        <v>0</v>
      </c>
      <c r="F154" s="10">
        <f>SUM(D$11:D153)</f>
        <v>0</v>
      </c>
      <c r="G154" s="10">
        <f t="shared" si="33"/>
        <v>366</v>
      </c>
      <c r="H154" s="7">
        <f t="shared" si="42"/>
        <v>0</v>
      </c>
      <c r="I154" s="16">
        <f>SUMIFS('Filing Data'!$X:$X,'Filing Data'!$D:$D,'Benchmark Value'!$B154)</f>
        <v>0</v>
      </c>
      <c r="J154" s="16">
        <f t="shared" si="38"/>
        <v>0</v>
      </c>
      <c r="K154" s="10">
        <f>SUM(I$11:I153)</f>
        <v>0</v>
      </c>
      <c r="L154" s="27">
        <f t="shared" si="34"/>
        <v>366</v>
      </c>
      <c r="M154" s="7">
        <f t="shared" si="43"/>
        <v>0</v>
      </c>
      <c r="N154" s="7">
        <f>IF(ISNA(VLOOKUP(B154,'Distribution Data'!$G:$H,2,FALSE)),0,VLOOKUP(B154,'Distribution Data'!$G:$H,2,FALSE))</f>
        <v>0</v>
      </c>
      <c r="O154" s="16">
        <f>IF(ISNA(INDEX($C153:$C$3618,MATCH(TRUE,INDEX($C153:$C$3618&lt;&gt;$C153,0),0))), O153, INDEX($C153:$C$3618,MATCH(TRUE,INDEX($C153:$C$3618&lt;&gt;$C153,0),0)))</f>
        <v>163248865.22290972</v>
      </c>
      <c r="P154" s="16">
        <f t="shared" si="35"/>
        <v>52227699.111534193</v>
      </c>
      <c r="Q154" s="27">
        <f t="shared" si="39"/>
        <v>65</v>
      </c>
      <c r="R154" s="7">
        <f t="shared" si="44"/>
        <v>1708017.940175008</v>
      </c>
      <c r="S154" s="7">
        <f t="shared" si="36"/>
        <v>1708017.940175008</v>
      </c>
      <c r="T154" s="5">
        <f>VLOOKUP($B154,'Benchmark Data'!$A:$B,2,FALSE)</f>
        <v>9.39</v>
      </c>
      <c r="U154" s="12">
        <f t="shared" si="45"/>
        <v>0</v>
      </c>
      <c r="V154" s="7">
        <f t="shared" si="46"/>
        <v>92465740.754818872</v>
      </c>
    </row>
    <row r="155" spans="1:22" x14ac:dyDescent="0.25">
      <c r="A155" s="5">
        <f t="shared" si="37"/>
        <v>2004</v>
      </c>
      <c r="B155" s="6">
        <f t="shared" si="40"/>
        <v>38095</v>
      </c>
      <c r="C155" s="7">
        <f>MAX(SUMIFS('Filing Data'!$V:$V,'Filing Data'!$D:$D,'Benchmark Value'!$B155),C154)</f>
        <v>52227699.111534193</v>
      </c>
      <c r="D155" s="7">
        <f>SUMIFS('Filing Data'!$Z:$Z,'Filing Data'!$D:$D,'Benchmark Value'!$B155)</f>
        <v>0</v>
      </c>
      <c r="E155" s="16">
        <f t="shared" si="41"/>
        <v>0</v>
      </c>
      <c r="F155" s="10">
        <f>SUM(D$11:D154)</f>
        <v>0</v>
      </c>
      <c r="G155" s="10">
        <f t="shared" si="33"/>
        <v>366</v>
      </c>
      <c r="H155" s="7">
        <f t="shared" si="42"/>
        <v>0</v>
      </c>
      <c r="I155" s="16">
        <f>SUMIFS('Filing Data'!$X:$X,'Filing Data'!$D:$D,'Benchmark Value'!$B155)</f>
        <v>0</v>
      </c>
      <c r="J155" s="16">
        <f t="shared" si="38"/>
        <v>0</v>
      </c>
      <c r="K155" s="10">
        <f>SUM(I$11:I154)</f>
        <v>0</v>
      </c>
      <c r="L155" s="27">
        <f t="shared" si="34"/>
        <v>366</v>
      </c>
      <c r="M155" s="7">
        <f t="shared" si="43"/>
        <v>0</v>
      </c>
      <c r="N155" s="7">
        <f>IF(ISNA(VLOOKUP(B155,'Distribution Data'!$G:$H,2,FALSE)),0,VLOOKUP(B155,'Distribution Data'!$G:$H,2,FALSE))</f>
        <v>0</v>
      </c>
      <c r="O155" s="16">
        <f>IF(ISNA(INDEX($C154:$C$3618,MATCH(TRUE,INDEX($C154:$C$3618&lt;&gt;$C154,0),0))), O154, INDEX($C154:$C$3618,MATCH(TRUE,INDEX($C154:$C$3618&lt;&gt;$C154,0),0)))</f>
        <v>163248865.22290972</v>
      </c>
      <c r="P155" s="16">
        <f t="shared" si="35"/>
        <v>52227699.111534193</v>
      </c>
      <c r="Q155" s="27">
        <f t="shared" si="39"/>
        <v>65</v>
      </c>
      <c r="R155" s="7">
        <f t="shared" si="44"/>
        <v>1708017.940175008</v>
      </c>
      <c r="S155" s="7">
        <f t="shared" si="36"/>
        <v>1708017.940175008</v>
      </c>
      <c r="T155" s="5">
        <f>VLOOKUP($B155,'Benchmark Data'!$A:$B,2,FALSE)</f>
        <v>9.39</v>
      </c>
      <c r="U155" s="12">
        <f t="shared" si="45"/>
        <v>0</v>
      </c>
      <c r="V155" s="7">
        <f t="shared" si="46"/>
        <v>94173758.694993883</v>
      </c>
    </row>
    <row r="156" spans="1:22" x14ac:dyDescent="0.25">
      <c r="A156" s="5">
        <f t="shared" si="37"/>
        <v>2004</v>
      </c>
      <c r="B156" s="6">
        <f t="shared" si="40"/>
        <v>38096</v>
      </c>
      <c r="C156" s="7">
        <f>MAX(SUMIFS('Filing Data'!$V:$V,'Filing Data'!$D:$D,'Benchmark Value'!$B156),C155)</f>
        <v>52227699.111534193</v>
      </c>
      <c r="D156" s="7">
        <f>SUMIFS('Filing Data'!$Z:$Z,'Filing Data'!$D:$D,'Benchmark Value'!$B156)</f>
        <v>0</v>
      </c>
      <c r="E156" s="16">
        <f t="shared" si="41"/>
        <v>0</v>
      </c>
      <c r="F156" s="10">
        <f>SUM(D$11:D155)</f>
        <v>0</v>
      </c>
      <c r="G156" s="10">
        <f t="shared" si="33"/>
        <v>366</v>
      </c>
      <c r="H156" s="7">
        <f t="shared" si="42"/>
        <v>0</v>
      </c>
      <c r="I156" s="16">
        <f>SUMIFS('Filing Data'!$X:$X,'Filing Data'!$D:$D,'Benchmark Value'!$B156)</f>
        <v>0</v>
      </c>
      <c r="J156" s="16">
        <f t="shared" si="38"/>
        <v>0</v>
      </c>
      <c r="K156" s="10">
        <f>SUM(I$11:I155)</f>
        <v>0</v>
      </c>
      <c r="L156" s="27">
        <f t="shared" si="34"/>
        <v>366</v>
      </c>
      <c r="M156" s="7">
        <f t="shared" si="43"/>
        <v>0</v>
      </c>
      <c r="N156" s="7">
        <f>IF(ISNA(VLOOKUP(B156,'Distribution Data'!$G:$H,2,FALSE)),0,VLOOKUP(B156,'Distribution Data'!$G:$H,2,FALSE))</f>
        <v>0</v>
      </c>
      <c r="O156" s="16">
        <f>IF(ISNA(INDEX($C155:$C$3618,MATCH(TRUE,INDEX($C155:$C$3618&lt;&gt;$C155,0),0))), O155, INDEX($C155:$C$3618,MATCH(TRUE,INDEX($C155:$C$3618&lt;&gt;$C155,0),0)))</f>
        <v>163248865.22290972</v>
      </c>
      <c r="P156" s="16">
        <f t="shared" si="35"/>
        <v>52227699.111534193</v>
      </c>
      <c r="Q156" s="27">
        <f t="shared" si="39"/>
        <v>65</v>
      </c>
      <c r="R156" s="7">
        <f t="shared" si="44"/>
        <v>1708017.940175008</v>
      </c>
      <c r="S156" s="7">
        <f t="shared" si="36"/>
        <v>1708017.940175008</v>
      </c>
      <c r="T156" s="5">
        <f>VLOOKUP($B156,'Benchmark Data'!$A:$B,2,FALSE)</f>
        <v>9.44</v>
      </c>
      <c r="U156" s="12">
        <f t="shared" si="45"/>
        <v>5.3106869372375916E-3</v>
      </c>
      <c r="V156" s="7">
        <f t="shared" si="46"/>
        <v>96383234.349199727</v>
      </c>
    </row>
    <row r="157" spans="1:22" x14ac:dyDescent="0.25">
      <c r="A157" s="5">
        <f t="shared" si="37"/>
        <v>2004</v>
      </c>
      <c r="B157" s="6">
        <f t="shared" si="40"/>
        <v>38097</v>
      </c>
      <c r="C157" s="7">
        <f>MAX(SUMIFS('Filing Data'!$V:$V,'Filing Data'!$D:$D,'Benchmark Value'!$B157),C156)</f>
        <v>52227699.111534193</v>
      </c>
      <c r="D157" s="7">
        <f>SUMIFS('Filing Data'!$Z:$Z,'Filing Data'!$D:$D,'Benchmark Value'!$B157)</f>
        <v>0</v>
      </c>
      <c r="E157" s="16">
        <f t="shared" si="41"/>
        <v>0</v>
      </c>
      <c r="F157" s="10">
        <f>SUM(D$11:D156)</f>
        <v>0</v>
      </c>
      <c r="G157" s="10">
        <f t="shared" si="33"/>
        <v>366</v>
      </c>
      <c r="H157" s="7">
        <f t="shared" si="42"/>
        <v>0</v>
      </c>
      <c r="I157" s="16">
        <f>SUMIFS('Filing Data'!$X:$X,'Filing Data'!$D:$D,'Benchmark Value'!$B157)</f>
        <v>0</v>
      </c>
      <c r="J157" s="16">
        <f t="shared" si="38"/>
        <v>0</v>
      </c>
      <c r="K157" s="10">
        <f>SUM(I$11:I156)</f>
        <v>0</v>
      </c>
      <c r="L157" s="27">
        <f t="shared" si="34"/>
        <v>366</v>
      </c>
      <c r="M157" s="7">
        <f t="shared" si="43"/>
        <v>0</v>
      </c>
      <c r="N157" s="7">
        <f>IF(ISNA(VLOOKUP(B157,'Distribution Data'!$G:$H,2,FALSE)),0,VLOOKUP(B157,'Distribution Data'!$G:$H,2,FALSE))</f>
        <v>0</v>
      </c>
      <c r="O157" s="16">
        <f>IF(ISNA(INDEX($C156:$C$3618,MATCH(TRUE,INDEX($C156:$C$3618&lt;&gt;$C156,0),0))), O156, INDEX($C156:$C$3618,MATCH(TRUE,INDEX($C156:$C$3618&lt;&gt;$C156,0),0)))</f>
        <v>163248865.22290972</v>
      </c>
      <c r="P157" s="16">
        <f t="shared" si="35"/>
        <v>52227699.111534193</v>
      </c>
      <c r="Q157" s="27">
        <f t="shared" si="39"/>
        <v>65</v>
      </c>
      <c r="R157" s="7">
        <f t="shared" si="44"/>
        <v>1708017.940175008</v>
      </c>
      <c r="S157" s="7">
        <f t="shared" si="36"/>
        <v>1708017.940175008</v>
      </c>
      <c r="T157" s="5">
        <f>VLOOKUP($B157,'Benchmark Data'!$A:$B,2,FALSE)</f>
        <v>9.1</v>
      </c>
      <c r="U157" s="12">
        <f t="shared" si="45"/>
        <v>-3.6681566634604978E-2</v>
      </c>
      <c r="V157" s="7">
        <f t="shared" si="46"/>
        <v>94619822.238662034</v>
      </c>
    </row>
    <row r="158" spans="1:22" x14ac:dyDescent="0.25">
      <c r="A158" s="5">
        <f t="shared" si="37"/>
        <v>2004</v>
      </c>
      <c r="B158" s="6">
        <f t="shared" si="40"/>
        <v>38098</v>
      </c>
      <c r="C158" s="7">
        <f>MAX(SUMIFS('Filing Data'!$V:$V,'Filing Data'!$D:$D,'Benchmark Value'!$B158),C157)</f>
        <v>52227699.111534193</v>
      </c>
      <c r="D158" s="7">
        <f>SUMIFS('Filing Data'!$Z:$Z,'Filing Data'!$D:$D,'Benchmark Value'!$B158)</f>
        <v>0</v>
      </c>
      <c r="E158" s="16">
        <f t="shared" si="41"/>
        <v>0</v>
      </c>
      <c r="F158" s="10">
        <f>SUM(D$11:D157)</f>
        <v>0</v>
      </c>
      <c r="G158" s="10">
        <f t="shared" si="33"/>
        <v>366</v>
      </c>
      <c r="H158" s="7">
        <f t="shared" si="42"/>
        <v>0</v>
      </c>
      <c r="I158" s="16">
        <f>SUMIFS('Filing Data'!$X:$X,'Filing Data'!$D:$D,'Benchmark Value'!$B158)</f>
        <v>0</v>
      </c>
      <c r="J158" s="16">
        <f t="shared" si="38"/>
        <v>0</v>
      </c>
      <c r="K158" s="10">
        <f>SUM(I$11:I157)</f>
        <v>0</v>
      </c>
      <c r="L158" s="27">
        <f t="shared" si="34"/>
        <v>366</v>
      </c>
      <c r="M158" s="7">
        <f t="shared" si="43"/>
        <v>0</v>
      </c>
      <c r="N158" s="7">
        <f>IF(ISNA(VLOOKUP(B158,'Distribution Data'!$G:$H,2,FALSE)),0,VLOOKUP(B158,'Distribution Data'!$G:$H,2,FALSE))</f>
        <v>0</v>
      </c>
      <c r="O158" s="16">
        <f>IF(ISNA(INDEX($C157:$C$3618,MATCH(TRUE,INDEX($C157:$C$3618&lt;&gt;$C157,0),0))), O157, INDEX($C157:$C$3618,MATCH(TRUE,INDEX($C157:$C$3618&lt;&gt;$C157,0),0)))</f>
        <v>163248865.22290972</v>
      </c>
      <c r="P158" s="16">
        <f t="shared" si="35"/>
        <v>52227699.111534193</v>
      </c>
      <c r="Q158" s="27">
        <f t="shared" si="39"/>
        <v>65</v>
      </c>
      <c r="R158" s="7">
        <f t="shared" si="44"/>
        <v>1708017.940175008</v>
      </c>
      <c r="S158" s="7">
        <f t="shared" si="36"/>
        <v>1708017.940175008</v>
      </c>
      <c r="T158" s="5">
        <f>VLOOKUP($B158,'Benchmark Data'!$A:$B,2,FALSE)</f>
        <v>9.1300000000000008</v>
      </c>
      <c r="U158" s="12">
        <f t="shared" si="45"/>
        <v>3.2912810840729518E-3</v>
      </c>
      <c r="V158" s="7">
        <f t="shared" si="46"/>
        <v>96639773.658744738</v>
      </c>
    </row>
    <row r="159" spans="1:22" x14ac:dyDescent="0.25">
      <c r="A159" s="5">
        <f t="shared" si="37"/>
        <v>2004</v>
      </c>
      <c r="B159" s="6">
        <f t="shared" si="40"/>
        <v>38099</v>
      </c>
      <c r="C159" s="7">
        <f>MAX(SUMIFS('Filing Data'!$V:$V,'Filing Data'!$D:$D,'Benchmark Value'!$B159),C158)</f>
        <v>52227699.111534193</v>
      </c>
      <c r="D159" s="7">
        <f>SUMIFS('Filing Data'!$Z:$Z,'Filing Data'!$D:$D,'Benchmark Value'!$B159)</f>
        <v>0</v>
      </c>
      <c r="E159" s="16">
        <f t="shared" si="41"/>
        <v>0</v>
      </c>
      <c r="F159" s="10">
        <f>SUM(D$11:D158)</f>
        <v>0</v>
      </c>
      <c r="G159" s="10">
        <f t="shared" si="33"/>
        <v>366</v>
      </c>
      <c r="H159" s="7">
        <f t="shared" si="42"/>
        <v>0</v>
      </c>
      <c r="I159" s="16">
        <f>SUMIFS('Filing Data'!$X:$X,'Filing Data'!$D:$D,'Benchmark Value'!$B159)</f>
        <v>0</v>
      </c>
      <c r="J159" s="16">
        <f t="shared" si="38"/>
        <v>0</v>
      </c>
      <c r="K159" s="10">
        <f>SUM(I$11:I158)</f>
        <v>0</v>
      </c>
      <c r="L159" s="27">
        <f t="shared" si="34"/>
        <v>366</v>
      </c>
      <c r="M159" s="7">
        <f t="shared" si="43"/>
        <v>0</v>
      </c>
      <c r="N159" s="7">
        <f>IF(ISNA(VLOOKUP(B159,'Distribution Data'!$G:$H,2,FALSE)),0,VLOOKUP(B159,'Distribution Data'!$G:$H,2,FALSE))</f>
        <v>0</v>
      </c>
      <c r="O159" s="16">
        <f>IF(ISNA(INDEX($C158:$C$3618,MATCH(TRUE,INDEX($C158:$C$3618&lt;&gt;$C158,0),0))), O158, INDEX($C158:$C$3618,MATCH(TRUE,INDEX($C158:$C$3618&lt;&gt;$C158,0),0)))</f>
        <v>163248865.22290972</v>
      </c>
      <c r="P159" s="16">
        <f t="shared" si="35"/>
        <v>52227699.111534193</v>
      </c>
      <c r="Q159" s="27">
        <f t="shared" si="39"/>
        <v>65</v>
      </c>
      <c r="R159" s="7">
        <f t="shared" si="44"/>
        <v>1708017.940175008</v>
      </c>
      <c r="S159" s="7">
        <f t="shared" si="36"/>
        <v>1708017.940175008</v>
      </c>
      <c r="T159" s="5">
        <f>VLOOKUP($B159,'Benchmark Data'!$A:$B,2,FALSE)</f>
        <v>9.26</v>
      </c>
      <c r="U159" s="12">
        <f t="shared" si="45"/>
        <v>1.4138354051210911E-2</v>
      </c>
      <c r="V159" s="7">
        <f t="shared" si="46"/>
        <v>99723823.425385997</v>
      </c>
    </row>
    <row r="160" spans="1:22" x14ac:dyDescent="0.25">
      <c r="A160" s="5">
        <f t="shared" si="37"/>
        <v>2004</v>
      </c>
      <c r="B160" s="6">
        <f t="shared" si="40"/>
        <v>38100</v>
      </c>
      <c r="C160" s="7">
        <f>MAX(SUMIFS('Filing Data'!$V:$V,'Filing Data'!$D:$D,'Benchmark Value'!$B160),C159)</f>
        <v>52227699.111534193</v>
      </c>
      <c r="D160" s="7">
        <f>SUMIFS('Filing Data'!$Z:$Z,'Filing Data'!$D:$D,'Benchmark Value'!$B160)</f>
        <v>0</v>
      </c>
      <c r="E160" s="16">
        <f t="shared" si="41"/>
        <v>0</v>
      </c>
      <c r="F160" s="10">
        <f>SUM(D$11:D159)</f>
        <v>0</v>
      </c>
      <c r="G160" s="10">
        <f t="shared" si="33"/>
        <v>366</v>
      </c>
      <c r="H160" s="7">
        <f t="shared" si="42"/>
        <v>0</v>
      </c>
      <c r="I160" s="16">
        <f>SUMIFS('Filing Data'!$X:$X,'Filing Data'!$D:$D,'Benchmark Value'!$B160)</f>
        <v>0</v>
      </c>
      <c r="J160" s="16">
        <f t="shared" si="38"/>
        <v>0</v>
      </c>
      <c r="K160" s="10">
        <f>SUM(I$11:I159)</f>
        <v>0</v>
      </c>
      <c r="L160" s="27">
        <f t="shared" si="34"/>
        <v>366</v>
      </c>
      <c r="M160" s="7">
        <f t="shared" si="43"/>
        <v>0</v>
      </c>
      <c r="N160" s="7">
        <f>IF(ISNA(VLOOKUP(B160,'Distribution Data'!$G:$H,2,FALSE)),0,VLOOKUP(B160,'Distribution Data'!$G:$H,2,FALSE))</f>
        <v>0</v>
      </c>
      <c r="O160" s="16">
        <f>IF(ISNA(INDEX($C159:$C$3618,MATCH(TRUE,INDEX($C159:$C$3618&lt;&gt;$C159,0),0))), O159, INDEX($C159:$C$3618,MATCH(TRUE,INDEX($C159:$C$3618&lt;&gt;$C159,0),0)))</f>
        <v>163248865.22290972</v>
      </c>
      <c r="P160" s="16">
        <f t="shared" si="35"/>
        <v>52227699.111534193</v>
      </c>
      <c r="Q160" s="27">
        <f t="shared" si="39"/>
        <v>65</v>
      </c>
      <c r="R160" s="7">
        <f t="shared" si="44"/>
        <v>1708017.940175008</v>
      </c>
      <c r="S160" s="7">
        <f t="shared" si="36"/>
        <v>1708017.940175008</v>
      </c>
      <c r="T160" s="5">
        <f>VLOOKUP($B160,'Benchmark Data'!$A:$B,2,FALSE)</f>
        <v>9.17</v>
      </c>
      <c r="U160" s="12">
        <f t="shared" si="45"/>
        <v>-9.7667623897145367E-3</v>
      </c>
      <c r="V160" s="7">
        <f t="shared" si="46"/>
        <v>100462603.34090823</v>
      </c>
    </row>
    <row r="161" spans="1:22" x14ac:dyDescent="0.25">
      <c r="A161" s="5">
        <f t="shared" si="37"/>
        <v>2004</v>
      </c>
      <c r="B161" s="6">
        <f t="shared" si="40"/>
        <v>38101</v>
      </c>
      <c r="C161" s="7">
        <f>MAX(SUMIFS('Filing Data'!$V:$V,'Filing Data'!$D:$D,'Benchmark Value'!$B161),C160)</f>
        <v>52227699.111534193</v>
      </c>
      <c r="D161" s="7">
        <f>SUMIFS('Filing Data'!$Z:$Z,'Filing Data'!$D:$D,'Benchmark Value'!$B161)</f>
        <v>0</v>
      </c>
      <c r="E161" s="16">
        <f t="shared" si="41"/>
        <v>0</v>
      </c>
      <c r="F161" s="10">
        <f>SUM(D$11:D160)</f>
        <v>0</v>
      </c>
      <c r="G161" s="10">
        <f t="shared" si="33"/>
        <v>366</v>
      </c>
      <c r="H161" s="7">
        <f t="shared" si="42"/>
        <v>0</v>
      </c>
      <c r="I161" s="16">
        <f>SUMIFS('Filing Data'!$X:$X,'Filing Data'!$D:$D,'Benchmark Value'!$B161)</f>
        <v>0</v>
      </c>
      <c r="J161" s="16">
        <f t="shared" si="38"/>
        <v>0</v>
      </c>
      <c r="K161" s="10">
        <f>SUM(I$11:I160)</f>
        <v>0</v>
      </c>
      <c r="L161" s="27">
        <f t="shared" si="34"/>
        <v>366</v>
      </c>
      <c r="M161" s="7">
        <f t="shared" si="43"/>
        <v>0</v>
      </c>
      <c r="N161" s="7">
        <f>IF(ISNA(VLOOKUP(B161,'Distribution Data'!$G:$H,2,FALSE)),0,VLOOKUP(B161,'Distribution Data'!$G:$H,2,FALSE))</f>
        <v>0</v>
      </c>
      <c r="O161" s="16">
        <f>IF(ISNA(INDEX($C160:$C$3618,MATCH(TRUE,INDEX($C160:$C$3618&lt;&gt;$C160,0),0))), O160, INDEX($C160:$C$3618,MATCH(TRUE,INDEX($C160:$C$3618&lt;&gt;$C160,0),0)))</f>
        <v>163248865.22290972</v>
      </c>
      <c r="P161" s="16">
        <f t="shared" si="35"/>
        <v>52227699.111534193</v>
      </c>
      <c r="Q161" s="27">
        <f t="shared" si="39"/>
        <v>65</v>
      </c>
      <c r="R161" s="7">
        <f t="shared" si="44"/>
        <v>1708017.940175008</v>
      </c>
      <c r="S161" s="7">
        <f t="shared" si="36"/>
        <v>1708017.940175008</v>
      </c>
      <c r="T161" s="5">
        <f>VLOOKUP($B161,'Benchmark Data'!$A:$B,2,FALSE)</f>
        <v>9.17</v>
      </c>
      <c r="U161" s="12">
        <f t="shared" si="45"/>
        <v>0</v>
      </c>
      <c r="V161" s="7">
        <f t="shared" si="46"/>
        <v>102170621.28108324</v>
      </c>
    </row>
    <row r="162" spans="1:22" x14ac:dyDescent="0.25">
      <c r="A162" s="5">
        <f t="shared" si="37"/>
        <v>2004</v>
      </c>
      <c r="B162" s="6">
        <f t="shared" si="40"/>
        <v>38102</v>
      </c>
      <c r="C162" s="7">
        <f>MAX(SUMIFS('Filing Data'!$V:$V,'Filing Data'!$D:$D,'Benchmark Value'!$B162),C161)</f>
        <v>52227699.111534193</v>
      </c>
      <c r="D162" s="7">
        <f>SUMIFS('Filing Data'!$Z:$Z,'Filing Data'!$D:$D,'Benchmark Value'!$B162)</f>
        <v>0</v>
      </c>
      <c r="E162" s="16">
        <f t="shared" si="41"/>
        <v>0</v>
      </c>
      <c r="F162" s="10">
        <f>SUM(D$11:D161)</f>
        <v>0</v>
      </c>
      <c r="G162" s="10">
        <f t="shared" si="33"/>
        <v>366</v>
      </c>
      <c r="H162" s="7">
        <f t="shared" si="42"/>
        <v>0</v>
      </c>
      <c r="I162" s="16">
        <f>SUMIFS('Filing Data'!$X:$X,'Filing Data'!$D:$D,'Benchmark Value'!$B162)</f>
        <v>0</v>
      </c>
      <c r="J162" s="16">
        <f t="shared" si="38"/>
        <v>0</v>
      </c>
      <c r="K162" s="10">
        <f>SUM(I$11:I161)</f>
        <v>0</v>
      </c>
      <c r="L162" s="27">
        <f t="shared" si="34"/>
        <v>366</v>
      </c>
      <c r="M162" s="7">
        <f t="shared" si="43"/>
        <v>0</v>
      </c>
      <c r="N162" s="7">
        <f>IF(ISNA(VLOOKUP(B162,'Distribution Data'!$G:$H,2,FALSE)),0,VLOOKUP(B162,'Distribution Data'!$G:$H,2,FALSE))</f>
        <v>0</v>
      </c>
      <c r="O162" s="16">
        <f>IF(ISNA(INDEX($C161:$C$3618,MATCH(TRUE,INDEX($C161:$C$3618&lt;&gt;$C161,0),0))), O161, INDEX($C161:$C$3618,MATCH(TRUE,INDEX($C161:$C$3618&lt;&gt;$C161,0),0)))</f>
        <v>163248865.22290972</v>
      </c>
      <c r="P162" s="16">
        <f t="shared" si="35"/>
        <v>52227699.111534193</v>
      </c>
      <c r="Q162" s="27">
        <f t="shared" si="39"/>
        <v>65</v>
      </c>
      <c r="R162" s="7">
        <f t="shared" si="44"/>
        <v>1708017.940175008</v>
      </c>
      <c r="S162" s="7">
        <f t="shared" si="36"/>
        <v>1708017.940175008</v>
      </c>
      <c r="T162" s="5">
        <f>VLOOKUP($B162,'Benchmark Data'!$A:$B,2,FALSE)</f>
        <v>9.17</v>
      </c>
      <c r="U162" s="12">
        <f t="shared" si="45"/>
        <v>0</v>
      </c>
      <c r="V162" s="7">
        <f t="shared" si="46"/>
        <v>103878639.22125825</v>
      </c>
    </row>
    <row r="163" spans="1:22" x14ac:dyDescent="0.25">
      <c r="A163" s="5">
        <f t="shared" si="37"/>
        <v>2004</v>
      </c>
      <c r="B163" s="6">
        <f t="shared" si="40"/>
        <v>38103</v>
      </c>
      <c r="C163" s="7">
        <f>MAX(SUMIFS('Filing Data'!$V:$V,'Filing Data'!$D:$D,'Benchmark Value'!$B163),C162)</f>
        <v>52227699.111534193</v>
      </c>
      <c r="D163" s="7">
        <f>SUMIFS('Filing Data'!$Z:$Z,'Filing Data'!$D:$D,'Benchmark Value'!$B163)</f>
        <v>0</v>
      </c>
      <c r="E163" s="16">
        <f t="shared" si="41"/>
        <v>0</v>
      </c>
      <c r="F163" s="10">
        <f>SUM(D$11:D162)</f>
        <v>0</v>
      </c>
      <c r="G163" s="10">
        <f t="shared" si="33"/>
        <v>366</v>
      </c>
      <c r="H163" s="7">
        <f t="shared" si="42"/>
        <v>0</v>
      </c>
      <c r="I163" s="16">
        <f>SUMIFS('Filing Data'!$X:$X,'Filing Data'!$D:$D,'Benchmark Value'!$B163)</f>
        <v>0</v>
      </c>
      <c r="J163" s="16">
        <f t="shared" si="38"/>
        <v>0</v>
      </c>
      <c r="K163" s="10">
        <f>SUM(I$11:I162)</f>
        <v>0</v>
      </c>
      <c r="L163" s="27">
        <f t="shared" si="34"/>
        <v>366</v>
      </c>
      <c r="M163" s="7">
        <f t="shared" si="43"/>
        <v>0</v>
      </c>
      <c r="N163" s="7">
        <f>IF(ISNA(VLOOKUP(B163,'Distribution Data'!$G:$H,2,FALSE)),0,VLOOKUP(B163,'Distribution Data'!$G:$H,2,FALSE))</f>
        <v>0</v>
      </c>
      <c r="O163" s="16">
        <f>IF(ISNA(INDEX($C162:$C$3618,MATCH(TRUE,INDEX($C162:$C$3618&lt;&gt;$C162,0),0))), O162, INDEX($C162:$C$3618,MATCH(TRUE,INDEX($C162:$C$3618&lt;&gt;$C162,0),0)))</f>
        <v>163248865.22290972</v>
      </c>
      <c r="P163" s="16">
        <f t="shared" si="35"/>
        <v>52227699.111534193</v>
      </c>
      <c r="Q163" s="27">
        <f t="shared" si="39"/>
        <v>65</v>
      </c>
      <c r="R163" s="7">
        <f t="shared" si="44"/>
        <v>1708017.940175008</v>
      </c>
      <c r="S163" s="7">
        <f t="shared" si="36"/>
        <v>1708017.940175008</v>
      </c>
      <c r="T163" s="5">
        <f>VLOOKUP($B163,'Benchmark Data'!$A:$B,2,FALSE)</f>
        <v>9.2200000000000006</v>
      </c>
      <c r="U163" s="12">
        <f t="shared" si="45"/>
        <v>5.4377513001291292E-3</v>
      </c>
      <c r="V163" s="7">
        <f t="shared" si="46"/>
        <v>106153061.95544232</v>
      </c>
    </row>
    <row r="164" spans="1:22" x14ac:dyDescent="0.25">
      <c r="A164" s="5">
        <f t="shared" si="37"/>
        <v>2004</v>
      </c>
      <c r="B164" s="6">
        <f t="shared" si="40"/>
        <v>38104</v>
      </c>
      <c r="C164" s="7">
        <f>MAX(SUMIFS('Filing Data'!$V:$V,'Filing Data'!$D:$D,'Benchmark Value'!$B164),C163)</f>
        <v>52227699.111534193</v>
      </c>
      <c r="D164" s="7">
        <f>SUMIFS('Filing Data'!$Z:$Z,'Filing Data'!$D:$D,'Benchmark Value'!$B164)</f>
        <v>0</v>
      </c>
      <c r="E164" s="16">
        <f t="shared" si="41"/>
        <v>0</v>
      </c>
      <c r="F164" s="10">
        <f>SUM(D$11:D163)</f>
        <v>0</v>
      </c>
      <c r="G164" s="10">
        <f t="shared" si="33"/>
        <v>366</v>
      </c>
      <c r="H164" s="7">
        <f t="shared" si="42"/>
        <v>0</v>
      </c>
      <c r="I164" s="16">
        <f>SUMIFS('Filing Data'!$X:$X,'Filing Data'!$D:$D,'Benchmark Value'!$B164)</f>
        <v>0</v>
      </c>
      <c r="J164" s="16">
        <f t="shared" si="38"/>
        <v>0</v>
      </c>
      <c r="K164" s="10">
        <f>SUM(I$11:I163)</f>
        <v>0</v>
      </c>
      <c r="L164" s="27">
        <f t="shared" si="34"/>
        <v>366</v>
      </c>
      <c r="M164" s="7">
        <f t="shared" si="43"/>
        <v>0</v>
      </c>
      <c r="N164" s="7">
        <f>IF(ISNA(VLOOKUP(B164,'Distribution Data'!$G:$H,2,FALSE)),0,VLOOKUP(B164,'Distribution Data'!$G:$H,2,FALSE))</f>
        <v>0</v>
      </c>
      <c r="O164" s="16">
        <f>IF(ISNA(INDEX($C163:$C$3618,MATCH(TRUE,INDEX($C163:$C$3618&lt;&gt;$C163,0),0))), O163, INDEX($C163:$C$3618,MATCH(TRUE,INDEX($C163:$C$3618&lt;&gt;$C163,0),0)))</f>
        <v>163248865.22290972</v>
      </c>
      <c r="P164" s="16">
        <f t="shared" si="35"/>
        <v>52227699.111534193</v>
      </c>
      <c r="Q164" s="27">
        <f t="shared" si="39"/>
        <v>65</v>
      </c>
      <c r="R164" s="7">
        <f t="shared" si="44"/>
        <v>1708017.940175008</v>
      </c>
      <c r="S164" s="7">
        <f t="shared" si="36"/>
        <v>1708017.940175008</v>
      </c>
      <c r="T164" s="5">
        <f>VLOOKUP($B164,'Benchmark Data'!$A:$B,2,FALSE)</f>
        <v>9.3000000000000007</v>
      </c>
      <c r="U164" s="12">
        <f t="shared" si="45"/>
        <v>8.6393625907078605E-3</v>
      </c>
      <c r="V164" s="7">
        <f t="shared" si="46"/>
        <v>108782147.67831099</v>
      </c>
    </row>
    <row r="165" spans="1:22" x14ac:dyDescent="0.25">
      <c r="A165" s="5">
        <f t="shared" si="37"/>
        <v>2004</v>
      </c>
      <c r="B165" s="6">
        <f t="shared" si="40"/>
        <v>38105</v>
      </c>
      <c r="C165" s="7">
        <f>MAX(SUMIFS('Filing Data'!$V:$V,'Filing Data'!$D:$D,'Benchmark Value'!$B165),C164)</f>
        <v>52227699.111534193</v>
      </c>
      <c r="D165" s="7">
        <f>SUMIFS('Filing Data'!$Z:$Z,'Filing Data'!$D:$D,'Benchmark Value'!$B165)</f>
        <v>0</v>
      </c>
      <c r="E165" s="16">
        <f t="shared" si="41"/>
        <v>0</v>
      </c>
      <c r="F165" s="10">
        <f>SUM(D$11:D164)</f>
        <v>0</v>
      </c>
      <c r="G165" s="10">
        <f t="shared" si="33"/>
        <v>366</v>
      </c>
      <c r="H165" s="7">
        <f t="shared" si="42"/>
        <v>0</v>
      </c>
      <c r="I165" s="16">
        <f>SUMIFS('Filing Data'!$X:$X,'Filing Data'!$D:$D,'Benchmark Value'!$B165)</f>
        <v>0</v>
      </c>
      <c r="J165" s="16">
        <f t="shared" si="38"/>
        <v>0</v>
      </c>
      <c r="K165" s="10">
        <f>SUM(I$11:I164)</f>
        <v>0</v>
      </c>
      <c r="L165" s="27">
        <f t="shared" si="34"/>
        <v>366</v>
      </c>
      <c r="M165" s="7">
        <f t="shared" si="43"/>
        <v>0</v>
      </c>
      <c r="N165" s="7">
        <f>IF(ISNA(VLOOKUP(B165,'Distribution Data'!$G:$H,2,FALSE)),0,VLOOKUP(B165,'Distribution Data'!$G:$H,2,FALSE))</f>
        <v>0</v>
      </c>
      <c r="O165" s="16">
        <f>IF(ISNA(INDEX($C164:$C$3618,MATCH(TRUE,INDEX($C164:$C$3618&lt;&gt;$C164,0),0))), O164, INDEX($C164:$C$3618,MATCH(TRUE,INDEX($C164:$C$3618&lt;&gt;$C164,0),0)))</f>
        <v>163248865.22290972</v>
      </c>
      <c r="P165" s="16">
        <f t="shared" si="35"/>
        <v>52227699.111534193</v>
      </c>
      <c r="Q165" s="27">
        <f t="shared" si="39"/>
        <v>65</v>
      </c>
      <c r="R165" s="7">
        <f t="shared" si="44"/>
        <v>1708017.940175008</v>
      </c>
      <c r="S165" s="7">
        <f t="shared" si="36"/>
        <v>1708017.940175008</v>
      </c>
      <c r="T165" s="5">
        <f>VLOOKUP($B165,'Benchmark Data'!$A:$B,2,FALSE)</f>
        <v>9.24</v>
      </c>
      <c r="U165" s="12">
        <f t="shared" si="45"/>
        <v>-6.4725145056174788E-3</v>
      </c>
      <c r="V165" s="7">
        <f t="shared" si="46"/>
        <v>109788345.310884</v>
      </c>
    </row>
    <row r="166" spans="1:22" x14ac:dyDescent="0.25">
      <c r="A166" s="5">
        <f t="shared" si="37"/>
        <v>2004</v>
      </c>
      <c r="B166" s="6">
        <f t="shared" si="40"/>
        <v>38106</v>
      </c>
      <c r="C166" s="7">
        <f>MAX(SUMIFS('Filing Data'!$V:$V,'Filing Data'!$D:$D,'Benchmark Value'!$B166),C165)</f>
        <v>52227699.111534193</v>
      </c>
      <c r="D166" s="7">
        <f>SUMIFS('Filing Data'!$Z:$Z,'Filing Data'!$D:$D,'Benchmark Value'!$B166)</f>
        <v>0</v>
      </c>
      <c r="E166" s="16">
        <f t="shared" si="41"/>
        <v>0</v>
      </c>
      <c r="F166" s="10">
        <f>SUM(D$11:D165)</f>
        <v>0</v>
      </c>
      <c r="G166" s="10">
        <f t="shared" si="33"/>
        <v>366</v>
      </c>
      <c r="H166" s="7">
        <f t="shared" si="42"/>
        <v>0</v>
      </c>
      <c r="I166" s="16">
        <f>SUMIFS('Filing Data'!$X:$X,'Filing Data'!$D:$D,'Benchmark Value'!$B166)</f>
        <v>0</v>
      </c>
      <c r="J166" s="16">
        <f t="shared" si="38"/>
        <v>0</v>
      </c>
      <c r="K166" s="10">
        <f>SUM(I$11:I165)</f>
        <v>0</v>
      </c>
      <c r="L166" s="27">
        <f t="shared" si="34"/>
        <v>366</v>
      </c>
      <c r="M166" s="7">
        <f t="shared" si="43"/>
        <v>0</v>
      </c>
      <c r="N166" s="7">
        <f>IF(ISNA(VLOOKUP(B166,'Distribution Data'!$G:$H,2,FALSE)),0,VLOOKUP(B166,'Distribution Data'!$G:$H,2,FALSE))</f>
        <v>0</v>
      </c>
      <c r="O166" s="16">
        <f>IF(ISNA(INDEX($C165:$C$3618,MATCH(TRUE,INDEX($C165:$C$3618&lt;&gt;$C165,0),0))), O165, INDEX($C165:$C$3618,MATCH(TRUE,INDEX($C165:$C$3618&lt;&gt;$C165,0),0)))</f>
        <v>163248865.22290972</v>
      </c>
      <c r="P166" s="16">
        <f t="shared" si="35"/>
        <v>52227699.111534193</v>
      </c>
      <c r="Q166" s="27">
        <f t="shared" si="39"/>
        <v>65</v>
      </c>
      <c r="R166" s="7">
        <f t="shared" si="44"/>
        <v>1708017.940175008</v>
      </c>
      <c r="S166" s="7">
        <f t="shared" si="36"/>
        <v>1708017.940175008</v>
      </c>
      <c r="T166" s="5">
        <f>VLOOKUP($B166,'Benchmark Data'!$A:$B,2,FALSE)</f>
        <v>9.11</v>
      </c>
      <c r="U166" s="12">
        <f t="shared" si="45"/>
        <v>-1.416917438172589E-2</v>
      </c>
      <c r="V166" s="7">
        <f t="shared" si="46"/>
        <v>109951722.02915263</v>
      </c>
    </row>
    <row r="167" spans="1:22" x14ac:dyDescent="0.25">
      <c r="A167" s="5">
        <f t="shared" si="37"/>
        <v>2004</v>
      </c>
      <c r="B167" s="6">
        <f t="shared" si="40"/>
        <v>38107</v>
      </c>
      <c r="C167" s="7">
        <f>MAX(SUMIFS('Filing Data'!$V:$V,'Filing Data'!$D:$D,'Benchmark Value'!$B167),C166)</f>
        <v>52227699.111534193</v>
      </c>
      <c r="D167" s="7">
        <f>SUMIFS('Filing Data'!$Z:$Z,'Filing Data'!$D:$D,'Benchmark Value'!$B167)</f>
        <v>0</v>
      </c>
      <c r="E167" s="16">
        <f t="shared" si="41"/>
        <v>0</v>
      </c>
      <c r="F167" s="10">
        <f>SUM(D$11:D166)</f>
        <v>0</v>
      </c>
      <c r="G167" s="10">
        <f t="shared" si="33"/>
        <v>366</v>
      </c>
      <c r="H167" s="7">
        <f t="shared" si="42"/>
        <v>0</v>
      </c>
      <c r="I167" s="16">
        <f>SUMIFS('Filing Data'!$X:$X,'Filing Data'!$D:$D,'Benchmark Value'!$B167)</f>
        <v>0</v>
      </c>
      <c r="J167" s="16">
        <f t="shared" si="38"/>
        <v>0</v>
      </c>
      <c r="K167" s="10">
        <f>SUM(I$11:I166)</f>
        <v>0</v>
      </c>
      <c r="L167" s="27">
        <f t="shared" si="34"/>
        <v>366</v>
      </c>
      <c r="M167" s="7">
        <f t="shared" si="43"/>
        <v>0</v>
      </c>
      <c r="N167" s="7">
        <f>IF(ISNA(VLOOKUP(B167,'Distribution Data'!$G:$H,2,FALSE)),0,VLOOKUP(B167,'Distribution Data'!$G:$H,2,FALSE))</f>
        <v>0</v>
      </c>
      <c r="O167" s="16">
        <f>IF(ISNA(INDEX($C166:$C$3618,MATCH(TRUE,INDEX($C166:$C$3618&lt;&gt;$C166,0),0))), O166, INDEX($C166:$C$3618,MATCH(TRUE,INDEX($C166:$C$3618&lt;&gt;$C166,0),0)))</f>
        <v>163248865.22290972</v>
      </c>
      <c r="P167" s="16">
        <f t="shared" si="35"/>
        <v>52227699.111534193</v>
      </c>
      <c r="Q167" s="27">
        <f t="shared" si="39"/>
        <v>65</v>
      </c>
      <c r="R167" s="7">
        <f t="shared" si="44"/>
        <v>1708017.940175008</v>
      </c>
      <c r="S167" s="7">
        <f t="shared" si="36"/>
        <v>1708017.940175008</v>
      </c>
      <c r="T167" s="5">
        <f>VLOOKUP($B167,'Benchmark Data'!$A:$B,2,FALSE)</f>
        <v>9.06</v>
      </c>
      <c r="U167" s="12">
        <f t="shared" si="45"/>
        <v>-5.5035912169788398E-3</v>
      </c>
      <c r="V167" s="7">
        <f t="shared" si="46"/>
        <v>111056272.77926645</v>
      </c>
    </row>
    <row r="168" spans="1:22" x14ac:dyDescent="0.25">
      <c r="A168" s="5">
        <f t="shared" si="37"/>
        <v>2004</v>
      </c>
      <c r="B168" s="6">
        <f t="shared" si="40"/>
        <v>38108</v>
      </c>
      <c r="C168" s="7">
        <f>MAX(SUMIFS('Filing Data'!$V:$V,'Filing Data'!$D:$D,'Benchmark Value'!$B168),C167)</f>
        <v>52227699.111534193</v>
      </c>
      <c r="D168" s="7">
        <f>SUMIFS('Filing Data'!$Z:$Z,'Filing Data'!$D:$D,'Benchmark Value'!$B168)</f>
        <v>0</v>
      </c>
      <c r="E168" s="16">
        <f t="shared" si="41"/>
        <v>0</v>
      </c>
      <c r="F168" s="10">
        <f>SUM(D$11:D167)</f>
        <v>0</v>
      </c>
      <c r="G168" s="10">
        <f t="shared" si="33"/>
        <v>366</v>
      </c>
      <c r="H168" s="7">
        <f t="shared" si="42"/>
        <v>0</v>
      </c>
      <c r="I168" s="16">
        <f>SUMIFS('Filing Data'!$X:$X,'Filing Data'!$D:$D,'Benchmark Value'!$B168)</f>
        <v>0</v>
      </c>
      <c r="J168" s="16">
        <f t="shared" si="38"/>
        <v>0</v>
      </c>
      <c r="K168" s="10">
        <f>SUM(I$11:I167)</f>
        <v>0</v>
      </c>
      <c r="L168" s="27">
        <f t="shared" si="34"/>
        <v>366</v>
      </c>
      <c r="M168" s="7">
        <f t="shared" si="43"/>
        <v>0</v>
      </c>
      <c r="N168" s="7">
        <f>IF(ISNA(VLOOKUP(B168,'Distribution Data'!$G:$H,2,FALSE)),0,VLOOKUP(B168,'Distribution Data'!$G:$H,2,FALSE))</f>
        <v>0</v>
      </c>
      <c r="O168" s="16">
        <f>IF(ISNA(INDEX($C167:$C$3618,MATCH(TRUE,INDEX($C167:$C$3618&lt;&gt;$C167,0),0))), O167, INDEX($C167:$C$3618,MATCH(TRUE,INDEX($C167:$C$3618&lt;&gt;$C167,0),0)))</f>
        <v>163248865.22290972</v>
      </c>
      <c r="P168" s="16">
        <f t="shared" si="35"/>
        <v>52227699.111534193</v>
      </c>
      <c r="Q168" s="27">
        <f t="shared" si="39"/>
        <v>65</v>
      </c>
      <c r="R168" s="7">
        <f t="shared" si="44"/>
        <v>1708017.940175008</v>
      </c>
      <c r="S168" s="7">
        <f t="shared" si="36"/>
        <v>1708017.940175008</v>
      </c>
      <c r="T168" s="5">
        <f>VLOOKUP($B168,'Benchmark Data'!$A:$B,2,FALSE)</f>
        <v>9.06</v>
      </c>
      <c r="U168" s="12">
        <f t="shared" si="45"/>
        <v>0</v>
      </c>
      <c r="V168" s="7">
        <f t="shared" si="46"/>
        <v>112764290.71944146</v>
      </c>
    </row>
    <row r="169" spans="1:22" x14ac:dyDescent="0.25">
      <c r="A169" s="5">
        <f t="shared" si="37"/>
        <v>2004</v>
      </c>
      <c r="B169" s="6">
        <f t="shared" si="40"/>
        <v>38109</v>
      </c>
      <c r="C169" s="7">
        <f>MAX(SUMIFS('Filing Data'!$V:$V,'Filing Data'!$D:$D,'Benchmark Value'!$B169),C168)</f>
        <v>52227699.111534193</v>
      </c>
      <c r="D169" s="7">
        <f>SUMIFS('Filing Data'!$Z:$Z,'Filing Data'!$D:$D,'Benchmark Value'!$B169)</f>
        <v>0</v>
      </c>
      <c r="E169" s="16">
        <f t="shared" si="41"/>
        <v>0</v>
      </c>
      <c r="F169" s="10">
        <f>SUM(D$11:D168)</f>
        <v>0</v>
      </c>
      <c r="G169" s="10">
        <f t="shared" si="33"/>
        <v>366</v>
      </c>
      <c r="H169" s="7">
        <f t="shared" si="42"/>
        <v>0</v>
      </c>
      <c r="I169" s="16">
        <f>SUMIFS('Filing Data'!$X:$X,'Filing Data'!$D:$D,'Benchmark Value'!$B169)</f>
        <v>0</v>
      </c>
      <c r="J169" s="16">
        <f t="shared" si="38"/>
        <v>0</v>
      </c>
      <c r="K169" s="10">
        <f>SUM(I$11:I168)</f>
        <v>0</v>
      </c>
      <c r="L169" s="27">
        <f t="shared" si="34"/>
        <v>366</v>
      </c>
      <c r="M169" s="7">
        <f t="shared" si="43"/>
        <v>0</v>
      </c>
      <c r="N169" s="7">
        <f>IF(ISNA(VLOOKUP(B169,'Distribution Data'!$G:$H,2,FALSE)),0,VLOOKUP(B169,'Distribution Data'!$G:$H,2,FALSE))</f>
        <v>0</v>
      </c>
      <c r="O169" s="16">
        <f>IF(ISNA(INDEX($C168:$C$3618,MATCH(TRUE,INDEX($C168:$C$3618&lt;&gt;$C168,0),0))), O168, INDEX($C168:$C$3618,MATCH(TRUE,INDEX($C168:$C$3618&lt;&gt;$C168,0),0)))</f>
        <v>163248865.22290972</v>
      </c>
      <c r="P169" s="16">
        <f t="shared" si="35"/>
        <v>52227699.111534193</v>
      </c>
      <c r="Q169" s="27">
        <f t="shared" si="39"/>
        <v>65</v>
      </c>
      <c r="R169" s="7">
        <f t="shared" si="44"/>
        <v>1708017.940175008</v>
      </c>
      <c r="S169" s="7">
        <f t="shared" si="36"/>
        <v>1708017.940175008</v>
      </c>
      <c r="T169" s="5">
        <f>VLOOKUP($B169,'Benchmark Data'!$A:$B,2,FALSE)</f>
        <v>9.06</v>
      </c>
      <c r="U169" s="12">
        <f t="shared" si="45"/>
        <v>0</v>
      </c>
      <c r="V169" s="7">
        <f t="shared" si="46"/>
        <v>114472308.65961647</v>
      </c>
    </row>
    <row r="170" spans="1:22" x14ac:dyDescent="0.25">
      <c r="A170" s="5">
        <f t="shared" si="37"/>
        <v>2004</v>
      </c>
      <c r="B170" s="6">
        <f t="shared" si="40"/>
        <v>38110</v>
      </c>
      <c r="C170" s="7">
        <f>MAX(SUMIFS('Filing Data'!$V:$V,'Filing Data'!$D:$D,'Benchmark Value'!$B170),C169)</f>
        <v>52227699.111534193</v>
      </c>
      <c r="D170" s="7">
        <f>SUMIFS('Filing Data'!$Z:$Z,'Filing Data'!$D:$D,'Benchmark Value'!$B170)</f>
        <v>0</v>
      </c>
      <c r="E170" s="16">
        <f t="shared" si="41"/>
        <v>0</v>
      </c>
      <c r="F170" s="10">
        <f>SUM(D$11:D169)</f>
        <v>0</v>
      </c>
      <c r="G170" s="10">
        <f t="shared" si="33"/>
        <v>366</v>
      </c>
      <c r="H170" s="7">
        <f t="shared" si="42"/>
        <v>0</v>
      </c>
      <c r="I170" s="16">
        <f>SUMIFS('Filing Data'!$X:$X,'Filing Data'!$D:$D,'Benchmark Value'!$B170)</f>
        <v>0</v>
      </c>
      <c r="J170" s="16">
        <f t="shared" si="38"/>
        <v>0</v>
      </c>
      <c r="K170" s="10">
        <f>SUM(I$11:I169)</f>
        <v>0</v>
      </c>
      <c r="L170" s="27">
        <f t="shared" si="34"/>
        <v>366</v>
      </c>
      <c r="M170" s="7">
        <f t="shared" si="43"/>
        <v>0</v>
      </c>
      <c r="N170" s="7">
        <f>IF(ISNA(VLOOKUP(B170,'Distribution Data'!$G:$H,2,FALSE)),0,VLOOKUP(B170,'Distribution Data'!$G:$H,2,FALSE))</f>
        <v>0</v>
      </c>
      <c r="O170" s="16">
        <f>IF(ISNA(INDEX($C169:$C$3618,MATCH(TRUE,INDEX($C169:$C$3618&lt;&gt;$C169,0),0))), O169, INDEX($C169:$C$3618,MATCH(TRUE,INDEX($C169:$C$3618&lt;&gt;$C169,0),0)))</f>
        <v>163248865.22290972</v>
      </c>
      <c r="P170" s="16">
        <f t="shared" si="35"/>
        <v>52227699.111534193</v>
      </c>
      <c r="Q170" s="27">
        <f t="shared" si="39"/>
        <v>65</v>
      </c>
      <c r="R170" s="7">
        <f t="shared" si="44"/>
        <v>1708017.940175008</v>
      </c>
      <c r="S170" s="7">
        <f t="shared" si="36"/>
        <v>1708017.940175008</v>
      </c>
      <c r="T170" s="5">
        <f>VLOOKUP($B170,'Benchmark Data'!$A:$B,2,FALSE)</f>
        <v>9.1999999999999993</v>
      </c>
      <c r="U170" s="12">
        <f t="shared" si="45"/>
        <v>1.5334364000106524E-2</v>
      </c>
      <c r="V170" s="7">
        <f t="shared" si="46"/>
        <v>117949214.37157361</v>
      </c>
    </row>
    <row r="171" spans="1:22" x14ac:dyDescent="0.25">
      <c r="A171" s="5">
        <f t="shared" si="37"/>
        <v>2004</v>
      </c>
      <c r="B171" s="6">
        <f t="shared" si="40"/>
        <v>38111</v>
      </c>
      <c r="C171" s="7">
        <f>MAX(SUMIFS('Filing Data'!$V:$V,'Filing Data'!$D:$D,'Benchmark Value'!$B171),C170)</f>
        <v>52227699.111534193</v>
      </c>
      <c r="D171" s="7">
        <f>SUMIFS('Filing Data'!$Z:$Z,'Filing Data'!$D:$D,'Benchmark Value'!$B171)</f>
        <v>0</v>
      </c>
      <c r="E171" s="16">
        <f t="shared" si="41"/>
        <v>0</v>
      </c>
      <c r="F171" s="10">
        <f>SUM(D$11:D170)</f>
        <v>0</v>
      </c>
      <c r="G171" s="10">
        <f t="shared" si="33"/>
        <v>366</v>
      </c>
      <c r="H171" s="7">
        <f t="shared" si="42"/>
        <v>0</v>
      </c>
      <c r="I171" s="16">
        <f>SUMIFS('Filing Data'!$X:$X,'Filing Data'!$D:$D,'Benchmark Value'!$B171)</f>
        <v>0</v>
      </c>
      <c r="J171" s="16">
        <f t="shared" si="38"/>
        <v>0</v>
      </c>
      <c r="K171" s="10">
        <f>SUM(I$11:I170)</f>
        <v>0</v>
      </c>
      <c r="L171" s="27">
        <f t="shared" si="34"/>
        <v>366</v>
      </c>
      <c r="M171" s="7">
        <f t="shared" si="43"/>
        <v>0</v>
      </c>
      <c r="N171" s="7">
        <f>IF(ISNA(VLOOKUP(B171,'Distribution Data'!$G:$H,2,FALSE)),0,VLOOKUP(B171,'Distribution Data'!$G:$H,2,FALSE))</f>
        <v>0</v>
      </c>
      <c r="O171" s="16">
        <f>IF(ISNA(INDEX($C170:$C$3618,MATCH(TRUE,INDEX($C170:$C$3618&lt;&gt;$C170,0),0))), O170, INDEX($C170:$C$3618,MATCH(TRUE,INDEX($C170:$C$3618&lt;&gt;$C170,0),0)))</f>
        <v>163248865.22290972</v>
      </c>
      <c r="P171" s="16">
        <f t="shared" si="35"/>
        <v>52227699.111534193</v>
      </c>
      <c r="Q171" s="27">
        <f t="shared" si="39"/>
        <v>65</v>
      </c>
      <c r="R171" s="7">
        <f t="shared" si="44"/>
        <v>1708017.940175008</v>
      </c>
      <c r="S171" s="7">
        <f t="shared" si="36"/>
        <v>1708017.940175008</v>
      </c>
      <c r="T171" s="5">
        <f>VLOOKUP($B171,'Benchmark Data'!$A:$B,2,FALSE)</f>
        <v>9.26</v>
      </c>
      <c r="U171" s="12">
        <f t="shared" si="45"/>
        <v>6.5005646030934627E-3</v>
      </c>
      <c r="V171" s="7">
        <f t="shared" si="46"/>
        <v>120426466.31851977</v>
      </c>
    </row>
    <row r="172" spans="1:22" x14ac:dyDescent="0.25">
      <c r="A172" s="5">
        <f t="shared" si="37"/>
        <v>2004</v>
      </c>
      <c r="B172" s="6">
        <f t="shared" si="40"/>
        <v>38112</v>
      </c>
      <c r="C172" s="7">
        <f>MAX(SUMIFS('Filing Data'!$V:$V,'Filing Data'!$D:$D,'Benchmark Value'!$B172),C171)</f>
        <v>52227699.111534193</v>
      </c>
      <c r="D172" s="7">
        <f>SUMIFS('Filing Data'!$Z:$Z,'Filing Data'!$D:$D,'Benchmark Value'!$B172)</f>
        <v>0</v>
      </c>
      <c r="E172" s="16">
        <f t="shared" si="41"/>
        <v>0</v>
      </c>
      <c r="F172" s="10">
        <f>SUM(D$11:D171)</f>
        <v>0</v>
      </c>
      <c r="G172" s="10">
        <f t="shared" si="33"/>
        <v>366</v>
      </c>
      <c r="H172" s="7">
        <f t="shared" si="42"/>
        <v>0</v>
      </c>
      <c r="I172" s="16">
        <f>SUMIFS('Filing Data'!$X:$X,'Filing Data'!$D:$D,'Benchmark Value'!$B172)</f>
        <v>0</v>
      </c>
      <c r="J172" s="16">
        <f t="shared" si="38"/>
        <v>0</v>
      </c>
      <c r="K172" s="10">
        <f>SUM(I$11:I171)</f>
        <v>0</v>
      </c>
      <c r="L172" s="27">
        <f t="shared" si="34"/>
        <v>366</v>
      </c>
      <c r="M172" s="7">
        <f t="shared" si="43"/>
        <v>0</v>
      </c>
      <c r="N172" s="7">
        <f>IF(ISNA(VLOOKUP(B172,'Distribution Data'!$G:$H,2,FALSE)),0,VLOOKUP(B172,'Distribution Data'!$G:$H,2,FALSE))</f>
        <v>0</v>
      </c>
      <c r="O172" s="16">
        <f>IF(ISNA(INDEX($C171:$C$3618,MATCH(TRUE,INDEX($C171:$C$3618&lt;&gt;$C171,0),0))), O171, INDEX($C171:$C$3618,MATCH(TRUE,INDEX($C171:$C$3618&lt;&gt;$C171,0),0)))</f>
        <v>163248865.22290972</v>
      </c>
      <c r="P172" s="16">
        <f t="shared" si="35"/>
        <v>52227699.111534193</v>
      </c>
      <c r="Q172" s="27">
        <f t="shared" si="39"/>
        <v>65</v>
      </c>
      <c r="R172" s="7">
        <f t="shared" si="44"/>
        <v>1708017.940175008</v>
      </c>
      <c r="S172" s="7">
        <f t="shared" si="36"/>
        <v>1708017.940175008</v>
      </c>
      <c r="T172" s="5">
        <f>VLOOKUP($B172,'Benchmark Data'!$A:$B,2,FALSE)</f>
        <v>9.16</v>
      </c>
      <c r="U172" s="12">
        <f t="shared" si="45"/>
        <v>-1.0857869972049069E-2</v>
      </c>
      <c r="V172" s="7">
        <f t="shared" si="46"/>
        <v>120833982.46259846</v>
      </c>
    </row>
    <row r="173" spans="1:22" x14ac:dyDescent="0.25">
      <c r="A173" s="5">
        <f t="shared" si="37"/>
        <v>2004</v>
      </c>
      <c r="B173" s="6">
        <f t="shared" si="40"/>
        <v>38113</v>
      </c>
      <c r="C173" s="7">
        <f>MAX(SUMIFS('Filing Data'!$V:$V,'Filing Data'!$D:$D,'Benchmark Value'!$B173),C172)</f>
        <v>52227699.111534193</v>
      </c>
      <c r="D173" s="7">
        <f>SUMIFS('Filing Data'!$Z:$Z,'Filing Data'!$D:$D,'Benchmark Value'!$B173)</f>
        <v>0</v>
      </c>
      <c r="E173" s="16">
        <f t="shared" si="41"/>
        <v>0</v>
      </c>
      <c r="F173" s="10">
        <f>SUM(D$11:D172)</f>
        <v>0</v>
      </c>
      <c r="G173" s="10">
        <f t="shared" si="33"/>
        <v>366</v>
      </c>
      <c r="H173" s="7">
        <f t="shared" si="42"/>
        <v>0</v>
      </c>
      <c r="I173" s="16">
        <f>SUMIFS('Filing Data'!$X:$X,'Filing Data'!$D:$D,'Benchmark Value'!$B173)</f>
        <v>0</v>
      </c>
      <c r="J173" s="16">
        <f t="shared" si="38"/>
        <v>0</v>
      </c>
      <c r="K173" s="10">
        <f>SUM(I$11:I172)</f>
        <v>0</v>
      </c>
      <c r="L173" s="27">
        <f t="shared" si="34"/>
        <v>366</v>
      </c>
      <c r="M173" s="7">
        <f t="shared" si="43"/>
        <v>0</v>
      </c>
      <c r="N173" s="7">
        <f>IF(ISNA(VLOOKUP(B173,'Distribution Data'!$G:$H,2,FALSE)),0,VLOOKUP(B173,'Distribution Data'!$G:$H,2,FALSE))</f>
        <v>0</v>
      </c>
      <c r="O173" s="16">
        <f>IF(ISNA(INDEX($C172:$C$3618,MATCH(TRUE,INDEX($C172:$C$3618&lt;&gt;$C172,0),0))), O172, INDEX($C172:$C$3618,MATCH(TRUE,INDEX($C172:$C$3618&lt;&gt;$C172,0),0)))</f>
        <v>163248865.22290972</v>
      </c>
      <c r="P173" s="16">
        <f t="shared" si="35"/>
        <v>52227699.111534193</v>
      </c>
      <c r="Q173" s="27">
        <f t="shared" si="39"/>
        <v>65</v>
      </c>
      <c r="R173" s="7">
        <f t="shared" si="44"/>
        <v>1708017.940175008</v>
      </c>
      <c r="S173" s="7">
        <f t="shared" si="36"/>
        <v>1708017.940175008</v>
      </c>
      <c r="T173" s="5">
        <f>VLOOKUP($B173,'Benchmark Data'!$A:$B,2,FALSE)</f>
        <v>9.15</v>
      </c>
      <c r="U173" s="12">
        <f t="shared" si="45"/>
        <v>-1.0922993986089273E-3</v>
      </c>
      <c r="V173" s="7">
        <f t="shared" si="46"/>
        <v>122410085.57475753</v>
      </c>
    </row>
    <row r="174" spans="1:22" x14ac:dyDescent="0.25">
      <c r="A174" s="5">
        <f t="shared" si="37"/>
        <v>2004</v>
      </c>
      <c r="B174" s="6">
        <f t="shared" si="40"/>
        <v>38114</v>
      </c>
      <c r="C174" s="7">
        <f>MAX(SUMIFS('Filing Data'!$V:$V,'Filing Data'!$D:$D,'Benchmark Value'!$B174),C173)</f>
        <v>52227699.111534193</v>
      </c>
      <c r="D174" s="7">
        <f>SUMIFS('Filing Data'!$Z:$Z,'Filing Data'!$D:$D,'Benchmark Value'!$B174)</f>
        <v>0</v>
      </c>
      <c r="E174" s="16">
        <f t="shared" si="41"/>
        <v>0</v>
      </c>
      <c r="F174" s="10">
        <f>SUM(D$11:D173)</f>
        <v>0</v>
      </c>
      <c r="G174" s="10">
        <f t="shared" si="33"/>
        <v>366</v>
      </c>
      <c r="H174" s="7">
        <f t="shared" si="42"/>
        <v>0</v>
      </c>
      <c r="I174" s="16">
        <f>SUMIFS('Filing Data'!$X:$X,'Filing Data'!$D:$D,'Benchmark Value'!$B174)</f>
        <v>0</v>
      </c>
      <c r="J174" s="16">
        <f t="shared" si="38"/>
        <v>0</v>
      </c>
      <c r="K174" s="10">
        <f>SUM(I$11:I173)</f>
        <v>0</v>
      </c>
      <c r="L174" s="27">
        <f t="shared" si="34"/>
        <v>366</v>
      </c>
      <c r="M174" s="7">
        <f t="shared" si="43"/>
        <v>0</v>
      </c>
      <c r="N174" s="7">
        <f>IF(ISNA(VLOOKUP(B174,'Distribution Data'!$G:$H,2,FALSE)),0,VLOOKUP(B174,'Distribution Data'!$G:$H,2,FALSE))</f>
        <v>0</v>
      </c>
      <c r="O174" s="16">
        <f>IF(ISNA(INDEX($C173:$C$3618,MATCH(TRUE,INDEX($C173:$C$3618&lt;&gt;$C173,0),0))), O173, INDEX($C173:$C$3618,MATCH(TRUE,INDEX($C173:$C$3618&lt;&gt;$C173,0),0)))</f>
        <v>163248865.22290972</v>
      </c>
      <c r="P174" s="16">
        <f t="shared" si="35"/>
        <v>52227699.111534193</v>
      </c>
      <c r="Q174" s="27">
        <f t="shared" si="39"/>
        <v>65</v>
      </c>
      <c r="R174" s="7">
        <f t="shared" si="44"/>
        <v>1708017.940175008</v>
      </c>
      <c r="S174" s="7">
        <f t="shared" si="36"/>
        <v>1708017.940175008</v>
      </c>
      <c r="T174" s="5">
        <f>VLOOKUP($B174,'Benchmark Data'!$A:$B,2,FALSE)</f>
        <v>8.85</v>
      </c>
      <c r="U174" s="12">
        <f t="shared" si="45"/>
        <v>-3.3336420267591836E-2</v>
      </c>
      <c r="V174" s="7">
        <f t="shared" si="46"/>
        <v>120104658.08625196</v>
      </c>
    </row>
    <row r="175" spans="1:22" x14ac:dyDescent="0.25">
      <c r="A175" s="5">
        <f t="shared" si="37"/>
        <v>2004</v>
      </c>
      <c r="B175" s="6">
        <f t="shared" si="40"/>
        <v>38115</v>
      </c>
      <c r="C175" s="7">
        <f>MAX(SUMIFS('Filing Data'!$V:$V,'Filing Data'!$D:$D,'Benchmark Value'!$B175),C174)</f>
        <v>52227699.111534193</v>
      </c>
      <c r="D175" s="7">
        <f>SUMIFS('Filing Data'!$Z:$Z,'Filing Data'!$D:$D,'Benchmark Value'!$B175)</f>
        <v>0</v>
      </c>
      <c r="E175" s="16">
        <f t="shared" si="41"/>
        <v>0</v>
      </c>
      <c r="F175" s="10">
        <f>SUM(D$11:D174)</f>
        <v>0</v>
      </c>
      <c r="G175" s="10">
        <f t="shared" si="33"/>
        <v>366</v>
      </c>
      <c r="H175" s="7">
        <f t="shared" si="42"/>
        <v>0</v>
      </c>
      <c r="I175" s="16">
        <f>SUMIFS('Filing Data'!$X:$X,'Filing Data'!$D:$D,'Benchmark Value'!$B175)</f>
        <v>0</v>
      </c>
      <c r="J175" s="16">
        <f t="shared" si="38"/>
        <v>0</v>
      </c>
      <c r="K175" s="10">
        <f>SUM(I$11:I174)</f>
        <v>0</v>
      </c>
      <c r="L175" s="27">
        <f t="shared" si="34"/>
        <v>366</v>
      </c>
      <c r="M175" s="7">
        <f t="shared" si="43"/>
        <v>0</v>
      </c>
      <c r="N175" s="7">
        <f>IF(ISNA(VLOOKUP(B175,'Distribution Data'!$G:$H,2,FALSE)),0,VLOOKUP(B175,'Distribution Data'!$G:$H,2,FALSE))</f>
        <v>0</v>
      </c>
      <c r="O175" s="16">
        <f>IF(ISNA(INDEX($C174:$C$3618,MATCH(TRUE,INDEX($C174:$C$3618&lt;&gt;$C174,0),0))), O174, INDEX($C174:$C$3618,MATCH(TRUE,INDEX($C174:$C$3618&lt;&gt;$C174,0),0)))</f>
        <v>163248865.22290972</v>
      </c>
      <c r="P175" s="16">
        <f t="shared" si="35"/>
        <v>52227699.111534193</v>
      </c>
      <c r="Q175" s="27">
        <f t="shared" si="39"/>
        <v>65</v>
      </c>
      <c r="R175" s="7">
        <f t="shared" si="44"/>
        <v>1708017.940175008</v>
      </c>
      <c r="S175" s="7">
        <f t="shared" si="36"/>
        <v>1708017.940175008</v>
      </c>
      <c r="T175" s="5">
        <f>VLOOKUP($B175,'Benchmark Data'!$A:$B,2,FALSE)</f>
        <v>8.85</v>
      </c>
      <c r="U175" s="12">
        <f t="shared" si="45"/>
        <v>0</v>
      </c>
      <c r="V175" s="7">
        <f t="shared" si="46"/>
        <v>121812676.02642697</v>
      </c>
    </row>
    <row r="176" spans="1:22" x14ac:dyDescent="0.25">
      <c r="A176" s="5">
        <f t="shared" si="37"/>
        <v>2004</v>
      </c>
      <c r="B176" s="6">
        <f t="shared" si="40"/>
        <v>38116</v>
      </c>
      <c r="C176" s="7">
        <f>MAX(SUMIFS('Filing Data'!$V:$V,'Filing Data'!$D:$D,'Benchmark Value'!$B176),C175)</f>
        <v>52227699.111534193</v>
      </c>
      <c r="D176" s="7">
        <f>SUMIFS('Filing Data'!$Z:$Z,'Filing Data'!$D:$D,'Benchmark Value'!$B176)</f>
        <v>0</v>
      </c>
      <c r="E176" s="16">
        <f t="shared" si="41"/>
        <v>0</v>
      </c>
      <c r="F176" s="10">
        <f>SUM(D$11:D175)</f>
        <v>0</v>
      </c>
      <c r="G176" s="10">
        <f t="shared" si="33"/>
        <v>366</v>
      </c>
      <c r="H176" s="7">
        <f t="shared" si="42"/>
        <v>0</v>
      </c>
      <c r="I176" s="16">
        <f>SUMIFS('Filing Data'!$X:$X,'Filing Data'!$D:$D,'Benchmark Value'!$B176)</f>
        <v>0</v>
      </c>
      <c r="J176" s="16">
        <f t="shared" si="38"/>
        <v>0</v>
      </c>
      <c r="K176" s="10">
        <f>SUM(I$11:I175)</f>
        <v>0</v>
      </c>
      <c r="L176" s="27">
        <f t="shared" si="34"/>
        <v>366</v>
      </c>
      <c r="M176" s="7">
        <f t="shared" si="43"/>
        <v>0</v>
      </c>
      <c r="N176" s="7">
        <f>IF(ISNA(VLOOKUP(B176,'Distribution Data'!$G:$H,2,FALSE)),0,VLOOKUP(B176,'Distribution Data'!$G:$H,2,FALSE))</f>
        <v>0</v>
      </c>
      <c r="O176" s="16">
        <f>IF(ISNA(INDEX($C175:$C$3618,MATCH(TRUE,INDEX($C175:$C$3618&lt;&gt;$C175,0),0))), O175, INDEX($C175:$C$3618,MATCH(TRUE,INDEX($C175:$C$3618&lt;&gt;$C175,0),0)))</f>
        <v>163248865.22290972</v>
      </c>
      <c r="P176" s="16">
        <f t="shared" si="35"/>
        <v>52227699.111534193</v>
      </c>
      <c r="Q176" s="27">
        <f t="shared" si="39"/>
        <v>65</v>
      </c>
      <c r="R176" s="7">
        <f t="shared" si="44"/>
        <v>1708017.940175008</v>
      </c>
      <c r="S176" s="7">
        <f t="shared" si="36"/>
        <v>1708017.940175008</v>
      </c>
      <c r="T176" s="5">
        <f>VLOOKUP($B176,'Benchmark Data'!$A:$B,2,FALSE)</f>
        <v>8.85</v>
      </c>
      <c r="U176" s="12">
        <f t="shared" si="45"/>
        <v>0</v>
      </c>
      <c r="V176" s="7">
        <f t="shared" si="46"/>
        <v>123520693.96660198</v>
      </c>
    </row>
    <row r="177" spans="1:22" x14ac:dyDescent="0.25">
      <c r="A177" s="5">
        <f t="shared" si="37"/>
        <v>2004</v>
      </c>
      <c r="B177" s="6">
        <f t="shared" si="40"/>
        <v>38117</v>
      </c>
      <c r="C177" s="7">
        <f>MAX(SUMIFS('Filing Data'!$V:$V,'Filing Data'!$D:$D,'Benchmark Value'!$B177),C176)</f>
        <v>52227699.111534193</v>
      </c>
      <c r="D177" s="7">
        <f>SUMIFS('Filing Data'!$Z:$Z,'Filing Data'!$D:$D,'Benchmark Value'!$B177)</f>
        <v>0</v>
      </c>
      <c r="E177" s="16">
        <f t="shared" si="41"/>
        <v>0</v>
      </c>
      <c r="F177" s="10">
        <f>SUM(D$11:D176)</f>
        <v>0</v>
      </c>
      <c r="G177" s="10">
        <f t="shared" si="33"/>
        <v>366</v>
      </c>
      <c r="H177" s="7">
        <f t="shared" si="42"/>
        <v>0</v>
      </c>
      <c r="I177" s="16">
        <f>SUMIFS('Filing Data'!$X:$X,'Filing Data'!$D:$D,'Benchmark Value'!$B177)</f>
        <v>0</v>
      </c>
      <c r="J177" s="16">
        <f t="shared" si="38"/>
        <v>0</v>
      </c>
      <c r="K177" s="10">
        <f>SUM(I$11:I176)</f>
        <v>0</v>
      </c>
      <c r="L177" s="27">
        <f t="shared" si="34"/>
        <v>366</v>
      </c>
      <c r="M177" s="7">
        <f t="shared" si="43"/>
        <v>0</v>
      </c>
      <c r="N177" s="7">
        <f>IF(ISNA(VLOOKUP(B177,'Distribution Data'!$G:$H,2,FALSE)),0,VLOOKUP(B177,'Distribution Data'!$G:$H,2,FALSE))</f>
        <v>0</v>
      </c>
      <c r="O177" s="16">
        <f>IF(ISNA(INDEX($C176:$C$3618,MATCH(TRUE,INDEX($C176:$C$3618&lt;&gt;$C176,0),0))), O176, INDEX($C176:$C$3618,MATCH(TRUE,INDEX($C176:$C$3618&lt;&gt;$C176,0),0)))</f>
        <v>163248865.22290972</v>
      </c>
      <c r="P177" s="16">
        <f t="shared" si="35"/>
        <v>52227699.111534193</v>
      </c>
      <c r="Q177" s="27">
        <f t="shared" si="39"/>
        <v>65</v>
      </c>
      <c r="R177" s="7">
        <f t="shared" si="44"/>
        <v>1708017.940175008</v>
      </c>
      <c r="S177" s="7">
        <f t="shared" si="36"/>
        <v>1708017.940175008</v>
      </c>
      <c r="T177" s="5">
        <f>VLOOKUP($B177,'Benchmark Data'!$A:$B,2,FALSE)</f>
        <v>8.75</v>
      </c>
      <c r="U177" s="12">
        <f t="shared" si="45"/>
        <v>-1.1363758650315095E-2</v>
      </c>
      <c r="V177" s="7">
        <f t="shared" si="46"/>
        <v>123832997.85065719</v>
      </c>
    </row>
    <row r="178" spans="1:22" x14ac:dyDescent="0.25">
      <c r="A178" s="5">
        <f t="shared" si="37"/>
        <v>2004</v>
      </c>
      <c r="B178" s="6">
        <f t="shared" si="40"/>
        <v>38118</v>
      </c>
      <c r="C178" s="7">
        <f>MAX(SUMIFS('Filing Data'!$V:$V,'Filing Data'!$D:$D,'Benchmark Value'!$B178),C177)</f>
        <v>52227699.111534193</v>
      </c>
      <c r="D178" s="7">
        <f>SUMIFS('Filing Data'!$Z:$Z,'Filing Data'!$D:$D,'Benchmark Value'!$B178)</f>
        <v>0</v>
      </c>
      <c r="E178" s="16">
        <f t="shared" si="41"/>
        <v>0</v>
      </c>
      <c r="F178" s="10">
        <f>SUM(D$11:D177)</f>
        <v>0</v>
      </c>
      <c r="G178" s="10">
        <f t="shared" si="33"/>
        <v>366</v>
      </c>
      <c r="H178" s="7">
        <f t="shared" si="42"/>
        <v>0</v>
      </c>
      <c r="I178" s="16">
        <f>SUMIFS('Filing Data'!$X:$X,'Filing Data'!$D:$D,'Benchmark Value'!$B178)</f>
        <v>0</v>
      </c>
      <c r="J178" s="16">
        <f t="shared" si="38"/>
        <v>0</v>
      </c>
      <c r="K178" s="10">
        <f>SUM(I$11:I177)</f>
        <v>0</v>
      </c>
      <c r="L178" s="27">
        <f t="shared" si="34"/>
        <v>366</v>
      </c>
      <c r="M178" s="7">
        <f t="shared" si="43"/>
        <v>0</v>
      </c>
      <c r="N178" s="7">
        <f>IF(ISNA(VLOOKUP(B178,'Distribution Data'!$G:$H,2,FALSE)),0,VLOOKUP(B178,'Distribution Data'!$G:$H,2,FALSE))</f>
        <v>0</v>
      </c>
      <c r="O178" s="16">
        <f>IF(ISNA(INDEX($C177:$C$3618,MATCH(TRUE,INDEX($C177:$C$3618&lt;&gt;$C177,0),0))), O177, INDEX($C177:$C$3618,MATCH(TRUE,INDEX($C177:$C$3618&lt;&gt;$C177,0),0)))</f>
        <v>163248865.22290972</v>
      </c>
      <c r="P178" s="16">
        <f t="shared" si="35"/>
        <v>52227699.111534193</v>
      </c>
      <c r="Q178" s="27">
        <f t="shared" si="39"/>
        <v>65</v>
      </c>
      <c r="R178" s="7">
        <f t="shared" si="44"/>
        <v>1708017.940175008</v>
      </c>
      <c r="S178" s="7">
        <f t="shared" si="36"/>
        <v>1708017.940175008</v>
      </c>
      <c r="T178" s="5">
        <f>VLOOKUP($B178,'Benchmark Data'!$A:$B,2,FALSE)</f>
        <v>8.82</v>
      </c>
      <c r="U178" s="12">
        <f t="shared" si="45"/>
        <v>7.9681696491768813E-3</v>
      </c>
      <c r="V178" s="7">
        <f t="shared" si="46"/>
        <v>126531679.77363746</v>
      </c>
    </row>
    <row r="179" spans="1:22" x14ac:dyDescent="0.25">
      <c r="A179" s="5">
        <f t="shared" si="37"/>
        <v>2004</v>
      </c>
      <c r="B179" s="6">
        <f t="shared" si="40"/>
        <v>38119</v>
      </c>
      <c r="C179" s="7">
        <f>MAX(SUMIFS('Filing Data'!$V:$V,'Filing Data'!$D:$D,'Benchmark Value'!$B179),C178)</f>
        <v>52227699.111534193</v>
      </c>
      <c r="D179" s="7">
        <f>SUMIFS('Filing Data'!$Z:$Z,'Filing Data'!$D:$D,'Benchmark Value'!$B179)</f>
        <v>0</v>
      </c>
      <c r="E179" s="16">
        <f t="shared" si="41"/>
        <v>0</v>
      </c>
      <c r="F179" s="10">
        <f>SUM(D$11:D178)</f>
        <v>0</v>
      </c>
      <c r="G179" s="10">
        <f t="shared" si="33"/>
        <v>366</v>
      </c>
      <c r="H179" s="7">
        <f t="shared" si="42"/>
        <v>0</v>
      </c>
      <c r="I179" s="16">
        <f>SUMIFS('Filing Data'!$X:$X,'Filing Data'!$D:$D,'Benchmark Value'!$B179)</f>
        <v>0</v>
      </c>
      <c r="J179" s="16">
        <f t="shared" si="38"/>
        <v>0</v>
      </c>
      <c r="K179" s="10">
        <f>SUM(I$11:I178)</f>
        <v>0</v>
      </c>
      <c r="L179" s="27">
        <f t="shared" si="34"/>
        <v>366</v>
      </c>
      <c r="M179" s="7">
        <f t="shared" si="43"/>
        <v>0</v>
      </c>
      <c r="N179" s="7">
        <f>IF(ISNA(VLOOKUP(B179,'Distribution Data'!$G:$H,2,FALSE)),0,VLOOKUP(B179,'Distribution Data'!$G:$H,2,FALSE))</f>
        <v>0</v>
      </c>
      <c r="O179" s="16">
        <f>IF(ISNA(INDEX($C178:$C$3618,MATCH(TRUE,INDEX($C178:$C$3618&lt;&gt;$C178,0),0))), O178, INDEX($C178:$C$3618,MATCH(TRUE,INDEX($C178:$C$3618&lt;&gt;$C178,0),0)))</f>
        <v>163248865.22290972</v>
      </c>
      <c r="P179" s="16">
        <f t="shared" si="35"/>
        <v>52227699.111534193</v>
      </c>
      <c r="Q179" s="27">
        <f t="shared" si="39"/>
        <v>65</v>
      </c>
      <c r="R179" s="7">
        <f t="shared" si="44"/>
        <v>1708017.940175008</v>
      </c>
      <c r="S179" s="7">
        <f t="shared" si="36"/>
        <v>1708017.940175008</v>
      </c>
      <c r="T179" s="5">
        <f>VLOOKUP($B179,'Benchmark Data'!$A:$B,2,FALSE)</f>
        <v>8.83</v>
      </c>
      <c r="U179" s="12">
        <f t="shared" si="45"/>
        <v>1.1331445971686754E-3</v>
      </c>
      <c r="V179" s="7">
        <f t="shared" si="46"/>
        <v>128383157.66820435</v>
      </c>
    </row>
    <row r="180" spans="1:22" x14ac:dyDescent="0.25">
      <c r="A180" s="5">
        <f t="shared" si="37"/>
        <v>2004</v>
      </c>
      <c r="B180" s="6">
        <f t="shared" si="40"/>
        <v>38120</v>
      </c>
      <c r="C180" s="7">
        <f>MAX(SUMIFS('Filing Data'!$V:$V,'Filing Data'!$D:$D,'Benchmark Value'!$B180),C179)</f>
        <v>52227699.111534193</v>
      </c>
      <c r="D180" s="7">
        <f>SUMIFS('Filing Data'!$Z:$Z,'Filing Data'!$D:$D,'Benchmark Value'!$B180)</f>
        <v>0</v>
      </c>
      <c r="E180" s="16">
        <f t="shared" si="41"/>
        <v>0</v>
      </c>
      <c r="F180" s="10">
        <f>SUM(D$11:D179)</f>
        <v>0</v>
      </c>
      <c r="G180" s="10">
        <f t="shared" si="33"/>
        <v>366</v>
      </c>
      <c r="H180" s="7">
        <f t="shared" si="42"/>
        <v>0</v>
      </c>
      <c r="I180" s="16">
        <f>SUMIFS('Filing Data'!$X:$X,'Filing Data'!$D:$D,'Benchmark Value'!$B180)</f>
        <v>0</v>
      </c>
      <c r="J180" s="16">
        <f t="shared" si="38"/>
        <v>0</v>
      </c>
      <c r="K180" s="10">
        <f>SUM(I$11:I179)</f>
        <v>0</v>
      </c>
      <c r="L180" s="27">
        <f t="shared" si="34"/>
        <v>366</v>
      </c>
      <c r="M180" s="7">
        <f t="shared" si="43"/>
        <v>0</v>
      </c>
      <c r="N180" s="7">
        <f>IF(ISNA(VLOOKUP(B180,'Distribution Data'!$G:$H,2,FALSE)),0,VLOOKUP(B180,'Distribution Data'!$G:$H,2,FALSE))</f>
        <v>0</v>
      </c>
      <c r="O180" s="16">
        <f>IF(ISNA(INDEX($C179:$C$3618,MATCH(TRUE,INDEX($C179:$C$3618&lt;&gt;$C179,0),0))), O179, INDEX($C179:$C$3618,MATCH(TRUE,INDEX($C179:$C$3618&lt;&gt;$C179,0),0)))</f>
        <v>163248865.22290972</v>
      </c>
      <c r="P180" s="16">
        <f t="shared" si="35"/>
        <v>52227699.111534193</v>
      </c>
      <c r="Q180" s="27">
        <f t="shared" si="39"/>
        <v>65</v>
      </c>
      <c r="R180" s="7">
        <f t="shared" si="44"/>
        <v>1708017.940175008</v>
      </c>
      <c r="S180" s="7">
        <f t="shared" si="36"/>
        <v>1708017.940175008</v>
      </c>
      <c r="T180" s="5">
        <f>VLOOKUP($B180,'Benchmark Data'!$A:$B,2,FALSE)</f>
        <v>8.83</v>
      </c>
      <c r="U180" s="12">
        <f t="shared" si="45"/>
        <v>0</v>
      </c>
      <c r="V180" s="7">
        <f t="shared" si="46"/>
        <v>130091175.60837936</v>
      </c>
    </row>
    <row r="181" spans="1:22" x14ac:dyDescent="0.25">
      <c r="A181" s="5">
        <f t="shared" si="37"/>
        <v>2004</v>
      </c>
      <c r="B181" s="6">
        <f t="shared" si="40"/>
        <v>38121</v>
      </c>
      <c r="C181" s="7">
        <f>MAX(SUMIFS('Filing Data'!$V:$V,'Filing Data'!$D:$D,'Benchmark Value'!$B181),C180)</f>
        <v>52227699.111534193</v>
      </c>
      <c r="D181" s="7">
        <f>SUMIFS('Filing Data'!$Z:$Z,'Filing Data'!$D:$D,'Benchmark Value'!$B181)</f>
        <v>0</v>
      </c>
      <c r="E181" s="16">
        <f t="shared" si="41"/>
        <v>0</v>
      </c>
      <c r="F181" s="10">
        <f>SUM(D$11:D180)</f>
        <v>0</v>
      </c>
      <c r="G181" s="10">
        <f t="shared" si="33"/>
        <v>366</v>
      </c>
      <c r="H181" s="7">
        <f t="shared" si="42"/>
        <v>0</v>
      </c>
      <c r="I181" s="16">
        <f>SUMIFS('Filing Data'!$X:$X,'Filing Data'!$D:$D,'Benchmark Value'!$B181)</f>
        <v>0</v>
      </c>
      <c r="J181" s="16">
        <f t="shared" si="38"/>
        <v>0</v>
      </c>
      <c r="K181" s="10">
        <f>SUM(I$11:I180)</f>
        <v>0</v>
      </c>
      <c r="L181" s="27">
        <f t="shared" si="34"/>
        <v>366</v>
      </c>
      <c r="M181" s="7">
        <f t="shared" si="43"/>
        <v>0</v>
      </c>
      <c r="N181" s="7">
        <f>IF(ISNA(VLOOKUP(B181,'Distribution Data'!$G:$H,2,FALSE)),0,VLOOKUP(B181,'Distribution Data'!$G:$H,2,FALSE))</f>
        <v>0</v>
      </c>
      <c r="O181" s="16">
        <f>IF(ISNA(INDEX($C180:$C$3618,MATCH(TRUE,INDEX($C180:$C$3618&lt;&gt;$C180,0),0))), O180, INDEX($C180:$C$3618,MATCH(TRUE,INDEX($C180:$C$3618&lt;&gt;$C180,0),0)))</f>
        <v>163248865.22290972</v>
      </c>
      <c r="P181" s="16">
        <f t="shared" si="35"/>
        <v>52227699.111534193</v>
      </c>
      <c r="Q181" s="27">
        <f t="shared" si="39"/>
        <v>65</v>
      </c>
      <c r="R181" s="7">
        <f t="shared" si="44"/>
        <v>1708017.940175008</v>
      </c>
      <c r="S181" s="7">
        <f t="shared" si="36"/>
        <v>1708017.940175008</v>
      </c>
      <c r="T181" s="5">
        <f>VLOOKUP($B181,'Benchmark Data'!$A:$B,2,FALSE)</f>
        <v>8.93</v>
      </c>
      <c r="U181" s="12">
        <f t="shared" si="45"/>
        <v>1.1261380272539014E-2</v>
      </c>
      <c r="V181" s="7">
        <f t="shared" si="46"/>
        <v>133272479.79553489</v>
      </c>
    </row>
    <row r="182" spans="1:22" x14ac:dyDescent="0.25">
      <c r="A182" s="5">
        <f t="shared" si="37"/>
        <v>2004</v>
      </c>
      <c r="B182" s="6">
        <f t="shared" si="40"/>
        <v>38122</v>
      </c>
      <c r="C182" s="7">
        <f>MAX(SUMIFS('Filing Data'!$V:$V,'Filing Data'!$D:$D,'Benchmark Value'!$B182),C181)</f>
        <v>52227699.111534193</v>
      </c>
      <c r="D182" s="7">
        <f>SUMIFS('Filing Data'!$Z:$Z,'Filing Data'!$D:$D,'Benchmark Value'!$B182)</f>
        <v>0</v>
      </c>
      <c r="E182" s="16">
        <f t="shared" si="41"/>
        <v>0</v>
      </c>
      <c r="F182" s="10">
        <f>SUM(D$11:D181)</f>
        <v>0</v>
      </c>
      <c r="G182" s="10">
        <f t="shared" si="33"/>
        <v>366</v>
      </c>
      <c r="H182" s="7">
        <f t="shared" si="42"/>
        <v>0</v>
      </c>
      <c r="I182" s="16">
        <f>SUMIFS('Filing Data'!$X:$X,'Filing Data'!$D:$D,'Benchmark Value'!$B182)</f>
        <v>0</v>
      </c>
      <c r="J182" s="16">
        <f t="shared" si="38"/>
        <v>0</v>
      </c>
      <c r="K182" s="10">
        <f>SUM(I$11:I181)</f>
        <v>0</v>
      </c>
      <c r="L182" s="27">
        <f t="shared" si="34"/>
        <v>366</v>
      </c>
      <c r="M182" s="7">
        <f t="shared" si="43"/>
        <v>0</v>
      </c>
      <c r="N182" s="7">
        <f>IF(ISNA(VLOOKUP(B182,'Distribution Data'!$G:$H,2,FALSE)),0,VLOOKUP(B182,'Distribution Data'!$G:$H,2,FALSE))</f>
        <v>0</v>
      </c>
      <c r="O182" s="16">
        <f>IF(ISNA(INDEX($C181:$C$3618,MATCH(TRUE,INDEX($C181:$C$3618&lt;&gt;$C181,0),0))), O181, INDEX($C181:$C$3618,MATCH(TRUE,INDEX($C181:$C$3618&lt;&gt;$C181,0),0)))</f>
        <v>163248865.22290972</v>
      </c>
      <c r="P182" s="16">
        <f t="shared" si="35"/>
        <v>52227699.111534193</v>
      </c>
      <c r="Q182" s="27">
        <f t="shared" si="39"/>
        <v>65</v>
      </c>
      <c r="R182" s="7">
        <f t="shared" si="44"/>
        <v>1708017.940175008</v>
      </c>
      <c r="S182" s="7">
        <f t="shared" si="36"/>
        <v>1708017.940175008</v>
      </c>
      <c r="T182" s="5">
        <f>VLOOKUP($B182,'Benchmark Data'!$A:$B,2,FALSE)</f>
        <v>8.93</v>
      </c>
      <c r="U182" s="12">
        <f t="shared" si="45"/>
        <v>0</v>
      </c>
      <c r="V182" s="7">
        <f t="shared" si="46"/>
        <v>134980497.73570991</v>
      </c>
    </row>
    <row r="183" spans="1:22" x14ac:dyDescent="0.25">
      <c r="A183" s="5">
        <f t="shared" si="37"/>
        <v>2004</v>
      </c>
      <c r="B183" s="6">
        <f t="shared" si="40"/>
        <v>38123</v>
      </c>
      <c r="C183" s="7">
        <f>MAX(SUMIFS('Filing Data'!$V:$V,'Filing Data'!$D:$D,'Benchmark Value'!$B183),C182)</f>
        <v>52227699.111534193</v>
      </c>
      <c r="D183" s="7">
        <f>SUMIFS('Filing Data'!$Z:$Z,'Filing Data'!$D:$D,'Benchmark Value'!$B183)</f>
        <v>0</v>
      </c>
      <c r="E183" s="16">
        <f t="shared" si="41"/>
        <v>0</v>
      </c>
      <c r="F183" s="10">
        <f>SUM(D$11:D182)</f>
        <v>0</v>
      </c>
      <c r="G183" s="10">
        <f t="shared" si="33"/>
        <v>366</v>
      </c>
      <c r="H183" s="7">
        <f t="shared" si="42"/>
        <v>0</v>
      </c>
      <c r="I183" s="16">
        <f>SUMIFS('Filing Data'!$X:$X,'Filing Data'!$D:$D,'Benchmark Value'!$B183)</f>
        <v>0</v>
      </c>
      <c r="J183" s="16">
        <f t="shared" si="38"/>
        <v>0</v>
      </c>
      <c r="K183" s="10">
        <f>SUM(I$11:I182)</f>
        <v>0</v>
      </c>
      <c r="L183" s="27">
        <f t="shared" si="34"/>
        <v>366</v>
      </c>
      <c r="M183" s="7">
        <f t="shared" si="43"/>
        <v>0</v>
      </c>
      <c r="N183" s="7">
        <f>IF(ISNA(VLOOKUP(B183,'Distribution Data'!$G:$H,2,FALSE)),0,VLOOKUP(B183,'Distribution Data'!$G:$H,2,FALSE))</f>
        <v>0</v>
      </c>
      <c r="O183" s="16">
        <f>IF(ISNA(INDEX($C182:$C$3618,MATCH(TRUE,INDEX($C182:$C$3618&lt;&gt;$C182,0),0))), O182, INDEX($C182:$C$3618,MATCH(TRUE,INDEX($C182:$C$3618&lt;&gt;$C182,0),0)))</f>
        <v>163248865.22290972</v>
      </c>
      <c r="P183" s="16">
        <f t="shared" si="35"/>
        <v>52227699.111534193</v>
      </c>
      <c r="Q183" s="27">
        <f t="shared" si="39"/>
        <v>65</v>
      </c>
      <c r="R183" s="7">
        <f t="shared" si="44"/>
        <v>1708017.940175008</v>
      </c>
      <c r="S183" s="7">
        <f t="shared" si="36"/>
        <v>1708017.940175008</v>
      </c>
      <c r="T183" s="5">
        <f>VLOOKUP($B183,'Benchmark Data'!$A:$B,2,FALSE)</f>
        <v>8.93</v>
      </c>
      <c r="U183" s="12">
        <f t="shared" si="45"/>
        <v>0</v>
      </c>
      <c r="V183" s="7">
        <f t="shared" si="46"/>
        <v>136688515.6758849</v>
      </c>
    </row>
    <row r="184" spans="1:22" x14ac:dyDescent="0.25">
      <c r="A184" s="5">
        <f t="shared" si="37"/>
        <v>2004</v>
      </c>
      <c r="B184" s="6">
        <f t="shared" si="40"/>
        <v>38124</v>
      </c>
      <c r="C184" s="7">
        <f>MAX(SUMIFS('Filing Data'!$V:$V,'Filing Data'!$D:$D,'Benchmark Value'!$B184),C183)</f>
        <v>52227699.111534193</v>
      </c>
      <c r="D184" s="7">
        <f>SUMIFS('Filing Data'!$Z:$Z,'Filing Data'!$D:$D,'Benchmark Value'!$B184)</f>
        <v>0</v>
      </c>
      <c r="E184" s="16">
        <f t="shared" si="41"/>
        <v>0</v>
      </c>
      <c r="F184" s="10">
        <f>SUM(D$11:D183)</f>
        <v>0</v>
      </c>
      <c r="G184" s="10">
        <f t="shared" si="33"/>
        <v>366</v>
      </c>
      <c r="H184" s="7">
        <f t="shared" si="42"/>
        <v>0</v>
      </c>
      <c r="I184" s="16">
        <f>SUMIFS('Filing Data'!$X:$X,'Filing Data'!$D:$D,'Benchmark Value'!$B184)</f>
        <v>0</v>
      </c>
      <c r="J184" s="16">
        <f t="shared" si="38"/>
        <v>0</v>
      </c>
      <c r="K184" s="10">
        <f>SUM(I$11:I183)</f>
        <v>0</v>
      </c>
      <c r="L184" s="27">
        <f t="shared" si="34"/>
        <v>366</v>
      </c>
      <c r="M184" s="7">
        <f t="shared" si="43"/>
        <v>0</v>
      </c>
      <c r="N184" s="7">
        <f>IF(ISNA(VLOOKUP(B184,'Distribution Data'!$G:$H,2,FALSE)),0,VLOOKUP(B184,'Distribution Data'!$G:$H,2,FALSE))</f>
        <v>0</v>
      </c>
      <c r="O184" s="16">
        <f>IF(ISNA(INDEX($C183:$C$3618,MATCH(TRUE,INDEX($C183:$C$3618&lt;&gt;$C183,0),0))), O183, INDEX($C183:$C$3618,MATCH(TRUE,INDEX($C183:$C$3618&lt;&gt;$C183,0),0)))</f>
        <v>163248865.22290972</v>
      </c>
      <c r="P184" s="16">
        <f t="shared" si="35"/>
        <v>52227699.111534193</v>
      </c>
      <c r="Q184" s="27">
        <f t="shared" si="39"/>
        <v>65</v>
      </c>
      <c r="R184" s="7">
        <f t="shared" si="44"/>
        <v>1708017.940175008</v>
      </c>
      <c r="S184" s="7">
        <f t="shared" si="36"/>
        <v>1708017.940175008</v>
      </c>
      <c r="T184" s="5">
        <f>VLOOKUP($B184,'Benchmark Data'!$A:$B,2,FALSE)</f>
        <v>9</v>
      </c>
      <c r="U184" s="12">
        <f t="shared" si="45"/>
        <v>7.808182447811709E-3</v>
      </c>
      <c r="V184" s="7">
        <f t="shared" si="46"/>
        <v>139468000.14431432</v>
      </c>
    </row>
    <row r="185" spans="1:22" x14ac:dyDescent="0.25">
      <c r="A185" s="5">
        <f t="shared" si="37"/>
        <v>2004</v>
      </c>
      <c r="B185" s="6">
        <f t="shared" si="40"/>
        <v>38125</v>
      </c>
      <c r="C185" s="7">
        <f>MAX(SUMIFS('Filing Data'!$V:$V,'Filing Data'!$D:$D,'Benchmark Value'!$B185),C184)</f>
        <v>52227699.111534193</v>
      </c>
      <c r="D185" s="7">
        <f>SUMIFS('Filing Data'!$Z:$Z,'Filing Data'!$D:$D,'Benchmark Value'!$B185)</f>
        <v>0</v>
      </c>
      <c r="E185" s="16">
        <f t="shared" si="41"/>
        <v>0</v>
      </c>
      <c r="F185" s="10">
        <f>SUM(D$11:D184)</f>
        <v>0</v>
      </c>
      <c r="G185" s="10">
        <f t="shared" si="33"/>
        <v>366</v>
      </c>
      <c r="H185" s="7">
        <f t="shared" si="42"/>
        <v>0</v>
      </c>
      <c r="I185" s="16">
        <f>SUMIFS('Filing Data'!$X:$X,'Filing Data'!$D:$D,'Benchmark Value'!$B185)</f>
        <v>0</v>
      </c>
      <c r="J185" s="16">
        <f t="shared" si="38"/>
        <v>0</v>
      </c>
      <c r="K185" s="10">
        <f>SUM(I$11:I184)</f>
        <v>0</v>
      </c>
      <c r="L185" s="27">
        <f t="shared" si="34"/>
        <v>366</v>
      </c>
      <c r="M185" s="7">
        <f t="shared" si="43"/>
        <v>0</v>
      </c>
      <c r="N185" s="7">
        <f>IF(ISNA(VLOOKUP(B185,'Distribution Data'!$G:$H,2,FALSE)),0,VLOOKUP(B185,'Distribution Data'!$G:$H,2,FALSE))</f>
        <v>0</v>
      </c>
      <c r="O185" s="16">
        <f>IF(ISNA(INDEX($C184:$C$3618,MATCH(TRUE,INDEX($C184:$C$3618&lt;&gt;$C184,0),0))), O184, INDEX($C184:$C$3618,MATCH(TRUE,INDEX($C184:$C$3618&lt;&gt;$C184,0),0)))</f>
        <v>163248865.22290972</v>
      </c>
      <c r="P185" s="16">
        <f t="shared" si="35"/>
        <v>52227699.111534193</v>
      </c>
      <c r="Q185" s="27">
        <f t="shared" si="39"/>
        <v>65</v>
      </c>
      <c r="R185" s="7">
        <f t="shared" si="44"/>
        <v>1708017.940175008</v>
      </c>
      <c r="S185" s="7">
        <f t="shared" si="36"/>
        <v>1708017.940175008</v>
      </c>
      <c r="T185" s="5">
        <f>VLOOKUP($B185,'Benchmark Data'!$A:$B,2,FALSE)</f>
        <v>9.17</v>
      </c>
      <c r="U185" s="12">
        <f t="shared" si="45"/>
        <v>1.8712708932154164E-2</v>
      </c>
      <c r="V185" s="7">
        <f t="shared" si="46"/>
        <v>143810413.64277083</v>
      </c>
    </row>
    <row r="186" spans="1:22" x14ac:dyDescent="0.25">
      <c r="A186" s="5">
        <f t="shared" si="37"/>
        <v>2004</v>
      </c>
      <c r="B186" s="6">
        <f t="shared" si="40"/>
        <v>38126</v>
      </c>
      <c r="C186" s="7">
        <f>MAX(SUMIFS('Filing Data'!$V:$V,'Filing Data'!$D:$D,'Benchmark Value'!$B186),C185)</f>
        <v>52227699.111534193</v>
      </c>
      <c r="D186" s="7">
        <f>SUMIFS('Filing Data'!$Z:$Z,'Filing Data'!$D:$D,'Benchmark Value'!$B186)</f>
        <v>0</v>
      </c>
      <c r="E186" s="16">
        <f t="shared" si="41"/>
        <v>0</v>
      </c>
      <c r="F186" s="10">
        <f>SUM(D$11:D185)</f>
        <v>0</v>
      </c>
      <c r="G186" s="10">
        <f t="shared" si="33"/>
        <v>366</v>
      </c>
      <c r="H186" s="7">
        <f t="shared" si="42"/>
        <v>0</v>
      </c>
      <c r="I186" s="16">
        <f>SUMIFS('Filing Data'!$X:$X,'Filing Data'!$D:$D,'Benchmark Value'!$B186)</f>
        <v>0</v>
      </c>
      <c r="J186" s="16">
        <f t="shared" si="38"/>
        <v>0</v>
      </c>
      <c r="K186" s="10">
        <f>SUM(I$11:I185)</f>
        <v>0</v>
      </c>
      <c r="L186" s="27">
        <f t="shared" si="34"/>
        <v>366</v>
      </c>
      <c r="M186" s="7">
        <f t="shared" si="43"/>
        <v>0</v>
      </c>
      <c r="N186" s="7">
        <f>IF(ISNA(VLOOKUP(B186,'Distribution Data'!$G:$H,2,FALSE)),0,VLOOKUP(B186,'Distribution Data'!$G:$H,2,FALSE))</f>
        <v>0</v>
      </c>
      <c r="O186" s="16">
        <f>IF(ISNA(INDEX($C185:$C$3618,MATCH(TRUE,INDEX($C185:$C$3618&lt;&gt;$C185,0),0))), O185, INDEX($C185:$C$3618,MATCH(TRUE,INDEX($C185:$C$3618&lt;&gt;$C185,0),0)))</f>
        <v>163248865.22290972</v>
      </c>
      <c r="P186" s="16">
        <f t="shared" si="35"/>
        <v>52227699.111534193</v>
      </c>
      <c r="Q186" s="27">
        <f t="shared" si="39"/>
        <v>65</v>
      </c>
      <c r="R186" s="7">
        <f t="shared" si="44"/>
        <v>1708017.940175008</v>
      </c>
      <c r="S186" s="7">
        <f t="shared" si="36"/>
        <v>1708017.940175008</v>
      </c>
      <c r="T186" s="5">
        <f>VLOOKUP($B186,'Benchmark Data'!$A:$B,2,FALSE)</f>
        <v>8.9700000000000006</v>
      </c>
      <c r="U186" s="12">
        <f t="shared" si="45"/>
        <v>-2.2051610197668672E-2</v>
      </c>
      <c r="V186" s="7">
        <f t="shared" si="46"/>
        <v>142381890.3911733</v>
      </c>
    </row>
    <row r="187" spans="1:22" x14ac:dyDescent="0.25">
      <c r="A187" s="5">
        <f t="shared" si="37"/>
        <v>2004</v>
      </c>
      <c r="B187" s="6">
        <f t="shared" si="40"/>
        <v>38127</v>
      </c>
      <c r="C187" s="7">
        <f>MAX(SUMIFS('Filing Data'!$V:$V,'Filing Data'!$D:$D,'Benchmark Value'!$B187),C186)</f>
        <v>52227699.111534193</v>
      </c>
      <c r="D187" s="7">
        <f>SUMIFS('Filing Data'!$Z:$Z,'Filing Data'!$D:$D,'Benchmark Value'!$B187)</f>
        <v>0</v>
      </c>
      <c r="E187" s="16">
        <f t="shared" si="41"/>
        <v>0</v>
      </c>
      <c r="F187" s="10">
        <f>SUM(D$11:D186)</f>
        <v>0</v>
      </c>
      <c r="G187" s="10">
        <f t="shared" si="33"/>
        <v>366</v>
      </c>
      <c r="H187" s="7">
        <f t="shared" si="42"/>
        <v>0</v>
      </c>
      <c r="I187" s="16">
        <f>SUMIFS('Filing Data'!$X:$X,'Filing Data'!$D:$D,'Benchmark Value'!$B187)</f>
        <v>0</v>
      </c>
      <c r="J187" s="16">
        <f t="shared" si="38"/>
        <v>0</v>
      </c>
      <c r="K187" s="10">
        <f>SUM(I$11:I186)</f>
        <v>0</v>
      </c>
      <c r="L187" s="27">
        <f t="shared" si="34"/>
        <v>366</v>
      </c>
      <c r="M187" s="7">
        <f t="shared" si="43"/>
        <v>0</v>
      </c>
      <c r="N187" s="7">
        <f>IF(ISNA(VLOOKUP(B187,'Distribution Data'!$G:$H,2,FALSE)),0,VLOOKUP(B187,'Distribution Data'!$G:$H,2,FALSE))</f>
        <v>0</v>
      </c>
      <c r="O187" s="16">
        <f>IF(ISNA(INDEX($C186:$C$3618,MATCH(TRUE,INDEX($C186:$C$3618&lt;&gt;$C186,0),0))), O186, INDEX($C186:$C$3618,MATCH(TRUE,INDEX($C186:$C$3618&lt;&gt;$C186,0),0)))</f>
        <v>163248865.22290972</v>
      </c>
      <c r="P187" s="16">
        <f t="shared" si="35"/>
        <v>52227699.111534193</v>
      </c>
      <c r="Q187" s="27">
        <f t="shared" si="39"/>
        <v>65</v>
      </c>
      <c r="R187" s="7">
        <f t="shared" si="44"/>
        <v>1708017.940175008</v>
      </c>
      <c r="S187" s="7">
        <f t="shared" si="36"/>
        <v>1708017.940175008</v>
      </c>
      <c r="T187" s="5">
        <f>VLOOKUP($B187,'Benchmark Data'!$A:$B,2,FALSE)</f>
        <v>9.14</v>
      </c>
      <c r="U187" s="12">
        <f t="shared" si="45"/>
        <v>1.8774709395353806E-2</v>
      </c>
      <c r="V187" s="7">
        <f t="shared" si="46"/>
        <v>146788338.80698925</v>
      </c>
    </row>
    <row r="188" spans="1:22" x14ac:dyDescent="0.25">
      <c r="A188" s="5">
        <f t="shared" si="37"/>
        <v>2004</v>
      </c>
      <c r="B188" s="6">
        <f t="shared" si="40"/>
        <v>38128</v>
      </c>
      <c r="C188" s="7">
        <f>MAX(SUMIFS('Filing Data'!$V:$V,'Filing Data'!$D:$D,'Benchmark Value'!$B188),C187)</f>
        <v>52227699.111534193</v>
      </c>
      <c r="D188" s="7">
        <f>SUMIFS('Filing Data'!$Z:$Z,'Filing Data'!$D:$D,'Benchmark Value'!$B188)</f>
        <v>0</v>
      </c>
      <c r="E188" s="16">
        <f t="shared" si="41"/>
        <v>0</v>
      </c>
      <c r="F188" s="10">
        <f>SUM(D$11:D187)</f>
        <v>0</v>
      </c>
      <c r="G188" s="10">
        <f t="shared" si="33"/>
        <v>366</v>
      </c>
      <c r="H188" s="7">
        <f t="shared" si="42"/>
        <v>0</v>
      </c>
      <c r="I188" s="16">
        <f>SUMIFS('Filing Data'!$X:$X,'Filing Data'!$D:$D,'Benchmark Value'!$B188)</f>
        <v>0</v>
      </c>
      <c r="J188" s="16">
        <f t="shared" si="38"/>
        <v>0</v>
      </c>
      <c r="K188" s="10">
        <f>SUM(I$11:I187)</f>
        <v>0</v>
      </c>
      <c r="L188" s="27">
        <f t="shared" si="34"/>
        <v>366</v>
      </c>
      <c r="M188" s="7">
        <f t="shared" si="43"/>
        <v>0</v>
      </c>
      <c r="N188" s="7">
        <f>IF(ISNA(VLOOKUP(B188,'Distribution Data'!$G:$H,2,FALSE)),0,VLOOKUP(B188,'Distribution Data'!$G:$H,2,FALSE))</f>
        <v>0</v>
      </c>
      <c r="O188" s="16">
        <f>IF(ISNA(INDEX($C187:$C$3618,MATCH(TRUE,INDEX($C187:$C$3618&lt;&gt;$C187,0),0))), O187, INDEX($C187:$C$3618,MATCH(TRUE,INDEX($C187:$C$3618&lt;&gt;$C187,0),0)))</f>
        <v>163248865.22290972</v>
      </c>
      <c r="P188" s="16">
        <f t="shared" si="35"/>
        <v>52227699.111534193</v>
      </c>
      <c r="Q188" s="27">
        <f t="shared" si="39"/>
        <v>65</v>
      </c>
      <c r="R188" s="7">
        <f t="shared" si="44"/>
        <v>1708017.940175008</v>
      </c>
      <c r="S188" s="7">
        <f t="shared" si="36"/>
        <v>1708017.940175008</v>
      </c>
      <c r="T188" s="5">
        <f>VLOOKUP($B188,'Benchmark Data'!$A:$B,2,FALSE)</f>
        <v>9.14</v>
      </c>
      <c r="U188" s="12">
        <f t="shared" si="45"/>
        <v>0</v>
      </c>
      <c r="V188" s="7">
        <f t="shared" si="46"/>
        <v>148496356.74716425</v>
      </c>
    </row>
    <row r="189" spans="1:22" x14ac:dyDescent="0.25">
      <c r="A189" s="5">
        <f t="shared" si="37"/>
        <v>2004</v>
      </c>
      <c r="B189" s="6">
        <f t="shared" si="40"/>
        <v>38129</v>
      </c>
      <c r="C189" s="7">
        <f>MAX(SUMIFS('Filing Data'!$V:$V,'Filing Data'!$D:$D,'Benchmark Value'!$B189),C188)</f>
        <v>52227699.111534193</v>
      </c>
      <c r="D189" s="7">
        <f>SUMIFS('Filing Data'!$Z:$Z,'Filing Data'!$D:$D,'Benchmark Value'!$B189)</f>
        <v>0</v>
      </c>
      <c r="E189" s="16">
        <f t="shared" si="41"/>
        <v>0</v>
      </c>
      <c r="F189" s="10">
        <f>SUM(D$11:D188)</f>
        <v>0</v>
      </c>
      <c r="G189" s="10">
        <f t="shared" si="33"/>
        <v>366</v>
      </c>
      <c r="H189" s="7">
        <f t="shared" si="42"/>
        <v>0</v>
      </c>
      <c r="I189" s="16">
        <f>SUMIFS('Filing Data'!$X:$X,'Filing Data'!$D:$D,'Benchmark Value'!$B189)</f>
        <v>0</v>
      </c>
      <c r="J189" s="16">
        <f t="shared" si="38"/>
        <v>0</v>
      </c>
      <c r="K189" s="10">
        <f>SUM(I$11:I188)</f>
        <v>0</v>
      </c>
      <c r="L189" s="27">
        <f t="shared" si="34"/>
        <v>366</v>
      </c>
      <c r="M189" s="7">
        <f t="shared" si="43"/>
        <v>0</v>
      </c>
      <c r="N189" s="7">
        <f>IF(ISNA(VLOOKUP(B189,'Distribution Data'!$G:$H,2,FALSE)),0,VLOOKUP(B189,'Distribution Data'!$G:$H,2,FALSE))</f>
        <v>0</v>
      </c>
      <c r="O189" s="16">
        <f>IF(ISNA(INDEX($C188:$C$3618,MATCH(TRUE,INDEX($C188:$C$3618&lt;&gt;$C188,0),0))), O188, INDEX($C188:$C$3618,MATCH(TRUE,INDEX($C188:$C$3618&lt;&gt;$C188,0),0)))</f>
        <v>163248865.22290972</v>
      </c>
      <c r="P189" s="16">
        <f t="shared" si="35"/>
        <v>52227699.111534193</v>
      </c>
      <c r="Q189" s="27">
        <f t="shared" si="39"/>
        <v>65</v>
      </c>
      <c r="R189" s="7">
        <f t="shared" si="44"/>
        <v>1708017.940175008</v>
      </c>
      <c r="S189" s="7">
        <f t="shared" si="36"/>
        <v>1708017.940175008</v>
      </c>
      <c r="T189" s="5">
        <f>VLOOKUP($B189,'Benchmark Data'!$A:$B,2,FALSE)</f>
        <v>9.14</v>
      </c>
      <c r="U189" s="12">
        <f t="shared" si="45"/>
        <v>0</v>
      </c>
      <c r="V189" s="7">
        <f t="shared" si="46"/>
        <v>150204374.68733925</v>
      </c>
    </row>
    <row r="190" spans="1:22" x14ac:dyDescent="0.25">
      <c r="A190" s="5">
        <f t="shared" si="37"/>
        <v>2004</v>
      </c>
      <c r="B190" s="6">
        <f t="shared" si="40"/>
        <v>38130</v>
      </c>
      <c r="C190" s="7">
        <f>MAX(SUMIFS('Filing Data'!$V:$V,'Filing Data'!$D:$D,'Benchmark Value'!$B190),C189)</f>
        <v>52227699.111534193</v>
      </c>
      <c r="D190" s="7">
        <f>SUMIFS('Filing Data'!$Z:$Z,'Filing Data'!$D:$D,'Benchmark Value'!$B190)</f>
        <v>0</v>
      </c>
      <c r="E190" s="16">
        <f t="shared" si="41"/>
        <v>0</v>
      </c>
      <c r="F190" s="10">
        <f>SUM(D$11:D189)</f>
        <v>0</v>
      </c>
      <c r="G190" s="10">
        <f t="shared" si="33"/>
        <v>366</v>
      </c>
      <c r="H190" s="7">
        <f t="shared" si="42"/>
        <v>0</v>
      </c>
      <c r="I190" s="16">
        <f>SUMIFS('Filing Data'!$X:$X,'Filing Data'!$D:$D,'Benchmark Value'!$B190)</f>
        <v>0</v>
      </c>
      <c r="J190" s="16">
        <f t="shared" si="38"/>
        <v>0</v>
      </c>
      <c r="K190" s="10">
        <f>SUM(I$11:I189)</f>
        <v>0</v>
      </c>
      <c r="L190" s="27">
        <f t="shared" si="34"/>
        <v>366</v>
      </c>
      <c r="M190" s="7">
        <f t="shared" si="43"/>
        <v>0</v>
      </c>
      <c r="N190" s="7">
        <f>IF(ISNA(VLOOKUP(B190,'Distribution Data'!$G:$H,2,FALSE)),0,VLOOKUP(B190,'Distribution Data'!$G:$H,2,FALSE))</f>
        <v>0</v>
      </c>
      <c r="O190" s="16">
        <f>IF(ISNA(INDEX($C189:$C$3618,MATCH(TRUE,INDEX($C189:$C$3618&lt;&gt;$C189,0),0))), O189, INDEX($C189:$C$3618,MATCH(TRUE,INDEX($C189:$C$3618&lt;&gt;$C189,0),0)))</f>
        <v>163248865.22290972</v>
      </c>
      <c r="P190" s="16">
        <f t="shared" si="35"/>
        <v>52227699.111534193</v>
      </c>
      <c r="Q190" s="27">
        <f t="shared" si="39"/>
        <v>65</v>
      </c>
      <c r="R190" s="7">
        <f t="shared" si="44"/>
        <v>1708017.940175008</v>
      </c>
      <c r="S190" s="7">
        <f t="shared" si="36"/>
        <v>1708017.940175008</v>
      </c>
      <c r="T190" s="5">
        <f>VLOOKUP($B190,'Benchmark Data'!$A:$B,2,FALSE)</f>
        <v>9.14</v>
      </c>
      <c r="U190" s="12">
        <f t="shared" si="45"/>
        <v>0</v>
      </c>
      <c r="V190" s="7">
        <f t="shared" si="46"/>
        <v>151912392.62751424</v>
      </c>
    </row>
    <row r="191" spans="1:22" x14ac:dyDescent="0.25">
      <c r="A191" s="5">
        <f t="shared" si="37"/>
        <v>2004</v>
      </c>
      <c r="B191" s="6">
        <f t="shared" si="40"/>
        <v>38131</v>
      </c>
      <c r="C191" s="7">
        <f>MAX(SUMIFS('Filing Data'!$V:$V,'Filing Data'!$D:$D,'Benchmark Value'!$B191),C190)</f>
        <v>52227699.111534193</v>
      </c>
      <c r="D191" s="7">
        <f>SUMIFS('Filing Data'!$Z:$Z,'Filing Data'!$D:$D,'Benchmark Value'!$B191)</f>
        <v>0</v>
      </c>
      <c r="E191" s="16">
        <f t="shared" si="41"/>
        <v>0</v>
      </c>
      <c r="F191" s="10">
        <f>SUM(D$11:D190)</f>
        <v>0</v>
      </c>
      <c r="G191" s="10">
        <f t="shared" si="33"/>
        <v>366</v>
      </c>
      <c r="H191" s="7">
        <f t="shared" si="42"/>
        <v>0</v>
      </c>
      <c r="I191" s="16">
        <f>SUMIFS('Filing Data'!$X:$X,'Filing Data'!$D:$D,'Benchmark Value'!$B191)</f>
        <v>0</v>
      </c>
      <c r="J191" s="16">
        <f t="shared" si="38"/>
        <v>0</v>
      </c>
      <c r="K191" s="10">
        <f>SUM(I$11:I190)</f>
        <v>0</v>
      </c>
      <c r="L191" s="27">
        <f t="shared" si="34"/>
        <v>366</v>
      </c>
      <c r="M191" s="7">
        <f t="shared" si="43"/>
        <v>0</v>
      </c>
      <c r="N191" s="7">
        <f>IF(ISNA(VLOOKUP(B191,'Distribution Data'!$G:$H,2,FALSE)),0,VLOOKUP(B191,'Distribution Data'!$G:$H,2,FALSE))</f>
        <v>0</v>
      </c>
      <c r="O191" s="16">
        <f>IF(ISNA(INDEX($C190:$C$3618,MATCH(TRUE,INDEX($C190:$C$3618&lt;&gt;$C190,0),0))), O190, INDEX($C190:$C$3618,MATCH(TRUE,INDEX($C190:$C$3618&lt;&gt;$C190,0),0)))</f>
        <v>163248865.22290972</v>
      </c>
      <c r="P191" s="16">
        <f t="shared" si="35"/>
        <v>52227699.111534193</v>
      </c>
      <c r="Q191" s="27">
        <f t="shared" si="39"/>
        <v>65</v>
      </c>
      <c r="R191" s="7">
        <f t="shared" si="44"/>
        <v>1708017.940175008</v>
      </c>
      <c r="S191" s="7">
        <f t="shared" si="36"/>
        <v>1708017.940175008</v>
      </c>
      <c r="T191" s="5">
        <f>VLOOKUP($B191,'Benchmark Data'!$A:$B,2,FALSE)</f>
        <v>9.24</v>
      </c>
      <c r="U191" s="12">
        <f t="shared" si="45"/>
        <v>1.0881500187534207E-2</v>
      </c>
      <c r="V191" s="7">
        <f t="shared" si="46"/>
        <v>155282471.75617409</v>
      </c>
    </row>
    <row r="192" spans="1:22" x14ac:dyDescent="0.25">
      <c r="A192" s="5">
        <f t="shared" si="37"/>
        <v>2004</v>
      </c>
      <c r="B192" s="6">
        <f t="shared" si="40"/>
        <v>38132</v>
      </c>
      <c r="C192" s="7">
        <f>MAX(SUMIFS('Filing Data'!$V:$V,'Filing Data'!$D:$D,'Benchmark Value'!$B192),C191)</f>
        <v>52227699.111534193</v>
      </c>
      <c r="D192" s="7">
        <f>SUMIFS('Filing Data'!$Z:$Z,'Filing Data'!$D:$D,'Benchmark Value'!$B192)</f>
        <v>0</v>
      </c>
      <c r="E192" s="16">
        <f t="shared" si="41"/>
        <v>0</v>
      </c>
      <c r="F192" s="10">
        <f>SUM(D$11:D191)</f>
        <v>0</v>
      </c>
      <c r="G192" s="10">
        <f t="shared" si="33"/>
        <v>366</v>
      </c>
      <c r="H192" s="7">
        <f t="shared" si="42"/>
        <v>0</v>
      </c>
      <c r="I192" s="16">
        <f>SUMIFS('Filing Data'!$X:$X,'Filing Data'!$D:$D,'Benchmark Value'!$B192)</f>
        <v>0</v>
      </c>
      <c r="J192" s="16">
        <f t="shared" si="38"/>
        <v>0</v>
      </c>
      <c r="K192" s="10">
        <f>SUM(I$11:I191)</f>
        <v>0</v>
      </c>
      <c r="L192" s="27">
        <f t="shared" si="34"/>
        <v>366</v>
      </c>
      <c r="M192" s="7">
        <f t="shared" si="43"/>
        <v>0</v>
      </c>
      <c r="N192" s="7">
        <f>IF(ISNA(VLOOKUP(B192,'Distribution Data'!$G:$H,2,FALSE)),0,VLOOKUP(B192,'Distribution Data'!$G:$H,2,FALSE))</f>
        <v>0</v>
      </c>
      <c r="O192" s="16">
        <f>IF(ISNA(INDEX($C191:$C$3618,MATCH(TRUE,INDEX($C191:$C$3618&lt;&gt;$C191,0),0))), O191, INDEX($C191:$C$3618,MATCH(TRUE,INDEX($C191:$C$3618&lt;&gt;$C191,0),0)))</f>
        <v>163248865.22290972</v>
      </c>
      <c r="P192" s="16">
        <f t="shared" si="35"/>
        <v>52227699.111534193</v>
      </c>
      <c r="Q192" s="27">
        <f t="shared" si="39"/>
        <v>65</v>
      </c>
      <c r="R192" s="7">
        <f t="shared" si="44"/>
        <v>1708017.940175008</v>
      </c>
      <c r="S192" s="7">
        <f t="shared" si="36"/>
        <v>1708017.940175008</v>
      </c>
      <c r="T192" s="5">
        <f>VLOOKUP($B192,'Benchmark Data'!$A:$B,2,FALSE)</f>
        <v>9.42</v>
      </c>
      <c r="U192" s="12">
        <f t="shared" si="45"/>
        <v>1.9293202934678851E-2</v>
      </c>
      <c r="V192" s="7">
        <f t="shared" si="46"/>
        <v>160015472.91237843</v>
      </c>
    </row>
    <row r="193" spans="1:22" x14ac:dyDescent="0.25">
      <c r="A193" s="5">
        <f t="shared" si="37"/>
        <v>2004</v>
      </c>
      <c r="B193" s="6">
        <f t="shared" si="40"/>
        <v>38133</v>
      </c>
      <c r="C193" s="7">
        <f>MAX(SUMIFS('Filing Data'!$V:$V,'Filing Data'!$D:$D,'Benchmark Value'!$B193),C192)</f>
        <v>163248865.22290972</v>
      </c>
      <c r="D193" s="7">
        <f>SUMIFS('Filing Data'!$Z:$Z,'Filing Data'!$D:$D,'Benchmark Value'!$B193)</f>
        <v>0</v>
      </c>
      <c r="E193" s="16">
        <f t="shared" si="41"/>
        <v>0</v>
      </c>
      <c r="F193" s="10">
        <f>SUM(D$11:D192)</f>
        <v>0</v>
      </c>
      <c r="G193" s="10">
        <f t="shared" si="33"/>
        <v>366</v>
      </c>
      <c r="H193" s="7">
        <f t="shared" si="42"/>
        <v>0</v>
      </c>
      <c r="I193" s="16">
        <f>SUMIFS('Filing Data'!$X:$X,'Filing Data'!$D:$D,'Benchmark Value'!$B193)</f>
        <v>0</v>
      </c>
      <c r="J193" s="16">
        <f t="shared" si="38"/>
        <v>0</v>
      </c>
      <c r="K193" s="10">
        <f>SUM(I$11:I192)</f>
        <v>0</v>
      </c>
      <c r="L193" s="27">
        <f t="shared" si="34"/>
        <v>366</v>
      </c>
      <c r="M193" s="7">
        <f t="shared" si="43"/>
        <v>0</v>
      </c>
      <c r="N193" s="7">
        <f>IF(ISNA(VLOOKUP(B193,'Distribution Data'!$G:$H,2,FALSE)),0,VLOOKUP(B193,'Distribution Data'!$G:$H,2,FALSE))</f>
        <v>0</v>
      </c>
      <c r="O193" s="16">
        <f>IF(ISNA(INDEX($C192:$C$3618,MATCH(TRUE,INDEX($C192:$C$3618&lt;&gt;$C192,0),0))), O192, INDEX($C192:$C$3618,MATCH(TRUE,INDEX($C192:$C$3618&lt;&gt;$C192,0),0)))</f>
        <v>163248865.22290972</v>
      </c>
      <c r="P193" s="16">
        <f t="shared" si="35"/>
        <v>52227699.111534193</v>
      </c>
      <c r="Q193" s="27">
        <f t="shared" si="39"/>
        <v>65</v>
      </c>
      <c r="R193" s="7">
        <f t="shared" si="44"/>
        <v>1708017.940175008</v>
      </c>
      <c r="S193" s="7">
        <f t="shared" si="36"/>
        <v>1708017.940175008</v>
      </c>
      <c r="T193" s="5">
        <f>VLOOKUP($B193,'Benchmark Data'!$A:$B,2,FALSE)</f>
        <v>9.56</v>
      </c>
      <c r="U193" s="12">
        <f t="shared" si="45"/>
        <v>1.4752638475038224E-2</v>
      </c>
      <c r="V193" s="7">
        <f t="shared" si="46"/>
        <v>164101640.13150597</v>
      </c>
    </row>
    <row r="194" spans="1:22" x14ac:dyDescent="0.25">
      <c r="A194" s="5">
        <f t="shared" si="37"/>
        <v>2004</v>
      </c>
      <c r="B194" s="6">
        <f t="shared" si="40"/>
        <v>38134</v>
      </c>
      <c r="C194" s="7">
        <f>MAX(SUMIFS('Filing Data'!$V:$V,'Filing Data'!$D:$D,'Benchmark Value'!$B194),C193)</f>
        <v>163248865.22290972</v>
      </c>
      <c r="D194" s="7">
        <f>SUMIFS('Filing Data'!$Z:$Z,'Filing Data'!$D:$D,'Benchmark Value'!$B194)</f>
        <v>0</v>
      </c>
      <c r="E194" s="16">
        <f t="shared" si="41"/>
        <v>0</v>
      </c>
      <c r="F194" s="10">
        <f>SUM(D$11:D193)</f>
        <v>0</v>
      </c>
      <c r="G194" s="10">
        <f t="shared" si="33"/>
        <v>366</v>
      </c>
      <c r="H194" s="7">
        <f t="shared" si="42"/>
        <v>0</v>
      </c>
      <c r="I194" s="16">
        <f>SUMIFS('Filing Data'!$X:$X,'Filing Data'!$D:$D,'Benchmark Value'!$B194)</f>
        <v>0</v>
      </c>
      <c r="J194" s="16">
        <f t="shared" si="38"/>
        <v>0</v>
      </c>
      <c r="K194" s="10">
        <f>SUM(I$11:I193)</f>
        <v>0</v>
      </c>
      <c r="L194" s="27">
        <f t="shared" si="34"/>
        <v>366</v>
      </c>
      <c r="M194" s="7">
        <f t="shared" si="43"/>
        <v>0</v>
      </c>
      <c r="N194" s="7">
        <f>IF(ISNA(VLOOKUP(B194,'Distribution Data'!$G:$H,2,FALSE)),0,VLOOKUP(B194,'Distribution Data'!$G:$H,2,FALSE))</f>
        <v>0</v>
      </c>
      <c r="O194" s="16">
        <f>IF(ISNA(INDEX($C193:$C$3618,MATCH(TRUE,INDEX($C193:$C$3618&lt;&gt;$C193,0),0))), O193, INDEX($C193:$C$3618,MATCH(TRUE,INDEX($C193:$C$3618&lt;&gt;$C193,0),0)))</f>
        <v>248703329.1025438</v>
      </c>
      <c r="P194" s="16">
        <f t="shared" si="35"/>
        <v>163248865.22290972</v>
      </c>
      <c r="Q194" s="27">
        <f t="shared" si="39"/>
        <v>27</v>
      </c>
      <c r="R194" s="7">
        <f t="shared" si="44"/>
        <v>3164980.1436901512</v>
      </c>
      <c r="S194" s="7">
        <f t="shared" si="36"/>
        <v>3164980.1436901512</v>
      </c>
      <c r="T194" s="5">
        <f>VLOOKUP($B194,'Benchmark Data'!$A:$B,2,FALSE)</f>
        <v>9.6</v>
      </c>
      <c r="U194" s="12">
        <f t="shared" si="45"/>
        <v>4.175371410480592E-3</v>
      </c>
      <c r="V194" s="7">
        <f t="shared" si="46"/>
        <v>167953238.01633212</v>
      </c>
    </row>
    <row r="195" spans="1:22" x14ac:dyDescent="0.25">
      <c r="A195" s="5">
        <f t="shared" si="37"/>
        <v>2004</v>
      </c>
      <c r="B195" s="6">
        <f t="shared" si="40"/>
        <v>38135</v>
      </c>
      <c r="C195" s="7">
        <f>MAX(SUMIFS('Filing Data'!$V:$V,'Filing Data'!$D:$D,'Benchmark Value'!$B195),C194)</f>
        <v>163248865.22290972</v>
      </c>
      <c r="D195" s="7">
        <f>SUMIFS('Filing Data'!$Z:$Z,'Filing Data'!$D:$D,'Benchmark Value'!$B195)</f>
        <v>0</v>
      </c>
      <c r="E195" s="16">
        <f t="shared" si="41"/>
        <v>0</v>
      </c>
      <c r="F195" s="10">
        <f>SUM(D$11:D194)</f>
        <v>0</v>
      </c>
      <c r="G195" s="10">
        <f t="shared" si="33"/>
        <v>366</v>
      </c>
      <c r="H195" s="7">
        <f t="shared" si="42"/>
        <v>0</v>
      </c>
      <c r="I195" s="16">
        <f>SUMIFS('Filing Data'!$X:$X,'Filing Data'!$D:$D,'Benchmark Value'!$B195)</f>
        <v>0</v>
      </c>
      <c r="J195" s="16">
        <f t="shared" si="38"/>
        <v>0</v>
      </c>
      <c r="K195" s="10">
        <f>SUM(I$11:I194)</f>
        <v>0</v>
      </c>
      <c r="L195" s="27">
        <f t="shared" si="34"/>
        <v>366</v>
      </c>
      <c r="M195" s="7">
        <f t="shared" si="43"/>
        <v>0</v>
      </c>
      <c r="N195" s="7">
        <f>IF(ISNA(VLOOKUP(B195,'Distribution Data'!$G:$H,2,FALSE)),0,VLOOKUP(B195,'Distribution Data'!$G:$H,2,FALSE))</f>
        <v>0</v>
      </c>
      <c r="O195" s="16">
        <f>IF(ISNA(INDEX($C194:$C$3618,MATCH(TRUE,INDEX($C194:$C$3618&lt;&gt;$C194,0),0))), O194, INDEX($C194:$C$3618,MATCH(TRUE,INDEX($C194:$C$3618&lt;&gt;$C194,0),0)))</f>
        <v>248703329.1025438</v>
      </c>
      <c r="P195" s="16">
        <f t="shared" si="35"/>
        <v>163248865.22290972</v>
      </c>
      <c r="Q195" s="27">
        <f t="shared" si="39"/>
        <v>27</v>
      </c>
      <c r="R195" s="7">
        <f t="shared" si="44"/>
        <v>3164980.1436901512</v>
      </c>
      <c r="S195" s="7">
        <f t="shared" si="36"/>
        <v>3164980.1436901512</v>
      </c>
      <c r="T195" s="5">
        <f>VLOOKUP($B195,'Benchmark Data'!$A:$B,2,FALSE)</f>
        <v>9.6999999999999993</v>
      </c>
      <c r="U195" s="12">
        <f t="shared" si="45"/>
        <v>1.0362787035546658E-2</v>
      </c>
      <c r="V195" s="7">
        <f t="shared" si="46"/>
        <v>172867731.05602574</v>
      </c>
    </row>
    <row r="196" spans="1:22" x14ac:dyDescent="0.25">
      <c r="A196" s="5">
        <f t="shared" si="37"/>
        <v>2004</v>
      </c>
      <c r="B196" s="6">
        <f t="shared" si="40"/>
        <v>38136</v>
      </c>
      <c r="C196" s="7">
        <f>MAX(SUMIFS('Filing Data'!$V:$V,'Filing Data'!$D:$D,'Benchmark Value'!$B196),C195)</f>
        <v>163248865.22290972</v>
      </c>
      <c r="D196" s="7">
        <f>SUMIFS('Filing Data'!$Z:$Z,'Filing Data'!$D:$D,'Benchmark Value'!$B196)</f>
        <v>0</v>
      </c>
      <c r="E196" s="16">
        <f t="shared" si="41"/>
        <v>0</v>
      </c>
      <c r="F196" s="10">
        <f>SUM(D$11:D195)</f>
        <v>0</v>
      </c>
      <c r="G196" s="10">
        <f t="shared" si="33"/>
        <v>366</v>
      </c>
      <c r="H196" s="7">
        <f t="shared" si="42"/>
        <v>0</v>
      </c>
      <c r="I196" s="16">
        <f>SUMIFS('Filing Data'!$X:$X,'Filing Data'!$D:$D,'Benchmark Value'!$B196)</f>
        <v>0</v>
      </c>
      <c r="J196" s="16">
        <f t="shared" si="38"/>
        <v>0</v>
      </c>
      <c r="K196" s="10">
        <f>SUM(I$11:I195)</f>
        <v>0</v>
      </c>
      <c r="L196" s="27">
        <f t="shared" si="34"/>
        <v>366</v>
      </c>
      <c r="M196" s="7">
        <f t="shared" si="43"/>
        <v>0</v>
      </c>
      <c r="N196" s="7">
        <f>IF(ISNA(VLOOKUP(B196,'Distribution Data'!$G:$H,2,FALSE)),0,VLOOKUP(B196,'Distribution Data'!$G:$H,2,FALSE))</f>
        <v>0</v>
      </c>
      <c r="O196" s="16">
        <f>IF(ISNA(INDEX($C195:$C$3618,MATCH(TRUE,INDEX($C195:$C$3618&lt;&gt;$C195,0),0))), O195, INDEX($C195:$C$3618,MATCH(TRUE,INDEX($C195:$C$3618&lt;&gt;$C195,0),0)))</f>
        <v>248703329.1025438</v>
      </c>
      <c r="P196" s="16">
        <f t="shared" si="35"/>
        <v>163248865.22290972</v>
      </c>
      <c r="Q196" s="27">
        <f t="shared" si="39"/>
        <v>27</v>
      </c>
      <c r="R196" s="7">
        <f t="shared" si="44"/>
        <v>3164980.1436901512</v>
      </c>
      <c r="S196" s="7">
        <f t="shared" si="36"/>
        <v>3164980.1436901512</v>
      </c>
      <c r="T196" s="5">
        <f>VLOOKUP($B196,'Benchmark Data'!$A:$B,2,FALSE)</f>
        <v>9.6999999999999993</v>
      </c>
      <c r="U196" s="12">
        <f t="shared" si="45"/>
        <v>0</v>
      </c>
      <c r="V196" s="7">
        <f t="shared" si="46"/>
        <v>176032711.19971588</v>
      </c>
    </row>
    <row r="197" spans="1:22" x14ac:dyDescent="0.25">
      <c r="A197" s="5">
        <f t="shared" si="37"/>
        <v>2004</v>
      </c>
      <c r="B197" s="6">
        <f t="shared" si="40"/>
        <v>38137</v>
      </c>
      <c r="C197" s="7">
        <f>MAX(SUMIFS('Filing Data'!$V:$V,'Filing Data'!$D:$D,'Benchmark Value'!$B197),C196)</f>
        <v>163248865.22290972</v>
      </c>
      <c r="D197" s="7">
        <f>SUMIFS('Filing Data'!$Z:$Z,'Filing Data'!$D:$D,'Benchmark Value'!$B197)</f>
        <v>0</v>
      </c>
      <c r="E197" s="16">
        <f t="shared" si="41"/>
        <v>0</v>
      </c>
      <c r="F197" s="10">
        <f>SUM(D$11:D196)</f>
        <v>0</v>
      </c>
      <c r="G197" s="10">
        <f t="shared" si="33"/>
        <v>366</v>
      </c>
      <c r="H197" s="7">
        <f t="shared" si="42"/>
        <v>0</v>
      </c>
      <c r="I197" s="16">
        <f>SUMIFS('Filing Data'!$X:$X,'Filing Data'!$D:$D,'Benchmark Value'!$B197)</f>
        <v>0</v>
      </c>
      <c r="J197" s="16">
        <f t="shared" si="38"/>
        <v>0</v>
      </c>
      <c r="K197" s="10">
        <f>SUM(I$11:I196)</f>
        <v>0</v>
      </c>
      <c r="L197" s="27">
        <f t="shared" si="34"/>
        <v>366</v>
      </c>
      <c r="M197" s="7">
        <f t="shared" si="43"/>
        <v>0</v>
      </c>
      <c r="N197" s="7">
        <f>IF(ISNA(VLOOKUP(B197,'Distribution Data'!$G:$H,2,FALSE)),0,VLOOKUP(B197,'Distribution Data'!$G:$H,2,FALSE))</f>
        <v>0</v>
      </c>
      <c r="O197" s="16">
        <f>IF(ISNA(INDEX($C196:$C$3618,MATCH(TRUE,INDEX($C196:$C$3618&lt;&gt;$C196,0),0))), O196, INDEX($C196:$C$3618,MATCH(TRUE,INDEX($C196:$C$3618&lt;&gt;$C196,0),0)))</f>
        <v>248703329.1025438</v>
      </c>
      <c r="P197" s="16">
        <f t="shared" si="35"/>
        <v>163248865.22290972</v>
      </c>
      <c r="Q197" s="27">
        <f t="shared" si="39"/>
        <v>27</v>
      </c>
      <c r="R197" s="7">
        <f t="shared" si="44"/>
        <v>3164980.1436901512</v>
      </c>
      <c r="S197" s="7">
        <f t="shared" si="36"/>
        <v>3164980.1436901512</v>
      </c>
      <c r="T197" s="5">
        <f>VLOOKUP($B197,'Benchmark Data'!$A:$B,2,FALSE)</f>
        <v>9.6999999999999993</v>
      </c>
      <c r="U197" s="12">
        <f t="shared" si="45"/>
        <v>0</v>
      </c>
      <c r="V197" s="7">
        <f t="shared" si="46"/>
        <v>179197691.34340602</v>
      </c>
    </row>
    <row r="198" spans="1:22" x14ac:dyDescent="0.25">
      <c r="A198" s="5">
        <f t="shared" si="37"/>
        <v>2004</v>
      </c>
      <c r="B198" s="6">
        <f t="shared" si="40"/>
        <v>38138</v>
      </c>
      <c r="C198" s="7">
        <f>MAX(SUMIFS('Filing Data'!$V:$V,'Filing Data'!$D:$D,'Benchmark Value'!$B198),C197)</f>
        <v>163248865.22290972</v>
      </c>
      <c r="D198" s="7">
        <f>SUMIFS('Filing Data'!$Z:$Z,'Filing Data'!$D:$D,'Benchmark Value'!$B198)</f>
        <v>0</v>
      </c>
      <c r="E198" s="16">
        <f t="shared" si="41"/>
        <v>0</v>
      </c>
      <c r="F198" s="10">
        <f>SUM(D$11:D197)</f>
        <v>0</v>
      </c>
      <c r="G198" s="10">
        <f t="shared" si="33"/>
        <v>366</v>
      </c>
      <c r="H198" s="7">
        <f t="shared" si="42"/>
        <v>0</v>
      </c>
      <c r="I198" s="16">
        <f>SUMIFS('Filing Data'!$X:$X,'Filing Data'!$D:$D,'Benchmark Value'!$B198)</f>
        <v>0</v>
      </c>
      <c r="J198" s="16">
        <f t="shared" si="38"/>
        <v>0</v>
      </c>
      <c r="K198" s="10">
        <f>SUM(I$11:I197)</f>
        <v>0</v>
      </c>
      <c r="L198" s="27">
        <f t="shared" si="34"/>
        <v>366</v>
      </c>
      <c r="M198" s="7">
        <f t="shared" si="43"/>
        <v>0</v>
      </c>
      <c r="N198" s="7">
        <f>IF(ISNA(VLOOKUP(B198,'Distribution Data'!$G:$H,2,FALSE)),0,VLOOKUP(B198,'Distribution Data'!$G:$H,2,FALSE))</f>
        <v>0</v>
      </c>
      <c r="O198" s="16">
        <f>IF(ISNA(INDEX($C197:$C$3618,MATCH(TRUE,INDEX($C197:$C$3618&lt;&gt;$C197,0),0))), O197, INDEX($C197:$C$3618,MATCH(TRUE,INDEX($C197:$C$3618&lt;&gt;$C197,0),0)))</f>
        <v>248703329.1025438</v>
      </c>
      <c r="P198" s="16">
        <f t="shared" si="35"/>
        <v>163248865.22290972</v>
      </c>
      <c r="Q198" s="27">
        <f t="shared" si="39"/>
        <v>27</v>
      </c>
      <c r="R198" s="7">
        <f t="shared" si="44"/>
        <v>3164980.1436901512</v>
      </c>
      <c r="S198" s="7">
        <f t="shared" si="36"/>
        <v>3164980.1436901512</v>
      </c>
      <c r="T198" s="5">
        <f>VLOOKUP($B198,'Benchmark Data'!$A:$B,2,FALSE)</f>
        <v>9.6999999999999993</v>
      </c>
      <c r="U198" s="12">
        <f t="shared" si="45"/>
        <v>0</v>
      </c>
      <c r="V198" s="7">
        <f t="shared" si="46"/>
        <v>182362671.48709616</v>
      </c>
    </row>
    <row r="199" spans="1:22" x14ac:dyDescent="0.25">
      <c r="A199" s="5">
        <f t="shared" si="37"/>
        <v>2004</v>
      </c>
      <c r="B199" s="6">
        <f t="shared" si="40"/>
        <v>38139</v>
      </c>
      <c r="C199" s="7">
        <f>MAX(SUMIFS('Filing Data'!$V:$V,'Filing Data'!$D:$D,'Benchmark Value'!$B199),C198)</f>
        <v>163248865.22290972</v>
      </c>
      <c r="D199" s="7">
        <f>SUMIFS('Filing Data'!$Z:$Z,'Filing Data'!$D:$D,'Benchmark Value'!$B199)</f>
        <v>0</v>
      </c>
      <c r="E199" s="16">
        <f t="shared" si="41"/>
        <v>0</v>
      </c>
      <c r="F199" s="10">
        <f>SUM(D$11:D198)</f>
        <v>0</v>
      </c>
      <c r="G199" s="10">
        <f t="shared" si="33"/>
        <v>366</v>
      </c>
      <c r="H199" s="7">
        <f t="shared" si="42"/>
        <v>0</v>
      </c>
      <c r="I199" s="16">
        <f>SUMIFS('Filing Data'!$X:$X,'Filing Data'!$D:$D,'Benchmark Value'!$B199)</f>
        <v>0</v>
      </c>
      <c r="J199" s="16">
        <f t="shared" si="38"/>
        <v>0</v>
      </c>
      <c r="K199" s="10">
        <f>SUM(I$11:I198)</f>
        <v>0</v>
      </c>
      <c r="L199" s="27">
        <f t="shared" si="34"/>
        <v>366</v>
      </c>
      <c r="M199" s="7">
        <f t="shared" si="43"/>
        <v>0</v>
      </c>
      <c r="N199" s="7">
        <f>IF(ISNA(VLOOKUP(B199,'Distribution Data'!$G:$H,2,FALSE)),0,VLOOKUP(B199,'Distribution Data'!$G:$H,2,FALSE))</f>
        <v>0</v>
      </c>
      <c r="O199" s="16">
        <f>IF(ISNA(INDEX($C198:$C$3618,MATCH(TRUE,INDEX($C198:$C$3618&lt;&gt;$C198,0),0))), O198, INDEX($C198:$C$3618,MATCH(TRUE,INDEX($C198:$C$3618&lt;&gt;$C198,0),0)))</f>
        <v>248703329.1025438</v>
      </c>
      <c r="P199" s="16">
        <f t="shared" si="35"/>
        <v>163248865.22290972</v>
      </c>
      <c r="Q199" s="27">
        <f t="shared" si="39"/>
        <v>27</v>
      </c>
      <c r="R199" s="7">
        <f t="shared" si="44"/>
        <v>3164980.1436901512</v>
      </c>
      <c r="S199" s="7">
        <f t="shared" si="36"/>
        <v>3164980.1436901512</v>
      </c>
      <c r="T199" s="5">
        <f>VLOOKUP($B199,'Benchmark Data'!$A:$B,2,FALSE)</f>
        <v>9.6</v>
      </c>
      <c r="U199" s="12">
        <f t="shared" si="45"/>
        <v>-1.0362787035546547E-2</v>
      </c>
      <c r="V199" s="7">
        <f t="shared" si="46"/>
        <v>183647624.08968222</v>
      </c>
    </row>
    <row r="200" spans="1:22" x14ac:dyDescent="0.25">
      <c r="A200" s="5">
        <f t="shared" si="37"/>
        <v>2004</v>
      </c>
      <c r="B200" s="6">
        <f t="shared" si="40"/>
        <v>38140</v>
      </c>
      <c r="C200" s="7">
        <f>MAX(SUMIFS('Filing Data'!$V:$V,'Filing Data'!$D:$D,'Benchmark Value'!$B200),C199)</f>
        <v>163248865.22290972</v>
      </c>
      <c r="D200" s="7">
        <f>SUMIFS('Filing Data'!$Z:$Z,'Filing Data'!$D:$D,'Benchmark Value'!$B200)</f>
        <v>0</v>
      </c>
      <c r="E200" s="16">
        <f t="shared" si="41"/>
        <v>0</v>
      </c>
      <c r="F200" s="10">
        <f>SUM(D$11:D199)</f>
        <v>0</v>
      </c>
      <c r="G200" s="10">
        <f t="shared" si="33"/>
        <v>366</v>
      </c>
      <c r="H200" s="7">
        <f t="shared" si="42"/>
        <v>0</v>
      </c>
      <c r="I200" s="16">
        <f>SUMIFS('Filing Data'!$X:$X,'Filing Data'!$D:$D,'Benchmark Value'!$B200)</f>
        <v>0</v>
      </c>
      <c r="J200" s="16">
        <f t="shared" si="38"/>
        <v>0</v>
      </c>
      <c r="K200" s="10">
        <f>SUM(I$11:I199)</f>
        <v>0</v>
      </c>
      <c r="L200" s="27">
        <f t="shared" si="34"/>
        <v>366</v>
      </c>
      <c r="M200" s="7">
        <f t="shared" si="43"/>
        <v>0</v>
      </c>
      <c r="N200" s="7">
        <f>IF(ISNA(VLOOKUP(B200,'Distribution Data'!$G:$H,2,FALSE)),0,VLOOKUP(B200,'Distribution Data'!$G:$H,2,FALSE))</f>
        <v>0</v>
      </c>
      <c r="O200" s="16">
        <f>IF(ISNA(INDEX($C199:$C$3618,MATCH(TRUE,INDEX($C199:$C$3618&lt;&gt;$C199,0),0))), O199, INDEX($C199:$C$3618,MATCH(TRUE,INDEX($C199:$C$3618&lt;&gt;$C199,0),0)))</f>
        <v>248703329.1025438</v>
      </c>
      <c r="P200" s="16">
        <f t="shared" si="35"/>
        <v>163248865.22290972</v>
      </c>
      <c r="Q200" s="27">
        <f t="shared" si="39"/>
        <v>27</v>
      </c>
      <c r="R200" s="7">
        <f t="shared" si="44"/>
        <v>3164980.1436901512</v>
      </c>
      <c r="S200" s="7">
        <f t="shared" si="36"/>
        <v>3164980.1436901512</v>
      </c>
      <c r="T200" s="5">
        <f>VLOOKUP($B200,'Benchmark Data'!$A:$B,2,FALSE)</f>
        <v>9.74</v>
      </c>
      <c r="U200" s="12">
        <f t="shared" si="45"/>
        <v>1.4478019180653235E-2</v>
      </c>
      <c r="V200" s="7">
        <f t="shared" si="46"/>
        <v>189490798.75134692</v>
      </c>
    </row>
    <row r="201" spans="1:22" x14ac:dyDescent="0.25">
      <c r="A201" s="5">
        <f t="shared" si="37"/>
        <v>2004</v>
      </c>
      <c r="B201" s="6">
        <f t="shared" si="40"/>
        <v>38141</v>
      </c>
      <c r="C201" s="7">
        <f>MAX(SUMIFS('Filing Data'!$V:$V,'Filing Data'!$D:$D,'Benchmark Value'!$B201),C200)</f>
        <v>163248865.22290972</v>
      </c>
      <c r="D201" s="7">
        <f>SUMIFS('Filing Data'!$Z:$Z,'Filing Data'!$D:$D,'Benchmark Value'!$B201)</f>
        <v>0</v>
      </c>
      <c r="E201" s="16">
        <f t="shared" si="41"/>
        <v>0</v>
      </c>
      <c r="F201" s="10">
        <f>SUM(D$11:D200)</f>
        <v>0</v>
      </c>
      <c r="G201" s="10">
        <f t="shared" si="33"/>
        <v>366</v>
      </c>
      <c r="H201" s="7">
        <f t="shared" si="42"/>
        <v>0</v>
      </c>
      <c r="I201" s="16">
        <f>SUMIFS('Filing Data'!$X:$X,'Filing Data'!$D:$D,'Benchmark Value'!$B201)</f>
        <v>0</v>
      </c>
      <c r="J201" s="16">
        <f t="shared" si="38"/>
        <v>0</v>
      </c>
      <c r="K201" s="10">
        <f>SUM(I$11:I200)</f>
        <v>0</v>
      </c>
      <c r="L201" s="27">
        <f t="shared" si="34"/>
        <v>366</v>
      </c>
      <c r="M201" s="7">
        <f t="shared" si="43"/>
        <v>0</v>
      </c>
      <c r="N201" s="7">
        <f>IF(ISNA(VLOOKUP(B201,'Distribution Data'!$G:$H,2,FALSE)),0,VLOOKUP(B201,'Distribution Data'!$G:$H,2,FALSE))</f>
        <v>0</v>
      </c>
      <c r="O201" s="16">
        <f>IF(ISNA(INDEX($C200:$C$3618,MATCH(TRUE,INDEX($C200:$C$3618&lt;&gt;$C200,0),0))), O200, INDEX($C200:$C$3618,MATCH(TRUE,INDEX($C200:$C$3618&lt;&gt;$C200,0),0)))</f>
        <v>248703329.1025438</v>
      </c>
      <c r="P201" s="16">
        <f t="shared" si="35"/>
        <v>163248865.22290972</v>
      </c>
      <c r="Q201" s="27">
        <f t="shared" si="39"/>
        <v>27</v>
      </c>
      <c r="R201" s="7">
        <f t="shared" si="44"/>
        <v>3164980.1436901512</v>
      </c>
      <c r="S201" s="7">
        <f t="shared" si="36"/>
        <v>3164980.1436901512</v>
      </c>
      <c r="T201" s="5">
        <f>VLOOKUP($B201,'Benchmark Data'!$A:$B,2,FALSE)</f>
        <v>9.67</v>
      </c>
      <c r="U201" s="12">
        <f t="shared" si="45"/>
        <v>-7.2128081892407978E-3</v>
      </c>
      <c r="V201" s="7">
        <f t="shared" si="46"/>
        <v>191293935.37218344</v>
      </c>
    </row>
    <row r="202" spans="1:22" x14ac:dyDescent="0.25">
      <c r="A202" s="5">
        <f t="shared" si="37"/>
        <v>2004</v>
      </c>
      <c r="B202" s="6">
        <f t="shared" si="40"/>
        <v>38142</v>
      </c>
      <c r="C202" s="7">
        <f>MAX(SUMIFS('Filing Data'!$V:$V,'Filing Data'!$D:$D,'Benchmark Value'!$B202),C201)</f>
        <v>163248865.22290972</v>
      </c>
      <c r="D202" s="7">
        <f>SUMIFS('Filing Data'!$Z:$Z,'Filing Data'!$D:$D,'Benchmark Value'!$B202)</f>
        <v>0</v>
      </c>
      <c r="E202" s="16">
        <f t="shared" si="41"/>
        <v>0</v>
      </c>
      <c r="F202" s="10">
        <f>SUM(D$11:D201)</f>
        <v>0</v>
      </c>
      <c r="G202" s="10">
        <f t="shared" si="33"/>
        <v>366</v>
      </c>
      <c r="H202" s="7">
        <f t="shared" si="42"/>
        <v>0</v>
      </c>
      <c r="I202" s="16">
        <f>SUMIFS('Filing Data'!$X:$X,'Filing Data'!$D:$D,'Benchmark Value'!$B202)</f>
        <v>0</v>
      </c>
      <c r="J202" s="16">
        <f t="shared" si="38"/>
        <v>0</v>
      </c>
      <c r="K202" s="10">
        <f>SUM(I$11:I201)</f>
        <v>0</v>
      </c>
      <c r="L202" s="27">
        <f t="shared" si="34"/>
        <v>366</v>
      </c>
      <c r="M202" s="7">
        <f t="shared" si="43"/>
        <v>0</v>
      </c>
      <c r="N202" s="7">
        <f>IF(ISNA(VLOOKUP(B202,'Distribution Data'!$G:$H,2,FALSE)),0,VLOOKUP(B202,'Distribution Data'!$G:$H,2,FALSE))</f>
        <v>0</v>
      </c>
      <c r="O202" s="16">
        <f>IF(ISNA(INDEX($C201:$C$3618,MATCH(TRUE,INDEX($C201:$C$3618&lt;&gt;$C201,0),0))), O201, INDEX($C201:$C$3618,MATCH(TRUE,INDEX($C201:$C$3618&lt;&gt;$C201,0),0)))</f>
        <v>248703329.1025438</v>
      </c>
      <c r="P202" s="16">
        <f t="shared" si="35"/>
        <v>163248865.22290972</v>
      </c>
      <c r="Q202" s="27">
        <f t="shared" si="39"/>
        <v>27</v>
      </c>
      <c r="R202" s="7">
        <f t="shared" si="44"/>
        <v>3164980.1436901512</v>
      </c>
      <c r="S202" s="7">
        <f t="shared" si="36"/>
        <v>3164980.1436901512</v>
      </c>
      <c r="T202" s="5">
        <f>VLOOKUP($B202,'Benchmark Data'!$A:$B,2,FALSE)</f>
        <v>9.69</v>
      </c>
      <c r="U202" s="12">
        <f t="shared" si="45"/>
        <v>2.0661164374719087E-3</v>
      </c>
      <c r="V202" s="7">
        <f t="shared" si="46"/>
        <v>194854559.64280674</v>
      </c>
    </row>
    <row r="203" spans="1:22" x14ac:dyDescent="0.25">
      <c r="A203" s="5">
        <f t="shared" si="37"/>
        <v>2004</v>
      </c>
      <c r="B203" s="6">
        <f t="shared" si="40"/>
        <v>38143</v>
      </c>
      <c r="C203" s="7">
        <f>MAX(SUMIFS('Filing Data'!$V:$V,'Filing Data'!$D:$D,'Benchmark Value'!$B203),C202)</f>
        <v>163248865.22290972</v>
      </c>
      <c r="D203" s="7">
        <f>SUMIFS('Filing Data'!$Z:$Z,'Filing Data'!$D:$D,'Benchmark Value'!$B203)</f>
        <v>0</v>
      </c>
      <c r="E203" s="16">
        <f t="shared" si="41"/>
        <v>0</v>
      </c>
      <c r="F203" s="10">
        <f>SUM(D$11:D202)</f>
        <v>0</v>
      </c>
      <c r="G203" s="10">
        <f t="shared" ref="G203:G266" si="47">COUNTIFS(F$11:F$3618,F203,A$11:A$3618,YEAR(B203))</f>
        <v>366</v>
      </c>
      <c r="H203" s="7">
        <f t="shared" si="42"/>
        <v>0</v>
      </c>
      <c r="I203" s="16">
        <f>SUMIFS('Filing Data'!$X:$X,'Filing Data'!$D:$D,'Benchmark Value'!$B203)</f>
        <v>0</v>
      </c>
      <c r="J203" s="16">
        <f t="shared" si="38"/>
        <v>0</v>
      </c>
      <c r="K203" s="10">
        <f>SUM(I$11:I202)</f>
        <v>0</v>
      </c>
      <c r="L203" s="27">
        <f t="shared" ref="L203:L266" si="48">COUNTIFS(K$11:K$3618,K203,A$11:A$3618,YEAR(B203))</f>
        <v>366</v>
      </c>
      <c r="M203" s="7">
        <f t="shared" si="43"/>
        <v>0</v>
      </c>
      <c r="N203" s="7">
        <f>IF(ISNA(VLOOKUP(B203,'Distribution Data'!$G:$H,2,FALSE)),0,VLOOKUP(B203,'Distribution Data'!$G:$H,2,FALSE))</f>
        <v>0</v>
      </c>
      <c r="O203" s="16">
        <f>IF(ISNA(INDEX($C202:$C$3618,MATCH(TRUE,INDEX($C202:$C$3618&lt;&gt;$C202,0),0))), O202, INDEX($C202:$C$3618,MATCH(TRUE,INDEX($C202:$C$3618&lt;&gt;$C202,0),0)))</f>
        <v>248703329.1025438</v>
      </c>
      <c r="P203" s="16">
        <f t="shared" ref="P203:P266" si="49">C202</f>
        <v>163248865.22290972</v>
      </c>
      <c r="Q203" s="27">
        <f t="shared" si="39"/>
        <v>27</v>
      </c>
      <c r="R203" s="7">
        <f t="shared" si="44"/>
        <v>3164980.1436901512</v>
      </c>
      <c r="S203" s="7">
        <f t="shared" ref="S203:S266" si="50">IF(AND($E$3&lt;&gt;"Y",$E$4&lt;&gt;"Y"),R203-N203+H203, IF(AND($E$3="Y",$E$4="Y"), R203-N203-M203, IF($E$4="Y", R203-N203-M203+H203, IF($E$3="Y", R203-N203, R203-N203))))</f>
        <v>3164980.1436901512</v>
      </c>
      <c r="T203" s="5">
        <f>VLOOKUP($B203,'Benchmark Data'!$A:$B,2,FALSE)</f>
        <v>9.69</v>
      </c>
      <c r="U203" s="12">
        <f t="shared" si="45"/>
        <v>0</v>
      </c>
      <c r="V203" s="7">
        <f t="shared" si="46"/>
        <v>198019539.78649688</v>
      </c>
    </row>
    <row r="204" spans="1:22" x14ac:dyDescent="0.25">
      <c r="A204" s="5">
        <f t="shared" ref="A204:A267" si="51">YEAR(B204)</f>
        <v>2004</v>
      </c>
      <c r="B204" s="6">
        <f t="shared" si="40"/>
        <v>38144</v>
      </c>
      <c r="C204" s="7">
        <f>MAX(SUMIFS('Filing Data'!$V:$V,'Filing Data'!$D:$D,'Benchmark Value'!$B204),C203)</f>
        <v>163248865.22290972</v>
      </c>
      <c r="D204" s="7">
        <f>SUMIFS('Filing Data'!$Z:$Z,'Filing Data'!$D:$D,'Benchmark Value'!$B204)</f>
        <v>0</v>
      </c>
      <c r="E204" s="16">
        <f t="shared" si="41"/>
        <v>0</v>
      </c>
      <c r="F204" s="10">
        <f>SUM(D$11:D203)</f>
        <v>0</v>
      </c>
      <c r="G204" s="10">
        <f t="shared" si="47"/>
        <v>366</v>
      </c>
      <c r="H204" s="7">
        <f t="shared" si="42"/>
        <v>0</v>
      </c>
      <c r="I204" s="16">
        <f>SUMIFS('Filing Data'!$X:$X,'Filing Data'!$D:$D,'Benchmark Value'!$B204)</f>
        <v>0</v>
      </c>
      <c r="J204" s="16">
        <f t="shared" ref="J204:J267" si="52">IF(I204&lt;&gt;0,J203,IF(ISNA(INDEX($I204:$I568,MATCH(TRUE,INDEX($I204:$I568&lt;&gt;$I204,0),0))),0,INDEX($I204:$I568,MATCH(TRUE,INDEX($I204:$I568&lt;&gt;$I204,0),0))))</f>
        <v>0</v>
      </c>
      <c r="K204" s="10">
        <f>SUM(I$11:I203)</f>
        <v>0</v>
      </c>
      <c r="L204" s="27">
        <f t="shared" si="48"/>
        <v>366</v>
      </c>
      <c r="M204" s="7">
        <f t="shared" si="43"/>
        <v>0</v>
      </c>
      <c r="N204" s="7">
        <f>IF(ISNA(VLOOKUP(B204,'Distribution Data'!$G:$H,2,FALSE)),0,VLOOKUP(B204,'Distribution Data'!$G:$H,2,FALSE))</f>
        <v>0</v>
      </c>
      <c r="O204" s="16">
        <f>IF(ISNA(INDEX($C203:$C$3618,MATCH(TRUE,INDEX($C203:$C$3618&lt;&gt;$C203,0),0))), O203, INDEX($C203:$C$3618,MATCH(TRUE,INDEX($C203:$C$3618&lt;&gt;$C203,0),0)))</f>
        <v>248703329.1025438</v>
      </c>
      <c r="P204" s="16">
        <f t="shared" si="49"/>
        <v>163248865.22290972</v>
      </c>
      <c r="Q204" s="27">
        <f t="shared" ref="Q204:Q267" si="53">MATCH($O204,$C$11:$C$3618,0)-MATCH($C203,$C$11:$C$3618,0)</f>
        <v>27</v>
      </c>
      <c r="R204" s="7">
        <f t="shared" si="44"/>
        <v>3164980.1436901512</v>
      </c>
      <c r="S204" s="7">
        <f t="shared" si="50"/>
        <v>3164980.1436901512</v>
      </c>
      <c r="T204" s="5">
        <f>VLOOKUP($B204,'Benchmark Data'!$A:$B,2,FALSE)</f>
        <v>9.69</v>
      </c>
      <c r="U204" s="12">
        <f t="shared" si="45"/>
        <v>0</v>
      </c>
      <c r="V204" s="7">
        <f t="shared" si="46"/>
        <v>201184519.93018702</v>
      </c>
    </row>
    <row r="205" spans="1:22" x14ac:dyDescent="0.25">
      <c r="A205" s="5">
        <f t="shared" si="51"/>
        <v>2004</v>
      </c>
      <c r="B205" s="6">
        <f t="shared" ref="B205:B268" si="54">B204+1</f>
        <v>38145</v>
      </c>
      <c r="C205" s="7">
        <f>MAX(SUMIFS('Filing Data'!$V:$V,'Filing Data'!$D:$D,'Benchmark Value'!$B205),C204)</f>
        <v>163248865.22290972</v>
      </c>
      <c r="D205" s="7">
        <f>SUMIFS('Filing Data'!$Z:$Z,'Filing Data'!$D:$D,'Benchmark Value'!$B205)</f>
        <v>0</v>
      </c>
      <c r="E205" s="16">
        <f t="shared" ref="E205:E268" si="55">IF(D205&lt;&gt;0,E204,IF(ISNA(INDEX($D205:$D569,MATCH(TRUE,INDEX($D205:$D569&lt;&gt;$D205,0),0))),0,INDEX($D205:$D569,MATCH(TRUE,INDEX($D205:$D569&lt;&gt;$D205,0),0))))</f>
        <v>0</v>
      </c>
      <c r="F205" s="10">
        <f>SUM(D$11:D204)</f>
        <v>0</v>
      </c>
      <c r="G205" s="10">
        <f t="shared" si="47"/>
        <v>366</v>
      </c>
      <c r="H205" s="7">
        <f t="shared" ref="H205:H268" si="56">E205/G205</f>
        <v>0</v>
      </c>
      <c r="I205" s="16">
        <f>SUMIFS('Filing Data'!$X:$X,'Filing Data'!$D:$D,'Benchmark Value'!$B205)</f>
        <v>0</v>
      </c>
      <c r="J205" s="16">
        <f t="shared" si="52"/>
        <v>0</v>
      </c>
      <c r="K205" s="10">
        <f>SUM(I$11:I204)</f>
        <v>0</v>
      </c>
      <c r="L205" s="27">
        <f t="shared" si="48"/>
        <v>366</v>
      </c>
      <c r="M205" s="7">
        <f t="shared" ref="M205:M268" si="57">J205/L205</f>
        <v>0</v>
      </c>
      <c r="N205" s="7">
        <f>IF(ISNA(VLOOKUP(B205,'Distribution Data'!$G:$H,2,FALSE)),0,VLOOKUP(B205,'Distribution Data'!$G:$H,2,FALSE))</f>
        <v>0</v>
      </c>
      <c r="O205" s="16">
        <f>IF(ISNA(INDEX($C204:$C$3618,MATCH(TRUE,INDEX($C204:$C$3618&lt;&gt;$C204,0),0))), O204, INDEX($C204:$C$3618,MATCH(TRUE,INDEX($C204:$C$3618&lt;&gt;$C204,0),0)))</f>
        <v>248703329.1025438</v>
      </c>
      <c r="P205" s="16">
        <f t="shared" si="49"/>
        <v>163248865.22290972</v>
      </c>
      <c r="Q205" s="27">
        <f t="shared" si="53"/>
        <v>27</v>
      </c>
      <c r="R205" s="7">
        <f t="shared" ref="R205:R268" si="58">IF(Q205=0, 0, (O205-P205)/Q205)</f>
        <v>3164980.1436901512</v>
      </c>
      <c r="S205" s="7">
        <f t="shared" si="50"/>
        <v>3164980.1436901512</v>
      </c>
      <c r="T205" s="5">
        <f>VLOOKUP($B205,'Benchmark Data'!$A:$B,2,FALSE)</f>
        <v>9.76</v>
      </c>
      <c r="U205" s="12">
        <f t="shared" ref="U205:U268" si="59">LN(T205/T204)</f>
        <v>7.1979745223262641E-3</v>
      </c>
      <c r="V205" s="7">
        <f t="shared" ref="V205:V268" si="60">V204*EXP($U205)+$S205</f>
        <v>205802845.41909006</v>
      </c>
    </row>
    <row r="206" spans="1:22" x14ac:dyDescent="0.25">
      <c r="A206" s="5">
        <f t="shared" si="51"/>
        <v>2004</v>
      </c>
      <c r="B206" s="6">
        <f t="shared" si="54"/>
        <v>38146</v>
      </c>
      <c r="C206" s="7">
        <f>MAX(SUMIFS('Filing Data'!$V:$V,'Filing Data'!$D:$D,'Benchmark Value'!$B206),C205)</f>
        <v>163248865.22290972</v>
      </c>
      <c r="D206" s="7">
        <f>SUMIFS('Filing Data'!$Z:$Z,'Filing Data'!$D:$D,'Benchmark Value'!$B206)</f>
        <v>0</v>
      </c>
      <c r="E206" s="16">
        <f t="shared" si="55"/>
        <v>0</v>
      </c>
      <c r="F206" s="10">
        <f>SUM(D$11:D205)</f>
        <v>0</v>
      </c>
      <c r="G206" s="10">
        <f t="shared" si="47"/>
        <v>366</v>
      </c>
      <c r="H206" s="7">
        <f t="shared" si="56"/>
        <v>0</v>
      </c>
      <c r="I206" s="16">
        <f>SUMIFS('Filing Data'!$X:$X,'Filing Data'!$D:$D,'Benchmark Value'!$B206)</f>
        <v>0</v>
      </c>
      <c r="J206" s="16">
        <f t="shared" si="52"/>
        <v>0</v>
      </c>
      <c r="K206" s="10">
        <f>SUM(I$11:I205)</f>
        <v>0</v>
      </c>
      <c r="L206" s="27">
        <f t="shared" si="48"/>
        <v>366</v>
      </c>
      <c r="M206" s="7">
        <f t="shared" si="57"/>
        <v>0</v>
      </c>
      <c r="N206" s="7">
        <f>IF(ISNA(VLOOKUP(B206,'Distribution Data'!$G:$H,2,FALSE)),0,VLOOKUP(B206,'Distribution Data'!$G:$H,2,FALSE))</f>
        <v>0</v>
      </c>
      <c r="O206" s="16">
        <f>IF(ISNA(INDEX($C205:$C$3618,MATCH(TRUE,INDEX($C205:$C$3618&lt;&gt;$C205,0),0))), O205, INDEX($C205:$C$3618,MATCH(TRUE,INDEX($C205:$C$3618&lt;&gt;$C205,0),0)))</f>
        <v>248703329.1025438</v>
      </c>
      <c r="P206" s="16">
        <f t="shared" si="49"/>
        <v>163248865.22290972</v>
      </c>
      <c r="Q206" s="27">
        <f t="shared" si="53"/>
        <v>27</v>
      </c>
      <c r="R206" s="7">
        <f t="shared" si="58"/>
        <v>3164980.1436901512</v>
      </c>
      <c r="S206" s="7">
        <f t="shared" si="50"/>
        <v>3164980.1436901512</v>
      </c>
      <c r="T206" s="5">
        <f>VLOOKUP($B206,'Benchmark Data'!$A:$B,2,FALSE)</f>
        <v>9.75</v>
      </c>
      <c r="U206" s="12">
        <f t="shared" si="59"/>
        <v>-1.025115415245297E-3</v>
      </c>
      <c r="V206" s="7">
        <f t="shared" si="60"/>
        <v>208756961.9916541</v>
      </c>
    </row>
    <row r="207" spans="1:22" x14ac:dyDescent="0.25">
      <c r="A207" s="5">
        <f t="shared" si="51"/>
        <v>2004</v>
      </c>
      <c r="B207" s="6">
        <f t="shared" si="54"/>
        <v>38147</v>
      </c>
      <c r="C207" s="7">
        <f>MAX(SUMIFS('Filing Data'!$V:$V,'Filing Data'!$D:$D,'Benchmark Value'!$B207),C206)</f>
        <v>163248865.22290972</v>
      </c>
      <c r="D207" s="7">
        <f>SUMIFS('Filing Data'!$Z:$Z,'Filing Data'!$D:$D,'Benchmark Value'!$B207)</f>
        <v>0</v>
      </c>
      <c r="E207" s="16">
        <f t="shared" si="55"/>
        <v>0</v>
      </c>
      <c r="F207" s="10">
        <f>SUM(D$11:D206)</f>
        <v>0</v>
      </c>
      <c r="G207" s="10">
        <f t="shared" si="47"/>
        <v>366</v>
      </c>
      <c r="H207" s="7">
        <f t="shared" si="56"/>
        <v>0</v>
      </c>
      <c r="I207" s="16">
        <f>SUMIFS('Filing Data'!$X:$X,'Filing Data'!$D:$D,'Benchmark Value'!$B207)</f>
        <v>0</v>
      </c>
      <c r="J207" s="16">
        <f t="shared" si="52"/>
        <v>0</v>
      </c>
      <c r="K207" s="10">
        <f>SUM(I$11:I206)</f>
        <v>0</v>
      </c>
      <c r="L207" s="27">
        <f t="shared" si="48"/>
        <v>366</v>
      </c>
      <c r="M207" s="7">
        <f t="shared" si="57"/>
        <v>0</v>
      </c>
      <c r="N207" s="7">
        <f>IF(ISNA(VLOOKUP(B207,'Distribution Data'!$G:$H,2,FALSE)),0,VLOOKUP(B207,'Distribution Data'!$G:$H,2,FALSE))</f>
        <v>0</v>
      </c>
      <c r="O207" s="16">
        <f>IF(ISNA(INDEX($C206:$C$3618,MATCH(TRUE,INDEX($C206:$C$3618&lt;&gt;$C206,0),0))), O206, INDEX($C206:$C$3618,MATCH(TRUE,INDEX($C206:$C$3618&lt;&gt;$C206,0),0)))</f>
        <v>248703329.1025438</v>
      </c>
      <c r="P207" s="16">
        <f t="shared" si="49"/>
        <v>163248865.22290972</v>
      </c>
      <c r="Q207" s="27">
        <f t="shared" si="53"/>
        <v>27</v>
      </c>
      <c r="R207" s="7">
        <f t="shared" si="58"/>
        <v>3164980.1436901512</v>
      </c>
      <c r="S207" s="7">
        <f t="shared" si="50"/>
        <v>3164980.1436901512</v>
      </c>
      <c r="T207" s="5">
        <f>VLOOKUP($B207,'Benchmark Data'!$A:$B,2,FALSE)</f>
        <v>9.6999999999999993</v>
      </c>
      <c r="U207" s="12">
        <f t="shared" si="59"/>
        <v>-5.1413995004187642E-3</v>
      </c>
      <c r="V207" s="7">
        <f t="shared" si="60"/>
        <v>210851393.61231008</v>
      </c>
    </row>
    <row r="208" spans="1:22" x14ac:dyDescent="0.25">
      <c r="A208" s="5">
        <f t="shared" si="51"/>
        <v>2004</v>
      </c>
      <c r="B208" s="6">
        <f t="shared" si="54"/>
        <v>38148</v>
      </c>
      <c r="C208" s="7">
        <f>MAX(SUMIFS('Filing Data'!$V:$V,'Filing Data'!$D:$D,'Benchmark Value'!$B208),C207)</f>
        <v>163248865.22290972</v>
      </c>
      <c r="D208" s="7">
        <f>SUMIFS('Filing Data'!$Z:$Z,'Filing Data'!$D:$D,'Benchmark Value'!$B208)</f>
        <v>0</v>
      </c>
      <c r="E208" s="16">
        <f t="shared" si="55"/>
        <v>0</v>
      </c>
      <c r="F208" s="10">
        <f>SUM(D$11:D207)</f>
        <v>0</v>
      </c>
      <c r="G208" s="10">
        <f t="shared" si="47"/>
        <v>366</v>
      </c>
      <c r="H208" s="7">
        <f t="shared" si="56"/>
        <v>0</v>
      </c>
      <c r="I208" s="16">
        <f>SUMIFS('Filing Data'!$X:$X,'Filing Data'!$D:$D,'Benchmark Value'!$B208)</f>
        <v>0</v>
      </c>
      <c r="J208" s="16">
        <f t="shared" si="52"/>
        <v>0</v>
      </c>
      <c r="K208" s="10">
        <f>SUM(I$11:I207)</f>
        <v>0</v>
      </c>
      <c r="L208" s="27">
        <f t="shared" si="48"/>
        <v>366</v>
      </c>
      <c r="M208" s="7">
        <f t="shared" si="57"/>
        <v>0</v>
      </c>
      <c r="N208" s="7">
        <f>IF(ISNA(VLOOKUP(B208,'Distribution Data'!$G:$H,2,FALSE)),0,VLOOKUP(B208,'Distribution Data'!$G:$H,2,FALSE))</f>
        <v>0</v>
      </c>
      <c r="O208" s="16">
        <f>IF(ISNA(INDEX($C207:$C$3618,MATCH(TRUE,INDEX($C207:$C$3618&lt;&gt;$C207,0),0))), O207, INDEX($C207:$C$3618,MATCH(TRUE,INDEX($C207:$C$3618&lt;&gt;$C207,0),0)))</f>
        <v>248703329.1025438</v>
      </c>
      <c r="P208" s="16">
        <f t="shared" si="49"/>
        <v>163248865.22290972</v>
      </c>
      <c r="Q208" s="27">
        <f t="shared" si="53"/>
        <v>27</v>
      </c>
      <c r="R208" s="7">
        <f t="shared" si="58"/>
        <v>3164980.1436901512</v>
      </c>
      <c r="S208" s="7">
        <f t="shared" si="50"/>
        <v>3164980.1436901512</v>
      </c>
      <c r="T208" s="5">
        <f>VLOOKUP($B208,'Benchmark Data'!$A:$B,2,FALSE)</f>
        <v>9.66</v>
      </c>
      <c r="U208" s="12">
        <f t="shared" si="59"/>
        <v>-4.132237284910383E-3</v>
      </c>
      <c r="V208" s="7">
        <f t="shared" si="60"/>
        <v>213146883.47306287</v>
      </c>
    </row>
    <row r="209" spans="1:22" x14ac:dyDescent="0.25">
      <c r="A209" s="5">
        <f t="shared" si="51"/>
        <v>2004</v>
      </c>
      <c r="B209" s="6">
        <f t="shared" si="54"/>
        <v>38149</v>
      </c>
      <c r="C209" s="7">
        <f>MAX(SUMIFS('Filing Data'!$V:$V,'Filing Data'!$D:$D,'Benchmark Value'!$B209),C208)</f>
        <v>163248865.22290972</v>
      </c>
      <c r="D209" s="7">
        <f>SUMIFS('Filing Data'!$Z:$Z,'Filing Data'!$D:$D,'Benchmark Value'!$B209)</f>
        <v>0</v>
      </c>
      <c r="E209" s="16">
        <f t="shared" si="55"/>
        <v>0</v>
      </c>
      <c r="F209" s="10">
        <f>SUM(D$11:D208)</f>
        <v>0</v>
      </c>
      <c r="G209" s="10">
        <f t="shared" si="47"/>
        <v>366</v>
      </c>
      <c r="H209" s="7">
        <f t="shared" si="56"/>
        <v>0</v>
      </c>
      <c r="I209" s="16">
        <f>SUMIFS('Filing Data'!$X:$X,'Filing Data'!$D:$D,'Benchmark Value'!$B209)</f>
        <v>0</v>
      </c>
      <c r="J209" s="16">
        <f t="shared" si="52"/>
        <v>0</v>
      </c>
      <c r="K209" s="10">
        <f>SUM(I$11:I208)</f>
        <v>0</v>
      </c>
      <c r="L209" s="27">
        <f t="shared" si="48"/>
        <v>366</v>
      </c>
      <c r="M209" s="7">
        <f t="shared" si="57"/>
        <v>0</v>
      </c>
      <c r="N209" s="7">
        <f>IF(ISNA(VLOOKUP(B209,'Distribution Data'!$G:$H,2,FALSE)),0,VLOOKUP(B209,'Distribution Data'!$G:$H,2,FALSE))</f>
        <v>0</v>
      </c>
      <c r="O209" s="16">
        <f>IF(ISNA(INDEX($C208:$C$3618,MATCH(TRUE,INDEX($C208:$C$3618&lt;&gt;$C208,0),0))), O208, INDEX($C208:$C$3618,MATCH(TRUE,INDEX($C208:$C$3618&lt;&gt;$C208,0),0)))</f>
        <v>248703329.1025438</v>
      </c>
      <c r="P209" s="16">
        <f t="shared" si="49"/>
        <v>163248865.22290972</v>
      </c>
      <c r="Q209" s="27">
        <f t="shared" si="53"/>
        <v>27</v>
      </c>
      <c r="R209" s="7">
        <f t="shared" si="58"/>
        <v>3164980.1436901512</v>
      </c>
      <c r="S209" s="7">
        <f t="shared" si="50"/>
        <v>3164980.1436901512</v>
      </c>
      <c r="T209" s="5">
        <f>VLOOKUP($B209,'Benchmark Data'!$A:$B,2,FALSE)</f>
        <v>9.66</v>
      </c>
      <c r="U209" s="12">
        <f t="shared" si="59"/>
        <v>0</v>
      </c>
      <c r="V209" s="7">
        <f t="shared" si="60"/>
        <v>216311863.61675301</v>
      </c>
    </row>
    <row r="210" spans="1:22" x14ac:dyDescent="0.25">
      <c r="A210" s="5">
        <f t="shared" si="51"/>
        <v>2004</v>
      </c>
      <c r="B210" s="6">
        <f t="shared" si="54"/>
        <v>38150</v>
      </c>
      <c r="C210" s="7">
        <f>MAX(SUMIFS('Filing Data'!$V:$V,'Filing Data'!$D:$D,'Benchmark Value'!$B210),C209)</f>
        <v>163248865.22290972</v>
      </c>
      <c r="D210" s="7">
        <f>SUMIFS('Filing Data'!$Z:$Z,'Filing Data'!$D:$D,'Benchmark Value'!$B210)</f>
        <v>0</v>
      </c>
      <c r="E210" s="16">
        <f t="shared" si="55"/>
        <v>0</v>
      </c>
      <c r="F210" s="10">
        <f>SUM(D$11:D209)</f>
        <v>0</v>
      </c>
      <c r="G210" s="10">
        <f t="shared" si="47"/>
        <v>366</v>
      </c>
      <c r="H210" s="7">
        <f t="shared" si="56"/>
        <v>0</v>
      </c>
      <c r="I210" s="16">
        <f>SUMIFS('Filing Data'!$X:$X,'Filing Data'!$D:$D,'Benchmark Value'!$B210)</f>
        <v>0</v>
      </c>
      <c r="J210" s="16">
        <f t="shared" si="52"/>
        <v>0</v>
      </c>
      <c r="K210" s="10">
        <f>SUM(I$11:I209)</f>
        <v>0</v>
      </c>
      <c r="L210" s="27">
        <f t="shared" si="48"/>
        <v>366</v>
      </c>
      <c r="M210" s="7">
        <f t="shared" si="57"/>
        <v>0</v>
      </c>
      <c r="N210" s="7">
        <f>IF(ISNA(VLOOKUP(B210,'Distribution Data'!$G:$H,2,FALSE)),0,VLOOKUP(B210,'Distribution Data'!$G:$H,2,FALSE))</f>
        <v>0</v>
      </c>
      <c r="O210" s="16">
        <f>IF(ISNA(INDEX($C209:$C$3618,MATCH(TRUE,INDEX($C209:$C$3618&lt;&gt;$C209,0),0))), O209, INDEX($C209:$C$3618,MATCH(TRUE,INDEX($C209:$C$3618&lt;&gt;$C209,0),0)))</f>
        <v>248703329.1025438</v>
      </c>
      <c r="P210" s="16">
        <f t="shared" si="49"/>
        <v>163248865.22290972</v>
      </c>
      <c r="Q210" s="27">
        <f t="shared" si="53"/>
        <v>27</v>
      </c>
      <c r="R210" s="7">
        <f t="shared" si="58"/>
        <v>3164980.1436901512</v>
      </c>
      <c r="S210" s="7">
        <f t="shared" si="50"/>
        <v>3164980.1436901512</v>
      </c>
      <c r="T210" s="5">
        <f>VLOOKUP($B210,'Benchmark Data'!$A:$B,2,FALSE)</f>
        <v>9.66</v>
      </c>
      <c r="U210" s="12">
        <f t="shared" si="59"/>
        <v>0</v>
      </c>
      <c r="V210" s="7">
        <f t="shared" si="60"/>
        <v>219476843.76044315</v>
      </c>
    </row>
    <row r="211" spans="1:22" x14ac:dyDescent="0.25">
      <c r="A211" s="5">
        <f t="shared" si="51"/>
        <v>2004</v>
      </c>
      <c r="B211" s="6">
        <f t="shared" si="54"/>
        <v>38151</v>
      </c>
      <c r="C211" s="7">
        <f>MAX(SUMIFS('Filing Data'!$V:$V,'Filing Data'!$D:$D,'Benchmark Value'!$B211),C210)</f>
        <v>163248865.22290972</v>
      </c>
      <c r="D211" s="7">
        <f>SUMIFS('Filing Data'!$Z:$Z,'Filing Data'!$D:$D,'Benchmark Value'!$B211)</f>
        <v>0</v>
      </c>
      <c r="E211" s="16">
        <f t="shared" si="55"/>
        <v>0</v>
      </c>
      <c r="F211" s="10">
        <f>SUM(D$11:D210)</f>
        <v>0</v>
      </c>
      <c r="G211" s="10">
        <f t="shared" si="47"/>
        <v>366</v>
      </c>
      <c r="H211" s="7">
        <f t="shared" si="56"/>
        <v>0</v>
      </c>
      <c r="I211" s="16">
        <f>SUMIFS('Filing Data'!$X:$X,'Filing Data'!$D:$D,'Benchmark Value'!$B211)</f>
        <v>0</v>
      </c>
      <c r="J211" s="16">
        <f t="shared" si="52"/>
        <v>0</v>
      </c>
      <c r="K211" s="10">
        <f>SUM(I$11:I210)</f>
        <v>0</v>
      </c>
      <c r="L211" s="27">
        <f t="shared" si="48"/>
        <v>366</v>
      </c>
      <c r="M211" s="7">
        <f t="shared" si="57"/>
        <v>0</v>
      </c>
      <c r="N211" s="7">
        <f>IF(ISNA(VLOOKUP(B211,'Distribution Data'!$G:$H,2,FALSE)),0,VLOOKUP(B211,'Distribution Data'!$G:$H,2,FALSE))</f>
        <v>0</v>
      </c>
      <c r="O211" s="16">
        <f>IF(ISNA(INDEX($C210:$C$3618,MATCH(TRUE,INDEX($C210:$C$3618&lt;&gt;$C210,0),0))), O210, INDEX($C210:$C$3618,MATCH(TRUE,INDEX($C210:$C$3618&lt;&gt;$C210,0),0)))</f>
        <v>248703329.1025438</v>
      </c>
      <c r="P211" s="16">
        <f t="shared" si="49"/>
        <v>163248865.22290972</v>
      </c>
      <c r="Q211" s="27">
        <f t="shared" si="53"/>
        <v>27</v>
      </c>
      <c r="R211" s="7">
        <f t="shared" si="58"/>
        <v>3164980.1436901512</v>
      </c>
      <c r="S211" s="7">
        <f t="shared" si="50"/>
        <v>3164980.1436901512</v>
      </c>
      <c r="T211" s="5">
        <f>VLOOKUP($B211,'Benchmark Data'!$A:$B,2,FALSE)</f>
        <v>9.66</v>
      </c>
      <c r="U211" s="12">
        <f t="shared" si="59"/>
        <v>0</v>
      </c>
      <c r="V211" s="7">
        <f t="shared" si="60"/>
        <v>222641823.90413329</v>
      </c>
    </row>
    <row r="212" spans="1:22" x14ac:dyDescent="0.25">
      <c r="A212" s="5">
        <f t="shared" si="51"/>
        <v>2004</v>
      </c>
      <c r="B212" s="6">
        <f t="shared" si="54"/>
        <v>38152</v>
      </c>
      <c r="C212" s="7">
        <f>MAX(SUMIFS('Filing Data'!$V:$V,'Filing Data'!$D:$D,'Benchmark Value'!$B212),C211)</f>
        <v>163248865.22290972</v>
      </c>
      <c r="D212" s="7">
        <f>SUMIFS('Filing Data'!$Z:$Z,'Filing Data'!$D:$D,'Benchmark Value'!$B212)</f>
        <v>0</v>
      </c>
      <c r="E212" s="16">
        <f t="shared" si="55"/>
        <v>0</v>
      </c>
      <c r="F212" s="10">
        <f>SUM(D$11:D211)</f>
        <v>0</v>
      </c>
      <c r="G212" s="10">
        <f t="shared" si="47"/>
        <v>366</v>
      </c>
      <c r="H212" s="7">
        <f t="shared" si="56"/>
        <v>0</v>
      </c>
      <c r="I212" s="16">
        <f>SUMIFS('Filing Data'!$X:$X,'Filing Data'!$D:$D,'Benchmark Value'!$B212)</f>
        <v>0</v>
      </c>
      <c r="J212" s="16">
        <f t="shared" si="52"/>
        <v>0</v>
      </c>
      <c r="K212" s="10">
        <f>SUM(I$11:I211)</f>
        <v>0</v>
      </c>
      <c r="L212" s="27">
        <f t="shared" si="48"/>
        <v>366</v>
      </c>
      <c r="M212" s="7">
        <f t="shared" si="57"/>
        <v>0</v>
      </c>
      <c r="N212" s="7">
        <f>IF(ISNA(VLOOKUP(B212,'Distribution Data'!$G:$H,2,FALSE)),0,VLOOKUP(B212,'Distribution Data'!$G:$H,2,FALSE))</f>
        <v>0</v>
      </c>
      <c r="O212" s="16">
        <f>IF(ISNA(INDEX($C211:$C$3618,MATCH(TRUE,INDEX($C211:$C$3618&lt;&gt;$C211,0),0))), O211, INDEX($C211:$C$3618,MATCH(TRUE,INDEX($C211:$C$3618&lt;&gt;$C211,0),0)))</f>
        <v>248703329.1025438</v>
      </c>
      <c r="P212" s="16">
        <f t="shared" si="49"/>
        <v>163248865.22290972</v>
      </c>
      <c r="Q212" s="27">
        <f t="shared" si="53"/>
        <v>27</v>
      </c>
      <c r="R212" s="7">
        <f t="shared" si="58"/>
        <v>3164980.1436901512</v>
      </c>
      <c r="S212" s="7">
        <f t="shared" si="50"/>
        <v>3164980.1436901512</v>
      </c>
      <c r="T212" s="5">
        <f>VLOOKUP($B212,'Benchmark Data'!$A:$B,2,FALSE)</f>
        <v>9.49</v>
      </c>
      <c r="U212" s="12">
        <f t="shared" si="59"/>
        <v>-1.7755035602590147E-2</v>
      </c>
      <c r="V212" s="7">
        <f t="shared" si="60"/>
        <v>221888676.7120364</v>
      </c>
    </row>
    <row r="213" spans="1:22" x14ac:dyDescent="0.25">
      <c r="A213" s="5">
        <f t="shared" si="51"/>
        <v>2004</v>
      </c>
      <c r="B213" s="6">
        <f t="shared" si="54"/>
        <v>38153</v>
      </c>
      <c r="C213" s="7">
        <f>MAX(SUMIFS('Filing Data'!$V:$V,'Filing Data'!$D:$D,'Benchmark Value'!$B213),C212)</f>
        <v>163248865.22290972</v>
      </c>
      <c r="D213" s="7">
        <f>SUMIFS('Filing Data'!$Z:$Z,'Filing Data'!$D:$D,'Benchmark Value'!$B213)</f>
        <v>0</v>
      </c>
      <c r="E213" s="16">
        <f t="shared" si="55"/>
        <v>0</v>
      </c>
      <c r="F213" s="10">
        <f>SUM(D$11:D212)</f>
        <v>0</v>
      </c>
      <c r="G213" s="10">
        <f t="shared" si="47"/>
        <v>366</v>
      </c>
      <c r="H213" s="7">
        <f t="shared" si="56"/>
        <v>0</v>
      </c>
      <c r="I213" s="16">
        <f>SUMIFS('Filing Data'!$X:$X,'Filing Data'!$D:$D,'Benchmark Value'!$B213)</f>
        <v>0</v>
      </c>
      <c r="J213" s="16">
        <f t="shared" si="52"/>
        <v>0</v>
      </c>
      <c r="K213" s="10">
        <f>SUM(I$11:I212)</f>
        <v>0</v>
      </c>
      <c r="L213" s="27">
        <f t="shared" si="48"/>
        <v>366</v>
      </c>
      <c r="M213" s="7">
        <f t="shared" si="57"/>
        <v>0</v>
      </c>
      <c r="N213" s="7">
        <f>IF(ISNA(VLOOKUP(B213,'Distribution Data'!$G:$H,2,FALSE)),0,VLOOKUP(B213,'Distribution Data'!$G:$H,2,FALSE))</f>
        <v>0</v>
      </c>
      <c r="O213" s="16">
        <f>IF(ISNA(INDEX($C212:$C$3618,MATCH(TRUE,INDEX($C212:$C$3618&lt;&gt;$C212,0),0))), O212, INDEX($C212:$C$3618,MATCH(TRUE,INDEX($C212:$C$3618&lt;&gt;$C212,0),0)))</f>
        <v>248703329.1025438</v>
      </c>
      <c r="P213" s="16">
        <f t="shared" si="49"/>
        <v>163248865.22290972</v>
      </c>
      <c r="Q213" s="27">
        <f t="shared" si="53"/>
        <v>27</v>
      </c>
      <c r="R213" s="7">
        <f t="shared" si="58"/>
        <v>3164980.1436901512</v>
      </c>
      <c r="S213" s="7">
        <f t="shared" si="50"/>
        <v>3164980.1436901512</v>
      </c>
      <c r="T213" s="5">
        <f>VLOOKUP($B213,'Benchmark Data'!$A:$B,2,FALSE)</f>
        <v>9.68</v>
      </c>
      <c r="U213" s="12">
        <f t="shared" si="59"/>
        <v>1.982328866664913E-2</v>
      </c>
      <c r="V213" s="7">
        <f t="shared" si="60"/>
        <v>229496106.65291166</v>
      </c>
    </row>
    <row r="214" spans="1:22" x14ac:dyDescent="0.25">
      <c r="A214" s="5">
        <f t="shared" si="51"/>
        <v>2004</v>
      </c>
      <c r="B214" s="6">
        <f t="shared" si="54"/>
        <v>38154</v>
      </c>
      <c r="C214" s="7">
        <f>MAX(SUMIFS('Filing Data'!$V:$V,'Filing Data'!$D:$D,'Benchmark Value'!$B214),C213)</f>
        <v>163248865.22290972</v>
      </c>
      <c r="D214" s="7">
        <f>SUMIFS('Filing Data'!$Z:$Z,'Filing Data'!$D:$D,'Benchmark Value'!$B214)</f>
        <v>0</v>
      </c>
      <c r="E214" s="16">
        <f t="shared" si="55"/>
        <v>0</v>
      </c>
      <c r="F214" s="10">
        <f>SUM(D$11:D213)</f>
        <v>0</v>
      </c>
      <c r="G214" s="10">
        <f t="shared" si="47"/>
        <v>366</v>
      </c>
      <c r="H214" s="7">
        <f t="shared" si="56"/>
        <v>0</v>
      </c>
      <c r="I214" s="16">
        <f>SUMIFS('Filing Data'!$X:$X,'Filing Data'!$D:$D,'Benchmark Value'!$B214)</f>
        <v>0</v>
      </c>
      <c r="J214" s="16">
        <f t="shared" si="52"/>
        <v>0</v>
      </c>
      <c r="K214" s="10">
        <f>SUM(I$11:I213)</f>
        <v>0</v>
      </c>
      <c r="L214" s="27">
        <f t="shared" si="48"/>
        <v>366</v>
      </c>
      <c r="M214" s="7">
        <f t="shared" si="57"/>
        <v>0</v>
      </c>
      <c r="N214" s="7">
        <f>IF(ISNA(VLOOKUP(B214,'Distribution Data'!$G:$H,2,FALSE)),0,VLOOKUP(B214,'Distribution Data'!$G:$H,2,FALSE))</f>
        <v>0</v>
      </c>
      <c r="O214" s="16">
        <f>IF(ISNA(INDEX($C213:$C$3618,MATCH(TRUE,INDEX($C213:$C$3618&lt;&gt;$C213,0),0))), O213, INDEX($C213:$C$3618,MATCH(TRUE,INDEX($C213:$C$3618&lt;&gt;$C213,0),0)))</f>
        <v>248703329.1025438</v>
      </c>
      <c r="P214" s="16">
        <f t="shared" si="49"/>
        <v>163248865.22290972</v>
      </c>
      <c r="Q214" s="27">
        <f t="shared" si="53"/>
        <v>27</v>
      </c>
      <c r="R214" s="7">
        <f t="shared" si="58"/>
        <v>3164980.1436901512</v>
      </c>
      <c r="S214" s="7">
        <f t="shared" si="50"/>
        <v>3164980.1436901512</v>
      </c>
      <c r="T214" s="5">
        <f>VLOOKUP($B214,'Benchmark Data'!$A:$B,2,FALSE)</f>
        <v>9.7200000000000006</v>
      </c>
      <c r="U214" s="12">
        <f t="shared" si="59"/>
        <v>4.1237171838621562E-3</v>
      </c>
      <c r="V214" s="7">
        <f t="shared" si="60"/>
        <v>233609417.81582874</v>
      </c>
    </row>
    <row r="215" spans="1:22" x14ac:dyDescent="0.25">
      <c r="A215" s="5">
        <f t="shared" si="51"/>
        <v>2004</v>
      </c>
      <c r="B215" s="6">
        <f t="shared" si="54"/>
        <v>38155</v>
      </c>
      <c r="C215" s="7">
        <f>MAX(SUMIFS('Filing Data'!$V:$V,'Filing Data'!$D:$D,'Benchmark Value'!$B215),C214)</f>
        <v>163248865.22290972</v>
      </c>
      <c r="D215" s="7">
        <f>SUMIFS('Filing Data'!$Z:$Z,'Filing Data'!$D:$D,'Benchmark Value'!$B215)</f>
        <v>0</v>
      </c>
      <c r="E215" s="16">
        <f t="shared" si="55"/>
        <v>0</v>
      </c>
      <c r="F215" s="10">
        <f>SUM(D$11:D214)</f>
        <v>0</v>
      </c>
      <c r="G215" s="10">
        <f t="shared" si="47"/>
        <v>366</v>
      </c>
      <c r="H215" s="7">
        <f t="shared" si="56"/>
        <v>0</v>
      </c>
      <c r="I215" s="16">
        <f>SUMIFS('Filing Data'!$X:$X,'Filing Data'!$D:$D,'Benchmark Value'!$B215)</f>
        <v>0</v>
      </c>
      <c r="J215" s="16">
        <f t="shared" si="52"/>
        <v>0</v>
      </c>
      <c r="K215" s="10">
        <f>SUM(I$11:I214)</f>
        <v>0</v>
      </c>
      <c r="L215" s="27">
        <f t="shared" si="48"/>
        <v>366</v>
      </c>
      <c r="M215" s="7">
        <f t="shared" si="57"/>
        <v>0</v>
      </c>
      <c r="N215" s="7">
        <f>IF(ISNA(VLOOKUP(B215,'Distribution Data'!$G:$H,2,FALSE)),0,VLOOKUP(B215,'Distribution Data'!$G:$H,2,FALSE))</f>
        <v>0</v>
      </c>
      <c r="O215" s="16">
        <f>IF(ISNA(INDEX($C214:$C$3618,MATCH(TRUE,INDEX($C214:$C$3618&lt;&gt;$C214,0),0))), O214, INDEX($C214:$C$3618,MATCH(TRUE,INDEX($C214:$C$3618&lt;&gt;$C214,0),0)))</f>
        <v>248703329.1025438</v>
      </c>
      <c r="P215" s="16">
        <f t="shared" si="49"/>
        <v>163248865.22290972</v>
      </c>
      <c r="Q215" s="27">
        <f t="shared" si="53"/>
        <v>27</v>
      </c>
      <c r="R215" s="7">
        <f t="shared" si="58"/>
        <v>3164980.1436901512</v>
      </c>
      <c r="S215" s="7">
        <f t="shared" si="50"/>
        <v>3164980.1436901512</v>
      </c>
      <c r="T215" s="5">
        <f>VLOOKUP($B215,'Benchmark Data'!$A:$B,2,FALSE)</f>
        <v>9.7799999999999994</v>
      </c>
      <c r="U215" s="12">
        <f t="shared" si="59"/>
        <v>6.1538655743780656E-3</v>
      </c>
      <c r="V215" s="7">
        <f t="shared" si="60"/>
        <v>238216431.40282643</v>
      </c>
    </row>
    <row r="216" spans="1:22" x14ac:dyDescent="0.25">
      <c r="A216" s="5">
        <f t="shared" si="51"/>
        <v>2004</v>
      </c>
      <c r="B216" s="6">
        <f t="shared" si="54"/>
        <v>38156</v>
      </c>
      <c r="C216" s="7">
        <f>MAX(SUMIFS('Filing Data'!$V:$V,'Filing Data'!$D:$D,'Benchmark Value'!$B216),C215)</f>
        <v>163248865.22290972</v>
      </c>
      <c r="D216" s="7">
        <f>SUMIFS('Filing Data'!$Z:$Z,'Filing Data'!$D:$D,'Benchmark Value'!$B216)</f>
        <v>0</v>
      </c>
      <c r="E216" s="16">
        <f t="shared" si="55"/>
        <v>0</v>
      </c>
      <c r="F216" s="10">
        <f>SUM(D$11:D215)</f>
        <v>0</v>
      </c>
      <c r="G216" s="10">
        <f t="shared" si="47"/>
        <v>366</v>
      </c>
      <c r="H216" s="7">
        <f t="shared" si="56"/>
        <v>0</v>
      </c>
      <c r="I216" s="16">
        <f>SUMIFS('Filing Data'!$X:$X,'Filing Data'!$D:$D,'Benchmark Value'!$B216)</f>
        <v>0</v>
      </c>
      <c r="J216" s="16">
        <f t="shared" si="52"/>
        <v>0</v>
      </c>
      <c r="K216" s="10">
        <f>SUM(I$11:I215)</f>
        <v>0</v>
      </c>
      <c r="L216" s="27">
        <f t="shared" si="48"/>
        <v>366</v>
      </c>
      <c r="M216" s="7">
        <f t="shared" si="57"/>
        <v>0</v>
      </c>
      <c r="N216" s="7">
        <f>IF(ISNA(VLOOKUP(B216,'Distribution Data'!$G:$H,2,FALSE)),0,VLOOKUP(B216,'Distribution Data'!$G:$H,2,FALSE))</f>
        <v>0</v>
      </c>
      <c r="O216" s="16">
        <f>IF(ISNA(INDEX($C215:$C$3618,MATCH(TRUE,INDEX($C215:$C$3618&lt;&gt;$C215,0),0))), O215, INDEX($C215:$C$3618,MATCH(TRUE,INDEX($C215:$C$3618&lt;&gt;$C215,0),0)))</f>
        <v>248703329.1025438</v>
      </c>
      <c r="P216" s="16">
        <f t="shared" si="49"/>
        <v>163248865.22290972</v>
      </c>
      <c r="Q216" s="27">
        <f t="shared" si="53"/>
        <v>27</v>
      </c>
      <c r="R216" s="7">
        <f t="shared" si="58"/>
        <v>3164980.1436901512</v>
      </c>
      <c r="S216" s="7">
        <f t="shared" si="50"/>
        <v>3164980.1436901512</v>
      </c>
      <c r="T216" s="5">
        <f>VLOOKUP($B216,'Benchmark Data'!$A:$B,2,FALSE)</f>
        <v>9.82</v>
      </c>
      <c r="U216" s="12">
        <f t="shared" si="59"/>
        <v>4.0816383196486776E-3</v>
      </c>
      <c r="V216" s="7">
        <f t="shared" si="60"/>
        <v>242355711.8794525</v>
      </c>
    </row>
    <row r="217" spans="1:22" x14ac:dyDescent="0.25">
      <c r="A217" s="5">
        <f t="shared" si="51"/>
        <v>2004</v>
      </c>
      <c r="B217" s="6">
        <f t="shared" si="54"/>
        <v>38157</v>
      </c>
      <c r="C217" s="7">
        <f>MAX(SUMIFS('Filing Data'!$V:$V,'Filing Data'!$D:$D,'Benchmark Value'!$B217),C216)</f>
        <v>163248865.22290972</v>
      </c>
      <c r="D217" s="7">
        <f>SUMIFS('Filing Data'!$Z:$Z,'Filing Data'!$D:$D,'Benchmark Value'!$B217)</f>
        <v>0</v>
      </c>
      <c r="E217" s="16">
        <f t="shared" si="55"/>
        <v>0</v>
      </c>
      <c r="F217" s="10">
        <f>SUM(D$11:D216)</f>
        <v>0</v>
      </c>
      <c r="G217" s="10">
        <f t="shared" si="47"/>
        <v>366</v>
      </c>
      <c r="H217" s="7">
        <f t="shared" si="56"/>
        <v>0</v>
      </c>
      <c r="I217" s="16">
        <f>SUMIFS('Filing Data'!$X:$X,'Filing Data'!$D:$D,'Benchmark Value'!$B217)</f>
        <v>0</v>
      </c>
      <c r="J217" s="16">
        <f t="shared" si="52"/>
        <v>0</v>
      </c>
      <c r="K217" s="10">
        <f>SUM(I$11:I216)</f>
        <v>0</v>
      </c>
      <c r="L217" s="27">
        <f t="shared" si="48"/>
        <v>366</v>
      </c>
      <c r="M217" s="7">
        <f t="shared" si="57"/>
        <v>0</v>
      </c>
      <c r="N217" s="7">
        <f>IF(ISNA(VLOOKUP(B217,'Distribution Data'!$G:$H,2,FALSE)),0,VLOOKUP(B217,'Distribution Data'!$G:$H,2,FALSE))</f>
        <v>0</v>
      </c>
      <c r="O217" s="16">
        <f>IF(ISNA(INDEX($C216:$C$3618,MATCH(TRUE,INDEX($C216:$C$3618&lt;&gt;$C216,0),0))), O216, INDEX($C216:$C$3618,MATCH(TRUE,INDEX($C216:$C$3618&lt;&gt;$C216,0),0)))</f>
        <v>248703329.1025438</v>
      </c>
      <c r="P217" s="16">
        <f t="shared" si="49"/>
        <v>163248865.22290972</v>
      </c>
      <c r="Q217" s="27">
        <f t="shared" si="53"/>
        <v>27</v>
      </c>
      <c r="R217" s="7">
        <f t="shared" si="58"/>
        <v>3164980.1436901512</v>
      </c>
      <c r="S217" s="7">
        <f t="shared" si="50"/>
        <v>3164980.1436901512</v>
      </c>
      <c r="T217" s="5">
        <f>VLOOKUP($B217,'Benchmark Data'!$A:$B,2,FALSE)</f>
        <v>9.82</v>
      </c>
      <c r="U217" s="12">
        <f t="shared" si="59"/>
        <v>0</v>
      </c>
      <c r="V217" s="7">
        <f t="shared" si="60"/>
        <v>245520692.02314264</v>
      </c>
    </row>
    <row r="218" spans="1:22" x14ac:dyDescent="0.25">
      <c r="A218" s="5">
        <f t="shared" si="51"/>
        <v>2004</v>
      </c>
      <c r="B218" s="6">
        <f t="shared" si="54"/>
        <v>38158</v>
      </c>
      <c r="C218" s="7">
        <f>MAX(SUMIFS('Filing Data'!$V:$V,'Filing Data'!$D:$D,'Benchmark Value'!$B218),C217)</f>
        <v>163248865.22290972</v>
      </c>
      <c r="D218" s="7">
        <f>SUMIFS('Filing Data'!$Z:$Z,'Filing Data'!$D:$D,'Benchmark Value'!$B218)</f>
        <v>0</v>
      </c>
      <c r="E218" s="16">
        <f t="shared" si="55"/>
        <v>0</v>
      </c>
      <c r="F218" s="10">
        <f>SUM(D$11:D217)</f>
        <v>0</v>
      </c>
      <c r="G218" s="10">
        <f t="shared" si="47"/>
        <v>366</v>
      </c>
      <c r="H218" s="7">
        <f t="shared" si="56"/>
        <v>0</v>
      </c>
      <c r="I218" s="16">
        <f>SUMIFS('Filing Data'!$X:$X,'Filing Data'!$D:$D,'Benchmark Value'!$B218)</f>
        <v>0</v>
      </c>
      <c r="J218" s="16">
        <f t="shared" si="52"/>
        <v>0</v>
      </c>
      <c r="K218" s="10">
        <f>SUM(I$11:I217)</f>
        <v>0</v>
      </c>
      <c r="L218" s="27">
        <f t="shared" si="48"/>
        <v>366</v>
      </c>
      <c r="M218" s="7">
        <f t="shared" si="57"/>
        <v>0</v>
      </c>
      <c r="N218" s="7">
        <f>IF(ISNA(VLOOKUP(B218,'Distribution Data'!$G:$H,2,FALSE)),0,VLOOKUP(B218,'Distribution Data'!$G:$H,2,FALSE))</f>
        <v>0</v>
      </c>
      <c r="O218" s="16">
        <f>IF(ISNA(INDEX($C217:$C$3618,MATCH(TRUE,INDEX($C217:$C$3618&lt;&gt;$C217,0),0))), O217, INDEX($C217:$C$3618,MATCH(TRUE,INDEX($C217:$C$3618&lt;&gt;$C217,0),0)))</f>
        <v>248703329.1025438</v>
      </c>
      <c r="P218" s="16">
        <f t="shared" si="49"/>
        <v>163248865.22290972</v>
      </c>
      <c r="Q218" s="27">
        <f t="shared" si="53"/>
        <v>27</v>
      </c>
      <c r="R218" s="7">
        <f t="shared" si="58"/>
        <v>3164980.1436901512</v>
      </c>
      <c r="S218" s="7">
        <f t="shared" si="50"/>
        <v>3164980.1436901512</v>
      </c>
      <c r="T218" s="5">
        <f>VLOOKUP($B218,'Benchmark Data'!$A:$B,2,FALSE)</f>
        <v>9.82</v>
      </c>
      <c r="U218" s="12">
        <f t="shared" si="59"/>
        <v>0</v>
      </c>
      <c r="V218" s="7">
        <f t="shared" si="60"/>
        <v>248685672.16683277</v>
      </c>
    </row>
    <row r="219" spans="1:22" x14ac:dyDescent="0.25">
      <c r="A219" s="5">
        <f t="shared" si="51"/>
        <v>2004</v>
      </c>
      <c r="B219" s="6">
        <f t="shared" si="54"/>
        <v>38159</v>
      </c>
      <c r="C219" s="7">
        <f>MAX(SUMIFS('Filing Data'!$V:$V,'Filing Data'!$D:$D,'Benchmark Value'!$B219),C218)</f>
        <v>163248865.22290972</v>
      </c>
      <c r="D219" s="7">
        <f>SUMIFS('Filing Data'!$Z:$Z,'Filing Data'!$D:$D,'Benchmark Value'!$B219)</f>
        <v>0</v>
      </c>
      <c r="E219" s="16">
        <f t="shared" si="55"/>
        <v>0</v>
      </c>
      <c r="F219" s="10">
        <f>SUM(D$11:D218)</f>
        <v>0</v>
      </c>
      <c r="G219" s="10">
        <f t="shared" si="47"/>
        <v>366</v>
      </c>
      <c r="H219" s="7">
        <f t="shared" si="56"/>
        <v>0</v>
      </c>
      <c r="I219" s="16">
        <f>SUMIFS('Filing Data'!$X:$X,'Filing Data'!$D:$D,'Benchmark Value'!$B219)</f>
        <v>0</v>
      </c>
      <c r="J219" s="16">
        <f t="shared" si="52"/>
        <v>0</v>
      </c>
      <c r="K219" s="10">
        <f>SUM(I$11:I218)</f>
        <v>0</v>
      </c>
      <c r="L219" s="27">
        <f t="shared" si="48"/>
        <v>366</v>
      </c>
      <c r="M219" s="7">
        <f t="shared" si="57"/>
        <v>0</v>
      </c>
      <c r="N219" s="7">
        <f>IF(ISNA(VLOOKUP(B219,'Distribution Data'!$G:$H,2,FALSE)),0,VLOOKUP(B219,'Distribution Data'!$G:$H,2,FALSE))</f>
        <v>0</v>
      </c>
      <c r="O219" s="16">
        <f>IF(ISNA(INDEX($C218:$C$3618,MATCH(TRUE,INDEX($C218:$C$3618&lt;&gt;$C218,0),0))), O218, INDEX($C218:$C$3618,MATCH(TRUE,INDEX($C218:$C$3618&lt;&gt;$C218,0),0)))</f>
        <v>248703329.1025438</v>
      </c>
      <c r="P219" s="16">
        <f t="shared" si="49"/>
        <v>163248865.22290972</v>
      </c>
      <c r="Q219" s="27">
        <f t="shared" si="53"/>
        <v>27</v>
      </c>
      <c r="R219" s="7">
        <f t="shared" si="58"/>
        <v>3164980.1436901512</v>
      </c>
      <c r="S219" s="7">
        <f t="shared" si="50"/>
        <v>3164980.1436901512</v>
      </c>
      <c r="T219" s="5">
        <f>VLOOKUP($B219,'Benchmark Data'!$A:$B,2,FALSE)</f>
        <v>9.93</v>
      </c>
      <c r="U219" s="12">
        <f t="shared" si="59"/>
        <v>1.1139355690706716E-2</v>
      </c>
      <c r="V219" s="7">
        <f t="shared" si="60"/>
        <v>254636337.02929598</v>
      </c>
    </row>
    <row r="220" spans="1:22" x14ac:dyDescent="0.25">
      <c r="A220" s="5">
        <f t="shared" si="51"/>
        <v>2004</v>
      </c>
      <c r="B220" s="6">
        <f t="shared" si="54"/>
        <v>38160</v>
      </c>
      <c r="C220" s="7">
        <f>MAX(SUMIFS('Filing Data'!$V:$V,'Filing Data'!$D:$D,'Benchmark Value'!$B220),C219)</f>
        <v>248703329.1025438</v>
      </c>
      <c r="D220" s="7">
        <f>SUMIFS('Filing Data'!$Z:$Z,'Filing Data'!$D:$D,'Benchmark Value'!$B220)</f>
        <v>0</v>
      </c>
      <c r="E220" s="16">
        <f t="shared" si="55"/>
        <v>0</v>
      </c>
      <c r="F220" s="10">
        <f>SUM(D$11:D219)</f>
        <v>0</v>
      </c>
      <c r="G220" s="10">
        <f t="shared" si="47"/>
        <v>366</v>
      </c>
      <c r="H220" s="7">
        <f t="shared" si="56"/>
        <v>0</v>
      </c>
      <c r="I220" s="16">
        <f>SUMIFS('Filing Data'!$X:$X,'Filing Data'!$D:$D,'Benchmark Value'!$B220)</f>
        <v>0</v>
      </c>
      <c r="J220" s="16">
        <f t="shared" si="52"/>
        <v>0</v>
      </c>
      <c r="K220" s="10">
        <f>SUM(I$11:I219)</f>
        <v>0</v>
      </c>
      <c r="L220" s="27">
        <f t="shared" si="48"/>
        <v>366</v>
      </c>
      <c r="M220" s="7">
        <f t="shared" si="57"/>
        <v>0</v>
      </c>
      <c r="N220" s="7">
        <f>IF(ISNA(VLOOKUP(B220,'Distribution Data'!$G:$H,2,FALSE)),0,VLOOKUP(B220,'Distribution Data'!$G:$H,2,FALSE))</f>
        <v>0</v>
      </c>
      <c r="O220" s="16">
        <f>IF(ISNA(INDEX($C219:$C$3618,MATCH(TRUE,INDEX($C219:$C$3618&lt;&gt;$C219,0),0))), O219, INDEX($C219:$C$3618,MATCH(TRUE,INDEX($C219:$C$3618&lt;&gt;$C219,0),0)))</f>
        <v>248703329.1025438</v>
      </c>
      <c r="P220" s="16">
        <f t="shared" si="49"/>
        <v>163248865.22290972</v>
      </c>
      <c r="Q220" s="27">
        <f t="shared" si="53"/>
        <v>27</v>
      </c>
      <c r="R220" s="7">
        <f t="shared" si="58"/>
        <v>3164980.1436901512</v>
      </c>
      <c r="S220" s="7">
        <f t="shared" si="50"/>
        <v>3164980.1436901512</v>
      </c>
      <c r="T220" s="5">
        <f>VLOOKUP($B220,'Benchmark Data'!$A:$B,2,FALSE)</f>
        <v>9.91</v>
      </c>
      <c r="U220" s="12">
        <f t="shared" si="59"/>
        <v>-2.0161297151845485E-3</v>
      </c>
      <c r="V220" s="7">
        <f t="shared" si="60"/>
        <v>257288454.4599362</v>
      </c>
    </row>
    <row r="221" spans="1:22" x14ac:dyDescent="0.25">
      <c r="A221" s="5">
        <f t="shared" si="51"/>
        <v>2004</v>
      </c>
      <c r="B221" s="6">
        <f t="shared" si="54"/>
        <v>38161</v>
      </c>
      <c r="C221" s="7">
        <f>MAX(SUMIFS('Filing Data'!$V:$V,'Filing Data'!$D:$D,'Benchmark Value'!$B221),C220)</f>
        <v>248703329.1025438</v>
      </c>
      <c r="D221" s="7">
        <f>SUMIFS('Filing Data'!$Z:$Z,'Filing Data'!$D:$D,'Benchmark Value'!$B221)</f>
        <v>0</v>
      </c>
      <c r="E221" s="16">
        <f t="shared" si="55"/>
        <v>0</v>
      </c>
      <c r="F221" s="10">
        <f>SUM(D$11:D220)</f>
        <v>0</v>
      </c>
      <c r="G221" s="10">
        <f t="shared" si="47"/>
        <v>366</v>
      </c>
      <c r="H221" s="7">
        <f t="shared" si="56"/>
        <v>0</v>
      </c>
      <c r="I221" s="16">
        <f>SUMIFS('Filing Data'!$X:$X,'Filing Data'!$D:$D,'Benchmark Value'!$B221)</f>
        <v>0</v>
      </c>
      <c r="J221" s="16">
        <f t="shared" si="52"/>
        <v>0</v>
      </c>
      <c r="K221" s="10">
        <f>SUM(I$11:I220)</f>
        <v>0</v>
      </c>
      <c r="L221" s="27">
        <f t="shared" si="48"/>
        <v>366</v>
      </c>
      <c r="M221" s="7">
        <f t="shared" si="57"/>
        <v>0</v>
      </c>
      <c r="N221" s="7">
        <f>IF(ISNA(VLOOKUP(B221,'Distribution Data'!$G:$H,2,FALSE)),0,VLOOKUP(B221,'Distribution Data'!$G:$H,2,FALSE))</f>
        <v>0</v>
      </c>
      <c r="O221" s="16">
        <f>IF(ISNA(INDEX($C220:$C$3618,MATCH(TRUE,INDEX($C220:$C$3618&lt;&gt;$C220,0),0))), O220, INDEX($C220:$C$3618,MATCH(TRUE,INDEX($C220:$C$3618&lt;&gt;$C220,0),0)))</f>
        <v>267206856.78777304</v>
      </c>
      <c r="P221" s="16">
        <f t="shared" si="49"/>
        <v>248703329.1025438</v>
      </c>
      <c r="Q221" s="27">
        <f t="shared" si="53"/>
        <v>6</v>
      </c>
      <c r="R221" s="7">
        <f t="shared" si="58"/>
        <v>3083921.2808715403</v>
      </c>
      <c r="S221" s="7">
        <f t="shared" si="50"/>
        <v>3083921.2808715403</v>
      </c>
      <c r="T221" s="5">
        <f>VLOOKUP($B221,'Benchmark Data'!$A:$B,2,FALSE)</f>
        <v>9.98</v>
      </c>
      <c r="U221" s="12">
        <f t="shared" si="59"/>
        <v>7.0387419814760535E-3</v>
      </c>
      <c r="V221" s="7">
        <f t="shared" si="60"/>
        <v>262189751.30207875</v>
      </c>
    </row>
    <row r="222" spans="1:22" x14ac:dyDescent="0.25">
      <c r="A222" s="5">
        <f t="shared" si="51"/>
        <v>2004</v>
      </c>
      <c r="B222" s="6">
        <f t="shared" si="54"/>
        <v>38162</v>
      </c>
      <c r="C222" s="7">
        <f>MAX(SUMIFS('Filing Data'!$V:$V,'Filing Data'!$D:$D,'Benchmark Value'!$B222),C221)</f>
        <v>248703329.1025438</v>
      </c>
      <c r="D222" s="7">
        <f>SUMIFS('Filing Data'!$Z:$Z,'Filing Data'!$D:$D,'Benchmark Value'!$B222)</f>
        <v>0</v>
      </c>
      <c r="E222" s="16">
        <f t="shared" si="55"/>
        <v>0</v>
      </c>
      <c r="F222" s="10">
        <f>SUM(D$11:D221)</f>
        <v>0</v>
      </c>
      <c r="G222" s="10">
        <f t="shared" si="47"/>
        <v>366</v>
      </c>
      <c r="H222" s="7">
        <f t="shared" si="56"/>
        <v>0</v>
      </c>
      <c r="I222" s="16">
        <f>SUMIFS('Filing Data'!$X:$X,'Filing Data'!$D:$D,'Benchmark Value'!$B222)</f>
        <v>0</v>
      </c>
      <c r="J222" s="16">
        <f t="shared" si="52"/>
        <v>0</v>
      </c>
      <c r="K222" s="10">
        <f>SUM(I$11:I221)</f>
        <v>0</v>
      </c>
      <c r="L222" s="27">
        <f t="shared" si="48"/>
        <v>366</v>
      </c>
      <c r="M222" s="7">
        <f t="shared" si="57"/>
        <v>0</v>
      </c>
      <c r="N222" s="7">
        <f>IF(ISNA(VLOOKUP(B222,'Distribution Data'!$G:$H,2,FALSE)),0,VLOOKUP(B222,'Distribution Data'!$G:$H,2,FALSE))</f>
        <v>0</v>
      </c>
      <c r="O222" s="16">
        <f>IF(ISNA(INDEX($C221:$C$3618,MATCH(TRUE,INDEX($C221:$C$3618&lt;&gt;$C221,0),0))), O221, INDEX($C221:$C$3618,MATCH(TRUE,INDEX($C221:$C$3618&lt;&gt;$C221,0),0)))</f>
        <v>267206856.78777304</v>
      </c>
      <c r="P222" s="16">
        <f t="shared" si="49"/>
        <v>248703329.1025438</v>
      </c>
      <c r="Q222" s="27">
        <f t="shared" si="53"/>
        <v>6</v>
      </c>
      <c r="R222" s="7">
        <f t="shared" si="58"/>
        <v>3083921.2808715403</v>
      </c>
      <c r="S222" s="7">
        <f t="shared" si="50"/>
        <v>3083921.2808715403</v>
      </c>
      <c r="T222" s="5">
        <f>VLOOKUP($B222,'Benchmark Data'!$A:$B,2,FALSE)</f>
        <v>9.9499999999999993</v>
      </c>
      <c r="U222" s="12">
        <f t="shared" si="59"/>
        <v>-3.0105391528712634E-3</v>
      </c>
      <c r="V222" s="7">
        <f t="shared" si="60"/>
        <v>264485527.03795406</v>
      </c>
    </row>
    <row r="223" spans="1:22" x14ac:dyDescent="0.25">
      <c r="A223" s="5">
        <f t="shared" si="51"/>
        <v>2004</v>
      </c>
      <c r="B223" s="6">
        <f t="shared" si="54"/>
        <v>38163</v>
      </c>
      <c r="C223" s="7">
        <f>MAX(SUMIFS('Filing Data'!$V:$V,'Filing Data'!$D:$D,'Benchmark Value'!$B223),C222)</f>
        <v>248703329.1025438</v>
      </c>
      <c r="D223" s="7">
        <f>SUMIFS('Filing Data'!$Z:$Z,'Filing Data'!$D:$D,'Benchmark Value'!$B223)</f>
        <v>0</v>
      </c>
      <c r="E223" s="16">
        <f t="shared" si="55"/>
        <v>0</v>
      </c>
      <c r="F223" s="10">
        <f>SUM(D$11:D222)</f>
        <v>0</v>
      </c>
      <c r="G223" s="10">
        <f t="shared" si="47"/>
        <v>366</v>
      </c>
      <c r="H223" s="7">
        <f t="shared" si="56"/>
        <v>0</v>
      </c>
      <c r="I223" s="16">
        <f>SUMIFS('Filing Data'!$X:$X,'Filing Data'!$D:$D,'Benchmark Value'!$B223)</f>
        <v>0</v>
      </c>
      <c r="J223" s="16">
        <f t="shared" si="52"/>
        <v>0</v>
      </c>
      <c r="K223" s="10">
        <f>SUM(I$11:I222)</f>
        <v>0</v>
      </c>
      <c r="L223" s="27">
        <f t="shared" si="48"/>
        <v>366</v>
      </c>
      <c r="M223" s="7">
        <f t="shared" si="57"/>
        <v>0</v>
      </c>
      <c r="N223" s="7">
        <f>IF(ISNA(VLOOKUP(B223,'Distribution Data'!$G:$H,2,FALSE)),0,VLOOKUP(B223,'Distribution Data'!$G:$H,2,FALSE))</f>
        <v>0</v>
      </c>
      <c r="O223" s="16">
        <f>IF(ISNA(INDEX($C222:$C$3618,MATCH(TRUE,INDEX($C222:$C$3618&lt;&gt;$C222,0),0))), O222, INDEX($C222:$C$3618,MATCH(TRUE,INDEX($C222:$C$3618&lt;&gt;$C222,0),0)))</f>
        <v>267206856.78777304</v>
      </c>
      <c r="P223" s="16">
        <f t="shared" si="49"/>
        <v>248703329.1025438</v>
      </c>
      <c r="Q223" s="27">
        <f t="shared" si="53"/>
        <v>6</v>
      </c>
      <c r="R223" s="7">
        <f t="shared" si="58"/>
        <v>3083921.2808715403</v>
      </c>
      <c r="S223" s="7">
        <f t="shared" si="50"/>
        <v>3083921.2808715403</v>
      </c>
      <c r="T223" s="5">
        <f>VLOOKUP($B223,'Benchmark Data'!$A:$B,2,FALSE)</f>
        <v>10.02</v>
      </c>
      <c r="U223" s="12">
        <f t="shared" si="59"/>
        <v>7.0105444862173022E-3</v>
      </c>
      <c r="V223" s="7">
        <f t="shared" si="60"/>
        <v>269430150.51909262</v>
      </c>
    </row>
    <row r="224" spans="1:22" x14ac:dyDescent="0.25">
      <c r="A224" s="5">
        <f t="shared" si="51"/>
        <v>2004</v>
      </c>
      <c r="B224" s="6">
        <f t="shared" si="54"/>
        <v>38164</v>
      </c>
      <c r="C224" s="7">
        <f>MAX(SUMIFS('Filing Data'!$V:$V,'Filing Data'!$D:$D,'Benchmark Value'!$B224),C223)</f>
        <v>248703329.1025438</v>
      </c>
      <c r="D224" s="7">
        <f>SUMIFS('Filing Data'!$Z:$Z,'Filing Data'!$D:$D,'Benchmark Value'!$B224)</f>
        <v>0</v>
      </c>
      <c r="E224" s="16">
        <f t="shared" si="55"/>
        <v>0</v>
      </c>
      <c r="F224" s="10">
        <f>SUM(D$11:D223)</f>
        <v>0</v>
      </c>
      <c r="G224" s="10">
        <f t="shared" si="47"/>
        <v>366</v>
      </c>
      <c r="H224" s="7">
        <f t="shared" si="56"/>
        <v>0</v>
      </c>
      <c r="I224" s="16">
        <f>SUMIFS('Filing Data'!$X:$X,'Filing Data'!$D:$D,'Benchmark Value'!$B224)</f>
        <v>0</v>
      </c>
      <c r="J224" s="16">
        <f t="shared" si="52"/>
        <v>0</v>
      </c>
      <c r="K224" s="10">
        <f>SUM(I$11:I223)</f>
        <v>0</v>
      </c>
      <c r="L224" s="27">
        <f t="shared" si="48"/>
        <v>366</v>
      </c>
      <c r="M224" s="7">
        <f t="shared" si="57"/>
        <v>0</v>
      </c>
      <c r="N224" s="7">
        <f>IF(ISNA(VLOOKUP(B224,'Distribution Data'!$G:$H,2,FALSE)),0,VLOOKUP(B224,'Distribution Data'!$G:$H,2,FALSE))</f>
        <v>0</v>
      </c>
      <c r="O224" s="16">
        <f>IF(ISNA(INDEX($C223:$C$3618,MATCH(TRUE,INDEX($C223:$C$3618&lt;&gt;$C223,0),0))), O223, INDEX($C223:$C$3618,MATCH(TRUE,INDEX($C223:$C$3618&lt;&gt;$C223,0),0)))</f>
        <v>267206856.78777304</v>
      </c>
      <c r="P224" s="16">
        <f t="shared" si="49"/>
        <v>248703329.1025438</v>
      </c>
      <c r="Q224" s="27">
        <f t="shared" si="53"/>
        <v>6</v>
      </c>
      <c r="R224" s="7">
        <f t="shared" si="58"/>
        <v>3083921.2808715403</v>
      </c>
      <c r="S224" s="7">
        <f t="shared" si="50"/>
        <v>3083921.2808715403</v>
      </c>
      <c r="T224" s="5">
        <f>VLOOKUP($B224,'Benchmark Data'!$A:$B,2,FALSE)</f>
        <v>10.02</v>
      </c>
      <c r="U224" s="12">
        <f t="shared" si="59"/>
        <v>0</v>
      </c>
      <c r="V224" s="7">
        <f t="shared" si="60"/>
        <v>272514071.79996419</v>
      </c>
    </row>
    <row r="225" spans="1:22" x14ac:dyDescent="0.25">
      <c r="A225" s="5">
        <f t="shared" si="51"/>
        <v>2004</v>
      </c>
      <c r="B225" s="6">
        <f t="shared" si="54"/>
        <v>38165</v>
      </c>
      <c r="C225" s="7">
        <f>MAX(SUMIFS('Filing Data'!$V:$V,'Filing Data'!$D:$D,'Benchmark Value'!$B225),C224)</f>
        <v>248703329.1025438</v>
      </c>
      <c r="D225" s="7">
        <f>SUMIFS('Filing Data'!$Z:$Z,'Filing Data'!$D:$D,'Benchmark Value'!$B225)</f>
        <v>0</v>
      </c>
      <c r="E225" s="16">
        <f t="shared" si="55"/>
        <v>0</v>
      </c>
      <c r="F225" s="10">
        <f>SUM(D$11:D224)</f>
        <v>0</v>
      </c>
      <c r="G225" s="10">
        <f t="shared" si="47"/>
        <v>366</v>
      </c>
      <c r="H225" s="7">
        <f t="shared" si="56"/>
        <v>0</v>
      </c>
      <c r="I225" s="16">
        <f>SUMIFS('Filing Data'!$X:$X,'Filing Data'!$D:$D,'Benchmark Value'!$B225)</f>
        <v>0</v>
      </c>
      <c r="J225" s="16">
        <f t="shared" si="52"/>
        <v>0</v>
      </c>
      <c r="K225" s="10">
        <f>SUM(I$11:I224)</f>
        <v>0</v>
      </c>
      <c r="L225" s="27">
        <f t="shared" si="48"/>
        <v>366</v>
      </c>
      <c r="M225" s="7">
        <f t="shared" si="57"/>
        <v>0</v>
      </c>
      <c r="N225" s="7">
        <f>IF(ISNA(VLOOKUP(B225,'Distribution Data'!$G:$H,2,FALSE)),0,VLOOKUP(B225,'Distribution Data'!$G:$H,2,FALSE))</f>
        <v>0</v>
      </c>
      <c r="O225" s="16">
        <f>IF(ISNA(INDEX($C224:$C$3618,MATCH(TRUE,INDEX($C224:$C$3618&lt;&gt;$C224,0),0))), O224, INDEX($C224:$C$3618,MATCH(TRUE,INDEX($C224:$C$3618&lt;&gt;$C224,0),0)))</f>
        <v>267206856.78777304</v>
      </c>
      <c r="P225" s="16">
        <f t="shared" si="49"/>
        <v>248703329.1025438</v>
      </c>
      <c r="Q225" s="27">
        <f t="shared" si="53"/>
        <v>6</v>
      </c>
      <c r="R225" s="7">
        <f t="shared" si="58"/>
        <v>3083921.2808715403</v>
      </c>
      <c r="S225" s="7">
        <f t="shared" si="50"/>
        <v>3083921.2808715403</v>
      </c>
      <c r="T225" s="5">
        <f>VLOOKUP($B225,'Benchmark Data'!$A:$B,2,FALSE)</f>
        <v>10.02</v>
      </c>
      <c r="U225" s="12">
        <f t="shared" si="59"/>
        <v>0</v>
      </c>
      <c r="V225" s="7">
        <f t="shared" si="60"/>
        <v>275597993.0808357</v>
      </c>
    </row>
    <row r="226" spans="1:22" x14ac:dyDescent="0.25">
      <c r="A226" s="5">
        <f t="shared" si="51"/>
        <v>2004</v>
      </c>
      <c r="B226" s="6">
        <f t="shared" si="54"/>
        <v>38166</v>
      </c>
      <c r="C226" s="7">
        <f>MAX(SUMIFS('Filing Data'!$V:$V,'Filing Data'!$D:$D,'Benchmark Value'!$B226),C225)</f>
        <v>267206856.78777304</v>
      </c>
      <c r="D226" s="7">
        <f>SUMIFS('Filing Data'!$Z:$Z,'Filing Data'!$D:$D,'Benchmark Value'!$B226)</f>
        <v>0</v>
      </c>
      <c r="E226" s="16">
        <f t="shared" si="55"/>
        <v>0</v>
      </c>
      <c r="F226" s="10">
        <f>SUM(D$11:D225)</f>
        <v>0</v>
      </c>
      <c r="G226" s="10">
        <f t="shared" si="47"/>
        <v>366</v>
      </c>
      <c r="H226" s="7">
        <f t="shared" si="56"/>
        <v>0</v>
      </c>
      <c r="I226" s="16">
        <f>SUMIFS('Filing Data'!$X:$X,'Filing Data'!$D:$D,'Benchmark Value'!$B226)</f>
        <v>0</v>
      </c>
      <c r="J226" s="16">
        <f t="shared" si="52"/>
        <v>0</v>
      </c>
      <c r="K226" s="10">
        <f>SUM(I$11:I225)</f>
        <v>0</v>
      </c>
      <c r="L226" s="27">
        <f t="shared" si="48"/>
        <v>366</v>
      </c>
      <c r="M226" s="7">
        <f t="shared" si="57"/>
        <v>0</v>
      </c>
      <c r="N226" s="7">
        <f>IF(ISNA(VLOOKUP(B226,'Distribution Data'!$G:$H,2,FALSE)),0,VLOOKUP(B226,'Distribution Data'!$G:$H,2,FALSE))</f>
        <v>0</v>
      </c>
      <c r="O226" s="16">
        <f>IF(ISNA(INDEX($C225:$C$3618,MATCH(TRUE,INDEX($C225:$C$3618&lt;&gt;$C225,0),0))), O225, INDEX($C225:$C$3618,MATCH(TRUE,INDEX($C225:$C$3618&lt;&gt;$C225,0),0)))</f>
        <v>267206856.78777304</v>
      </c>
      <c r="P226" s="16">
        <f t="shared" si="49"/>
        <v>248703329.1025438</v>
      </c>
      <c r="Q226" s="27">
        <f t="shared" si="53"/>
        <v>6</v>
      </c>
      <c r="R226" s="7">
        <f t="shared" si="58"/>
        <v>3083921.2808715403</v>
      </c>
      <c r="S226" s="7">
        <f t="shared" si="50"/>
        <v>3083921.2808715403</v>
      </c>
      <c r="T226" s="5">
        <f>VLOOKUP($B226,'Benchmark Data'!$A:$B,2,FALSE)</f>
        <v>10.06</v>
      </c>
      <c r="U226" s="12">
        <f t="shared" si="59"/>
        <v>3.9840690148745129E-3</v>
      </c>
      <c r="V226" s="7">
        <f t="shared" si="60"/>
        <v>279782105.95085227</v>
      </c>
    </row>
    <row r="227" spans="1:22" x14ac:dyDescent="0.25">
      <c r="A227" s="5">
        <f t="shared" si="51"/>
        <v>2004</v>
      </c>
      <c r="B227" s="6">
        <f t="shared" si="54"/>
        <v>38167</v>
      </c>
      <c r="C227" s="7">
        <f>MAX(SUMIFS('Filing Data'!$V:$V,'Filing Data'!$D:$D,'Benchmark Value'!$B227),C226)</f>
        <v>267206856.78777304</v>
      </c>
      <c r="D227" s="7">
        <f>SUMIFS('Filing Data'!$Z:$Z,'Filing Data'!$D:$D,'Benchmark Value'!$B227)</f>
        <v>0</v>
      </c>
      <c r="E227" s="16">
        <f t="shared" si="55"/>
        <v>0</v>
      </c>
      <c r="F227" s="10">
        <f>SUM(D$11:D226)</f>
        <v>0</v>
      </c>
      <c r="G227" s="10">
        <f t="shared" si="47"/>
        <v>366</v>
      </c>
      <c r="H227" s="7">
        <f t="shared" si="56"/>
        <v>0</v>
      </c>
      <c r="I227" s="16">
        <f>SUMIFS('Filing Data'!$X:$X,'Filing Data'!$D:$D,'Benchmark Value'!$B227)</f>
        <v>0</v>
      </c>
      <c r="J227" s="16">
        <f t="shared" si="52"/>
        <v>0</v>
      </c>
      <c r="K227" s="10">
        <f>SUM(I$11:I226)</f>
        <v>0</v>
      </c>
      <c r="L227" s="27">
        <f t="shared" si="48"/>
        <v>366</v>
      </c>
      <c r="M227" s="7">
        <f t="shared" si="57"/>
        <v>0</v>
      </c>
      <c r="N227" s="7">
        <f>IF(ISNA(VLOOKUP(B227,'Distribution Data'!$G:$H,2,FALSE)),0,VLOOKUP(B227,'Distribution Data'!$G:$H,2,FALSE))</f>
        <v>0</v>
      </c>
      <c r="O227" s="16">
        <f>IF(ISNA(INDEX($C226:$C$3618,MATCH(TRUE,INDEX($C226:$C$3618&lt;&gt;$C226,0),0))), O226, INDEX($C226:$C$3618,MATCH(TRUE,INDEX($C226:$C$3618&lt;&gt;$C226,0),0)))</f>
        <v>342215780.84510022</v>
      </c>
      <c r="P227" s="16">
        <f t="shared" si="49"/>
        <v>267206856.78777304</v>
      </c>
      <c r="Q227" s="27">
        <f t="shared" si="53"/>
        <v>24</v>
      </c>
      <c r="R227" s="7">
        <f t="shared" si="58"/>
        <v>3125371.8357219659</v>
      </c>
      <c r="S227" s="7">
        <f t="shared" si="50"/>
        <v>3125371.8357219659</v>
      </c>
      <c r="T227" s="5">
        <f>VLOOKUP($B227,'Benchmark Data'!$A:$B,2,FALSE)</f>
        <v>9.85</v>
      </c>
      <c r="U227" s="12">
        <f t="shared" si="59"/>
        <v>-2.1095709487595735E-2</v>
      </c>
      <c r="V227" s="7">
        <f t="shared" si="60"/>
        <v>277067095.85320652</v>
      </c>
    </row>
    <row r="228" spans="1:22" x14ac:dyDescent="0.25">
      <c r="A228" s="5">
        <f t="shared" si="51"/>
        <v>2004</v>
      </c>
      <c r="B228" s="6">
        <f t="shared" si="54"/>
        <v>38168</v>
      </c>
      <c r="C228" s="7">
        <f>MAX(SUMIFS('Filing Data'!$V:$V,'Filing Data'!$D:$D,'Benchmark Value'!$B228),C227)</f>
        <v>267206856.78777304</v>
      </c>
      <c r="D228" s="7">
        <f>SUMIFS('Filing Data'!$Z:$Z,'Filing Data'!$D:$D,'Benchmark Value'!$B228)</f>
        <v>0</v>
      </c>
      <c r="E228" s="16">
        <f t="shared" si="55"/>
        <v>0</v>
      </c>
      <c r="F228" s="10">
        <f>SUM(D$11:D227)</f>
        <v>0</v>
      </c>
      <c r="G228" s="10">
        <f t="shared" si="47"/>
        <v>366</v>
      </c>
      <c r="H228" s="7">
        <f t="shared" si="56"/>
        <v>0</v>
      </c>
      <c r="I228" s="16">
        <f>SUMIFS('Filing Data'!$X:$X,'Filing Data'!$D:$D,'Benchmark Value'!$B228)</f>
        <v>0</v>
      </c>
      <c r="J228" s="16">
        <f t="shared" si="52"/>
        <v>0</v>
      </c>
      <c r="K228" s="10">
        <f>SUM(I$11:I227)</f>
        <v>0</v>
      </c>
      <c r="L228" s="27">
        <f t="shared" si="48"/>
        <v>366</v>
      </c>
      <c r="M228" s="7">
        <f t="shared" si="57"/>
        <v>0</v>
      </c>
      <c r="N228" s="7">
        <f>IF(ISNA(VLOOKUP(B228,'Distribution Data'!$G:$H,2,FALSE)),0,VLOOKUP(B228,'Distribution Data'!$G:$H,2,FALSE))</f>
        <v>0</v>
      </c>
      <c r="O228" s="16">
        <f>IF(ISNA(INDEX($C227:$C$3618,MATCH(TRUE,INDEX($C227:$C$3618&lt;&gt;$C227,0),0))), O227, INDEX($C227:$C$3618,MATCH(TRUE,INDEX($C227:$C$3618&lt;&gt;$C227,0),0)))</f>
        <v>342215780.84510022</v>
      </c>
      <c r="P228" s="16">
        <f t="shared" si="49"/>
        <v>267206856.78777304</v>
      </c>
      <c r="Q228" s="27">
        <f t="shared" si="53"/>
        <v>24</v>
      </c>
      <c r="R228" s="7">
        <f t="shared" si="58"/>
        <v>3125371.8357219659</v>
      </c>
      <c r="S228" s="7">
        <f t="shared" si="50"/>
        <v>3125371.8357219659</v>
      </c>
      <c r="T228" s="5">
        <f>VLOOKUP($B228,'Benchmark Data'!$A:$B,2,FALSE)</f>
        <v>9.9700000000000006</v>
      </c>
      <c r="U228" s="12">
        <f t="shared" si="59"/>
        <v>1.2109128789749617E-2</v>
      </c>
      <c r="V228" s="7">
        <f t="shared" si="60"/>
        <v>283567904.38967824</v>
      </c>
    </row>
    <row r="229" spans="1:22" x14ac:dyDescent="0.25">
      <c r="A229" s="5">
        <f t="shared" si="51"/>
        <v>2004</v>
      </c>
      <c r="B229" s="6">
        <f t="shared" si="54"/>
        <v>38169</v>
      </c>
      <c r="C229" s="7">
        <f>MAX(SUMIFS('Filing Data'!$V:$V,'Filing Data'!$D:$D,'Benchmark Value'!$B229),C228)</f>
        <v>267206856.78777304</v>
      </c>
      <c r="D229" s="7">
        <f>SUMIFS('Filing Data'!$Z:$Z,'Filing Data'!$D:$D,'Benchmark Value'!$B229)</f>
        <v>0</v>
      </c>
      <c r="E229" s="16">
        <f t="shared" si="55"/>
        <v>0</v>
      </c>
      <c r="F229" s="10">
        <f>SUM(D$11:D228)</f>
        <v>0</v>
      </c>
      <c r="G229" s="10">
        <f t="shared" si="47"/>
        <v>366</v>
      </c>
      <c r="H229" s="7">
        <f t="shared" si="56"/>
        <v>0</v>
      </c>
      <c r="I229" s="16">
        <f>SUMIFS('Filing Data'!$X:$X,'Filing Data'!$D:$D,'Benchmark Value'!$B229)</f>
        <v>0</v>
      </c>
      <c r="J229" s="16">
        <f t="shared" si="52"/>
        <v>0</v>
      </c>
      <c r="K229" s="10">
        <f>SUM(I$11:I228)</f>
        <v>0</v>
      </c>
      <c r="L229" s="27">
        <f t="shared" si="48"/>
        <v>366</v>
      </c>
      <c r="M229" s="7">
        <f t="shared" si="57"/>
        <v>0</v>
      </c>
      <c r="N229" s="7">
        <f>IF(ISNA(VLOOKUP(B229,'Distribution Data'!$G:$H,2,FALSE)),0,VLOOKUP(B229,'Distribution Data'!$G:$H,2,FALSE))</f>
        <v>0</v>
      </c>
      <c r="O229" s="16">
        <f>IF(ISNA(INDEX($C228:$C$3618,MATCH(TRUE,INDEX($C228:$C$3618&lt;&gt;$C228,0),0))), O228, INDEX($C228:$C$3618,MATCH(TRUE,INDEX($C228:$C$3618&lt;&gt;$C228,0),0)))</f>
        <v>342215780.84510022</v>
      </c>
      <c r="P229" s="16">
        <f t="shared" si="49"/>
        <v>267206856.78777304</v>
      </c>
      <c r="Q229" s="27">
        <f t="shared" si="53"/>
        <v>24</v>
      </c>
      <c r="R229" s="7">
        <f t="shared" si="58"/>
        <v>3125371.8357219659</v>
      </c>
      <c r="S229" s="7">
        <f t="shared" si="50"/>
        <v>3125371.8357219659</v>
      </c>
      <c r="T229" s="5">
        <f>VLOOKUP($B229,'Benchmark Data'!$A:$B,2,FALSE)</f>
        <v>9.99</v>
      </c>
      <c r="U229" s="12">
        <f t="shared" si="59"/>
        <v>2.0040086867150406E-3</v>
      </c>
      <c r="V229" s="7">
        <f t="shared" si="60"/>
        <v>287262118.56118691</v>
      </c>
    </row>
    <row r="230" spans="1:22" x14ac:dyDescent="0.25">
      <c r="A230" s="5">
        <f t="shared" si="51"/>
        <v>2004</v>
      </c>
      <c r="B230" s="6">
        <f t="shared" si="54"/>
        <v>38170</v>
      </c>
      <c r="C230" s="7">
        <f>MAX(SUMIFS('Filing Data'!$V:$V,'Filing Data'!$D:$D,'Benchmark Value'!$B230),C229)</f>
        <v>267206856.78777304</v>
      </c>
      <c r="D230" s="7">
        <f>SUMIFS('Filing Data'!$Z:$Z,'Filing Data'!$D:$D,'Benchmark Value'!$B230)</f>
        <v>0</v>
      </c>
      <c r="E230" s="16">
        <f t="shared" si="55"/>
        <v>0</v>
      </c>
      <c r="F230" s="10">
        <f>SUM(D$11:D229)</f>
        <v>0</v>
      </c>
      <c r="G230" s="10">
        <f t="shared" si="47"/>
        <v>366</v>
      </c>
      <c r="H230" s="7">
        <f t="shared" si="56"/>
        <v>0</v>
      </c>
      <c r="I230" s="16">
        <f>SUMIFS('Filing Data'!$X:$X,'Filing Data'!$D:$D,'Benchmark Value'!$B230)</f>
        <v>0</v>
      </c>
      <c r="J230" s="16">
        <f t="shared" si="52"/>
        <v>0</v>
      </c>
      <c r="K230" s="10">
        <f>SUM(I$11:I229)</f>
        <v>0</v>
      </c>
      <c r="L230" s="27">
        <f t="shared" si="48"/>
        <v>366</v>
      </c>
      <c r="M230" s="7">
        <f t="shared" si="57"/>
        <v>0</v>
      </c>
      <c r="N230" s="7">
        <f>IF(ISNA(VLOOKUP(B230,'Distribution Data'!$G:$H,2,FALSE)),0,VLOOKUP(B230,'Distribution Data'!$G:$H,2,FALSE))</f>
        <v>0</v>
      </c>
      <c r="O230" s="16">
        <f>IF(ISNA(INDEX($C229:$C$3618,MATCH(TRUE,INDEX($C229:$C$3618&lt;&gt;$C229,0),0))), O229, INDEX($C229:$C$3618,MATCH(TRUE,INDEX($C229:$C$3618&lt;&gt;$C229,0),0)))</f>
        <v>342215780.84510022</v>
      </c>
      <c r="P230" s="16">
        <f t="shared" si="49"/>
        <v>267206856.78777304</v>
      </c>
      <c r="Q230" s="27">
        <f t="shared" si="53"/>
        <v>24</v>
      </c>
      <c r="R230" s="7">
        <f t="shared" si="58"/>
        <v>3125371.8357219659</v>
      </c>
      <c r="S230" s="7">
        <f t="shared" si="50"/>
        <v>3125371.8357219659</v>
      </c>
      <c r="T230" s="5">
        <f>VLOOKUP($B230,'Benchmark Data'!$A:$B,2,FALSE)</f>
        <v>10.18</v>
      </c>
      <c r="U230" s="12">
        <f t="shared" si="59"/>
        <v>1.8840418461914438E-2</v>
      </c>
      <c r="V230" s="7">
        <f t="shared" si="60"/>
        <v>295850934.09326774</v>
      </c>
    </row>
    <row r="231" spans="1:22" x14ac:dyDescent="0.25">
      <c r="A231" s="5">
        <f t="shared" si="51"/>
        <v>2004</v>
      </c>
      <c r="B231" s="6">
        <f t="shared" si="54"/>
        <v>38171</v>
      </c>
      <c r="C231" s="7">
        <f>MAX(SUMIFS('Filing Data'!$V:$V,'Filing Data'!$D:$D,'Benchmark Value'!$B231),C230)</f>
        <v>267206856.78777304</v>
      </c>
      <c r="D231" s="7">
        <f>SUMIFS('Filing Data'!$Z:$Z,'Filing Data'!$D:$D,'Benchmark Value'!$B231)</f>
        <v>0</v>
      </c>
      <c r="E231" s="16">
        <f t="shared" si="55"/>
        <v>0</v>
      </c>
      <c r="F231" s="10">
        <f>SUM(D$11:D230)</f>
        <v>0</v>
      </c>
      <c r="G231" s="10">
        <f t="shared" si="47"/>
        <v>366</v>
      </c>
      <c r="H231" s="7">
        <f t="shared" si="56"/>
        <v>0</v>
      </c>
      <c r="I231" s="16">
        <f>SUMIFS('Filing Data'!$X:$X,'Filing Data'!$D:$D,'Benchmark Value'!$B231)</f>
        <v>0</v>
      </c>
      <c r="J231" s="16">
        <f t="shared" si="52"/>
        <v>0</v>
      </c>
      <c r="K231" s="10">
        <f>SUM(I$11:I230)</f>
        <v>0</v>
      </c>
      <c r="L231" s="27">
        <f t="shared" si="48"/>
        <v>366</v>
      </c>
      <c r="M231" s="7">
        <f t="shared" si="57"/>
        <v>0</v>
      </c>
      <c r="N231" s="7">
        <f>IF(ISNA(VLOOKUP(B231,'Distribution Data'!$G:$H,2,FALSE)),0,VLOOKUP(B231,'Distribution Data'!$G:$H,2,FALSE))</f>
        <v>0</v>
      </c>
      <c r="O231" s="16">
        <f>IF(ISNA(INDEX($C230:$C$3618,MATCH(TRUE,INDEX($C230:$C$3618&lt;&gt;$C230,0),0))), O230, INDEX($C230:$C$3618,MATCH(TRUE,INDEX($C230:$C$3618&lt;&gt;$C230,0),0)))</f>
        <v>342215780.84510022</v>
      </c>
      <c r="P231" s="16">
        <f t="shared" si="49"/>
        <v>267206856.78777304</v>
      </c>
      <c r="Q231" s="27">
        <f t="shared" si="53"/>
        <v>24</v>
      </c>
      <c r="R231" s="7">
        <f t="shared" si="58"/>
        <v>3125371.8357219659</v>
      </c>
      <c r="S231" s="7">
        <f t="shared" si="50"/>
        <v>3125371.8357219659</v>
      </c>
      <c r="T231" s="5">
        <f>VLOOKUP($B231,'Benchmark Data'!$A:$B,2,FALSE)</f>
        <v>10.18</v>
      </c>
      <c r="U231" s="12">
        <f t="shared" si="59"/>
        <v>0</v>
      </c>
      <c r="V231" s="7">
        <f t="shared" si="60"/>
        <v>298976305.92898971</v>
      </c>
    </row>
    <row r="232" spans="1:22" x14ac:dyDescent="0.25">
      <c r="A232" s="5">
        <f t="shared" si="51"/>
        <v>2004</v>
      </c>
      <c r="B232" s="6">
        <f t="shared" si="54"/>
        <v>38172</v>
      </c>
      <c r="C232" s="7">
        <f>MAX(SUMIFS('Filing Data'!$V:$V,'Filing Data'!$D:$D,'Benchmark Value'!$B232),C231)</f>
        <v>267206856.78777304</v>
      </c>
      <c r="D232" s="7">
        <f>SUMIFS('Filing Data'!$Z:$Z,'Filing Data'!$D:$D,'Benchmark Value'!$B232)</f>
        <v>0</v>
      </c>
      <c r="E232" s="16">
        <f t="shared" si="55"/>
        <v>0</v>
      </c>
      <c r="F232" s="10">
        <f>SUM(D$11:D231)</f>
        <v>0</v>
      </c>
      <c r="G232" s="10">
        <f t="shared" si="47"/>
        <v>366</v>
      </c>
      <c r="H232" s="7">
        <f t="shared" si="56"/>
        <v>0</v>
      </c>
      <c r="I232" s="16">
        <f>SUMIFS('Filing Data'!$X:$X,'Filing Data'!$D:$D,'Benchmark Value'!$B232)</f>
        <v>0</v>
      </c>
      <c r="J232" s="16">
        <f t="shared" si="52"/>
        <v>0</v>
      </c>
      <c r="K232" s="10">
        <f>SUM(I$11:I231)</f>
        <v>0</v>
      </c>
      <c r="L232" s="27">
        <f t="shared" si="48"/>
        <v>366</v>
      </c>
      <c r="M232" s="7">
        <f t="shared" si="57"/>
        <v>0</v>
      </c>
      <c r="N232" s="7">
        <f>IF(ISNA(VLOOKUP(B232,'Distribution Data'!$G:$H,2,FALSE)),0,VLOOKUP(B232,'Distribution Data'!$G:$H,2,FALSE))</f>
        <v>0</v>
      </c>
      <c r="O232" s="16">
        <f>IF(ISNA(INDEX($C231:$C$3618,MATCH(TRUE,INDEX($C231:$C$3618&lt;&gt;$C231,0),0))), O231, INDEX($C231:$C$3618,MATCH(TRUE,INDEX($C231:$C$3618&lt;&gt;$C231,0),0)))</f>
        <v>342215780.84510022</v>
      </c>
      <c r="P232" s="16">
        <f t="shared" si="49"/>
        <v>267206856.78777304</v>
      </c>
      <c r="Q232" s="27">
        <f t="shared" si="53"/>
        <v>24</v>
      </c>
      <c r="R232" s="7">
        <f t="shared" si="58"/>
        <v>3125371.8357219659</v>
      </c>
      <c r="S232" s="7">
        <f t="shared" si="50"/>
        <v>3125371.8357219659</v>
      </c>
      <c r="T232" s="5">
        <f>VLOOKUP($B232,'Benchmark Data'!$A:$B,2,FALSE)</f>
        <v>10.18</v>
      </c>
      <c r="U232" s="12">
        <f t="shared" si="59"/>
        <v>0</v>
      </c>
      <c r="V232" s="7">
        <f t="shared" si="60"/>
        <v>302101677.76471168</v>
      </c>
    </row>
    <row r="233" spans="1:22" x14ac:dyDescent="0.25">
      <c r="A233" s="5">
        <f t="shared" si="51"/>
        <v>2004</v>
      </c>
      <c r="B233" s="6">
        <f t="shared" si="54"/>
        <v>38173</v>
      </c>
      <c r="C233" s="7">
        <f>MAX(SUMIFS('Filing Data'!$V:$V,'Filing Data'!$D:$D,'Benchmark Value'!$B233),C232)</f>
        <v>267206856.78777304</v>
      </c>
      <c r="D233" s="7">
        <f>SUMIFS('Filing Data'!$Z:$Z,'Filing Data'!$D:$D,'Benchmark Value'!$B233)</f>
        <v>0</v>
      </c>
      <c r="E233" s="16">
        <f t="shared" si="55"/>
        <v>0</v>
      </c>
      <c r="F233" s="10">
        <f>SUM(D$11:D232)</f>
        <v>0</v>
      </c>
      <c r="G233" s="10">
        <f t="shared" si="47"/>
        <v>366</v>
      </c>
      <c r="H233" s="7">
        <f t="shared" si="56"/>
        <v>0</v>
      </c>
      <c r="I233" s="16">
        <f>SUMIFS('Filing Data'!$X:$X,'Filing Data'!$D:$D,'Benchmark Value'!$B233)</f>
        <v>0</v>
      </c>
      <c r="J233" s="16">
        <f t="shared" si="52"/>
        <v>0</v>
      </c>
      <c r="K233" s="10">
        <f>SUM(I$11:I232)</f>
        <v>0</v>
      </c>
      <c r="L233" s="27">
        <f t="shared" si="48"/>
        <v>366</v>
      </c>
      <c r="M233" s="7">
        <f t="shared" si="57"/>
        <v>0</v>
      </c>
      <c r="N233" s="7">
        <f>IF(ISNA(VLOOKUP(B233,'Distribution Data'!$G:$H,2,FALSE)),0,VLOOKUP(B233,'Distribution Data'!$G:$H,2,FALSE))</f>
        <v>0</v>
      </c>
      <c r="O233" s="16">
        <f>IF(ISNA(INDEX($C232:$C$3618,MATCH(TRUE,INDEX($C232:$C$3618&lt;&gt;$C232,0),0))), O232, INDEX($C232:$C$3618,MATCH(TRUE,INDEX($C232:$C$3618&lt;&gt;$C232,0),0)))</f>
        <v>342215780.84510022</v>
      </c>
      <c r="P233" s="16">
        <f t="shared" si="49"/>
        <v>267206856.78777304</v>
      </c>
      <c r="Q233" s="27">
        <f t="shared" si="53"/>
        <v>24</v>
      </c>
      <c r="R233" s="7">
        <f t="shared" si="58"/>
        <v>3125371.8357219659</v>
      </c>
      <c r="S233" s="7">
        <f t="shared" si="50"/>
        <v>3125371.8357219659</v>
      </c>
      <c r="T233" s="5">
        <f>VLOOKUP($B233,'Benchmark Data'!$A:$B,2,FALSE)</f>
        <v>10.18</v>
      </c>
      <c r="U233" s="12">
        <f t="shared" si="59"/>
        <v>0</v>
      </c>
      <c r="V233" s="7">
        <f t="shared" si="60"/>
        <v>305227049.60043365</v>
      </c>
    </row>
    <row r="234" spans="1:22" x14ac:dyDescent="0.25">
      <c r="A234" s="5">
        <f t="shared" si="51"/>
        <v>2004</v>
      </c>
      <c r="B234" s="6">
        <f t="shared" si="54"/>
        <v>38174</v>
      </c>
      <c r="C234" s="7">
        <f>MAX(SUMIFS('Filing Data'!$V:$V,'Filing Data'!$D:$D,'Benchmark Value'!$B234),C233)</f>
        <v>267206856.78777304</v>
      </c>
      <c r="D234" s="7">
        <f>SUMIFS('Filing Data'!$Z:$Z,'Filing Data'!$D:$D,'Benchmark Value'!$B234)</f>
        <v>0</v>
      </c>
      <c r="E234" s="16">
        <f t="shared" si="55"/>
        <v>0</v>
      </c>
      <c r="F234" s="10">
        <f>SUM(D$11:D233)</f>
        <v>0</v>
      </c>
      <c r="G234" s="10">
        <f t="shared" si="47"/>
        <v>366</v>
      </c>
      <c r="H234" s="7">
        <f t="shared" si="56"/>
        <v>0</v>
      </c>
      <c r="I234" s="16">
        <f>SUMIFS('Filing Data'!$X:$X,'Filing Data'!$D:$D,'Benchmark Value'!$B234)</f>
        <v>0</v>
      </c>
      <c r="J234" s="16">
        <f t="shared" si="52"/>
        <v>0</v>
      </c>
      <c r="K234" s="10">
        <f>SUM(I$11:I233)</f>
        <v>0</v>
      </c>
      <c r="L234" s="27">
        <f t="shared" si="48"/>
        <v>366</v>
      </c>
      <c r="M234" s="7">
        <f t="shared" si="57"/>
        <v>0</v>
      </c>
      <c r="N234" s="7">
        <f>IF(ISNA(VLOOKUP(B234,'Distribution Data'!$G:$H,2,FALSE)),0,VLOOKUP(B234,'Distribution Data'!$G:$H,2,FALSE))</f>
        <v>0</v>
      </c>
      <c r="O234" s="16">
        <f>IF(ISNA(INDEX($C233:$C$3618,MATCH(TRUE,INDEX($C233:$C$3618&lt;&gt;$C233,0),0))), O233, INDEX($C233:$C$3618,MATCH(TRUE,INDEX($C233:$C$3618&lt;&gt;$C233,0),0)))</f>
        <v>342215780.84510022</v>
      </c>
      <c r="P234" s="16">
        <f t="shared" si="49"/>
        <v>267206856.78777304</v>
      </c>
      <c r="Q234" s="27">
        <f t="shared" si="53"/>
        <v>24</v>
      </c>
      <c r="R234" s="7">
        <f t="shared" si="58"/>
        <v>3125371.8357219659</v>
      </c>
      <c r="S234" s="7">
        <f t="shared" si="50"/>
        <v>3125371.8357219659</v>
      </c>
      <c r="T234" s="5">
        <f>VLOOKUP($B234,'Benchmark Data'!$A:$B,2,FALSE)</f>
        <v>10.15</v>
      </c>
      <c r="U234" s="12">
        <f t="shared" si="59"/>
        <v>-2.9513056345803093E-3</v>
      </c>
      <c r="V234" s="7">
        <f t="shared" si="60"/>
        <v>307452931.11316812</v>
      </c>
    </row>
    <row r="235" spans="1:22" x14ac:dyDescent="0.25">
      <c r="A235" s="5">
        <f t="shared" si="51"/>
        <v>2004</v>
      </c>
      <c r="B235" s="6">
        <f t="shared" si="54"/>
        <v>38175</v>
      </c>
      <c r="C235" s="7">
        <f>MAX(SUMIFS('Filing Data'!$V:$V,'Filing Data'!$D:$D,'Benchmark Value'!$B235),C234)</f>
        <v>267206856.78777304</v>
      </c>
      <c r="D235" s="7">
        <f>SUMIFS('Filing Data'!$Z:$Z,'Filing Data'!$D:$D,'Benchmark Value'!$B235)</f>
        <v>0</v>
      </c>
      <c r="E235" s="16">
        <f t="shared" si="55"/>
        <v>0</v>
      </c>
      <c r="F235" s="10">
        <f>SUM(D$11:D234)</f>
        <v>0</v>
      </c>
      <c r="G235" s="10">
        <f t="shared" si="47"/>
        <v>366</v>
      </c>
      <c r="H235" s="7">
        <f t="shared" si="56"/>
        <v>0</v>
      </c>
      <c r="I235" s="16">
        <f>SUMIFS('Filing Data'!$X:$X,'Filing Data'!$D:$D,'Benchmark Value'!$B235)</f>
        <v>0</v>
      </c>
      <c r="J235" s="16">
        <f t="shared" si="52"/>
        <v>0</v>
      </c>
      <c r="K235" s="10">
        <f>SUM(I$11:I234)</f>
        <v>0</v>
      </c>
      <c r="L235" s="27">
        <f t="shared" si="48"/>
        <v>366</v>
      </c>
      <c r="M235" s="7">
        <f t="shared" si="57"/>
        <v>0</v>
      </c>
      <c r="N235" s="7">
        <f>IF(ISNA(VLOOKUP(B235,'Distribution Data'!$G:$H,2,FALSE)),0,VLOOKUP(B235,'Distribution Data'!$G:$H,2,FALSE))</f>
        <v>0</v>
      </c>
      <c r="O235" s="16">
        <f>IF(ISNA(INDEX($C234:$C$3618,MATCH(TRUE,INDEX($C234:$C$3618&lt;&gt;$C234,0),0))), O234, INDEX($C234:$C$3618,MATCH(TRUE,INDEX($C234:$C$3618&lt;&gt;$C234,0),0)))</f>
        <v>342215780.84510022</v>
      </c>
      <c r="P235" s="16">
        <f t="shared" si="49"/>
        <v>267206856.78777304</v>
      </c>
      <c r="Q235" s="27">
        <f t="shared" si="53"/>
        <v>24</v>
      </c>
      <c r="R235" s="7">
        <f t="shared" si="58"/>
        <v>3125371.8357219659</v>
      </c>
      <c r="S235" s="7">
        <f t="shared" si="50"/>
        <v>3125371.8357219659</v>
      </c>
      <c r="T235" s="5">
        <f>VLOOKUP($B235,'Benchmark Data'!$A:$B,2,FALSE)</f>
        <v>10.25</v>
      </c>
      <c r="U235" s="12">
        <f t="shared" si="59"/>
        <v>9.8040000966208348E-3</v>
      </c>
      <c r="V235" s="7">
        <f t="shared" si="60"/>
        <v>313607395.86626118</v>
      </c>
    </row>
    <row r="236" spans="1:22" x14ac:dyDescent="0.25">
      <c r="A236" s="5">
        <f t="shared" si="51"/>
        <v>2004</v>
      </c>
      <c r="B236" s="6">
        <f t="shared" si="54"/>
        <v>38176</v>
      </c>
      <c r="C236" s="7">
        <f>MAX(SUMIFS('Filing Data'!$V:$V,'Filing Data'!$D:$D,'Benchmark Value'!$B236),C235)</f>
        <v>267206856.78777304</v>
      </c>
      <c r="D236" s="7">
        <f>SUMIFS('Filing Data'!$Z:$Z,'Filing Data'!$D:$D,'Benchmark Value'!$B236)</f>
        <v>0</v>
      </c>
      <c r="E236" s="16">
        <f t="shared" si="55"/>
        <v>0</v>
      </c>
      <c r="F236" s="10">
        <f>SUM(D$11:D235)</f>
        <v>0</v>
      </c>
      <c r="G236" s="10">
        <f t="shared" si="47"/>
        <v>366</v>
      </c>
      <c r="H236" s="7">
        <f t="shared" si="56"/>
        <v>0</v>
      </c>
      <c r="I236" s="16">
        <f>SUMIFS('Filing Data'!$X:$X,'Filing Data'!$D:$D,'Benchmark Value'!$B236)</f>
        <v>0</v>
      </c>
      <c r="J236" s="16">
        <f t="shared" si="52"/>
        <v>0</v>
      </c>
      <c r="K236" s="10">
        <f>SUM(I$11:I235)</f>
        <v>0</v>
      </c>
      <c r="L236" s="27">
        <f t="shared" si="48"/>
        <v>366</v>
      </c>
      <c r="M236" s="7">
        <f t="shared" si="57"/>
        <v>0</v>
      </c>
      <c r="N236" s="7">
        <f>IF(ISNA(VLOOKUP(B236,'Distribution Data'!$G:$H,2,FALSE)),0,VLOOKUP(B236,'Distribution Data'!$G:$H,2,FALSE))</f>
        <v>0</v>
      </c>
      <c r="O236" s="16">
        <f>IF(ISNA(INDEX($C235:$C$3618,MATCH(TRUE,INDEX($C235:$C$3618&lt;&gt;$C235,0),0))), O235, INDEX($C235:$C$3618,MATCH(TRUE,INDEX($C235:$C$3618&lt;&gt;$C235,0),0)))</f>
        <v>342215780.84510022</v>
      </c>
      <c r="P236" s="16">
        <f t="shared" si="49"/>
        <v>267206856.78777304</v>
      </c>
      <c r="Q236" s="27">
        <f t="shared" si="53"/>
        <v>24</v>
      </c>
      <c r="R236" s="7">
        <f t="shared" si="58"/>
        <v>3125371.8357219659</v>
      </c>
      <c r="S236" s="7">
        <f t="shared" si="50"/>
        <v>3125371.8357219659</v>
      </c>
      <c r="T236" s="5">
        <f>VLOOKUP($B236,'Benchmark Data'!$A:$B,2,FALSE)</f>
        <v>10.1</v>
      </c>
      <c r="U236" s="12">
        <f t="shared" si="59"/>
        <v>-1.4742281737203431E-2</v>
      </c>
      <c r="V236" s="7">
        <f t="shared" si="60"/>
        <v>312143391.17711103</v>
      </c>
    </row>
    <row r="237" spans="1:22" x14ac:dyDescent="0.25">
      <c r="A237" s="5">
        <f t="shared" si="51"/>
        <v>2004</v>
      </c>
      <c r="B237" s="6">
        <f t="shared" si="54"/>
        <v>38177</v>
      </c>
      <c r="C237" s="7">
        <f>MAX(SUMIFS('Filing Data'!$V:$V,'Filing Data'!$D:$D,'Benchmark Value'!$B237),C236)</f>
        <v>267206856.78777304</v>
      </c>
      <c r="D237" s="7">
        <f>SUMIFS('Filing Data'!$Z:$Z,'Filing Data'!$D:$D,'Benchmark Value'!$B237)</f>
        <v>0</v>
      </c>
      <c r="E237" s="16">
        <f t="shared" si="55"/>
        <v>0</v>
      </c>
      <c r="F237" s="10">
        <f>SUM(D$11:D236)</f>
        <v>0</v>
      </c>
      <c r="G237" s="10">
        <f t="shared" si="47"/>
        <v>366</v>
      </c>
      <c r="H237" s="7">
        <f t="shared" si="56"/>
        <v>0</v>
      </c>
      <c r="I237" s="16">
        <f>SUMIFS('Filing Data'!$X:$X,'Filing Data'!$D:$D,'Benchmark Value'!$B237)</f>
        <v>0</v>
      </c>
      <c r="J237" s="16">
        <f t="shared" si="52"/>
        <v>0</v>
      </c>
      <c r="K237" s="10">
        <f>SUM(I$11:I236)</f>
        <v>0</v>
      </c>
      <c r="L237" s="27">
        <f t="shared" si="48"/>
        <v>366</v>
      </c>
      <c r="M237" s="7">
        <f t="shared" si="57"/>
        <v>0</v>
      </c>
      <c r="N237" s="7">
        <f>IF(ISNA(VLOOKUP(B237,'Distribution Data'!$G:$H,2,FALSE)),0,VLOOKUP(B237,'Distribution Data'!$G:$H,2,FALSE))</f>
        <v>0</v>
      </c>
      <c r="O237" s="16">
        <f>IF(ISNA(INDEX($C236:$C$3618,MATCH(TRUE,INDEX($C236:$C$3618&lt;&gt;$C236,0),0))), O236, INDEX($C236:$C$3618,MATCH(TRUE,INDEX($C236:$C$3618&lt;&gt;$C236,0),0)))</f>
        <v>342215780.84510022</v>
      </c>
      <c r="P237" s="16">
        <f t="shared" si="49"/>
        <v>267206856.78777304</v>
      </c>
      <c r="Q237" s="27">
        <f t="shared" si="53"/>
        <v>24</v>
      </c>
      <c r="R237" s="7">
        <f t="shared" si="58"/>
        <v>3125371.8357219659</v>
      </c>
      <c r="S237" s="7">
        <f t="shared" si="50"/>
        <v>3125371.8357219659</v>
      </c>
      <c r="T237" s="5">
        <f>VLOOKUP($B237,'Benchmark Data'!$A:$B,2,FALSE)</f>
        <v>10.1</v>
      </c>
      <c r="U237" s="12">
        <f t="shared" si="59"/>
        <v>0</v>
      </c>
      <c r="V237" s="7">
        <f t="shared" si="60"/>
        <v>315268763.012833</v>
      </c>
    </row>
    <row r="238" spans="1:22" x14ac:dyDescent="0.25">
      <c r="A238" s="5">
        <f t="shared" si="51"/>
        <v>2004</v>
      </c>
      <c r="B238" s="6">
        <f t="shared" si="54"/>
        <v>38178</v>
      </c>
      <c r="C238" s="7">
        <f>MAX(SUMIFS('Filing Data'!$V:$V,'Filing Data'!$D:$D,'Benchmark Value'!$B238),C237)</f>
        <v>267206856.78777304</v>
      </c>
      <c r="D238" s="7">
        <f>SUMIFS('Filing Data'!$Z:$Z,'Filing Data'!$D:$D,'Benchmark Value'!$B238)</f>
        <v>0</v>
      </c>
      <c r="E238" s="16">
        <f t="shared" si="55"/>
        <v>0</v>
      </c>
      <c r="F238" s="10">
        <f>SUM(D$11:D237)</f>
        <v>0</v>
      </c>
      <c r="G238" s="10">
        <f t="shared" si="47"/>
        <v>366</v>
      </c>
      <c r="H238" s="7">
        <f t="shared" si="56"/>
        <v>0</v>
      </c>
      <c r="I238" s="16">
        <f>SUMIFS('Filing Data'!$X:$X,'Filing Data'!$D:$D,'Benchmark Value'!$B238)</f>
        <v>0</v>
      </c>
      <c r="J238" s="16">
        <f t="shared" si="52"/>
        <v>0</v>
      </c>
      <c r="K238" s="10">
        <f>SUM(I$11:I237)</f>
        <v>0</v>
      </c>
      <c r="L238" s="27">
        <f t="shared" si="48"/>
        <v>366</v>
      </c>
      <c r="M238" s="7">
        <f t="shared" si="57"/>
        <v>0</v>
      </c>
      <c r="N238" s="7">
        <f>IF(ISNA(VLOOKUP(B238,'Distribution Data'!$G:$H,2,FALSE)),0,VLOOKUP(B238,'Distribution Data'!$G:$H,2,FALSE))</f>
        <v>0</v>
      </c>
      <c r="O238" s="16">
        <f>IF(ISNA(INDEX($C237:$C$3618,MATCH(TRUE,INDEX($C237:$C$3618&lt;&gt;$C237,0),0))), O237, INDEX($C237:$C$3618,MATCH(TRUE,INDEX($C237:$C$3618&lt;&gt;$C237,0),0)))</f>
        <v>342215780.84510022</v>
      </c>
      <c r="P238" s="16">
        <f t="shared" si="49"/>
        <v>267206856.78777304</v>
      </c>
      <c r="Q238" s="27">
        <f t="shared" si="53"/>
        <v>24</v>
      </c>
      <c r="R238" s="7">
        <f t="shared" si="58"/>
        <v>3125371.8357219659</v>
      </c>
      <c r="S238" s="7">
        <f t="shared" si="50"/>
        <v>3125371.8357219659</v>
      </c>
      <c r="T238" s="5">
        <f>VLOOKUP($B238,'Benchmark Data'!$A:$B,2,FALSE)</f>
        <v>10.1</v>
      </c>
      <c r="U238" s="12">
        <f t="shared" si="59"/>
        <v>0</v>
      </c>
      <c r="V238" s="7">
        <f t="shared" si="60"/>
        <v>318394134.84855497</v>
      </c>
    </row>
    <row r="239" spans="1:22" x14ac:dyDescent="0.25">
      <c r="A239" s="5">
        <f t="shared" si="51"/>
        <v>2004</v>
      </c>
      <c r="B239" s="6">
        <f t="shared" si="54"/>
        <v>38179</v>
      </c>
      <c r="C239" s="7">
        <f>MAX(SUMIFS('Filing Data'!$V:$V,'Filing Data'!$D:$D,'Benchmark Value'!$B239),C238)</f>
        <v>267206856.78777304</v>
      </c>
      <c r="D239" s="7">
        <f>SUMIFS('Filing Data'!$Z:$Z,'Filing Data'!$D:$D,'Benchmark Value'!$B239)</f>
        <v>0</v>
      </c>
      <c r="E239" s="16">
        <f t="shared" si="55"/>
        <v>0</v>
      </c>
      <c r="F239" s="10">
        <f>SUM(D$11:D238)</f>
        <v>0</v>
      </c>
      <c r="G239" s="10">
        <f t="shared" si="47"/>
        <v>366</v>
      </c>
      <c r="H239" s="7">
        <f t="shared" si="56"/>
        <v>0</v>
      </c>
      <c r="I239" s="16">
        <f>SUMIFS('Filing Data'!$X:$X,'Filing Data'!$D:$D,'Benchmark Value'!$B239)</f>
        <v>0</v>
      </c>
      <c r="J239" s="16">
        <f t="shared" si="52"/>
        <v>0</v>
      </c>
      <c r="K239" s="10">
        <f>SUM(I$11:I238)</f>
        <v>0</v>
      </c>
      <c r="L239" s="27">
        <f t="shared" si="48"/>
        <v>366</v>
      </c>
      <c r="M239" s="7">
        <f t="shared" si="57"/>
        <v>0</v>
      </c>
      <c r="N239" s="7">
        <f>IF(ISNA(VLOOKUP(B239,'Distribution Data'!$G:$H,2,FALSE)),0,VLOOKUP(B239,'Distribution Data'!$G:$H,2,FALSE))</f>
        <v>0</v>
      </c>
      <c r="O239" s="16">
        <f>IF(ISNA(INDEX($C238:$C$3618,MATCH(TRUE,INDEX($C238:$C$3618&lt;&gt;$C238,0),0))), O238, INDEX($C238:$C$3618,MATCH(TRUE,INDEX($C238:$C$3618&lt;&gt;$C238,0),0)))</f>
        <v>342215780.84510022</v>
      </c>
      <c r="P239" s="16">
        <f t="shared" si="49"/>
        <v>267206856.78777304</v>
      </c>
      <c r="Q239" s="27">
        <f t="shared" si="53"/>
        <v>24</v>
      </c>
      <c r="R239" s="7">
        <f t="shared" si="58"/>
        <v>3125371.8357219659</v>
      </c>
      <c r="S239" s="7">
        <f t="shared" si="50"/>
        <v>3125371.8357219659</v>
      </c>
      <c r="T239" s="5">
        <f>VLOOKUP($B239,'Benchmark Data'!$A:$B,2,FALSE)</f>
        <v>10.1</v>
      </c>
      <c r="U239" s="12">
        <f t="shared" si="59"/>
        <v>0</v>
      </c>
      <c r="V239" s="7">
        <f t="shared" si="60"/>
        <v>321519506.68427694</v>
      </c>
    </row>
    <row r="240" spans="1:22" x14ac:dyDescent="0.25">
      <c r="A240" s="5">
        <f t="shared" si="51"/>
        <v>2004</v>
      </c>
      <c r="B240" s="6">
        <f t="shared" si="54"/>
        <v>38180</v>
      </c>
      <c r="C240" s="7">
        <f>MAX(SUMIFS('Filing Data'!$V:$V,'Filing Data'!$D:$D,'Benchmark Value'!$B240),C239)</f>
        <v>267206856.78777304</v>
      </c>
      <c r="D240" s="7">
        <f>SUMIFS('Filing Data'!$Z:$Z,'Filing Data'!$D:$D,'Benchmark Value'!$B240)</f>
        <v>0</v>
      </c>
      <c r="E240" s="16">
        <f t="shared" si="55"/>
        <v>0</v>
      </c>
      <c r="F240" s="10">
        <f>SUM(D$11:D239)</f>
        <v>0</v>
      </c>
      <c r="G240" s="10">
        <f t="shared" si="47"/>
        <v>366</v>
      </c>
      <c r="H240" s="7">
        <f t="shared" si="56"/>
        <v>0</v>
      </c>
      <c r="I240" s="16">
        <f>SUMIFS('Filing Data'!$X:$X,'Filing Data'!$D:$D,'Benchmark Value'!$B240)</f>
        <v>0</v>
      </c>
      <c r="J240" s="16">
        <f t="shared" si="52"/>
        <v>0</v>
      </c>
      <c r="K240" s="10">
        <f>SUM(I$11:I239)</f>
        <v>0</v>
      </c>
      <c r="L240" s="27">
        <f t="shared" si="48"/>
        <v>366</v>
      </c>
      <c r="M240" s="7">
        <f t="shared" si="57"/>
        <v>0</v>
      </c>
      <c r="N240" s="7">
        <f>IF(ISNA(VLOOKUP(B240,'Distribution Data'!$G:$H,2,FALSE)),0,VLOOKUP(B240,'Distribution Data'!$G:$H,2,FALSE))</f>
        <v>0</v>
      </c>
      <c r="O240" s="16">
        <f>IF(ISNA(INDEX($C239:$C$3618,MATCH(TRUE,INDEX($C239:$C$3618&lt;&gt;$C239,0),0))), O239, INDEX($C239:$C$3618,MATCH(TRUE,INDEX($C239:$C$3618&lt;&gt;$C239,0),0)))</f>
        <v>342215780.84510022</v>
      </c>
      <c r="P240" s="16">
        <f t="shared" si="49"/>
        <v>267206856.78777304</v>
      </c>
      <c r="Q240" s="27">
        <f t="shared" si="53"/>
        <v>24</v>
      </c>
      <c r="R240" s="7">
        <f t="shared" si="58"/>
        <v>3125371.8357219659</v>
      </c>
      <c r="S240" s="7">
        <f t="shared" si="50"/>
        <v>3125371.8357219659</v>
      </c>
      <c r="T240" s="5">
        <f>VLOOKUP($B240,'Benchmark Data'!$A:$B,2,FALSE)</f>
        <v>10.19</v>
      </c>
      <c r="U240" s="12">
        <f t="shared" si="59"/>
        <v>8.8714233874196864E-3</v>
      </c>
      <c r="V240" s="7">
        <f t="shared" si="60"/>
        <v>327509903.82708651</v>
      </c>
    </row>
    <row r="241" spans="1:22" x14ac:dyDescent="0.25">
      <c r="A241" s="5">
        <f t="shared" si="51"/>
        <v>2004</v>
      </c>
      <c r="B241" s="6">
        <f t="shared" si="54"/>
        <v>38181</v>
      </c>
      <c r="C241" s="7">
        <f>MAX(SUMIFS('Filing Data'!$V:$V,'Filing Data'!$D:$D,'Benchmark Value'!$B241),C240)</f>
        <v>267206856.78777304</v>
      </c>
      <c r="D241" s="7">
        <f>SUMIFS('Filing Data'!$Z:$Z,'Filing Data'!$D:$D,'Benchmark Value'!$B241)</f>
        <v>0</v>
      </c>
      <c r="E241" s="16">
        <f t="shared" si="55"/>
        <v>0</v>
      </c>
      <c r="F241" s="10">
        <f>SUM(D$11:D240)</f>
        <v>0</v>
      </c>
      <c r="G241" s="10">
        <f t="shared" si="47"/>
        <v>366</v>
      </c>
      <c r="H241" s="7">
        <f t="shared" si="56"/>
        <v>0</v>
      </c>
      <c r="I241" s="16">
        <f>SUMIFS('Filing Data'!$X:$X,'Filing Data'!$D:$D,'Benchmark Value'!$B241)</f>
        <v>0</v>
      </c>
      <c r="J241" s="16">
        <f t="shared" si="52"/>
        <v>0</v>
      </c>
      <c r="K241" s="10">
        <f>SUM(I$11:I240)</f>
        <v>0</v>
      </c>
      <c r="L241" s="27">
        <f t="shared" si="48"/>
        <v>366</v>
      </c>
      <c r="M241" s="7">
        <f t="shared" si="57"/>
        <v>0</v>
      </c>
      <c r="N241" s="7">
        <f>IF(ISNA(VLOOKUP(B241,'Distribution Data'!$G:$H,2,FALSE)),0,VLOOKUP(B241,'Distribution Data'!$G:$H,2,FALSE))</f>
        <v>0</v>
      </c>
      <c r="O241" s="16">
        <f>IF(ISNA(INDEX($C240:$C$3618,MATCH(TRUE,INDEX($C240:$C$3618&lt;&gt;$C240,0),0))), O240, INDEX($C240:$C$3618,MATCH(TRUE,INDEX($C240:$C$3618&lt;&gt;$C240,0),0)))</f>
        <v>342215780.84510022</v>
      </c>
      <c r="P241" s="16">
        <f t="shared" si="49"/>
        <v>267206856.78777304</v>
      </c>
      <c r="Q241" s="27">
        <f t="shared" si="53"/>
        <v>24</v>
      </c>
      <c r="R241" s="7">
        <f t="shared" si="58"/>
        <v>3125371.8357219659</v>
      </c>
      <c r="S241" s="7">
        <f t="shared" si="50"/>
        <v>3125371.8357219659</v>
      </c>
      <c r="T241" s="5">
        <f>VLOOKUP($B241,'Benchmark Data'!$A:$B,2,FALSE)</f>
        <v>10.1</v>
      </c>
      <c r="U241" s="12">
        <f t="shared" si="59"/>
        <v>-8.8714233874197003E-3</v>
      </c>
      <c r="V241" s="7">
        <f t="shared" si="60"/>
        <v>327742646.48278517</v>
      </c>
    </row>
    <row r="242" spans="1:22" x14ac:dyDescent="0.25">
      <c r="A242" s="5">
        <f t="shared" si="51"/>
        <v>2004</v>
      </c>
      <c r="B242" s="6">
        <f t="shared" si="54"/>
        <v>38182</v>
      </c>
      <c r="C242" s="7">
        <f>MAX(SUMIFS('Filing Data'!$V:$V,'Filing Data'!$D:$D,'Benchmark Value'!$B242),C241)</f>
        <v>267206856.78777304</v>
      </c>
      <c r="D242" s="7">
        <f>SUMIFS('Filing Data'!$Z:$Z,'Filing Data'!$D:$D,'Benchmark Value'!$B242)</f>
        <v>0</v>
      </c>
      <c r="E242" s="16">
        <f t="shared" si="55"/>
        <v>0</v>
      </c>
      <c r="F242" s="10">
        <f>SUM(D$11:D241)</f>
        <v>0</v>
      </c>
      <c r="G242" s="10">
        <f t="shared" si="47"/>
        <v>366</v>
      </c>
      <c r="H242" s="7">
        <f t="shared" si="56"/>
        <v>0</v>
      </c>
      <c r="I242" s="16">
        <f>SUMIFS('Filing Data'!$X:$X,'Filing Data'!$D:$D,'Benchmark Value'!$B242)</f>
        <v>0</v>
      </c>
      <c r="J242" s="16">
        <f t="shared" si="52"/>
        <v>0</v>
      </c>
      <c r="K242" s="10">
        <f>SUM(I$11:I241)</f>
        <v>0</v>
      </c>
      <c r="L242" s="27">
        <f t="shared" si="48"/>
        <v>366</v>
      </c>
      <c r="M242" s="7">
        <f t="shared" si="57"/>
        <v>0</v>
      </c>
      <c r="N242" s="7">
        <f>IF(ISNA(VLOOKUP(B242,'Distribution Data'!$G:$H,2,FALSE)),0,VLOOKUP(B242,'Distribution Data'!$G:$H,2,FALSE))</f>
        <v>0</v>
      </c>
      <c r="O242" s="16">
        <f>IF(ISNA(INDEX($C241:$C$3618,MATCH(TRUE,INDEX($C241:$C$3618&lt;&gt;$C241,0),0))), O241, INDEX($C241:$C$3618,MATCH(TRUE,INDEX($C241:$C$3618&lt;&gt;$C241,0),0)))</f>
        <v>342215780.84510022</v>
      </c>
      <c r="P242" s="16">
        <f t="shared" si="49"/>
        <v>267206856.78777304</v>
      </c>
      <c r="Q242" s="27">
        <f t="shared" si="53"/>
        <v>24</v>
      </c>
      <c r="R242" s="7">
        <f t="shared" si="58"/>
        <v>3125371.8357219659</v>
      </c>
      <c r="S242" s="7">
        <f t="shared" si="50"/>
        <v>3125371.8357219659</v>
      </c>
      <c r="T242" s="5">
        <f>VLOOKUP($B242,'Benchmark Data'!$A:$B,2,FALSE)</f>
        <v>10.17</v>
      </c>
      <c r="U242" s="12">
        <f t="shared" si="59"/>
        <v>6.9067862132548225E-3</v>
      </c>
      <c r="V242" s="7">
        <f t="shared" si="60"/>
        <v>333139502.0070017</v>
      </c>
    </row>
    <row r="243" spans="1:22" x14ac:dyDescent="0.25">
      <c r="A243" s="5">
        <f t="shared" si="51"/>
        <v>2004</v>
      </c>
      <c r="B243" s="6">
        <f t="shared" si="54"/>
        <v>38183</v>
      </c>
      <c r="C243" s="7">
        <f>MAX(SUMIFS('Filing Data'!$V:$V,'Filing Data'!$D:$D,'Benchmark Value'!$B243),C242)</f>
        <v>267206856.78777304</v>
      </c>
      <c r="D243" s="7">
        <f>SUMIFS('Filing Data'!$Z:$Z,'Filing Data'!$D:$D,'Benchmark Value'!$B243)</f>
        <v>0</v>
      </c>
      <c r="E243" s="16">
        <f t="shared" si="55"/>
        <v>0</v>
      </c>
      <c r="F243" s="10">
        <f>SUM(D$11:D242)</f>
        <v>0</v>
      </c>
      <c r="G243" s="10">
        <f t="shared" si="47"/>
        <v>366</v>
      </c>
      <c r="H243" s="7">
        <f t="shared" si="56"/>
        <v>0</v>
      </c>
      <c r="I243" s="16">
        <f>SUMIFS('Filing Data'!$X:$X,'Filing Data'!$D:$D,'Benchmark Value'!$B243)</f>
        <v>0</v>
      </c>
      <c r="J243" s="16">
        <f t="shared" si="52"/>
        <v>0</v>
      </c>
      <c r="K243" s="10">
        <f>SUM(I$11:I242)</f>
        <v>0</v>
      </c>
      <c r="L243" s="27">
        <f t="shared" si="48"/>
        <v>366</v>
      </c>
      <c r="M243" s="7">
        <f t="shared" si="57"/>
        <v>0</v>
      </c>
      <c r="N243" s="7">
        <f>IF(ISNA(VLOOKUP(B243,'Distribution Data'!$G:$H,2,FALSE)),0,VLOOKUP(B243,'Distribution Data'!$G:$H,2,FALSE))</f>
        <v>0</v>
      </c>
      <c r="O243" s="16">
        <f>IF(ISNA(INDEX($C242:$C$3618,MATCH(TRUE,INDEX($C242:$C$3618&lt;&gt;$C242,0),0))), O242, INDEX($C242:$C$3618,MATCH(TRUE,INDEX($C242:$C$3618&lt;&gt;$C242,0),0)))</f>
        <v>342215780.84510022</v>
      </c>
      <c r="P243" s="16">
        <f t="shared" si="49"/>
        <v>267206856.78777304</v>
      </c>
      <c r="Q243" s="27">
        <f t="shared" si="53"/>
        <v>24</v>
      </c>
      <c r="R243" s="7">
        <f t="shared" si="58"/>
        <v>3125371.8357219659</v>
      </c>
      <c r="S243" s="7">
        <f t="shared" si="50"/>
        <v>3125371.8357219659</v>
      </c>
      <c r="T243" s="5">
        <f>VLOOKUP($B243,'Benchmark Data'!$A:$B,2,FALSE)</f>
        <v>10.25</v>
      </c>
      <c r="U243" s="12">
        <f t="shared" si="59"/>
        <v>7.8354955239486376E-3</v>
      </c>
      <c r="V243" s="7">
        <f t="shared" si="60"/>
        <v>338885440.23019272</v>
      </c>
    </row>
    <row r="244" spans="1:22" x14ac:dyDescent="0.25">
      <c r="A244" s="5">
        <f t="shared" si="51"/>
        <v>2004</v>
      </c>
      <c r="B244" s="6">
        <f t="shared" si="54"/>
        <v>38184</v>
      </c>
      <c r="C244" s="7">
        <f>MAX(SUMIFS('Filing Data'!$V:$V,'Filing Data'!$D:$D,'Benchmark Value'!$B244),C243)</f>
        <v>267206856.78777304</v>
      </c>
      <c r="D244" s="7">
        <f>SUMIFS('Filing Data'!$Z:$Z,'Filing Data'!$D:$D,'Benchmark Value'!$B244)</f>
        <v>0</v>
      </c>
      <c r="E244" s="16">
        <f t="shared" si="55"/>
        <v>0</v>
      </c>
      <c r="F244" s="10">
        <f>SUM(D$11:D243)</f>
        <v>0</v>
      </c>
      <c r="G244" s="10">
        <f t="shared" si="47"/>
        <v>366</v>
      </c>
      <c r="H244" s="7">
        <f t="shared" si="56"/>
        <v>0</v>
      </c>
      <c r="I244" s="16">
        <f>SUMIFS('Filing Data'!$X:$X,'Filing Data'!$D:$D,'Benchmark Value'!$B244)</f>
        <v>0</v>
      </c>
      <c r="J244" s="16">
        <f t="shared" si="52"/>
        <v>0</v>
      </c>
      <c r="K244" s="10">
        <f>SUM(I$11:I243)</f>
        <v>0</v>
      </c>
      <c r="L244" s="27">
        <f t="shared" si="48"/>
        <v>366</v>
      </c>
      <c r="M244" s="7">
        <f t="shared" si="57"/>
        <v>0</v>
      </c>
      <c r="N244" s="7">
        <f>IF(ISNA(VLOOKUP(B244,'Distribution Data'!$G:$H,2,FALSE)),0,VLOOKUP(B244,'Distribution Data'!$G:$H,2,FALSE))</f>
        <v>0</v>
      </c>
      <c r="O244" s="16">
        <f>IF(ISNA(INDEX($C243:$C$3618,MATCH(TRUE,INDEX($C243:$C$3618&lt;&gt;$C243,0),0))), O243, INDEX($C243:$C$3618,MATCH(TRUE,INDEX($C243:$C$3618&lt;&gt;$C243,0),0)))</f>
        <v>342215780.84510022</v>
      </c>
      <c r="P244" s="16">
        <f t="shared" si="49"/>
        <v>267206856.78777304</v>
      </c>
      <c r="Q244" s="27">
        <f t="shared" si="53"/>
        <v>24</v>
      </c>
      <c r="R244" s="7">
        <f t="shared" si="58"/>
        <v>3125371.8357219659</v>
      </c>
      <c r="S244" s="7">
        <f t="shared" si="50"/>
        <v>3125371.8357219659</v>
      </c>
      <c r="T244" s="5">
        <f>VLOOKUP($B244,'Benchmark Data'!$A:$B,2,FALSE)</f>
        <v>10.24</v>
      </c>
      <c r="U244" s="12">
        <f t="shared" si="59"/>
        <v>-9.7608597305545979E-4</v>
      </c>
      <c r="V244" s="7">
        <f t="shared" si="60"/>
        <v>341680192.12422669</v>
      </c>
    </row>
    <row r="245" spans="1:22" x14ac:dyDescent="0.25">
      <c r="A245" s="5">
        <f t="shared" si="51"/>
        <v>2004</v>
      </c>
      <c r="B245" s="6">
        <f t="shared" si="54"/>
        <v>38185</v>
      </c>
      <c r="C245" s="7">
        <f>MAX(SUMIFS('Filing Data'!$V:$V,'Filing Data'!$D:$D,'Benchmark Value'!$B245),C244)</f>
        <v>267206856.78777304</v>
      </c>
      <c r="D245" s="7">
        <f>SUMIFS('Filing Data'!$Z:$Z,'Filing Data'!$D:$D,'Benchmark Value'!$B245)</f>
        <v>0</v>
      </c>
      <c r="E245" s="16">
        <f t="shared" si="55"/>
        <v>0</v>
      </c>
      <c r="F245" s="10">
        <f>SUM(D$11:D244)</f>
        <v>0</v>
      </c>
      <c r="G245" s="10">
        <f t="shared" si="47"/>
        <v>366</v>
      </c>
      <c r="H245" s="7">
        <f t="shared" si="56"/>
        <v>0</v>
      </c>
      <c r="I245" s="16">
        <f>SUMIFS('Filing Data'!$X:$X,'Filing Data'!$D:$D,'Benchmark Value'!$B245)</f>
        <v>0</v>
      </c>
      <c r="J245" s="16">
        <f t="shared" si="52"/>
        <v>0</v>
      </c>
      <c r="K245" s="10">
        <f>SUM(I$11:I244)</f>
        <v>0</v>
      </c>
      <c r="L245" s="27">
        <f t="shared" si="48"/>
        <v>366</v>
      </c>
      <c r="M245" s="7">
        <f t="shared" si="57"/>
        <v>0</v>
      </c>
      <c r="N245" s="7">
        <f>IF(ISNA(VLOOKUP(B245,'Distribution Data'!$G:$H,2,FALSE)),0,VLOOKUP(B245,'Distribution Data'!$G:$H,2,FALSE))</f>
        <v>0</v>
      </c>
      <c r="O245" s="16">
        <f>IF(ISNA(INDEX($C244:$C$3618,MATCH(TRUE,INDEX($C244:$C$3618&lt;&gt;$C244,0),0))), O244, INDEX($C244:$C$3618,MATCH(TRUE,INDEX($C244:$C$3618&lt;&gt;$C244,0),0)))</f>
        <v>342215780.84510022</v>
      </c>
      <c r="P245" s="16">
        <f t="shared" si="49"/>
        <v>267206856.78777304</v>
      </c>
      <c r="Q245" s="27">
        <f t="shared" si="53"/>
        <v>24</v>
      </c>
      <c r="R245" s="7">
        <f t="shared" si="58"/>
        <v>3125371.8357219659</v>
      </c>
      <c r="S245" s="7">
        <f t="shared" si="50"/>
        <v>3125371.8357219659</v>
      </c>
      <c r="T245" s="5">
        <f>VLOOKUP($B245,'Benchmark Data'!$A:$B,2,FALSE)</f>
        <v>10.24</v>
      </c>
      <c r="U245" s="12">
        <f t="shared" si="59"/>
        <v>0</v>
      </c>
      <c r="V245" s="7">
        <f t="shared" si="60"/>
        <v>344805563.95994866</v>
      </c>
    </row>
    <row r="246" spans="1:22" x14ac:dyDescent="0.25">
      <c r="A246" s="5">
        <f t="shared" si="51"/>
        <v>2004</v>
      </c>
      <c r="B246" s="6">
        <f t="shared" si="54"/>
        <v>38186</v>
      </c>
      <c r="C246" s="7">
        <f>MAX(SUMIFS('Filing Data'!$V:$V,'Filing Data'!$D:$D,'Benchmark Value'!$B246),C245)</f>
        <v>267206856.78777304</v>
      </c>
      <c r="D246" s="7">
        <f>SUMIFS('Filing Data'!$Z:$Z,'Filing Data'!$D:$D,'Benchmark Value'!$B246)</f>
        <v>0</v>
      </c>
      <c r="E246" s="16">
        <f t="shared" si="55"/>
        <v>0</v>
      </c>
      <c r="F246" s="10">
        <f>SUM(D$11:D245)</f>
        <v>0</v>
      </c>
      <c r="G246" s="10">
        <f t="shared" si="47"/>
        <v>366</v>
      </c>
      <c r="H246" s="7">
        <f t="shared" si="56"/>
        <v>0</v>
      </c>
      <c r="I246" s="16">
        <f>SUMIFS('Filing Data'!$X:$X,'Filing Data'!$D:$D,'Benchmark Value'!$B246)</f>
        <v>0</v>
      </c>
      <c r="J246" s="16">
        <f t="shared" si="52"/>
        <v>0</v>
      </c>
      <c r="K246" s="10">
        <f>SUM(I$11:I245)</f>
        <v>0</v>
      </c>
      <c r="L246" s="27">
        <f t="shared" si="48"/>
        <v>366</v>
      </c>
      <c r="M246" s="7">
        <f t="shared" si="57"/>
        <v>0</v>
      </c>
      <c r="N246" s="7">
        <f>IF(ISNA(VLOOKUP(B246,'Distribution Data'!$G:$H,2,FALSE)),0,VLOOKUP(B246,'Distribution Data'!$G:$H,2,FALSE))</f>
        <v>0</v>
      </c>
      <c r="O246" s="16">
        <f>IF(ISNA(INDEX($C245:$C$3618,MATCH(TRUE,INDEX($C245:$C$3618&lt;&gt;$C245,0),0))), O245, INDEX($C245:$C$3618,MATCH(TRUE,INDEX($C245:$C$3618&lt;&gt;$C245,0),0)))</f>
        <v>342215780.84510022</v>
      </c>
      <c r="P246" s="16">
        <f t="shared" si="49"/>
        <v>267206856.78777304</v>
      </c>
      <c r="Q246" s="27">
        <f t="shared" si="53"/>
        <v>24</v>
      </c>
      <c r="R246" s="7">
        <f t="shared" si="58"/>
        <v>3125371.8357219659</v>
      </c>
      <c r="S246" s="7">
        <f t="shared" si="50"/>
        <v>3125371.8357219659</v>
      </c>
      <c r="T246" s="5">
        <f>VLOOKUP($B246,'Benchmark Data'!$A:$B,2,FALSE)</f>
        <v>10.24</v>
      </c>
      <c r="U246" s="12">
        <f t="shared" si="59"/>
        <v>0</v>
      </c>
      <c r="V246" s="7">
        <f t="shared" si="60"/>
        <v>347930935.79567063</v>
      </c>
    </row>
    <row r="247" spans="1:22" x14ac:dyDescent="0.25">
      <c r="A247" s="5">
        <f t="shared" si="51"/>
        <v>2004</v>
      </c>
      <c r="B247" s="6">
        <f t="shared" si="54"/>
        <v>38187</v>
      </c>
      <c r="C247" s="7">
        <f>MAX(SUMIFS('Filing Data'!$V:$V,'Filing Data'!$D:$D,'Benchmark Value'!$B247),C246)</f>
        <v>267206856.78777304</v>
      </c>
      <c r="D247" s="7">
        <f>SUMIFS('Filing Data'!$Z:$Z,'Filing Data'!$D:$D,'Benchmark Value'!$B247)</f>
        <v>0</v>
      </c>
      <c r="E247" s="16">
        <f t="shared" si="55"/>
        <v>0</v>
      </c>
      <c r="F247" s="10">
        <f>SUM(D$11:D246)</f>
        <v>0</v>
      </c>
      <c r="G247" s="10">
        <f t="shared" si="47"/>
        <v>366</v>
      </c>
      <c r="H247" s="7">
        <f t="shared" si="56"/>
        <v>0</v>
      </c>
      <c r="I247" s="16">
        <f>SUMIFS('Filing Data'!$X:$X,'Filing Data'!$D:$D,'Benchmark Value'!$B247)</f>
        <v>0</v>
      </c>
      <c r="J247" s="16">
        <f t="shared" si="52"/>
        <v>0</v>
      </c>
      <c r="K247" s="10">
        <f>SUM(I$11:I246)</f>
        <v>0</v>
      </c>
      <c r="L247" s="27">
        <f t="shared" si="48"/>
        <v>366</v>
      </c>
      <c r="M247" s="7">
        <f t="shared" si="57"/>
        <v>0</v>
      </c>
      <c r="N247" s="7">
        <f>IF(ISNA(VLOOKUP(B247,'Distribution Data'!$G:$H,2,FALSE)),0,VLOOKUP(B247,'Distribution Data'!$G:$H,2,FALSE))</f>
        <v>0</v>
      </c>
      <c r="O247" s="16">
        <f>IF(ISNA(INDEX($C246:$C$3618,MATCH(TRUE,INDEX($C246:$C$3618&lt;&gt;$C246,0),0))), O246, INDEX($C246:$C$3618,MATCH(TRUE,INDEX($C246:$C$3618&lt;&gt;$C246,0),0)))</f>
        <v>342215780.84510022</v>
      </c>
      <c r="P247" s="16">
        <f t="shared" si="49"/>
        <v>267206856.78777304</v>
      </c>
      <c r="Q247" s="27">
        <f t="shared" si="53"/>
        <v>24</v>
      </c>
      <c r="R247" s="7">
        <f t="shared" si="58"/>
        <v>3125371.8357219659</v>
      </c>
      <c r="S247" s="7">
        <f t="shared" si="50"/>
        <v>3125371.8357219659</v>
      </c>
      <c r="T247" s="5">
        <f>VLOOKUP($B247,'Benchmark Data'!$A:$B,2,FALSE)</f>
        <v>10.32</v>
      </c>
      <c r="U247" s="12">
        <f t="shared" si="59"/>
        <v>7.782140442054949E-3</v>
      </c>
      <c r="V247" s="7">
        <f t="shared" si="60"/>
        <v>353774518.06729627</v>
      </c>
    </row>
    <row r="248" spans="1:22" x14ac:dyDescent="0.25">
      <c r="A248" s="5">
        <f t="shared" si="51"/>
        <v>2004</v>
      </c>
      <c r="B248" s="6">
        <f t="shared" si="54"/>
        <v>38188</v>
      </c>
      <c r="C248" s="7">
        <f>MAX(SUMIFS('Filing Data'!$V:$V,'Filing Data'!$D:$D,'Benchmark Value'!$B248),C247)</f>
        <v>267206856.78777304</v>
      </c>
      <c r="D248" s="7">
        <f>SUMIFS('Filing Data'!$Z:$Z,'Filing Data'!$D:$D,'Benchmark Value'!$B248)</f>
        <v>0</v>
      </c>
      <c r="E248" s="16">
        <f t="shared" si="55"/>
        <v>0</v>
      </c>
      <c r="F248" s="10">
        <f>SUM(D$11:D247)</f>
        <v>0</v>
      </c>
      <c r="G248" s="10">
        <f t="shared" si="47"/>
        <v>366</v>
      </c>
      <c r="H248" s="7">
        <f t="shared" si="56"/>
        <v>0</v>
      </c>
      <c r="I248" s="16">
        <f>SUMIFS('Filing Data'!$X:$X,'Filing Data'!$D:$D,'Benchmark Value'!$B248)</f>
        <v>0</v>
      </c>
      <c r="J248" s="16">
        <f t="shared" si="52"/>
        <v>0</v>
      </c>
      <c r="K248" s="10">
        <f>SUM(I$11:I247)</f>
        <v>0</v>
      </c>
      <c r="L248" s="27">
        <f t="shared" si="48"/>
        <v>366</v>
      </c>
      <c r="M248" s="7">
        <f t="shared" si="57"/>
        <v>0</v>
      </c>
      <c r="N248" s="7">
        <f>IF(ISNA(VLOOKUP(B248,'Distribution Data'!$G:$H,2,FALSE)),0,VLOOKUP(B248,'Distribution Data'!$G:$H,2,FALSE))</f>
        <v>0</v>
      </c>
      <c r="O248" s="16">
        <f>IF(ISNA(INDEX($C247:$C$3618,MATCH(TRUE,INDEX($C247:$C$3618&lt;&gt;$C247,0),0))), O247, INDEX($C247:$C$3618,MATCH(TRUE,INDEX($C247:$C$3618&lt;&gt;$C247,0),0)))</f>
        <v>342215780.84510022</v>
      </c>
      <c r="P248" s="16">
        <f t="shared" si="49"/>
        <v>267206856.78777304</v>
      </c>
      <c r="Q248" s="27">
        <f t="shared" si="53"/>
        <v>24</v>
      </c>
      <c r="R248" s="7">
        <f t="shared" si="58"/>
        <v>3125371.8357219659</v>
      </c>
      <c r="S248" s="7">
        <f t="shared" si="50"/>
        <v>3125371.8357219659</v>
      </c>
      <c r="T248" s="5">
        <f>VLOOKUP($B248,'Benchmark Data'!$A:$B,2,FALSE)</f>
        <v>10.34</v>
      </c>
      <c r="U248" s="12">
        <f t="shared" si="59"/>
        <v>1.9361090268664007E-3</v>
      </c>
      <c r="V248" s="7">
        <f t="shared" si="60"/>
        <v>357585499.43415642</v>
      </c>
    </row>
    <row r="249" spans="1:22" x14ac:dyDescent="0.25">
      <c r="A249" s="5">
        <f t="shared" si="51"/>
        <v>2004</v>
      </c>
      <c r="B249" s="6">
        <f t="shared" si="54"/>
        <v>38189</v>
      </c>
      <c r="C249" s="7">
        <f>MAX(SUMIFS('Filing Data'!$V:$V,'Filing Data'!$D:$D,'Benchmark Value'!$B249),C248)</f>
        <v>267206856.78777304</v>
      </c>
      <c r="D249" s="7">
        <f>SUMIFS('Filing Data'!$Z:$Z,'Filing Data'!$D:$D,'Benchmark Value'!$B249)</f>
        <v>0</v>
      </c>
      <c r="E249" s="16">
        <f t="shared" si="55"/>
        <v>0</v>
      </c>
      <c r="F249" s="10">
        <f>SUM(D$11:D248)</f>
        <v>0</v>
      </c>
      <c r="G249" s="10">
        <f t="shared" si="47"/>
        <v>366</v>
      </c>
      <c r="H249" s="7">
        <f t="shared" si="56"/>
        <v>0</v>
      </c>
      <c r="I249" s="16">
        <f>SUMIFS('Filing Data'!$X:$X,'Filing Data'!$D:$D,'Benchmark Value'!$B249)</f>
        <v>0</v>
      </c>
      <c r="J249" s="16">
        <f t="shared" si="52"/>
        <v>0</v>
      </c>
      <c r="K249" s="10">
        <f>SUM(I$11:I248)</f>
        <v>0</v>
      </c>
      <c r="L249" s="27">
        <f t="shared" si="48"/>
        <v>366</v>
      </c>
      <c r="M249" s="7">
        <f t="shared" si="57"/>
        <v>0</v>
      </c>
      <c r="N249" s="7">
        <f>IF(ISNA(VLOOKUP(B249,'Distribution Data'!$G:$H,2,FALSE)),0,VLOOKUP(B249,'Distribution Data'!$G:$H,2,FALSE))</f>
        <v>0</v>
      </c>
      <c r="O249" s="16">
        <f>IF(ISNA(INDEX($C248:$C$3618,MATCH(TRUE,INDEX($C248:$C$3618&lt;&gt;$C248,0),0))), O248, INDEX($C248:$C$3618,MATCH(TRUE,INDEX($C248:$C$3618&lt;&gt;$C248,0),0)))</f>
        <v>342215780.84510022</v>
      </c>
      <c r="P249" s="16">
        <f t="shared" si="49"/>
        <v>267206856.78777304</v>
      </c>
      <c r="Q249" s="27">
        <f t="shared" si="53"/>
        <v>24</v>
      </c>
      <c r="R249" s="7">
        <f t="shared" si="58"/>
        <v>3125371.8357219659</v>
      </c>
      <c r="S249" s="7">
        <f t="shared" si="50"/>
        <v>3125371.8357219659</v>
      </c>
      <c r="T249" s="5">
        <f>VLOOKUP($B249,'Benchmark Data'!$A:$B,2,FALSE)</f>
        <v>10.24</v>
      </c>
      <c r="U249" s="12">
        <f t="shared" si="59"/>
        <v>-9.7182494689213392E-3</v>
      </c>
      <c r="V249" s="7">
        <f t="shared" si="60"/>
        <v>357252597.58096004</v>
      </c>
    </row>
    <row r="250" spans="1:22" x14ac:dyDescent="0.25">
      <c r="A250" s="5">
        <f t="shared" si="51"/>
        <v>2004</v>
      </c>
      <c r="B250" s="6">
        <f t="shared" si="54"/>
        <v>38190</v>
      </c>
      <c r="C250" s="7">
        <f>MAX(SUMIFS('Filing Data'!$V:$V,'Filing Data'!$D:$D,'Benchmark Value'!$B250),C249)</f>
        <v>342215780.84510022</v>
      </c>
      <c r="D250" s="7">
        <f>SUMIFS('Filing Data'!$Z:$Z,'Filing Data'!$D:$D,'Benchmark Value'!$B250)</f>
        <v>0</v>
      </c>
      <c r="E250" s="16">
        <f t="shared" si="55"/>
        <v>0</v>
      </c>
      <c r="F250" s="10">
        <f>SUM(D$11:D249)</f>
        <v>0</v>
      </c>
      <c r="G250" s="10">
        <f t="shared" si="47"/>
        <v>366</v>
      </c>
      <c r="H250" s="7">
        <f t="shared" si="56"/>
        <v>0</v>
      </c>
      <c r="I250" s="16">
        <f>SUMIFS('Filing Data'!$X:$X,'Filing Data'!$D:$D,'Benchmark Value'!$B250)</f>
        <v>0</v>
      </c>
      <c r="J250" s="16">
        <f t="shared" si="52"/>
        <v>0</v>
      </c>
      <c r="K250" s="10">
        <f>SUM(I$11:I249)</f>
        <v>0</v>
      </c>
      <c r="L250" s="27">
        <f t="shared" si="48"/>
        <v>366</v>
      </c>
      <c r="M250" s="7">
        <f t="shared" si="57"/>
        <v>0</v>
      </c>
      <c r="N250" s="7">
        <f>IF(ISNA(VLOOKUP(B250,'Distribution Data'!$G:$H,2,FALSE)),0,VLOOKUP(B250,'Distribution Data'!$G:$H,2,FALSE))</f>
        <v>0</v>
      </c>
      <c r="O250" s="16">
        <f>IF(ISNA(INDEX($C249:$C$3618,MATCH(TRUE,INDEX($C249:$C$3618&lt;&gt;$C249,0),0))), O249, INDEX($C249:$C$3618,MATCH(TRUE,INDEX($C249:$C$3618&lt;&gt;$C249,0),0)))</f>
        <v>342215780.84510022</v>
      </c>
      <c r="P250" s="16">
        <f t="shared" si="49"/>
        <v>267206856.78777304</v>
      </c>
      <c r="Q250" s="27">
        <f t="shared" si="53"/>
        <v>24</v>
      </c>
      <c r="R250" s="7">
        <f t="shared" si="58"/>
        <v>3125371.8357219659</v>
      </c>
      <c r="S250" s="7">
        <f t="shared" si="50"/>
        <v>3125371.8357219659</v>
      </c>
      <c r="T250" s="5">
        <f>VLOOKUP($B250,'Benchmark Data'!$A:$B,2,FALSE)</f>
        <v>10.01</v>
      </c>
      <c r="U250" s="12">
        <f t="shared" si="59"/>
        <v>-2.271702628423251E-2</v>
      </c>
      <c r="V250" s="7">
        <f t="shared" si="60"/>
        <v>352353741.15070343</v>
      </c>
    </row>
    <row r="251" spans="1:22" x14ac:dyDescent="0.25">
      <c r="A251" s="5">
        <f t="shared" si="51"/>
        <v>2004</v>
      </c>
      <c r="B251" s="6">
        <f t="shared" si="54"/>
        <v>38191</v>
      </c>
      <c r="C251" s="7">
        <f>MAX(SUMIFS('Filing Data'!$V:$V,'Filing Data'!$D:$D,'Benchmark Value'!$B251),C250)</f>
        <v>342215780.84510022</v>
      </c>
      <c r="D251" s="7">
        <f>SUMIFS('Filing Data'!$Z:$Z,'Filing Data'!$D:$D,'Benchmark Value'!$B251)</f>
        <v>0</v>
      </c>
      <c r="E251" s="16">
        <f t="shared" si="55"/>
        <v>0</v>
      </c>
      <c r="F251" s="10">
        <f>SUM(D$11:D250)</f>
        <v>0</v>
      </c>
      <c r="G251" s="10">
        <f t="shared" si="47"/>
        <v>366</v>
      </c>
      <c r="H251" s="7">
        <f t="shared" si="56"/>
        <v>0</v>
      </c>
      <c r="I251" s="16">
        <f>SUMIFS('Filing Data'!$X:$X,'Filing Data'!$D:$D,'Benchmark Value'!$B251)</f>
        <v>0</v>
      </c>
      <c r="J251" s="16">
        <f t="shared" si="52"/>
        <v>0</v>
      </c>
      <c r="K251" s="10">
        <f>SUM(I$11:I250)</f>
        <v>0</v>
      </c>
      <c r="L251" s="27">
        <f t="shared" si="48"/>
        <v>366</v>
      </c>
      <c r="M251" s="7">
        <f t="shared" si="57"/>
        <v>0</v>
      </c>
      <c r="N251" s="7">
        <f>IF(ISNA(VLOOKUP(B251,'Distribution Data'!$G:$H,2,FALSE)),0,VLOOKUP(B251,'Distribution Data'!$G:$H,2,FALSE))</f>
        <v>0</v>
      </c>
      <c r="O251" s="16">
        <f>IF(ISNA(INDEX($C250:$C$3618,MATCH(TRUE,INDEX($C250:$C$3618&lt;&gt;$C250,0),0))), O250, INDEX($C250:$C$3618,MATCH(TRUE,INDEX($C250:$C$3618&lt;&gt;$C250,0),0)))</f>
        <v>381112981.51673806</v>
      </c>
      <c r="P251" s="16">
        <f t="shared" si="49"/>
        <v>342215780.84510022</v>
      </c>
      <c r="Q251" s="27">
        <f t="shared" si="53"/>
        <v>12</v>
      </c>
      <c r="R251" s="7">
        <f t="shared" si="58"/>
        <v>3241433.3893031529</v>
      </c>
      <c r="S251" s="7">
        <f t="shared" si="50"/>
        <v>3241433.3893031529</v>
      </c>
      <c r="T251" s="5">
        <f>VLOOKUP($B251,'Benchmark Data'!$A:$B,2,FALSE)</f>
        <v>9.93</v>
      </c>
      <c r="U251" s="12">
        <f t="shared" si="59"/>
        <v>-8.0241152700480552E-3</v>
      </c>
      <c r="V251" s="7">
        <f t="shared" si="60"/>
        <v>352779160.62471622</v>
      </c>
    </row>
    <row r="252" spans="1:22" x14ac:dyDescent="0.25">
      <c r="A252" s="5">
        <f t="shared" si="51"/>
        <v>2004</v>
      </c>
      <c r="B252" s="6">
        <f t="shared" si="54"/>
        <v>38192</v>
      </c>
      <c r="C252" s="7">
        <f>MAX(SUMIFS('Filing Data'!$V:$V,'Filing Data'!$D:$D,'Benchmark Value'!$B252),C251)</f>
        <v>342215780.84510022</v>
      </c>
      <c r="D252" s="7">
        <f>SUMIFS('Filing Data'!$Z:$Z,'Filing Data'!$D:$D,'Benchmark Value'!$B252)</f>
        <v>0</v>
      </c>
      <c r="E252" s="16">
        <f t="shared" si="55"/>
        <v>0</v>
      </c>
      <c r="F252" s="10">
        <f>SUM(D$11:D251)</f>
        <v>0</v>
      </c>
      <c r="G252" s="10">
        <f t="shared" si="47"/>
        <v>366</v>
      </c>
      <c r="H252" s="7">
        <f t="shared" si="56"/>
        <v>0</v>
      </c>
      <c r="I252" s="16">
        <f>SUMIFS('Filing Data'!$X:$X,'Filing Data'!$D:$D,'Benchmark Value'!$B252)</f>
        <v>0</v>
      </c>
      <c r="J252" s="16">
        <f t="shared" si="52"/>
        <v>0</v>
      </c>
      <c r="K252" s="10">
        <f>SUM(I$11:I251)</f>
        <v>0</v>
      </c>
      <c r="L252" s="27">
        <f t="shared" si="48"/>
        <v>366</v>
      </c>
      <c r="M252" s="7">
        <f t="shared" si="57"/>
        <v>0</v>
      </c>
      <c r="N252" s="7">
        <f>IF(ISNA(VLOOKUP(B252,'Distribution Data'!$G:$H,2,FALSE)),0,VLOOKUP(B252,'Distribution Data'!$G:$H,2,FALSE))</f>
        <v>0</v>
      </c>
      <c r="O252" s="16">
        <f>IF(ISNA(INDEX($C251:$C$3618,MATCH(TRUE,INDEX($C251:$C$3618&lt;&gt;$C251,0),0))), O251, INDEX($C251:$C$3618,MATCH(TRUE,INDEX($C251:$C$3618&lt;&gt;$C251,0),0)))</f>
        <v>381112981.51673806</v>
      </c>
      <c r="P252" s="16">
        <f t="shared" si="49"/>
        <v>342215780.84510022</v>
      </c>
      <c r="Q252" s="27">
        <f t="shared" si="53"/>
        <v>12</v>
      </c>
      <c r="R252" s="7">
        <f t="shared" si="58"/>
        <v>3241433.3893031529</v>
      </c>
      <c r="S252" s="7">
        <f t="shared" si="50"/>
        <v>3241433.3893031529</v>
      </c>
      <c r="T252" s="5">
        <f>VLOOKUP($B252,'Benchmark Data'!$A:$B,2,FALSE)</f>
        <v>9.93</v>
      </c>
      <c r="U252" s="12">
        <f t="shared" si="59"/>
        <v>0</v>
      </c>
      <c r="V252" s="7">
        <f t="shared" si="60"/>
        <v>356020594.01401937</v>
      </c>
    </row>
    <row r="253" spans="1:22" x14ac:dyDescent="0.25">
      <c r="A253" s="5">
        <f t="shared" si="51"/>
        <v>2004</v>
      </c>
      <c r="B253" s="6">
        <f t="shared" si="54"/>
        <v>38193</v>
      </c>
      <c r="C253" s="7">
        <f>MAX(SUMIFS('Filing Data'!$V:$V,'Filing Data'!$D:$D,'Benchmark Value'!$B253),C252)</f>
        <v>342215780.84510022</v>
      </c>
      <c r="D253" s="7">
        <f>SUMIFS('Filing Data'!$Z:$Z,'Filing Data'!$D:$D,'Benchmark Value'!$B253)</f>
        <v>0</v>
      </c>
      <c r="E253" s="16">
        <f t="shared" si="55"/>
        <v>0</v>
      </c>
      <c r="F253" s="10">
        <f>SUM(D$11:D252)</f>
        <v>0</v>
      </c>
      <c r="G253" s="10">
        <f t="shared" si="47"/>
        <v>366</v>
      </c>
      <c r="H253" s="7">
        <f t="shared" si="56"/>
        <v>0</v>
      </c>
      <c r="I253" s="16">
        <f>SUMIFS('Filing Data'!$X:$X,'Filing Data'!$D:$D,'Benchmark Value'!$B253)</f>
        <v>0</v>
      </c>
      <c r="J253" s="16">
        <f t="shared" si="52"/>
        <v>0</v>
      </c>
      <c r="K253" s="10">
        <f>SUM(I$11:I252)</f>
        <v>0</v>
      </c>
      <c r="L253" s="27">
        <f t="shared" si="48"/>
        <v>366</v>
      </c>
      <c r="M253" s="7">
        <f t="shared" si="57"/>
        <v>0</v>
      </c>
      <c r="N253" s="7">
        <f>IF(ISNA(VLOOKUP(B253,'Distribution Data'!$G:$H,2,FALSE)),0,VLOOKUP(B253,'Distribution Data'!$G:$H,2,FALSE))</f>
        <v>0</v>
      </c>
      <c r="O253" s="16">
        <f>IF(ISNA(INDEX($C252:$C$3618,MATCH(TRUE,INDEX($C252:$C$3618&lt;&gt;$C252,0),0))), O252, INDEX($C252:$C$3618,MATCH(TRUE,INDEX($C252:$C$3618&lt;&gt;$C252,0),0)))</f>
        <v>381112981.51673806</v>
      </c>
      <c r="P253" s="16">
        <f t="shared" si="49"/>
        <v>342215780.84510022</v>
      </c>
      <c r="Q253" s="27">
        <f t="shared" si="53"/>
        <v>12</v>
      </c>
      <c r="R253" s="7">
        <f t="shared" si="58"/>
        <v>3241433.3893031529</v>
      </c>
      <c r="S253" s="7">
        <f t="shared" si="50"/>
        <v>3241433.3893031529</v>
      </c>
      <c r="T253" s="5">
        <f>VLOOKUP($B253,'Benchmark Data'!$A:$B,2,FALSE)</f>
        <v>9.93</v>
      </c>
      <c r="U253" s="12">
        <f t="shared" si="59"/>
        <v>0</v>
      </c>
      <c r="V253" s="7">
        <f t="shared" si="60"/>
        <v>359262027.40332252</v>
      </c>
    </row>
    <row r="254" spans="1:22" x14ac:dyDescent="0.25">
      <c r="A254" s="5">
        <f t="shared" si="51"/>
        <v>2004</v>
      </c>
      <c r="B254" s="6">
        <f t="shared" si="54"/>
        <v>38194</v>
      </c>
      <c r="C254" s="7">
        <f>MAX(SUMIFS('Filing Data'!$V:$V,'Filing Data'!$D:$D,'Benchmark Value'!$B254),C253)</f>
        <v>342215780.84510022</v>
      </c>
      <c r="D254" s="7">
        <f>SUMIFS('Filing Data'!$Z:$Z,'Filing Data'!$D:$D,'Benchmark Value'!$B254)</f>
        <v>0</v>
      </c>
      <c r="E254" s="16">
        <f t="shared" si="55"/>
        <v>0</v>
      </c>
      <c r="F254" s="10">
        <f>SUM(D$11:D253)</f>
        <v>0</v>
      </c>
      <c r="G254" s="10">
        <f t="shared" si="47"/>
        <v>366</v>
      </c>
      <c r="H254" s="7">
        <f t="shared" si="56"/>
        <v>0</v>
      </c>
      <c r="I254" s="16">
        <f>SUMIFS('Filing Data'!$X:$X,'Filing Data'!$D:$D,'Benchmark Value'!$B254)</f>
        <v>0</v>
      </c>
      <c r="J254" s="16">
        <f t="shared" si="52"/>
        <v>0</v>
      </c>
      <c r="K254" s="10">
        <f>SUM(I$11:I253)</f>
        <v>0</v>
      </c>
      <c r="L254" s="27">
        <f t="shared" si="48"/>
        <v>366</v>
      </c>
      <c r="M254" s="7">
        <f t="shared" si="57"/>
        <v>0</v>
      </c>
      <c r="N254" s="7">
        <f>IF(ISNA(VLOOKUP(B254,'Distribution Data'!$G:$H,2,FALSE)),0,VLOOKUP(B254,'Distribution Data'!$G:$H,2,FALSE))</f>
        <v>0</v>
      </c>
      <c r="O254" s="16">
        <f>IF(ISNA(INDEX($C253:$C$3618,MATCH(TRUE,INDEX($C253:$C$3618&lt;&gt;$C253,0),0))), O253, INDEX($C253:$C$3618,MATCH(TRUE,INDEX($C253:$C$3618&lt;&gt;$C253,0),0)))</f>
        <v>381112981.51673806</v>
      </c>
      <c r="P254" s="16">
        <f t="shared" si="49"/>
        <v>342215780.84510022</v>
      </c>
      <c r="Q254" s="27">
        <f t="shared" si="53"/>
        <v>12</v>
      </c>
      <c r="R254" s="7">
        <f t="shared" si="58"/>
        <v>3241433.3893031529</v>
      </c>
      <c r="S254" s="7">
        <f t="shared" si="50"/>
        <v>3241433.3893031529</v>
      </c>
      <c r="T254" s="5">
        <f>VLOOKUP($B254,'Benchmark Data'!$A:$B,2,FALSE)</f>
        <v>9.85</v>
      </c>
      <c r="U254" s="12">
        <f t="shared" si="59"/>
        <v>-8.0890228730837177E-3</v>
      </c>
      <c r="V254" s="7">
        <f t="shared" si="60"/>
        <v>359609104.07638538</v>
      </c>
    </row>
    <row r="255" spans="1:22" x14ac:dyDescent="0.25">
      <c r="A255" s="5">
        <f t="shared" si="51"/>
        <v>2004</v>
      </c>
      <c r="B255" s="6">
        <f t="shared" si="54"/>
        <v>38195</v>
      </c>
      <c r="C255" s="7">
        <f>MAX(SUMIFS('Filing Data'!$V:$V,'Filing Data'!$D:$D,'Benchmark Value'!$B255),C254)</f>
        <v>342215780.84510022</v>
      </c>
      <c r="D255" s="7">
        <f>SUMIFS('Filing Data'!$Z:$Z,'Filing Data'!$D:$D,'Benchmark Value'!$B255)</f>
        <v>0</v>
      </c>
      <c r="E255" s="16">
        <f t="shared" si="55"/>
        <v>0</v>
      </c>
      <c r="F255" s="10">
        <f>SUM(D$11:D254)</f>
        <v>0</v>
      </c>
      <c r="G255" s="10">
        <f t="shared" si="47"/>
        <v>366</v>
      </c>
      <c r="H255" s="7">
        <f t="shared" si="56"/>
        <v>0</v>
      </c>
      <c r="I255" s="16">
        <f>SUMIFS('Filing Data'!$X:$X,'Filing Data'!$D:$D,'Benchmark Value'!$B255)</f>
        <v>0</v>
      </c>
      <c r="J255" s="16">
        <f t="shared" si="52"/>
        <v>0</v>
      </c>
      <c r="K255" s="10">
        <f>SUM(I$11:I254)</f>
        <v>0</v>
      </c>
      <c r="L255" s="27">
        <f t="shared" si="48"/>
        <v>366</v>
      </c>
      <c r="M255" s="7">
        <f t="shared" si="57"/>
        <v>0</v>
      </c>
      <c r="N255" s="7">
        <f>IF(ISNA(VLOOKUP(B255,'Distribution Data'!$G:$H,2,FALSE)),0,VLOOKUP(B255,'Distribution Data'!$G:$H,2,FALSE))</f>
        <v>0</v>
      </c>
      <c r="O255" s="16">
        <f>IF(ISNA(INDEX($C254:$C$3618,MATCH(TRUE,INDEX($C254:$C$3618&lt;&gt;$C254,0),0))), O254, INDEX($C254:$C$3618,MATCH(TRUE,INDEX($C254:$C$3618&lt;&gt;$C254,0),0)))</f>
        <v>381112981.51673806</v>
      </c>
      <c r="P255" s="16">
        <f t="shared" si="49"/>
        <v>342215780.84510022</v>
      </c>
      <c r="Q255" s="27">
        <f t="shared" si="53"/>
        <v>12</v>
      </c>
      <c r="R255" s="7">
        <f t="shared" si="58"/>
        <v>3241433.3893031529</v>
      </c>
      <c r="S255" s="7">
        <f t="shared" si="50"/>
        <v>3241433.3893031529</v>
      </c>
      <c r="T255" s="5">
        <f>VLOOKUP($B255,'Benchmark Data'!$A:$B,2,FALSE)</f>
        <v>9.8699999999999992</v>
      </c>
      <c r="U255" s="12">
        <f t="shared" si="59"/>
        <v>2.0283982613926192E-3</v>
      </c>
      <c r="V255" s="7">
        <f t="shared" si="60"/>
        <v>363580708.23538673</v>
      </c>
    </row>
    <row r="256" spans="1:22" x14ac:dyDescent="0.25">
      <c r="A256" s="5">
        <f t="shared" si="51"/>
        <v>2004</v>
      </c>
      <c r="B256" s="6">
        <f t="shared" si="54"/>
        <v>38196</v>
      </c>
      <c r="C256" s="7">
        <f>MAX(SUMIFS('Filing Data'!$V:$V,'Filing Data'!$D:$D,'Benchmark Value'!$B256),C255)</f>
        <v>342215780.84510022</v>
      </c>
      <c r="D256" s="7">
        <f>SUMIFS('Filing Data'!$Z:$Z,'Filing Data'!$D:$D,'Benchmark Value'!$B256)</f>
        <v>0</v>
      </c>
      <c r="E256" s="16">
        <f t="shared" si="55"/>
        <v>0</v>
      </c>
      <c r="F256" s="10">
        <f>SUM(D$11:D255)</f>
        <v>0</v>
      </c>
      <c r="G256" s="10">
        <f t="shared" si="47"/>
        <v>366</v>
      </c>
      <c r="H256" s="7">
        <f t="shared" si="56"/>
        <v>0</v>
      </c>
      <c r="I256" s="16">
        <f>SUMIFS('Filing Data'!$X:$X,'Filing Data'!$D:$D,'Benchmark Value'!$B256)</f>
        <v>0</v>
      </c>
      <c r="J256" s="16">
        <f t="shared" si="52"/>
        <v>0</v>
      </c>
      <c r="K256" s="10">
        <f>SUM(I$11:I255)</f>
        <v>0</v>
      </c>
      <c r="L256" s="27">
        <f t="shared" si="48"/>
        <v>366</v>
      </c>
      <c r="M256" s="7">
        <f t="shared" si="57"/>
        <v>0</v>
      </c>
      <c r="N256" s="7">
        <f>IF(ISNA(VLOOKUP(B256,'Distribution Data'!$G:$H,2,FALSE)),0,VLOOKUP(B256,'Distribution Data'!$G:$H,2,FALSE))</f>
        <v>0</v>
      </c>
      <c r="O256" s="16">
        <f>IF(ISNA(INDEX($C255:$C$3618,MATCH(TRUE,INDEX($C255:$C$3618&lt;&gt;$C255,0),0))), O255, INDEX($C255:$C$3618,MATCH(TRUE,INDEX($C255:$C$3618&lt;&gt;$C255,0),0)))</f>
        <v>381112981.51673806</v>
      </c>
      <c r="P256" s="16">
        <f t="shared" si="49"/>
        <v>342215780.84510022</v>
      </c>
      <c r="Q256" s="27">
        <f t="shared" si="53"/>
        <v>12</v>
      </c>
      <c r="R256" s="7">
        <f t="shared" si="58"/>
        <v>3241433.3893031529</v>
      </c>
      <c r="S256" s="7">
        <f t="shared" si="50"/>
        <v>3241433.3893031529</v>
      </c>
      <c r="T256" s="5">
        <f>VLOOKUP($B256,'Benchmark Data'!$A:$B,2,FALSE)</f>
        <v>9.9499999999999993</v>
      </c>
      <c r="U256" s="12">
        <f t="shared" si="59"/>
        <v>8.0726977251112612E-3</v>
      </c>
      <c r="V256" s="7">
        <f t="shared" si="60"/>
        <v>369769097.71980953</v>
      </c>
    </row>
    <row r="257" spans="1:22" x14ac:dyDescent="0.25">
      <c r="A257" s="5">
        <f t="shared" si="51"/>
        <v>2004</v>
      </c>
      <c r="B257" s="6">
        <f t="shared" si="54"/>
        <v>38197</v>
      </c>
      <c r="C257" s="7">
        <f>MAX(SUMIFS('Filing Data'!$V:$V,'Filing Data'!$D:$D,'Benchmark Value'!$B257),C256)</f>
        <v>342215780.84510022</v>
      </c>
      <c r="D257" s="7">
        <f>SUMIFS('Filing Data'!$Z:$Z,'Filing Data'!$D:$D,'Benchmark Value'!$B257)</f>
        <v>0</v>
      </c>
      <c r="E257" s="16">
        <f t="shared" si="55"/>
        <v>0</v>
      </c>
      <c r="F257" s="10">
        <f>SUM(D$11:D256)</f>
        <v>0</v>
      </c>
      <c r="G257" s="10">
        <f t="shared" si="47"/>
        <v>366</v>
      </c>
      <c r="H257" s="7">
        <f t="shared" si="56"/>
        <v>0</v>
      </c>
      <c r="I257" s="16">
        <f>SUMIFS('Filing Data'!$X:$X,'Filing Data'!$D:$D,'Benchmark Value'!$B257)</f>
        <v>0</v>
      </c>
      <c r="J257" s="16">
        <f t="shared" si="52"/>
        <v>0</v>
      </c>
      <c r="K257" s="10">
        <f>SUM(I$11:I256)</f>
        <v>0</v>
      </c>
      <c r="L257" s="27">
        <f t="shared" si="48"/>
        <v>366</v>
      </c>
      <c r="M257" s="7">
        <f t="shared" si="57"/>
        <v>0</v>
      </c>
      <c r="N257" s="7">
        <f>IF(ISNA(VLOOKUP(B257,'Distribution Data'!$G:$H,2,FALSE)),0,VLOOKUP(B257,'Distribution Data'!$G:$H,2,FALSE))</f>
        <v>0</v>
      </c>
      <c r="O257" s="16">
        <f>IF(ISNA(INDEX($C256:$C$3618,MATCH(TRUE,INDEX($C256:$C$3618&lt;&gt;$C256,0),0))), O256, INDEX($C256:$C$3618,MATCH(TRUE,INDEX($C256:$C$3618&lt;&gt;$C256,0),0)))</f>
        <v>381112981.51673806</v>
      </c>
      <c r="P257" s="16">
        <f t="shared" si="49"/>
        <v>342215780.84510022</v>
      </c>
      <c r="Q257" s="27">
        <f t="shared" si="53"/>
        <v>12</v>
      </c>
      <c r="R257" s="7">
        <f t="shared" si="58"/>
        <v>3241433.3893031529</v>
      </c>
      <c r="S257" s="7">
        <f t="shared" si="50"/>
        <v>3241433.3893031529</v>
      </c>
      <c r="T257" s="5">
        <f>VLOOKUP($B257,'Benchmark Data'!$A:$B,2,FALSE)</f>
        <v>9.94</v>
      </c>
      <c r="U257" s="12">
        <f t="shared" si="59"/>
        <v>-1.0055305020187607E-3</v>
      </c>
      <c r="V257" s="7">
        <f t="shared" si="60"/>
        <v>372638903.8752234</v>
      </c>
    </row>
    <row r="258" spans="1:22" x14ac:dyDescent="0.25">
      <c r="A258" s="5">
        <f t="shared" si="51"/>
        <v>2004</v>
      </c>
      <c r="B258" s="6">
        <f t="shared" si="54"/>
        <v>38198</v>
      </c>
      <c r="C258" s="7">
        <f>MAX(SUMIFS('Filing Data'!$V:$V,'Filing Data'!$D:$D,'Benchmark Value'!$B258),C257)</f>
        <v>342215780.84510022</v>
      </c>
      <c r="D258" s="7">
        <f>SUMIFS('Filing Data'!$Z:$Z,'Filing Data'!$D:$D,'Benchmark Value'!$B258)</f>
        <v>0</v>
      </c>
      <c r="E258" s="16">
        <f t="shared" si="55"/>
        <v>0</v>
      </c>
      <c r="F258" s="10">
        <f>SUM(D$11:D257)</f>
        <v>0</v>
      </c>
      <c r="G258" s="10">
        <f t="shared" si="47"/>
        <v>366</v>
      </c>
      <c r="H258" s="7">
        <f t="shared" si="56"/>
        <v>0</v>
      </c>
      <c r="I258" s="16">
        <f>SUMIFS('Filing Data'!$X:$X,'Filing Data'!$D:$D,'Benchmark Value'!$B258)</f>
        <v>0</v>
      </c>
      <c r="J258" s="16">
        <f t="shared" si="52"/>
        <v>0</v>
      </c>
      <c r="K258" s="10">
        <f>SUM(I$11:I257)</f>
        <v>0</v>
      </c>
      <c r="L258" s="27">
        <f t="shared" si="48"/>
        <v>366</v>
      </c>
      <c r="M258" s="7">
        <f t="shared" si="57"/>
        <v>0</v>
      </c>
      <c r="N258" s="7">
        <f>IF(ISNA(VLOOKUP(B258,'Distribution Data'!$G:$H,2,FALSE)),0,VLOOKUP(B258,'Distribution Data'!$G:$H,2,FALSE))</f>
        <v>0</v>
      </c>
      <c r="O258" s="16">
        <f>IF(ISNA(INDEX($C257:$C$3618,MATCH(TRUE,INDEX($C257:$C$3618&lt;&gt;$C257,0),0))), O257, INDEX($C257:$C$3618,MATCH(TRUE,INDEX($C257:$C$3618&lt;&gt;$C257,0),0)))</f>
        <v>381112981.51673806</v>
      </c>
      <c r="P258" s="16">
        <f t="shared" si="49"/>
        <v>342215780.84510022</v>
      </c>
      <c r="Q258" s="27">
        <f t="shared" si="53"/>
        <v>12</v>
      </c>
      <c r="R258" s="7">
        <f t="shared" si="58"/>
        <v>3241433.3893031529</v>
      </c>
      <c r="S258" s="7">
        <f t="shared" si="50"/>
        <v>3241433.3893031529</v>
      </c>
      <c r="T258" s="5">
        <f>VLOOKUP($B258,'Benchmark Data'!$A:$B,2,FALSE)</f>
        <v>10.029999999999999</v>
      </c>
      <c r="U258" s="12">
        <f t="shared" si="59"/>
        <v>9.0135813053613886E-3</v>
      </c>
      <c r="V258" s="7">
        <f t="shared" si="60"/>
        <v>379254331.36400038</v>
      </c>
    </row>
    <row r="259" spans="1:22" x14ac:dyDescent="0.25">
      <c r="A259" s="5">
        <f t="shared" si="51"/>
        <v>2004</v>
      </c>
      <c r="B259" s="6">
        <f t="shared" si="54"/>
        <v>38199</v>
      </c>
      <c r="C259" s="7">
        <f>MAX(SUMIFS('Filing Data'!$V:$V,'Filing Data'!$D:$D,'Benchmark Value'!$B259),C258)</f>
        <v>342215780.84510022</v>
      </c>
      <c r="D259" s="7">
        <f>SUMIFS('Filing Data'!$Z:$Z,'Filing Data'!$D:$D,'Benchmark Value'!$B259)</f>
        <v>0</v>
      </c>
      <c r="E259" s="16">
        <f t="shared" si="55"/>
        <v>0</v>
      </c>
      <c r="F259" s="10">
        <f>SUM(D$11:D258)</f>
        <v>0</v>
      </c>
      <c r="G259" s="10">
        <f t="shared" si="47"/>
        <v>366</v>
      </c>
      <c r="H259" s="7">
        <f t="shared" si="56"/>
        <v>0</v>
      </c>
      <c r="I259" s="16">
        <f>SUMIFS('Filing Data'!$X:$X,'Filing Data'!$D:$D,'Benchmark Value'!$B259)</f>
        <v>0</v>
      </c>
      <c r="J259" s="16">
        <f t="shared" si="52"/>
        <v>0</v>
      </c>
      <c r="K259" s="10">
        <f>SUM(I$11:I258)</f>
        <v>0</v>
      </c>
      <c r="L259" s="27">
        <f t="shared" si="48"/>
        <v>366</v>
      </c>
      <c r="M259" s="7">
        <f t="shared" si="57"/>
        <v>0</v>
      </c>
      <c r="N259" s="7">
        <f>IF(ISNA(VLOOKUP(B259,'Distribution Data'!$G:$H,2,FALSE)),0,VLOOKUP(B259,'Distribution Data'!$G:$H,2,FALSE))</f>
        <v>0</v>
      </c>
      <c r="O259" s="16">
        <f>IF(ISNA(INDEX($C258:$C$3618,MATCH(TRUE,INDEX($C258:$C$3618&lt;&gt;$C258,0),0))), O258, INDEX($C258:$C$3618,MATCH(TRUE,INDEX($C258:$C$3618&lt;&gt;$C258,0),0)))</f>
        <v>381112981.51673806</v>
      </c>
      <c r="P259" s="16">
        <f t="shared" si="49"/>
        <v>342215780.84510022</v>
      </c>
      <c r="Q259" s="27">
        <f t="shared" si="53"/>
        <v>12</v>
      </c>
      <c r="R259" s="7">
        <f t="shared" si="58"/>
        <v>3241433.3893031529</v>
      </c>
      <c r="S259" s="7">
        <f t="shared" si="50"/>
        <v>3241433.3893031529</v>
      </c>
      <c r="T259" s="5">
        <f>VLOOKUP($B259,'Benchmark Data'!$A:$B,2,FALSE)</f>
        <v>10.029999999999999</v>
      </c>
      <c r="U259" s="12">
        <f t="shared" si="59"/>
        <v>0</v>
      </c>
      <c r="V259" s="7">
        <f t="shared" si="60"/>
        <v>382495764.75330353</v>
      </c>
    </row>
    <row r="260" spans="1:22" x14ac:dyDescent="0.25">
      <c r="A260" s="5">
        <f t="shared" si="51"/>
        <v>2004</v>
      </c>
      <c r="B260" s="6">
        <f t="shared" si="54"/>
        <v>38200</v>
      </c>
      <c r="C260" s="7">
        <f>MAX(SUMIFS('Filing Data'!$V:$V,'Filing Data'!$D:$D,'Benchmark Value'!$B260),C259)</f>
        <v>342215780.84510022</v>
      </c>
      <c r="D260" s="7">
        <f>SUMIFS('Filing Data'!$Z:$Z,'Filing Data'!$D:$D,'Benchmark Value'!$B260)</f>
        <v>0</v>
      </c>
      <c r="E260" s="16">
        <f t="shared" si="55"/>
        <v>0</v>
      </c>
      <c r="F260" s="10">
        <f>SUM(D$11:D259)</f>
        <v>0</v>
      </c>
      <c r="G260" s="10">
        <f t="shared" si="47"/>
        <v>366</v>
      </c>
      <c r="H260" s="7">
        <f t="shared" si="56"/>
        <v>0</v>
      </c>
      <c r="I260" s="16">
        <f>SUMIFS('Filing Data'!$X:$X,'Filing Data'!$D:$D,'Benchmark Value'!$B260)</f>
        <v>0</v>
      </c>
      <c r="J260" s="16">
        <f t="shared" si="52"/>
        <v>0</v>
      </c>
      <c r="K260" s="10">
        <f>SUM(I$11:I259)</f>
        <v>0</v>
      </c>
      <c r="L260" s="27">
        <f t="shared" si="48"/>
        <v>366</v>
      </c>
      <c r="M260" s="7">
        <f t="shared" si="57"/>
        <v>0</v>
      </c>
      <c r="N260" s="7">
        <f>IF(ISNA(VLOOKUP(B260,'Distribution Data'!$G:$H,2,FALSE)),0,VLOOKUP(B260,'Distribution Data'!$G:$H,2,FALSE))</f>
        <v>0</v>
      </c>
      <c r="O260" s="16">
        <f>IF(ISNA(INDEX($C259:$C$3618,MATCH(TRUE,INDEX($C259:$C$3618&lt;&gt;$C259,0),0))), O259, INDEX($C259:$C$3618,MATCH(TRUE,INDEX($C259:$C$3618&lt;&gt;$C259,0),0)))</f>
        <v>381112981.51673806</v>
      </c>
      <c r="P260" s="16">
        <f t="shared" si="49"/>
        <v>342215780.84510022</v>
      </c>
      <c r="Q260" s="27">
        <f t="shared" si="53"/>
        <v>12</v>
      </c>
      <c r="R260" s="7">
        <f t="shared" si="58"/>
        <v>3241433.3893031529</v>
      </c>
      <c r="S260" s="7">
        <f t="shared" si="50"/>
        <v>3241433.3893031529</v>
      </c>
      <c r="T260" s="5">
        <f>VLOOKUP($B260,'Benchmark Data'!$A:$B,2,FALSE)</f>
        <v>10.029999999999999</v>
      </c>
      <c r="U260" s="12">
        <f t="shared" si="59"/>
        <v>0</v>
      </c>
      <c r="V260" s="7">
        <f t="shared" si="60"/>
        <v>385737198.14260668</v>
      </c>
    </row>
    <row r="261" spans="1:22" x14ac:dyDescent="0.25">
      <c r="A261" s="5">
        <f t="shared" si="51"/>
        <v>2004</v>
      </c>
      <c r="B261" s="6">
        <f t="shared" si="54"/>
        <v>38201</v>
      </c>
      <c r="C261" s="7">
        <f>MAX(SUMIFS('Filing Data'!$V:$V,'Filing Data'!$D:$D,'Benchmark Value'!$B261),C260)</f>
        <v>342215780.84510022</v>
      </c>
      <c r="D261" s="7">
        <f>SUMIFS('Filing Data'!$Z:$Z,'Filing Data'!$D:$D,'Benchmark Value'!$B261)</f>
        <v>0</v>
      </c>
      <c r="E261" s="16">
        <f t="shared" si="55"/>
        <v>0</v>
      </c>
      <c r="F261" s="10">
        <f>SUM(D$11:D260)</f>
        <v>0</v>
      </c>
      <c r="G261" s="10">
        <f t="shared" si="47"/>
        <v>366</v>
      </c>
      <c r="H261" s="7">
        <f t="shared" si="56"/>
        <v>0</v>
      </c>
      <c r="I261" s="16">
        <f>SUMIFS('Filing Data'!$X:$X,'Filing Data'!$D:$D,'Benchmark Value'!$B261)</f>
        <v>0</v>
      </c>
      <c r="J261" s="16">
        <f t="shared" si="52"/>
        <v>0</v>
      </c>
      <c r="K261" s="10">
        <f>SUM(I$11:I260)</f>
        <v>0</v>
      </c>
      <c r="L261" s="27">
        <f t="shared" si="48"/>
        <v>366</v>
      </c>
      <c r="M261" s="7">
        <f t="shared" si="57"/>
        <v>0</v>
      </c>
      <c r="N261" s="7">
        <f>IF(ISNA(VLOOKUP(B261,'Distribution Data'!$G:$H,2,FALSE)),0,VLOOKUP(B261,'Distribution Data'!$G:$H,2,FALSE))</f>
        <v>0</v>
      </c>
      <c r="O261" s="16">
        <f>IF(ISNA(INDEX($C260:$C$3618,MATCH(TRUE,INDEX($C260:$C$3618&lt;&gt;$C260,0),0))), O260, INDEX($C260:$C$3618,MATCH(TRUE,INDEX($C260:$C$3618&lt;&gt;$C260,0),0)))</f>
        <v>381112981.51673806</v>
      </c>
      <c r="P261" s="16">
        <f t="shared" si="49"/>
        <v>342215780.84510022</v>
      </c>
      <c r="Q261" s="27">
        <f t="shared" si="53"/>
        <v>12</v>
      </c>
      <c r="R261" s="7">
        <f t="shared" si="58"/>
        <v>3241433.3893031529</v>
      </c>
      <c r="S261" s="7">
        <f t="shared" si="50"/>
        <v>3241433.3893031529</v>
      </c>
      <c r="T261" s="5">
        <f>VLOOKUP($B261,'Benchmark Data'!$A:$B,2,FALSE)</f>
        <v>10.18</v>
      </c>
      <c r="U261" s="12">
        <f t="shared" si="59"/>
        <v>1.4844409148532495E-2</v>
      </c>
      <c r="V261" s="7">
        <f t="shared" si="60"/>
        <v>394747383.24889797</v>
      </c>
    </row>
    <row r="262" spans="1:22" x14ac:dyDescent="0.25">
      <c r="A262" s="5">
        <f t="shared" si="51"/>
        <v>2004</v>
      </c>
      <c r="B262" s="6">
        <f t="shared" si="54"/>
        <v>38202</v>
      </c>
      <c r="C262" s="7">
        <f>MAX(SUMIFS('Filing Data'!$V:$V,'Filing Data'!$D:$D,'Benchmark Value'!$B262),C261)</f>
        <v>381112981.51673806</v>
      </c>
      <c r="D262" s="7">
        <f>SUMIFS('Filing Data'!$Z:$Z,'Filing Data'!$D:$D,'Benchmark Value'!$B262)</f>
        <v>0</v>
      </c>
      <c r="E262" s="16">
        <f t="shared" si="55"/>
        <v>0</v>
      </c>
      <c r="F262" s="10">
        <f>SUM(D$11:D261)</f>
        <v>0</v>
      </c>
      <c r="G262" s="10">
        <f t="shared" si="47"/>
        <v>366</v>
      </c>
      <c r="H262" s="7">
        <f t="shared" si="56"/>
        <v>0</v>
      </c>
      <c r="I262" s="16">
        <f>SUMIFS('Filing Data'!$X:$X,'Filing Data'!$D:$D,'Benchmark Value'!$B262)</f>
        <v>0</v>
      </c>
      <c r="J262" s="16">
        <f t="shared" si="52"/>
        <v>0</v>
      </c>
      <c r="K262" s="10">
        <f>SUM(I$11:I261)</f>
        <v>0</v>
      </c>
      <c r="L262" s="27">
        <f t="shared" si="48"/>
        <v>366</v>
      </c>
      <c r="M262" s="7">
        <f t="shared" si="57"/>
        <v>0</v>
      </c>
      <c r="N262" s="7">
        <f>IF(ISNA(VLOOKUP(B262,'Distribution Data'!$G:$H,2,FALSE)),0,VLOOKUP(B262,'Distribution Data'!$G:$H,2,FALSE))</f>
        <v>0</v>
      </c>
      <c r="O262" s="16">
        <f>IF(ISNA(INDEX($C261:$C$3618,MATCH(TRUE,INDEX($C261:$C$3618&lt;&gt;$C261,0),0))), O261, INDEX($C261:$C$3618,MATCH(TRUE,INDEX($C261:$C$3618&lt;&gt;$C261,0),0)))</f>
        <v>381112981.51673806</v>
      </c>
      <c r="P262" s="16">
        <f t="shared" si="49"/>
        <v>342215780.84510022</v>
      </c>
      <c r="Q262" s="27">
        <f t="shared" si="53"/>
        <v>12</v>
      </c>
      <c r="R262" s="7">
        <f t="shared" si="58"/>
        <v>3241433.3893031529</v>
      </c>
      <c r="S262" s="7">
        <f t="shared" si="50"/>
        <v>3241433.3893031529</v>
      </c>
      <c r="T262" s="5">
        <f>VLOOKUP($B262,'Benchmark Data'!$A:$B,2,FALSE)</f>
        <v>10.210000000000001</v>
      </c>
      <c r="U262" s="12">
        <f t="shared" si="59"/>
        <v>2.9426210541975781E-3</v>
      </c>
      <c r="V262" s="7">
        <f t="shared" si="60"/>
        <v>399152119.33932757</v>
      </c>
    </row>
    <row r="263" spans="1:22" x14ac:dyDescent="0.25">
      <c r="A263" s="5">
        <f t="shared" si="51"/>
        <v>2004</v>
      </c>
      <c r="B263" s="6">
        <f t="shared" si="54"/>
        <v>38203</v>
      </c>
      <c r="C263" s="7">
        <f>MAX(SUMIFS('Filing Data'!$V:$V,'Filing Data'!$D:$D,'Benchmark Value'!$B263),C262)</f>
        <v>381112981.51673806</v>
      </c>
      <c r="D263" s="7">
        <f>SUMIFS('Filing Data'!$Z:$Z,'Filing Data'!$D:$D,'Benchmark Value'!$B263)</f>
        <v>0</v>
      </c>
      <c r="E263" s="16">
        <f t="shared" si="55"/>
        <v>0</v>
      </c>
      <c r="F263" s="10">
        <f>SUM(D$11:D262)</f>
        <v>0</v>
      </c>
      <c r="G263" s="10">
        <f t="shared" si="47"/>
        <v>366</v>
      </c>
      <c r="H263" s="7">
        <f t="shared" si="56"/>
        <v>0</v>
      </c>
      <c r="I263" s="16">
        <f>SUMIFS('Filing Data'!$X:$X,'Filing Data'!$D:$D,'Benchmark Value'!$B263)</f>
        <v>0</v>
      </c>
      <c r="J263" s="16">
        <f t="shared" si="52"/>
        <v>0</v>
      </c>
      <c r="K263" s="10">
        <f>SUM(I$11:I262)</f>
        <v>0</v>
      </c>
      <c r="L263" s="27">
        <f t="shared" si="48"/>
        <v>366</v>
      </c>
      <c r="M263" s="7">
        <f t="shared" si="57"/>
        <v>0</v>
      </c>
      <c r="N263" s="7">
        <f>IF(ISNA(VLOOKUP(B263,'Distribution Data'!$G:$H,2,FALSE)),0,VLOOKUP(B263,'Distribution Data'!$G:$H,2,FALSE))</f>
        <v>0</v>
      </c>
      <c r="O263" s="16">
        <f>IF(ISNA(INDEX($C262:$C$3618,MATCH(TRUE,INDEX($C262:$C$3618&lt;&gt;$C262,0),0))), O262, INDEX($C262:$C$3618,MATCH(TRUE,INDEX($C262:$C$3618&lt;&gt;$C262,0),0)))</f>
        <v>507155828.70590729</v>
      </c>
      <c r="P263" s="16">
        <f t="shared" si="49"/>
        <v>381112981.51673806</v>
      </c>
      <c r="Q263" s="27">
        <f t="shared" si="53"/>
        <v>45</v>
      </c>
      <c r="R263" s="7">
        <f t="shared" si="58"/>
        <v>2800952.1597593161</v>
      </c>
      <c r="S263" s="7">
        <f t="shared" si="50"/>
        <v>2800952.1597593161</v>
      </c>
      <c r="T263" s="5">
        <f>VLOOKUP($B263,'Benchmark Data'!$A:$B,2,FALSE)</f>
        <v>10.31</v>
      </c>
      <c r="U263" s="12">
        <f t="shared" si="59"/>
        <v>9.7466658522942558E-3</v>
      </c>
      <c r="V263" s="7">
        <f t="shared" si="60"/>
        <v>405862494.80309594</v>
      </c>
    </row>
    <row r="264" spans="1:22" x14ac:dyDescent="0.25">
      <c r="A264" s="5">
        <f t="shared" si="51"/>
        <v>2004</v>
      </c>
      <c r="B264" s="6">
        <f t="shared" si="54"/>
        <v>38204</v>
      </c>
      <c r="C264" s="7">
        <f>MAX(SUMIFS('Filing Data'!$V:$V,'Filing Data'!$D:$D,'Benchmark Value'!$B264),C263)</f>
        <v>381112981.51673806</v>
      </c>
      <c r="D264" s="7">
        <f>SUMIFS('Filing Data'!$Z:$Z,'Filing Data'!$D:$D,'Benchmark Value'!$B264)</f>
        <v>0</v>
      </c>
      <c r="E264" s="16">
        <f t="shared" si="55"/>
        <v>0</v>
      </c>
      <c r="F264" s="10">
        <f>SUM(D$11:D263)</f>
        <v>0</v>
      </c>
      <c r="G264" s="10">
        <f t="shared" si="47"/>
        <v>366</v>
      </c>
      <c r="H264" s="7">
        <f t="shared" si="56"/>
        <v>0</v>
      </c>
      <c r="I264" s="16">
        <f>SUMIFS('Filing Data'!$X:$X,'Filing Data'!$D:$D,'Benchmark Value'!$B264)</f>
        <v>0</v>
      </c>
      <c r="J264" s="16">
        <f t="shared" si="52"/>
        <v>0</v>
      </c>
      <c r="K264" s="10">
        <f>SUM(I$11:I263)</f>
        <v>0</v>
      </c>
      <c r="L264" s="27">
        <f t="shared" si="48"/>
        <v>366</v>
      </c>
      <c r="M264" s="7">
        <f t="shared" si="57"/>
        <v>0</v>
      </c>
      <c r="N264" s="7">
        <f>IF(ISNA(VLOOKUP(B264,'Distribution Data'!$G:$H,2,FALSE)),0,VLOOKUP(B264,'Distribution Data'!$G:$H,2,FALSE))</f>
        <v>0</v>
      </c>
      <c r="O264" s="16">
        <f>IF(ISNA(INDEX($C263:$C$3618,MATCH(TRUE,INDEX($C263:$C$3618&lt;&gt;$C263,0),0))), O263, INDEX($C263:$C$3618,MATCH(TRUE,INDEX($C263:$C$3618&lt;&gt;$C263,0),0)))</f>
        <v>507155828.70590729</v>
      </c>
      <c r="P264" s="16">
        <f t="shared" si="49"/>
        <v>381112981.51673806</v>
      </c>
      <c r="Q264" s="27">
        <f t="shared" si="53"/>
        <v>45</v>
      </c>
      <c r="R264" s="7">
        <f t="shared" si="58"/>
        <v>2800952.1597593161</v>
      </c>
      <c r="S264" s="7">
        <f t="shared" si="50"/>
        <v>2800952.1597593161</v>
      </c>
      <c r="T264" s="5">
        <f>VLOOKUP($B264,'Benchmark Data'!$A:$B,2,FALSE)</f>
        <v>10.130000000000001</v>
      </c>
      <c r="U264" s="12">
        <f t="shared" si="59"/>
        <v>-1.7612979768276481E-2</v>
      </c>
      <c r="V264" s="7">
        <f t="shared" si="60"/>
        <v>401577583.81401366</v>
      </c>
    </row>
    <row r="265" spans="1:22" x14ac:dyDescent="0.25">
      <c r="A265" s="5">
        <f t="shared" si="51"/>
        <v>2004</v>
      </c>
      <c r="B265" s="6">
        <f t="shared" si="54"/>
        <v>38205</v>
      </c>
      <c r="C265" s="7">
        <f>MAX(SUMIFS('Filing Data'!$V:$V,'Filing Data'!$D:$D,'Benchmark Value'!$B265),C264)</f>
        <v>381112981.51673806</v>
      </c>
      <c r="D265" s="7">
        <f>SUMIFS('Filing Data'!$Z:$Z,'Filing Data'!$D:$D,'Benchmark Value'!$B265)</f>
        <v>0</v>
      </c>
      <c r="E265" s="16">
        <f t="shared" si="55"/>
        <v>0</v>
      </c>
      <c r="F265" s="10">
        <f>SUM(D$11:D264)</f>
        <v>0</v>
      </c>
      <c r="G265" s="10">
        <f t="shared" si="47"/>
        <v>366</v>
      </c>
      <c r="H265" s="7">
        <f t="shared" si="56"/>
        <v>0</v>
      </c>
      <c r="I265" s="16">
        <f>SUMIFS('Filing Data'!$X:$X,'Filing Data'!$D:$D,'Benchmark Value'!$B265)</f>
        <v>0</v>
      </c>
      <c r="J265" s="16">
        <f t="shared" si="52"/>
        <v>0</v>
      </c>
      <c r="K265" s="10">
        <f>SUM(I$11:I264)</f>
        <v>0</v>
      </c>
      <c r="L265" s="27">
        <f t="shared" si="48"/>
        <v>366</v>
      </c>
      <c r="M265" s="7">
        <f t="shared" si="57"/>
        <v>0</v>
      </c>
      <c r="N265" s="7">
        <f>IF(ISNA(VLOOKUP(B265,'Distribution Data'!$G:$H,2,FALSE)),0,VLOOKUP(B265,'Distribution Data'!$G:$H,2,FALSE))</f>
        <v>0</v>
      </c>
      <c r="O265" s="16">
        <f>IF(ISNA(INDEX($C264:$C$3618,MATCH(TRUE,INDEX($C264:$C$3618&lt;&gt;$C264,0),0))), O264, INDEX($C264:$C$3618,MATCH(TRUE,INDEX($C264:$C$3618&lt;&gt;$C264,0),0)))</f>
        <v>507155828.70590729</v>
      </c>
      <c r="P265" s="16">
        <f t="shared" si="49"/>
        <v>381112981.51673806</v>
      </c>
      <c r="Q265" s="27">
        <f t="shared" si="53"/>
        <v>45</v>
      </c>
      <c r="R265" s="7">
        <f t="shared" si="58"/>
        <v>2800952.1597593161</v>
      </c>
      <c r="S265" s="7">
        <f t="shared" si="50"/>
        <v>2800952.1597593161</v>
      </c>
      <c r="T265" s="5">
        <f>VLOOKUP($B265,'Benchmark Data'!$A:$B,2,FALSE)</f>
        <v>10.1</v>
      </c>
      <c r="U265" s="12">
        <f t="shared" si="59"/>
        <v>-2.965894413378399E-3</v>
      </c>
      <c r="V265" s="7">
        <f t="shared" si="60"/>
        <v>403189263.7610957</v>
      </c>
    </row>
    <row r="266" spans="1:22" x14ac:dyDescent="0.25">
      <c r="A266" s="5">
        <f t="shared" si="51"/>
        <v>2004</v>
      </c>
      <c r="B266" s="6">
        <f t="shared" si="54"/>
        <v>38206</v>
      </c>
      <c r="C266" s="7">
        <f>MAX(SUMIFS('Filing Data'!$V:$V,'Filing Data'!$D:$D,'Benchmark Value'!$B266),C265)</f>
        <v>381112981.51673806</v>
      </c>
      <c r="D266" s="7">
        <f>SUMIFS('Filing Data'!$Z:$Z,'Filing Data'!$D:$D,'Benchmark Value'!$B266)</f>
        <v>0</v>
      </c>
      <c r="E266" s="16">
        <f t="shared" si="55"/>
        <v>0</v>
      </c>
      <c r="F266" s="10">
        <f>SUM(D$11:D265)</f>
        <v>0</v>
      </c>
      <c r="G266" s="10">
        <f t="shared" si="47"/>
        <v>366</v>
      </c>
      <c r="H266" s="7">
        <f t="shared" si="56"/>
        <v>0</v>
      </c>
      <c r="I266" s="16">
        <f>SUMIFS('Filing Data'!$X:$X,'Filing Data'!$D:$D,'Benchmark Value'!$B266)</f>
        <v>0</v>
      </c>
      <c r="J266" s="16">
        <f t="shared" si="52"/>
        <v>0</v>
      </c>
      <c r="K266" s="10">
        <f>SUM(I$11:I265)</f>
        <v>0</v>
      </c>
      <c r="L266" s="27">
        <f t="shared" si="48"/>
        <v>366</v>
      </c>
      <c r="M266" s="7">
        <f t="shared" si="57"/>
        <v>0</v>
      </c>
      <c r="N266" s="7">
        <f>IF(ISNA(VLOOKUP(B266,'Distribution Data'!$G:$H,2,FALSE)),0,VLOOKUP(B266,'Distribution Data'!$G:$H,2,FALSE))</f>
        <v>0</v>
      </c>
      <c r="O266" s="16">
        <f>IF(ISNA(INDEX($C265:$C$3618,MATCH(TRUE,INDEX($C265:$C$3618&lt;&gt;$C265,0),0))), O265, INDEX($C265:$C$3618,MATCH(TRUE,INDEX($C265:$C$3618&lt;&gt;$C265,0),0)))</f>
        <v>507155828.70590729</v>
      </c>
      <c r="P266" s="16">
        <f t="shared" si="49"/>
        <v>381112981.51673806</v>
      </c>
      <c r="Q266" s="27">
        <f t="shared" si="53"/>
        <v>45</v>
      </c>
      <c r="R266" s="7">
        <f t="shared" si="58"/>
        <v>2800952.1597593161</v>
      </c>
      <c r="S266" s="7">
        <f t="shared" si="50"/>
        <v>2800952.1597593161</v>
      </c>
      <c r="T266" s="5">
        <f>VLOOKUP($B266,'Benchmark Data'!$A:$B,2,FALSE)</f>
        <v>10.1</v>
      </c>
      <c r="U266" s="12">
        <f t="shared" si="59"/>
        <v>0</v>
      </c>
      <c r="V266" s="7">
        <f t="shared" si="60"/>
        <v>405990215.92085505</v>
      </c>
    </row>
    <row r="267" spans="1:22" x14ac:dyDescent="0.25">
      <c r="A267" s="5">
        <f t="shared" si="51"/>
        <v>2004</v>
      </c>
      <c r="B267" s="6">
        <f t="shared" si="54"/>
        <v>38207</v>
      </c>
      <c r="C267" s="7">
        <f>MAX(SUMIFS('Filing Data'!$V:$V,'Filing Data'!$D:$D,'Benchmark Value'!$B267),C266)</f>
        <v>381112981.51673806</v>
      </c>
      <c r="D267" s="7">
        <f>SUMIFS('Filing Data'!$Z:$Z,'Filing Data'!$D:$D,'Benchmark Value'!$B267)</f>
        <v>0</v>
      </c>
      <c r="E267" s="16">
        <f t="shared" si="55"/>
        <v>0</v>
      </c>
      <c r="F267" s="10">
        <f>SUM(D$11:D266)</f>
        <v>0</v>
      </c>
      <c r="G267" s="10">
        <f t="shared" ref="G267:G330" si="61">COUNTIFS(F$11:F$3618,F267,A$11:A$3618,YEAR(B267))</f>
        <v>366</v>
      </c>
      <c r="H267" s="7">
        <f t="shared" si="56"/>
        <v>0</v>
      </c>
      <c r="I267" s="16">
        <f>SUMIFS('Filing Data'!$X:$X,'Filing Data'!$D:$D,'Benchmark Value'!$B267)</f>
        <v>0</v>
      </c>
      <c r="J267" s="16">
        <f t="shared" si="52"/>
        <v>0</v>
      </c>
      <c r="K267" s="10">
        <f>SUM(I$11:I266)</f>
        <v>0</v>
      </c>
      <c r="L267" s="27">
        <f t="shared" ref="L267:L330" si="62">COUNTIFS(K$11:K$3618,K267,A$11:A$3618,YEAR(B267))</f>
        <v>366</v>
      </c>
      <c r="M267" s="7">
        <f t="shared" si="57"/>
        <v>0</v>
      </c>
      <c r="N267" s="7">
        <f>IF(ISNA(VLOOKUP(B267,'Distribution Data'!$G:$H,2,FALSE)),0,VLOOKUP(B267,'Distribution Data'!$G:$H,2,FALSE))</f>
        <v>0</v>
      </c>
      <c r="O267" s="16">
        <f>IF(ISNA(INDEX($C266:$C$3618,MATCH(TRUE,INDEX($C266:$C$3618&lt;&gt;$C266,0),0))), O266, INDEX($C266:$C$3618,MATCH(TRUE,INDEX($C266:$C$3618&lt;&gt;$C266,0),0)))</f>
        <v>507155828.70590729</v>
      </c>
      <c r="P267" s="16">
        <f t="shared" ref="P267:P330" si="63">C266</f>
        <v>381112981.51673806</v>
      </c>
      <c r="Q267" s="27">
        <f t="shared" si="53"/>
        <v>45</v>
      </c>
      <c r="R267" s="7">
        <f t="shared" si="58"/>
        <v>2800952.1597593161</v>
      </c>
      <c r="S267" s="7">
        <f t="shared" ref="S267:S330" si="64">IF(AND($E$3&lt;&gt;"Y",$E$4&lt;&gt;"Y"),R267-N267+H267, IF(AND($E$3="Y",$E$4="Y"), R267-N267-M267, IF($E$4="Y", R267-N267-M267+H267, IF($E$3="Y", R267-N267, R267-N267))))</f>
        <v>2800952.1597593161</v>
      </c>
      <c r="T267" s="5">
        <f>VLOOKUP($B267,'Benchmark Data'!$A:$B,2,FALSE)</f>
        <v>10.1</v>
      </c>
      <c r="U267" s="12">
        <f t="shared" si="59"/>
        <v>0</v>
      </c>
      <c r="V267" s="7">
        <f t="shared" si="60"/>
        <v>408791168.08061439</v>
      </c>
    </row>
    <row r="268" spans="1:22" x14ac:dyDescent="0.25">
      <c r="A268" s="5">
        <f t="shared" ref="A268:A331" si="65">YEAR(B268)</f>
        <v>2004</v>
      </c>
      <c r="B268" s="6">
        <f t="shared" si="54"/>
        <v>38208</v>
      </c>
      <c r="C268" s="7">
        <f>MAX(SUMIFS('Filing Data'!$V:$V,'Filing Data'!$D:$D,'Benchmark Value'!$B268),C267)</f>
        <v>381112981.51673806</v>
      </c>
      <c r="D268" s="7">
        <f>SUMIFS('Filing Data'!$Z:$Z,'Filing Data'!$D:$D,'Benchmark Value'!$B268)</f>
        <v>0</v>
      </c>
      <c r="E268" s="16">
        <f t="shared" si="55"/>
        <v>0</v>
      </c>
      <c r="F268" s="10">
        <f>SUM(D$11:D267)</f>
        <v>0</v>
      </c>
      <c r="G268" s="10">
        <f t="shared" si="61"/>
        <v>366</v>
      </c>
      <c r="H268" s="7">
        <f t="shared" si="56"/>
        <v>0</v>
      </c>
      <c r="I268" s="16">
        <f>SUMIFS('Filing Data'!$X:$X,'Filing Data'!$D:$D,'Benchmark Value'!$B268)</f>
        <v>0</v>
      </c>
      <c r="J268" s="16">
        <f t="shared" ref="J268:J331" si="66">IF(I268&lt;&gt;0,J267,IF(ISNA(INDEX($I268:$I632,MATCH(TRUE,INDEX($I268:$I632&lt;&gt;$I268,0),0))),0,INDEX($I268:$I632,MATCH(TRUE,INDEX($I268:$I632&lt;&gt;$I268,0),0))))</f>
        <v>0</v>
      </c>
      <c r="K268" s="10">
        <f>SUM(I$11:I267)</f>
        <v>0</v>
      </c>
      <c r="L268" s="27">
        <f t="shared" si="62"/>
        <v>366</v>
      </c>
      <c r="M268" s="7">
        <f t="shared" si="57"/>
        <v>0</v>
      </c>
      <c r="N268" s="7">
        <f>IF(ISNA(VLOOKUP(B268,'Distribution Data'!$G:$H,2,FALSE)),0,VLOOKUP(B268,'Distribution Data'!$G:$H,2,FALSE))</f>
        <v>0</v>
      </c>
      <c r="O268" s="16">
        <f>IF(ISNA(INDEX($C267:$C$3618,MATCH(TRUE,INDEX($C267:$C$3618&lt;&gt;$C267,0),0))), O267, INDEX($C267:$C$3618,MATCH(TRUE,INDEX($C267:$C$3618&lt;&gt;$C267,0),0)))</f>
        <v>507155828.70590729</v>
      </c>
      <c r="P268" s="16">
        <f t="shared" si="63"/>
        <v>381112981.51673806</v>
      </c>
      <c r="Q268" s="27">
        <f t="shared" ref="Q268:Q331" si="67">MATCH($O268,$C$11:$C$3618,0)-MATCH($C267,$C$11:$C$3618,0)</f>
        <v>45</v>
      </c>
      <c r="R268" s="7">
        <f t="shared" si="58"/>
        <v>2800952.1597593161</v>
      </c>
      <c r="S268" s="7">
        <f t="shared" si="64"/>
        <v>2800952.1597593161</v>
      </c>
      <c r="T268" s="5">
        <f>VLOOKUP($B268,'Benchmark Data'!$A:$B,2,FALSE)</f>
        <v>10.11</v>
      </c>
      <c r="U268" s="12">
        <f t="shared" si="59"/>
        <v>9.8960918516628185E-4</v>
      </c>
      <c r="V268" s="7">
        <f t="shared" si="60"/>
        <v>411996863.97114664</v>
      </c>
    </row>
    <row r="269" spans="1:22" x14ac:dyDescent="0.25">
      <c r="A269" s="5">
        <f t="shared" si="65"/>
        <v>2004</v>
      </c>
      <c r="B269" s="6">
        <f t="shared" ref="B269:B332" si="68">B268+1</f>
        <v>38209</v>
      </c>
      <c r="C269" s="7">
        <f>MAX(SUMIFS('Filing Data'!$V:$V,'Filing Data'!$D:$D,'Benchmark Value'!$B269),C268)</f>
        <v>381112981.51673806</v>
      </c>
      <c r="D269" s="7">
        <f>SUMIFS('Filing Data'!$Z:$Z,'Filing Data'!$D:$D,'Benchmark Value'!$B269)</f>
        <v>0</v>
      </c>
      <c r="E269" s="16">
        <f t="shared" ref="E269:E332" si="69">IF(D269&lt;&gt;0,E268,IF(ISNA(INDEX($D269:$D633,MATCH(TRUE,INDEX($D269:$D633&lt;&gt;$D269,0),0))),0,INDEX($D269:$D633,MATCH(TRUE,INDEX($D269:$D633&lt;&gt;$D269,0),0))))</f>
        <v>0</v>
      </c>
      <c r="F269" s="10">
        <f>SUM(D$11:D268)</f>
        <v>0</v>
      </c>
      <c r="G269" s="10">
        <f t="shared" si="61"/>
        <v>366</v>
      </c>
      <c r="H269" s="7">
        <f t="shared" ref="H269:H332" si="70">E269/G269</f>
        <v>0</v>
      </c>
      <c r="I269" s="16">
        <f>SUMIFS('Filing Data'!$X:$X,'Filing Data'!$D:$D,'Benchmark Value'!$B269)</f>
        <v>0</v>
      </c>
      <c r="J269" s="16">
        <f t="shared" si="66"/>
        <v>0</v>
      </c>
      <c r="K269" s="10">
        <f>SUM(I$11:I268)</f>
        <v>0</v>
      </c>
      <c r="L269" s="27">
        <f t="shared" si="62"/>
        <v>366</v>
      </c>
      <c r="M269" s="7">
        <f t="shared" ref="M269:M332" si="71">J269/L269</f>
        <v>0</v>
      </c>
      <c r="N269" s="7">
        <f>IF(ISNA(VLOOKUP(B269,'Distribution Data'!$G:$H,2,FALSE)),0,VLOOKUP(B269,'Distribution Data'!$G:$H,2,FALSE))</f>
        <v>0</v>
      </c>
      <c r="O269" s="16">
        <f>IF(ISNA(INDEX($C268:$C$3618,MATCH(TRUE,INDEX($C268:$C$3618&lt;&gt;$C268,0),0))), O268, INDEX($C268:$C$3618,MATCH(TRUE,INDEX($C268:$C$3618&lt;&gt;$C268,0),0)))</f>
        <v>507155828.70590729</v>
      </c>
      <c r="P269" s="16">
        <f t="shared" si="63"/>
        <v>381112981.51673806</v>
      </c>
      <c r="Q269" s="27">
        <f t="shared" si="67"/>
        <v>45</v>
      </c>
      <c r="R269" s="7">
        <f t="shared" ref="R269:R332" si="72">IF(Q269=0, 0, (O269-P269)/Q269)</f>
        <v>2800952.1597593161</v>
      </c>
      <c r="S269" s="7">
        <f t="shared" si="64"/>
        <v>2800952.1597593161</v>
      </c>
      <c r="T269" s="5">
        <f>VLOOKUP($B269,'Benchmark Data'!$A:$B,2,FALSE)</f>
        <v>10.16</v>
      </c>
      <c r="U269" s="12">
        <f t="shared" ref="U269:U332" si="73">LN(T269/T268)</f>
        <v>4.9334091179557716E-3</v>
      </c>
      <c r="V269" s="7">
        <f t="shared" ref="V269:V332" si="74">V268*EXP($U269)+$S269</f>
        <v>416835387.16933894</v>
      </c>
    </row>
    <row r="270" spans="1:22" x14ac:dyDescent="0.25">
      <c r="A270" s="5">
        <f t="shared" si="65"/>
        <v>2004</v>
      </c>
      <c r="B270" s="6">
        <f t="shared" si="68"/>
        <v>38210</v>
      </c>
      <c r="C270" s="7">
        <f>MAX(SUMIFS('Filing Data'!$V:$V,'Filing Data'!$D:$D,'Benchmark Value'!$B270),C269)</f>
        <v>381112981.51673806</v>
      </c>
      <c r="D270" s="7">
        <f>SUMIFS('Filing Data'!$Z:$Z,'Filing Data'!$D:$D,'Benchmark Value'!$B270)</f>
        <v>0</v>
      </c>
      <c r="E270" s="16">
        <f t="shared" si="69"/>
        <v>0</v>
      </c>
      <c r="F270" s="10">
        <f>SUM(D$11:D269)</f>
        <v>0</v>
      </c>
      <c r="G270" s="10">
        <f t="shared" si="61"/>
        <v>366</v>
      </c>
      <c r="H270" s="7">
        <f t="shared" si="70"/>
        <v>0</v>
      </c>
      <c r="I270" s="16">
        <f>SUMIFS('Filing Data'!$X:$X,'Filing Data'!$D:$D,'Benchmark Value'!$B270)</f>
        <v>0</v>
      </c>
      <c r="J270" s="16">
        <f t="shared" si="66"/>
        <v>0</v>
      </c>
      <c r="K270" s="10">
        <f>SUM(I$11:I269)</f>
        <v>0</v>
      </c>
      <c r="L270" s="27">
        <f t="shared" si="62"/>
        <v>366</v>
      </c>
      <c r="M270" s="7">
        <f t="shared" si="71"/>
        <v>0</v>
      </c>
      <c r="N270" s="7">
        <f>IF(ISNA(VLOOKUP(B270,'Distribution Data'!$G:$H,2,FALSE)),0,VLOOKUP(B270,'Distribution Data'!$G:$H,2,FALSE))</f>
        <v>0</v>
      </c>
      <c r="O270" s="16">
        <f>IF(ISNA(INDEX($C269:$C$3618,MATCH(TRUE,INDEX($C269:$C$3618&lt;&gt;$C269,0),0))), O269, INDEX($C269:$C$3618,MATCH(TRUE,INDEX($C269:$C$3618&lt;&gt;$C269,0),0)))</f>
        <v>507155828.70590729</v>
      </c>
      <c r="P270" s="16">
        <f t="shared" si="63"/>
        <v>381112981.51673806</v>
      </c>
      <c r="Q270" s="27">
        <f t="shared" si="67"/>
        <v>45</v>
      </c>
      <c r="R270" s="7">
        <f t="shared" si="72"/>
        <v>2800952.1597593161</v>
      </c>
      <c r="S270" s="7">
        <f t="shared" si="64"/>
        <v>2800952.1597593161</v>
      </c>
      <c r="T270" s="5">
        <f>VLOOKUP($B270,'Benchmark Data'!$A:$B,2,FALSE)</f>
        <v>10.15</v>
      </c>
      <c r="U270" s="12">
        <f t="shared" si="73"/>
        <v>-9.8473666253949261E-4</v>
      </c>
      <c r="V270" s="7">
        <f t="shared" si="74"/>
        <v>419226068.27873474</v>
      </c>
    </row>
    <row r="271" spans="1:22" x14ac:dyDescent="0.25">
      <c r="A271" s="5">
        <f t="shared" si="65"/>
        <v>2004</v>
      </c>
      <c r="B271" s="6">
        <f t="shared" si="68"/>
        <v>38211</v>
      </c>
      <c r="C271" s="7">
        <f>MAX(SUMIFS('Filing Data'!$V:$V,'Filing Data'!$D:$D,'Benchmark Value'!$B271),C270)</f>
        <v>381112981.51673806</v>
      </c>
      <c r="D271" s="7">
        <f>SUMIFS('Filing Data'!$Z:$Z,'Filing Data'!$D:$D,'Benchmark Value'!$B271)</f>
        <v>0</v>
      </c>
      <c r="E271" s="16">
        <f t="shared" si="69"/>
        <v>0</v>
      </c>
      <c r="F271" s="10">
        <f>SUM(D$11:D270)</f>
        <v>0</v>
      </c>
      <c r="G271" s="10">
        <f t="shared" si="61"/>
        <v>366</v>
      </c>
      <c r="H271" s="7">
        <f t="shared" si="70"/>
        <v>0</v>
      </c>
      <c r="I271" s="16">
        <f>SUMIFS('Filing Data'!$X:$X,'Filing Data'!$D:$D,'Benchmark Value'!$B271)</f>
        <v>0</v>
      </c>
      <c r="J271" s="16">
        <f t="shared" si="66"/>
        <v>0</v>
      </c>
      <c r="K271" s="10">
        <f>SUM(I$11:I270)</f>
        <v>0</v>
      </c>
      <c r="L271" s="27">
        <f t="shared" si="62"/>
        <v>366</v>
      </c>
      <c r="M271" s="7">
        <f t="shared" si="71"/>
        <v>0</v>
      </c>
      <c r="N271" s="7">
        <f>IF(ISNA(VLOOKUP(B271,'Distribution Data'!$G:$H,2,FALSE)),0,VLOOKUP(B271,'Distribution Data'!$G:$H,2,FALSE))</f>
        <v>0</v>
      </c>
      <c r="O271" s="16">
        <f>IF(ISNA(INDEX($C270:$C$3618,MATCH(TRUE,INDEX($C270:$C$3618&lt;&gt;$C270,0),0))), O270, INDEX($C270:$C$3618,MATCH(TRUE,INDEX($C270:$C$3618&lt;&gt;$C270,0),0)))</f>
        <v>507155828.70590729</v>
      </c>
      <c r="P271" s="16">
        <f t="shared" si="63"/>
        <v>381112981.51673806</v>
      </c>
      <c r="Q271" s="27">
        <f t="shared" si="67"/>
        <v>45</v>
      </c>
      <c r="R271" s="7">
        <f t="shared" si="72"/>
        <v>2800952.1597593161</v>
      </c>
      <c r="S271" s="7">
        <f t="shared" si="64"/>
        <v>2800952.1597593161</v>
      </c>
      <c r="T271" s="5">
        <f>VLOOKUP($B271,'Benchmark Data'!$A:$B,2,FALSE)</f>
        <v>10.039999999999999</v>
      </c>
      <c r="U271" s="12">
        <f t="shared" si="73"/>
        <v>-1.0896591224213367E-2</v>
      </c>
      <c r="V271" s="7">
        <f t="shared" si="74"/>
        <v>417483683.73793632</v>
      </c>
    </row>
    <row r="272" spans="1:22" x14ac:dyDescent="0.25">
      <c r="A272" s="5">
        <f t="shared" si="65"/>
        <v>2004</v>
      </c>
      <c r="B272" s="6">
        <f t="shared" si="68"/>
        <v>38212</v>
      </c>
      <c r="C272" s="7">
        <f>MAX(SUMIFS('Filing Data'!$V:$V,'Filing Data'!$D:$D,'Benchmark Value'!$B272),C271)</f>
        <v>381112981.51673806</v>
      </c>
      <c r="D272" s="7">
        <f>SUMIFS('Filing Data'!$Z:$Z,'Filing Data'!$D:$D,'Benchmark Value'!$B272)</f>
        <v>0</v>
      </c>
      <c r="E272" s="16">
        <f t="shared" si="69"/>
        <v>0</v>
      </c>
      <c r="F272" s="10">
        <f>SUM(D$11:D271)</f>
        <v>0</v>
      </c>
      <c r="G272" s="10">
        <f t="shared" si="61"/>
        <v>366</v>
      </c>
      <c r="H272" s="7">
        <f t="shared" si="70"/>
        <v>0</v>
      </c>
      <c r="I272" s="16">
        <f>SUMIFS('Filing Data'!$X:$X,'Filing Data'!$D:$D,'Benchmark Value'!$B272)</f>
        <v>0</v>
      </c>
      <c r="J272" s="16">
        <f t="shared" si="66"/>
        <v>0</v>
      </c>
      <c r="K272" s="10">
        <f>SUM(I$11:I271)</f>
        <v>0</v>
      </c>
      <c r="L272" s="27">
        <f t="shared" si="62"/>
        <v>366</v>
      </c>
      <c r="M272" s="7">
        <f t="shared" si="71"/>
        <v>0</v>
      </c>
      <c r="N272" s="7">
        <f>IF(ISNA(VLOOKUP(B272,'Distribution Data'!$G:$H,2,FALSE)),0,VLOOKUP(B272,'Distribution Data'!$G:$H,2,FALSE))</f>
        <v>0</v>
      </c>
      <c r="O272" s="16">
        <f>IF(ISNA(INDEX($C271:$C$3618,MATCH(TRUE,INDEX($C271:$C$3618&lt;&gt;$C271,0),0))), O271, INDEX($C271:$C$3618,MATCH(TRUE,INDEX($C271:$C$3618&lt;&gt;$C271,0),0)))</f>
        <v>507155828.70590729</v>
      </c>
      <c r="P272" s="16">
        <f t="shared" si="63"/>
        <v>381112981.51673806</v>
      </c>
      <c r="Q272" s="27">
        <f t="shared" si="67"/>
        <v>45</v>
      </c>
      <c r="R272" s="7">
        <f t="shared" si="72"/>
        <v>2800952.1597593161</v>
      </c>
      <c r="S272" s="7">
        <f t="shared" si="64"/>
        <v>2800952.1597593161</v>
      </c>
      <c r="T272" s="5">
        <f>VLOOKUP($B272,'Benchmark Data'!$A:$B,2,FALSE)</f>
        <v>10.039999999999999</v>
      </c>
      <c r="U272" s="12">
        <f t="shared" si="73"/>
        <v>0</v>
      </c>
      <c r="V272" s="7">
        <f t="shared" si="74"/>
        <v>420284635.89769566</v>
      </c>
    </row>
    <row r="273" spans="1:22" x14ac:dyDescent="0.25">
      <c r="A273" s="5">
        <f t="shared" si="65"/>
        <v>2004</v>
      </c>
      <c r="B273" s="6">
        <f t="shared" si="68"/>
        <v>38213</v>
      </c>
      <c r="C273" s="7">
        <f>MAX(SUMIFS('Filing Data'!$V:$V,'Filing Data'!$D:$D,'Benchmark Value'!$B273),C272)</f>
        <v>381112981.51673806</v>
      </c>
      <c r="D273" s="7">
        <f>SUMIFS('Filing Data'!$Z:$Z,'Filing Data'!$D:$D,'Benchmark Value'!$B273)</f>
        <v>0</v>
      </c>
      <c r="E273" s="16">
        <f t="shared" si="69"/>
        <v>0</v>
      </c>
      <c r="F273" s="10">
        <f>SUM(D$11:D272)</f>
        <v>0</v>
      </c>
      <c r="G273" s="10">
        <f t="shared" si="61"/>
        <v>366</v>
      </c>
      <c r="H273" s="7">
        <f t="shared" si="70"/>
        <v>0</v>
      </c>
      <c r="I273" s="16">
        <f>SUMIFS('Filing Data'!$X:$X,'Filing Data'!$D:$D,'Benchmark Value'!$B273)</f>
        <v>0</v>
      </c>
      <c r="J273" s="16">
        <f t="shared" si="66"/>
        <v>0</v>
      </c>
      <c r="K273" s="10">
        <f>SUM(I$11:I272)</f>
        <v>0</v>
      </c>
      <c r="L273" s="27">
        <f t="shared" si="62"/>
        <v>366</v>
      </c>
      <c r="M273" s="7">
        <f t="shared" si="71"/>
        <v>0</v>
      </c>
      <c r="N273" s="7">
        <f>IF(ISNA(VLOOKUP(B273,'Distribution Data'!$G:$H,2,FALSE)),0,VLOOKUP(B273,'Distribution Data'!$G:$H,2,FALSE))</f>
        <v>0</v>
      </c>
      <c r="O273" s="16">
        <f>IF(ISNA(INDEX($C272:$C$3618,MATCH(TRUE,INDEX($C272:$C$3618&lt;&gt;$C272,0),0))), O272, INDEX($C272:$C$3618,MATCH(TRUE,INDEX($C272:$C$3618&lt;&gt;$C272,0),0)))</f>
        <v>507155828.70590729</v>
      </c>
      <c r="P273" s="16">
        <f t="shared" si="63"/>
        <v>381112981.51673806</v>
      </c>
      <c r="Q273" s="27">
        <f t="shared" si="67"/>
        <v>45</v>
      </c>
      <c r="R273" s="7">
        <f t="shared" si="72"/>
        <v>2800952.1597593161</v>
      </c>
      <c r="S273" s="7">
        <f t="shared" si="64"/>
        <v>2800952.1597593161</v>
      </c>
      <c r="T273" s="5">
        <f>VLOOKUP($B273,'Benchmark Data'!$A:$B,2,FALSE)</f>
        <v>10.039999999999999</v>
      </c>
      <c r="U273" s="12">
        <f t="shared" si="73"/>
        <v>0</v>
      </c>
      <c r="V273" s="7">
        <f t="shared" si="74"/>
        <v>423085588.057455</v>
      </c>
    </row>
    <row r="274" spans="1:22" x14ac:dyDescent="0.25">
      <c r="A274" s="5">
        <f t="shared" si="65"/>
        <v>2004</v>
      </c>
      <c r="B274" s="6">
        <f t="shared" si="68"/>
        <v>38214</v>
      </c>
      <c r="C274" s="7">
        <f>MAX(SUMIFS('Filing Data'!$V:$V,'Filing Data'!$D:$D,'Benchmark Value'!$B274),C273)</f>
        <v>381112981.51673806</v>
      </c>
      <c r="D274" s="7">
        <f>SUMIFS('Filing Data'!$Z:$Z,'Filing Data'!$D:$D,'Benchmark Value'!$B274)</f>
        <v>0</v>
      </c>
      <c r="E274" s="16">
        <f t="shared" si="69"/>
        <v>0</v>
      </c>
      <c r="F274" s="10">
        <f>SUM(D$11:D273)</f>
        <v>0</v>
      </c>
      <c r="G274" s="10">
        <f t="shared" si="61"/>
        <v>366</v>
      </c>
      <c r="H274" s="7">
        <f t="shared" si="70"/>
        <v>0</v>
      </c>
      <c r="I274" s="16">
        <f>SUMIFS('Filing Data'!$X:$X,'Filing Data'!$D:$D,'Benchmark Value'!$B274)</f>
        <v>0</v>
      </c>
      <c r="J274" s="16">
        <f t="shared" si="66"/>
        <v>0</v>
      </c>
      <c r="K274" s="10">
        <f>SUM(I$11:I273)</f>
        <v>0</v>
      </c>
      <c r="L274" s="27">
        <f t="shared" si="62"/>
        <v>366</v>
      </c>
      <c r="M274" s="7">
        <f t="shared" si="71"/>
        <v>0</v>
      </c>
      <c r="N274" s="7">
        <f>IF(ISNA(VLOOKUP(B274,'Distribution Data'!$G:$H,2,FALSE)),0,VLOOKUP(B274,'Distribution Data'!$G:$H,2,FALSE))</f>
        <v>0</v>
      </c>
      <c r="O274" s="16">
        <f>IF(ISNA(INDEX($C273:$C$3618,MATCH(TRUE,INDEX($C273:$C$3618&lt;&gt;$C273,0),0))), O273, INDEX($C273:$C$3618,MATCH(TRUE,INDEX($C273:$C$3618&lt;&gt;$C273,0),0)))</f>
        <v>507155828.70590729</v>
      </c>
      <c r="P274" s="16">
        <f t="shared" si="63"/>
        <v>381112981.51673806</v>
      </c>
      <c r="Q274" s="27">
        <f t="shared" si="67"/>
        <v>45</v>
      </c>
      <c r="R274" s="7">
        <f t="shared" si="72"/>
        <v>2800952.1597593161</v>
      </c>
      <c r="S274" s="7">
        <f t="shared" si="64"/>
        <v>2800952.1597593161</v>
      </c>
      <c r="T274" s="5">
        <f>VLOOKUP($B274,'Benchmark Data'!$A:$B,2,FALSE)</f>
        <v>10.039999999999999</v>
      </c>
      <c r="U274" s="12">
        <f t="shared" si="73"/>
        <v>0</v>
      </c>
      <c r="V274" s="7">
        <f t="shared" si="74"/>
        <v>425886540.21721435</v>
      </c>
    </row>
    <row r="275" spans="1:22" x14ac:dyDescent="0.25">
      <c r="A275" s="5">
        <f t="shared" si="65"/>
        <v>2004</v>
      </c>
      <c r="B275" s="6">
        <f t="shared" si="68"/>
        <v>38215</v>
      </c>
      <c r="C275" s="7">
        <f>MAX(SUMIFS('Filing Data'!$V:$V,'Filing Data'!$D:$D,'Benchmark Value'!$B275),C274)</f>
        <v>381112981.51673806</v>
      </c>
      <c r="D275" s="7">
        <f>SUMIFS('Filing Data'!$Z:$Z,'Filing Data'!$D:$D,'Benchmark Value'!$B275)</f>
        <v>0</v>
      </c>
      <c r="E275" s="16">
        <f t="shared" si="69"/>
        <v>0</v>
      </c>
      <c r="F275" s="10">
        <f>SUM(D$11:D274)</f>
        <v>0</v>
      </c>
      <c r="G275" s="10">
        <f t="shared" si="61"/>
        <v>366</v>
      </c>
      <c r="H275" s="7">
        <f t="shared" si="70"/>
        <v>0</v>
      </c>
      <c r="I275" s="16">
        <f>SUMIFS('Filing Data'!$X:$X,'Filing Data'!$D:$D,'Benchmark Value'!$B275)</f>
        <v>0</v>
      </c>
      <c r="J275" s="16">
        <f t="shared" si="66"/>
        <v>0</v>
      </c>
      <c r="K275" s="10">
        <f>SUM(I$11:I274)</f>
        <v>0</v>
      </c>
      <c r="L275" s="27">
        <f t="shared" si="62"/>
        <v>366</v>
      </c>
      <c r="M275" s="7">
        <f t="shared" si="71"/>
        <v>0</v>
      </c>
      <c r="N275" s="7">
        <f>IF(ISNA(VLOOKUP(B275,'Distribution Data'!$G:$H,2,FALSE)),0,VLOOKUP(B275,'Distribution Data'!$G:$H,2,FALSE))</f>
        <v>0</v>
      </c>
      <c r="O275" s="16">
        <f>IF(ISNA(INDEX($C274:$C$3618,MATCH(TRUE,INDEX($C274:$C$3618&lt;&gt;$C274,0),0))), O274, INDEX($C274:$C$3618,MATCH(TRUE,INDEX($C274:$C$3618&lt;&gt;$C274,0),0)))</f>
        <v>507155828.70590729</v>
      </c>
      <c r="P275" s="16">
        <f t="shared" si="63"/>
        <v>381112981.51673806</v>
      </c>
      <c r="Q275" s="27">
        <f t="shared" si="67"/>
        <v>45</v>
      </c>
      <c r="R275" s="7">
        <f t="shared" si="72"/>
        <v>2800952.1597593161</v>
      </c>
      <c r="S275" s="7">
        <f t="shared" si="64"/>
        <v>2800952.1597593161</v>
      </c>
      <c r="T275" s="5">
        <f>VLOOKUP($B275,'Benchmark Data'!$A:$B,2,FALSE)</f>
        <v>10.19</v>
      </c>
      <c r="U275" s="12">
        <f t="shared" si="73"/>
        <v>1.4829732971050296E-2</v>
      </c>
      <c r="V275" s="7">
        <f t="shared" si="74"/>
        <v>435050339.09336632</v>
      </c>
    </row>
    <row r="276" spans="1:22" x14ac:dyDescent="0.25">
      <c r="A276" s="5">
        <f t="shared" si="65"/>
        <v>2004</v>
      </c>
      <c r="B276" s="6">
        <f t="shared" si="68"/>
        <v>38216</v>
      </c>
      <c r="C276" s="7">
        <f>MAX(SUMIFS('Filing Data'!$V:$V,'Filing Data'!$D:$D,'Benchmark Value'!$B276),C275)</f>
        <v>381112981.51673806</v>
      </c>
      <c r="D276" s="7">
        <f>SUMIFS('Filing Data'!$Z:$Z,'Filing Data'!$D:$D,'Benchmark Value'!$B276)</f>
        <v>0</v>
      </c>
      <c r="E276" s="16">
        <f t="shared" si="69"/>
        <v>0</v>
      </c>
      <c r="F276" s="10">
        <f>SUM(D$11:D275)</f>
        <v>0</v>
      </c>
      <c r="G276" s="10">
        <f t="shared" si="61"/>
        <v>366</v>
      </c>
      <c r="H276" s="7">
        <f t="shared" si="70"/>
        <v>0</v>
      </c>
      <c r="I276" s="16">
        <f>SUMIFS('Filing Data'!$X:$X,'Filing Data'!$D:$D,'Benchmark Value'!$B276)</f>
        <v>0</v>
      </c>
      <c r="J276" s="16">
        <f t="shared" si="66"/>
        <v>0</v>
      </c>
      <c r="K276" s="10">
        <f>SUM(I$11:I275)</f>
        <v>0</v>
      </c>
      <c r="L276" s="27">
        <f t="shared" si="62"/>
        <v>366</v>
      </c>
      <c r="M276" s="7">
        <f t="shared" si="71"/>
        <v>0</v>
      </c>
      <c r="N276" s="7">
        <f>IF(ISNA(VLOOKUP(B276,'Distribution Data'!$G:$H,2,FALSE)),0,VLOOKUP(B276,'Distribution Data'!$G:$H,2,FALSE))</f>
        <v>0</v>
      </c>
      <c r="O276" s="16">
        <f>IF(ISNA(INDEX($C275:$C$3618,MATCH(TRUE,INDEX($C275:$C$3618&lt;&gt;$C275,0),0))), O275, INDEX($C275:$C$3618,MATCH(TRUE,INDEX($C275:$C$3618&lt;&gt;$C275,0),0)))</f>
        <v>507155828.70590729</v>
      </c>
      <c r="P276" s="16">
        <f t="shared" si="63"/>
        <v>381112981.51673806</v>
      </c>
      <c r="Q276" s="27">
        <f t="shared" si="67"/>
        <v>45</v>
      </c>
      <c r="R276" s="7">
        <f t="shared" si="72"/>
        <v>2800952.1597593161</v>
      </c>
      <c r="S276" s="7">
        <f t="shared" si="64"/>
        <v>2800952.1597593161</v>
      </c>
      <c r="T276" s="5">
        <f>VLOOKUP($B276,'Benchmark Data'!$A:$B,2,FALSE)</f>
        <v>10.29</v>
      </c>
      <c r="U276" s="12">
        <f t="shared" si="73"/>
        <v>9.7657026113248651E-3</v>
      </c>
      <c r="V276" s="7">
        <f t="shared" si="74"/>
        <v>442120676.32764351</v>
      </c>
    </row>
    <row r="277" spans="1:22" x14ac:dyDescent="0.25">
      <c r="A277" s="5">
        <f t="shared" si="65"/>
        <v>2004</v>
      </c>
      <c r="B277" s="6">
        <f t="shared" si="68"/>
        <v>38217</v>
      </c>
      <c r="C277" s="7">
        <f>MAX(SUMIFS('Filing Data'!$V:$V,'Filing Data'!$D:$D,'Benchmark Value'!$B277),C276)</f>
        <v>381112981.51673806</v>
      </c>
      <c r="D277" s="7">
        <f>SUMIFS('Filing Data'!$Z:$Z,'Filing Data'!$D:$D,'Benchmark Value'!$B277)</f>
        <v>0</v>
      </c>
      <c r="E277" s="16">
        <f t="shared" si="69"/>
        <v>0</v>
      </c>
      <c r="F277" s="10">
        <f>SUM(D$11:D276)</f>
        <v>0</v>
      </c>
      <c r="G277" s="10">
        <f t="shared" si="61"/>
        <v>366</v>
      </c>
      <c r="H277" s="7">
        <f t="shared" si="70"/>
        <v>0</v>
      </c>
      <c r="I277" s="16">
        <f>SUMIFS('Filing Data'!$X:$X,'Filing Data'!$D:$D,'Benchmark Value'!$B277)</f>
        <v>0</v>
      </c>
      <c r="J277" s="16">
        <f t="shared" si="66"/>
        <v>0</v>
      </c>
      <c r="K277" s="10">
        <f>SUM(I$11:I276)</f>
        <v>0</v>
      </c>
      <c r="L277" s="27">
        <f t="shared" si="62"/>
        <v>366</v>
      </c>
      <c r="M277" s="7">
        <f t="shared" si="71"/>
        <v>0</v>
      </c>
      <c r="N277" s="7">
        <f>IF(ISNA(VLOOKUP(B277,'Distribution Data'!$G:$H,2,FALSE)),0,VLOOKUP(B277,'Distribution Data'!$G:$H,2,FALSE))</f>
        <v>0</v>
      </c>
      <c r="O277" s="16">
        <f>IF(ISNA(INDEX($C276:$C$3618,MATCH(TRUE,INDEX($C276:$C$3618&lt;&gt;$C276,0),0))), O276, INDEX($C276:$C$3618,MATCH(TRUE,INDEX($C276:$C$3618&lt;&gt;$C276,0),0)))</f>
        <v>507155828.70590729</v>
      </c>
      <c r="P277" s="16">
        <f t="shared" si="63"/>
        <v>381112981.51673806</v>
      </c>
      <c r="Q277" s="27">
        <f t="shared" si="67"/>
        <v>45</v>
      </c>
      <c r="R277" s="7">
        <f t="shared" si="72"/>
        <v>2800952.1597593161</v>
      </c>
      <c r="S277" s="7">
        <f t="shared" si="64"/>
        <v>2800952.1597593161</v>
      </c>
      <c r="T277" s="5">
        <f>VLOOKUP($B277,'Benchmark Data'!$A:$B,2,FALSE)</f>
        <v>10.43</v>
      </c>
      <c r="U277" s="12">
        <f t="shared" si="73"/>
        <v>1.3513719166722855E-2</v>
      </c>
      <c r="V277" s="7">
        <f t="shared" si="74"/>
        <v>450936875.78437763</v>
      </c>
    </row>
    <row r="278" spans="1:22" x14ac:dyDescent="0.25">
      <c r="A278" s="5">
        <f t="shared" si="65"/>
        <v>2004</v>
      </c>
      <c r="B278" s="6">
        <f t="shared" si="68"/>
        <v>38218</v>
      </c>
      <c r="C278" s="7">
        <f>MAX(SUMIFS('Filing Data'!$V:$V,'Filing Data'!$D:$D,'Benchmark Value'!$B278),C277)</f>
        <v>381112981.51673806</v>
      </c>
      <c r="D278" s="7">
        <f>SUMIFS('Filing Data'!$Z:$Z,'Filing Data'!$D:$D,'Benchmark Value'!$B278)</f>
        <v>0</v>
      </c>
      <c r="E278" s="16">
        <f t="shared" si="69"/>
        <v>0</v>
      </c>
      <c r="F278" s="10">
        <f>SUM(D$11:D277)</f>
        <v>0</v>
      </c>
      <c r="G278" s="10">
        <f t="shared" si="61"/>
        <v>366</v>
      </c>
      <c r="H278" s="7">
        <f t="shared" si="70"/>
        <v>0</v>
      </c>
      <c r="I278" s="16">
        <f>SUMIFS('Filing Data'!$X:$X,'Filing Data'!$D:$D,'Benchmark Value'!$B278)</f>
        <v>0</v>
      </c>
      <c r="J278" s="16">
        <f t="shared" si="66"/>
        <v>0</v>
      </c>
      <c r="K278" s="10">
        <f>SUM(I$11:I277)</f>
        <v>0</v>
      </c>
      <c r="L278" s="27">
        <f t="shared" si="62"/>
        <v>366</v>
      </c>
      <c r="M278" s="7">
        <f t="shared" si="71"/>
        <v>0</v>
      </c>
      <c r="N278" s="7">
        <f>IF(ISNA(VLOOKUP(B278,'Distribution Data'!$G:$H,2,FALSE)),0,VLOOKUP(B278,'Distribution Data'!$G:$H,2,FALSE))</f>
        <v>0</v>
      </c>
      <c r="O278" s="16">
        <f>IF(ISNA(INDEX($C277:$C$3618,MATCH(TRUE,INDEX($C277:$C$3618&lt;&gt;$C277,0),0))), O277, INDEX($C277:$C$3618,MATCH(TRUE,INDEX($C277:$C$3618&lt;&gt;$C277,0),0)))</f>
        <v>507155828.70590729</v>
      </c>
      <c r="P278" s="16">
        <f t="shared" si="63"/>
        <v>381112981.51673806</v>
      </c>
      <c r="Q278" s="27">
        <f t="shared" si="67"/>
        <v>45</v>
      </c>
      <c r="R278" s="7">
        <f t="shared" si="72"/>
        <v>2800952.1597593161</v>
      </c>
      <c r="S278" s="7">
        <f t="shared" si="64"/>
        <v>2800952.1597593161</v>
      </c>
      <c r="T278" s="5">
        <f>VLOOKUP($B278,'Benchmark Data'!$A:$B,2,FALSE)</f>
        <v>10.25</v>
      </c>
      <c r="U278" s="12">
        <f t="shared" si="73"/>
        <v>-1.7408563428263819E-2</v>
      </c>
      <c r="V278" s="7">
        <f t="shared" si="74"/>
        <v>445955599.98237401</v>
      </c>
    </row>
    <row r="279" spans="1:22" x14ac:dyDescent="0.25">
      <c r="A279" s="5">
        <f t="shared" si="65"/>
        <v>2004</v>
      </c>
      <c r="B279" s="6">
        <f t="shared" si="68"/>
        <v>38219</v>
      </c>
      <c r="C279" s="7">
        <f>MAX(SUMIFS('Filing Data'!$V:$V,'Filing Data'!$D:$D,'Benchmark Value'!$B279),C278)</f>
        <v>381112981.51673806</v>
      </c>
      <c r="D279" s="7">
        <f>SUMIFS('Filing Data'!$Z:$Z,'Filing Data'!$D:$D,'Benchmark Value'!$B279)</f>
        <v>0</v>
      </c>
      <c r="E279" s="16">
        <f t="shared" si="69"/>
        <v>0</v>
      </c>
      <c r="F279" s="10">
        <f>SUM(D$11:D278)</f>
        <v>0</v>
      </c>
      <c r="G279" s="10">
        <f t="shared" si="61"/>
        <v>366</v>
      </c>
      <c r="H279" s="7">
        <f t="shared" si="70"/>
        <v>0</v>
      </c>
      <c r="I279" s="16">
        <f>SUMIFS('Filing Data'!$X:$X,'Filing Data'!$D:$D,'Benchmark Value'!$B279)</f>
        <v>0</v>
      </c>
      <c r="J279" s="16">
        <f t="shared" si="66"/>
        <v>0</v>
      </c>
      <c r="K279" s="10">
        <f>SUM(I$11:I278)</f>
        <v>0</v>
      </c>
      <c r="L279" s="27">
        <f t="shared" si="62"/>
        <v>366</v>
      </c>
      <c r="M279" s="7">
        <f t="shared" si="71"/>
        <v>0</v>
      </c>
      <c r="N279" s="7">
        <f>IF(ISNA(VLOOKUP(B279,'Distribution Data'!$G:$H,2,FALSE)),0,VLOOKUP(B279,'Distribution Data'!$G:$H,2,FALSE))</f>
        <v>0</v>
      </c>
      <c r="O279" s="16">
        <f>IF(ISNA(INDEX($C278:$C$3618,MATCH(TRUE,INDEX($C278:$C$3618&lt;&gt;$C278,0),0))), O278, INDEX($C278:$C$3618,MATCH(TRUE,INDEX($C278:$C$3618&lt;&gt;$C278,0),0)))</f>
        <v>507155828.70590729</v>
      </c>
      <c r="P279" s="16">
        <f t="shared" si="63"/>
        <v>381112981.51673806</v>
      </c>
      <c r="Q279" s="27">
        <f t="shared" si="67"/>
        <v>45</v>
      </c>
      <c r="R279" s="7">
        <f t="shared" si="72"/>
        <v>2800952.1597593161</v>
      </c>
      <c r="S279" s="7">
        <f t="shared" si="64"/>
        <v>2800952.1597593161</v>
      </c>
      <c r="T279" s="5">
        <f>VLOOKUP($B279,'Benchmark Data'!$A:$B,2,FALSE)</f>
        <v>10.55</v>
      </c>
      <c r="U279" s="12">
        <f t="shared" si="73"/>
        <v>2.8848154337658343E-2</v>
      </c>
      <c r="V279" s="7">
        <f t="shared" si="74"/>
        <v>461808911.16600776</v>
      </c>
    </row>
    <row r="280" spans="1:22" x14ac:dyDescent="0.25">
      <c r="A280" s="5">
        <f t="shared" si="65"/>
        <v>2004</v>
      </c>
      <c r="B280" s="6">
        <f t="shared" si="68"/>
        <v>38220</v>
      </c>
      <c r="C280" s="7">
        <f>MAX(SUMIFS('Filing Data'!$V:$V,'Filing Data'!$D:$D,'Benchmark Value'!$B280),C279)</f>
        <v>381112981.51673806</v>
      </c>
      <c r="D280" s="7">
        <f>SUMIFS('Filing Data'!$Z:$Z,'Filing Data'!$D:$D,'Benchmark Value'!$B280)</f>
        <v>0</v>
      </c>
      <c r="E280" s="16">
        <f t="shared" si="69"/>
        <v>0</v>
      </c>
      <c r="F280" s="10">
        <f>SUM(D$11:D279)</f>
        <v>0</v>
      </c>
      <c r="G280" s="10">
        <f t="shared" si="61"/>
        <v>366</v>
      </c>
      <c r="H280" s="7">
        <f t="shared" si="70"/>
        <v>0</v>
      </c>
      <c r="I280" s="16">
        <f>SUMIFS('Filing Data'!$X:$X,'Filing Data'!$D:$D,'Benchmark Value'!$B280)</f>
        <v>0</v>
      </c>
      <c r="J280" s="16">
        <f t="shared" si="66"/>
        <v>0</v>
      </c>
      <c r="K280" s="10">
        <f>SUM(I$11:I279)</f>
        <v>0</v>
      </c>
      <c r="L280" s="27">
        <f t="shared" si="62"/>
        <v>366</v>
      </c>
      <c r="M280" s="7">
        <f t="shared" si="71"/>
        <v>0</v>
      </c>
      <c r="N280" s="7">
        <f>IF(ISNA(VLOOKUP(B280,'Distribution Data'!$G:$H,2,FALSE)),0,VLOOKUP(B280,'Distribution Data'!$G:$H,2,FALSE))</f>
        <v>0</v>
      </c>
      <c r="O280" s="16">
        <f>IF(ISNA(INDEX($C279:$C$3618,MATCH(TRUE,INDEX($C279:$C$3618&lt;&gt;$C279,0),0))), O279, INDEX($C279:$C$3618,MATCH(TRUE,INDEX($C279:$C$3618&lt;&gt;$C279,0),0)))</f>
        <v>507155828.70590729</v>
      </c>
      <c r="P280" s="16">
        <f t="shared" si="63"/>
        <v>381112981.51673806</v>
      </c>
      <c r="Q280" s="27">
        <f t="shared" si="67"/>
        <v>45</v>
      </c>
      <c r="R280" s="7">
        <f t="shared" si="72"/>
        <v>2800952.1597593161</v>
      </c>
      <c r="S280" s="7">
        <f t="shared" si="64"/>
        <v>2800952.1597593161</v>
      </c>
      <c r="T280" s="5">
        <f>VLOOKUP($B280,'Benchmark Data'!$A:$B,2,FALSE)</f>
        <v>10.55</v>
      </c>
      <c r="U280" s="12">
        <f t="shared" si="73"/>
        <v>0</v>
      </c>
      <c r="V280" s="7">
        <f t="shared" si="74"/>
        <v>464609863.3257671</v>
      </c>
    </row>
    <row r="281" spans="1:22" x14ac:dyDescent="0.25">
      <c r="A281" s="5">
        <f t="shared" si="65"/>
        <v>2004</v>
      </c>
      <c r="B281" s="6">
        <f t="shared" si="68"/>
        <v>38221</v>
      </c>
      <c r="C281" s="7">
        <f>MAX(SUMIFS('Filing Data'!$V:$V,'Filing Data'!$D:$D,'Benchmark Value'!$B281),C280)</f>
        <v>381112981.51673806</v>
      </c>
      <c r="D281" s="7">
        <f>SUMIFS('Filing Data'!$Z:$Z,'Filing Data'!$D:$D,'Benchmark Value'!$B281)</f>
        <v>0</v>
      </c>
      <c r="E281" s="16">
        <f t="shared" si="69"/>
        <v>0</v>
      </c>
      <c r="F281" s="10">
        <f>SUM(D$11:D280)</f>
        <v>0</v>
      </c>
      <c r="G281" s="10">
        <f t="shared" si="61"/>
        <v>366</v>
      </c>
      <c r="H281" s="7">
        <f t="shared" si="70"/>
        <v>0</v>
      </c>
      <c r="I281" s="16">
        <f>SUMIFS('Filing Data'!$X:$X,'Filing Data'!$D:$D,'Benchmark Value'!$B281)</f>
        <v>0</v>
      </c>
      <c r="J281" s="16">
        <f t="shared" si="66"/>
        <v>0</v>
      </c>
      <c r="K281" s="10">
        <f>SUM(I$11:I280)</f>
        <v>0</v>
      </c>
      <c r="L281" s="27">
        <f t="shared" si="62"/>
        <v>366</v>
      </c>
      <c r="M281" s="7">
        <f t="shared" si="71"/>
        <v>0</v>
      </c>
      <c r="N281" s="7">
        <f>IF(ISNA(VLOOKUP(B281,'Distribution Data'!$G:$H,2,FALSE)),0,VLOOKUP(B281,'Distribution Data'!$G:$H,2,FALSE))</f>
        <v>0</v>
      </c>
      <c r="O281" s="16">
        <f>IF(ISNA(INDEX($C280:$C$3618,MATCH(TRUE,INDEX($C280:$C$3618&lt;&gt;$C280,0),0))), O280, INDEX($C280:$C$3618,MATCH(TRUE,INDEX($C280:$C$3618&lt;&gt;$C280,0),0)))</f>
        <v>507155828.70590729</v>
      </c>
      <c r="P281" s="16">
        <f t="shared" si="63"/>
        <v>381112981.51673806</v>
      </c>
      <c r="Q281" s="27">
        <f t="shared" si="67"/>
        <v>45</v>
      </c>
      <c r="R281" s="7">
        <f t="shared" si="72"/>
        <v>2800952.1597593161</v>
      </c>
      <c r="S281" s="7">
        <f t="shared" si="64"/>
        <v>2800952.1597593161</v>
      </c>
      <c r="T281" s="5">
        <f>VLOOKUP($B281,'Benchmark Data'!$A:$B,2,FALSE)</f>
        <v>10.55</v>
      </c>
      <c r="U281" s="12">
        <f t="shared" si="73"/>
        <v>0</v>
      </c>
      <c r="V281" s="7">
        <f t="shared" si="74"/>
        <v>467410815.48552644</v>
      </c>
    </row>
    <row r="282" spans="1:22" x14ac:dyDescent="0.25">
      <c r="A282" s="5">
        <f t="shared" si="65"/>
        <v>2004</v>
      </c>
      <c r="B282" s="6">
        <f t="shared" si="68"/>
        <v>38222</v>
      </c>
      <c r="C282" s="7">
        <f>MAX(SUMIFS('Filing Data'!$V:$V,'Filing Data'!$D:$D,'Benchmark Value'!$B282),C281)</f>
        <v>381112981.51673806</v>
      </c>
      <c r="D282" s="7">
        <f>SUMIFS('Filing Data'!$Z:$Z,'Filing Data'!$D:$D,'Benchmark Value'!$B282)</f>
        <v>0</v>
      </c>
      <c r="E282" s="16">
        <f t="shared" si="69"/>
        <v>0</v>
      </c>
      <c r="F282" s="10">
        <f>SUM(D$11:D281)</f>
        <v>0</v>
      </c>
      <c r="G282" s="10">
        <f t="shared" si="61"/>
        <v>366</v>
      </c>
      <c r="H282" s="7">
        <f t="shared" si="70"/>
        <v>0</v>
      </c>
      <c r="I282" s="16">
        <f>SUMIFS('Filing Data'!$X:$X,'Filing Data'!$D:$D,'Benchmark Value'!$B282)</f>
        <v>0</v>
      </c>
      <c r="J282" s="16">
        <f t="shared" si="66"/>
        <v>0</v>
      </c>
      <c r="K282" s="10">
        <f>SUM(I$11:I281)</f>
        <v>0</v>
      </c>
      <c r="L282" s="27">
        <f t="shared" si="62"/>
        <v>366</v>
      </c>
      <c r="M282" s="7">
        <f t="shared" si="71"/>
        <v>0</v>
      </c>
      <c r="N282" s="7">
        <f>IF(ISNA(VLOOKUP(B282,'Distribution Data'!$G:$H,2,FALSE)),0,VLOOKUP(B282,'Distribution Data'!$G:$H,2,FALSE))</f>
        <v>0</v>
      </c>
      <c r="O282" s="16">
        <f>IF(ISNA(INDEX($C281:$C$3618,MATCH(TRUE,INDEX($C281:$C$3618&lt;&gt;$C281,0),0))), O281, INDEX($C281:$C$3618,MATCH(TRUE,INDEX($C281:$C$3618&lt;&gt;$C281,0),0)))</f>
        <v>507155828.70590729</v>
      </c>
      <c r="P282" s="16">
        <f t="shared" si="63"/>
        <v>381112981.51673806</v>
      </c>
      <c r="Q282" s="27">
        <f t="shared" si="67"/>
        <v>45</v>
      </c>
      <c r="R282" s="7">
        <f t="shared" si="72"/>
        <v>2800952.1597593161</v>
      </c>
      <c r="S282" s="7">
        <f t="shared" si="64"/>
        <v>2800952.1597593161</v>
      </c>
      <c r="T282" s="5">
        <f>VLOOKUP($B282,'Benchmark Data'!$A:$B,2,FALSE)</f>
        <v>10.54</v>
      </c>
      <c r="U282" s="12">
        <f t="shared" si="73"/>
        <v>-9.4831680885935563E-4</v>
      </c>
      <c r="V282" s="7">
        <f t="shared" si="74"/>
        <v>469768724.2182852</v>
      </c>
    </row>
    <row r="283" spans="1:22" x14ac:dyDescent="0.25">
      <c r="A283" s="5">
        <f t="shared" si="65"/>
        <v>2004</v>
      </c>
      <c r="B283" s="6">
        <f t="shared" si="68"/>
        <v>38223</v>
      </c>
      <c r="C283" s="7">
        <f>MAX(SUMIFS('Filing Data'!$V:$V,'Filing Data'!$D:$D,'Benchmark Value'!$B283),C282)</f>
        <v>381112981.51673806</v>
      </c>
      <c r="D283" s="7">
        <f>SUMIFS('Filing Data'!$Z:$Z,'Filing Data'!$D:$D,'Benchmark Value'!$B283)</f>
        <v>0</v>
      </c>
      <c r="E283" s="16">
        <f t="shared" si="69"/>
        <v>0</v>
      </c>
      <c r="F283" s="10">
        <f>SUM(D$11:D282)</f>
        <v>0</v>
      </c>
      <c r="G283" s="10">
        <f t="shared" si="61"/>
        <v>366</v>
      </c>
      <c r="H283" s="7">
        <f t="shared" si="70"/>
        <v>0</v>
      </c>
      <c r="I283" s="16">
        <f>SUMIFS('Filing Data'!$X:$X,'Filing Data'!$D:$D,'Benchmark Value'!$B283)</f>
        <v>0</v>
      </c>
      <c r="J283" s="16">
        <f t="shared" si="66"/>
        <v>0</v>
      </c>
      <c r="K283" s="10">
        <f>SUM(I$11:I282)</f>
        <v>0</v>
      </c>
      <c r="L283" s="27">
        <f t="shared" si="62"/>
        <v>366</v>
      </c>
      <c r="M283" s="7">
        <f t="shared" si="71"/>
        <v>0</v>
      </c>
      <c r="N283" s="7">
        <f>IF(ISNA(VLOOKUP(B283,'Distribution Data'!$G:$H,2,FALSE)),0,VLOOKUP(B283,'Distribution Data'!$G:$H,2,FALSE))</f>
        <v>0</v>
      </c>
      <c r="O283" s="16">
        <f>IF(ISNA(INDEX($C282:$C$3618,MATCH(TRUE,INDEX($C282:$C$3618&lt;&gt;$C282,0),0))), O282, INDEX($C282:$C$3618,MATCH(TRUE,INDEX($C282:$C$3618&lt;&gt;$C282,0),0)))</f>
        <v>507155828.70590729</v>
      </c>
      <c r="P283" s="16">
        <f t="shared" si="63"/>
        <v>381112981.51673806</v>
      </c>
      <c r="Q283" s="27">
        <f t="shared" si="67"/>
        <v>45</v>
      </c>
      <c r="R283" s="7">
        <f t="shared" si="72"/>
        <v>2800952.1597593161</v>
      </c>
      <c r="S283" s="7">
        <f t="shared" si="64"/>
        <v>2800952.1597593161</v>
      </c>
      <c r="T283" s="5">
        <f>VLOOKUP($B283,'Benchmark Data'!$A:$B,2,FALSE)</f>
        <v>10.68</v>
      </c>
      <c r="U283" s="12">
        <f t="shared" si="73"/>
        <v>1.3195290418832642E-2</v>
      </c>
      <c r="V283" s="7">
        <f t="shared" si="74"/>
        <v>478809488.65418881</v>
      </c>
    </row>
    <row r="284" spans="1:22" x14ac:dyDescent="0.25">
      <c r="A284" s="5">
        <f t="shared" si="65"/>
        <v>2004</v>
      </c>
      <c r="B284" s="6">
        <f t="shared" si="68"/>
        <v>38224</v>
      </c>
      <c r="C284" s="7">
        <f>MAX(SUMIFS('Filing Data'!$V:$V,'Filing Data'!$D:$D,'Benchmark Value'!$B284),C283)</f>
        <v>381112981.51673806</v>
      </c>
      <c r="D284" s="7">
        <f>SUMIFS('Filing Data'!$Z:$Z,'Filing Data'!$D:$D,'Benchmark Value'!$B284)</f>
        <v>0</v>
      </c>
      <c r="E284" s="16">
        <f t="shared" si="69"/>
        <v>0</v>
      </c>
      <c r="F284" s="10">
        <f>SUM(D$11:D283)</f>
        <v>0</v>
      </c>
      <c r="G284" s="10">
        <f t="shared" si="61"/>
        <v>366</v>
      </c>
      <c r="H284" s="7">
        <f t="shared" si="70"/>
        <v>0</v>
      </c>
      <c r="I284" s="16">
        <f>SUMIFS('Filing Data'!$X:$X,'Filing Data'!$D:$D,'Benchmark Value'!$B284)</f>
        <v>0</v>
      </c>
      <c r="J284" s="16">
        <f t="shared" si="66"/>
        <v>0</v>
      </c>
      <c r="K284" s="10">
        <f>SUM(I$11:I283)</f>
        <v>0</v>
      </c>
      <c r="L284" s="27">
        <f t="shared" si="62"/>
        <v>366</v>
      </c>
      <c r="M284" s="7">
        <f t="shared" si="71"/>
        <v>0</v>
      </c>
      <c r="N284" s="7">
        <f>IF(ISNA(VLOOKUP(B284,'Distribution Data'!$G:$H,2,FALSE)),0,VLOOKUP(B284,'Distribution Data'!$G:$H,2,FALSE))</f>
        <v>0</v>
      </c>
      <c r="O284" s="16">
        <f>IF(ISNA(INDEX($C283:$C$3618,MATCH(TRUE,INDEX($C283:$C$3618&lt;&gt;$C283,0),0))), O283, INDEX($C283:$C$3618,MATCH(TRUE,INDEX($C283:$C$3618&lt;&gt;$C283,0),0)))</f>
        <v>507155828.70590729</v>
      </c>
      <c r="P284" s="16">
        <f t="shared" si="63"/>
        <v>381112981.51673806</v>
      </c>
      <c r="Q284" s="27">
        <f t="shared" si="67"/>
        <v>45</v>
      </c>
      <c r="R284" s="7">
        <f t="shared" si="72"/>
        <v>2800952.1597593161</v>
      </c>
      <c r="S284" s="7">
        <f t="shared" si="64"/>
        <v>2800952.1597593161</v>
      </c>
      <c r="T284" s="5">
        <f>VLOOKUP($B284,'Benchmark Data'!$A:$B,2,FALSE)</f>
        <v>10.62</v>
      </c>
      <c r="U284" s="12">
        <f t="shared" si="73"/>
        <v>-5.6338177182560199E-3</v>
      </c>
      <c r="V284" s="7">
        <f t="shared" si="74"/>
        <v>478920499.86645269</v>
      </c>
    </row>
    <row r="285" spans="1:22" x14ac:dyDescent="0.25">
      <c r="A285" s="5">
        <f t="shared" si="65"/>
        <v>2004</v>
      </c>
      <c r="B285" s="6">
        <f t="shared" si="68"/>
        <v>38225</v>
      </c>
      <c r="C285" s="7">
        <f>MAX(SUMIFS('Filing Data'!$V:$V,'Filing Data'!$D:$D,'Benchmark Value'!$B285),C284)</f>
        <v>381112981.51673806</v>
      </c>
      <c r="D285" s="7">
        <f>SUMIFS('Filing Data'!$Z:$Z,'Filing Data'!$D:$D,'Benchmark Value'!$B285)</f>
        <v>0</v>
      </c>
      <c r="E285" s="16">
        <f t="shared" si="69"/>
        <v>0</v>
      </c>
      <c r="F285" s="10">
        <f>SUM(D$11:D284)</f>
        <v>0</v>
      </c>
      <c r="G285" s="10">
        <f t="shared" si="61"/>
        <v>366</v>
      </c>
      <c r="H285" s="7">
        <f t="shared" si="70"/>
        <v>0</v>
      </c>
      <c r="I285" s="16">
        <f>SUMIFS('Filing Data'!$X:$X,'Filing Data'!$D:$D,'Benchmark Value'!$B285)</f>
        <v>0</v>
      </c>
      <c r="J285" s="16">
        <f t="shared" si="66"/>
        <v>0</v>
      </c>
      <c r="K285" s="10">
        <f>SUM(I$11:I284)</f>
        <v>0</v>
      </c>
      <c r="L285" s="27">
        <f t="shared" si="62"/>
        <v>366</v>
      </c>
      <c r="M285" s="7">
        <f t="shared" si="71"/>
        <v>0</v>
      </c>
      <c r="N285" s="7">
        <f>IF(ISNA(VLOOKUP(B285,'Distribution Data'!$G:$H,2,FALSE)),0,VLOOKUP(B285,'Distribution Data'!$G:$H,2,FALSE))</f>
        <v>0</v>
      </c>
      <c r="O285" s="16">
        <f>IF(ISNA(INDEX($C284:$C$3618,MATCH(TRUE,INDEX($C284:$C$3618&lt;&gt;$C284,0),0))), O284, INDEX($C284:$C$3618,MATCH(TRUE,INDEX($C284:$C$3618&lt;&gt;$C284,0),0)))</f>
        <v>507155828.70590729</v>
      </c>
      <c r="P285" s="16">
        <f t="shared" si="63"/>
        <v>381112981.51673806</v>
      </c>
      <c r="Q285" s="27">
        <f t="shared" si="67"/>
        <v>45</v>
      </c>
      <c r="R285" s="7">
        <f t="shared" si="72"/>
        <v>2800952.1597593161</v>
      </c>
      <c r="S285" s="7">
        <f t="shared" si="64"/>
        <v>2800952.1597593161</v>
      </c>
      <c r="T285" s="5">
        <f>VLOOKUP($B285,'Benchmark Data'!$A:$B,2,FALSE)</f>
        <v>10.66</v>
      </c>
      <c r="U285" s="12">
        <f t="shared" si="73"/>
        <v>3.7594029239057455E-3</v>
      </c>
      <c r="V285" s="7">
        <f t="shared" si="74"/>
        <v>483525295.71685785</v>
      </c>
    </row>
    <row r="286" spans="1:22" x14ac:dyDescent="0.25">
      <c r="A286" s="5">
        <f t="shared" si="65"/>
        <v>2004</v>
      </c>
      <c r="B286" s="6">
        <f t="shared" si="68"/>
        <v>38226</v>
      </c>
      <c r="C286" s="7">
        <f>MAX(SUMIFS('Filing Data'!$V:$V,'Filing Data'!$D:$D,'Benchmark Value'!$B286),C285)</f>
        <v>381112981.51673806</v>
      </c>
      <c r="D286" s="7">
        <f>SUMIFS('Filing Data'!$Z:$Z,'Filing Data'!$D:$D,'Benchmark Value'!$B286)</f>
        <v>0</v>
      </c>
      <c r="E286" s="16">
        <f t="shared" si="69"/>
        <v>0</v>
      </c>
      <c r="F286" s="10">
        <f>SUM(D$11:D285)</f>
        <v>0</v>
      </c>
      <c r="G286" s="10">
        <f t="shared" si="61"/>
        <v>366</v>
      </c>
      <c r="H286" s="7">
        <f t="shared" si="70"/>
        <v>0</v>
      </c>
      <c r="I286" s="16">
        <f>SUMIFS('Filing Data'!$X:$X,'Filing Data'!$D:$D,'Benchmark Value'!$B286)</f>
        <v>0</v>
      </c>
      <c r="J286" s="16">
        <f t="shared" si="66"/>
        <v>0</v>
      </c>
      <c r="K286" s="10">
        <f>SUM(I$11:I285)</f>
        <v>0</v>
      </c>
      <c r="L286" s="27">
        <f t="shared" si="62"/>
        <v>366</v>
      </c>
      <c r="M286" s="7">
        <f t="shared" si="71"/>
        <v>0</v>
      </c>
      <c r="N286" s="7">
        <f>IF(ISNA(VLOOKUP(B286,'Distribution Data'!$G:$H,2,FALSE)),0,VLOOKUP(B286,'Distribution Data'!$G:$H,2,FALSE))</f>
        <v>0</v>
      </c>
      <c r="O286" s="16">
        <f>IF(ISNA(INDEX($C285:$C$3618,MATCH(TRUE,INDEX($C285:$C$3618&lt;&gt;$C285,0),0))), O285, INDEX($C285:$C$3618,MATCH(TRUE,INDEX($C285:$C$3618&lt;&gt;$C285,0),0)))</f>
        <v>507155828.70590729</v>
      </c>
      <c r="P286" s="16">
        <f t="shared" si="63"/>
        <v>381112981.51673806</v>
      </c>
      <c r="Q286" s="27">
        <f t="shared" si="67"/>
        <v>45</v>
      </c>
      <c r="R286" s="7">
        <f t="shared" si="72"/>
        <v>2800952.1597593161</v>
      </c>
      <c r="S286" s="7">
        <f t="shared" si="64"/>
        <v>2800952.1597593161</v>
      </c>
      <c r="T286" s="5">
        <f>VLOOKUP($B286,'Benchmark Data'!$A:$B,2,FALSE)</f>
        <v>10.68</v>
      </c>
      <c r="U286" s="12">
        <f t="shared" si="73"/>
        <v>1.874414794350352E-3</v>
      </c>
      <c r="V286" s="7">
        <f t="shared" si="74"/>
        <v>487233424.79165822</v>
      </c>
    </row>
    <row r="287" spans="1:22" x14ac:dyDescent="0.25">
      <c r="A287" s="5">
        <f t="shared" si="65"/>
        <v>2004</v>
      </c>
      <c r="B287" s="6">
        <f t="shared" si="68"/>
        <v>38227</v>
      </c>
      <c r="C287" s="7">
        <f>MAX(SUMIFS('Filing Data'!$V:$V,'Filing Data'!$D:$D,'Benchmark Value'!$B287),C286)</f>
        <v>381112981.51673806</v>
      </c>
      <c r="D287" s="7">
        <f>SUMIFS('Filing Data'!$Z:$Z,'Filing Data'!$D:$D,'Benchmark Value'!$B287)</f>
        <v>0</v>
      </c>
      <c r="E287" s="16">
        <f t="shared" si="69"/>
        <v>0</v>
      </c>
      <c r="F287" s="10">
        <f>SUM(D$11:D286)</f>
        <v>0</v>
      </c>
      <c r="G287" s="10">
        <f t="shared" si="61"/>
        <v>366</v>
      </c>
      <c r="H287" s="7">
        <f t="shared" si="70"/>
        <v>0</v>
      </c>
      <c r="I287" s="16">
        <f>SUMIFS('Filing Data'!$X:$X,'Filing Data'!$D:$D,'Benchmark Value'!$B287)</f>
        <v>0</v>
      </c>
      <c r="J287" s="16">
        <f t="shared" si="66"/>
        <v>0</v>
      </c>
      <c r="K287" s="10">
        <f>SUM(I$11:I286)</f>
        <v>0</v>
      </c>
      <c r="L287" s="27">
        <f t="shared" si="62"/>
        <v>366</v>
      </c>
      <c r="M287" s="7">
        <f t="shared" si="71"/>
        <v>0</v>
      </c>
      <c r="N287" s="7">
        <f>IF(ISNA(VLOOKUP(B287,'Distribution Data'!$G:$H,2,FALSE)),0,VLOOKUP(B287,'Distribution Data'!$G:$H,2,FALSE))</f>
        <v>0</v>
      </c>
      <c r="O287" s="16">
        <f>IF(ISNA(INDEX($C286:$C$3618,MATCH(TRUE,INDEX($C286:$C$3618&lt;&gt;$C286,0),0))), O286, INDEX($C286:$C$3618,MATCH(TRUE,INDEX($C286:$C$3618&lt;&gt;$C286,0),0)))</f>
        <v>507155828.70590729</v>
      </c>
      <c r="P287" s="16">
        <f t="shared" si="63"/>
        <v>381112981.51673806</v>
      </c>
      <c r="Q287" s="27">
        <f t="shared" si="67"/>
        <v>45</v>
      </c>
      <c r="R287" s="7">
        <f t="shared" si="72"/>
        <v>2800952.1597593161</v>
      </c>
      <c r="S287" s="7">
        <f t="shared" si="64"/>
        <v>2800952.1597593161</v>
      </c>
      <c r="T287" s="5">
        <f>VLOOKUP($B287,'Benchmark Data'!$A:$B,2,FALSE)</f>
        <v>10.68</v>
      </c>
      <c r="U287" s="12">
        <f t="shared" si="73"/>
        <v>0</v>
      </c>
      <c r="V287" s="7">
        <f t="shared" si="74"/>
        <v>490034376.95141757</v>
      </c>
    </row>
    <row r="288" spans="1:22" x14ac:dyDescent="0.25">
      <c r="A288" s="5">
        <f t="shared" si="65"/>
        <v>2004</v>
      </c>
      <c r="B288" s="6">
        <f t="shared" si="68"/>
        <v>38228</v>
      </c>
      <c r="C288" s="7">
        <f>MAX(SUMIFS('Filing Data'!$V:$V,'Filing Data'!$D:$D,'Benchmark Value'!$B288),C287)</f>
        <v>381112981.51673806</v>
      </c>
      <c r="D288" s="7">
        <f>SUMIFS('Filing Data'!$Z:$Z,'Filing Data'!$D:$D,'Benchmark Value'!$B288)</f>
        <v>0</v>
      </c>
      <c r="E288" s="16">
        <f t="shared" si="69"/>
        <v>0</v>
      </c>
      <c r="F288" s="10">
        <f>SUM(D$11:D287)</f>
        <v>0</v>
      </c>
      <c r="G288" s="10">
        <f t="shared" si="61"/>
        <v>366</v>
      </c>
      <c r="H288" s="7">
        <f t="shared" si="70"/>
        <v>0</v>
      </c>
      <c r="I288" s="16">
        <f>SUMIFS('Filing Data'!$X:$X,'Filing Data'!$D:$D,'Benchmark Value'!$B288)</f>
        <v>0</v>
      </c>
      <c r="J288" s="16">
        <f t="shared" si="66"/>
        <v>0</v>
      </c>
      <c r="K288" s="10">
        <f>SUM(I$11:I287)</f>
        <v>0</v>
      </c>
      <c r="L288" s="27">
        <f t="shared" si="62"/>
        <v>366</v>
      </c>
      <c r="M288" s="7">
        <f t="shared" si="71"/>
        <v>0</v>
      </c>
      <c r="N288" s="7">
        <f>IF(ISNA(VLOOKUP(B288,'Distribution Data'!$G:$H,2,FALSE)),0,VLOOKUP(B288,'Distribution Data'!$G:$H,2,FALSE))</f>
        <v>0</v>
      </c>
      <c r="O288" s="16">
        <f>IF(ISNA(INDEX($C287:$C$3618,MATCH(TRUE,INDEX($C287:$C$3618&lt;&gt;$C287,0),0))), O287, INDEX($C287:$C$3618,MATCH(TRUE,INDEX($C287:$C$3618&lt;&gt;$C287,0),0)))</f>
        <v>507155828.70590729</v>
      </c>
      <c r="P288" s="16">
        <f t="shared" si="63"/>
        <v>381112981.51673806</v>
      </c>
      <c r="Q288" s="27">
        <f t="shared" si="67"/>
        <v>45</v>
      </c>
      <c r="R288" s="7">
        <f t="shared" si="72"/>
        <v>2800952.1597593161</v>
      </c>
      <c r="S288" s="7">
        <f t="shared" si="64"/>
        <v>2800952.1597593161</v>
      </c>
      <c r="T288" s="5">
        <f>VLOOKUP($B288,'Benchmark Data'!$A:$B,2,FALSE)</f>
        <v>10.68</v>
      </c>
      <c r="U288" s="12">
        <f t="shared" si="73"/>
        <v>0</v>
      </c>
      <c r="V288" s="7">
        <f t="shared" si="74"/>
        <v>492835329.11117691</v>
      </c>
    </row>
    <row r="289" spans="1:22" x14ac:dyDescent="0.25">
      <c r="A289" s="5">
        <f t="shared" si="65"/>
        <v>2004</v>
      </c>
      <c r="B289" s="6">
        <f t="shared" si="68"/>
        <v>38229</v>
      </c>
      <c r="C289" s="7">
        <f>MAX(SUMIFS('Filing Data'!$V:$V,'Filing Data'!$D:$D,'Benchmark Value'!$B289),C288)</f>
        <v>381112981.51673806</v>
      </c>
      <c r="D289" s="7">
        <f>SUMIFS('Filing Data'!$Z:$Z,'Filing Data'!$D:$D,'Benchmark Value'!$B289)</f>
        <v>0</v>
      </c>
      <c r="E289" s="16">
        <f t="shared" si="69"/>
        <v>0</v>
      </c>
      <c r="F289" s="10">
        <f>SUM(D$11:D288)</f>
        <v>0</v>
      </c>
      <c r="G289" s="10">
        <f t="shared" si="61"/>
        <v>366</v>
      </c>
      <c r="H289" s="7">
        <f t="shared" si="70"/>
        <v>0</v>
      </c>
      <c r="I289" s="16">
        <f>SUMIFS('Filing Data'!$X:$X,'Filing Data'!$D:$D,'Benchmark Value'!$B289)</f>
        <v>0</v>
      </c>
      <c r="J289" s="16">
        <f t="shared" si="66"/>
        <v>0</v>
      </c>
      <c r="K289" s="10">
        <f>SUM(I$11:I288)</f>
        <v>0</v>
      </c>
      <c r="L289" s="27">
        <f t="shared" si="62"/>
        <v>366</v>
      </c>
      <c r="M289" s="7">
        <f t="shared" si="71"/>
        <v>0</v>
      </c>
      <c r="N289" s="7">
        <f>IF(ISNA(VLOOKUP(B289,'Distribution Data'!$G:$H,2,FALSE)),0,VLOOKUP(B289,'Distribution Data'!$G:$H,2,FALSE))</f>
        <v>0</v>
      </c>
      <c r="O289" s="16">
        <f>IF(ISNA(INDEX($C288:$C$3618,MATCH(TRUE,INDEX($C288:$C$3618&lt;&gt;$C288,0),0))), O288, INDEX($C288:$C$3618,MATCH(TRUE,INDEX($C288:$C$3618&lt;&gt;$C288,0),0)))</f>
        <v>507155828.70590729</v>
      </c>
      <c r="P289" s="16">
        <f t="shared" si="63"/>
        <v>381112981.51673806</v>
      </c>
      <c r="Q289" s="27">
        <f t="shared" si="67"/>
        <v>45</v>
      </c>
      <c r="R289" s="7">
        <f t="shared" si="72"/>
        <v>2800952.1597593161</v>
      </c>
      <c r="S289" s="7">
        <f t="shared" si="64"/>
        <v>2800952.1597593161</v>
      </c>
      <c r="T289" s="5">
        <f>VLOOKUP($B289,'Benchmark Data'!$A:$B,2,FALSE)</f>
        <v>10.73</v>
      </c>
      <c r="U289" s="12">
        <f t="shared" si="73"/>
        <v>4.6707231105582794E-3</v>
      </c>
      <c r="V289" s="7">
        <f t="shared" si="74"/>
        <v>497943562.77426571</v>
      </c>
    </row>
    <row r="290" spans="1:22" x14ac:dyDescent="0.25">
      <c r="A290" s="5">
        <f t="shared" si="65"/>
        <v>2004</v>
      </c>
      <c r="B290" s="6">
        <f t="shared" si="68"/>
        <v>38230</v>
      </c>
      <c r="C290" s="7">
        <f>MAX(SUMIFS('Filing Data'!$V:$V,'Filing Data'!$D:$D,'Benchmark Value'!$B290),C289)</f>
        <v>381112981.51673806</v>
      </c>
      <c r="D290" s="7">
        <f>SUMIFS('Filing Data'!$Z:$Z,'Filing Data'!$D:$D,'Benchmark Value'!$B290)</f>
        <v>0</v>
      </c>
      <c r="E290" s="16">
        <f t="shared" si="69"/>
        <v>0</v>
      </c>
      <c r="F290" s="10">
        <f>SUM(D$11:D289)</f>
        <v>0</v>
      </c>
      <c r="G290" s="10">
        <f t="shared" si="61"/>
        <v>366</v>
      </c>
      <c r="H290" s="7">
        <f t="shared" si="70"/>
        <v>0</v>
      </c>
      <c r="I290" s="16">
        <f>SUMIFS('Filing Data'!$X:$X,'Filing Data'!$D:$D,'Benchmark Value'!$B290)</f>
        <v>0</v>
      </c>
      <c r="J290" s="16">
        <f t="shared" si="66"/>
        <v>0</v>
      </c>
      <c r="K290" s="10">
        <f>SUM(I$11:I289)</f>
        <v>0</v>
      </c>
      <c r="L290" s="27">
        <f t="shared" si="62"/>
        <v>366</v>
      </c>
      <c r="M290" s="7">
        <f t="shared" si="71"/>
        <v>0</v>
      </c>
      <c r="N290" s="7">
        <f>IF(ISNA(VLOOKUP(B290,'Distribution Data'!$G:$H,2,FALSE)),0,VLOOKUP(B290,'Distribution Data'!$G:$H,2,FALSE))</f>
        <v>0</v>
      </c>
      <c r="O290" s="16">
        <f>IF(ISNA(INDEX($C289:$C$3618,MATCH(TRUE,INDEX($C289:$C$3618&lt;&gt;$C289,0),0))), O289, INDEX($C289:$C$3618,MATCH(TRUE,INDEX($C289:$C$3618&lt;&gt;$C289,0),0)))</f>
        <v>507155828.70590729</v>
      </c>
      <c r="P290" s="16">
        <f t="shared" si="63"/>
        <v>381112981.51673806</v>
      </c>
      <c r="Q290" s="27">
        <f t="shared" si="67"/>
        <v>45</v>
      </c>
      <c r="R290" s="7">
        <f t="shared" si="72"/>
        <v>2800952.1597593161</v>
      </c>
      <c r="S290" s="7">
        <f t="shared" si="64"/>
        <v>2800952.1597593161</v>
      </c>
      <c r="T290" s="5">
        <f>VLOOKUP($B290,'Benchmark Data'!$A:$B,2,FALSE)</f>
        <v>10.81</v>
      </c>
      <c r="U290" s="12">
        <f t="shared" si="73"/>
        <v>7.4280750085097078E-3</v>
      </c>
      <c r="V290" s="7">
        <f t="shared" si="74"/>
        <v>504457048.486862</v>
      </c>
    </row>
    <row r="291" spans="1:22" x14ac:dyDescent="0.25">
      <c r="A291" s="5">
        <f t="shared" si="65"/>
        <v>2004</v>
      </c>
      <c r="B291" s="6">
        <f t="shared" si="68"/>
        <v>38231</v>
      </c>
      <c r="C291" s="7">
        <f>MAX(SUMIFS('Filing Data'!$V:$V,'Filing Data'!$D:$D,'Benchmark Value'!$B291),C290)</f>
        <v>381112981.51673806</v>
      </c>
      <c r="D291" s="7">
        <f>SUMIFS('Filing Data'!$Z:$Z,'Filing Data'!$D:$D,'Benchmark Value'!$B291)</f>
        <v>0</v>
      </c>
      <c r="E291" s="16">
        <f t="shared" si="69"/>
        <v>0</v>
      </c>
      <c r="F291" s="10">
        <f>SUM(D$11:D290)</f>
        <v>0</v>
      </c>
      <c r="G291" s="10">
        <f t="shared" si="61"/>
        <v>366</v>
      </c>
      <c r="H291" s="7">
        <f t="shared" si="70"/>
        <v>0</v>
      </c>
      <c r="I291" s="16">
        <f>SUMIFS('Filing Data'!$X:$X,'Filing Data'!$D:$D,'Benchmark Value'!$B291)</f>
        <v>0</v>
      </c>
      <c r="J291" s="16">
        <f t="shared" si="66"/>
        <v>0</v>
      </c>
      <c r="K291" s="10">
        <f>SUM(I$11:I290)</f>
        <v>0</v>
      </c>
      <c r="L291" s="27">
        <f t="shared" si="62"/>
        <v>366</v>
      </c>
      <c r="M291" s="7">
        <f t="shared" si="71"/>
        <v>0</v>
      </c>
      <c r="N291" s="7">
        <f>IF(ISNA(VLOOKUP(B291,'Distribution Data'!$G:$H,2,FALSE)),0,VLOOKUP(B291,'Distribution Data'!$G:$H,2,FALSE))</f>
        <v>0</v>
      </c>
      <c r="O291" s="16">
        <f>IF(ISNA(INDEX($C290:$C$3618,MATCH(TRUE,INDEX($C290:$C$3618&lt;&gt;$C290,0),0))), O290, INDEX($C290:$C$3618,MATCH(TRUE,INDEX($C290:$C$3618&lt;&gt;$C290,0),0)))</f>
        <v>507155828.70590729</v>
      </c>
      <c r="P291" s="16">
        <f t="shared" si="63"/>
        <v>381112981.51673806</v>
      </c>
      <c r="Q291" s="27">
        <f t="shared" si="67"/>
        <v>45</v>
      </c>
      <c r="R291" s="7">
        <f t="shared" si="72"/>
        <v>2800952.1597593161</v>
      </c>
      <c r="S291" s="7">
        <f t="shared" si="64"/>
        <v>2800952.1597593161</v>
      </c>
      <c r="T291" s="5">
        <f>VLOOKUP($B291,'Benchmark Data'!$A:$B,2,FALSE)</f>
        <v>10.78</v>
      </c>
      <c r="U291" s="12">
        <f t="shared" si="73"/>
        <v>-2.7790661702658762E-3</v>
      </c>
      <c r="V291" s="7">
        <f t="shared" si="74"/>
        <v>505858027.33907223</v>
      </c>
    </row>
    <row r="292" spans="1:22" x14ac:dyDescent="0.25">
      <c r="A292" s="5">
        <f t="shared" si="65"/>
        <v>2004</v>
      </c>
      <c r="B292" s="6">
        <f t="shared" si="68"/>
        <v>38232</v>
      </c>
      <c r="C292" s="7">
        <f>MAX(SUMIFS('Filing Data'!$V:$V,'Filing Data'!$D:$D,'Benchmark Value'!$B292),C291)</f>
        <v>381112981.51673806</v>
      </c>
      <c r="D292" s="7">
        <f>SUMIFS('Filing Data'!$Z:$Z,'Filing Data'!$D:$D,'Benchmark Value'!$B292)</f>
        <v>0</v>
      </c>
      <c r="E292" s="16">
        <f t="shared" si="69"/>
        <v>0</v>
      </c>
      <c r="F292" s="10">
        <f>SUM(D$11:D291)</f>
        <v>0</v>
      </c>
      <c r="G292" s="10">
        <f t="shared" si="61"/>
        <v>366</v>
      </c>
      <c r="H292" s="7">
        <f t="shared" si="70"/>
        <v>0</v>
      </c>
      <c r="I292" s="16">
        <f>SUMIFS('Filing Data'!$X:$X,'Filing Data'!$D:$D,'Benchmark Value'!$B292)</f>
        <v>0</v>
      </c>
      <c r="J292" s="16">
        <f t="shared" si="66"/>
        <v>0</v>
      </c>
      <c r="K292" s="10">
        <f>SUM(I$11:I291)</f>
        <v>0</v>
      </c>
      <c r="L292" s="27">
        <f t="shared" si="62"/>
        <v>366</v>
      </c>
      <c r="M292" s="7">
        <f t="shared" si="71"/>
        <v>0</v>
      </c>
      <c r="N292" s="7">
        <f>IF(ISNA(VLOOKUP(B292,'Distribution Data'!$G:$H,2,FALSE)),0,VLOOKUP(B292,'Distribution Data'!$G:$H,2,FALSE))</f>
        <v>0</v>
      </c>
      <c r="O292" s="16">
        <f>IF(ISNA(INDEX($C291:$C$3618,MATCH(TRUE,INDEX($C291:$C$3618&lt;&gt;$C291,0),0))), O291, INDEX($C291:$C$3618,MATCH(TRUE,INDEX($C291:$C$3618&lt;&gt;$C291,0),0)))</f>
        <v>507155828.70590729</v>
      </c>
      <c r="P292" s="16">
        <f t="shared" si="63"/>
        <v>381112981.51673806</v>
      </c>
      <c r="Q292" s="27">
        <f t="shared" si="67"/>
        <v>45</v>
      </c>
      <c r="R292" s="7">
        <f t="shared" si="72"/>
        <v>2800952.1597593161</v>
      </c>
      <c r="S292" s="7">
        <f t="shared" si="64"/>
        <v>2800952.1597593161</v>
      </c>
      <c r="T292" s="5">
        <f>VLOOKUP($B292,'Benchmark Data'!$A:$B,2,FALSE)</f>
        <v>10.84</v>
      </c>
      <c r="U292" s="12">
        <f t="shared" si="73"/>
        <v>5.5504305306490415E-3</v>
      </c>
      <c r="V292" s="7">
        <f t="shared" si="74"/>
        <v>511474515.82910472</v>
      </c>
    </row>
    <row r="293" spans="1:22" x14ac:dyDescent="0.25">
      <c r="A293" s="5">
        <f t="shared" si="65"/>
        <v>2004</v>
      </c>
      <c r="B293" s="6">
        <f t="shared" si="68"/>
        <v>38233</v>
      </c>
      <c r="C293" s="7">
        <f>MAX(SUMIFS('Filing Data'!$V:$V,'Filing Data'!$D:$D,'Benchmark Value'!$B293),C292)</f>
        <v>381112981.51673806</v>
      </c>
      <c r="D293" s="7">
        <f>SUMIFS('Filing Data'!$Z:$Z,'Filing Data'!$D:$D,'Benchmark Value'!$B293)</f>
        <v>0</v>
      </c>
      <c r="E293" s="16">
        <f t="shared" si="69"/>
        <v>0</v>
      </c>
      <c r="F293" s="10">
        <f>SUM(D$11:D292)</f>
        <v>0</v>
      </c>
      <c r="G293" s="10">
        <f t="shared" si="61"/>
        <v>366</v>
      </c>
      <c r="H293" s="7">
        <f t="shared" si="70"/>
        <v>0</v>
      </c>
      <c r="I293" s="16">
        <f>SUMIFS('Filing Data'!$X:$X,'Filing Data'!$D:$D,'Benchmark Value'!$B293)</f>
        <v>0</v>
      </c>
      <c r="J293" s="16">
        <f t="shared" si="66"/>
        <v>0</v>
      </c>
      <c r="K293" s="10">
        <f>SUM(I$11:I292)</f>
        <v>0</v>
      </c>
      <c r="L293" s="27">
        <f t="shared" si="62"/>
        <v>366</v>
      </c>
      <c r="M293" s="7">
        <f t="shared" si="71"/>
        <v>0</v>
      </c>
      <c r="N293" s="7">
        <f>IF(ISNA(VLOOKUP(B293,'Distribution Data'!$G:$H,2,FALSE)),0,VLOOKUP(B293,'Distribution Data'!$G:$H,2,FALSE))</f>
        <v>0</v>
      </c>
      <c r="O293" s="16">
        <f>IF(ISNA(INDEX($C292:$C$3618,MATCH(TRUE,INDEX($C292:$C$3618&lt;&gt;$C292,0),0))), O292, INDEX($C292:$C$3618,MATCH(TRUE,INDEX($C292:$C$3618&lt;&gt;$C292,0),0)))</f>
        <v>507155828.70590729</v>
      </c>
      <c r="P293" s="16">
        <f t="shared" si="63"/>
        <v>381112981.51673806</v>
      </c>
      <c r="Q293" s="27">
        <f t="shared" si="67"/>
        <v>45</v>
      </c>
      <c r="R293" s="7">
        <f t="shared" si="72"/>
        <v>2800952.1597593161</v>
      </c>
      <c r="S293" s="7">
        <f t="shared" si="64"/>
        <v>2800952.1597593161</v>
      </c>
      <c r="T293" s="5">
        <f>VLOOKUP($B293,'Benchmark Data'!$A:$B,2,FALSE)</f>
        <v>10.9</v>
      </c>
      <c r="U293" s="12">
        <f t="shared" si="73"/>
        <v>5.5197932235979017E-3</v>
      </c>
      <c r="V293" s="7">
        <f t="shared" si="74"/>
        <v>517106507.74437571</v>
      </c>
    </row>
    <row r="294" spans="1:22" x14ac:dyDescent="0.25">
      <c r="A294" s="5">
        <f t="shared" si="65"/>
        <v>2004</v>
      </c>
      <c r="B294" s="6">
        <f t="shared" si="68"/>
        <v>38234</v>
      </c>
      <c r="C294" s="7">
        <f>MAX(SUMIFS('Filing Data'!$V:$V,'Filing Data'!$D:$D,'Benchmark Value'!$B294),C293)</f>
        <v>381112981.51673806</v>
      </c>
      <c r="D294" s="7">
        <f>SUMIFS('Filing Data'!$Z:$Z,'Filing Data'!$D:$D,'Benchmark Value'!$B294)</f>
        <v>0</v>
      </c>
      <c r="E294" s="16">
        <f t="shared" si="69"/>
        <v>0</v>
      </c>
      <c r="F294" s="10">
        <f>SUM(D$11:D293)</f>
        <v>0</v>
      </c>
      <c r="G294" s="10">
        <f t="shared" si="61"/>
        <v>366</v>
      </c>
      <c r="H294" s="7">
        <f t="shared" si="70"/>
        <v>0</v>
      </c>
      <c r="I294" s="16">
        <f>SUMIFS('Filing Data'!$X:$X,'Filing Data'!$D:$D,'Benchmark Value'!$B294)</f>
        <v>0</v>
      </c>
      <c r="J294" s="16">
        <f t="shared" si="66"/>
        <v>0</v>
      </c>
      <c r="K294" s="10">
        <f>SUM(I$11:I293)</f>
        <v>0</v>
      </c>
      <c r="L294" s="27">
        <f t="shared" si="62"/>
        <v>366</v>
      </c>
      <c r="M294" s="7">
        <f t="shared" si="71"/>
        <v>0</v>
      </c>
      <c r="N294" s="7">
        <f>IF(ISNA(VLOOKUP(B294,'Distribution Data'!$G:$H,2,FALSE)),0,VLOOKUP(B294,'Distribution Data'!$G:$H,2,FALSE))</f>
        <v>0</v>
      </c>
      <c r="O294" s="16">
        <f>IF(ISNA(INDEX($C293:$C$3618,MATCH(TRUE,INDEX($C293:$C$3618&lt;&gt;$C293,0),0))), O293, INDEX($C293:$C$3618,MATCH(TRUE,INDEX($C293:$C$3618&lt;&gt;$C293,0),0)))</f>
        <v>507155828.70590729</v>
      </c>
      <c r="P294" s="16">
        <f t="shared" si="63"/>
        <v>381112981.51673806</v>
      </c>
      <c r="Q294" s="27">
        <f t="shared" si="67"/>
        <v>45</v>
      </c>
      <c r="R294" s="7">
        <f t="shared" si="72"/>
        <v>2800952.1597593161</v>
      </c>
      <c r="S294" s="7">
        <f t="shared" si="64"/>
        <v>2800952.1597593161</v>
      </c>
      <c r="T294" s="5">
        <f>VLOOKUP($B294,'Benchmark Data'!$A:$B,2,FALSE)</f>
        <v>10.9</v>
      </c>
      <c r="U294" s="12">
        <f t="shared" si="73"/>
        <v>0</v>
      </c>
      <c r="V294" s="7">
        <f t="shared" si="74"/>
        <v>519907459.90413505</v>
      </c>
    </row>
    <row r="295" spans="1:22" x14ac:dyDescent="0.25">
      <c r="A295" s="5">
        <f t="shared" si="65"/>
        <v>2004</v>
      </c>
      <c r="B295" s="6">
        <f t="shared" si="68"/>
        <v>38235</v>
      </c>
      <c r="C295" s="7">
        <f>MAX(SUMIFS('Filing Data'!$V:$V,'Filing Data'!$D:$D,'Benchmark Value'!$B295),C294)</f>
        <v>381112981.51673806</v>
      </c>
      <c r="D295" s="7">
        <f>SUMIFS('Filing Data'!$Z:$Z,'Filing Data'!$D:$D,'Benchmark Value'!$B295)</f>
        <v>0</v>
      </c>
      <c r="E295" s="16">
        <f t="shared" si="69"/>
        <v>0</v>
      </c>
      <c r="F295" s="10">
        <f>SUM(D$11:D294)</f>
        <v>0</v>
      </c>
      <c r="G295" s="10">
        <f t="shared" si="61"/>
        <v>366</v>
      </c>
      <c r="H295" s="7">
        <f t="shared" si="70"/>
        <v>0</v>
      </c>
      <c r="I295" s="16">
        <f>SUMIFS('Filing Data'!$X:$X,'Filing Data'!$D:$D,'Benchmark Value'!$B295)</f>
        <v>0</v>
      </c>
      <c r="J295" s="16">
        <f t="shared" si="66"/>
        <v>0</v>
      </c>
      <c r="K295" s="10">
        <f>SUM(I$11:I294)</f>
        <v>0</v>
      </c>
      <c r="L295" s="27">
        <f t="shared" si="62"/>
        <v>366</v>
      </c>
      <c r="M295" s="7">
        <f t="shared" si="71"/>
        <v>0</v>
      </c>
      <c r="N295" s="7">
        <f>IF(ISNA(VLOOKUP(B295,'Distribution Data'!$G:$H,2,FALSE)),0,VLOOKUP(B295,'Distribution Data'!$G:$H,2,FALSE))</f>
        <v>0</v>
      </c>
      <c r="O295" s="16">
        <f>IF(ISNA(INDEX($C294:$C$3618,MATCH(TRUE,INDEX($C294:$C$3618&lt;&gt;$C294,0),0))), O294, INDEX($C294:$C$3618,MATCH(TRUE,INDEX($C294:$C$3618&lt;&gt;$C294,0),0)))</f>
        <v>507155828.70590729</v>
      </c>
      <c r="P295" s="16">
        <f t="shared" si="63"/>
        <v>381112981.51673806</v>
      </c>
      <c r="Q295" s="27">
        <f t="shared" si="67"/>
        <v>45</v>
      </c>
      <c r="R295" s="7">
        <f t="shared" si="72"/>
        <v>2800952.1597593161</v>
      </c>
      <c r="S295" s="7">
        <f t="shared" si="64"/>
        <v>2800952.1597593161</v>
      </c>
      <c r="T295" s="5">
        <f>VLOOKUP($B295,'Benchmark Data'!$A:$B,2,FALSE)</f>
        <v>10.9</v>
      </c>
      <c r="U295" s="12">
        <f t="shared" si="73"/>
        <v>0</v>
      </c>
      <c r="V295" s="7">
        <f t="shared" si="74"/>
        <v>522708412.06389439</v>
      </c>
    </row>
    <row r="296" spans="1:22" x14ac:dyDescent="0.25">
      <c r="A296" s="5">
        <f t="shared" si="65"/>
        <v>2004</v>
      </c>
      <c r="B296" s="6">
        <f t="shared" si="68"/>
        <v>38236</v>
      </c>
      <c r="C296" s="7">
        <f>MAX(SUMIFS('Filing Data'!$V:$V,'Filing Data'!$D:$D,'Benchmark Value'!$B296),C295)</f>
        <v>381112981.51673806</v>
      </c>
      <c r="D296" s="7">
        <f>SUMIFS('Filing Data'!$Z:$Z,'Filing Data'!$D:$D,'Benchmark Value'!$B296)</f>
        <v>0</v>
      </c>
      <c r="E296" s="16">
        <f t="shared" si="69"/>
        <v>0</v>
      </c>
      <c r="F296" s="10">
        <f>SUM(D$11:D295)</f>
        <v>0</v>
      </c>
      <c r="G296" s="10">
        <f t="shared" si="61"/>
        <v>366</v>
      </c>
      <c r="H296" s="7">
        <f t="shared" si="70"/>
        <v>0</v>
      </c>
      <c r="I296" s="16">
        <f>SUMIFS('Filing Data'!$X:$X,'Filing Data'!$D:$D,'Benchmark Value'!$B296)</f>
        <v>0</v>
      </c>
      <c r="J296" s="16">
        <f t="shared" si="66"/>
        <v>0</v>
      </c>
      <c r="K296" s="10">
        <f>SUM(I$11:I295)</f>
        <v>0</v>
      </c>
      <c r="L296" s="27">
        <f t="shared" si="62"/>
        <v>366</v>
      </c>
      <c r="M296" s="7">
        <f t="shared" si="71"/>
        <v>0</v>
      </c>
      <c r="N296" s="7">
        <f>IF(ISNA(VLOOKUP(B296,'Distribution Data'!$G:$H,2,FALSE)),0,VLOOKUP(B296,'Distribution Data'!$G:$H,2,FALSE))</f>
        <v>0</v>
      </c>
      <c r="O296" s="16">
        <f>IF(ISNA(INDEX($C295:$C$3618,MATCH(TRUE,INDEX($C295:$C$3618&lt;&gt;$C295,0),0))), O295, INDEX($C295:$C$3618,MATCH(TRUE,INDEX($C295:$C$3618&lt;&gt;$C295,0),0)))</f>
        <v>507155828.70590729</v>
      </c>
      <c r="P296" s="16">
        <f t="shared" si="63"/>
        <v>381112981.51673806</v>
      </c>
      <c r="Q296" s="27">
        <f t="shared" si="67"/>
        <v>45</v>
      </c>
      <c r="R296" s="7">
        <f t="shared" si="72"/>
        <v>2800952.1597593161</v>
      </c>
      <c r="S296" s="7">
        <f t="shared" si="64"/>
        <v>2800952.1597593161</v>
      </c>
      <c r="T296" s="5">
        <f>VLOOKUP($B296,'Benchmark Data'!$A:$B,2,FALSE)</f>
        <v>10.9</v>
      </c>
      <c r="U296" s="12">
        <f t="shared" si="73"/>
        <v>0</v>
      </c>
      <c r="V296" s="7">
        <f t="shared" si="74"/>
        <v>525509364.22365373</v>
      </c>
    </row>
    <row r="297" spans="1:22" x14ac:dyDescent="0.25">
      <c r="A297" s="5">
        <f t="shared" si="65"/>
        <v>2004</v>
      </c>
      <c r="B297" s="6">
        <f t="shared" si="68"/>
        <v>38237</v>
      </c>
      <c r="C297" s="7">
        <f>MAX(SUMIFS('Filing Data'!$V:$V,'Filing Data'!$D:$D,'Benchmark Value'!$B297),C296)</f>
        <v>381112981.51673806</v>
      </c>
      <c r="D297" s="7">
        <f>SUMIFS('Filing Data'!$Z:$Z,'Filing Data'!$D:$D,'Benchmark Value'!$B297)</f>
        <v>0</v>
      </c>
      <c r="E297" s="16">
        <f t="shared" si="69"/>
        <v>0</v>
      </c>
      <c r="F297" s="10">
        <f>SUM(D$11:D296)</f>
        <v>0</v>
      </c>
      <c r="G297" s="10">
        <f t="shared" si="61"/>
        <v>366</v>
      </c>
      <c r="H297" s="7">
        <f t="shared" si="70"/>
        <v>0</v>
      </c>
      <c r="I297" s="16">
        <f>SUMIFS('Filing Data'!$X:$X,'Filing Data'!$D:$D,'Benchmark Value'!$B297)</f>
        <v>0</v>
      </c>
      <c r="J297" s="16">
        <f t="shared" si="66"/>
        <v>0</v>
      </c>
      <c r="K297" s="10">
        <f>SUM(I$11:I296)</f>
        <v>0</v>
      </c>
      <c r="L297" s="27">
        <f t="shared" si="62"/>
        <v>366</v>
      </c>
      <c r="M297" s="7">
        <f t="shared" si="71"/>
        <v>0</v>
      </c>
      <c r="N297" s="7">
        <f>IF(ISNA(VLOOKUP(B297,'Distribution Data'!$G:$H,2,FALSE)),0,VLOOKUP(B297,'Distribution Data'!$G:$H,2,FALSE))</f>
        <v>0</v>
      </c>
      <c r="O297" s="16">
        <f>IF(ISNA(INDEX($C296:$C$3618,MATCH(TRUE,INDEX($C296:$C$3618&lt;&gt;$C296,0),0))), O296, INDEX($C296:$C$3618,MATCH(TRUE,INDEX($C296:$C$3618&lt;&gt;$C296,0),0)))</f>
        <v>507155828.70590729</v>
      </c>
      <c r="P297" s="16">
        <f t="shared" si="63"/>
        <v>381112981.51673806</v>
      </c>
      <c r="Q297" s="27">
        <f t="shared" si="67"/>
        <v>45</v>
      </c>
      <c r="R297" s="7">
        <f t="shared" si="72"/>
        <v>2800952.1597593161</v>
      </c>
      <c r="S297" s="7">
        <f t="shared" si="64"/>
        <v>2800952.1597593161</v>
      </c>
      <c r="T297" s="5">
        <f>VLOOKUP($B297,'Benchmark Data'!$A:$B,2,FALSE)</f>
        <v>11</v>
      </c>
      <c r="U297" s="12">
        <f t="shared" si="73"/>
        <v>9.1324835632724723E-3</v>
      </c>
      <c r="V297" s="7">
        <f t="shared" si="74"/>
        <v>533131503.21115297</v>
      </c>
    </row>
    <row r="298" spans="1:22" x14ac:dyDescent="0.25">
      <c r="A298" s="5">
        <f t="shared" si="65"/>
        <v>2004</v>
      </c>
      <c r="B298" s="6">
        <f t="shared" si="68"/>
        <v>38238</v>
      </c>
      <c r="C298" s="7">
        <f>MAX(SUMIFS('Filing Data'!$V:$V,'Filing Data'!$D:$D,'Benchmark Value'!$B298),C297)</f>
        <v>381112981.51673806</v>
      </c>
      <c r="D298" s="7">
        <f>SUMIFS('Filing Data'!$Z:$Z,'Filing Data'!$D:$D,'Benchmark Value'!$B298)</f>
        <v>0</v>
      </c>
      <c r="E298" s="16">
        <f t="shared" si="69"/>
        <v>0</v>
      </c>
      <c r="F298" s="10">
        <f>SUM(D$11:D297)</f>
        <v>0</v>
      </c>
      <c r="G298" s="10">
        <f t="shared" si="61"/>
        <v>366</v>
      </c>
      <c r="H298" s="7">
        <f t="shared" si="70"/>
        <v>0</v>
      </c>
      <c r="I298" s="16">
        <f>SUMIFS('Filing Data'!$X:$X,'Filing Data'!$D:$D,'Benchmark Value'!$B298)</f>
        <v>0</v>
      </c>
      <c r="J298" s="16">
        <f t="shared" si="66"/>
        <v>0</v>
      </c>
      <c r="K298" s="10">
        <f>SUM(I$11:I297)</f>
        <v>0</v>
      </c>
      <c r="L298" s="27">
        <f t="shared" si="62"/>
        <v>366</v>
      </c>
      <c r="M298" s="7">
        <f t="shared" si="71"/>
        <v>0</v>
      </c>
      <c r="N298" s="7">
        <f>IF(ISNA(VLOOKUP(B298,'Distribution Data'!$G:$H,2,FALSE)),0,VLOOKUP(B298,'Distribution Data'!$G:$H,2,FALSE))</f>
        <v>0</v>
      </c>
      <c r="O298" s="16">
        <f>IF(ISNA(INDEX($C297:$C$3618,MATCH(TRUE,INDEX($C297:$C$3618&lt;&gt;$C297,0),0))), O297, INDEX($C297:$C$3618,MATCH(TRUE,INDEX($C297:$C$3618&lt;&gt;$C297,0),0)))</f>
        <v>507155828.70590729</v>
      </c>
      <c r="P298" s="16">
        <f t="shared" si="63"/>
        <v>381112981.51673806</v>
      </c>
      <c r="Q298" s="27">
        <f t="shared" si="67"/>
        <v>45</v>
      </c>
      <c r="R298" s="7">
        <f t="shared" si="72"/>
        <v>2800952.1597593161</v>
      </c>
      <c r="S298" s="7">
        <f t="shared" si="64"/>
        <v>2800952.1597593161</v>
      </c>
      <c r="T298" s="5">
        <f>VLOOKUP($B298,'Benchmark Data'!$A:$B,2,FALSE)</f>
        <v>10.99</v>
      </c>
      <c r="U298" s="12">
        <f t="shared" si="73"/>
        <v>-9.0950438284049986E-4</v>
      </c>
      <c r="V298" s="7">
        <f t="shared" si="74"/>
        <v>535447790.36799312</v>
      </c>
    </row>
    <row r="299" spans="1:22" x14ac:dyDescent="0.25">
      <c r="A299" s="5">
        <f t="shared" si="65"/>
        <v>2004</v>
      </c>
      <c r="B299" s="6">
        <f t="shared" si="68"/>
        <v>38239</v>
      </c>
      <c r="C299" s="7">
        <f>MAX(SUMIFS('Filing Data'!$V:$V,'Filing Data'!$D:$D,'Benchmark Value'!$B299),C298)</f>
        <v>381112981.51673806</v>
      </c>
      <c r="D299" s="7">
        <f>SUMIFS('Filing Data'!$Z:$Z,'Filing Data'!$D:$D,'Benchmark Value'!$B299)</f>
        <v>0</v>
      </c>
      <c r="E299" s="16">
        <f t="shared" si="69"/>
        <v>0</v>
      </c>
      <c r="F299" s="10">
        <f>SUM(D$11:D298)</f>
        <v>0</v>
      </c>
      <c r="G299" s="10">
        <f t="shared" si="61"/>
        <v>366</v>
      </c>
      <c r="H299" s="7">
        <f t="shared" si="70"/>
        <v>0</v>
      </c>
      <c r="I299" s="16">
        <f>SUMIFS('Filing Data'!$X:$X,'Filing Data'!$D:$D,'Benchmark Value'!$B299)</f>
        <v>0</v>
      </c>
      <c r="J299" s="16">
        <f t="shared" si="66"/>
        <v>0</v>
      </c>
      <c r="K299" s="10">
        <f>SUM(I$11:I298)</f>
        <v>0</v>
      </c>
      <c r="L299" s="27">
        <f t="shared" si="62"/>
        <v>366</v>
      </c>
      <c r="M299" s="7">
        <f t="shared" si="71"/>
        <v>0</v>
      </c>
      <c r="N299" s="7">
        <f>IF(ISNA(VLOOKUP(B299,'Distribution Data'!$G:$H,2,FALSE)),0,VLOOKUP(B299,'Distribution Data'!$G:$H,2,FALSE))</f>
        <v>0</v>
      </c>
      <c r="O299" s="16">
        <f>IF(ISNA(INDEX($C298:$C$3618,MATCH(TRUE,INDEX($C298:$C$3618&lt;&gt;$C298,0),0))), O298, INDEX($C298:$C$3618,MATCH(TRUE,INDEX($C298:$C$3618&lt;&gt;$C298,0),0)))</f>
        <v>507155828.70590729</v>
      </c>
      <c r="P299" s="16">
        <f t="shared" si="63"/>
        <v>381112981.51673806</v>
      </c>
      <c r="Q299" s="27">
        <f t="shared" si="67"/>
        <v>45</v>
      </c>
      <c r="R299" s="7">
        <f t="shared" si="72"/>
        <v>2800952.1597593161</v>
      </c>
      <c r="S299" s="7">
        <f t="shared" si="64"/>
        <v>2800952.1597593161</v>
      </c>
      <c r="T299" s="5">
        <f>VLOOKUP($B299,'Benchmark Data'!$A:$B,2,FALSE)</f>
        <v>10.8</v>
      </c>
      <c r="U299" s="12">
        <f t="shared" si="73"/>
        <v>-1.7439634285355967E-2</v>
      </c>
      <c r="V299" s="7">
        <f t="shared" si="74"/>
        <v>528991683.36761427</v>
      </c>
    </row>
    <row r="300" spans="1:22" x14ac:dyDescent="0.25">
      <c r="A300" s="5">
        <f t="shared" si="65"/>
        <v>2004</v>
      </c>
      <c r="B300" s="6">
        <f t="shared" si="68"/>
        <v>38240</v>
      </c>
      <c r="C300" s="7">
        <f>MAX(SUMIFS('Filing Data'!$V:$V,'Filing Data'!$D:$D,'Benchmark Value'!$B300),C299)</f>
        <v>381112981.51673806</v>
      </c>
      <c r="D300" s="7">
        <f>SUMIFS('Filing Data'!$Z:$Z,'Filing Data'!$D:$D,'Benchmark Value'!$B300)</f>
        <v>0</v>
      </c>
      <c r="E300" s="16">
        <f t="shared" si="69"/>
        <v>0</v>
      </c>
      <c r="F300" s="10">
        <f>SUM(D$11:D299)</f>
        <v>0</v>
      </c>
      <c r="G300" s="10">
        <f t="shared" si="61"/>
        <v>366</v>
      </c>
      <c r="H300" s="7">
        <f t="shared" si="70"/>
        <v>0</v>
      </c>
      <c r="I300" s="16">
        <f>SUMIFS('Filing Data'!$X:$X,'Filing Data'!$D:$D,'Benchmark Value'!$B300)</f>
        <v>0</v>
      </c>
      <c r="J300" s="16">
        <f t="shared" si="66"/>
        <v>0</v>
      </c>
      <c r="K300" s="10">
        <f>SUM(I$11:I299)</f>
        <v>0</v>
      </c>
      <c r="L300" s="27">
        <f t="shared" si="62"/>
        <v>366</v>
      </c>
      <c r="M300" s="7">
        <f t="shared" si="71"/>
        <v>0</v>
      </c>
      <c r="N300" s="7">
        <f>IF(ISNA(VLOOKUP(B300,'Distribution Data'!$G:$H,2,FALSE)),0,VLOOKUP(B300,'Distribution Data'!$G:$H,2,FALSE))</f>
        <v>0</v>
      </c>
      <c r="O300" s="16">
        <f>IF(ISNA(INDEX($C299:$C$3618,MATCH(TRUE,INDEX($C299:$C$3618&lt;&gt;$C299,0),0))), O299, INDEX($C299:$C$3618,MATCH(TRUE,INDEX($C299:$C$3618&lt;&gt;$C299,0),0)))</f>
        <v>507155828.70590729</v>
      </c>
      <c r="P300" s="16">
        <f t="shared" si="63"/>
        <v>381112981.51673806</v>
      </c>
      <c r="Q300" s="27">
        <f t="shared" si="67"/>
        <v>45</v>
      </c>
      <c r="R300" s="7">
        <f t="shared" si="72"/>
        <v>2800952.1597593161</v>
      </c>
      <c r="S300" s="7">
        <f t="shared" si="64"/>
        <v>2800952.1597593161</v>
      </c>
      <c r="T300" s="5">
        <f>VLOOKUP($B300,'Benchmark Data'!$A:$B,2,FALSE)</f>
        <v>10.82</v>
      </c>
      <c r="U300" s="12">
        <f t="shared" si="73"/>
        <v>1.8501392881613734E-3</v>
      </c>
      <c r="V300" s="7">
        <f t="shared" si="74"/>
        <v>532772249.75583214</v>
      </c>
    </row>
    <row r="301" spans="1:22" x14ac:dyDescent="0.25">
      <c r="A301" s="5">
        <f t="shared" si="65"/>
        <v>2004</v>
      </c>
      <c r="B301" s="6">
        <f t="shared" si="68"/>
        <v>38241</v>
      </c>
      <c r="C301" s="7">
        <f>MAX(SUMIFS('Filing Data'!$V:$V,'Filing Data'!$D:$D,'Benchmark Value'!$B301),C300)</f>
        <v>381112981.51673806</v>
      </c>
      <c r="D301" s="7">
        <f>SUMIFS('Filing Data'!$Z:$Z,'Filing Data'!$D:$D,'Benchmark Value'!$B301)</f>
        <v>0</v>
      </c>
      <c r="E301" s="16">
        <f t="shared" si="69"/>
        <v>0</v>
      </c>
      <c r="F301" s="10">
        <f>SUM(D$11:D300)</f>
        <v>0</v>
      </c>
      <c r="G301" s="10">
        <f t="shared" si="61"/>
        <v>366</v>
      </c>
      <c r="H301" s="7">
        <f t="shared" si="70"/>
        <v>0</v>
      </c>
      <c r="I301" s="16">
        <f>SUMIFS('Filing Data'!$X:$X,'Filing Data'!$D:$D,'Benchmark Value'!$B301)</f>
        <v>0</v>
      </c>
      <c r="J301" s="16">
        <f t="shared" si="66"/>
        <v>0</v>
      </c>
      <c r="K301" s="10">
        <f>SUM(I$11:I300)</f>
        <v>0</v>
      </c>
      <c r="L301" s="27">
        <f t="shared" si="62"/>
        <v>366</v>
      </c>
      <c r="M301" s="7">
        <f t="shared" si="71"/>
        <v>0</v>
      </c>
      <c r="N301" s="7">
        <f>IF(ISNA(VLOOKUP(B301,'Distribution Data'!$G:$H,2,FALSE)),0,VLOOKUP(B301,'Distribution Data'!$G:$H,2,FALSE))</f>
        <v>0</v>
      </c>
      <c r="O301" s="16">
        <f>IF(ISNA(INDEX($C300:$C$3618,MATCH(TRUE,INDEX($C300:$C$3618&lt;&gt;$C300,0),0))), O300, INDEX($C300:$C$3618,MATCH(TRUE,INDEX($C300:$C$3618&lt;&gt;$C300,0),0)))</f>
        <v>507155828.70590729</v>
      </c>
      <c r="P301" s="16">
        <f t="shared" si="63"/>
        <v>381112981.51673806</v>
      </c>
      <c r="Q301" s="27">
        <f t="shared" si="67"/>
        <v>45</v>
      </c>
      <c r="R301" s="7">
        <f t="shared" si="72"/>
        <v>2800952.1597593161</v>
      </c>
      <c r="S301" s="7">
        <f t="shared" si="64"/>
        <v>2800952.1597593161</v>
      </c>
      <c r="T301" s="5">
        <f>VLOOKUP($B301,'Benchmark Data'!$A:$B,2,FALSE)</f>
        <v>10.82</v>
      </c>
      <c r="U301" s="12">
        <f t="shared" si="73"/>
        <v>0</v>
      </c>
      <c r="V301" s="7">
        <f t="shared" si="74"/>
        <v>535573201.91559148</v>
      </c>
    </row>
    <row r="302" spans="1:22" x14ac:dyDescent="0.25">
      <c r="A302" s="5">
        <f t="shared" si="65"/>
        <v>2004</v>
      </c>
      <c r="B302" s="6">
        <f t="shared" si="68"/>
        <v>38242</v>
      </c>
      <c r="C302" s="7">
        <f>MAX(SUMIFS('Filing Data'!$V:$V,'Filing Data'!$D:$D,'Benchmark Value'!$B302),C301)</f>
        <v>381112981.51673806</v>
      </c>
      <c r="D302" s="7">
        <f>SUMIFS('Filing Data'!$Z:$Z,'Filing Data'!$D:$D,'Benchmark Value'!$B302)</f>
        <v>0</v>
      </c>
      <c r="E302" s="16">
        <f t="shared" si="69"/>
        <v>0</v>
      </c>
      <c r="F302" s="10">
        <f>SUM(D$11:D301)</f>
        <v>0</v>
      </c>
      <c r="G302" s="10">
        <f t="shared" si="61"/>
        <v>366</v>
      </c>
      <c r="H302" s="7">
        <f t="shared" si="70"/>
        <v>0</v>
      </c>
      <c r="I302" s="16">
        <f>SUMIFS('Filing Data'!$X:$X,'Filing Data'!$D:$D,'Benchmark Value'!$B302)</f>
        <v>0</v>
      </c>
      <c r="J302" s="16">
        <f t="shared" si="66"/>
        <v>0</v>
      </c>
      <c r="K302" s="10">
        <f>SUM(I$11:I301)</f>
        <v>0</v>
      </c>
      <c r="L302" s="27">
        <f t="shared" si="62"/>
        <v>366</v>
      </c>
      <c r="M302" s="7">
        <f t="shared" si="71"/>
        <v>0</v>
      </c>
      <c r="N302" s="7">
        <f>IF(ISNA(VLOOKUP(B302,'Distribution Data'!$G:$H,2,FALSE)),0,VLOOKUP(B302,'Distribution Data'!$G:$H,2,FALSE))</f>
        <v>0</v>
      </c>
      <c r="O302" s="16">
        <f>IF(ISNA(INDEX($C301:$C$3618,MATCH(TRUE,INDEX($C301:$C$3618&lt;&gt;$C301,0),0))), O301, INDEX($C301:$C$3618,MATCH(TRUE,INDEX($C301:$C$3618&lt;&gt;$C301,0),0)))</f>
        <v>507155828.70590729</v>
      </c>
      <c r="P302" s="16">
        <f t="shared" si="63"/>
        <v>381112981.51673806</v>
      </c>
      <c r="Q302" s="27">
        <f t="shared" si="67"/>
        <v>45</v>
      </c>
      <c r="R302" s="7">
        <f t="shared" si="72"/>
        <v>2800952.1597593161</v>
      </c>
      <c r="S302" s="7">
        <f t="shared" si="64"/>
        <v>2800952.1597593161</v>
      </c>
      <c r="T302" s="5">
        <f>VLOOKUP($B302,'Benchmark Data'!$A:$B,2,FALSE)</f>
        <v>10.82</v>
      </c>
      <c r="U302" s="12">
        <f t="shared" si="73"/>
        <v>0</v>
      </c>
      <c r="V302" s="7">
        <f t="shared" si="74"/>
        <v>538374154.07535076</v>
      </c>
    </row>
    <row r="303" spans="1:22" x14ac:dyDescent="0.25">
      <c r="A303" s="5">
        <f t="shared" si="65"/>
        <v>2004</v>
      </c>
      <c r="B303" s="6">
        <f t="shared" si="68"/>
        <v>38243</v>
      </c>
      <c r="C303" s="7">
        <f>MAX(SUMIFS('Filing Data'!$V:$V,'Filing Data'!$D:$D,'Benchmark Value'!$B303),C302)</f>
        <v>381112981.51673806</v>
      </c>
      <c r="D303" s="7">
        <f>SUMIFS('Filing Data'!$Z:$Z,'Filing Data'!$D:$D,'Benchmark Value'!$B303)</f>
        <v>0</v>
      </c>
      <c r="E303" s="16">
        <f t="shared" si="69"/>
        <v>0</v>
      </c>
      <c r="F303" s="10">
        <f>SUM(D$11:D302)</f>
        <v>0</v>
      </c>
      <c r="G303" s="10">
        <f t="shared" si="61"/>
        <v>366</v>
      </c>
      <c r="H303" s="7">
        <f t="shared" si="70"/>
        <v>0</v>
      </c>
      <c r="I303" s="16">
        <f>SUMIFS('Filing Data'!$X:$X,'Filing Data'!$D:$D,'Benchmark Value'!$B303)</f>
        <v>0</v>
      </c>
      <c r="J303" s="16">
        <f t="shared" si="66"/>
        <v>0</v>
      </c>
      <c r="K303" s="10">
        <f>SUM(I$11:I302)</f>
        <v>0</v>
      </c>
      <c r="L303" s="27">
        <f t="shared" si="62"/>
        <v>366</v>
      </c>
      <c r="M303" s="7">
        <f t="shared" si="71"/>
        <v>0</v>
      </c>
      <c r="N303" s="7">
        <f>IF(ISNA(VLOOKUP(B303,'Distribution Data'!$G:$H,2,FALSE)),0,VLOOKUP(B303,'Distribution Data'!$G:$H,2,FALSE))</f>
        <v>0</v>
      </c>
      <c r="O303" s="16">
        <f>IF(ISNA(INDEX($C302:$C$3618,MATCH(TRUE,INDEX($C302:$C$3618&lt;&gt;$C302,0),0))), O302, INDEX($C302:$C$3618,MATCH(TRUE,INDEX($C302:$C$3618&lt;&gt;$C302,0),0)))</f>
        <v>507155828.70590729</v>
      </c>
      <c r="P303" s="16">
        <f t="shared" si="63"/>
        <v>381112981.51673806</v>
      </c>
      <c r="Q303" s="27">
        <f t="shared" si="67"/>
        <v>45</v>
      </c>
      <c r="R303" s="7">
        <f t="shared" si="72"/>
        <v>2800952.1597593161</v>
      </c>
      <c r="S303" s="7">
        <f t="shared" si="64"/>
        <v>2800952.1597593161</v>
      </c>
      <c r="T303" s="5">
        <f>VLOOKUP($B303,'Benchmark Data'!$A:$B,2,FALSE)</f>
        <v>10.73</v>
      </c>
      <c r="U303" s="12">
        <f t="shared" si="73"/>
        <v>-8.3527167757283544E-3</v>
      </c>
      <c r="V303" s="7">
        <f t="shared" si="74"/>
        <v>536696947.83707112</v>
      </c>
    </row>
    <row r="304" spans="1:22" x14ac:dyDescent="0.25">
      <c r="A304" s="5">
        <f t="shared" si="65"/>
        <v>2004</v>
      </c>
      <c r="B304" s="6">
        <f t="shared" si="68"/>
        <v>38244</v>
      </c>
      <c r="C304" s="7">
        <f>MAX(SUMIFS('Filing Data'!$V:$V,'Filing Data'!$D:$D,'Benchmark Value'!$B304),C303)</f>
        <v>381112981.51673806</v>
      </c>
      <c r="D304" s="7">
        <f>SUMIFS('Filing Data'!$Z:$Z,'Filing Data'!$D:$D,'Benchmark Value'!$B304)</f>
        <v>0</v>
      </c>
      <c r="E304" s="16">
        <f t="shared" si="69"/>
        <v>0</v>
      </c>
      <c r="F304" s="10">
        <f>SUM(D$11:D303)</f>
        <v>0</v>
      </c>
      <c r="G304" s="10">
        <f t="shared" si="61"/>
        <v>366</v>
      </c>
      <c r="H304" s="7">
        <f t="shared" si="70"/>
        <v>0</v>
      </c>
      <c r="I304" s="16">
        <f>SUMIFS('Filing Data'!$X:$X,'Filing Data'!$D:$D,'Benchmark Value'!$B304)</f>
        <v>0</v>
      </c>
      <c r="J304" s="16">
        <f t="shared" si="66"/>
        <v>0</v>
      </c>
      <c r="K304" s="10">
        <f>SUM(I$11:I303)</f>
        <v>0</v>
      </c>
      <c r="L304" s="27">
        <f t="shared" si="62"/>
        <v>366</v>
      </c>
      <c r="M304" s="7">
        <f t="shared" si="71"/>
        <v>0</v>
      </c>
      <c r="N304" s="7">
        <f>IF(ISNA(VLOOKUP(B304,'Distribution Data'!$G:$H,2,FALSE)),0,VLOOKUP(B304,'Distribution Data'!$G:$H,2,FALSE))</f>
        <v>0</v>
      </c>
      <c r="O304" s="16">
        <f>IF(ISNA(INDEX($C303:$C$3618,MATCH(TRUE,INDEX($C303:$C$3618&lt;&gt;$C303,0),0))), O303, INDEX($C303:$C$3618,MATCH(TRUE,INDEX($C303:$C$3618&lt;&gt;$C303,0),0)))</f>
        <v>507155828.70590729</v>
      </c>
      <c r="P304" s="16">
        <f t="shared" si="63"/>
        <v>381112981.51673806</v>
      </c>
      <c r="Q304" s="27">
        <f t="shared" si="67"/>
        <v>45</v>
      </c>
      <c r="R304" s="7">
        <f t="shared" si="72"/>
        <v>2800952.1597593161</v>
      </c>
      <c r="S304" s="7">
        <f t="shared" si="64"/>
        <v>2800952.1597593161</v>
      </c>
      <c r="T304" s="5">
        <f>VLOOKUP($B304,'Benchmark Data'!$A:$B,2,FALSE)</f>
        <v>10.59</v>
      </c>
      <c r="U304" s="12">
        <f t="shared" si="73"/>
        <v>-1.3133397029292119E-2</v>
      </c>
      <c r="V304" s="7">
        <f t="shared" si="74"/>
        <v>532495330.31396091</v>
      </c>
    </row>
    <row r="305" spans="1:22" x14ac:dyDescent="0.25">
      <c r="A305" s="5">
        <f t="shared" si="65"/>
        <v>2004</v>
      </c>
      <c r="B305" s="6">
        <f t="shared" si="68"/>
        <v>38245</v>
      </c>
      <c r="C305" s="7">
        <f>MAX(SUMIFS('Filing Data'!$V:$V,'Filing Data'!$D:$D,'Benchmark Value'!$B305),C304)</f>
        <v>381112981.51673806</v>
      </c>
      <c r="D305" s="7">
        <f>SUMIFS('Filing Data'!$Z:$Z,'Filing Data'!$D:$D,'Benchmark Value'!$B305)</f>
        <v>0</v>
      </c>
      <c r="E305" s="16">
        <f t="shared" si="69"/>
        <v>0</v>
      </c>
      <c r="F305" s="10">
        <f>SUM(D$11:D304)</f>
        <v>0</v>
      </c>
      <c r="G305" s="10">
        <f t="shared" si="61"/>
        <v>366</v>
      </c>
      <c r="H305" s="7">
        <f t="shared" si="70"/>
        <v>0</v>
      </c>
      <c r="I305" s="16">
        <f>SUMIFS('Filing Data'!$X:$X,'Filing Data'!$D:$D,'Benchmark Value'!$B305)</f>
        <v>0</v>
      </c>
      <c r="J305" s="16">
        <f t="shared" si="66"/>
        <v>0</v>
      </c>
      <c r="K305" s="10">
        <f>SUM(I$11:I304)</f>
        <v>0</v>
      </c>
      <c r="L305" s="27">
        <f t="shared" si="62"/>
        <v>366</v>
      </c>
      <c r="M305" s="7">
        <f t="shared" si="71"/>
        <v>0</v>
      </c>
      <c r="N305" s="7">
        <f>IF(ISNA(VLOOKUP(B305,'Distribution Data'!$G:$H,2,FALSE)),0,VLOOKUP(B305,'Distribution Data'!$G:$H,2,FALSE))</f>
        <v>0</v>
      </c>
      <c r="O305" s="16">
        <f>IF(ISNA(INDEX($C304:$C$3618,MATCH(TRUE,INDEX($C304:$C$3618&lt;&gt;$C304,0),0))), O304, INDEX($C304:$C$3618,MATCH(TRUE,INDEX($C304:$C$3618&lt;&gt;$C304,0),0)))</f>
        <v>507155828.70590729</v>
      </c>
      <c r="P305" s="16">
        <f t="shared" si="63"/>
        <v>381112981.51673806</v>
      </c>
      <c r="Q305" s="27">
        <f t="shared" si="67"/>
        <v>45</v>
      </c>
      <c r="R305" s="7">
        <f t="shared" si="72"/>
        <v>2800952.1597593161</v>
      </c>
      <c r="S305" s="7">
        <f t="shared" si="64"/>
        <v>2800952.1597593161</v>
      </c>
      <c r="T305" s="5">
        <f>VLOOKUP($B305,'Benchmark Data'!$A:$B,2,FALSE)</f>
        <v>10.65</v>
      </c>
      <c r="U305" s="12">
        <f t="shared" si="73"/>
        <v>5.6497325421191276E-3</v>
      </c>
      <c r="V305" s="7">
        <f t="shared" si="74"/>
        <v>538313253.18371439</v>
      </c>
    </row>
    <row r="306" spans="1:22" x14ac:dyDescent="0.25">
      <c r="A306" s="5">
        <f t="shared" si="65"/>
        <v>2004</v>
      </c>
      <c r="B306" s="6">
        <f t="shared" si="68"/>
        <v>38246</v>
      </c>
      <c r="C306" s="7">
        <f>MAX(SUMIFS('Filing Data'!$V:$V,'Filing Data'!$D:$D,'Benchmark Value'!$B306),C305)</f>
        <v>381112981.51673806</v>
      </c>
      <c r="D306" s="7">
        <f>SUMIFS('Filing Data'!$Z:$Z,'Filing Data'!$D:$D,'Benchmark Value'!$B306)</f>
        <v>0</v>
      </c>
      <c r="E306" s="16">
        <f t="shared" si="69"/>
        <v>0</v>
      </c>
      <c r="F306" s="10">
        <f>SUM(D$11:D305)</f>
        <v>0</v>
      </c>
      <c r="G306" s="10">
        <f t="shared" si="61"/>
        <v>366</v>
      </c>
      <c r="H306" s="7">
        <f t="shared" si="70"/>
        <v>0</v>
      </c>
      <c r="I306" s="16">
        <f>SUMIFS('Filing Data'!$X:$X,'Filing Data'!$D:$D,'Benchmark Value'!$B306)</f>
        <v>0</v>
      </c>
      <c r="J306" s="16">
        <f t="shared" si="66"/>
        <v>0</v>
      </c>
      <c r="K306" s="10">
        <f>SUM(I$11:I305)</f>
        <v>0</v>
      </c>
      <c r="L306" s="27">
        <f t="shared" si="62"/>
        <v>366</v>
      </c>
      <c r="M306" s="7">
        <f t="shared" si="71"/>
        <v>0</v>
      </c>
      <c r="N306" s="7">
        <f>IF(ISNA(VLOOKUP(B306,'Distribution Data'!$G:$H,2,FALSE)),0,VLOOKUP(B306,'Distribution Data'!$G:$H,2,FALSE))</f>
        <v>0</v>
      </c>
      <c r="O306" s="16">
        <f>IF(ISNA(INDEX($C305:$C$3618,MATCH(TRUE,INDEX($C305:$C$3618&lt;&gt;$C305,0),0))), O305, INDEX($C305:$C$3618,MATCH(TRUE,INDEX($C305:$C$3618&lt;&gt;$C305,0),0)))</f>
        <v>507155828.70590729</v>
      </c>
      <c r="P306" s="16">
        <f t="shared" si="63"/>
        <v>381112981.51673806</v>
      </c>
      <c r="Q306" s="27">
        <f t="shared" si="67"/>
        <v>45</v>
      </c>
      <c r="R306" s="7">
        <f t="shared" si="72"/>
        <v>2800952.1597593161</v>
      </c>
      <c r="S306" s="7">
        <f t="shared" si="64"/>
        <v>2800952.1597593161</v>
      </c>
      <c r="T306" s="5">
        <f>VLOOKUP($B306,'Benchmark Data'!$A:$B,2,FALSE)</f>
        <v>10.84</v>
      </c>
      <c r="U306" s="12">
        <f t="shared" si="73"/>
        <v>1.7683103856065936E-2</v>
      </c>
      <c r="V306" s="7">
        <f t="shared" si="74"/>
        <v>550717915.96365261</v>
      </c>
    </row>
    <row r="307" spans="1:22" x14ac:dyDescent="0.25">
      <c r="A307" s="5">
        <f t="shared" si="65"/>
        <v>2004</v>
      </c>
      <c r="B307" s="6">
        <f t="shared" si="68"/>
        <v>38247</v>
      </c>
      <c r="C307" s="7">
        <f>MAX(SUMIFS('Filing Data'!$V:$V,'Filing Data'!$D:$D,'Benchmark Value'!$B307),C306)</f>
        <v>507155828.70590729</v>
      </c>
      <c r="D307" s="7">
        <f>SUMIFS('Filing Data'!$Z:$Z,'Filing Data'!$D:$D,'Benchmark Value'!$B307)</f>
        <v>0</v>
      </c>
      <c r="E307" s="16">
        <f t="shared" si="69"/>
        <v>0</v>
      </c>
      <c r="F307" s="10">
        <f>SUM(D$11:D306)</f>
        <v>0</v>
      </c>
      <c r="G307" s="10">
        <f t="shared" si="61"/>
        <v>366</v>
      </c>
      <c r="H307" s="7">
        <f t="shared" si="70"/>
        <v>0</v>
      </c>
      <c r="I307" s="16">
        <f>SUMIFS('Filing Data'!$X:$X,'Filing Data'!$D:$D,'Benchmark Value'!$B307)</f>
        <v>0</v>
      </c>
      <c r="J307" s="16">
        <f t="shared" si="66"/>
        <v>0</v>
      </c>
      <c r="K307" s="10">
        <f>SUM(I$11:I306)</f>
        <v>0</v>
      </c>
      <c r="L307" s="27">
        <f t="shared" si="62"/>
        <v>366</v>
      </c>
      <c r="M307" s="7">
        <f t="shared" si="71"/>
        <v>0</v>
      </c>
      <c r="N307" s="7">
        <f>IF(ISNA(VLOOKUP(B307,'Distribution Data'!$G:$H,2,FALSE)),0,VLOOKUP(B307,'Distribution Data'!$G:$H,2,FALSE))</f>
        <v>0</v>
      </c>
      <c r="O307" s="16">
        <f>IF(ISNA(INDEX($C306:$C$3618,MATCH(TRUE,INDEX($C306:$C$3618&lt;&gt;$C306,0),0))), O306, INDEX($C306:$C$3618,MATCH(TRUE,INDEX($C306:$C$3618&lt;&gt;$C306,0),0)))</f>
        <v>507155828.70590729</v>
      </c>
      <c r="P307" s="16">
        <f t="shared" si="63"/>
        <v>381112981.51673806</v>
      </c>
      <c r="Q307" s="27">
        <f t="shared" si="67"/>
        <v>45</v>
      </c>
      <c r="R307" s="7">
        <f t="shared" si="72"/>
        <v>2800952.1597593161</v>
      </c>
      <c r="S307" s="7">
        <f t="shared" si="64"/>
        <v>2800952.1597593161</v>
      </c>
      <c r="T307" s="5">
        <f>VLOOKUP($B307,'Benchmark Data'!$A:$B,2,FALSE)</f>
        <v>10.8</v>
      </c>
      <c r="U307" s="12">
        <f t="shared" si="73"/>
        <v>-3.6968618813260916E-3</v>
      </c>
      <c r="V307" s="7">
        <f t="shared" si="74"/>
        <v>551486698.69181168</v>
      </c>
    </row>
    <row r="308" spans="1:22" x14ac:dyDescent="0.25">
      <c r="A308" s="5">
        <f t="shared" si="65"/>
        <v>2004</v>
      </c>
      <c r="B308" s="6">
        <f t="shared" si="68"/>
        <v>38248</v>
      </c>
      <c r="C308" s="7">
        <f>MAX(SUMIFS('Filing Data'!$V:$V,'Filing Data'!$D:$D,'Benchmark Value'!$B308),C307)</f>
        <v>507155828.70590729</v>
      </c>
      <c r="D308" s="7">
        <f>SUMIFS('Filing Data'!$Z:$Z,'Filing Data'!$D:$D,'Benchmark Value'!$B308)</f>
        <v>0</v>
      </c>
      <c r="E308" s="16">
        <f t="shared" si="69"/>
        <v>0</v>
      </c>
      <c r="F308" s="10">
        <f>SUM(D$11:D307)</f>
        <v>0</v>
      </c>
      <c r="G308" s="10">
        <f t="shared" si="61"/>
        <v>366</v>
      </c>
      <c r="H308" s="7">
        <f t="shared" si="70"/>
        <v>0</v>
      </c>
      <c r="I308" s="16">
        <f>SUMIFS('Filing Data'!$X:$X,'Filing Data'!$D:$D,'Benchmark Value'!$B308)</f>
        <v>0</v>
      </c>
      <c r="J308" s="16">
        <f t="shared" si="66"/>
        <v>0</v>
      </c>
      <c r="K308" s="10">
        <f>SUM(I$11:I307)</f>
        <v>0</v>
      </c>
      <c r="L308" s="27">
        <f t="shared" si="62"/>
        <v>366</v>
      </c>
      <c r="M308" s="7">
        <f t="shared" si="71"/>
        <v>0</v>
      </c>
      <c r="N308" s="7">
        <f>IF(ISNA(VLOOKUP(B308,'Distribution Data'!$G:$H,2,FALSE)),0,VLOOKUP(B308,'Distribution Data'!$G:$H,2,FALSE))</f>
        <v>0</v>
      </c>
      <c r="O308" s="16">
        <f>IF(ISNA(INDEX($C307:$C$3618,MATCH(TRUE,INDEX($C307:$C$3618&lt;&gt;$C307,0),0))), O307, INDEX($C307:$C$3618,MATCH(TRUE,INDEX($C307:$C$3618&lt;&gt;$C307,0),0)))</f>
        <v>575101578.21672225</v>
      </c>
      <c r="P308" s="16">
        <f t="shared" si="63"/>
        <v>507155828.70590729</v>
      </c>
      <c r="Q308" s="27">
        <f t="shared" si="67"/>
        <v>26</v>
      </c>
      <c r="R308" s="7">
        <f t="shared" si="72"/>
        <v>2613298.0581082678</v>
      </c>
      <c r="S308" s="7">
        <f t="shared" si="64"/>
        <v>2613298.0581082678</v>
      </c>
      <c r="T308" s="5">
        <f>VLOOKUP($B308,'Benchmark Data'!$A:$B,2,FALSE)</f>
        <v>10.8</v>
      </c>
      <c r="U308" s="12">
        <f t="shared" si="73"/>
        <v>0</v>
      </c>
      <c r="V308" s="7">
        <f t="shared" si="74"/>
        <v>554099996.74991989</v>
      </c>
    </row>
    <row r="309" spans="1:22" x14ac:dyDescent="0.25">
      <c r="A309" s="5">
        <f t="shared" si="65"/>
        <v>2004</v>
      </c>
      <c r="B309" s="6">
        <f t="shared" si="68"/>
        <v>38249</v>
      </c>
      <c r="C309" s="7">
        <f>MAX(SUMIFS('Filing Data'!$V:$V,'Filing Data'!$D:$D,'Benchmark Value'!$B309),C308)</f>
        <v>507155828.70590729</v>
      </c>
      <c r="D309" s="7">
        <f>SUMIFS('Filing Data'!$Z:$Z,'Filing Data'!$D:$D,'Benchmark Value'!$B309)</f>
        <v>0</v>
      </c>
      <c r="E309" s="16">
        <f t="shared" si="69"/>
        <v>0</v>
      </c>
      <c r="F309" s="10">
        <f>SUM(D$11:D308)</f>
        <v>0</v>
      </c>
      <c r="G309" s="10">
        <f t="shared" si="61"/>
        <v>366</v>
      </c>
      <c r="H309" s="7">
        <f t="shared" si="70"/>
        <v>0</v>
      </c>
      <c r="I309" s="16">
        <f>SUMIFS('Filing Data'!$X:$X,'Filing Data'!$D:$D,'Benchmark Value'!$B309)</f>
        <v>0</v>
      </c>
      <c r="J309" s="16">
        <f t="shared" si="66"/>
        <v>0</v>
      </c>
      <c r="K309" s="10">
        <f>SUM(I$11:I308)</f>
        <v>0</v>
      </c>
      <c r="L309" s="27">
        <f t="shared" si="62"/>
        <v>366</v>
      </c>
      <c r="M309" s="7">
        <f t="shared" si="71"/>
        <v>0</v>
      </c>
      <c r="N309" s="7">
        <f>IF(ISNA(VLOOKUP(B309,'Distribution Data'!$G:$H,2,FALSE)),0,VLOOKUP(B309,'Distribution Data'!$G:$H,2,FALSE))</f>
        <v>0</v>
      </c>
      <c r="O309" s="16">
        <f>IF(ISNA(INDEX($C308:$C$3618,MATCH(TRUE,INDEX($C308:$C$3618&lt;&gt;$C308,0),0))), O308, INDEX($C308:$C$3618,MATCH(TRUE,INDEX($C308:$C$3618&lt;&gt;$C308,0),0)))</f>
        <v>575101578.21672225</v>
      </c>
      <c r="P309" s="16">
        <f t="shared" si="63"/>
        <v>507155828.70590729</v>
      </c>
      <c r="Q309" s="27">
        <f t="shared" si="67"/>
        <v>26</v>
      </c>
      <c r="R309" s="7">
        <f t="shared" si="72"/>
        <v>2613298.0581082678</v>
      </c>
      <c r="S309" s="7">
        <f t="shared" si="64"/>
        <v>2613298.0581082678</v>
      </c>
      <c r="T309" s="5">
        <f>VLOOKUP($B309,'Benchmark Data'!$A:$B,2,FALSE)</f>
        <v>10.8</v>
      </c>
      <c r="U309" s="12">
        <f t="shared" si="73"/>
        <v>0</v>
      </c>
      <c r="V309" s="7">
        <f t="shared" si="74"/>
        <v>556713294.8080281</v>
      </c>
    </row>
    <row r="310" spans="1:22" x14ac:dyDescent="0.25">
      <c r="A310" s="5">
        <f t="shared" si="65"/>
        <v>2004</v>
      </c>
      <c r="B310" s="6">
        <f t="shared" si="68"/>
        <v>38250</v>
      </c>
      <c r="C310" s="7">
        <f>MAX(SUMIFS('Filing Data'!$V:$V,'Filing Data'!$D:$D,'Benchmark Value'!$B310),C309)</f>
        <v>507155828.70590729</v>
      </c>
      <c r="D310" s="7">
        <f>SUMIFS('Filing Data'!$Z:$Z,'Filing Data'!$D:$D,'Benchmark Value'!$B310)</f>
        <v>0</v>
      </c>
      <c r="E310" s="16">
        <f t="shared" si="69"/>
        <v>0</v>
      </c>
      <c r="F310" s="10">
        <f>SUM(D$11:D309)</f>
        <v>0</v>
      </c>
      <c r="G310" s="10">
        <f t="shared" si="61"/>
        <v>366</v>
      </c>
      <c r="H310" s="7">
        <f t="shared" si="70"/>
        <v>0</v>
      </c>
      <c r="I310" s="16">
        <f>SUMIFS('Filing Data'!$X:$X,'Filing Data'!$D:$D,'Benchmark Value'!$B310)</f>
        <v>0</v>
      </c>
      <c r="J310" s="16">
        <f t="shared" si="66"/>
        <v>0</v>
      </c>
      <c r="K310" s="10">
        <f>SUM(I$11:I309)</f>
        <v>0</v>
      </c>
      <c r="L310" s="27">
        <f t="shared" si="62"/>
        <v>366</v>
      </c>
      <c r="M310" s="7">
        <f t="shared" si="71"/>
        <v>0</v>
      </c>
      <c r="N310" s="7">
        <f>IF(ISNA(VLOOKUP(B310,'Distribution Data'!$G:$H,2,FALSE)),0,VLOOKUP(B310,'Distribution Data'!$G:$H,2,FALSE))</f>
        <v>0</v>
      </c>
      <c r="O310" s="16">
        <f>IF(ISNA(INDEX($C309:$C$3618,MATCH(TRUE,INDEX($C309:$C$3618&lt;&gt;$C309,0),0))), O309, INDEX($C309:$C$3618,MATCH(TRUE,INDEX($C309:$C$3618&lt;&gt;$C309,0),0)))</f>
        <v>575101578.21672225</v>
      </c>
      <c r="P310" s="16">
        <f t="shared" si="63"/>
        <v>507155828.70590729</v>
      </c>
      <c r="Q310" s="27">
        <f t="shared" si="67"/>
        <v>26</v>
      </c>
      <c r="R310" s="7">
        <f t="shared" si="72"/>
        <v>2613298.0581082678</v>
      </c>
      <c r="S310" s="7">
        <f t="shared" si="64"/>
        <v>2613298.0581082678</v>
      </c>
      <c r="T310" s="5">
        <f>VLOOKUP($B310,'Benchmark Data'!$A:$B,2,FALSE)</f>
        <v>10.69</v>
      </c>
      <c r="U310" s="12">
        <f t="shared" si="73"/>
        <v>-1.0237409093220264E-2</v>
      </c>
      <c r="V310" s="7">
        <f t="shared" si="74"/>
        <v>553656364.86346185</v>
      </c>
    </row>
    <row r="311" spans="1:22" x14ac:dyDescent="0.25">
      <c r="A311" s="5">
        <f t="shared" si="65"/>
        <v>2004</v>
      </c>
      <c r="B311" s="6">
        <f t="shared" si="68"/>
        <v>38251</v>
      </c>
      <c r="C311" s="7">
        <f>MAX(SUMIFS('Filing Data'!$V:$V,'Filing Data'!$D:$D,'Benchmark Value'!$B311),C310)</f>
        <v>507155828.70590729</v>
      </c>
      <c r="D311" s="7">
        <f>SUMIFS('Filing Data'!$Z:$Z,'Filing Data'!$D:$D,'Benchmark Value'!$B311)</f>
        <v>0</v>
      </c>
      <c r="E311" s="16">
        <f t="shared" si="69"/>
        <v>0</v>
      </c>
      <c r="F311" s="10">
        <f>SUM(D$11:D310)</f>
        <v>0</v>
      </c>
      <c r="G311" s="10">
        <f t="shared" si="61"/>
        <v>366</v>
      </c>
      <c r="H311" s="7">
        <f t="shared" si="70"/>
        <v>0</v>
      </c>
      <c r="I311" s="16">
        <f>SUMIFS('Filing Data'!$X:$X,'Filing Data'!$D:$D,'Benchmark Value'!$B311)</f>
        <v>0</v>
      </c>
      <c r="J311" s="16">
        <f t="shared" si="66"/>
        <v>0</v>
      </c>
      <c r="K311" s="10">
        <f>SUM(I$11:I310)</f>
        <v>0</v>
      </c>
      <c r="L311" s="27">
        <f t="shared" si="62"/>
        <v>366</v>
      </c>
      <c r="M311" s="7">
        <f t="shared" si="71"/>
        <v>0</v>
      </c>
      <c r="N311" s="7">
        <f>IF(ISNA(VLOOKUP(B311,'Distribution Data'!$G:$H,2,FALSE)),0,VLOOKUP(B311,'Distribution Data'!$G:$H,2,FALSE))</f>
        <v>0</v>
      </c>
      <c r="O311" s="16">
        <f>IF(ISNA(INDEX($C310:$C$3618,MATCH(TRUE,INDEX($C310:$C$3618&lt;&gt;$C310,0),0))), O310, INDEX($C310:$C$3618,MATCH(TRUE,INDEX($C310:$C$3618&lt;&gt;$C310,0),0)))</f>
        <v>575101578.21672225</v>
      </c>
      <c r="P311" s="16">
        <f t="shared" si="63"/>
        <v>507155828.70590729</v>
      </c>
      <c r="Q311" s="27">
        <f t="shared" si="67"/>
        <v>26</v>
      </c>
      <c r="R311" s="7">
        <f t="shared" si="72"/>
        <v>2613298.0581082678</v>
      </c>
      <c r="S311" s="7">
        <f t="shared" si="64"/>
        <v>2613298.0581082678</v>
      </c>
      <c r="T311" s="5">
        <f>VLOOKUP($B311,'Benchmark Data'!$A:$B,2,FALSE)</f>
        <v>10.73</v>
      </c>
      <c r="U311" s="12">
        <f t="shared" si="73"/>
        <v>3.7348316056533041E-3</v>
      </c>
      <c r="V311" s="7">
        <f t="shared" si="74"/>
        <v>558341342.49075055</v>
      </c>
    </row>
    <row r="312" spans="1:22" x14ac:dyDescent="0.25">
      <c r="A312" s="5">
        <f t="shared" si="65"/>
        <v>2004</v>
      </c>
      <c r="B312" s="6">
        <f t="shared" si="68"/>
        <v>38252</v>
      </c>
      <c r="C312" s="7">
        <f>MAX(SUMIFS('Filing Data'!$V:$V,'Filing Data'!$D:$D,'Benchmark Value'!$B312),C311)</f>
        <v>507155828.70590729</v>
      </c>
      <c r="D312" s="7">
        <f>SUMIFS('Filing Data'!$Z:$Z,'Filing Data'!$D:$D,'Benchmark Value'!$B312)</f>
        <v>0</v>
      </c>
      <c r="E312" s="16">
        <f t="shared" si="69"/>
        <v>0</v>
      </c>
      <c r="F312" s="10">
        <f>SUM(D$11:D311)</f>
        <v>0</v>
      </c>
      <c r="G312" s="10">
        <f t="shared" si="61"/>
        <v>366</v>
      </c>
      <c r="H312" s="7">
        <f t="shared" si="70"/>
        <v>0</v>
      </c>
      <c r="I312" s="16">
        <f>SUMIFS('Filing Data'!$X:$X,'Filing Data'!$D:$D,'Benchmark Value'!$B312)</f>
        <v>0</v>
      </c>
      <c r="J312" s="16">
        <f t="shared" si="66"/>
        <v>0</v>
      </c>
      <c r="K312" s="10">
        <f>SUM(I$11:I311)</f>
        <v>0</v>
      </c>
      <c r="L312" s="27">
        <f t="shared" si="62"/>
        <v>366</v>
      </c>
      <c r="M312" s="7">
        <f t="shared" si="71"/>
        <v>0</v>
      </c>
      <c r="N312" s="7">
        <f>IF(ISNA(VLOOKUP(B312,'Distribution Data'!$G:$H,2,FALSE)),0,VLOOKUP(B312,'Distribution Data'!$G:$H,2,FALSE))</f>
        <v>0</v>
      </c>
      <c r="O312" s="16">
        <f>IF(ISNA(INDEX($C311:$C$3618,MATCH(TRUE,INDEX($C311:$C$3618&lt;&gt;$C311,0),0))), O311, INDEX($C311:$C$3618,MATCH(TRUE,INDEX($C311:$C$3618&lt;&gt;$C311,0),0)))</f>
        <v>575101578.21672225</v>
      </c>
      <c r="P312" s="16">
        <f t="shared" si="63"/>
        <v>507155828.70590729</v>
      </c>
      <c r="Q312" s="27">
        <f t="shared" si="67"/>
        <v>26</v>
      </c>
      <c r="R312" s="7">
        <f t="shared" si="72"/>
        <v>2613298.0581082678</v>
      </c>
      <c r="S312" s="7">
        <f t="shared" si="64"/>
        <v>2613298.0581082678</v>
      </c>
      <c r="T312" s="5">
        <f>VLOOKUP($B312,'Benchmark Data'!$A:$B,2,FALSE)</f>
        <v>10.65</v>
      </c>
      <c r="U312" s="12">
        <f t="shared" si="73"/>
        <v>-7.4836644871729965E-3</v>
      </c>
      <c r="V312" s="7">
        <f t="shared" si="74"/>
        <v>556791797.36160243</v>
      </c>
    </row>
    <row r="313" spans="1:22" x14ac:dyDescent="0.25">
      <c r="A313" s="5">
        <f t="shared" si="65"/>
        <v>2004</v>
      </c>
      <c r="B313" s="6">
        <f t="shared" si="68"/>
        <v>38253</v>
      </c>
      <c r="C313" s="7">
        <f>MAX(SUMIFS('Filing Data'!$V:$V,'Filing Data'!$D:$D,'Benchmark Value'!$B313),C312)</f>
        <v>507155828.70590729</v>
      </c>
      <c r="D313" s="7">
        <f>SUMIFS('Filing Data'!$Z:$Z,'Filing Data'!$D:$D,'Benchmark Value'!$B313)</f>
        <v>0</v>
      </c>
      <c r="E313" s="16">
        <f t="shared" si="69"/>
        <v>0</v>
      </c>
      <c r="F313" s="10">
        <f>SUM(D$11:D312)</f>
        <v>0</v>
      </c>
      <c r="G313" s="10">
        <f t="shared" si="61"/>
        <v>366</v>
      </c>
      <c r="H313" s="7">
        <f t="shared" si="70"/>
        <v>0</v>
      </c>
      <c r="I313" s="16">
        <f>SUMIFS('Filing Data'!$X:$X,'Filing Data'!$D:$D,'Benchmark Value'!$B313)</f>
        <v>0</v>
      </c>
      <c r="J313" s="16">
        <f t="shared" si="66"/>
        <v>0</v>
      </c>
      <c r="K313" s="10">
        <f>SUM(I$11:I312)</f>
        <v>0</v>
      </c>
      <c r="L313" s="27">
        <f t="shared" si="62"/>
        <v>366</v>
      </c>
      <c r="M313" s="7">
        <f t="shared" si="71"/>
        <v>0</v>
      </c>
      <c r="N313" s="7">
        <f>IF(ISNA(VLOOKUP(B313,'Distribution Data'!$G:$H,2,FALSE)),0,VLOOKUP(B313,'Distribution Data'!$G:$H,2,FALSE))</f>
        <v>0</v>
      </c>
      <c r="O313" s="16">
        <f>IF(ISNA(INDEX($C312:$C$3618,MATCH(TRUE,INDEX($C312:$C$3618&lt;&gt;$C312,0),0))), O312, INDEX($C312:$C$3618,MATCH(TRUE,INDEX($C312:$C$3618&lt;&gt;$C312,0),0)))</f>
        <v>575101578.21672225</v>
      </c>
      <c r="P313" s="16">
        <f t="shared" si="63"/>
        <v>507155828.70590729</v>
      </c>
      <c r="Q313" s="27">
        <f t="shared" si="67"/>
        <v>26</v>
      </c>
      <c r="R313" s="7">
        <f t="shared" si="72"/>
        <v>2613298.0581082678</v>
      </c>
      <c r="S313" s="7">
        <f t="shared" si="64"/>
        <v>2613298.0581082678</v>
      </c>
      <c r="T313" s="5">
        <f>VLOOKUP($B313,'Benchmark Data'!$A:$B,2,FALSE)</f>
        <v>10.6</v>
      </c>
      <c r="U313" s="12">
        <f t="shared" si="73"/>
        <v>-4.7058910374127277E-3</v>
      </c>
      <c r="V313" s="7">
        <f t="shared" si="74"/>
        <v>556791049.4227078</v>
      </c>
    </row>
    <row r="314" spans="1:22" x14ac:dyDescent="0.25">
      <c r="A314" s="5">
        <f t="shared" si="65"/>
        <v>2004</v>
      </c>
      <c r="B314" s="6">
        <f t="shared" si="68"/>
        <v>38254</v>
      </c>
      <c r="C314" s="7">
        <f>MAX(SUMIFS('Filing Data'!$V:$V,'Filing Data'!$D:$D,'Benchmark Value'!$B314),C313)</f>
        <v>507155828.70590729</v>
      </c>
      <c r="D314" s="7">
        <f>SUMIFS('Filing Data'!$Z:$Z,'Filing Data'!$D:$D,'Benchmark Value'!$B314)</f>
        <v>0</v>
      </c>
      <c r="E314" s="16">
        <f t="shared" si="69"/>
        <v>0</v>
      </c>
      <c r="F314" s="10">
        <f>SUM(D$11:D313)</f>
        <v>0</v>
      </c>
      <c r="G314" s="10">
        <f t="shared" si="61"/>
        <v>366</v>
      </c>
      <c r="H314" s="7">
        <f t="shared" si="70"/>
        <v>0</v>
      </c>
      <c r="I314" s="16">
        <f>SUMIFS('Filing Data'!$X:$X,'Filing Data'!$D:$D,'Benchmark Value'!$B314)</f>
        <v>0</v>
      </c>
      <c r="J314" s="16">
        <f t="shared" si="66"/>
        <v>0</v>
      </c>
      <c r="K314" s="10">
        <f>SUM(I$11:I313)</f>
        <v>0</v>
      </c>
      <c r="L314" s="27">
        <f t="shared" si="62"/>
        <v>366</v>
      </c>
      <c r="M314" s="7">
        <f t="shared" si="71"/>
        <v>0</v>
      </c>
      <c r="N314" s="7">
        <f>IF(ISNA(VLOOKUP(B314,'Distribution Data'!$G:$H,2,FALSE)),0,VLOOKUP(B314,'Distribution Data'!$G:$H,2,FALSE))</f>
        <v>0</v>
      </c>
      <c r="O314" s="16">
        <f>IF(ISNA(INDEX($C313:$C$3618,MATCH(TRUE,INDEX($C313:$C$3618&lt;&gt;$C313,0),0))), O313, INDEX($C313:$C$3618,MATCH(TRUE,INDEX($C313:$C$3618&lt;&gt;$C313,0),0)))</f>
        <v>575101578.21672225</v>
      </c>
      <c r="P314" s="16">
        <f t="shared" si="63"/>
        <v>507155828.70590729</v>
      </c>
      <c r="Q314" s="27">
        <f t="shared" si="67"/>
        <v>26</v>
      </c>
      <c r="R314" s="7">
        <f t="shared" si="72"/>
        <v>2613298.0581082678</v>
      </c>
      <c r="S314" s="7">
        <f t="shared" si="64"/>
        <v>2613298.0581082678</v>
      </c>
      <c r="T314" s="5">
        <f>VLOOKUP($B314,'Benchmark Data'!$A:$B,2,FALSE)</f>
        <v>10.62</v>
      </c>
      <c r="U314" s="12">
        <f t="shared" si="73"/>
        <v>1.8850146957712041E-3</v>
      </c>
      <c r="V314" s="7">
        <f t="shared" si="74"/>
        <v>560454896.63067007</v>
      </c>
    </row>
    <row r="315" spans="1:22" x14ac:dyDescent="0.25">
      <c r="A315" s="5">
        <f t="shared" si="65"/>
        <v>2004</v>
      </c>
      <c r="B315" s="6">
        <f t="shared" si="68"/>
        <v>38255</v>
      </c>
      <c r="C315" s="7">
        <f>MAX(SUMIFS('Filing Data'!$V:$V,'Filing Data'!$D:$D,'Benchmark Value'!$B315),C314)</f>
        <v>507155828.70590729</v>
      </c>
      <c r="D315" s="7">
        <f>SUMIFS('Filing Data'!$Z:$Z,'Filing Data'!$D:$D,'Benchmark Value'!$B315)</f>
        <v>0</v>
      </c>
      <c r="E315" s="16">
        <f t="shared" si="69"/>
        <v>0</v>
      </c>
      <c r="F315" s="10">
        <f>SUM(D$11:D314)</f>
        <v>0</v>
      </c>
      <c r="G315" s="10">
        <f t="shared" si="61"/>
        <v>366</v>
      </c>
      <c r="H315" s="7">
        <f t="shared" si="70"/>
        <v>0</v>
      </c>
      <c r="I315" s="16">
        <f>SUMIFS('Filing Data'!$X:$X,'Filing Data'!$D:$D,'Benchmark Value'!$B315)</f>
        <v>0</v>
      </c>
      <c r="J315" s="16">
        <f t="shared" si="66"/>
        <v>0</v>
      </c>
      <c r="K315" s="10">
        <f>SUM(I$11:I314)</f>
        <v>0</v>
      </c>
      <c r="L315" s="27">
        <f t="shared" si="62"/>
        <v>366</v>
      </c>
      <c r="M315" s="7">
        <f t="shared" si="71"/>
        <v>0</v>
      </c>
      <c r="N315" s="7">
        <f>IF(ISNA(VLOOKUP(B315,'Distribution Data'!$G:$H,2,FALSE)),0,VLOOKUP(B315,'Distribution Data'!$G:$H,2,FALSE))</f>
        <v>0</v>
      </c>
      <c r="O315" s="16">
        <f>IF(ISNA(INDEX($C314:$C$3618,MATCH(TRUE,INDEX($C314:$C$3618&lt;&gt;$C314,0),0))), O314, INDEX($C314:$C$3618,MATCH(TRUE,INDEX($C314:$C$3618&lt;&gt;$C314,0),0)))</f>
        <v>575101578.21672225</v>
      </c>
      <c r="P315" s="16">
        <f t="shared" si="63"/>
        <v>507155828.70590729</v>
      </c>
      <c r="Q315" s="27">
        <f t="shared" si="67"/>
        <v>26</v>
      </c>
      <c r="R315" s="7">
        <f t="shared" si="72"/>
        <v>2613298.0581082678</v>
      </c>
      <c r="S315" s="7">
        <f t="shared" si="64"/>
        <v>2613298.0581082678</v>
      </c>
      <c r="T315" s="5">
        <f>VLOOKUP($B315,'Benchmark Data'!$A:$B,2,FALSE)</f>
        <v>10.62</v>
      </c>
      <c r="U315" s="12">
        <f t="shared" si="73"/>
        <v>0</v>
      </c>
      <c r="V315" s="7">
        <f t="shared" si="74"/>
        <v>563068194.68877828</v>
      </c>
    </row>
    <row r="316" spans="1:22" x14ac:dyDescent="0.25">
      <c r="A316" s="5">
        <f t="shared" si="65"/>
        <v>2004</v>
      </c>
      <c r="B316" s="6">
        <f t="shared" si="68"/>
        <v>38256</v>
      </c>
      <c r="C316" s="7">
        <f>MAX(SUMIFS('Filing Data'!$V:$V,'Filing Data'!$D:$D,'Benchmark Value'!$B316),C315)</f>
        <v>507155828.70590729</v>
      </c>
      <c r="D316" s="7">
        <f>SUMIFS('Filing Data'!$Z:$Z,'Filing Data'!$D:$D,'Benchmark Value'!$B316)</f>
        <v>0</v>
      </c>
      <c r="E316" s="16">
        <f t="shared" si="69"/>
        <v>0</v>
      </c>
      <c r="F316" s="10">
        <f>SUM(D$11:D315)</f>
        <v>0</v>
      </c>
      <c r="G316" s="10">
        <f t="shared" si="61"/>
        <v>366</v>
      </c>
      <c r="H316" s="7">
        <f t="shared" si="70"/>
        <v>0</v>
      </c>
      <c r="I316" s="16">
        <f>SUMIFS('Filing Data'!$X:$X,'Filing Data'!$D:$D,'Benchmark Value'!$B316)</f>
        <v>0</v>
      </c>
      <c r="J316" s="16">
        <f t="shared" si="66"/>
        <v>0</v>
      </c>
      <c r="K316" s="10">
        <f>SUM(I$11:I315)</f>
        <v>0</v>
      </c>
      <c r="L316" s="27">
        <f t="shared" si="62"/>
        <v>366</v>
      </c>
      <c r="M316" s="7">
        <f t="shared" si="71"/>
        <v>0</v>
      </c>
      <c r="N316" s="7">
        <f>IF(ISNA(VLOOKUP(B316,'Distribution Data'!$G:$H,2,FALSE)),0,VLOOKUP(B316,'Distribution Data'!$G:$H,2,FALSE))</f>
        <v>0</v>
      </c>
      <c r="O316" s="16">
        <f>IF(ISNA(INDEX($C315:$C$3618,MATCH(TRUE,INDEX($C315:$C$3618&lt;&gt;$C315,0),0))), O315, INDEX($C315:$C$3618,MATCH(TRUE,INDEX($C315:$C$3618&lt;&gt;$C315,0),0)))</f>
        <v>575101578.21672225</v>
      </c>
      <c r="P316" s="16">
        <f t="shared" si="63"/>
        <v>507155828.70590729</v>
      </c>
      <c r="Q316" s="27">
        <f t="shared" si="67"/>
        <v>26</v>
      </c>
      <c r="R316" s="7">
        <f t="shared" si="72"/>
        <v>2613298.0581082678</v>
      </c>
      <c r="S316" s="7">
        <f t="shared" si="64"/>
        <v>2613298.0581082678</v>
      </c>
      <c r="T316" s="5">
        <f>VLOOKUP($B316,'Benchmark Data'!$A:$B,2,FALSE)</f>
        <v>10.62</v>
      </c>
      <c r="U316" s="12">
        <f t="shared" si="73"/>
        <v>0</v>
      </c>
      <c r="V316" s="7">
        <f t="shared" si="74"/>
        <v>565681492.74688649</v>
      </c>
    </row>
    <row r="317" spans="1:22" x14ac:dyDescent="0.25">
      <c r="A317" s="5">
        <f t="shared" si="65"/>
        <v>2004</v>
      </c>
      <c r="B317" s="6">
        <f t="shared" si="68"/>
        <v>38257</v>
      </c>
      <c r="C317" s="7">
        <f>MAX(SUMIFS('Filing Data'!$V:$V,'Filing Data'!$D:$D,'Benchmark Value'!$B317),C316)</f>
        <v>507155828.70590729</v>
      </c>
      <c r="D317" s="7">
        <f>SUMIFS('Filing Data'!$Z:$Z,'Filing Data'!$D:$D,'Benchmark Value'!$B317)</f>
        <v>0</v>
      </c>
      <c r="E317" s="16">
        <f t="shared" si="69"/>
        <v>0</v>
      </c>
      <c r="F317" s="10">
        <f>SUM(D$11:D316)</f>
        <v>0</v>
      </c>
      <c r="G317" s="10">
        <f t="shared" si="61"/>
        <v>366</v>
      </c>
      <c r="H317" s="7">
        <f t="shared" si="70"/>
        <v>0</v>
      </c>
      <c r="I317" s="16">
        <f>SUMIFS('Filing Data'!$X:$X,'Filing Data'!$D:$D,'Benchmark Value'!$B317)</f>
        <v>0</v>
      </c>
      <c r="J317" s="16">
        <f t="shared" si="66"/>
        <v>0</v>
      </c>
      <c r="K317" s="10">
        <f>SUM(I$11:I316)</f>
        <v>0</v>
      </c>
      <c r="L317" s="27">
        <f t="shared" si="62"/>
        <v>366</v>
      </c>
      <c r="M317" s="7">
        <f t="shared" si="71"/>
        <v>0</v>
      </c>
      <c r="N317" s="7">
        <f>IF(ISNA(VLOOKUP(B317,'Distribution Data'!$G:$H,2,FALSE)),0,VLOOKUP(B317,'Distribution Data'!$G:$H,2,FALSE))</f>
        <v>0</v>
      </c>
      <c r="O317" s="16">
        <f>IF(ISNA(INDEX($C316:$C$3618,MATCH(TRUE,INDEX($C316:$C$3618&lt;&gt;$C316,0),0))), O316, INDEX($C316:$C$3618,MATCH(TRUE,INDEX($C316:$C$3618&lt;&gt;$C316,0),0)))</f>
        <v>575101578.21672225</v>
      </c>
      <c r="P317" s="16">
        <f t="shared" si="63"/>
        <v>507155828.70590729</v>
      </c>
      <c r="Q317" s="27">
        <f t="shared" si="67"/>
        <v>26</v>
      </c>
      <c r="R317" s="7">
        <f t="shared" si="72"/>
        <v>2613298.0581082678</v>
      </c>
      <c r="S317" s="7">
        <f t="shared" si="64"/>
        <v>2613298.0581082678</v>
      </c>
      <c r="T317" s="5">
        <f>VLOOKUP($B317,'Benchmark Data'!$A:$B,2,FALSE)</f>
        <v>10.62</v>
      </c>
      <c r="U317" s="12">
        <f t="shared" si="73"/>
        <v>0</v>
      </c>
      <c r="V317" s="7">
        <f t="shared" si="74"/>
        <v>568294790.8049947</v>
      </c>
    </row>
    <row r="318" spans="1:22" x14ac:dyDescent="0.25">
      <c r="A318" s="5">
        <f t="shared" si="65"/>
        <v>2004</v>
      </c>
      <c r="B318" s="6">
        <f t="shared" si="68"/>
        <v>38258</v>
      </c>
      <c r="C318" s="7">
        <f>MAX(SUMIFS('Filing Data'!$V:$V,'Filing Data'!$D:$D,'Benchmark Value'!$B318),C317)</f>
        <v>507155828.70590729</v>
      </c>
      <c r="D318" s="7">
        <f>SUMIFS('Filing Data'!$Z:$Z,'Filing Data'!$D:$D,'Benchmark Value'!$B318)</f>
        <v>0</v>
      </c>
      <c r="E318" s="16">
        <f t="shared" si="69"/>
        <v>0</v>
      </c>
      <c r="F318" s="10">
        <f>SUM(D$11:D317)</f>
        <v>0</v>
      </c>
      <c r="G318" s="10">
        <f t="shared" si="61"/>
        <v>366</v>
      </c>
      <c r="H318" s="7">
        <f t="shared" si="70"/>
        <v>0</v>
      </c>
      <c r="I318" s="16">
        <f>SUMIFS('Filing Data'!$X:$X,'Filing Data'!$D:$D,'Benchmark Value'!$B318)</f>
        <v>0</v>
      </c>
      <c r="J318" s="16">
        <f t="shared" si="66"/>
        <v>0</v>
      </c>
      <c r="K318" s="10">
        <f>SUM(I$11:I317)</f>
        <v>0</v>
      </c>
      <c r="L318" s="27">
        <f t="shared" si="62"/>
        <v>366</v>
      </c>
      <c r="M318" s="7">
        <f t="shared" si="71"/>
        <v>0</v>
      </c>
      <c r="N318" s="7">
        <f>IF(ISNA(VLOOKUP(B318,'Distribution Data'!$G:$H,2,FALSE)),0,VLOOKUP(B318,'Distribution Data'!$G:$H,2,FALSE))</f>
        <v>0</v>
      </c>
      <c r="O318" s="16">
        <f>IF(ISNA(INDEX($C317:$C$3618,MATCH(TRUE,INDEX($C317:$C$3618&lt;&gt;$C317,0),0))), O317, INDEX($C317:$C$3618,MATCH(TRUE,INDEX($C317:$C$3618&lt;&gt;$C317,0),0)))</f>
        <v>575101578.21672225</v>
      </c>
      <c r="P318" s="16">
        <f t="shared" si="63"/>
        <v>507155828.70590729</v>
      </c>
      <c r="Q318" s="27">
        <f t="shared" si="67"/>
        <v>26</v>
      </c>
      <c r="R318" s="7">
        <f t="shared" si="72"/>
        <v>2613298.0581082678</v>
      </c>
      <c r="S318" s="7">
        <f t="shared" si="64"/>
        <v>2613298.0581082678</v>
      </c>
      <c r="T318" s="5">
        <f>VLOOKUP($B318,'Benchmark Data'!$A:$B,2,FALSE)</f>
        <v>10.69</v>
      </c>
      <c r="U318" s="12">
        <f t="shared" si="73"/>
        <v>6.5697092231610408E-3</v>
      </c>
      <c r="V318" s="7">
        <f t="shared" si="74"/>
        <v>574653911.40136552</v>
      </c>
    </row>
    <row r="319" spans="1:22" x14ac:dyDescent="0.25">
      <c r="A319" s="5">
        <f t="shared" si="65"/>
        <v>2004</v>
      </c>
      <c r="B319" s="6">
        <f t="shared" si="68"/>
        <v>38259</v>
      </c>
      <c r="C319" s="7">
        <f>MAX(SUMIFS('Filing Data'!$V:$V,'Filing Data'!$D:$D,'Benchmark Value'!$B319),C318)</f>
        <v>507155828.70590729</v>
      </c>
      <c r="D319" s="7">
        <f>SUMIFS('Filing Data'!$Z:$Z,'Filing Data'!$D:$D,'Benchmark Value'!$B319)</f>
        <v>0</v>
      </c>
      <c r="E319" s="16">
        <f t="shared" si="69"/>
        <v>0</v>
      </c>
      <c r="F319" s="10">
        <f>SUM(D$11:D318)</f>
        <v>0</v>
      </c>
      <c r="G319" s="10">
        <f t="shared" si="61"/>
        <v>366</v>
      </c>
      <c r="H319" s="7">
        <f t="shared" si="70"/>
        <v>0</v>
      </c>
      <c r="I319" s="16">
        <f>SUMIFS('Filing Data'!$X:$X,'Filing Data'!$D:$D,'Benchmark Value'!$B319)</f>
        <v>0</v>
      </c>
      <c r="J319" s="16">
        <f t="shared" si="66"/>
        <v>0</v>
      </c>
      <c r="K319" s="10">
        <f>SUM(I$11:I318)</f>
        <v>0</v>
      </c>
      <c r="L319" s="27">
        <f t="shared" si="62"/>
        <v>366</v>
      </c>
      <c r="M319" s="7">
        <f t="shared" si="71"/>
        <v>0</v>
      </c>
      <c r="N319" s="7">
        <f>IF(ISNA(VLOOKUP(B319,'Distribution Data'!$G:$H,2,FALSE)),0,VLOOKUP(B319,'Distribution Data'!$G:$H,2,FALSE))</f>
        <v>0</v>
      </c>
      <c r="O319" s="16">
        <f>IF(ISNA(INDEX($C318:$C$3618,MATCH(TRUE,INDEX($C318:$C$3618&lt;&gt;$C318,0),0))), O318, INDEX($C318:$C$3618,MATCH(TRUE,INDEX($C318:$C$3618&lt;&gt;$C318,0),0)))</f>
        <v>575101578.21672225</v>
      </c>
      <c r="P319" s="16">
        <f t="shared" si="63"/>
        <v>507155828.70590729</v>
      </c>
      <c r="Q319" s="27">
        <f t="shared" si="67"/>
        <v>26</v>
      </c>
      <c r="R319" s="7">
        <f t="shared" si="72"/>
        <v>2613298.0581082678</v>
      </c>
      <c r="S319" s="7">
        <f t="shared" si="64"/>
        <v>2613298.0581082678</v>
      </c>
      <c r="T319" s="5">
        <f>VLOOKUP($B319,'Benchmark Data'!$A:$B,2,FALSE)</f>
        <v>10.7</v>
      </c>
      <c r="U319" s="12">
        <f t="shared" si="73"/>
        <v>9.350164309066464E-4</v>
      </c>
      <c r="V319" s="7">
        <f t="shared" si="74"/>
        <v>577804771.58426452</v>
      </c>
    </row>
    <row r="320" spans="1:22" x14ac:dyDescent="0.25">
      <c r="A320" s="5">
        <f t="shared" si="65"/>
        <v>2004</v>
      </c>
      <c r="B320" s="6">
        <f t="shared" si="68"/>
        <v>38260</v>
      </c>
      <c r="C320" s="7">
        <f>MAX(SUMIFS('Filing Data'!$V:$V,'Filing Data'!$D:$D,'Benchmark Value'!$B320),C319)</f>
        <v>507155828.70590729</v>
      </c>
      <c r="D320" s="7">
        <f>SUMIFS('Filing Data'!$Z:$Z,'Filing Data'!$D:$D,'Benchmark Value'!$B320)</f>
        <v>0</v>
      </c>
      <c r="E320" s="16">
        <f t="shared" si="69"/>
        <v>0</v>
      </c>
      <c r="F320" s="10">
        <f>SUM(D$11:D319)</f>
        <v>0</v>
      </c>
      <c r="G320" s="10">
        <f t="shared" si="61"/>
        <v>366</v>
      </c>
      <c r="H320" s="7">
        <f t="shared" si="70"/>
        <v>0</v>
      </c>
      <c r="I320" s="16">
        <f>SUMIFS('Filing Data'!$X:$X,'Filing Data'!$D:$D,'Benchmark Value'!$B320)</f>
        <v>0</v>
      </c>
      <c r="J320" s="16">
        <f t="shared" si="66"/>
        <v>0</v>
      </c>
      <c r="K320" s="10">
        <f>SUM(I$11:I319)</f>
        <v>0</v>
      </c>
      <c r="L320" s="27">
        <f t="shared" si="62"/>
        <v>366</v>
      </c>
      <c r="M320" s="7">
        <f t="shared" si="71"/>
        <v>0</v>
      </c>
      <c r="N320" s="7">
        <f>IF(ISNA(VLOOKUP(B320,'Distribution Data'!$G:$H,2,FALSE)),0,VLOOKUP(B320,'Distribution Data'!$G:$H,2,FALSE))</f>
        <v>0</v>
      </c>
      <c r="O320" s="16">
        <f>IF(ISNA(INDEX($C319:$C$3618,MATCH(TRUE,INDEX($C319:$C$3618&lt;&gt;$C319,0),0))), O319, INDEX($C319:$C$3618,MATCH(TRUE,INDEX($C319:$C$3618&lt;&gt;$C319,0),0)))</f>
        <v>575101578.21672225</v>
      </c>
      <c r="P320" s="16">
        <f t="shared" si="63"/>
        <v>507155828.70590729</v>
      </c>
      <c r="Q320" s="27">
        <f t="shared" si="67"/>
        <v>26</v>
      </c>
      <c r="R320" s="7">
        <f t="shared" si="72"/>
        <v>2613298.0581082678</v>
      </c>
      <c r="S320" s="7">
        <f t="shared" si="64"/>
        <v>2613298.0581082678</v>
      </c>
      <c r="T320" s="5">
        <f>VLOOKUP($B320,'Benchmark Data'!$A:$B,2,FALSE)</f>
        <v>10.79</v>
      </c>
      <c r="U320" s="12">
        <f t="shared" si="73"/>
        <v>8.3760378021826825E-3</v>
      </c>
      <c r="V320" s="7">
        <f t="shared" si="74"/>
        <v>585278109.77719355</v>
      </c>
    </row>
    <row r="321" spans="1:22" x14ac:dyDescent="0.25">
      <c r="A321" s="5">
        <f t="shared" si="65"/>
        <v>2004</v>
      </c>
      <c r="B321" s="6">
        <f t="shared" si="68"/>
        <v>38261</v>
      </c>
      <c r="C321" s="7">
        <f>MAX(SUMIFS('Filing Data'!$V:$V,'Filing Data'!$D:$D,'Benchmark Value'!$B321),C320)</f>
        <v>507155828.70590729</v>
      </c>
      <c r="D321" s="7">
        <f>SUMIFS('Filing Data'!$Z:$Z,'Filing Data'!$D:$D,'Benchmark Value'!$B321)</f>
        <v>0</v>
      </c>
      <c r="E321" s="16">
        <f t="shared" si="69"/>
        <v>0</v>
      </c>
      <c r="F321" s="10">
        <f>SUM(D$11:D320)</f>
        <v>0</v>
      </c>
      <c r="G321" s="10">
        <f t="shared" si="61"/>
        <v>366</v>
      </c>
      <c r="H321" s="7">
        <f t="shared" si="70"/>
        <v>0</v>
      </c>
      <c r="I321" s="16">
        <f>SUMIFS('Filing Data'!$X:$X,'Filing Data'!$D:$D,'Benchmark Value'!$B321)</f>
        <v>0</v>
      </c>
      <c r="J321" s="16">
        <f t="shared" si="66"/>
        <v>0</v>
      </c>
      <c r="K321" s="10">
        <f>SUM(I$11:I320)</f>
        <v>0</v>
      </c>
      <c r="L321" s="27">
        <f t="shared" si="62"/>
        <v>366</v>
      </c>
      <c r="M321" s="7">
        <f t="shared" si="71"/>
        <v>0</v>
      </c>
      <c r="N321" s="7">
        <f>IF(ISNA(VLOOKUP(B321,'Distribution Data'!$G:$H,2,FALSE)),0,VLOOKUP(B321,'Distribution Data'!$G:$H,2,FALSE))</f>
        <v>0</v>
      </c>
      <c r="O321" s="16">
        <f>IF(ISNA(INDEX($C320:$C$3618,MATCH(TRUE,INDEX($C320:$C$3618&lt;&gt;$C320,0),0))), O320, INDEX($C320:$C$3618,MATCH(TRUE,INDEX($C320:$C$3618&lt;&gt;$C320,0),0)))</f>
        <v>575101578.21672225</v>
      </c>
      <c r="P321" s="16">
        <f t="shared" si="63"/>
        <v>507155828.70590729</v>
      </c>
      <c r="Q321" s="27">
        <f t="shared" si="67"/>
        <v>26</v>
      </c>
      <c r="R321" s="7">
        <f t="shared" si="72"/>
        <v>2613298.0581082678</v>
      </c>
      <c r="S321" s="7">
        <f t="shared" si="64"/>
        <v>2613298.0581082678</v>
      </c>
      <c r="T321" s="5">
        <f>VLOOKUP($B321,'Benchmark Data'!$A:$B,2,FALSE)</f>
        <v>10.98</v>
      </c>
      <c r="U321" s="12">
        <f t="shared" si="73"/>
        <v>1.7455656811341314E-2</v>
      </c>
      <c r="V321" s="7">
        <f t="shared" si="74"/>
        <v>598197509.86103547</v>
      </c>
    </row>
    <row r="322" spans="1:22" x14ac:dyDescent="0.25">
      <c r="A322" s="5">
        <f t="shared" si="65"/>
        <v>2004</v>
      </c>
      <c r="B322" s="6">
        <f t="shared" si="68"/>
        <v>38262</v>
      </c>
      <c r="C322" s="7">
        <f>MAX(SUMIFS('Filing Data'!$V:$V,'Filing Data'!$D:$D,'Benchmark Value'!$B322),C321)</f>
        <v>507155828.70590729</v>
      </c>
      <c r="D322" s="7">
        <f>SUMIFS('Filing Data'!$Z:$Z,'Filing Data'!$D:$D,'Benchmark Value'!$B322)</f>
        <v>0</v>
      </c>
      <c r="E322" s="16">
        <f t="shared" si="69"/>
        <v>0</v>
      </c>
      <c r="F322" s="10">
        <f>SUM(D$11:D321)</f>
        <v>0</v>
      </c>
      <c r="G322" s="10">
        <f t="shared" si="61"/>
        <v>366</v>
      </c>
      <c r="H322" s="7">
        <f t="shared" si="70"/>
        <v>0</v>
      </c>
      <c r="I322" s="16">
        <f>SUMIFS('Filing Data'!$X:$X,'Filing Data'!$D:$D,'Benchmark Value'!$B322)</f>
        <v>0</v>
      </c>
      <c r="J322" s="16">
        <f t="shared" si="66"/>
        <v>0</v>
      </c>
      <c r="K322" s="10">
        <f>SUM(I$11:I321)</f>
        <v>0</v>
      </c>
      <c r="L322" s="27">
        <f t="shared" si="62"/>
        <v>366</v>
      </c>
      <c r="M322" s="7">
        <f t="shared" si="71"/>
        <v>0</v>
      </c>
      <c r="N322" s="7">
        <f>IF(ISNA(VLOOKUP(B322,'Distribution Data'!$G:$H,2,FALSE)),0,VLOOKUP(B322,'Distribution Data'!$G:$H,2,FALSE))</f>
        <v>0</v>
      </c>
      <c r="O322" s="16">
        <f>IF(ISNA(INDEX($C321:$C$3618,MATCH(TRUE,INDEX($C321:$C$3618&lt;&gt;$C321,0),0))), O321, INDEX($C321:$C$3618,MATCH(TRUE,INDEX($C321:$C$3618&lt;&gt;$C321,0),0)))</f>
        <v>575101578.21672225</v>
      </c>
      <c r="P322" s="16">
        <f t="shared" si="63"/>
        <v>507155828.70590729</v>
      </c>
      <c r="Q322" s="27">
        <f t="shared" si="67"/>
        <v>26</v>
      </c>
      <c r="R322" s="7">
        <f t="shared" si="72"/>
        <v>2613298.0581082678</v>
      </c>
      <c r="S322" s="7">
        <f t="shared" si="64"/>
        <v>2613298.0581082678</v>
      </c>
      <c r="T322" s="5">
        <f>VLOOKUP($B322,'Benchmark Data'!$A:$B,2,FALSE)</f>
        <v>10.98</v>
      </c>
      <c r="U322" s="12">
        <f t="shared" si="73"/>
        <v>0</v>
      </c>
      <c r="V322" s="7">
        <f t="shared" si="74"/>
        <v>600810807.91914368</v>
      </c>
    </row>
    <row r="323" spans="1:22" x14ac:dyDescent="0.25">
      <c r="A323" s="5">
        <f t="shared" si="65"/>
        <v>2004</v>
      </c>
      <c r="B323" s="6">
        <f t="shared" si="68"/>
        <v>38263</v>
      </c>
      <c r="C323" s="7">
        <f>MAX(SUMIFS('Filing Data'!$V:$V,'Filing Data'!$D:$D,'Benchmark Value'!$B323),C322)</f>
        <v>507155828.70590729</v>
      </c>
      <c r="D323" s="7">
        <f>SUMIFS('Filing Data'!$Z:$Z,'Filing Data'!$D:$D,'Benchmark Value'!$B323)</f>
        <v>0</v>
      </c>
      <c r="E323" s="16">
        <f t="shared" si="69"/>
        <v>0</v>
      </c>
      <c r="F323" s="10">
        <f>SUM(D$11:D322)</f>
        <v>0</v>
      </c>
      <c r="G323" s="10">
        <f t="shared" si="61"/>
        <v>366</v>
      </c>
      <c r="H323" s="7">
        <f t="shared" si="70"/>
        <v>0</v>
      </c>
      <c r="I323" s="16">
        <f>SUMIFS('Filing Data'!$X:$X,'Filing Data'!$D:$D,'Benchmark Value'!$B323)</f>
        <v>0</v>
      </c>
      <c r="J323" s="16">
        <f t="shared" si="66"/>
        <v>0</v>
      </c>
      <c r="K323" s="10">
        <f>SUM(I$11:I322)</f>
        <v>0</v>
      </c>
      <c r="L323" s="27">
        <f t="shared" si="62"/>
        <v>366</v>
      </c>
      <c r="M323" s="7">
        <f t="shared" si="71"/>
        <v>0</v>
      </c>
      <c r="N323" s="7">
        <f>IF(ISNA(VLOOKUP(B323,'Distribution Data'!$G:$H,2,FALSE)),0,VLOOKUP(B323,'Distribution Data'!$G:$H,2,FALSE))</f>
        <v>0</v>
      </c>
      <c r="O323" s="16">
        <f>IF(ISNA(INDEX($C322:$C$3618,MATCH(TRUE,INDEX($C322:$C$3618&lt;&gt;$C322,0),0))), O322, INDEX($C322:$C$3618,MATCH(TRUE,INDEX($C322:$C$3618&lt;&gt;$C322,0),0)))</f>
        <v>575101578.21672225</v>
      </c>
      <c r="P323" s="16">
        <f t="shared" si="63"/>
        <v>507155828.70590729</v>
      </c>
      <c r="Q323" s="27">
        <f t="shared" si="67"/>
        <v>26</v>
      </c>
      <c r="R323" s="7">
        <f t="shared" si="72"/>
        <v>2613298.0581082678</v>
      </c>
      <c r="S323" s="7">
        <f t="shared" si="64"/>
        <v>2613298.0581082678</v>
      </c>
      <c r="T323" s="5">
        <f>VLOOKUP($B323,'Benchmark Data'!$A:$B,2,FALSE)</f>
        <v>10.98</v>
      </c>
      <c r="U323" s="12">
        <f t="shared" si="73"/>
        <v>0</v>
      </c>
      <c r="V323" s="7">
        <f t="shared" si="74"/>
        <v>603424105.97725189</v>
      </c>
    </row>
    <row r="324" spans="1:22" x14ac:dyDescent="0.25">
      <c r="A324" s="5">
        <f t="shared" si="65"/>
        <v>2004</v>
      </c>
      <c r="B324" s="6">
        <f t="shared" si="68"/>
        <v>38264</v>
      </c>
      <c r="C324" s="7">
        <f>MAX(SUMIFS('Filing Data'!$V:$V,'Filing Data'!$D:$D,'Benchmark Value'!$B324),C323)</f>
        <v>507155828.70590729</v>
      </c>
      <c r="D324" s="7">
        <f>SUMIFS('Filing Data'!$Z:$Z,'Filing Data'!$D:$D,'Benchmark Value'!$B324)</f>
        <v>0</v>
      </c>
      <c r="E324" s="16">
        <f t="shared" si="69"/>
        <v>0</v>
      </c>
      <c r="F324" s="10">
        <f>SUM(D$11:D323)</f>
        <v>0</v>
      </c>
      <c r="G324" s="10">
        <f t="shared" si="61"/>
        <v>366</v>
      </c>
      <c r="H324" s="7">
        <f t="shared" si="70"/>
        <v>0</v>
      </c>
      <c r="I324" s="16">
        <f>SUMIFS('Filing Data'!$X:$X,'Filing Data'!$D:$D,'Benchmark Value'!$B324)</f>
        <v>0</v>
      </c>
      <c r="J324" s="16">
        <f t="shared" si="66"/>
        <v>0</v>
      </c>
      <c r="K324" s="10">
        <f>SUM(I$11:I323)</f>
        <v>0</v>
      </c>
      <c r="L324" s="27">
        <f t="shared" si="62"/>
        <v>366</v>
      </c>
      <c r="M324" s="7">
        <f t="shared" si="71"/>
        <v>0</v>
      </c>
      <c r="N324" s="7">
        <f>IF(ISNA(VLOOKUP(B324,'Distribution Data'!$G:$H,2,FALSE)),0,VLOOKUP(B324,'Distribution Data'!$G:$H,2,FALSE))</f>
        <v>0</v>
      </c>
      <c r="O324" s="16">
        <f>IF(ISNA(INDEX($C323:$C$3618,MATCH(TRUE,INDEX($C323:$C$3618&lt;&gt;$C323,0),0))), O323, INDEX($C323:$C$3618,MATCH(TRUE,INDEX($C323:$C$3618&lt;&gt;$C323,0),0)))</f>
        <v>575101578.21672225</v>
      </c>
      <c r="P324" s="16">
        <f t="shared" si="63"/>
        <v>507155828.70590729</v>
      </c>
      <c r="Q324" s="27">
        <f t="shared" si="67"/>
        <v>26</v>
      </c>
      <c r="R324" s="7">
        <f t="shared" si="72"/>
        <v>2613298.0581082678</v>
      </c>
      <c r="S324" s="7">
        <f t="shared" si="64"/>
        <v>2613298.0581082678</v>
      </c>
      <c r="T324" s="5">
        <f>VLOOKUP($B324,'Benchmark Data'!$A:$B,2,FALSE)</f>
        <v>11.01</v>
      </c>
      <c r="U324" s="12">
        <f t="shared" si="73"/>
        <v>2.7285146532039142E-3</v>
      </c>
      <c r="V324" s="7">
        <f t="shared" si="74"/>
        <v>607686103.7784673</v>
      </c>
    </row>
    <row r="325" spans="1:22" x14ac:dyDescent="0.25">
      <c r="A325" s="5">
        <f t="shared" si="65"/>
        <v>2004</v>
      </c>
      <c r="B325" s="6">
        <f t="shared" si="68"/>
        <v>38265</v>
      </c>
      <c r="C325" s="7">
        <f>MAX(SUMIFS('Filing Data'!$V:$V,'Filing Data'!$D:$D,'Benchmark Value'!$B325),C324)</f>
        <v>507155828.70590729</v>
      </c>
      <c r="D325" s="7">
        <f>SUMIFS('Filing Data'!$Z:$Z,'Filing Data'!$D:$D,'Benchmark Value'!$B325)</f>
        <v>0</v>
      </c>
      <c r="E325" s="16">
        <f t="shared" si="69"/>
        <v>0</v>
      </c>
      <c r="F325" s="10">
        <f>SUM(D$11:D324)</f>
        <v>0</v>
      </c>
      <c r="G325" s="10">
        <f t="shared" si="61"/>
        <v>366</v>
      </c>
      <c r="H325" s="7">
        <f t="shared" si="70"/>
        <v>0</v>
      </c>
      <c r="I325" s="16">
        <f>SUMIFS('Filing Data'!$X:$X,'Filing Data'!$D:$D,'Benchmark Value'!$B325)</f>
        <v>0</v>
      </c>
      <c r="J325" s="16">
        <f t="shared" si="66"/>
        <v>0</v>
      </c>
      <c r="K325" s="10">
        <f>SUM(I$11:I324)</f>
        <v>0</v>
      </c>
      <c r="L325" s="27">
        <f t="shared" si="62"/>
        <v>366</v>
      </c>
      <c r="M325" s="7">
        <f t="shared" si="71"/>
        <v>0</v>
      </c>
      <c r="N325" s="7">
        <f>IF(ISNA(VLOOKUP(B325,'Distribution Data'!$G:$H,2,FALSE)),0,VLOOKUP(B325,'Distribution Data'!$G:$H,2,FALSE))</f>
        <v>0</v>
      </c>
      <c r="O325" s="16">
        <f>IF(ISNA(INDEX($C324:$C$3618,MATCH(TRUE,INDEX($C324:$C$3618&lt;&gt;$C324,0),0))), O324, INDEX($C324:$C$3618,MATCH(TRUE,INDEX($C324:$C$3618&lt;&gt;$C324,0),0)))</f>
        <v>575101578.21672225</v>
      </c>
      <c r="P325" s="16">
        <f t="shared" si="63"/>
        <v>507155828.70590729</v>
      </c>
      <c r="Q325" s="27">
        <f t="shared" si="67"/>
        <v>26</v>
      </c>
      <c r="R325" s="7">
        <f t="shared" si="72"/>
        <v>2613298.0581082678</v>
      </c>
      <c r="S325" s="7">
        <f t="shared" si="64"/>
        <v>2613298.0581082678</v>
      </c>
      <c r="T325" s="5">
        <f>VLOOKUP($B325,'Benchmark Data'!$A:$B,2,FALSE)</f>
        <v>11.02</v>
      </c>
      <c r="U325" s="12">
        <f t="shared" si="73"/>
        <v>9.0785299017973606E-4</v>
      </c>
      <c r="V325" s="7">
        <f t="shared" si="74"/>
        <v>610851341.98532975</v>
      </c>
    </row>
    <row r="326" spans="1:22" x14ac:dyDescent="0.25">
      <c r="A326" s="5">
        <f t="shared" si="65"/>
        <v>2004</v>
      </c>
      <c r="B326" s="6">
        <f t="shared" si="68"/>
        <v>38266</v>
      </c>
      <c r="C326" s="7">
        <f>MAX(SUMIFS('Filing Data'!$V:$V,'Filing Data'!$D:$D,'Benchmark Value'!$B326),C325)</f>
        <v>507155828.70590729</v>
      </c>
      <c r="D326" s="7">
        <f>SUMIFS('Filing Data'!$Z:$Z,'Filing Data'!$D:$D,'Benchmark Value'!$B326)</f>
        <v>0</v>
      </c>
      <c r="E326" s="16">
        <f t="shared" si="69"/>
        <v>0</v>
      </c>
      <c r="F326" s="10">
        <f>SUM(D$11:D325)</f>
        <v>0</v>
      </c>
      <c r="G326" s="10">
        <f t="shared" si="61"/>
        <v>366</v>
      </c>
      <c r="H326" s="7">
        <f t="shared" si="70"/>
        <v>0</v>
      </c>
      <c r="I326" s="16">
        <f>SUMIFS('Filing Data'!$X:$X,'Filing Data'!$D:$D,'Benchmark Value'!$B326)</f>
        <v>0</v>
      </c>
      <c r="J326" s="16">
        <f t="shared" si="66"/>
        <v>0</v>
      </c>
      <c r="K326" s="10">
        <f>SUM(I$11:I325)</f>
        <v>0</v>
      </c>
      <c r="L326" s="27">
        <f t="shared" si="62"/>
        <v>366</v>
      </c>
      <c r="M326" s="7">
        <f t="shared" si="71"/>
        <v>0</v>
      </c>
      <c r="N326" s="7">
        <f>IF(ISNA(VLOOKUP(B326,'Distribution Data'!$G:$H,2,FALSE)),0,VLOOKUP(B326,'Distribution Data'!$G:$H,2,FALSE))</f>
        <v>0</v>
      </c>
      <c r="O326" s="16">
        <f>IF(ISNA(INDEX($C325:$C$3618,MATCH(TRUE,INDEX($C325:$C$3618&lt;&gt;$C325,0),0))), O325, INDEX($C325:$C$3618,MATCH(TRUE,INDEX($C325:$C$3618&lt;&gt;$C325,0),0)))</f>
        <v>575101578.21672225</v>
      </c>
      <c r="P326" s="16">
        <f t="shared" si="63"/>
        <v>507155828.70590729</v>
      </c>
      <c r="Q326" s="27">
        <f t="shared" si="67"/>
        <v>26</v>
      </c>
      <c r="R326" s="7">
        <f t="shared" si="72"/>
        <v>2613298.0581082678</v>
      </c>
      <c r="S326" s="7">
        <f t="shared" si="64"/>
        <v>2613298.0581082678</v>
      </c>
      <c r="T326" s="5">
        <f>VLOOKUP($B326,'Benchmark Data'!$A:$B,2,FALSE)</f>
        <v>11.08</v>
      </c>
      <c r="U326" s="12">
        <f t="shared" si="73"/>
        <v>5.4298775943694604E-3</v>
      </c>
      <c r="V326" s="7">
        <f t="shared" si="74"/>
        <v>616790509.41903877</v>
      </c>
    </row>
    <row r="327" spans="1:22" x14ac:dyDescent="0.25">
      <c r="A327" s="5">
        <f t="shared" si="65"/>
        <v>2004</v>
      </c>
      <c r="B327" s="6">
        <f t="shared" si="68"/>
        <v>38267</v>
      </c>
      <c r="C327" s="7">
        <f>MAX(SUMIFS('Filing Data'!$V:$V,'Filing Data'!$D:$D,'Benchmark Value'!$B327),C326)</f>
        <v>507155828.70590729</v>
      </c>
      <c r="D327" s="7">
        <f>SUMIFS('Filing Data'!$Z:$Z,'Filing Data'!$D:$D,'Benchmark Value'!$B327)</f>
        <v>0</v>
      </c>
      <c r="E327" s="16">
        <f t="shared" si="69"/>
        <v>0</v>
      </c>
      <c r="F327" s="10">
        <f>SUM(D$11:D326)</f>
        <v>0</v>
      </c>
      <c r="G327" s="10">
        <f t="shared" si="61"/>
        <v>366</v>
      </c>
      <c r="H327" s="7">
        <f t="shared" si="70"/>
        <v>0</v>
      </c>
      <c r="I327" s="16">
        <f>SUMIFS('Filing Data'!$X:$X,'Filing Data'!$D:$D,'Benchmark Value'!$B327)</f>
        <v>0</v>
      </c>
      <c r="J327" s="16">
        <f t="shared" si="66"/>
        <v>0</v>
      </c>
      <c r="K327" s="10">
        <f>SUM(I$11:I326)</f>
        <v>0</v>
      </c>
      <c r="L327" s="27">
        <f t="shared" si="62"/>
        <v>366</v>
      </c>
      <c r="M327" s="7">
        <f t="shared" si="71"/>
        <v>0</v>
      </c>
      <c r="N327" s="7">
        <f>IF(ISNA(VLOOKUP(B327,'Distribution Data'!$G:$H,2,FALSE)),0,VLOOKUP(B327,'Distribution Data'!$G:$H,2,FALSE))</f>
        <v>0</v>
      </c>
      <c r="O327" s="16">
        <f>IF(ISNA(INDEX($C326:$C$3618,MATCH(TRUE,INDEX($C326:$C$3618&lt;&gt;$C326,0),0))), O326, INDEX($C326:$C$3618,MATCH(TRUE,INDEX($C326:$C$3618&lt;&gt;$C326,0),0)))</f>
        <v>575101578.21672225</v>
      </c>
      <c r="P327" s="16">
        <f t="shared" si="63"/>
        <v>507155828.70590729</v>
      </c>
      <c r="Q327" s="27">
        <f t="shared" si="67"/>
        <v>26</v>
      </c>
      <c r="R327" s="7">
        <f t="shared" si="72"/>
        <v>2613298.0581082678</v>
      </c>
      <c r="S327" s="7">
        <f t="shared" si="64"/>
        <v>2613298.0581082678</v>
      </c>
      <c r="T327" s="5">
        <f>VLOOKUP($B327,'Benchmark Data'!$A:$B,2,FALSE)</f>
        <v>10.93</v>
      </c>
      <c r="U327" s="12">
        <f t="shared" si="73"/>
        <v>-1.363037913069064E-2</v>
      </c>
      <c r="V327" s="7">
        <f t="shared" si="74"/>
        <v>611053755.45432603</v>
      </c>
    </row>
    <row r="328" spans="1:22" x14ac:dyDescent="0.25">
      <c r="A328" s="5">
        <f t="shared" si="65"/>
        <v>2004</v>
      </c>
      <c r="B328" s="6">
        <f t="shared" si="68"/>
        <v>38268</v>
      </c>
      <c r="C328" s="7">
        <f>MAX(SUMIFS('Filing Data'!$V:$V,'Filing Data'!$D:$D,'Benchmark Value'!$B328),C327)</f>
        <v>507155828.70590729</v>
      </c>
      <c r="D328" s="7">
        <f>SUMIFS('Filing Data'!$Z:$Z,'Filing Data'!$D:$D,'Benchmark Value'!$B328)</f>
        <v>0</v>
      </c>
      <c r="E328" s="16">
        <f t="shared" si="69"/>
        <v>0</v>
      </c>
      <c r="F328" s="10">
        <f>SUM(D$11:D327)</f>
        <v>0</v>
      </c>
      <c r="G328" s="10">
        <f t="shared" si="61"/>
        <v>366</v>
      </c>
      <c r="H328" s="7">
        <f t="shared" si="70"/>
        <v>0</v>
      </c>
      <c r="I328" s="16">
        <f>SUMIFS('Filing Data'!$X:$X,'Filing Data'!$D:$D,'Benchmark Value'!$B328)</f>
        <v>0</v>
      </c>
      <c r="J328" s="16">
        <f t="shared" si="66"/>
        <v>0</v>
      </c>
      <c r="K328" s="10">
        <f>SUM(I$11:I327)</f>
        <v>0</v>
      </c>
      <c r="L328" s="27">
        <f t="shared" si="62"/>
        <v>366</v>
      </c>
      <c r="M328" s="7">
        <f t="shared" si="71"/>
        <v>0</v>
      </c>
      <c r="N328" s="7">
        <f>IF(ISNA(VLOOKUP(B328,'Distribution Data'!$G:$H,2,FALSE)),0,VLOOKUP(B328,'Distribution Data'!$G:$H,2,FALSE))</f>
        <v>0</v>
      </c>
      <c r="O328" s="16">
        <f>IF(ISNA(INDEX($C327:$C$3618,MATCH(TRUE,INDEX($C327:$C$3618&lt;&gt;$C327,0),0))), O327, INDEX($C327:$C$3618,MATCH(TRUE,INDEX($C327:$C$3618&lt;&gt;$C327,0),0)))</f>
        <v>575101578.21672225</v>
      </c>
      <c r="P328" s="16">
        <f t="shared" si="63"/>
        <v>507155828.70590729</v>
      </c>
      <c r="Q328" s="27">
        <f t="shared" si="67"/>
        <v>26</v>
      </c>
      <c r="R328" s="7">
        <f t="shared" si="72"/>
        <v>2613298.0581082678</v>
      </c>
      <c r="S328" s="7">
        <f t="shared" si="64"/>
        <v>2613298.0581082678</v>
      </c>
      <c r="T328" s="5">
        <f>VLOOKUP($B328,'Benchmark Data'!$A:$B,2,FALSE)</f>
        <v>11.02</v>
      </c>
      <c r="U328" s="12">
        <f t="shared" si="73"/>
        <v>8.2005015363211878E-3</v>
      </c>
      <c r="V328" s="7">
        <f t="shared" si="74"/>
        <v>618698603.1913811</v>
      </c>
    </row>
    <row r="329" spans="1:22" x14ac:dyDescent="0.25">
      <c r="A329" s="5">
        <f t="shared" si="65"/>
        <v>2004</v>
      </c>
      <c r="B329" s="6">
        <f t="shared" si="68"/>
        <v>38269</v>
      </c>
      <c r="C329" s="7">
        <f>MAX(SUMIFS('Filing Data'!$V:$V,'Filing Data'!$D:$D,'Benchmark Value'!$B329),C328)</f>
        <v>507155828.70590729</v>
      </c>
      <c r="D329" s="7">
        <f>SUMIFS('Filing Data'!$Z:$Z,'Filing Data'!$D:$D,'Benchmark Value'!$B329)</f>
        <v>0</v>
      </c>
      <c r="E329" s="16">
        <f t="shared" si="69"/>
        <v>0</v>
      </c>
      <c r="F329" s="10">
        <f>SUM(D$11:D328)</f>
        <v>0</v>
      </c>
      <c r="G329" s="10">
        <f t="shared" si="61"/>
        <v>366</v>
      </c>
      <c r="H329" s="7">
        <f t="shared" si="70"/>
        <v>0</v>
      </c>
      <c r="I329" s="16">
        <f>SUMIFS('Filing Data'!$X:$X,'Filing Data'!$D:$D,'Benchmark Value'!$B329)</f>
        <v>0</v>
      </c>
      <c r="J329" s="16">
        <f t="shared" si="66"/>
        <v>0</v>
      </c>
      <c r="K329" s="10">
        <f>SUM(I$11:I328)</f>
        <v>0</v>
      </c>
      <c r="L329" s="27">
        <f t="shared" si="62"/>
        <v>366</v>
      </c>
      <c r="M329" s="7">
        <f t="shared" si="71"/>
        <v>0</v>
      </c>
      <c r="N329" s="7">
        <f>IF(ISNA(VLOOKUP(B329,'Distribution Data'!$G:$H,2,FALSE)),0,VLOOKUP(B329,'Distribution Data'!$G:$H,2,FALSE))</f>
        <v>0</v>
      </c>
      <c r="O329" s="16">
        <f>IF(ISNA(INDEX($C328:$C$3618,MATCH(TRUE,INDEX($C328:$C$3618&lt;&gt;$C328,0),0))), O328, INDEX($C328:$C$3618,MATCH(TRUE,INDEX($C328:$C$3618&lt;&gt;$C328,0),0)))</f>
        <v>575101578.21672225</v>
      </c>
      <c r="P329" s="16">
        <f t="shared" si="63"/>
        <v>507155828.70590729</v>
      </c>
      <c r="Q329" s="27">
        <f t="shared" si="67"/>
        <v>26</v>
      </c>
      <c r="R329" s="7">
        <f t="shared" si="72"/>
        <v>2613298.0581082678</v>
      </c>
      <c r="S329" s="7">
        <f t="shared" si="64"/>
        <v>2613298.0581082678</v>
      </c>
      <c r="T329" s="5">
        <f>VLOOKUP($B329,'Benchmark Data'!$A:$B,2,FALSE)</f>
        <v>11.02</v>
      </c>
      <c r="U329" s="12">
        <f t="shared" si="73"/>
        <v>0</v>
      </c>
      <c r="V329" s="7">
        <f t="shared" si="74"/>
        <v>621311901.24948931</v>
      </c>
    </row>
    <row r="330" spans="1:22" x14ac:dyDescent="0.25">
      <c r="A330" s="5">
        <f t="shared" si="65"/>
        <v>2004</v>
      </c>
      <c r="B330" s="6">
        <f t="shared" si="68"/>
        <v>38270</v>
      </c>
      <c r="C330" s="7">
        <f>MAX(SUMIFS('Filing Data'!$V:$V,'Filing Data'!$D:$D,'Benchmark Value'!$B330),C329)</f>
        <v>507155828.70590729</v>
      </c>
      <c r="D330" s="7">
        <f>SUMIFS('Filing Data'!$Z:$Z,'Filing Data'!$D:$D,'Benchmark Value'!$B330)</f>
        <v>0</v>
      </c>
      <c r="E330" s="16">
        <f t="shared" si="69"/>
        <v>0</v>
      </c>
      <c r="F330" s="10">
        <f>SUM(D$11:D329)</f>
        <v>0</v>
      </c>
      <c r="G330" s="10">
        <f t="shared" si="61"/>
        <v>366</v>
      </c>
      <c r="H330" s="7">
        <f t="shared" si="70"/>
        <v>0</v>
      </c>
      <c r="I330" s="16">
        <f>SUMIFS('Filing Data'!$X:$X,'Filing Data'!$D:$D,'Benchmark Value'!$B330)</f>
        <v>0</v>
      </c>
      <c r="J330" s="16">
        <f t="shared" si="66"/>
        <v>0</v>
      </c>
      <c r="K330" s="10">
        <f>SUM(I$11:I329)</f>
        <v>0</v>
      </c>
      <c r="L330" s="27">
        <f t="shared" si="62"/>
        <v>366</v>
      </c>
      <c r="M330" s="7">
        <f t="shared" si="71"/>
        <v>0</v>
      </c>
      <c r="N330" s="7">
        <f>IF(ISNA(VLOOKUP(B330,'Distribution Data'!$G:$H,2,FALSE)),0,VLOOKUP(B330,'Distribution Data'!$G:$H,2,FALSE))</f>
        <v>0</v>
      </c>
      <c r="O330" s="16">
        <f>IF(ISNA(INDEX($C329:$C$3618,MATCH(TRUE,INDEX($C329:$C$3618&lt;&gt;$C329,0),0))), O329, INDEX($C329:$C$3618,MATCH(TRUE,INDEX($C329:$C$3618&lt;&gt;$C329,0),0)))</f>
        <v>575101578.21672225</v>
      </c>
      <c r="P330" s="16">
        <f t="shared" si="63"/>
        <v>507155828.70590729</v>
      </c>
      <c r="Q330" s="27">
        <f t="shared" si="67"/>
        <v>26</v>
      </c>
      <c r="R330" s="7">
        <f t="shared" si="72"/>
        <v>2613298.0581082678</v>
      </c>
      <c r="S330" s="7">
        <f t="shared" si="64"/>
        <v>2613298.0581082678</v>
      </c>
      <c r="T330" s="5">
        <f>VLOOKUP($B330,'Benchmark Data'!$A:$B,2,FALSE)</f>
        <v>11.02</v>
      </c>
      <c r="U330" s="12">
        <f t="shared" si="73"/>
        <v>0</v>
      </c>
      <c r="V330" s="7">
        <f t="shared" si="74"/>
        <v>623925199.30759752</v>
      </c>
    </row>
    <row r="331" spans="1:22" x14ac:dyDescent="0.25">
      <c r="A331" s="5">
        <f t="shared" si="65"/>
        <v>2004</v>
      </c>
      <c r="B331" s="6">
        <f t="shared" si="68"/>
        <v>38271</v>
      </c>
      <c r="C331" s="7">
        <f>MAX(SUMIFS('Filing Data'!$V:$V,'Filing Data'!$D:$D,'Benchmark Value'!$B331),C330)</f>
        <v>507155828.70590729</v>
      </c>
      <c r="D331" s="7">
        <f>SUMIFS('Filing Data'!$Z:$Z,'Filing Data'!$D:$D,'Benchmark Value'!$B331)</f>
        <v>0</v>
      </c>
      <c r="E331" s="16">
        <f t="shared" si="69"/>
        <v>0</v>
      </c>
      <c r="F331" s="10">
        <f>SUM(D$11:D330)</f>
        <v>0</v>
      </c>
      <c r="G331" s="10">
        <f t="shared" ref="G331:G394" si="75">COUNTIFS(F$11:F$3618,F331,A$11:A$3618,YEAR(B331))</f>
        <v>366</v>
      </c>
      <c r="H331" s="7">
        <f t="shared" si="70"/>
        <v>0</v>
      </c>
      <c r="I331" s="16">
        <f>SUMIFS('Filing Data'!$X:$X,'Filing Data'!$D:$D,'Benchmark Value'!$B331)</f>
        <v>0</v>
      </c>
      <c r="J331" s="16">
        <f t="shared" si="66"/>
        <v>0</v>
      </c>
      <c r="K331" s="10">
        <f>SUM(I$11:I330)</f>
        <v>0</v>
      </c>
      <c r="L331" s="27">
        <f t="shared" ref="L331:L394" si="76">COUNTIFS(K$11:K$3618,K331,A$11:A$3618,YEAR(B331))</f>
        <v>366</v>
      </c>
      <c r="M331" s="7">
        <f t="shared" si="71"/>
        <v>0</v>
      </c>
      <c r="N331" s="7">
        <f>IF(ISNA(VLOOKUP(B331,'Distribution Data'!$G:$H,2,FALSE)),0,VLOOKUP(B331,'Distribution Data'!$G:$H,2,FALSE))</f>
        <v>0</v>
      </c>
      <c r="O331" s="16">
        <f>IF(ISNA(INDEX($C330:$C$3618,MATCH(TRUE,INDEX($C330:$C$3618&lt;&gt;$C330,0),0))), O330, INDEX($C330:$C$3618,MATCH(TRUE,INDEX($C330:$C$3618&lt;&gt;$C330,0),0)))</f>
        <v>575101578.21672225</v>
      </c>
      <c r="P331" s="16">
        <f t="shared" ref="P331:P394" si="77">C330</f>
        <v>507155828.70590729</v>
      </c>
      <c r="Q331" s="27">
        <f t="shared" si="67"/>
        <v>26</v>
      </c>
      <c r="R331" s="7">
        <f t="shared" si="72"/>
        <v>2613298.0581082678</v>
      </c>
      <c r="S331" s="7">
        <f t="shared" ref="S331:S394" si="78">IF(AND($E$3&lt;&gt;"Y",$E$4&lt;&gt;"Y"),R331-N331+H331, IF(AND($E$3="Y",$E$4="Y"), R331-N331-M331, IF($E$4="Y", R331-N331-M331+H331, IF($E$3="Y", R331-N331, R331-N331))))</f>
        <v>2613298.0581082678</v>
      </c>
      <c r="T331" s="5">
        <f>VLOOKUP($B331,'Benchmark Data'!$A:$B,2,FALSE)</f>
        <v>10.98</v>
      </c>
      <c r="U331" s="12">
        <f t="shared" si="73"/>
        <v>-3.6363676433837631E-3</v>
      </c>
      <c r="V331" s="7">
        <f t="shared" si="74"/>
        <v>624273796.09780157</v>
      </c>
    </row>
    <row r="332" spans="1:22" x14ac:dyDescent="0.25">
      <c r="A332" s="5">
        <f t="shared" ref="A332:A395" si="79">YEAR(B332)</f>
        <v>2004</v>
      </c>
      <c r="B332" s="6">
        <f t="shared" si="68"/>
        <v>38272</v>
      </c>
      <c r="C332" s="7">
        <f>MAX(SUMIFS('Filing Data'!$V:$V,'Filing Data'!$D:$D,'Benchmark Value'!$B332),C331)</f>
        <v>507155828.70590729</v>
      </c>
      <c r="D332" s="7">
        <f>SUMIFS('Filing Data'!$Z:$Z,'Filing Data'!$D:$D,'Benchmark Value'!$B332)</f>
        <v>0</v>
      </c>
      <c r="E332" s="16">
        <f t="shared" si="69"/>
        <v>0</v>
      </c>
      <c r="F332" s="10">
        <f>SUM(D$11:D331)</f>
        <v>0</v>
      </c>
      <c r="G332" s="10">
        <f t="shared" si="75"/>
        <v>366</v>
      </c>
      <c r="H332" s="7">
        <f t="shared" si="70"/>
        <v>0</v>
      </c>
      <c r="I332" s="16">
        <f>SUMIFS('Filing Data'!$X:$X,'Filing Data'!$D:$D,'Benchmark Value'!$B332)</f>
        <v>0</v>
      </c>
      <c r="J332" s="16">
        <f t="shared" ref="J332:J395" si="80">IF(I332&lt;&gt;0,J331,IF(ISNA(INDEX($I332:$I696,MATCH(TRUE,INDEX($I332:$I696&lt;&gt;$I332,0),0))),0,INDEX($I332:$I696,MATCH(TRUE,INDEX($I332:$I696&lt;&gt;$I332,0),0))))</f>
        <v>0</v>
      </c>
      <c r="K332" s="10">
        <f>SUM(I$11:I331)</f>
        <v>0</v>
      </c>
      <c r="L332" s="27">
        <f t="shared" si="76"/>
        <v>366</v>
      </c>
      <c r="M332" s="7">
        <f t="shared" si="71"/>
        <v>0</v>
      </c>
      <c r="N332" s="7">
        <f>IF(ISNA(VLOOKUP(B332,'Distribution Data'!$G:$H,2,FALSE)),0,VLOOKUP(B332,'Distribution Data'!$G:$H,2,FALSE))</f>
        <v>0</v>
      </c>
      <c r="O332" s="16">
        <f>IF(ISNA(INDEX($C331:$C$3618,MATCH(TRUE,INDEX($C331:$C$3618&lt;&gt;$C331,0),0))), O331, INDEX($C331:$C$3618,MATCH(TRUE,INDEX($C331:$C$3618&lt;&gt;$C331,0),0)))</f>
        <v>575101578.21672225</v>
      </c>
      <c r="P332" s="16">
        <f t="shared" si="77"/>
        <v>507155828.70590729</v>
      </c>
      <c r="Q332" s="27">
        <f t="shared" ref="Q332:Q395" si="81">MATCH($O332,$C$11:$C$3618,0)-MATCH($C331,$C$11:$C$3618,0)</f>
        <v>26</v>
      </c>
      <c r="R332" s="7">
        <f t="shared" si="72"/>
        <v>2613298.0581082678</v>
      </c>
      <c r="S332" s="7">
        <f t="shared" si="78"/>
        <v>2613298.0581082678</v>
      </c>
      <c r="T332" s="5">
        <f>VLOOKUP($B332,'Benchmark Data'!$A:$B,2,FALSE)</f>
        <v>11.08</v>
      </c>
      <c r="U332" s="12">
        <f t="shared" si="73"/>
        <v>9.0662452377530418E-3</v>
      </c>
      <c r="V332" s="7">
        <f t="shared" si="74"/>
        <v>632572647.85443246</v>
      </c>
    </row>
    <row r="333" spans="1:22" x14ac:dyDescent="0.25">
      <c r="A333" s="5">
        <f t="shared" si="79"/>
        <v>2004</v>
      </c>
      <c r="B333" s="6">
        <f t="shared" ref="B333:B396" si="82">B332+1</f>
        <v>38273</v>
      </c>
      <c r="C333" s="7">
        <f>MAX(SUMIFS('Filing Data'!$V:$V,'Filing Data'!$D:$D,'Benchmark Value'!$B333),C332)</f>
        <v>575101578.21672225</v>
      </c>
      <c r="D333" s="7">
        <f>SUMIFS('Filing Data'!$Z:$Z,'Filing Data'!$D:$D,'Benchmark Value'!$B333)</f>
        <v>0</v>
      </c>
      <c r="E333" s="16">
        <f t="shared" ref="E333:E396" si="83">IF(D333&lt;&gt;0,E332,IF(ISNA(INDEX($D333:$D697,MATCH(TRUE,INDEX($D333:$D697&lt;&gt;$D333,0),0))),0,INDEX($D333:$D697,MATCH(TRUE,INDEX($D333:$D697&lt;&gt;$D333,0),0))))</f>
        <v>0</v>
      </c>
      <c r="F333" s="10">
        <f>SUM(D$11:D332)</f>
        <v>0</v>
      </c>
      <c r="G333" s="10">
        <f t="shared" si="75"/>
        <v>366</v>
      </c>
      <c r="H333" s="7">
        <f t="shared" ref="H333:H396" si="84">E333/G333</f>
        <v>0</v>
      </c>
      <c r="I333" s="16">
        <f>SUMIFS('Filing Data'!$X:$X,'Filing Data'!$D:$D,'Benchmark Value'!$B333)</f>
        <v>0</v>
      </c>
      <c r="J333" s="16">
        <f t="shared" si="80"/>
        <v>0</v>
      </c>
      <c r="K333" s="10">
        <f>SUM(I$11:I332)</f>
        <v>0</v>
      </c>
      <c r="L333" s="27">
        <f t="shared" si="76"/>
        <v>366</v>
      </c>
      <c r="M333" s="7">
        <f t="shared" ref="M333:M396" si="85">J333/L333</f>
        <v>0</v>
      </c>
      <c r="N333" s="7">
        <f>IF(ISNA(VLOOKUP(B333,'Distribution Data'!$G:$H,2,FALSE)),0,VLOOKUP(B333,'Distribution Data'!$G:$H,2,FALSE))</f>
        <v>0</v>
      </c>
      <c r="O333" s="16">
        <f>IF(ISNA(INDEX($C332:$C$3618,MATCH(TRUE,INDEX($C332:$C$3618&lt;&gt;$C332,0),0))), O332, INDEX($C332:$C$3618,MATCH(TRUE,INDEX($C332:$C$3618&lt;&gt;$C332,0),0)))</f>
        <v>575101578.21672225</v>
      </c>
      <c r="P333" s="16">
        <f t="shared" si="77"/>
        <v>507155828.70590729</v>
      </c>
      <c r="Q333" s="27">
        <f t="shared" si="81"/>
        <v>26</v>
      </c>
      <c r="R333" s="7">
        <f t="shared" ref="R333:R396" si="86">IF(Q333=0, 0, (O333-P333)/Q333)</f>
        <v>2613298.0581082678</v>
      </c>
      <c r="S333" s="7">
        <f t="shared" si="78"/>
        <v>2613298.0581082678</v>
      </c>
      <c r="T333" s="5">
        <f>VLOOKUP($B333,'Benchmark Data'!$A:$B,2,FALSE)</f>
        <v>11.03</v>
      </c>
      <c r="U333" s="12">
        <f t="shared" ref="U333:U396" si="87">LN(T333/T332)</f>
        <v>-4.5228480537267126E-3</v>
      </c>
      <c r="V333" s="7">
        <f t="shared" ref="V333:V396" si="88">V332*EXP($U333)+$S333</f>
        <v>632331376.20200622</v>
      </c>
    </row>
    <row r="334" spans="1:22" x14ac:dyDescent="0.25">
      <c r="A334" s="5">
        <f t="shared" si="79"/>
        <v>2004</v>
      </c>
      <c r="B334" s="6">
        <f t="shared" si="82"/>
        <v>38274</v>
      </c>
      <c r="C334" s="7">
        <f>MAX(SUMIFS('Filing Data'!$V:$V,'Filing Data'!$D:$D,'Benchmark Value'!$B334),C333)</f>
        <v>575101578.21672225</v>
      </c>
      <c r="D334" s="7">
        <f>SUMIFS('Filing Data'!$Z:$Z,'Filing Data'!$D:$D,'Benchmark Value'!$B334)</f>
        <v>0</v>
      </c>
      <c r="E334" s="16">
        <f t="shared" si="83"/>
        <v>0</v>
      </c>
      <c r="F334" s="10">
        <f>SUM(D$11:D333)</f>
        <v>0</v>
      </c>
      <c r="G334" s="10">
        <f t="shared" si="75"/>
        <v>366</v>
      </c>
      <c r="H334" s="7">
        <f t="shared" si="84"/>
        <v>0</v>
      </c>
      <c r="I334" s="16">
        <f>SUMIFS('Filing Data'!$X:$X,'Filing Data'!$D:$D,'Benchmark Value'!$B334)</f>
        <v>0</v>
      </c>
      <c r="J334" s="16">
        <f t="shared" si="80"/>
        <v>0</v>
      </c>
      <c r="K334" s="10">
        <f>SUM(I$11:I333)</f>
        <v>0</v>
      </c>
      <c r="L334" s="27">
        <f t="shared" si="76"/>
        <v>366</v>
      </c>
      <c r="M334" s="7">
        <f t="shared" si="85"/>
        <v>0</v>
      </c>
      <c r="N334" s="7">
        <f>IF(ISNA(VLOOKUP(B334,'Distribution Data'!$G:$H,2,FALSE)),0,VLOOKUP(B334,'Distribution Data'!$G:$H,2,FALSE))</f>
        <v>0</v>
      </c>
      <c r="O334" s="16">
        <f>IF(ISNA(INDEX($C333:$C$3618,MATCH(TRUE,INDEX($C333:$C$3618&lt;&gt;$C333,0),0))), O333, INDEX($C333:$C$3618,MATCH(TRUE,INDEX($C333:$C$3618&lt;&gt;$C333,0),0)))</f>
        <v>600071392.45861757</v>
      </c>
      <c r="P334" s="16">
        <f t="shared" si="77"/>
        <v>575101578.21672225</v>
      </c>
      <c r="Q334" s="27">
        <f t="shared" si="81"/>
        <v>9</v>
      </c>
      <c r="R334" s="7">
        <f t="shared" si="86"/>
        <v>2774423.8046550355</v>
      </c>
      <c r="S334" s="7">
        <f t="shared" si="78"/>
        <v>2774423.8046550355</v>
      </c>
      <c r="T334" s="5">
        <f>VLOOKUP($B334,'Benchmark Data'!$A:$B,2,FALSE)</f>
        <v>11.14</v>
      </c>
      <c r="U334" s="12">
        <f t="shared" si="87"/>
        <v>9.9234012337268782E-3</v>
      </c>
      <c r="V334" s="7">
        <f t="shared" si="88"/>
        <v>641411915.27250183</v>
      </c>
    </row>
    <row r="335" spans="1:22" x14ac:dyDescent="0.25">
      <c r="A335" s="5">
        <f t="shared" si="79"/>
        <v>2004</v>
      </c>
      <c r="B335" s="6">
        <f t="shared" si="82"/>
        <v>38275</v>
      </c>
      <c r="C335" s="7">
        <f>MAX(SUMIFS('Filing Data'!$V:$V,'Filing Data'!$D:$D,'Benchmark Value'!$B335),C334)</f>
        <v>575101578.21672225</v>
      </c>
      <c r="D335" s="7">
        <f>SUMIFS('Filing Data'!$Z:$Z,'Filing Data'!$D:$D,'Benchmark Value'!$B335)</f>
        <v>0</v>
      </c>
      <c r="E335" s="16">
        <f t="shared" si="83"/>
        <v>0</v>
      </c>
      <c r="F335" s="10">
        <f>SUM(D$11:D334)</f>
        <v>0</v>
      </c>
      <c r="G335" s="10">
        <f t="shared" si="75"/>
        <v>366</v>
      </c>
      <c r="H335" s="7">
        <f t="shared" si="84"/>
        <v>0</v>
      </c>
      <c r="I335" s="16">
        <f>SUMIFS('Filing Data'!$X:$X,'Filing Data'!$D:$D,'Benchmark Value'!$B335)</f>
        <v>0</v>
      </c>
      <c r="J335" s="16">
        <f t="shared" si="80"/>
        <v>0</v>
      </c>
      <c r="K335" s="10">
        <f>SUM(I$11:I334)</f>
        <v>0</v>
      </c>
      <c r="L335" s="27">
        <f t="shared" si="76"/>
        <v>366</v>
      </c>
      <c r="M335" s="7">
        <f t="shared" si="85"/>
        <v>0</v>
      </c>
      <c r="N335" s="7">
        <f>IF(ISNA(VLOOKUP(B335,'Distribution Data'!$G:$H,2,FALSE)),0,VLOOKUP(B335,'Distribution Data'!$G:$H,2,FALSE))</f>
        <v>0</v>
      </c>
      <c r="O335" s="16">
        <f>IF(ISNA(INDEX($C334:$C$3618,MATCH(TRUE,INDEX($C334:$C$3618&lt;&gt;$C334,0),0))), O334, INDEX($C334:$C$3618,MATCH(TRUE,INDEX($C334:$C$3618&lt;&gt;$C334,0),0)))</f>
        <v>600071392.45861757</v>
      </c>
      <c r="P335" s="16">
        <f t="shared" si="77"/>
        <v>575101578.21672225</v>
      </c>
      <c r="Q335" s="27">
        <f t="shared" si="81"/>
        <v>9</v>
      </c>
      <c r="R335" s="7">
        <f t="shared" si="86"/>
        <v>2774423.8046550355</v>
      </c>
      <c r="S335" s="7">
        <f t="shared" si="78"/>
        <v>2774423.8046550355</v>
      </c>
      <c r="T335" s="5">
        <f>VLOOKUP($B335,'Benchmark Data'!$A:$B,2,FALSE)</f>
        <v>11.22</v>
      </c>
      <c r="U335" s="12">
        <f t="shared" si="87"/>
        <v>7.155665595412232E-3</v>
      </c>
      <c r="V335" s="7">
        <f t="shared" si="88"/>
        <v>648792528.7739073</v>
      </c>
    </row>
    <row r="336" spans="1:22" x14ac:dyDescent="0.25">
      <c r="A336" s="5">
        <f t="shared" si="79"/>
        <v>2004</v>
      </c>
      <c r="B336" s="6">
        <f t="shared" si="82"/>
        <v>38276</v>
      </c>
      <c r="C336" s="7">
        <f>MAX(SUMIFS('Filing Data'!$V:$V,'Filing Data'!$D:$D,'Benchmark Value'!$B336),C335)</f>
        <v>575101578.21672225</v>
      </c>
      <c r="D336" s="7">
        <f>SUMIFS('Filing Data'!$Z:$Z,'Filing Data'!$D:$D,'Benchmark Value'!$B336)</f>
        <v>0</v>
      </c>
      <c r="E336" s="16">
        <f t="shared" si="83"/>
        <v>0</v>
      </c>
      <c r="F336" s="10">
        <f>SUM(D$11:D335)</f>
        <v>0</v>
      </c>
      <c r="G336" s="10">
        <f t="shared" si="75"/>
        <v>366</v>
      </c>
      <c r="H336" s="7">
        <f t="shared" si="84"/>
        <v>0</v>
      </c>
      <c r="I336" s="16">
        <f>SUMIFS('Filing Data'!$X:$X,'Filing Data'!$D:$D,'Benchmark Value'!$B336)</f>
        <v>0</v>
      </c>
      <c r="J336" s="16">
        <f t="shared" si="80"/>
        <v>0</v>
      </c>
      <c r="K336" s="10">
        <f>SUM(I$11:I335)</f>
        <v>0</v>
      </c>
      <c r="L336" s="27">
        <f t="shared" si="76"/>
        <v>366</v>
      </c>
      <c r="M336" s="7">
        <f t="shared" si="85"/>
        <v>0</v>
      </c>
      <c r="N336" s="7">
        <f>IF(ISNA(VLOOKUP(B336,'Distribution Data'!$G:$H,2,FALSE)),0,VLOOKUP(B336,'Distribution Data'!$G:$H,2,FALSE))</f>
        <v>0</v>
      </c>
      <c r="O336" s="16">
        <f>IF(ISNA(INDEX($C335:$C$3618,MATCH(TRUE,INDEX($C335:$C$3618&lt;&gt;$C335,0),0))), O335, INDEX($C335:$C$3618,MATCH(TRUE,INDEX($C335:$C$3618&lt;&gt;$C335,0),0)))</f>
        <v>600071392.45861757</v>
      </c>
      <c r="P336" s="16">
        <f t="shared" si="77"/>
        <v>575101578.21672225</v>
      </c>
      <c r="Q336" s="27">
        <f t="shared" si="81"/>
        <v>9</v>
      </c>
      <c r="R336" s="7">
        <f t="shared" si="86"/>
        <v>2774423.8046550355</v>
      </c>
      <c r="S336" s="7">
        <f t="shared" si="78"/>
        <v>2774423.8046550355</v>
      </c>
      <c r="T336" s="5">
        <f>VLOOKUP($B336,'Benchmark Data'!$A:$B,2,FALSE)</f>
        <v>11.22</v>
      </c>
      <c r="U336" s="12">
        <f t="shared" si="87"/>
        <v>0</v>
      </c>
      <c r="V336" s="7">
        <f t="shared" si="88"/>
        <v>651566952.57856238</v>
      </c>
    </row>
    <row r="337" spans="1:22" x14ac:dyDescent="0.25">
      <c r="A337" s="5">
        <f t="shared" si="79"/>
        <v>2004</v>
      </c>
      <c r="B337" s="6">
        <f t="shared" si="82"/>
        <v>38277</v>
      </c>
      <c r="C337" s="7">
        <f>MAX(SUMIFS('Filing Data'!$V:$V,'Filing Data'!$D:$D,'Benchmark Value'!$B337),C336)</f>
        <v>575101578.21672225</v>
      </c>
      <c r="D337" s="7">
        <f>SUMIFS('Filing Data'!$Z:$Z,'Filing Data'!$D:$D,'Benchmark Value'!$B337)</f>
        <v>0</v>
      </c>
      <c r="E337" s="16">
        <f t="shared" si="83"/>
        <v>0</v>
      </c>
      <c r="F337" s="10">
        <f>SUM(D$11:D336)</f>
        <v>0</v>
      </c>
      <c r="G337" s="10">
        <f t="shared" si="75"/>
        <v>366</v>
      </c>
      <c r="H337" s="7">
        <f t="shared" si="84"/>
        <v>0</v>
      </c>
      <c r="I337" s="16">
        <f>SUMIFS('Filing Data'!$X:$X,'Filing Data'!$D:$D,'Benchmark Value'!$B337)</f>
        <v>0</v>
      </c>
      <c r="J337" s="16">
        <f t="shared" si="80"/>
        <v>0</v>
      </c>
      <c r="K337" s="10">
        <f>SUM(I$11:I336)</f>
        <v>0</v>
      </c>
      <c r="L337" s="27">
        <f t="shared" si="76"/>
        <v>366</v>
      </c>
      <c r="M337" s="7">
        <f t="shared" si="85"/>
        <v>0</v>
      </c>
      <c r="N337" s="7">
        <f>IF(ISNA(VLOOKUP(B337,'Distribution Data'!$G:$H,2,FALSE)),0,VLOOKUP(B337,'Distribution Data'!$G:$H,2,FALSE))</f>
        <v>0</v>
      </c>
      <c r="O337" s="16">
        <f>IF(ISNA(INDEX($C336:$C$3618,MATCH(TRUE,INDEX($C336:$C$3618&lt;&gt;$C336,0),0))), O336, INDEX($C336:$C$3618,MATCH(TRUE,INDEX($C336:$C$3618&lt;&gt;$C336,0),0)))</f>
        <v>600071392.45861757</v>
      </c>
      <c r="P337" s="16">
        <f t="shared" si="77"/>
        <v>575101578.21672225</v>
      </c>
      <c r="Q337" s="27">
        <f t="shared" si="81"/>
        <v>9</v>
      </c>
      <c r="R337" s="7">
        <f t="shared" si="86"/>
        <v>2774423.8046550355</v>
      </c>
      <c r="S337" s="7">
        <f t="shared" si="78"/>
        <v>2774423.8046550355</v>
      </c>
      <c r="T337" s="5">
        <f>VLOOKUP($B337,'Benchmark Data'!$A:$B,2,FALSE)</f>
        <v>11.22</v>
      </c>
      <c r="U337" s="12">
        <f t="shared" si="87"/>
        <v>0</v>
      </c>
      <c r="V337" s="7">
        <f t="shared" si="88"/>
        <v>654341376.38321745</v>
      </c>
    </row>
    <row r="338" spans="1:22" x14ac:dyDescent="0.25">
      <c r="A338" s="5">
        <f t="shared" si="79"/>
        <v>2004</v>
      </c>
      <c r="B338" s="6">
        <f t="shared" si="82"/>
        <v>38278</v>
      </c>
      <c r="C338" s="7">
        <f>MAX(SUMIFS('Filing Data'!$V:$V,'Filing Data'!$D:$D,'Benchmark Value'!$B338),C337)</f>
        <v>575101578.21672225</v>
      </c>
      <c r="D338" s="7">
        <f>SUMIFS('Filing Data'!$Z:$Z,'Filing Data'!$D:$D,'Benchmark Value'!$B338)</f>
        <v>0</v>
      </c>
      <c r="E338" s="16">
        <f t="shared" si="83"/>
        <v>0</v>
      </c>
      <c r="F338" s="10">
        <f>SUM(D$11:D337)</f>
        <v>0</v>
      </c>
      <c r="G338" s="10">
        <f t="shared" si="75"/>
        <v>366</v>
      </c>
      <c r="H338" s="7">
        <f t="shared" si="84"/>
        <v>0</v>
      </c>
      <c r="I338" s="16">
        <f>SUMIFS('Filing Data'!$X:$X,'Filing Data'!$D:$D,'Benchmark Value'!$B338)</f>
        <v>0</v>
      </c>
      <c r="J338" s="16">
        <f t="shared" si="80"/>
        <v>0</v>
      </c>
      <c r="K338" s="10">
        <f>SUM(I$11:I337)</f>
        <v>0</v>
      </c>
      <c r="L338" s="27">
        <f t="shared" si="76"/>
        <v>366</v>
      </c>
      <c r="M338" s="7">
        <f t="shared" si="85"/>
        <v>0</v>
      </c>
      <c r="N338" s="7">
        <f>IF(ISNA(VLOOKUP(B338,'Distribution Data'!$G:$H,2,FALSE)),0,VLOOKUP(B338,'Distribution Data'!$G:$H,2,FALSE))</f>
        <v>0</v>
      </c>
      <c r="O338" s="16">
        <f>IF(ISNA(INDEX($C337:$C$3618,MATCH(TRUE,INDEX($C337:$C$3618&lt;&gt;$C337,0),0))), O337, INDEX($C337:$C$3618,MATCH(TRUE,INDEX($C337:$C$3618&lt;&gt;$C337,0),0)))</f>
        <v>600071392.45861757</v>
      </c>
      <c r="P338" s="16">
        <f t="shared" si="77"/>
        <v>575101578.21672225</v>
      </c>
      <c r="Q338" s="27">
        <f t="shared" si="81"/>
        <v>9</v>
      </c>
      <c r="R338" s="7">
        <f t="shared" si="86"/>
        <v>2774423.8046550355</v>
      </c>
      <c r="S338" s="7">
        <f t="shared" si="78"/>
        <v>2774423.8046550355</v>
      </c>
      <c r="T338" s="5">
        <f>VLOOKUP($B338,'Benchmark Data'!$A:$B,2,FALSE)</f>
        <v>11.28</v>
      </c>
      <c r="U338" s="12">
        <f t="shared" si="87"/>
        <v>5.3333459753623818E-3</v>
      </c>
      <c r="V338" s="7">
        <f t="shared" si="88"/>
        <v>660614951.9332372</v>
      </c>
    </row>
    <row r="339" spans="1:22" x14ac:dyDescent="0.25">
      <c r="A339" s="5">
        <f t="shared" si="79"/>
        <v>2004</v>
      </c>
      <c r="B339" s="6">
        <f t="shared" si="82"/>
        <v>38279</v>
      </c>
      <c r="C339" s="7">
        <f>MAX(SUMIFS('Filing Data'!$V:$V,'Filing Data'!$D:$D,'Benchmark Value'!$B339),C338)</f>
        <v>575101578.21672225</v>
      </c>
      <c r="D339" s="7">
        <f>SUMIFS('Filing Data'!$Z:$Z,'Filing Data'!$D:$D,'Benchmark Value'!$B339)</f>
        <v>0</v>
      </c>
      <c r="E339" s="16">
        <f t="shared" si="83"/>
        <v>0</v>
      </c>
      <c r="F339" s="10">
        <f>SUM(D$11:D338)</f>
        <v>0</v>
      </c>
      <c r="G339" s="10">
        <f t="shared" si="75"/>
        <v>366</v>
      </c>
      <c r="H339" s="7">
        <f t="shared" si="84"/>
        <v>0</v>
      </c>
      <c r="I339" s="16">
        <f>SUMIFS('Filing Data'!$X:$X,'Filing Data'!$D:$D,'Benchmark Value'!$B339)</f>
        <v>0</v>
      </c>
      <c r="J339" s="16">
        <f t="shared" si="80"/>
        <v>0</v>
      </c>
      <c r="K339" s="10">
        <f>SUM(I$11:I338)</f>
        <v>0</v>
      </c>
      <c r="L339" s="27">
        <f t="shared" si="76"/>
        <v>366</v>
      </c>
      <c r="M339" s="7">
        <f t="shared" si="85"/>
        <v>0</v>
      </c>
      <c r="N339" s="7">
        <f>IF(ISNA(VLOOKUP(B339,'Distribution Data'!$G:$H,2,FALSE)),0,VLOOKUP(B339,'Distribution Data'!$G:$H,2,FALSE))</f>
        <v>0</v>
      </c>
      <c r="O339" s="16">
        <f>IF(ISNA(INDEX($C338:$C$3618,MATCH(TRUE,INDEX($C338:$C$3618&lt;&gt;$C338,0),0))), O338, INDEX($C338:$C$3618,MATCH(TRUE,INDEX($C338:$C$3618&lt;&gt;$C338,0),0)))</f>
        <v>600071392.45861757</v>
      </c>
      <c r="P339" s="16">
        <f t="shared" si="77"/>
        <v>575101578.21672225</v>
      </c>
      <c r="Q339" s="27">
        <f t="shared" si="81"/>
        <v>9</v>
      </c>
      <c r="R339" s="7">
        <f t="shared" si="86"/>
        <v>2774423.8046550355</v>
      </c>
      <c r="S339" s="7">
        <f t="shared" si="78"/>
        <v>2774423.8046550355</v>
      </c>
      <c r="T339" s="5">
        <f>VLOOKUP($B339,'Benchmark Data'!$A:$B,2,FALSE)</f>
        <v>11.2</v>
      </c>
      <c r="U339" s="12">
        <f t="shared" si="87"/>
        <v>-7.1174677688639896E-3</v>
      </c>
      <c r="V339" s="7">
        <f t="shared" si="88"/>
        <v>658704163.31283379</v>
      </c>
    </row>
    <row r="340" spans="1:22" x14ac:dyDescent="0.25">
      <c r="A340" s="5">
        <f t="shared" si="79"/>
        <v>2004</v>
      </c>
      <c r="B340" s="6">
        <f t="shared" si="82"/>
        <v>38280</v>
      </c>
      <c r="C340" s="7">
        <f>MAX(SUMIFS('Filing Data'!$V:$V,'Filing Data'!$D:$D,'Benchmark Value'!$B340),C339)</f>
        <v>575101578.21672225</v>
      </c>
      <c r="D340" s="7">
        <f>SUMIFS('Filing Data'!$Z:$Z,'Filing Data'!$D:$D,'Benchmark Value'!$B340)</f>
        <v>0</v>
      </c>
      <c r="E340" s="16">
        <f t="shared" si="83"/>
        <v>0</v>
      </c>
      <c r="F340" s="10">
        <f>SUM(D$11:D339)</f>
        <v>0</v>
      </c>
      <c r="G340" s="10">
        <f t="shared" si="75"/>
        <v>366</v>
      </c>
      <c r="H340" s="7">
        <f t="shared" si="84"/>
        <v>0</v>
      </c>
      <c r="I340" s="16">
        <f>SUMIFS('Filing Data'!$X:$X,'Filing Data'!$D:$D,'Benchmark Value'!$B340)</f>
        <v>0</v>
      </c>
      <c r="J340" s="16">
        <f t="shared" si="80"/>
        <v>0</v>
      </c>
      <c r="K340" s="10">
        <f>SUM(I$11:I339)</f>
        <v>0</v>
      </c>
      <c r="L340" s="27">
        <f t="shared" si="76"/>
        <v>366</v>
      </c>
      <c r="M340" s="7">
        <f t="shared" si="85"/>
        <v>0</v>
      </c>
      <c r="N340" s="7">
        <f>IF(ISNA(VLOOKUP(B340,'Distribution Data'!$G:$H,2,FALSE)),0,VLOOKUP(B340,'Distribution Data'!$G:$H,2,FALSE))</f>
        <v>0</v>
      </c>
      <c r="O340" s="16">
        <f>IF(ISNA(INDEX($C339:$C$3618,MATCH(TRUE,INDEX($C339:$C$3618&lt;&gt;$C339,0),0))), O339, INDEX($C339:$C$3618,MATCH(TRUE,INDEX($C339:$C$3618&lt;&gt;$C339,0),0)))</f>
        <v>600071392.45861757</v>
      </c>
      <c r="P340" s="16">
        <f t="shared" si="77"/>
        <v>575101578.21672225</v>
      </c>
      <c r="Q340" s="27">
        <f t="shared" si="81"/>
        <v>9</v>
      </c>
      <c r="R340" s="7">
        <f t="shared" si="86"/>
        <v>2774423.8046550355</v>
      </c>
      <c r="S340" s="7">
        <f t="shared" si="78"/>
        <v>2774423.8046550355</v>
      </c>
      <c r="T340" s="5">
        <f>VLOOKUP($B340,'Benchmark Data'!$A:$B,2,FALSE)</f>
        <v>11.16</v>
      </c>
      <c r="U340" s="12">
        <f t="shared" si="87"/>
        <v>-3.5778213478838551E-3</v>
      </c>
      <c r="V340" s="7">
        <f t="shared" si="88"/>
        <v>659126072.24851453</v>
      </c>
    </row>
    <row r="341" spans="1:22" x14ac:dyDescent="0.25">
      <c r="A341" s="5">
        <f t="shared" si="79"/>
        <v>2004</v>
      </c>
      <c r="B341" s="6">
        <f t="shared" si="82"/>
        <v>38281</v>
      </c>
      <c r="C341" s="7">
        <f>MAX(SUMIFS('Filing Data'!$V:$V,'Filing Data'!$D:$D,'Benchmark Value'!$B341),C340)</f>
        <v>575101578.21672225</v>
      </c>
      <c r="D341" s="7">
        <f>SUMIFS('Filing Data'!$Z:$Z,'Filing Data'!$D:$D,'Benchmark Value'!$B341)</f>
        <v>0</v>
      </c>
      <c r="E341" s="16">
        <f t="shared" si="83"/>
        <v>0</v>
      </c>
      <c r="F341" s="10">
        <f>SUM(D$11:D340)</f>
        <v>0</v>
      </c>
      <c r="G341" s="10">
        <f t="shared" si="75"/>
        <v>366</v>
      </c>
      <c r="H341" s="7">
        <f t="shared" si="84"/>
        <v>0</v>
      </c>
      <c r="I341" s="16">
        <f>SUMIFS('Filing Data'!$X:$X,'Filing Data'!$D:$D,'Benchmark Value'!$B341)</f>
        <v>0</v>
      </c>
      <c r="J341" s="16">
        <f t="shared" si="80"/>
        <v>0</v>
      </c>
      <c r="K341" s="10">
        <f>SUM(I$11:I340)</f>
        <v>0</v>
      </c>
      <c r="L341" s="27">
        <f t="shared" si="76"/>
        <v>366</v>
      </c>
      <c r="M341" s="7">
        <f t="shared" si="85"/>
        <v>0</v>
      </c>
      <c r="N341" s="7">
        <f>IF(ISNA(VLOOKUP(B341,'Distribution Data'!$G:$H,2,FALSE)),0,VLOOKUP(B341,'Distribution Data'!$G:$H,2,FALSE))</f>
        <v>0</v>
      </c>
      <c r="O341" s="16">
        <f>IF(ISNA(INDEX($C340:$C$3618,MATCH(TRUE,INDEX($C340:$C$3618&lt;&gt;$C340,0),0))), O340, INDEX($C340:$C$3618,MATCH(TRUE,INDEX($C340:$C$3618&lt;&gt;$C340,0),0)))</f>
        <v>600071392.45861757</v>
      </c>
      <c r="P341" s="16">
        <f t="shared" si="77"/>
        <v>575101578.21672225</v>
      </c>
      <c r="Q341" s="27">
        <f t="shared" si="81"/>
        <v>9</v>
      </c>
      <c r="R341" s="7">
        <f t="shared" si="86"/>
        <v>2774423.8046550355</v>
      </c>
      <c r="S341" s="7">
        <f t="shared" si="78"/>
        <v>2774423.8046550355</v>
      </c>
      <c r="T341" s="5">
        <f>VLOOKUP($B341,'Benchmark Data'!$A:$B,2,FALSE)</f>
        <v>11.3</v>
      </c>
      <c r="U341" s="12">
        <f t="shared" si="87"/>
        <v>1.2466768765130067E-2</v>
      </c>
      <c r="V341" s="7">
        <f t="shared" si="88"/>
        <v>670169102.69428003</v>
      </c>
    </row>
    <row r="342" spans="1:22" x14ac:dyDescent="0.25">
      <c r="A342" s="5">
        <f t="shared" si="79"/>
        <v>2004</v>
      </c>
      <c r="B342" s="6">
        <f t="shared" si="82"/>
        <v>38282</v>
      </c>
      <c r="C342" s="7">
        <f>MAX(SUMIFS('Filing Data'!$V:$V,'Filing Data'!$D:$D,'Benchmark Value'!$B342),C341)</f>
        <v>600071392.45861757</v>
      </c>
      <c r="D342" s="7">
        <f>SUMIFS('Filing Data'!$Z:$Z,'Filing Data'!$D:$D,'Benchmark Value'!$B342)</f>
        <v>0</v>
      </c>
      <c r="E342" s="16">
        <f t="shared" si="83"/>
        <v>0</v>
      </c>
      <c r="F342" s="10">
        <f>SUM(D$11:D341)</f>
        <v>0</v>
      </c>
      <c r="G342" s="10">
        <f t="shared" si="75"/>
        <v>366</v>
      </c>
      <c r="H342" s="7">
        <f t="shared" si="84"/>
        <v>0</v>
      </c>
      <c r="I342" s="16">
        <f>SUMIFS('Filing Data'!$X:$X,'Filing Data'!$D:$D,'Benchmark Value'!$B342)</f>
        <v>0</v>
      </c>
      <c r="J342" s="16">
        <f t="shared" si="80"/>
        <v>0</v>
      </c>
      <c r="K342" s="10">
        <f>SUM(I$11:I341)</f>
        <v>0</v>
      </c>
      <c r="L342" s="27">
        <f t="shared" si="76"/>
        <v>366</v>
      </c>
      <c r="M342" s="7">
        <f t="shared" si="85"/>
        <v>0</v>
      </c>
      <c r="N342" s="7">
        <f>IF(ISNA(VLOOKUP(B342,'Distribution Data'!$G:$H,2,FALSE)),0,VLOOKUP(B342,'Distribution Data'!$G:$H,2,FALSE))</f>
        <v>0</v>
      </c>
      <c r="O342" s="16">
        <f>IF(ISNA(INDEX($C341:$C$3618,MATCH(TRUE,INDEX($C341:$C$3618&lt;&gt;$C341,0),0))), O341, INDEX($C341:$C$3618,MATCH(TRUE,INDEX($C341:$C$3618&lt;&gt;$C341,0),0)))</f>
        <v>600071392.45861757</v>
      </c>
      <c r="P342" s="16">
        <f t="shared" si="77"/>
        <v>575101578.21672225</v>
      </c>
      <c r="Q342" s="27">
        <f t="shared" si="81"/>
        <v>9</v>
      </c>
      <c r="R342" s="7">
        <f t="shared" si="86"/>
        <v>2774423.8046550355</v>
      </c>
      <c r="S342" s="7">
        <f t="shared" si="78"/>
        <v>2774423.8046550355</v>
      </c>
      <c r="T342" s="5">
        <f>VLOOKUP($B342,'Benchmark Data'!$A:$B,2,FALSE)</f>
        <v>11.21</v>
      </c>
      <c r="U342" s="12">
        <f t="shared" si="87"/>
        <v>-7.9964886342263775E-3</v>
      </c>
      <c r="V342" s="7">
        <f t="shared" si="88"/>
        <v>667605896.47747624</v>
      </c>
    </row>
    <row r="343" spans="1:22" x14ac:dyDescent="0.25">
      <c r="A343" s="5">
        <f t="shared" si="79"/>
        <v>2004</v>
      </c>
      <c r="B343" s="6">
        <f t="shared" si="82"/>
        <v>38283</v>
      </c>
      <c r="C343" s="7">
        <f>MAX(SUMIFS('Filing Data'!$V:$V,'Filing Data'!$D:$D,'Benchmark Value'!$B343),C342)</f>
        <v>600071392.45861757</v>
      </c>
      <c r="D343" s="7">
        <f>SUMIFS('Filing Data'!$Z:$Z,'Filing Data'!$D:$D,'Benchmark Value'!$B343)</f>
        <v>0</v>
      </c>
      <c r="E343" s="16">
        <f t="shared" si="83"/>
        <v>0</v>
      </c>
      <c r="F343" s="10">
        <f>SUM(D$11:D342)</f>
        <v>0</v>
      </c>
      <c r="G343" s="10">
        <f t="shared" si="75"/>
        <v>366</v>
      </c>
      <c r="H343" s="7">
        <f t="shared" si="84"/>
        <v>0</v>
      </c>
      <c r="I343" s="16">
        <f>SUMIFS('Filing Data'!$X:$X,'Filing Data'!$D:$D,'Benchmark Value'!$B343)</f>
        <v>0</v>
      </c>
      <c r="J343" s="16">
        <f t="shared" si="80"/>
        <v>0</v>
      </c>
      <c r="K343" s="10">
        <f>SUM(I$11:I342)</f>
        <v>0</v>
      </c>
      <c r="L343" s="27">
        <f t="shared" si="76"/>
        <v>366</v>
      </c>
      <c r="M343" s="7">
        <f t="shared" si="85"/>
        <v>0</v>
      </c>
      <c r="N343" s="7">
        <f>IF(ISNA(VLOOKUP(B343,'Distribution Data'!$G:$H,2,FALSE)),0,VLOOKUP(B343,'Distribution Data'!$G:$H,2,FALSE))</f>
        <v>0</v>
      </c>
      <c r="O343" s="16">
        <f>IF(ISNA(INDEX($C342:$C$3618,MATCH(TRUE,INDEX($C342:$C$3618&lt;&gt;$C342,0),0))), O342, INDEX($C342:$C$3618,MATCH(TRUE,INDEX($C342:$C$3618&lt;&gt;$C342,0),0)))</f>
        <v>617978032.15400076</v>
      </c>
      <c r="P343" s="16">
        <f t="shared" si="77"/>
        <v>600071392.45861757</v>
      </c>
      <c r="Q343" s="27">
        <f t="shared" si="81"/>
        <v>7</v>
      </c>
      <c r="R343" s="7">
        <f t="shared" si="86"/>
        <v>2558091.3850547415</v>
      </c>
      <c r="S343" s="7">
        <f t="shared" si="78"/>
        <v>2558091.3850547415</v>
      </c>
      <c r="T343" s="5">
        <f>VLOOKUP($B343,'Benchmark Data'!$A:$B,2,FALSE)</f>
        <v>11.21</v>
      </c>
      <c r="U343" s="12">
        <f t="shared" si="87"/>
        <v>0</v>
      </c>
      <c r="V343" s="7">
        <f t="shared" si="88"/>
        <v>670163987.86253095</v>
      </c>
    </row>
    <row r="344" spans="1:22" x14ac:dyDescent="0.25">
      <c r="A344" s="5">
        <f t="shared" si="79"/>
        <v>2004</v>
      </c>
      <c r="B344" s="6">
        <f t="shared" si="82"/>
        <v>38284</v>
      </c>
      <c r="C344" s="7">
        <f>MAX(SUMIFS('Filing Data'!$V:$V,'Filing Data'!$D:$D,'Benchmark Value'!$B344),C343)</f>
        <v>600071392.45861757</v>
      </c>
      <c r="D344" s="7">
        <f>SUMIFS('Filing Data'!$Z:$Z,'Filing Data'!$D:$D,'Benchmark Value'!$B344)</f>
        <v>0</v>
      </c>
      <c r="E344" s="16">
        <f t="shared" si="83"/>
        <v>0</v>
      </c>
      <c r="F344" s="10">
        <f>SUM(D$11:D343)</f>
        <v>0</v>
      </c>
      <c r="G344" s="10">
        <f t="shared" si="75"/>
        <v>366</v>
      </c>
      <c r="H344" s="7">
        <f t="shared" si="84"/>
        <v>0</v>
      </c>
      <c r="I344" s="16">
        <f>SUMIFS('Filing Data'!$X:$X,'Filing Data'!$D:$D,'Benchmark Value'!$B344)</f>
        <v>0</v>
      </c>
      <c r="J344" s="16">
        <f t="shared" si="80"/>
        <v>0</v>
      </c>
      <c r="K344" s="10">
        <f>SUM(I$11:I343)</f>
        <v>0</v>
      </c>
      <c r="L344" s="27">
        <f t="shared" si="76"/>
        <v>366</v>
      </c>
      <c r="M344" s="7">
        <f t="shared" si="85"/>
        <v>0</v>
      </c>
      <c r="N344" s="7">
        <f>IF(ISNA(VLOOKUP(B344,'Distribution Data'!$G:$H,2,FALSE)),0,VLOOKUP(B344,'Distribution Data'!$G:$H,2,FALSE))</f>
        <v>0</v>
      </c>
      <c r="O344" s="16">
        <f>IF(ISNA(INDEX($C343:$C$3618,MATCH(TRUE,INDEX($C343:$C$3618&lt;&gt;$C343,0),0))), O343, INDEX($C343:$C$3618,MATCH(TRUE,INDEX($C343:$C$3618&lt;&gt;$C343,0),0)))</f>
        <v>617978032.15400076</v>
      </c>
      <c r="P344" s="16">
        <f t="shared" si="77"/>
        <v>600071392.45861757</v>
      </c>
      <c r="Q344" s="27">
        <f t="shared" si="81"/>
        <v>7</v>
      </c>
      <c r="R344" s="7">
        <f t="shared" si="86"/>
        <v>2558091.3850547415</v>
      </c>
      <c r="S344" s="7">
        <f t="shared" si="78"/>
        <v>2558091.3850547415</v>
      </c>
      <c r="T344" s="5">
        <f>VLOOKUP($B344,'Benchmark Data'!$A:$B,2,FALSE)</f>
        <v>11.21</v>
      </c>
      <c r="U344" s="12">
        <f t="shared" si="87"/>
        <v>0</v>
      </c>
      <c r="V344" s="7">
        <f t="shared" si="88"/>
        <v>672722079.24758565</v>
      </c>
    </row>
    <row r="345" spans="1:22" x14ac:dyDescent="0.25">
      <c r="A345" s="5">
        <f t="shared" si="79"/>
        <v>2004</v>
      </c>
      <c r="B345" s="6">
        <f t="shared" si="82"/>
        <v>38285</v>
      </c>
      <c r="C345" s="7">
        <f>MAX(SUMIFS('Filing Data'!$V:$V,'Filing Data'!$D:$D,'Benchmark Value'!$B345),C344)</f>
        <v>600071392.45861757</v>
      </c>
      <c r="D345" s="7">
        <f>SUMIFS('Filing Data'!$Z:$Z,'Filing Data'!$D:$D,'Benchmark Value'!$B345)</f>
        <v>0</v>
      </c>
      <c r="E345" s="16">
        <f t="shared" si="83"/>
        <v>0</v>
      </c>
      <c r="F345" s="10">
        <f>SUM(D$11:D344)</f>
        <v>0</v>
      </c>
      <c r="G345" s="10">
        <f t="shared" si="75"/>
        <v>366</v>
      </c>
      <c r="H345" s="7">
        <f t="shared" si="84"/>
        <v>0</v>
      </c>
      <c r="I345" s="16">
        <f>SUMIFS('Filing Data'!$X:$X,'Filing Data'!$D:$D,'Benchmark Value'!$B345)</f>
        <v>0</v>
      </c>
      <c r="J345" s="16">
        <f t="shared" si="80"/>
        <v>0</v>
      </c>
      <c r="K345" s="10">
        <f>SUM(I$11:I344)</f>
        <v>0</v>
      </c>
      <c r="L345" s="27">
        <f t="shared" si="76"/>
        <v>366</v>
      </c>
      <c r="M345" s="7">
        <f t="shared" si="85"/>
        <v>0</v>
      </c>
      <c r="N345" s="7">
        <f>IF(ISNA(VLOOKUP(B345,'Distribution Data'!$G:$H,2,FALSE)),0,VLOOKUP(B345,'Distribution Data'!$G:$H,2,FALSE))</f>
        <v>0</v>
      </c>
      <c r="O345" s="16">
        <f>IF(ISNA(INDEX($C344:$C$3618,MATCH(TRUE,INDEX($C344:$C$3618&lt;&gt;$C344,0),0))), O344, INDEX($C344:$C$3618,MATCH(TRUE,INDEX($C344:$C$3618&lt;&gt;$C344,0),0)))</f>
        <v>617978032.15400076</v>
      </c>
      <c r="P345" s="16">
        <f t="shared" si="77"/>
        <v>600071392.45861757</v>
      </c>
      <c r="Q345" s="27">
        <f t="shared" si="81"/>
        <v>7</v>
      </c>
      <c r="R345" s="7">
        <f t="shared" si="86"/>
        <v>2558091.3850547415</v>
      </c>
      <c r="S345" s="7">
        <f t="shared" si="78"/>
        <v>2558091.3850547415</v>
      </c>
      <c r="T345" s="5">
        <f>VLOOKUP($B345,'Benchmark Data'!$A:$B,2,FALSE)</f>
        <v>11.15</v>
      </c>
      <c r="U345" s="12">
        <f t="shared" si="87"/>
        <v>-5.3667391779407868E-3</v>
      </c>
      <c r="V345" s="7">
        <f t="shared" si="88"/>
        <v>671679517.22007525</v>
      </c>
    </row>
    <row r="346" spans="1:22" x14ac:dyDescent="0.25">
      <c r="A346" s="5">
        <f t="shared" si="79"/>
        <v>2004</v>
      </c>
      <c r="B346" s="6">
        <f t="shared" si="82"/>
        <v>38286</v>
      </c>
      <c r="C346" s="7">
        <f>MAX(SUMIFS('Filing Data'!$V:$V,'Filing Data'!$D:$D,'Benchmark Value'!$B346),C345)</f>
        <v>600071392.45861757</v>
      </c>
      <c r="D346" s="7">
        <f>SUMIFS('Filing Data'!$Z:$Z,'Filing Data'!$D:$D,'Benchmark Value'!$B346)</f>
        <v>0</v>
      </c>
      <c r="E346" s="16">
        <f t="shared" si="83"/>
        <v>0</v>
      </c>
      <c r="F346" s="10">
        <f>SUM(D$11:D345)</f>
        <v>0</v>
      </c>
      <c r="G346" s="10">
        <f t="shared" si="75"/>
        <v>366</v>
      </c>
      <c r="H346" s="7">
        <f t="shared" si="84"/>
        <v>0</v>
      </c>
      <c r="I346" s="16">
        <f>SUMIFS('Filing Data'!$X:$X,'Filing Data'!$D:$D,'Benchmark Value'!$B346)</f>
        <v>0</v>
      </c>
      <c r="J346" s="16">
        <f t="shared" si="80"/>
        <v>0</v>
      </c>
      <c r="K346" s="10">
        <f>SUM(I$11:I345)</f>
        <v>0</v>
      </c>
      <c r="L346" s="27">
        <f t="shared" si="76"/>
        <v>366</v>
      </c>
      <c r="M346" s="7">
        <f t="shared" si="85"/>
        <v>0</v>
      </c>
      <c r="N346" s="7">
        <f>IF(ISNA(VLOOKUP(B346,'Distribution Data'!$G:$H,2,FALSE)),0,VLOOKUP(B346,'Distribution Data'!$G:$H,2,FALSE))</f>
        <v>0</v>
      </c>
      <c r="O346" s="16">
        <f>IF(ISNA(INDEX($C345:$C$3618,MATCH(TRUE,INDEX($C345:$C$3618&lt;&gt;$C345,0),0))), O345, INDEX($C345:$C$3618,MATCH(TRUE,INDEX($C345:$C$3618&lt;&gt;$C345,0),0)))</f>
        <v>617978032.15400076</v>
      </c>
      <c r="P346" s="16">
        <f t="shared" si="77"/>
        <v>600071392.45861757</v>
      </c>
      <c r="Q346" s="27">
        <f t="shared" si="81"/>
        <v>7</v>
      </c>
      <c r="R346" s="7">
        <f t="shared" si="86"/>
        <v>2558091.3850547415</v>
      </c>
      <c r="S346" s="7">
        <f t="shared" si="78"/>
        <v>2558091.3850547415</v>
      </c>
      <c r="T346" s="5">
        <f>VLOOKUP($B346,'Benchmark Data'!$A:$B,2,FALSE)</f>
        <v>11.32</v>
      </c>
      <c r="U346" s="12">
        <f t="shared" si="87"/>
        <v>1.513157486890911E-2</v>
      </c>
      <c r="V346" s="7">
        <f t="shared" si="88"/>
        <v>684478462.23090684</v>
      </c>
    </row>
    <row r="347" spans="1:22" x14ac:dyDescent="0.25">
      <c r="A347" s="5">
        <f t="shared" si="79"/>
        <v>2004</v>
      </c>
      <c r="B347" s="6">
        <f t="shared" si="82"/>
        <v>38287</v>
      </c>
      <c r="C347" s="7">
        <f>MAX(SUMIFS('Filing Data'!$V:$V,'Filing Data'!$D:$D,'Benchmark Value'!$B347),C346)</f>
        <v>600071392.45861757</v>
      </c>
      <c r="D347" s="7">
        <f>SUMIFS('Filing Data'!$Z:$Z,'Filing Data'!$D:$D,'Benchmark Value'!$B347)</f>
        <v>0</v>
      </c>
      <c r="E347" s="16">
        <f t="shared" si="83"/>
        <v>0</v>
      </c>
      <c r="F347" s="10">
        <f>SUM(D$11:D346)</f>
        <v>0</v>
      </c>
      <c r="G347" s="10">
        <f t="shared" si="75"/>
        <v>366</v>
      </c>
      <c r="H347" s="7">
        <f t="shared" si="84"/>
        <v>0</v>
      </c>
      <c r="I347" s="16">
        <f>SUMIFS('Filing Data'!$X:$X,'Filing Data'!$D:$D,'Benchmark Value'!$B347)</f>
        <v>0</v>
      </c>
      <c r="J347" s="16">
        <f t="shared" si="80"/>
        <v>0</v>
      </c>
      <c r="K347" s="10">
        <f>SUM(I$11:I346)</f>
        <v>0</v>
      </c>
      <c r="L347" s="27">
        <f t="shared" si="76"/>
        <v>366</v>
      </c>
      <c r="M347" s="7">
        <f t="shared" si="85"/>
        <v>0</v>
      </c>
      <c r="N347" s="7">
        <f>IF(ISNA(VLOOKUP(B347,'Distribution Data'!$G:$H,2,FALSE)),0,VLOOKUP(B347,'Distribution Data'!$G:$H,2,FALSE))</f>
        <v>0</v>
      </c>
      <c r="O347" s="16">
        <f>IF(ISNA(INDEX($C346:$C$3618,MATCH(TRUE,INDEX($C346:$C$3618&lt;&gt;$C346,0),0))), O346, INDEX($C346:$C$3618,MATCH(TRUE,INDEX($C346:$C$3618&lt;&gt;$C346,0),0)))</f>
        <v>617978032.15400076</v>
      </c>
      <c r="P347" s="16">
        <f t="shared" si="77"/>
        <v>600071392.45861757</v>
      </c>
      <c r="Q347" s="27">
        <f t="shared" si="81"/>
        <v>7</v>
      </c>
      <c r="R347" s="7">
        <f t="shared" si="86"/>
        <v>2558091.3850547415</v>
      </c>
      <c r="S347" s="7">
        <f t="shared" si="78"/>
        <v>2558091.3850547415</v>
      </c>
      <c r="T347" s="5">
        <f>VLOOKUP($B347,'Benchmark Data'!$A:$B,2,FALSE)</f>
        <v>11.4</v>
      </c>
      <c r="U347" s="12">
        <f t="shared" si="87"/>
        <v>7.042282625412951E-3</v>
      </c>
      <c r="V347" s="7">
        <f t="shared" si="88"/>
        <v>691873857.23596799</v>
      </c>
    </row>
    <row r="348" spans="1:22" x14ac:dyDescent="0.25">
      <c r="A348" s="5">
        <f t="shared" si="79"/>
        <v>2004</v>
      </c>
      <c r="B348" s="6">
        <f t="shared" si="82"/>
        <v>38288</v>
      </c>
      <c r="C348" s="7">
        <f>MAX(SUMIFS('Filing Data'!$V:$V,'Filing Data'!$D:$D,'Benchmark Value'!$B348),C347)</f>
        <v>600071392.45861757</v>
      </c>
      <c r="D348" s="7">
        <f>SUMIFS('Filing Data'!$Z:$Z,'Filing Data'!$D:$D,'Benchmark Value'!$B348)</f>
        <v>0</v>
      </c>
      <c r="E348" s="16">
        <f t="shared" si="83"/>
        <v>0</v>
      </c>
      <c r="F348" s="10">
        <f>SUM(D$11:D347)</f>
        <v>0</v>
      </c>
      <c r="G348" s="10">
        <f t="shared" si="75"/>
        <v>366</v>
      </c>
      <c r="H348" s="7">
        <f t="shared" si="84"/>
        <v>0</v>
      </c>
      <c r="I348" s="16">
        <f>SUMIFS('Filing Data'!$X:$X,'Filing Data'!$D:$D,'Benchmark Value'!$B348)</f>
        <v>0</v>
      </c>
      <c r="J348" s="16">
        <f t="shared" si="80"/>
        <v>0</v>
      </c>
      <c r="K348" s="10">
        <f>SUM(I$11:I347)</f>
        <v>0</v>
      </c>
      <c r="L348" s="27">
        <f t="shared" si="76"/>
        <v>366</v>
      </c>
      <c r="M348" s="7">
        <f t="shared" si="85"/>
        <v>0</v>
      </c>
      <c r="N348" s="7">
        <f>IF(ISNA(VLOOKUP(B348,'Distribution Data'!$G:$H,2,FALSE)),0,VLOOKUP(B348,'Distribution Data'!$G:$H,2,FALSE))</f>
        <v>0</v>
      </c>
      <c r="O348" s="16">
        <f>IF(ISNA(INDEX($C347:$C$3618,MATCH(TRUE,INDEX($C347:$C$3618&lt;&gt;$C347,0),0))), O347, INDEX($C347:$C$3618,MATCH(TRUE,INDEX($C347:$C$3618&lt;&gt;$C347,0),0)))</f>
        <v>617978032.15400076</v>
      </c>
      <c r="P348" s="16">
        <f t="shared" si="77"/>
        <v>600071392.45861757</v>
      </c>
      <c r="Q348" s="27">
        <f t="shared" si="81"/>
        <v>7</v>
      </c>
      <c r="R348" s="7">
        <f t="shared" si="86"/>
        <v>2558091.3850547415</v>
      </c>
      <c r="S348" s="7">
        <f t="shared" si="78"/>
        <v>2558091.3850547415</v>
      </c>
      <c r="T348" s="5">
        <f>VLOOKUP($B348,'Benchmark Data'!$A:$B,2,FALSE)</f>
        <v>11.42</v>
      </c>
      <c r="U348" s="12">
        <f t="shared" si="87"/>
        <v>1.7528488274143868E-3</v>
      </c>
      <c r="V348" s="7">
        <f t="shared" si="88"/>
        <v>695645762.40564716</v>
      </c>
    </row>
    <row r="349" spans="1:22" x14ac:dyDescent="0.25">
      <c r="A349" s="5">
        <f t="shared" si="79"/>
        <v>2004</v>
      </c>
      <c r="B349" s="6">
        <f t="shared" si="82"/>
        <v>38289</v>
      </c>
      <c r="C349" s="7">
        <f>MAX(SUMIFS('Filing Data'!$V:$V,'Filing Data'!$D:$D,'Benchmark Value'!$B349),C348)</f>
        <v>617978032.15400076</v>
      </c>
      <c r="D349" s="7">
        <f>SUMIFS('Filing Data'!$Z:$Z,'Filing Data'!$D:$D,'Benchmark Value'!$B349)</f>
        <v>0</v>
      </c>
      <c r="E349" s="16">
        <f t="shared" si="83"/>
        <v>0</v>
      </c>
      <c r="F349" s="10">
        <f>SUM(D$11:D348)</f>
        <v>0</v>
      </c>
      <c r="G349" s="10">
        <f t="shared" si="75"/>
        <v>366</v>
      </c>
      <c r="H349" s="7">
        <f t="shared" si="84"/>
        <v>0</v>
      </c>
      <c r="I349" s="16">
        <f>SUMIFS('Filing Data'!$X:$X,'Filing Data'!$D:$D,'Benchmark Value'!$B349)</f>
        <v>0</v>
      </c>
      <c r="J349" s="16">
        <f t="shared" si="80"/>
        <v>0</v>
      </c>
      <c r="K349" s="10">
        <f>SUM(I$11:I348)</f>
        <v>0</v>
      </c>
      <c r="L349" s="27">
        <f t="shared" si="76"/>
        <v>366</v>
      </c>
      <c r="M349" s="7">
        <f t="shared" si="85"/>
        <v>0</v>
      </c>
      <c r="N349" s="7">
        <f>IF(ISNA(VLOOKUP(B349,'Distribution Data'!$G:$H,2,FALSE)),0,VLOOKUP(B349,'Distribution Data'!$G:$H,2,FALSE))</f>
        <v>0</v>
      </c>
      <c r="O349" s="16">
        <f>IF(ISNA(INDEX($C348:$C$3618,MATCH(TRUE,INDEX($C348:$C$3618&lt;&gt;$C348,0),0))), O348, INDEX($C348:$C$3618,MATCH(TRUE,INDEX($C348:$C$3618&lt;&gt;$C348,0),0)))</f>
        <v>617978032.15400076</v>
      </c>
      <c r="P349" s="16">
        <f t="shared" si="77"/>
        <v>600071392.45861757</v>
      </c>
      <c r="Q349" s="27">
        <f t="shared" si="81"/>
        <v>7</v>
      </c>
      <c r="R349" s="7">
        <f t="shared" si="86"/>
        <v>2558091.3850547415</v>
      </c>
      <c r="S349" s="7">
        <f t="shared" si="78"/>
        <v>2558091.3850547415</v>
      </c>
      <c r="T349" s="5">
        <f>VLOOKUP($B349,'Benchmark Data'!$A:$B,2,FALSE)</f>
        <v>11.37</v>
      </c>
      <c r="U349" s="12">
        <f t="shared" si="87"/>
        <v>-4.3878964654196018E-3</v>
      </c>
      <c r="V349" s="7">
        <f t="shared" si="88"/>
        <v>695158119.27929354</v>
      </c>
    </row>
    <row r="350" spans="1:22" x14ac:dyDescent="0.25">
      <c r="A350" s="5">
        <f t="shared" si="79"/>
        <v>2004</v>
      </c>
      <c r="B350" s="6">
        <f t="shared" si="82"/>
        <v>38290</v>
      </c>
      <c r="C350" s="7">
        <f>MAX(SUMIFS('Filing Data'!$V:$V,'Filing Data'!$D:$D,'Benchmark Value'!$B350),C349)</f>
        <v>617978032.15400076</v>
      </c>
      <c r="D350" s="7">
        <f>SUMIFS('Filing Data'!$Z:$Z,'Filing Data'!$D:$D,'Benchmark Value'!$B350)</f>
        <v>0</v>
      </c>
      <c r="E350" s="16">
        <f t="shared" si="83"/>
        <v>0</v>
      </c>
      <c r="F350" s="10">
        <f>SUM(D$11:D349)</f>
        <v>0</v>
      </c>
      <c r="G350" s="10">
        <f t="shared" si="75"/>
        <v>366</v>
      </c>
      <c r="H350" s="7">
        <f t="shared" si="84"/>
        <v>0</v>
      </c>
      <c r="I350" s="16">
        <f>SUMIFS('Filing Data'!$X:$X,'Filing Data'!$D:$D,'Benchmark Value'!$B350)</f>
        <v>0</v>
      </c>
      <c r="J350" s="16">
        <f t="shared" si="80"/>
        <v>0</v>
      </c>
      <c r="K350" s="10">
        <f>SUM(I$11:I349)</f>
        <v>0</v>
      </c>
      <c r="L350" s="27">
        <f t="shared" si="76"/>
        <v>366</v>
      </c>
      <c r="M350" s="7">
        <f t="shared" si="85"/>
        <v>0</v>
      </c>
      <c r="N350" s="7">
        <f>IF(ISNA(VLOOKUP(B350,'Distribution Data'!$G:$H,2,FALSE)),0,VLOOKUP(B350,'Distribution Data'!$G:$H,2,FALSE))</f>
        <v>0</v>
      </c>
      <c r="O350" s="16">
        <f>IF(ISNA(INDEX($C349:$C$3618,MATCH(TRUE,INDEX($C349:$C$3618&lt;&gt;$C349,0),0))), O349, INDEX($C349:$C$3618,MATCH(TRUE,INDEX($C349:$C$3618&lt;&gt;$C349,0),0)))</f>
        <v>749890277.90998995</v>
      </c>
      <c r="P350" s="16">
        <f t="shared" si="77"/>
        <v>617978032.15400076</v>
      </c>
      <c r="Q350" s="27">
        <f t="shared" si="81"/>
        <v>49</v>
      </c>
      <c r="R350" s="7">
        <f t="shared" si="86"/>
        <v>2692086.6480814121</v>
      </c>
      <c r="S350" s="7">
        <f t="shared" si="78"/>
        <v>2692086.6480814121</v>
      </c>
      <c r="T350" s="5">
        <f>VLOOKUP($B350,'Benchmark Data'!$A:$B,2,FALSE)</f>
        <v>11.37</v>
      </c>
      <c r="U350" s="12">
        <f t="shared" si="87"/>
        <v>0</v>
      </c>
      <c r="V350" s="7">
        <f t="shared" si="88"/>
        <v>697850205.92737496</v>
      </c>
    </row>
    <row r="351" spans="1:22" x14ac:dyDescent="0.25">
      <c r="A351" s="5">
        <f t="shared" si="79"/>
        <v>2004</v>
      </c>
      <c r="B351" s="6">
        <f t="shared" si="82"/>
        <v>38291</v>
      </c>
      <c r="C351" s="7">
        <f>MAX(SUMIFS('Filing Data'!$V:$V,'Filing Data'!$D:$D,'Benchmark Value'!$B351),C350)</f>
        <v>617978032.15400076</v>
      </c>
      <c r="D351" s="7">
        <f>SUMIFS('Filing Data'!$Z:$Z,'Filing Data'!$D:$D,'Benchmark Value'!$B351)</f>
        <v>0</v>
      </c>
      <c r="E351" s="16">
        <f t="shared" si="83"/>
        <v>0</v>
      </c>
      <c r="F351" s="10">
        <f>SUM(D$11:D350)</f>
        <v>0</v>
      </c>
      <c r="G351" s="10">
        <f t="shared" si="75"/>
        <v>366</v>
      </c>
      <c r="H351" s="7">
        <f t="shared" si="84"/>
        <v>0</v>
      </c>
      <c r="I351" s="16">
        <f>SUMIFS('Filing Data'!$X:$X,'Filing Data'!$D:$D,'Benchmark Value'!$B351)</f>
        <v>0</v>
      </c>
      <c r="J351" s="16">
        <f t="shared" si="80"/>
        <v>0</v>
      </c>
      <c r="K351" s="10">
        <f>SUM(I$11:I350)</f>
        <v>0</v>
      </c>
      <c r="L351" s="27">
        <f t="shared" si="76"/>
        <v>366</v>
      </c>
      <c r="M351" s="7">
        <f t="shared" si="85"/>
        <v>0</v>
      </c>
      <c r="N351" s="7">
        <f>IF(ISNA(VLOOKUP(B351,'Distribution Data'!$G:$H,2,FALSE)),0,VLOOKUP(B351,'Distribution Data'!$G:$H,2,FALSE))</f>
        <v>0</v>
      </c>
      <c r="O351" s="16">
        <f>IF(ISNA(INDEX($C350:$C$3618,MATCH(TRUE,INDEX($C350:$C$3618&lt;&gt;$C350,0),0))), O350, INDEX($C350:$C$3618,MATCH(TRUE,INDEX($C350:$C$3618&lt;&gt;$C350,0),0)))</f>
        <v>749890277.90998995</v>
      </c>
      <c r="P351" s="16">
        <f t="shared" si="77"/>
        <v>617978032.15400076</v>
      </c>
      <c r="Q351" s="27">
        <f t="shared" si="81"/>
        <v>49</v>
      </c>
      <c r="R351" s="7">
        <f t="shared" si="86"/>
        <v>2692086.6480814121</v>
      </c>
      <c r="S351" s="7">
        <f t="shared" si="78"/>
        <v>2692086.6480814121</v>
      </c>
      <c r="T351" s="5">
        <f>VLOOKUP($B351,'Benchmark Data'!$A:$B,2,FALSE)</f>
        <v>11.37</v>
      </c>
      <c r="U351" s="12">
        <f t="shared" si="87"/>
        <v>0</v>
      </c>
      <c r="V351" s="7">
        <f t="shared" si="88"/>
        <v>700542292.57545638</v>
      </c>
    </row>
    <row r="352" spans="1:22" x14ac:dyDescent="0.25">
      <c r="A352" s="5">
        <f t="shared" si="79"/>
        <v>2004</v>
      </c>
      <c r="B352" s="6">
        <f t="shared" si="82"/>
        <v>38292</v>
      </c>
      <c r="C352" s="7">
        <f>MAX(SUMIFS('Filing Data'!$V:$V,'Filing Data'!$D:$D,'Benchmark Value'!$B352),C351)</f>
        <v>617978032.15400076</v>
      </c>
      <c r="D352" s="7">
        <f>SUMIFS('Filing Data'!$Z:$Z,'Filing Data'!$D:$D,'Benchmark Value'!$B352)</f>
        <v>0</v>
      </c>
      <c r="E352" s="16">
        <f t="shared" si="83"/>
        <v>0</v>
      </c>
      <c r="F352" s="10">
        <f>SUM(D$11:D351)</f>
        <v>0</v>
      </c>
      <c r="G352" s="10">
        <f t="shared" si="75"/>
        <v>366</v>
      </c>
      <c r="H352" s="7">
        <f t="shared" si="84"/>
        <v>0</v>
      </c>
      <c r="I352" s="16">
        <f>SUMIFS('Filing Data'!$X:$X,'Filing Data'!$D:$D,'Benchmark Value'!$B352)</f>
        <v>0</v>
      </c>
      <c r="J352" s="16">
        <f t="shared" si="80"/>
        <v>0</v>
      </c>
      <c r="K352" s="10">
        <f>SUM(I$11:I351)</f>
        <v>0</v>
      </c>
      <c r="L352" s="27">
        <f t="shared" si="76"/>
        <v>366</v>
      </c>
      <c r="M352" s="7">
        <f t="shared" si="85"/>
        <v>0</v>
      </c>
      <c r="N352" s="7">
        <f>IF(ISNA(VLOOKUP(B352,'Distribution Data'!$G:$H,2,FALSE)),0,VLOOKUP(B352,'Distribution Data'!$G:$H,2,FALSE))</f>
        <v>0</v>
      </c>
      <c r="O352" s="16">
        <f>IF(ISNA(INDEX($C351:$C$3618,MATCH(TRUE,INDEX($C351:$C$3618&lt;&gt;$C351,0),0))), O351, INDEX($C351:$C$3618,MATCH(TRUE,INDEX($C351:$C$3618&lt;&gt;$C351,0),0)))</f>
        <v>749890277.90998995</v>
      </c>
      <c r="P352" s="16">
        <f t="shared" si="77"/>
        <v>617978032.15400076</v>
      </c>
      <c r="Q352" s="27">
        <f t="shared" si="81"/>
        <v>49</v>
      </c>
      <c r="R352" s="7">
        <f t="shared" si="86"/>
        <v>2692086.6480814121</v>
      </c>
      <c r="S352" s="7">
        <f t="shared" si="78"/>
        <v>2692086.6480814121</v>
      </c>
      <c r="T352" s="5">
        <f>VLOOKUP($B352,'Benchmark Data'!$A:$B,2,FALSE)</f>
        <v>11.51</v>
      </c>
      <c r="U352" s="12">
        <f t="shared" si="87"/>
        <v>1.2237914971346556E-2</v>
      </c>
      <c r="V352" s="7">
        <f t="shared" si="88"/>
        <v>711860229.79174924</v>
      </c>
    </row>
    <row r="353" spans="1:22" x14ac:dyDescent="0.25">
      <c r="A353" s="5">
        <f t="shared" si="79"/>
        <v>2004</v>
      </c>
      <c r="B353" s="6">
        <f t="shared" si="82"/>
        <v>38293</v>
      </c>
      <c r="C353" s="7">
        <f>MAX(SUMIFS('Filing Data'!$V:$V,'Filing Data'!$D:$D,'Benchmark Value'!$B353),C352)</f>
        <v>617978032.15400076</v>
      </c>
      <c r="D353" s="7">
        <f>SUMIFS('Filing Data'!$Z:$Z,'Filing Data'!$D:$D,'Benchmark Value'!$B353)</f>
        <v>0</v>
      </c>
      <c r="E353" s="16">
        <f t="shared" si="83"/>
        <v>0</v>
      </c>
      <c r="F353" s="10">
        <f>SUM(D$11:D352)</f>
        <v>0</v>
      </c>
      <c r="G353" s="10">
        <f t="shared" si="75"/>
        <v>366</v>
      </c>
      <c r="H353" s="7">
        <f t="shared" si="84"/>
        <v>0</v>
      </c>
      <c r="I353" s="16">
        <f>SUMIFS('Filing Data'!$X:$X,'Filing Data'!$D:$D,'Benchmark Value'!$B353)</f>
        <v>0</v>
      </c>
      <c r="J353" s="16">
        <f t="shared" si="80"/>
        <v>0</v>
      </c>
      <c r="K353" s="10">
        <f>SUM(I$11:I352)</f>
        <v>0</v>
      </c>
      <c r="L353" s="27">
        <f t="shared" si="76"/>
        <v>366</v>
      </c>
      <c r="M353" s="7">
        <f t="shared" si="85"/>
        <v>0</v>
      </c>
      <c r="N353" s="7">
        <f>IF(ISNA(VLOOKUP(B353,'Distribution Data'!$G:$H,2,FALSE)),0,VLOOKUP(B353,'Distribution Data'!$G:$H,2,FALSE))</f>
        <v>0</v>
      </c>
      <c r="O353" s="16">
        <f>IF(ISNA(INDEX($C352:$C$3618,MATCH(TRUE,INDEX($C352:$C$3618&lt;&gt;$C352,0),0))), O352, INDEX($C352:$C$3618,MATCH(TRUE,INDEX($C352:$C$3618&lt;&gt;$C352,0),0)))</f>
        <v>749890277.90998995</v>
      </c>
      <c r="P353" s="16">
        <f t="shared" si="77"/>
        <v>617978032.15400076</v>
      </c>
      <c r="Q353" s="27">
        <f t="shared" si="81"/>
        <v>49</v>
      </c>
      <c r="R353" s="7">
        <f t="shared" si="86"/>
        <v>2692086.6480814121</v>
      </c>
      <c r="S353" s="7">
        <f t="shared" si="78"/>
        <v>2692086.6480814121</v>
      </c>
      <c r="T353" s="5">
        <f>VLOOKUP($B353,'Benchmark Data'!$A:$B,2,FALSE)</f>
        <v>11.39</v>
      </c>
      <c r="U353" s="12">
        <f t="shared" si="87"/>
        <v>-1.0480445274700427E-2</v>
      </c>
      <c r="V353" s="7">
        <f t="shared" si="88"/>
        <v>707130663.30559874</v>
      </c>
    </row>
    <row r="354" spans="1:22" x14ac:dyDescent="0.25">
      <c r="A354" s="5">
        <f t="shared" si="79"/>
        <v>2004</v>
      </c>
      <c r="B354" s="6">
        <f t="shared" si="82"/>
        <v>38294</v>
      </c>
      <c r="C354" s="7">
        <f>MAX(SUMIFS('Filing Data'!$V:$V,'Filing Data'!$D:$D,'Benchmark Value'!$B354),C353)</f>
        <v>617978032.15400076</v>
      </c>
      <c r="D354" s="7">
        <f>SUMIFS('Filing Data'!$Z:$Z,'Filing Data'!$D:$D,'Benchmark Value'!$B354)</f>
        <v>0</v>
      </c>
      <c r="E354" s="16">
        <f t="shared" si="83"/>
        <v>0</v>
      </c>
      <c r="F354" s="10">
        <f>SUM(D$11:D353)</f>
        <v>0</v>
      </c>
      <c r="G354" s="10">
        <f t="shared" si="75"/>
        <v>366</v>
      </c>
      <c r="H354" s="7">
        <f t="shared" si="84"/>
        <v>0</v>
      </c>
      <c r="I354" s="16">
        <f>SUMIFS('Filing Data'!$X:$X,'Filing Data'!$D:$D,'Benchmark Value'!$B354)</f>
        <v>0</v>
      </c>
      <c r="J354" s="16">
        <f t="shared" si="80"/>
        <v>0</v>
      </c>
      <c r="K354" s="10">
        <f>SUM(I$11:I353)</f>
        <v>0</v>
      </c>
      <c r="L354" s="27">
        <f t="shared" si="76"/>
        <v>366</v>
      </c>
      <c r="M354" s="7">
        <f t="shared" si="85"/>
        <v>0</v>
      </c>
      <c r="N354" s="7">
        <f>IF(ISNA(VLOOKUP(B354,'Distribution Data'!$G:$H,2,FALSE)),0,VLOOKUP(B354,'Distribution Data'!$G:$H,2,FALSE))</f>
        <v>0</v>
      </c>
      <c r="O354" s="16">
        <f>IF(ISNA(INDEX($C353:$C$3618,MATCH(TRUE,INDEX($C353:$C$3618&lt;&gt;$C353,0),0))), O353, INDEX($C353:$C$3618,MATCH(TRUE,INDEX($C353:$C$3618&lt;&gt;$C353,0),0)))</f>
        <v>749890277.90998995</v>
      </c>
      <c r="P354" s="16">
        <f t="shared" si="77"/>
        <v>617978032.15400076</v>
      </c>
      <c r="Q354" s="27">
        <f t="shared" si="81"/>
        <v>49</v>
      </c>
      <c r="R354" s="7">
        <f t="shared" si="86"/>
        <v>2692086.6480814121</v>
      </c>
      <c r="S354" s="7">
        <f t="shared" si="78"/>
        <v>2692086.6480814121</v>
      </c>
      <c r="T354" s="5">
        <f>VLOOKUP($B354,'Benchmark Data'!$A:$B,2,FALSE)</f>
        <v>11.51</v>
      </c>
      <c r="U354" s="12">
        <f t="shared" si="87"/>
        <v>1.0480445274700418E-2</v>
      </c>
      <c r="V354" s="7">
        <f t="shared" si="88"/>
        <v>717272765.72160566</v>
      </c>
    </row>
    <row r="355" spans="1:22" x14ac:dyDescent="0.25">
      <c r="A355" s="5">
        <f t="shared" si="79"/>
        <v>2004</v>
      </c>
      <c r="B355" s="6">
        <f t="shared" si="82"/>
        <v>38295</v>
      </c>
      <c r="C355" s="7">
        <f>MAX(SUMIFS('Filing Data'!$V:$V,'Filing Data'!$D:$D,'Benchmark Value'!$B355),C354)</f>
        <v>617978032.15400076</v>
      </c>
      <c r="D355" s="7">
        <f>SUMIFS('Filing Data'!$Z:$Z,'Filing Data'!$D:$D,'Benchmark Value'!$B355)</f>
        <v>0</v>
      </c>
      <c r="E355" s="16">
        <f t="shared" si="83"/>
        <v>0</v>
      </c>
      <c r="F355" s="10">
        <f>SUM(D$11:D354)</f>
        <v>0</v>
      </c>
      <c r="G355" s="10">
        <f t="shared" si="75"/>
        <v>366</v>
      </c>
      <c r="H355" s="7">
        <f t="shared" si="84"/>
        <v>0</v>
      </c>
      <c r="I355" s="16">
        <f>SUMIFS('Filing Data'!$X:$X,'Filing Data'!$D:$D,'Benchmark Value'!$B355)</f>
        <v>0</v>
      </c>
      <c r="J355" s="16">
        <f t="shared" si="80"/>
        <v>0</v>
      </c>
      <c r="K355" s="10">
        <f>SUM(I$11:I354)</f>
        <v>0</v>
      </c>
      <c r="L355" s="27">
        <f t="shared" si="76"/>
        <v>366</v>
      </c>
      <c r="M355" s="7">
        <f t="shared" si="85"/>
        <v>0</v>
      </c>
      <c r="N355" s="7">
        <f>IF(ISNA(VLOOKUP(B355,'Distribution Data'!$G:$H,2,FALSE)),0,VLOOKUP(B355,'Distribution Data'!$G:$H,2,FALSE))</f>
        <v>0</v>
      </c>
      <c r="O355" s="16">
        <f>IF(ISNA(INDEX($C354:$C$3618,MATCH(TRUE,INDEX($C354:$C$3618&lt;&gt;$C354,0),0))), O354, INDEX($C354:$C$3618,MATCH(TRUE,INDEX($C354:$C$3618&lt;&gt;$C354,0),0)))</f>
        <v>749890277.90998995</v>
      </c>
      <c r="P355" s="16">
        <f t="shared" si="77"/>
        <v>617978032.15400076</v>
      </c>
      <c r="Q355" s="27">
        <f t="shared" si="81"/>
        <v>49</v>
      </c>
      <c r="R355" s="7">
        <f t="shared" si="86"/>
        <v>2692086.6480814121</v>
      </c>
      <c r="S355" s="7">
        <f t="shared" si="78"/>
        <v>2692086.6480814121</v>
      </c>
      <c r="T355" s="5">
        <f>VLOOKUP($B355,'Benchmark Data'!$A:$B,2,FALSE)</f>
        <v>11.67</v>
      </c>
      <c r="U355" s="12">
        <f t="shared" si="87"/>
        <v>1.3805223564673313E-2</v>
      </c>
      <c r="V355" s="7">
        <f t="shared" si="88"/>
        <v>729935629.30413163</v>
      </c>
    </row>
    <row r="356" spans="1:22" x14ac:dyDescent="0.25">
      <c r="A356" s="5">
        <f t="shared" si="79"/>
        <v>2004</v>
      </c>
      <c r="B356" s="6">
        <f t="shared" si="82"/>
        <v>38296</v>
      </c>
      <c r="C356" s="7">
        <f>MAX(SUMIFS('Filing Data'!$V:$V,'Filing Data'!$D:$D,'Benchmark Value'!$B356),C355)</f>
        <v>617978032.15400076</v>
      </c>
      <c r="D356" s="7">
        <f>SUMIFS('Filing Data'!$Z:$Z,'Filing Data'!$D:$D,'Benchmark Value'!$B356)</f>
        <v>0</v>
      </c>
      <c r="E356" s="16">
        <f t="shared" si="83"/>
        <v>0</v>
      </c>
      <c r="F356" s="10">
        <f>SUM(D$11:D355)</f>
        <v>0</v>
      </c>
      <c r="G356" s="10">
        <f t="shared" si="75"/>
        <v>366</v>
      </c>
      <c r="H356" s="7">
        <f t="shared" si="84"/>
        <v>0</v>
      </c>
      <c r="I356" s="16">
        <f>SUMIFS('Filing Data'!$X:$X,'Filing Data'!$D:$D,'Benchmark Value'!$B356)</f>
        <v>0</v>
      </c>
      <c r="J356" s="16">
        <f t="shared" si="80"/>
        <v>0</v>
      </c>
      <c r="K356" s="10">
        <f>SUM(I$11:I355)</f>
        <v>0</v>
      </c>
      <c r="L356" s="27">
        <f t="shared" si="76"/>
        <v>366</v>
      </c>
      <c r="M356" s="7">
        <f t="shared" si="85"/>
        <v>0</v>
      </c>
      <c r="N356" s="7">
        <f>IF(ISNA(VLOOKUP(B356,'Distribution Data'!$G:$H,2,FALSE)),0,VLOOKUP(B356,'Distribution Data'!$G:$H,2,FALSE))</f>
        <v>0</v>
      </c>
      <c r="O356" s="16">
        <f>IF(ISNA(INDEX($C355:$C$3618,MATCH(TRUE,INDEX($C355:$C$3618&lt;&gt;$C355,0),0))), O355, INDEX($C355:$C$3618,MATCH(TRUE,INDEX($C355:$C$3618&lt;&gt;$C355,0),0)))</f>
        <v>749890277.90998995</v>
      </c>
      <c r="P356" s="16">
        <f t="shared" si="77"/>
        <v>617978032.15400076</v>
      </c>
      <c r="Q356" s="27">
        <f t="shared" si="81"/>
        <v>49</v>
      </c>
      <c r="R356" s="7">
        <f t="shared" si="86"/>
        <v>2692086.6480814121</v>
      </c>
      <c r="S356" s="7">
        <f t="shared" si="78"/>
        <v>2692086.6480814121</v>
      </c>
      <c r="T356" s="5">
        <f>VLOOKUP($B356,'Benchmark Data'!$A:$B,2,FALSE)</f>
        <v>11.35</v>
      </c>
      <c r="U356" s="12">
        <f t="shared" si="87"/>
        <v>-2.7803702371052948E-2</v>
      </c>
      <c r="V356" s="7">
        <f t="shared" si="88"/>
        <v>712612343.08354795</v>
      </c>
    </row>
    <row r="357" spans="1:22" x14ac:dyDescent="0.25">
      <c r="A357" s="5">
        <f t="shared" si="79"/>
        <v>2004</v>
      </c>
      <c r="B357" s="6">
        <f t="shared" si="82"/>
        <v>38297</v>
      </c>
      <c r="C357" s="7">
        <f>MAX(SUMIFS('Filing Data'!$V:$V,'Filing Data'!$D:$D,'Benchmark Value'!$B357),C356)</f>
        <v>617978032.15400076</v>
      </c>
      <c r="D357" s="7">
        <f>SUMIFS('Filing Data'!$Z:$Z,'Filing Data'!$D:$D,'Benchmark Value'!$B357)</f>
        <v>0</v>
      </c>
      <c r="E357" s="16">
        <f t="shared" si="83"/>
        <v>0</v>
      </c>
      <c r="F357" s="10">
        <f>SUM(D$11:D356)</f>
        <v>0</v>
      </c>
      <c r="G357" s="10">
        <f t="shared" si="75"/>
        <v>366</v>
      </c>
      <c r="H357" s="7">
        <f t="shared" si="84"/>
        <v>0</v>
      </c>
      <c r="I357" s="16">
        <f>SUMIFS('Filing Data'!$X:$X,'Filing Data'!$D:$D,'Benchmark Value'!$B357)</f>
        <v>0</v>
      </c>
      <c r="J357" s="16">
        <f t="shared" si="80"/>
        <v>0</v>
      </c>
      <c r="K357" s="10">
        <f>SUM(I$11:I356)</f>
        <v>0</v>
      </c>
      <c r="L357" s="27">
        <f t="shared" si="76"/>
        <v>366</v>
      </c>
      <c r="M357" s="7">
        <f t="shared" si="85"/>
        <v>0</v>
      </c>
      <c r="N357" s="7">
        <f>IF(ISNA(VLOOKUP(B357,'Distribution Data'!$G:$H,2,FALSE)),0,VLOOKUP(B357,'Distribution Data'!$G:$H,2,FALSE))</f>
        <v>0</v>
      </c>
      <c r="O357" s="16">
        <f>IF(ISNA(INDEX($C356:$C$3618,MATCH(TRUE,INDEX($C356:$C$3618&lt;&gt;$C356,0),0))), O356, INDEX($C356:$C$3618,MATCH(TRUE,INDEX($C356:$C$3618&lt;&gt;$C356,0),0)))</f>
        <v>749890277.90998995</v>
      </c>
      <c r="P357" s="16">
        <f t="shared" si="77"/>
        <v>617978032.15400076</v>
      </c>
      <c r="Q357" s="27">
        <f t="shared" si="81"/>
        <v>49</v>
      </c>
      <c r="R357" s="7">
        <f t="shared" si="86"/>
        <v>2692086.6480814121</v>
      </c>
      <c r="S357" s="7">
        <f t="shared" si="78"/>
        <v>2692086.6480814121</v>
      </c>
      <c r="T357" s="5">
        <f>VLOOKUP($B357,'Benchmark Data'!$A:$B,2,FALSE)</f>
        <v>11.35</v>
      </c>
      <c r="U357" s="12">
        <f t="shared" si="87"/>
        <v>0</v>
      </c>
      <c r="V357" s="7">
        <f t="shared" si="88"/>
        <v>715304429.73162937</v>
      </c>
    </row>
    <row r="358" spans="1:22" x14ac:dyDescent="0.25">
      <c r="A358" s="5">
        <f t="shared" si="79"/>
        <v>2004</v>
      </c>
      <c r="B358" s="6">
        <f t="shared" si="82"/>
        <v>38298</v>
      </c>
      <c r="C358" s="7">
        <f>MAX(SUMIFS('Filing Data'!$V:$V,'Filing Data'!$D:$D,'Benchmark Value'!$B358),C357)</f>
        <v>617978032.15400076</v>
      </c>
      <c r="D358" s="7">
        <f>SUMIFS('Filing Data'!$Z:$Z,'Filing Data'!$D:$D,'Benchmark Value'!$B358)</f>
        <v>0</v>
      </c>
      <c r="E358" s="16">
        <f t="shared" si="83"/>
        <v>0</v>
      </c>
      <c r="F358" s="10">
        <f>SUM(D$11:D357)</f>
        <v>0</v>
      </c>
      <c r="G358" s="10">
        <f t="shared" si="75"/>
        <v>366</v>
      </c>
      <c r="H358" s="7">
        <f t="shared" si="84"/>
        <v>0</v>
      </c>
      <c r="I358" s="16">
        <f>SUMIFS('Filing Data'!$X:$X,'Filing Data'!$D:$D,'Benchmark Value'!$B358)</f>
        <v>0</v>
      </c>
      <c r="J358" s="16">
        <f t="shared" si="80"/>
        <v>0</v>
      </c>
      <c r="K358" s="10">
        <f>SUM(I$11:I357)</f>
        <v>0</v>
      </c>
      <c r="L358" s="27">
        <f t="shared" si="76"/>
        <v>366</v>
      </c>
      <c r="M358" s="7">
        <f t="shared" si="85"/>
        <v>0</v>
      </c>
      <c r="N358" s="7">
        <f>IF(ISNA(VLOOKUP(B358,'Distribution Data'!$G:$H,2,FALSE)),0,VLOOKUP(B358,'Distribution Data'!$G:$H,2,FALSE))</f>
        <v>0</v>
      </c>
      <c r="O358" s="16">
        <f>IF(ISNA(INDEX($C357:$C$3618,MATCH(TRUE,INDEX($C357:$C$3618&lt;&gt;$C357,0),0))), O357, INDEX($C357:$C$3618,MATCH(TRUE,INDEX($C357:$C$3618&lt;&gt;$C357,0),0)))</f>
        <v>749890277.90998995</v>
      </c>
      <c r="P358" s="16">
        <f t="shared" si="77"/>
        <v>617978032.15400076</v>
      </c>
      <c r="Q358" s="27">
        <f t="shared" si="81"/>
        <v>49</v>
      </c>
      <c r="R358" s="7">
        <f t="shared" si="86"/>
        <v>2692086.6480814121</v>
      </c>
      <c r="S358" s="7">
        <f t="shared" si="78"/>
        <v>2692086.6480814121</v>
      </c>
      <c r="T358" s="5">
        <f>VLOOKUP($B358,'Benchmark Data'!$A:$B,2,FALSE)</f>
        <v>11.35</v>
      </c>
      <c r="U358" s="12">
        <f t="shared" si="87"/>
        <v>0</v>
      </c>
      <c r="V358" s="7">
        <f t="shared" si="88"/>
        <v>717996516.37971079</v>
      </c>
    </row>
    <row r="359" spans="1:22" x14ac:dyDescent="0.25">
      <c r="A359" s="5">
        <f t="shared" si="79"/>
        <v>2004</v>
      </c>
      <c r="B359" s="6">
        <f t="shared" si="82"/>
        <v>38299</v>
      </c>
      <c r="C359" s="7">
        <f>MAX(SUMIFS('Filing Data'!$V:$V,'Filing Data'!$D:$D,'Benchmark Value'!$B359),C358)</f>
        <v>617978032.15400076</v>
      </c>
      <c r="D359" s="7">
        <f>SUMIFS('Filing Data'!$Z:$Z,'Filing Data'!$D:$D,'Benchmark Value'!$B359)</f>
        <v>0</v>
      </c>
      <c r="E359" s="16">
        <f t="shared" si="83"/>
        <v>0</v>
      </c>
      <c r="F359" s="10">
        <f>SUM(D$11:D358)</f>
        <v>0</v>
      </c>
      <c r="G359" s="10">
        <f t="shared" si="75"/>
        <v>366</v>
      </c>
      <c r="H359" s="7">
        <f t="shared" si="84"/>
        <v>0</v>
      </c>
      <c r="I359" s="16">
        <f>SUMIFS('Filing Data'!$X:$X,'Filing Data'!$D:$D,'Benchmark Value'!$B359)</f>
        <v>0</v>
      </c>
      <c r="J359" s="16">
        <f t="shared" si="80"/>
        <v>0</v>
      </c>
      <c r="K359" s="10">
        <f>SUM(I$11:I358)</f>
        <v>0</v>
      </c>
      <c r="L359" s="27">
        <f t="shared" si="76"/>
        <v>366</v>
      </c>
      <c r="M359" s="7">
        <f t="shared" si="85"/>
        <v>0</v>
      </c>
      <c r="N359" s="7">
        <f>IF(ISNA(VLOOKUP(B359,'Distribution Data'!$G:$H,2,FALSE)),0,VLOOKUP(B359,'Distribution Data'!$G:$H,2,FALSE))</f>
        <v>0</v>
      </c>
      <c r="O359" s="16">
        <f>IF(ISNA(INDEX($C358:$C$3618,MATCH(TRUE,INDEX($C358:$C$3618&lt;&gt;$C358,0),0))), O358, INDEX($C358:$C$3618,MATCH(TRUE,INDEX($C358:$C$3618&lt;&gt;$C358,0),0)))</f>
        <v>749890277.90998995</v>
      </c>
      <c r="P359" s="16">
        <f t="shared" si="77"/>
        <v>617978032.15400076</v>
      </c>
      <c r="Q359" s="27">
        <f t="shared" si="81"/>
        <v>49</v>
      </c>
      <c r="R359" s="7">
        <f t="shared" si="86"/>
        <v>2692086.6480814121</v>
      </c>
      <c r="S359" s="7">
        <f t="shared" si="78"/>
        <v>2692086.6480814121</v>
      </c>
      <c r="T359" s="5">
        <f>VLOOKUP($B359,'Benchmark Data'!$A:$B,2,FALSE)</f>
        <v>11.42</v>
      </c>
      <c r="U359" s="12">
        <f t="shared" si="87"/>
        <v>6.1484603004524803E-3</v>
      </c>
      <c r="V359" s="7">
        <f t="shared" si="88"/>
        <v>725116775.37550855</v>
      </c>
    </row>
    <row r="360" spans="1:22" x14ac:dyDescent="0.25">
      <c r="A360" s="5">
        <f t="shared" si="79"/>
        <v>2004</v>
      </c>
      <c r="B360" s="6">
        <f t="shared" si="82"/>
        <v>38300</v>
      </c>
      <c r="C360" s="7">
        <f>MAX(SUMIFS('Filing Data'!$V:$V,'Filing Data'!$D:$D,'Benchmark Value'!$B360),C359)</f>
        <v>617978032.15400076</v>
      </c>
      <c r="D360" s="7">
        <f>SUMIFS('Filing Data'!$Z:$Z,'Filing Data'!$D:$D,'Benchmark Value'!$B360)</f>
        <v>0</v>
      </c>
      <c r="E360" s="16">
        <f t="shared" si="83"/>
        <v>0</v>
      </c>
      <c r="F360" s="10">
        <f>SUM(D$11:D359)</f>
        <v>0</v>
      </c>
      <c r="G360" s="10">
        <f t="shared" si="75"/>
        <v>366</v>
      </c>
      <c r="H360" s="7">
        <f t="shared" si="84"/>
        <v>0</v>
      </c>
      <c r="I360" s="16">
        <f>SUMIFS('Filing Data'!$X:$X,'Filing Data'!$D:$D,'Benchmark Value'!$B360)</f>
        <v>0</v>
      </c>
      <c r="J360" s="16">
        <f t="shared" si="80"/>
        <v>0</v>
      </c>
      <c r="K360" s="10">
        <f>SUM(I$11:I359)</f>
        <v>0</v>
      </c>
      <c r="L360" s="27">
        <f t="shared" si="76"/>
        <v>366</v>
      </c>
      <c r="M360" s="7">
        <f t="shared" si="85"/>
        <v>0</v>
      </c>
      <c r="N360" s="7">
        <f>IF(ISNA(VLOOKUP(B360,'Distribution Data'!$G:$H,2,FALSE)),0,VLOOKUP(B360,'Distribution Data'!$G:$H,2,FALSE))</f>
        <v>0</v>
      </c>
      <c r="O360" s="16">
        <f>IF(ISNA(INDEX($C359:$C$3618,MATCH(TRUE,INDEX($C359:$C$3618&lt;&gt;$C359,0),0))), O359, INDEX($C359:$C$3618,MATCH(TRUE,INDEX($C359:$C$3618&lt;&gt;$C359,0),0)))</f>
        <v>749890277.90998995</v>
      </c>
      <c r="P360" s="16">
        <f t="shared" si="77"/>
        <v>617978032.15400076</v>
      </c>
      <c r="Q360" s="27">
        <f t="shared" si="81"/>
        <v>49</v>
      </c>
      <c r="R360" s="7">
        <f t="shared" si="86"/>
        <v>2692086.6480814121</v>
      </c>
      <c r="S360" s="7">
        <f t="shared" si="78"/>
        <v>2692086.6480814121</v>
      </c>
      <c r="T360" s="5">
        <f>VLOOKUP($B360,'Benchmark Data'!$A:$B,2,FALSE)</f>
        <v>11.44</v>
      </c>
      <c r="U360" s="12">
        <f t="shared" si="87"/>
        <v>1.7497817237875507E-3</v>
      </c>
      <c r="V360" s="7">
        <f t="shared" si="88"/>
        <v>729078768.81058729</v>
      </c>
    </row>
    <row r="361" spans="1:22" x14ac:dyDescent="0.25">
      <c r="A361" s="5">
        <f t="shared" si="79"/>
        <v>2004</v>
      </c>
      <c r="B361" s="6">
        <f t="shared" si="82"/>
        <v>38301</v>
      </c>
      <c r="C361" s="7">
        <f>MAX(SUMIFS('Filing Data'!$V:$V,'Filing Data'!$D:$D,'Benchmark Value'!$B361),C360)</f>
        <v>617978032.15400076</v>
      </c>
      <c r="D361" s="7">
        <f>SUMIFS('Filing Data'!$Z:$Z,'Filing Data'!$D:$D,'Benchmark Value'!$B361)</f>
        <v>0</v>
      </c>
      <c r="E361" s="16">
        <f t="shared" si="83"/>
        <v>0</v>
      </c>
      <c r="F361" s="10">
        <f>SUM(D$11:D360)</f>
        <v>0</v>
      </c>
      <c r="G361" s="10">
        <f t="shared" si="75"/>
        <v>366</v>
      </c>
      <c r="H361" s="7">
        <f t="shared" si="84"/>
        <v>0</v>
      </c>
      <c r="I361" s="16">
        <f>SUMIFS('Filing Data'!$X:$X,'Filing Data'!$D:$D,'Benchmark Value'!$B361)</f>
        <v>0</v>
      </c>
      <c r="J361" s="16">
        <f t="shared" si="80"/>
        <v>0</v>
      </c>
      <c r="K361" s="10">
        <f>SUM(I$11:I360)</f>
        <v>0</v>
      </c>
      <c r="L361" s="27">
        <f t="shared" si="76"/>
        <v>366</v>
      </c>
      <c r="M361" s="7">
        <f t="shared" si="85"/>
        <v>0</v>
      </c>
      <c r="N361" s="7">
        <f>IF(ISNA(VLOOKUP(B361,'Distribution Data'!$G:$H,2,FALSE)),0,VLOOKUP(B361,'Distribution Data'!$G:$H,2,FALSE))</f>
        <v>0</v>
      </c>
      <c r="O361" s="16">
        <f>IF(ISNA(INDEX($C360:$C$3618,MATCH(TRUE,INDEX($C360:$C$3618&lt;&gt;$C360,0),0))), O360, INDEX($C360:$C$3618,MATCH(TRUE,INDEX($C360:$C$3618&lt;&gt;$C360,0),0)))</f>
        <v>749890277.90998995</v>
      </c>
      <c r="P361" s="16">
        <f t="shared" si="77"/>
        <v>617978032.15400076</v>
      </c>
      <c r="Q361" s="27">
        <f t="shared" si="81"/>
        <v>49</v>
      </c>
      <c r="R361" s="7">
        <f t="shared" si="86"/>
        <v>2692086.6480814121</v>
      </c>
      <c r="S361" s="7">
        <f t="shared" si="78"/>
        <v>2692086.6480814121</v>
      </c>
      <c r="T361" s="5">
        <f>VLOOKUP($B361,'Benchmark Data'!$A:$B,2,FALSE)</f>
        <v>11.51</v>
      </c>
      <c r="U361" s="12">
        <f t="shared" si="87"/>
        <v>6.1002367821393535E-3</v>
      </c>
      <c r="V361" s="7">
        <f t="shared" si="88"/>
        <v>736232001.77132082</v>
      </c>
    </row>
    <row r="362" spans="1:22" x14ac:dyDescent="0.25">
      <c r="A362" s="5">
        <f t="shared" si="79"/>
        <v>2004</v>
      </c>
      <c r="B362" s="6">
        <f t="shared" si="82"/>
        <v>38302</v>
      </c>
      <c r="C362" s="7">
        <f>MAX(SUMIFS('Filing Data'!$V:$V,'Filing Data'!$D:$D,'Benchmark Value'!$B362),C361)</f>
        <v>617978032.15400076</v>
      </c>
      <c r="D362" s="7">
        <f>SUMIFS('Filing Data'!$Z:$Z,'Filing Data'!$D:$D,'Benchmark Value'!$B362)</f>
        <v>0</v>
      </c>
      <c r="E362" s="16">
        <f t="shared" si="83"/>
        <v>0</v>
      </c>
      <c r="F362" s="10">
        <f>SUM(D$11:D361)</f>
        <v>0</v>
      </c>
      <c r="G362" s="10">
        <f t="shared" si="75"/>
        <v>366</v>
      </c>
      <c r="H362" s="7">
        <f t="shared" si="84"/>
        <v>0</v>
      </c>
      <c r="I362" s="16">
        <f>SUMIFS('Filing Data'!$X:$X,'Filing Data'!$D:$D,'Benchmark Value'!$B362)</f>
        <v>0</v>
      </c>
      <c r="J362" s="16">
        <f t="shared" si="80"/>
        <v>0</v>
      </c>
      <c r="K362" s="10">
        <f>SUM(I$11:I361)</f>
        <v>0</v>
      </c>
      <c r="L362" s="27">
        <f t="shared" si="76"/>
        <v>366</v>
      </c>
      <c r="M362" s="7">
        <f t="shared" si="85"/>
        <v>0</v>
      </c>
      <c r="N362" s="7">
        <f>IF(ISNA(VLOOKUP(B362,'Distribution Data'!$G:$H,2,FALSE)),0,VLOOKUP(B362,'Distribution Data'!$G:$H,2,FALSE))</f>
        <v>0</v>
      </c>
      <c r="O362" s="16">
        <f>IF(ISNA(INDEX($C361:$C$3618,MATCH(TRUE,INDEX($C361:$C$3618&lt;&gt;$C361,0),0))), O361, INDEX($C361:$C$3618,MATCH(TRUE,INDEX($C361:$C$3618&lt;&gt;$C361,0),0)))</f>
        <v>749890277.90998995</v>
      </c>
      <c r="P362" s="16">
        <f t="shared" si="77"/>
        <v>617978032.15400076</v>
      </c>
      <c r="Q362" s="27">
        <f t="shared" si="81"/>
        <v>49</v>
      </c>
      <c r="R362" s="7">
        <f t="shared" si="86"/>
        <v>2692086.6480814121</v>
      </c>
      <c r="S362" s="7">
        <f t="shared" si="78"/>
        <v>2692086.6480814121</v>
      </c>
      <c r="T362" s="5">
        <f>VLOOKUP($B362,'Benchmark Data'!$A:$B,2,FALSE)</f>
        <v>11.63</v>
      </c>
      <c r="U362" s="12">
        <f t="shared" si="87"/>
        <v>1.0371743796781926E-2</v>
      </c>
      <c r="V362" s="7">
        <f t="shared" si="88"/>
        <v>746599834.74542832</v>
      </c>
    </row>
    <row r="363" spans="1:22" x14ac:dyDescent="0.25">
      <c r="A363" s="5">
        <f t="shared" si="79"/>
        <v>2004</v>
      </c>
      <c r="B363" s="6">
        <f t="shared" si="82"/>
        <v>38303</v>
      </c>
      <c r="C363" s="7">
        <f>MAX(SUMIFS('Filing Data'!$V:$V,'Filing Data'!$D:$D,'Benchmark Value'!$B363),C362)</f>
        <v>617978032.15400076</v>
      </c>
      <c r="D363" s="7">
        <f>SUMIFS('Filing Data'!$Z:$Z,'Filing Data'!$D:$D,'Benchmark Value'!$B363)</f>
        <v>0</v>
      </c>
      <c r="E363" s="16">
        <f t="shared" si="83"/>
        <v>0</v>
      </c>
      <c r="F363" s="10">
        <f>SUM(D$11:D362)</f>
        <v>0</v>
      </c>
      <c r="G363" s="10">
        <f t="shared" si="75"/>
        <v>366</v>
      </c>
      <c r="H363" s="7">
        <f t="shared" si="84"/>
        <v>0</v>
      </c>
      <c r="I363" s="16">
        <f>SUMIFS('Filing Data'!$X:$X,'Filing Data'!$D:$D,'Benchmark Value'!$B363)</f>
        <v>0</v>
      </c>
      <c r="J363" s="16">
        <f t="shared" si="80"/>
        <v>0</v>
      </c>
      <c r="K363" s="10">
        <f>SUM(I$11:I362)</f>
        <v>0</v>
      </c>
      <c r="L363" s="27">
        <f t="shared" si="76"/>
        <v>366</v>
      </c>
      <c r="M363" s="7">
        <f t="shared" si="85"/>
        <v>0</v>
      </c>
      <c r="N363" s="7">
        <f>IF(ISNA(VLOOKUP(B363,'Distribution Data'!$G:$H,2,FALSE)),0,VLOOKUP(B363,'Distribution Data'!$G:$H,2,FALSE))</f>
        <v>0</v>
      </c>
      <c r="O363" s="16">
        <f>IF(ISNA(INDEX($C362:$C$3618,MATCH(TRUE,INDEX($C362:$C$3618&lt;&gt;$C362,0),0))), O362, INDEX($C362:$C$3618,MATCH(TRUE,INDEX($C362:$C$3618&lt;&gt;$C362,0),0)))</f>
        <v>749890277.90998995</v>
      </c>
      <c r="P363" s="16">
        <f t="shared" si="77"/>
        <v>617978032.15400076</v>
      </c>
      <c r="Q363" s="27">
        <f t="shared" si="81"/>
        <v>49</v>
      </c>
      <c r="R363" s="7">
        <f t="shared" si="86"/>
        <v>2692086.6480814121</v>
      </c>
      <c r="S363" s="7">
        <f t="shared" si="78"/>
        <v>2692086.6480814121</v>
      </c>
      <c r="T363" s="5">
        <f>VLOOKUP($B363,'Benchmark Data'!$A:$B,2,FALSE)</f>
        <v>11.9</v>
      </c>
      <c r="U363" s="12">
        <f t="shared" si="87"/>
        <v>2.295043358691071E-2</v>
      </c>
      <c r="V363" s="7">
        <f t="shared" si="88"/>
        <v>766624849.62921619</v>
      </c>
    </row>
    <row r="364" spans="1:22" x14ac:dyDescent="0.25">
      <c r="A364" s="5">
        <f t="shared" si="79"/>
        <v>2004</v>
      </c>
      <c r="B364" s="6">
        <f t="shared" si="82"/>
        <v>38304</v>
      </c>
      <c r="C364" s="7">
        <f>MAX(SUMIFS('Filing Data'!$V:$V,'Filing Data'!$D:$D,'Benchmark Value'!$B364),C363)</f>
        <v>617978032.15400076</v>
      </c>
      <c r="D364" s="7">
        <f>SUMIFS('Filing Data'!$Z:$Z,'Filing Data'!$D:$D,'Benchmark Value'!$B364)</f>
        <v>0</v>
      </c>
      <c r="E364" s="16">
        <f t="shared" si="83"/>
        <v>0</v>
      </c>
      <c r="F364" s="10">
        <f>SUM(D$11:D363)</f>
        <v>0</v>
      </c>
      <c r="G364" s="10">
        <f t="shared" si="75"/>
        <v>366</v>
      </c>
      <c r="H364" s="7">
        <f t="shared" si="84"/>
        <v>0</v>
      </c>
      <c r="I364" s="16">
        <f>SUMIFS('Filing Data'!$X:$X,'Filing Data'!$D:$D,'Benchmark Value'!$B364)</f>
        <v>0</v>
      </c>
      <c r="J364" s="16">
        <f t="shared" si="80"/>
        <v>0</v>
      </c>
      <c r="K364" s="10">
        <f>SUM(I$11:I363)</f>
        <v>0</v>
      </c>
      <c r="L364" s="27">
        <f t="shared" si="76"/>
        <v>366</v>
      </c>
      <c r="M364" s="7">
        <f t="shared" si="85"/>
        <v>0</v>
      </c>
      <c r="N364" s="7">
        <f>IF(ISNA(VLOOKUP(B364,'Distribution Data'!$G:$H,2,FALSE)),0,VLOOKUP(B364,'Distribution Data'!$G:$H,2,FALSE))</f>
        <v>0</v>
      </c>
      <c r="O364" s="16">
        <f>IF(ISNA(INDEX($C363:$C$3618,MATCH(TRUE,INDEX($C363:$C$3618&lt;&gt;$C363,0),0))), O363, INDEX($C363:$C$3618,MATCH(TRUE,INDEX($C363:$C$3618&lt;&gt;$C363,0),0)))</f>
        <v>749890277.90998995</v>
      </c>
      <c r="P364" s="16">
        <f t="shared" si="77"/>
        <v>617978032.15400076</v>
      </c>
      <c r="Q364" s="27">
        <f t="shared" si="81"/>
        <v>49</v>
      </c>
      <c r="R364" s="7">
        <f t="shared" si="86"/>
        <v>2692086.6480814121</v>
      </c>
      <c r="S364" s="7">
        <f t="shared" si="78"/>
        <v>2692086.6480814121</v>
      </c>
      <c r="T364" s="5">
        <f>VLOOKUP($B364,'Benchmark Data'!$A:$B,2,FALSE)</f>
        <v>11.9</v>
      </c>
      <c r="U364" s="12">
        <f t="shared" si="87"/>
        <v>0</v>
      </c>
      <c r="V364" s="7">
        <f t="shared" si="88"/>
        <v>769316936.27729762</v>
      </c>
    </row>
    <row r="365" spans="1:22" x14ac:dyDescent="0.25">
      <c r="A365" s="5">
        <f t="shared" si="79"/>
        <v>2004</v>
      </c>
      <c r="B365" s="6">
        <f t="shared" si="82"/>
        <v>38305</v>
      </c>
      <c r="C365" s="7">
        <f>MAX(SUMIFS('Filing Data'!$V:$V,'Filing Data'!$D:$D,'Benchmark Value'!$B365),C364)</f>
        <v>617978032.15400076</v>
      </c>
      <c r="D365" s="7">
        <f>SUMIFS('Filing Data'!$Z:$Z,'Filing Data'!$D:$D,'Benchmark Value'!$B365)</f>
        <v>0</v>
      </c>
      <c r="E365" s="16">
        <f t="shared" si="83"/>
        <v>0</v>
      </c>
      <c r="F365" s="10">
        <f>SUM(D$11:D364)</f>
        <v>0</v>
      </c>
      <c r="G365" s="10">
        <f t="shared" si="75"/>
        <v>366</v>
      </c>
      <c r="H365" s="7">
        <f t="shared" si="84"/>
        <v>0</v>
      </c>
      <c r="I365" s="16">
        <f>SUMIFS('Filing Data'!$X:$X,'Filing Data'!$D:$D,'Benchmark Value'!$B365)</f>
        <v>0</v>
      </c>
      <c r="J365" s="16">
        <f t="shared" si="80"/>
        <v>0</v>
      </c>
      <c r="K365" s="10">
        <f>SUM(I$11:I364)</f>
        <v>0</v>
      </c>
      <c r="L365" s="27">
        <f t="shared" si="76"/>
        <v>366</v>
      </c>
      <c r="M365" s="7">
        <f t="shared" si="85"/>
        <v>0</v>
      </c>
      <c r="N365" s="7">
        <f>IF(ISNA(VLOOKUP(B365,'Distribution Data'!$G:$H,2,FALSE)),0,VLOOKUP(B365,'Distribution Data'!$G:$H,2,FALSE))</f>
        <v>0</v>
      </c>
      <c r="O365" s="16">
        <f>IF(ISNA(INDEX($C364:$C$3618,MATCH(TRUE,INDEX($C364:$C$3618&lt;&gt;$C364,0),0))), O364, INDEX($C364:$C$3618,MATCH(TRUE,INDEX($C364:$C$3618&lt;&gt;$C364,0),0)))</f>
        <v>749890277.90998995</v>
      </c>
      <c r="P365" s="16">
        <f t="shared" si="77"/>
        <v>617978032.15400076</v>
      </c>
      <c r="Q365" s="27">
        <f t="shared" si="81"/>
        <v>49</v>
      </c>
      <c r="R365" s="7">
        <f t="shared" si="86"/>
        <v>2692086.6480814121</v>
      </c>
      <c r="S365" s="7">
        <f t="shared" si="78"/>
        <v>2692086.6480814121</v>
      </c>
      <c r="T365" s="5">
        <f>VLOOKUP($B365,'Benchmark Data'!$A:$B,2,FALSE)</f>
        <v>11.9</v>
      </c>
      <c r="U365" s="12">
        <f t="shared" si="87"/>
        <v>0</v>
      </c>
      <c r="V365" s="7">
        <f t="shared" si="88"/>
        <v>772009022.92537904</v>
      </c>
    </row>
    <row r="366" spans="1:22" x14ac:dyDescent="0.25">
      <c r="A366" s="5">
        <f t="shared" si="79"/>
        <v>2004</v>
      </c>
      <c r="B366" s="6">
        <f t="shared" si="82"/>
        <v>38306</v>
      </c>
      <c r="C366" s="7">
        <f>MAX(SUMIFS('Filing Data'!$V:$V,'Filing Data'!$D:$D,'Benchmark Value'!$B366),C365)</f>
        <v>617978032.15400076</v>
      </c>
      <c r="D366" s="7">
        <f>SUMIFS('Filing Data'!$Z:$Z,'Filing Data'!$D:$D,'Benchmark Value'!$B366)</f>
        <v>0</v>
      </c>
      <c r="E366" s="16">
        <f t="shared" si="83"/>
        <v>0</v>
      </c>
      <c r="F366" s="10">
        <f>SUM(D$11:D365)</f>
        <v>0</v>
      </c>
      <c r="G366" s="10">
        <f t="shared" si="75"/>
        <v>366</v>
      </c>
      <c r="H366" s="7">
        <f t="shared" si="84"/>
        <v>0</v>
      </c>
      <c r="I366" s="16">
        <f>SUMIFS('Filing Data'!$X:$X,'Filing Data'!$D:$D,'Benchmark Value'!$B366)</f>
        <v>0</v>
      </c>
      <c r="J366" s="16">
        <f t="shared" si="80"/>
        <v>0</v>
      </c>
      <c r="K366" s="10">
        <f>SUM(I$11:I365)</f>
        <v>0</v>
      </c>
      <c r="L366" s="27">
        <f t="shared" si="76"/>
        <v>366</v>
      </c>
      <c r="M366" s="7">
        <f t="shared" si="85"/>
        <v>0</v>
      </c>
      <c r="N366" s="7">
        <f>IF(ISNA(VLOOKUP(B366,'Distribution Data'!$G:$H,2,FALSE)),0,VLOOKUP(B366,'Distribution Data'!$G:$H,2,FALSE))</f>
        <v>0</v>
      </c>
      <c r="O366" s="16">
        <f>IF(ISNA(INDEX($C365:$C$3618,MATCH(TRUE,INDEX($C365:$C$3618&lt;&gt;$C365,0),0))), O365, INDEX($C365:$C$3618,MATCH(TRUE,INDEX($C365:$C$3618&lt;&gt;$C365,0),0)))</f>
        <v>749890277.90998995</v>
      </c>
      <c r="P366" s="16">
        <f t="shared" si="77"/>
        <v>617978032.15400076</v>
      </c>
      <c r="Q366" s="27">
        <f t="shared" si="81"/>
        <v>49</v>
      </c>
      <c r="R366" s="7">
        <f t="shared" si="86"/>
        <v>2692086.6480814121</v>
      </c>
      <c r="S366" s="7">
        <f t="shared" si="78"/>
        <v>2692086.6480814121</v>
      </c>
      <c r="T366" s="5">
        <f>VLOOKUP($B366,'Benchmark Data'!$A:$B,2,FALSE)</f>
        <v>12.01</v>
      </c>
      <c r="U366" s="12">
        <f t="shared" si="87"/>
        <v>9.2012359744084397E-3</v>
      </c>
      <c r="V366" s="7">
        <f t="shared" si="88"/>
        <v>781837327.43243456</v>
      </c>
    </row>
    <row r="367" spans="1:22" x14ac:dyDescent="0.25">
      <c r="A367" s="5">
        <f t="shared" si="79"/>
        <v>2004</v>
      </c>
      <c r="B367" s="6">
        <f t="shared" si="82"/>
        <v>38307</v>
      </c>
      <c r="C367" s="7">
        <f>MAX(SUMIFS('Filing Data'!$V:$V,'Filing Data'!$D:$D,'Benchmark Value'!$B367),C366)</f>
        <v>617978032.15400076</v>
      </c>
      <c r="D367" s="7">
        <f>SUMIFS('Filing Data'!$Z:$Z,'Filing Data'!$D:$D,'Benchmark Value'!$B367)</f>
        <v>0</v>
      </c>
      <c r="E367" s="16">
        <f t="shared" si="83"/>
        <v>0</v>
      </c>
      <c r="F367" s="10">
        <f>SUM(D$11:D366)</f>
        <v>0</v>
      </c>
      <c r="G367" s="10">
        <f t="shared" si="75"/>
        <v>366</v>
      </c>
      <c r="H367" s="7">
        <f t="shared" si="84"/>
        <v>0</v>
      </c>
      <c r="I367" s="16">
        <f>SUMIFS('Filing Data'!$X:$X,'Filing Data'!$D:$D,'Benchmark Value'!$B367)</f>
        <v>0</v>
      </c>
      <c r="J367" s="16">
        <f t="shared" si="80"/>
        <v>0</v>
      </c>
      <c r="K367" s="10">
        <f>SUM(I$11:I366)</f>
        <v>0</v>
      </c>
      <c r="L367" s="27">
        <f t="shared" si="76"/>
        <v>366</v>
      </c>
      <c r="M367" s="7">
        <f t="shared" si="85"/>
        <v>0</v>
      </c>
      <c r="N367" s="7">
        <f>IF(ISNA(VLOOKUP(B367,'Distribution Data'!$G:$H,2,FALSE)),0,VLOOKUP(B367,'Distribution Data'!$G:$H,2,FALSE))</f>
        <v>0</v>
      </c>
      <c r="O367" s="16">
        <f>IF(ISNA(INDEX($C366:$C$3618,MATCH(TRUE,INDEX($C366:$C$3618&lt;&gt;$C366,0),0))), O366, INDEX($C366:$C$3618,MATCH(TRUE,INDEX($C366:$C$3618&lt;&gt;$C366,0),0)))</f>
        <v>749890277.90998995</v>
      </c>
      <c r="P367" s="16">
        <f t="shared" si="77"/>
        <v>617978032.15400076</v>
      </c>
      <c r="Q367" s="27">
        <f t="shared" si="81"/>
        <v>49</v>
      </c>
      <c r="R367" s="7">
        <f t="shared" si="86"/>
        <v>2692086.6480814121</v>
      </c>
      <c r="S367" s="7">
        <f t="shared" si="78"/>
        <v>2692086.6480814121</v>
      </c>
      <c r="T367" s="5">
        <f>VLOOKUP($B367,'Benchmark Data'!$A:$B,2,FALSE)</f>
        <v>11.9</v>
      </c>
      <c r="U367" s="12">
        <f t="shared" si="87"/>
        <v>-9.2012359744083772E-3</v>
      </c>
      <c r="V367" s="7">
        <f t="shared" si="88"/>
        <v>777368539.30802917</v>
      </c>
    </row>
    <row r="368" spans="1:22" x14ac:dyDescent="0.25">
      <c r="A368" s="5">
        <f t="shared" si="79"/>
        <v>2004</v>
      </c>
      <c r="B368" s="6">
        <f t="shared" si="82"/>
        <v>38308</v>
      </c>
      <c r="C368" s="7">
        <f>MAX(SUMIFS('Filing Data'!$V:$V,'Filing Data'!$D:$D,'Benchmark Value'!$B368),C367)</f>
        <v>617978032.15400076</v>
      </c>
      <c r="D368" s="7">
        <f>SUMIFS('Filing Data'!$Z:$Z,'Filing Data'!$D:$D,'Benchmark Value'!$B368)</f>
        <v>0</v>
      </c>
      <c r="E368" s="16">
        <f t="shared" si="83"/>
        <v>0</v>
      </c>
      <c r="F368" s="10">
        <f>SUM(D$11:D367)</f>
        <v>0</v>
      </c>
      <c r="G368" s="10">
        <f t="shared" si="75"/>
        <v>366</v>
      </c>
      <c r="H368" s="7">
        <f t="shared" si="84"/>
        <v>0</v>
      </c>
      <c r="I368" s="16">
        <f>SUMIFS('Filing Data'!$X:$X,'Filing Data'!$D:$D,'Benchmark Value'!$B368)</f>
        <v>0</v>
      </c>
      <c r="J368" s="16">
        <f t="shared" si="80"/>
        <v>0</v>
      </c>
      <c r="K368" s="10">
        <f>SUM(I$11:I367)</f>
        <v>0</v>
      </c>
      <c r="L368" s="27">
        <f t="shared" si="76"/>
        <v>366</v>
      </c>
      <c r="M368" s="7">
        <f t="shared" si="85"/>
        <v>0</v>
      </c>
      <c r="N368" s="7">
        <f>IF(ISNA(VLOOKUP(B368,'Distribution Data'!$G:$H,2,FALSE)),0,VLOOKUP(B368,'Distribution Data'!$G:$H,2,FALSE))</f>
        <v>0</v>
      </c>
      <c r="O368" s="16">
        <f>IF(ISNA(INDEX($C367:$C$3618,MATCH(TRUE,INDEX($C367:$C$3618&lt;&gt;$C367,0),0))), O367, INDEX($C367:$C$3618,MATCH(TRUE,INDEX($C367:$C$3618&lt;&gt;$C367,0),0)))</f>
        <v>749890277.90998995</v>
      </c>
      <c r="P368" s="16">
        <f t="shared" si="77"/>
        <v>617978032.15400076</v>
      </c>
      <c r="Q368" s="27">
        <f t="shared" si="81"/>
        <v>49</v>
      </c>
      <c r="R368" s="7">
        <f t="shared" si="86"/>
        <v>2692086.6480814121</v>
      </c>
      <c r="S368" s="7">
        <f t="shared" si="78"/>
        <v>2692086.6480814121</v>
      </c>
      <c r="T368" s="5">
        <f>VLOOKUP($B368,'Benchmark Data'!$A:$B,2,FALSE)</f>
        <v>11.64</v>
      </c>
      <c r="U368" s="12">
        <f t="shared" si="87"/>
        <v>-2.2090957814191972E-2</v>
      </c>
      <c r="V368" s="7">
        <f t="shared" si="88"/>
        <v>763076103.24854016</v>
      </c>
    </row>
    <row r="369" spans="1:22" x14ac:dyDescent="0.25">
      <c r="A369" s="5">
        <f t="shared" si="79"/>
        <v>2004</v>
      </c>
      <c r="B369" s="6">
        <f t="shared" si="82"/>
        <v>38309</v>
      </c>
      <c r="C369" s="7">
        <f>MAX(SUMIFS('Filing Data'!$V:$V,'Filing Data'!$D:$D,'Benchmark Value'!$B369),C368)</f>
        <v>617978032.15400076</v>
      </c>
      <c r="D369" s="7">
        <f>SUMIFS('Filing Data'!$Z:$Z,'Filing Data'!$D:$D,'Benchmark Value'!$B369)</f>
        <v>0</v>
      </c>
      <c r="E369" s="16">
        <f t="shared" si="83"/>
        <v>0</v>
      </c>
      <c r="F369" s="10">
        <f>SUM(D$11:D368)</f>
        <v>0</v>
      </c>
      <c r="G369" s="10">
        <f t="shared" si="75"/>
        <v>366</v>
      </c>
      <c r="H369" s="7">
        <f t="shared" si="84"/>
        <v>0</v>
      </c>
      <c r="I369" s="16">
        <f>SUMIFS('Filing Data'!$X:$X,'Filing Data'!$D:$D,'Benchmark Value'!$B369)</f>
        <v>0</v>
      </c>
      <c r="J369" s="16">
        <f t="shared" si="80"/>
        <v>0</v>
      </c>
      <c r="K369" s="10">
        <f>SUM(I$11:I368)</f>
        <v>0</v>
      </c>
      <c r="L369" s="27">
        <f t="shared" si="76"/>
        <v>366</v>
      </c>
      <c r="M369" s="7">
        <f t="shared" si="85"/>
        <v>0</v>
      </c>
      <c r="N369" s="7">
        <f>IF(ISNA(VLOOKUP(B369,'Distribution Data'!$G:$H,2,FALSE)),0,VLOOKUP(B369,'Distribution Data'!$G:$H,2,FALSE))</f>
        <v>0</v>
      </c>
      <c r="O369" s="16">
        <f>IF(ISNA(INDEX($C368:$C$3618,MATCH(TRUE,INDEX($C368:$C$3618&lt;&gt;$C368,0),0))), O368, INDEX($C368:$C$3618,MATCH(TRUE,INDEX($C368:$C$3618&lt;&gt;$C368,0),0)))</f>
        <v>749890277.90998995</v>
      </c>
      <c r="P369" s="16">
        <f t="shared" si="77"/>
        <v>617978032.15400076</v>
      </c>
      <c r="Q369" s="27">
        <f t="shared" si="81"/>
        <v>49</v>
      </c>
      <c r="R369" s="7">
        <f t="shared" si="86"/>
        <v>2692086.6480814121</v>
      </c>
      <c r="S369" s="7">
        <f t="shared" si="78"/>
        <v>2692086.6480814121</v>
      </c>
      <c r="T369" s="5">
        <f>VLOOKUP($B369,'Benchmark Data'!$A:$B,2,FALSE)</f>
        <v>11.65</v>
      </c>
      <c r="U369" s="12">
        <f t="shared" si="87"/>
        <v>8.5873770841780449E-4</v>
      </c>
      <c r="V369" s="7">
        <f t="shared" si="88"/>
        <v>766423753.55920625</v>
      </c>
    </row>
    <row r="370" spans="1:22" x14ac:dyDescent="0.25">
      <c r="A370" s="5">
        <f t="shared" si="79"/>
        <v>2004</v>
      </c>
      <c r="B370" s="6">
        <f t="shared" si="82"/>
        <v>38310</v>
      </c>
      <c r="C370" s="7">
        <f>MAX(SUMIFS('Filing Data'!$V:$V,'Filing Data'!$D:$D,'Benchmark Value'!$B370),C369)</f>
        <v>617978032.15400076</v>
      </c>
      <c r="D370" s="7">
        <f>SUMIFS('Filing Data'!$Z:$Z,'Filing Data'!$D:$D,'Benchmark Value'!$B370)</f>
        <v>0</v>
      </c>
      <c r="E370" s="16">
        <f t="shared" si="83"/>
        <v>0</v>
      </c>
      <c r="F370" s="10">
        <f>SUM(D$11:D369)</f>
        <v>0</v>
      </c>
      <c r="G370" s="10">
        <f t="shared" si="75"/>
        <v>366</v>
      </c>
      <c r="H370" s="7">
        <f t="shared" si="84"/>
        <v>0</v>
      </c>
      <c r="I370" s="16">
        <f>SUMIFS('Filing Data'!$X:$X,'Filing Data'!$D:$D,'Benchmark Value'!$B370)</f>
        <v>0</v>
      </c>
      <c r="J370" s="16">
        <f t="shared" si="80"/>
        <v>0</v>
      </c>
      <c r="K370" s="10">
        <f>SUM(I$11:I369)</f>
        <v>0</v>
      </c>
      <c r="L370" s="27">
        <f t="shared" si="76"/>
        <v>366</v>
      </c>
      <c r="M370" s="7">
        <f t="shared" si="85"/>
        <v>0</v>
      </c>
      <c r="N370" s="7">
        <f>IF(ISNA(VLOOKUP(B370,'Distribution Data'!$G:$H,2,FALSE)),0,VLOOKUP(B370,'Distribution Data'!$G:$H,2,FALSE))</f>
        <v>0</v>
      </c>
      <c r="O370" s="16">
        <f>IF(ISNA(INDEX($C369:$C$3618,MATCH(TRUE,INDEX($C369:$C$3618&lt;&gt;$C369,0),0))), O369, INDEX($C369:$C$3618,MATCH(TRUE,INDEX($C369:$C$3618&lt;&gt;$C369,0),0)))</f>
        <v>749890277.90998995</v>
      </c>
      <c r="P370" s="16">
        <f t="shared" si="77"/>
        <v>617978032.15400076</v>
      </c>
      <c r="Q370" s="27">
        <f t="shared" si="81"/>
        <v>49</v>
      </c>
      <c r="R370" s="7">
        <f t="shared" si="86"/>
        <v>2692086.6480814121</v>
      </c>
      <c r="S370" s="7">
        <f t="shared" si="78"/>
        <v>2692086.6480814121</v>
      </c>
      <c r="T370" s="5">
        <f>VLOOKUP($B370,'Benchmark Data'!$A:$B,2,FALSE)</f>
        <v>11.5</v>
      </c>
      <c r="U370" s="12">
        <f t="shared" si="87"/>
        <v>-1.2959144642505228E-2</v>
      </c>
      <c r="V370" s="7">
        <f t="shared" si="88"/>
        <v>759247723.20867121</v>
      </c>
    </row>
    <row r="371" spans="1:22" x14ac:dyDescent="0.25">
      <c r="A371" s="5">
        <f t="shared" si="79"/>
        <v>2004</v>
      </c>
      <c r="B371" s="6">
        <f t="shared" si="82"/>
        <v>38311</v>
      </c>
      <c r="C371" s="7">
        <f>MAX(SUMIFS('Filing Data'!$V:$V,'Filing Data'!$D:$D,'Benchmark Value'!$B371),C370)</f>
        <v>617978032.15400076</v>
      </c>
      <c r="D371" s="7">
        <f>SUMIFS('Filing Data'!$Z:$Z,'Filing Data'!$D:$D,'Benchmark Value'!$B371)</f>
        <v>0</v>
      </c>
      <c r="E371" s="16">
        <f t="shared" si="83"/>
        <v>0</v>
      </c>
      <c r="F371" s="10">
        <f>SUM(D$11:D370)</f>
        <v>0</v>
      </c>
      <c r="G371" s="10">
        <f t="shared" si="75"/>
        <v>366</v>
      </c>
      <c r="H371" s="7">
        <f t="shared" si="84"/>
        <v>0</v>
      </c>
      <c r="I371" s="16">
        <f>SUMIFS('Filing Data'!$X:$X,'Filing Data'!$D:$D,'Benchmark Value'!$B371)</f>
        <v>0</v>
      </c>
      <c r="J371" s="16">
        <f t="shared" si="80"/>
        <v>0</v>
      </c>
      <c r="K371" s="10">
        <f>SUM(I$11:I370)</f>
        <v>0</v>
      </c>
      <c r="L371" s="27">
        <f t="shared" si="76"/>
        <v>366</v>
      </c>
      <c r="M371" s="7">
        <f t="shared" si="85"/>
        <v>0</v>
      </c>
      <c r="N371" s="7">
        <f>IF(ISNA(VLOOKUP(B371,'Distribution Data'!$G:$H,2,FALSE)),0,VLOOKUP(B371,'Distribution Data'!$G:$H,2,FALSE))</f>
        <v>0</v>
      </c>
      <c r="O371" s="16">
        <f>IF(ISNA(INDEX($C370:$C$3618,MATCH(TRUE,INDEX($C370:$C$3618&lt;&gt;$C370,0),0))), O370, INDEX($C370:$C$3618,MATCH(TRUE,INDEX($C370:$C$3618&lt;&gt;$C370,0),0)))</f>
        <v>749890277.90998995</v>
      </c>
      <c r="P371" s="16">
        <f t="shared" si="77"/>
        <v>617978032.15400076</v>
      </c>
      <c r="Q371" s="27">
        <f t="shared" si="81"/>
        <v>49</v>
      </c>
      <c r="R371" s="7">
        <f t="shared" si="86"/>
        <v>2692086.6480814121</v>
      </c>
      <c r="S371" s="7">
        <f t="shared" si="78"/>
        <v>2692086.6480814121</v>
      </c>
      <c r="T371" s="5">
        <f>VLOOKUP($B371,'Benchmark Data'!$A:$B,2,FALSE)</f>
        <v>11.5</v>
      </c>
      <c r="U371" s="12">
        <f t="shared" si="87"/>
        <v>0</v>
      </c>
      <c r="V371" s="7">
        <f t="shared" si="88"/>
        <v>761939809.85675263</v>
      </c>
    </row>
    <row r="372" spans="1:22" x14ac:dyDescent="0.25">
      <c r="A372" s="5">
        <f t="shared" si="79"/>
        <v>2004</v>
      </c>
      <c r="B372" s="6">
        <f t="shared" si="82"/>
        <v>38312</v>
      </c>
      <c r="C372" s="7">
        <f>MAX(SUMIFS('Filing Data'!$V:$V,'Filing Data'!$D:$D,'Benchmark Value'!$B372),C371)</f>
        <v>617978032.15400076</v>
      </c>
      <c r="D372" s="7">
        <f>SUMIFS('Filing Data'!$Z:$Z,'Filing Data'!$D:$D,'Benchmark Value'!$B372)</f>
        <v>0</v>
      </c>
      <c r="E372" s="16">
        <f t="shared" si="83"/>
        <v>0</v>
      </c>
      <c r="F372" s="10">
        <f>SUM(D$11:D371)</f>
        <v>0</v>
      </c>
      <c r="G372" s="10">
        <f t="shared" si="75"/>
        <v>366</v>
      </c>
      <c r="H372" s="7">
        <f t="shared" si="84"/>
        <v>0</v>
      </c>
      <c r="I372" s="16">
        <f>SUMIFS('Filing Data'!$X:$X,'Filing Data'!$D:$D,'Benchmark Value'!$B372)</f>
        <v>0</v>
      </c>
      <c r="J372" s="16">
        <f t="shared" si="80"/>
        <v>0</v>
      </c>
      <c r="K372" s="10">
        <f>SUM(I$11:I371)</f>
        <v>0</v>
      </c>
      <c r="L372" s="27">
        <f t="shared" si="76"/>
        <v>366</v>
      </c>
      <c r="M372" s="7">
        <f t="shared" si="85"/>
        <v>0</v>
      </c>
      <c r="N372" s="7">
        <f>IF(ISNA(VLOOKUP(B372,'Distribution Data'!$G:$H,2,FALSE)),0,VLOOKUP(B372,'Distribution Data'!$G:$H,2,FALSE))</f>
        <v>0</v>
      </c>
      <c r="O372" s="16">
        <f>IF(ISNA(INDEX($C371:$C$3618,MATCH(TRUE,INDEX($C371:$C$3618&lt;&gt;$C371,0),0))), O371, INDEX($C371:$C$3618,MATCH(TRUE,INDEX($C371:$C$3618&lt;&gt;$C371,0),0)))</f>
        <v>749890277.90998995</v>
      </c>
      <c r="P372" s="16">
        <f t="shared" si="77"/>
        <v>617978032.15400076</v>
      </c>
      <c r="Q372" s="27">
        <f t="shared" si="81"/>
        <v>49</v>
      </c>
      <c r="R372" s="7">
        <f t="shared" si="86"/>
        <v>2692086.6480814121</v>
      </c>
      <c r="S372" s="7">
        <f t="shared" si="78"/>
        <v>2692086.6480814121</v>
      </c>
      <c r="T372" s="5">
        <f>VLOOKUP($B372,'Benchmark Data'!$A:$B,2,FALSE)</f>
        <v>11.5</v>
      </c>
      <c r="U372" s="12">
        <f t="shared" si="87"/>
        <v>0</v>
      </c>
      <c r="V372" s="7">
        <f t="shared" si="88"/>
        <v>764631896.50483406</v>
      </c>
    </row>
    <row r="373" spans="1:22" x14ac:dyDescent="0.25">
      <c r="A373" s="5">
        <f t="shared" si="79"/>
        <v>2004</v>
      </c>
      <c r="B373" s="6">
        <f t="shared" si="82"/>
        <v>38313</v>
      </c>
      <c r="C373" s="7">
        <f>MAX(SUMIFS('Filing Data'!$V:$V,'Filing Data'!$D:$D,'Benchmark Value'!$B373),C372)</f>
        <v>617978032.15400076</v>
      </c>
      <c r="D373" s="7">
        <f>SUMIFS('Filing Data'!$Z:$Z,'Filing Data'!$D:$D,'Benchmark Value'!$B373)</f>
        <v>0</v>
      </c>
      <c r="E373" s="16">
        <f t="shared" si="83"/>
        <v>0</v>
      </c>
      <c r="F373" s="10">
        <f>SUM(D$11:D372)</f>
        <v>0</v>
      </c>
      <c r="G373" s="10">
        <f t="shared" si="75"/>
        <v>366</v>
      </c>
      <c r="H373" s="7">
        <f t="shared" si="84"/>
        <v>0</v>
      </c>
      <c r="I373" s="16">
        <f>SUMIFS('Filing Data'!$X:$X,'Filing Data'!$D:$D,'Benchmark Value'!$B373)</f>
        <v>0</v>
      </c>
      <c r="J373" s="16">
        <f t="shared" si="80"/>
        <v>0</v>
      </c>
      <c r="K373" s="10">
        <f>SUM(I$11:I372)</f>
        <v>0</v>
      </c>
      <c r="L373" s="27">
        <f t="shared" si="76"/>
        <v>366</v>
      </c>
      <c r="M373" s="7">
        <f t="shared" si="85"/>
        <v>0</v>
      </c>
      <c r="N373" s="7">
        <f>IF(ISNA(VLOOKUP(B373,'Distribution Data'!$G:$H,2,FALSE)),0,VLOOKUP(B373,'Distribution Data'!$G:$H,2,FALSE))</f>
        <v>0</v>
      </c>
      <c r="O373" s="16">
        <f>IF(ISNA(INDEX($C372:$C$3618,MATCH(TRUE,INDEX($C372:$C$3618&lt;&gt;$C372,0),0))), O372, INDEX($C372:$C$3618,MATCH(TRUE,INDEX($C372:$C$3618&lt;&gt;$C372,0),0)))</f>
        <v>749890277.90998995</v>
      </c>
      <c r="P373" s="16">
        <f t="shared" si="77"/>
        <v>617978032.15400076</v>
      </c>
      <c r="Q373" s="27">
        <f t="shared" si="81"/>
        <v>49</v>
      </c>
      <c r="R373" s="7">
        <f t="shared" si="86"/>
        <v>2692086.6480814121</v>
      </c>
      <c r="S373" s="7">
        <f t="shared" si="78"/>
        <v>2692086.6480814121</v>
      </c>
      <c r="T373" s="5">
        <f>VLOOKUP($B373,'Benchmark Data'!$A:$B,2,FALSE)</f>
        <v>11.57</v>
      </c>
      <c r="U373" s="12">
        <f t="shared" si="87"/>
        <v>6.0685058363808787E-3</v>
      </c>
      <c r="V373" s="7">
        <f t="shared" si="88"/>
        <v>771978264.26207542</v>
      </c>
    </row>
    <row r="374" spans="1:22" x14ac:dyDescent="0.25">
      <c r="A374" s="5">
        <f t="shared" si="79"/>
        <v>2004</v>
      </c>
      <c r="B374" s="6">
        <f t="shared" si="82"/>
        <v>38314</v>
      </c>
      <c r="C374" s="7">
        <f>MAX(SUMIFS('Filing Data'!$V:$V,'Filing Data'!$D:$D,'Benchmark Value'!$B374),C373)</f>
        <v>617978032.15400076</v>
      </c>
      <c r="D374" s="7">
        <f>SUMIFS('Filing Data'!$Z:$Z,'Filing Data'!$D:$D,'Benchmark Value'!$B374)</f>
        <v>0</v>
      </c>
      <c r="E374" s="16">
        <f t="shared" si="83"/>
        <v>0</v>
      </c>
      <c r="F374" s="10">
        <f>SUM(D$11:D373)</f>
        <v>0</v>
      </c>
      <c r="G374" s="10">
        <f t="shared" si="75"/>
        <v>366</v>
      </c>
      <c r="H374" s="7">
        <f t="shared" si="84"/>
        <v>0</v>
      </c>
      <c r="I374" s="16">
        <f>SUMIFS('Filing Data'!$X:$X,'Filing Data'!$D:$D,'Benchmark Value'!$B374)</f>
        <v>0</v>
      </c>
      <c r="J374" s="16">
        <f t="shared" si="80"/>
        <v>0</v>
      </c>
      <c r="K374" s="10">
        <f>SUM(I$11:I373)</f>
        <v>0</v>
      </c>
      <c r="L374" s="27">
        <f t="shared" si="76"/>
        <v>366</v>
      </c>
      <c r="M374" s="7">
        <f t="shared" si="85"/>
        <v>0</v>
      </c>
      <c r="N374" s="7">
        <f>IF(ISNA(VLOOKUP(B374,'Distribution Data'!$G:$H,2,FALSE)),0,VLOOKUP(B374,'Distribution Data'!$G:$H,2,FALSE))</f>
        <v>0</v>
      </c>
      <c r="O374" s="16">
        <f>IF(ISNA(INDEX($C373:$C$3618,MATCH(TRUE,INDEX($C373:$C$3618&lt;&gt;$C373,0),0))), O373, INDEX($C373:$C$3618,MATCH(TRUE,INDEX($C373:$C$3618&lt;&gt;$C373,0),0)))</f>
        <v>749890277.90998995</v>
      </c>
      <c r="P374" s="16">
        <f t="shared" si="77"/>
        <v>617978032.15400076</v>
      </c>
      <c r="Q374" s="27">
        <f t="shared" si="81"/>
        <v>49</v>
      </c>
      <c r="R374" s="7">
        <f t="shared" si="86"/>
        <v>2692086.6480814121</v>
      </c>
      <c r="S374" s="7">
        <f t="shared" si="78"/>
        <v>2692086.6480814121</v>
      </c>
      <c r="T374" s="5">
        <f>VLOOKUP($B374,'Benchmark Data'!$A:$B,2,FALSE)</f>
        <v>11.7</v>
      </c>
      <c r="U374" s="12">
        <f t="shared" si="87"/>
        <v>1.1173300598125036E-2</v>
      </c>
      <c r="V374" s="7">
        <f t="shared" si="88"/>
        <v>783344263.9917531</v>
      </c>
    </row>
    <row r="375" spans="1:22" x14ac:dyDescent="0.25">
      <c r="A375" s="5">
        <f t="shared" si="79"/>
        <v>2004</v>
      </c>
      <c r="B375" s="6">
        <f t="shared" si="82"/>
        <v>38315</v>
      </c>
      <c r="C375" s="7">
        <f>MAX(SUMIFS('Filing Data'!$V:$V,'Filing Data'!$D:$D,'Benchmark Value'!$B375),C374)</f>
        <v>617978032.15400076</v>
      </c>
      <c r="D375" s="7">
        <f>SUMIFS('Filing Data'!$Z:$Z,'Filing Data'!$D:$D,'Benchmark Value'!$B375)</f>
        <v>0</v>
      </c>
      <c r="E375" s="16">
        <f t="shared" si="83"/>
        <v>0</v>
      </c>
      <c r="F375" s="10">
        <f>SUM(D$11:D374)</f>
        <v>0</v>
      </c>
      <c r="G375" s="10">
        <f t="shared" si="75"/>
        <v>366</v>
      </c>
      <c r="H375" s="7">
        <f t="shared" si="84"/>
        <v>0</v>
      </c>
      <c r="I375" s="16">
        <f>SUMIFS('Filing Data'!$X:$X,'Filing Data'!$D:$D,'Benchmark Value'!$B375)</f>
        <v>0</v>
      </c>
      <c r="J375" s="16">
        <f t="shared" si="80"/>
        <v>0</v>
      </c>
      <c r="K375" s="10">
        <f>SUM(I$11:I374)</f>
        <v>0</v>
      </c>
      <c r="L375" s="27">
        <f t="shared" si="76"/>
        <v>366</v>
      </c>
      <c r="M375" s="7">
        <f t="shared" si="85"/>
        <v>0</v>
      </c>
      <c r="N375" s="7">
        <f>IF(ISNA(VLOOKUP(B375,'Distribution Data'!$G:$H,2,FALSE)),0,VLOOKUP(B375,'Distribution Data'!$G:$H,2,FALSE))</f>
        <v>0</v>
      </c>
      <c r="O375" s="16">
        <f>IF(ISNA(INDEX($C374:$C$3618,MATCH(TRUE,INDEX($C374:$C$3618&lt;&gt;$C374,0),0))), O374, INDEX($C374:$C$3618,MATCH(TRUE,INDEX($C374:$C$3618&lt;&gt;$C374,0),0)))</f>
        <v>749890277.90998995</v>
      </c>
      <c r="P375" s="16">
        <f t="shared" si="77"/>
        <v>617978032.15400076</v>
      </c>
      <c r="Q375" s="27">
        <f t="shared" si="81"/>
        <v>49</v>
      </c>
      <c r="R375" s="7">
        <f t="shared" si="86"/>
        <v>2692086.6480814121</v>
      </c>
      <c r="S375" s="7">
        <f t="shared" si="78"/>
        <v>2692086.6480814121</v>
      </c>
      <c r="T375" s="5">
        <f>VLOOKUP($B375,'Benchmark Data'!$A:$B,2,FALSE)</f>
        <v>11.86</v>
      </c>
      <c r="U375" s="12">
        <f t="shared" si="87"/>
        <v>1.3582551765868912E-2</v>
      </c>
      <c r="V375" s="7">
        <f t="shared" si="88"/>
        <v>796748750.83117473</v>
      </c>
    </row>
    <row r="376" spans="1:22" x14ac:dyDescent="0.25">
      <c r="A376" s="5">
        <f t="shared" si="79"/>
        <v>2004</v>
      </c>
      <c r="B376" s="6">
        <f t="shared" si="82"/>
        <v>38316</v>
      </c>
      <c r="C376" s="7">
        <f>MAX(SUMIFS('Filing Data'!$V:$V,'Filing Data'!$D:$D,'Benchmark Value'!$B376),C375)</f>
        <v>617978032.15400076</v>
      </c>
      <c r="D376" s="7">
        <f>SUMIFS('Filing Data'!$Z:$Z,'Filing Data'!$D:$D,'Benchmark Value'!$B376)</f>
        <v>0</v>
      </c>
      <c r="E376" s="16">
        <f t="shared" si="83"/>
        <v>0</v>
      </c>
      <c r="F376" s="10">
        <f>SUM(D$11:D375)</f>
        <v>0</v>
      </c>
      <c r="G376" s="10">
        <f t="shared" si="75"/>
        <v>366</v>
      </c>
      <c r="H376" s="7">
        <f t="shared" si="84"/>
        <v>0</v>
      </c>
      <c r="I376" s="16">
        <f>SUMIFS('Filing Data'!$X:$X,'Filing Data'!$D:$D,'Benchmark Value'!$B376)</f>
        <v>0</v>
      </c>
      <c r="J376" s="16">
        <f t="shared" si="80"/>
        <v>0</v>
      </c>
      <c r="K376" s="10">
        <f>SUM(I$11:I375)</f>
        <v>0</v>
      </c>
      <c r="L376" s="27">
        <f t="shared" si="76"/>
        <v>366</v>
      </c>
      <c r="M376" s="7">
        <f t="shared" si="85"/>
        <v>0</v>
      </c>
      <c r="N376" s="7">
        <f>IF(ISNA(VLOOKUP(B376,'Distribution Data'!$G:$H,2,FALSE)),0,VLOOKUP(B376,'Distribution Data'!$G:$H,2,FALSE))</f>
        <v>0</v>
      </c>
      <c r="O376" s="16">
        <f>IF(ISNA(INDEX($C375:$C$3618,MATCH(TRUE,INDEX($C375:$C$3618&lt;&gt;$C375,0),0))), O375, INDEX($C375:$C$3618,MATCH(TRUE,INDEX($C375:$C$3618&lt;&gt;$C375,0),0)))</f>
        <v>749890277.90998995</v>
      </c>
      <c r="P376" s="16">
        <f t="shared" si="77"/>
        <v>617978032.15400076</v>
      </c>
      <c r="Q376" s="27">
        <f t="shared" si="81"/>
        <v>49</v>
      </c>
      <c r="R376" s="7">
        <f t="shared" si="86"/>
        <v>2692086.6480814121</v>
      </c>
      <c r="S376" s="7">
        <f t="shared" si="78"/>
        <v>2692086.6480814121</v>
      </c>
      <c r="T376" s="5">
        <f>VLOOKUP($B376,'Benchmark Data'!$A:$B,2,FALSE)</f>
        <v>11.86</v>
      </c>
      <c r="U376" s="12">
        <f t="shared" si="87"/>
        <v>0</v>
      </c>
      <c r="V376" s="7">
        <f t="shared" si="88"/>
        <v>799440837.47925615</v>
      </c>
    </row>
    <row r="377" spans="1:22" x14ac:dyDescent="0.25">
      <c r="A377" s="5">
        <f t="shared" si="79"/>
        <v>2004</v>
      </c>
      <c r="B377" s="6">
        <f t="shared" si="82"/>
        <v>38317</v>
      </c>
      <c r="C377" s="7">
        <f>MAX(SUMIFS('Filing Data'!$V:$V,'Filing Data'!$D:$D,'Benchmark Value'!$B377),C376)</f>
        <v>617978032.15400076</v>
      </c>
      <c r="D377" s="7">
        <f>SUMIFS('Filing Data'!$Z:$Z,'Filing Data'!$D:$D,'Benchmark Value'!$B377)</f>
        <v>0</v>
      </c>
      <c r="E377" s="16">
        <f t="shared" si="83"/>
        <v>0</v>
      </c>
      <c r="F377" s="10">
        <f>SUM(D$11:D376)</f>
        <v>0</v>
      </c>
      <c r="G377" s="10">
        <f t="shared" si="75"/>
        <v>366</v>
      </c>
      <c r="H377" s="7">
        <f t="shared" si="84"/>
        <v>0</v>
      </c>
      <c r="I377" s="16">
        <f>SUMIFS('Filing Data'!$X:$X,'Filing Data'!$D:$D,'Benchmark Value'!$B377)</f>
        <v>0</v>
      </c>
      <c r="J377" s="16">
        <f t="shared" si="80"/>
        <v>0</v>
      </c>
      <c r="K377" s="10">
        <f>SUM(I$11:I376)</f>
        <v>0</v>
      </c>
      <c r="L377" s="27">
        <f t="shared" si="76"/>
        <v>366</v>
      </c>
      <c r="M377" s="7">
        <f t="shared" si="85"/>
        <v>0</v>
      </c>
      <c r="N377" s="7">
        <f>IF(ISNA(VLOOKUP(B377,'Distribution Data'!$G:$H,2,FALSE)),0,VLOOKUP(B377,'Distribution Data'!$G:$H,2,FALSE))</f>
        <v>0</v>
      </c>
      <c r="O377" s="16">
        <f>IF(ISNA(INDEX($C376:$C$3618,MATCH(TRUE,INDEX($C376:$C$3618&lt;&gt;$C376,0),0))), O376, INDEX($C376:$C$3618,MATCH(TRUE,INDEX($C376:$C$3618&lt;&gt;$C376,0),0)))</f>
        <v>749890277.90998995</v>
      </c>
      <c r="P377" s="16">
        <f t="shared" si="77"/>
        <v>617978032.15400076</v>
      </c>
      <c r="Q377" s="27">
        <f t="shared" si="81"/>
        <v>49</v>
      </c>
      <c r="R377" s="7">
        <f t="shared" si="86"/>
        <v>2692086.6480814121</v>
      </c>
      <c r="S377" s="7">
        <f t="shared" si="78"/>
        <v>2692086.6480814121</v>
      </c>
      <c r="T377" s="5">
        <f>VLOOKUP($B377,'Benchmark Data'!$A:$B,2,FALSE)</f>
        <v>11.81</v>
      </c>
      <c r="U377" s="12">
        <f t="shared" si="87"/>
        <v>-4.2247633603083824E-3</v>
      </c>
      <c r="V377" s="7">
        <f t="shared" si="88"/>
        <v>798762600.19192767</v>
      </c>
    </row>
    <row r="378" spans="1:22" x14ac:dyDescent="0.25">
      <c r="A378" s="5">
        <f t="shared" si="79"/>
        <v>2004</v>
      </c>
      <c r="B378" s="6">
        <f t="shared" si="82"/>
        <v>38318</v>
      </c>
      <c r="C378" s="7">
        <f>MAX(SUMIFS('Filing Data'!$V:$V,'Filing Data'!$D:$D,'Benchmark Value'!$B378),C377)</f>
        <v>617978032.15400076</v>
      </c>
      <c r="D378" s="7">
        <f>SUMIFS('Filing Data'!$Z:$Z,'Filing Data'!$D:$D,'Benchmark Value'!$B378)</f>
        <v>0</v>
      </c>
      <c r="E378" s="16">
        <f t="shared" si="83"/>
        <v>0</v>
      </c>
      <c r="F378" s="10">
        <f>SUM(D$11:D377)</f>
        <v>0</v>
      </c>
      <c r="G378" s="10">
        <f t="shared" si="75"/>
        <v>366</v>
      </c>
      <c r="H378" s="7">
        <f t="shared" si="84"/>
        <v>0</v>
      </c>
      <c r="I378" s="16">
        <f>SUMIFS('Filing Data'!$X:$X,'Filing Data'!$D:$D,'Benchmark Value'!$B378)</f>
        <v>0</v>
      </c>
      <c r="J378" s="16">
        <f t="shared" si="80"/>
        <v>0</v>
      </c>
      <c r="K378" s="10">
        <f>SUM(I$11:I377)</f>
        <v>0</v>
      </c>
      <c r="L378" s="27">
        <f t="shared" si="76"/>
        <v>366</v>
      </c>
      <c r="M378" s="7">
        <f t="shared" si="85"/>
        <v>0</v>
      </c>
      <c r="N378" s="7">
        <f>IF(ISNA(VLOOKUP(B378,'Distribution Data'!$G:$H,2,FALSE)),0,VLOOKUP(B378,'Distribution Data'!$G:$H,2,FALSE))</f>
        <v>0</v>
      </c>
      <c r="O378" s="16">
        <f>IF(ISNA(INDEX($C377:$C$3618,MATCH(TRUE,INDEX($C377:$C$3618&lt;&gt;$C377,0),0))), O377, INDEX($C377:$C$3618,MATCH(TRUE,INDEX($C377:$C$3618&lt;&gt;$C377,0),0)))</f>
        <v>749890277.90998995</v>
      </c>
      <c r="P378" s="16">
        <f t="shared" si="77"/>
        <v>617978032.15400076</v>
      </c>
      <c r="Q378" s="27">
        <f t="shared" si="81"/>
        <v>49</v>
      </c>
      <c r="R378" s="7">
        <f t="shared" si="86"/>
        <v>2692086.6480814121</v>
      </c>
      <c r="S378" s="7">
        <f t="shared" si="78"/>
        <v>2692086.6480814121</v>
      </c>
      <c r="T378" s="5">
        <f>VLOOKUP($B378,'Benchmark Data'!$A:$B,2,FALSE)</f>
        <v>11.81</v>
      </c>
      <c r="U378" s="12">
        <f t="shared" si="87"/>
        <v>0</v>
      </c>
      <c r="V378" s="7">
        <f t="shared" si="88"/>
        <v>801454686.84000909</v>
      </c>
    </row>
    <row r="379" spans="1:22" x14ac:dyDescent="0.25">
      <c r="A379" s="5">
        <f t="shared" si="79"/>
        <v>2004</v>
      </c>
      <c r="B379" s="6">
        <f t="shared" si="82"/>
        <v>38319</v>
      </c>
      <c r="C379" s="7">
        <f>MAX(SUMIFS('Filing Data'!$V:$V,'Filing Data'!$D:$D,'Benchmark Value'!$B379),C378)</f>
        <v>617978032.15400076</v>
      </c>
      <c r="D379" s="7">
        <f>SUMIFS('Filing Data'!$Z:$Z,'Filing Data'!$D:$D,'Benchmark Value'!$B379)</f>
        <v>0</v>
      </c>
      <c r="E379" s="16">
        <f t="shared" si="83"/>
        <v>0</v>
      </c>
      <c r="F379" s="10">
        <f>SUM(D$11:D378)</f>
        <v>0</v>
      </c>
      <c r="G379" s="10">
        <f t="shared" si="75"/>
        <v>366</v>
      </c>
      <c r="H379" s="7">
        <f t="shared" si="84"/>
        <v>0</v>
      </c>
      <c r="I379" s="16">
        <f>SUMIFS('Filing Data'!$X:$X,'Filing Data'!$D:$D,'Benchmark Value'!$B379)</f>
        <v>0</v>
      </c>
      <c r="J379" s="16">
        <f t="shared" si="80"/>
        <v>0</v>
      </c>
      <c r="K379" s="10">
        <f>SUM(I$11:I378)</f>
        <v>0</v>
      </c>
      <c r="L379" s="27">
        <f t="shared" si="76"/>
        <v>366</v>
      </c>
      <c r="M379" s="7">
        <f t="shared" si="85"/>
        <v>0</v>
      </c>
      <c r="N379" s="7">
        <f>IF(ISNA(VLOOKUP(B379,'Distribution Data'!$G:$H,2,FALSE)),0,VLOOKUP(B379,'Distribution Data'!$G:$H,2,FALSE))</f>
        <v>0</v>
      </c>
      <c r="O379" s="16">
        <f>IF(ISNA(INDEX($C378:$C$3618,MATCH(TRUE,INDEX($C378:$C$3618&lt;&gt;$C378,0),0))), O378, INDEX($C378:$C$3618,MATCH(TRUE,INDEX($C378:$C$3618&lt;&gt;$C378,0),0)))</f>
        <v>749890277.90998995</v>
      </c>
      <c r="P379" s="16">
        <f t="shared" si="77"/>
        <v>617978032.15400076</v>
      </c>
      <c r="Q379" s="27">
        <f t="shared" si="81"/>
        <v>49</v>
      </c>
      <c r="R379" s="7">
        <f t="shared" si="86"/>
        <v>2692086.6480814121</v>
      </c>
      <c r="S379" s="7">
        <f t="shared" si="78"/>
        <v>2692086.6480814121</v>
      </c>
      <c r="T379" s="5">
        <f>VLOOKUP($B379,'Benchmark Data'!$A:$B,2,FALSE)</f>
        <v>11.81</v>
      </c>
      <c r="U379" s="12">
        <f t="shared" si="87"/>
        <v>0</v>
      </c>
      <c r="V379" s="7">
        <f t="shared" si="88"/>
        <v>804146773.48809052</v>
      </c>
    </row>
    <row r="380" spans="1:22" x14ac:dyDescent="0.25">
      <c r="A380" s="5">
        <f t="shared" si="79"/>
        <v>2004</v>
      </c>
      <c r="B380" s="6">
        <f t="shared" si="82"/>
        <v>38320</v>
      </c>
      <c r="C380" s="7">
        <f>MAX(SUMIFS('Filing Data'!$V:$V,'Filing Data'!$D:$D,'Benchmark Value'!$B380),C379)</f>
        <v>617978032.15400076</v>
      </c>
      <c r="D380" s="7">
        <f>SUMIFS('Filing Data'!$Z:$Z,'Filing Data'!$D:$D,'Benchmark Value'!$B380)</f>
        <v>0</v>
      </c>
      <c r="E380" s="16">
        <f t="shared" si="83"/>
        <v>0</v>
      </c>
      <c r="F380" s="10">
        <f>SUM(D$11:D379)</f>
        <v>0</v>
      </c>
      <c r="G380" s="10">
        <f t="shared" si="75"/>
        <v>366</v>
      </c>
      <c r="H380" s="7">
        <f t="shared" si="84"/>
        <v>0</v>
      </c>
      <c r="I380" s="16">
        <f>SUMIFS('Filing Data'!$X:$X,'Filing Data'!$D:$D,'Benchmark Value'!$B380)</f>
        <v>0</v>
      </c>
      <c r="J380" s="16">
        <f t="shared" si="80"/>
        <v>0</v>
      </c>
      <c r="K380" s="10">
        <f>SUM(I$11:I379)</f>
        <v>0</v>
      </c>
      <c r="L380" s="27">
        <f t="shared" si="76"/>
        <v>366</v>
      </c>
      <c r="M380" s="7">
        <f t="shared" si="85"/>
        <v>0</v>
      </c>
      <c r="N380" s="7">
        <f>IF(ISNA(VLOOKUP(B380,'Distribution Data'!$G:$H,2,FALSE)),0,VLOOKUP(B380,'Distribution Data'!$G:$H,2,FALSE))</f>
        <v>0</v>
      </c>
      <c r="O380" s="16">
        <f>IF(ISNA(INDEX($C379:$C$3618,MATCH(TRUE,INDEX($C379:$C$3618&lt;&gt;$C379,0),0))), O379, INDEX($C379:$C$3618,MATCH(TRUE,INDEX($C379:$C$3618&lt;&gt;$C379,0),0)))</f>
        <v>749890277.90998995</v>
      </c>
      <c r="P380" s="16">
        <f t="shared" si="77"/>
        <v>617978032.15400076</v>
      </c>
      <c r="Q380" s="27">
        <f t="shared" si="81"/>
        <v>49</v>
      </c>
      <c r="R380" s="7">
        <f t="shared" si="86"/>
        <v>2692086.6480814121</v>
      </c>
      <c r="S380" s="7">
        <f t="shared" si="78"/>
        <v>2692086.6480814121</v>
      </c>
      <c r="T380" s="5">
        <f>VLOOKUP($B380,'Benchmark Data'!$A:$B,2,FALSE)</f>
        <v>11.79</v>
      </c>
      <c r="U380" s="12">
        <f t="shared" si="87"/>
        <v>-1.6949156599915408E-3</v>
      </c>
      <c r="V380" s="7">
        <f t="shared" si="88"/>
        <v>805477053.57649684</v>
      </c>
    </row>
    <row r="381" spans="1:22" x14ac:dyDescent="0.25">
      <c r="A381" s="5">
        <f t="shared" si="79"/>
        <v>2004</v>
      </c>
      <c r="B381" s="6">
        <f t="shared" si="82"/>
        <v>38321</v>
      </c>
      <c r="C381" s="7">
        <f>MAX(SUMIFS('Filing Data'!$V:$V,'Filing Data'!$D:$D,'Benchmark Value'!$B381),C380)</f>
        <v>617978032.15400076</v>
      </c>
      <c r="D381" s="7">
        <f>SUMIFS('Filing Data'!$Z:$Z,'Filing Data'!$D:$D,'Benchmark Value'!$B381)</f>
        <v>0</v>
      </c>
      <c r="E381" s="16">
        <f t="shared" si="83"/>
        <v>0</v>
      </c>
      <c r="F381" s="10">
        <f>SUM(D$11:D380)</f>
        <v>0</v>
      </c>
      <c r="G381" s="10">
        <f t="shared" si="75"/>
        <v>366</v>
      </c>
      <c r="H381" s="7">
        <f t="shared" si="84"/>
        <v>0</v>
      </c>
      <c r="I381" s="16">
        <f>SUMIFS('Filing Data'!$X:$X,'Filing Data'!$D:$D,'Benchmark Value'!$B381)</f>
        <v>0</v>
      </c>
      <c r="J381" s="16">
        <f t="shared" si="80"/>
        <v>0</v>
      </c>
      <c r="K381" s="10">
        <f>SUM(I$11:I380)</f>
        <v>0</v>
      </c>
      <c r="L381" s="27">
        <f t="shared" si="76"/>
        <v>366</v>
      </c>
      <c r="M381" s="7">
        <f t="shared" si="85"/>
        <v>0</v>
      </c>
      <c r="N381" s="7">
        <f>IF(ISNA(VLOOKUP(B381,'Distribution Data'!$G:$H,2,FALSE)),0,VLOOKUP(B381,'Distribution Data'!$G:$H,2,FALSE))</f>
        <v>0</v>
      </c>
      <c r="O381" s="16">
        <f>IF(ISNA(INDEX($C380:$C$3618,MATCH(TRUE,INDEX($C380:$C$3618&lt;&gt;$C380,0),0))), O380, INDEX($C380:$C$3618,MATCH(TRUE,INDEX($C380:$C$3618&lt;&gt;$C380,0),0)))</f>
        <v>749890277.90998995</v>
      </c>
      <c r="P381" s="16">
        <f t="shared" si="77"/>
        <v>617978032.15400076</v>
      </c>
      <c r="Q381" s="27">
        <f t="shared" si="81"/>
        <v>49</v>
      </c>
      <c r="R381" s="7">
        <f t="shared" si="86"/>
        <v>2692086.6480814121</v>
      </c>
      <c r="S381" s="7">
        <f t="shared" si="78"/>
        <v>2692086.6480814121</v>
      </c>
      <c r="T381" s="5">
        <f>VLOOKUP($B381,'Benchmark Data'!$A:$B,2,FALSE)</f>
        <v>11.84</v>
      </c>
      <c r="U381" s="12">
        <f t="shared" si="87"/>
        <v>4.2319149065801571E-3</v>
      </c>
      <c r="V381" s="7">
        <f t="shared" si="88"/>
        <v>811585073.44585276</v>
      </c>
    </row>
    <row r="382" spans="1:22" x14ac:dyDescent="0.25">
      <c r="A382" s="5">
        <f t="shared" si="79"/>
        <v>2004</v>
      </c>
      <c r="B382" s="6">
        <f t="shared" si="82"/>
        <v>38322</v>
      </c>
      <c r="C382" s="7">
        <f>MAX(SUMIFS('Filing Data'!$V:$V,'Filing Data'!$D:$D,'Benchmark Value'!$B382),C381)</f>
        <v>617978032.15400076</v>
      </c>
      <c r="D382" s="7">
        <f>SUMIFS('Filing Data'!$Z:$Z,'Filing Data'!$D:$D,'Benchmark Value'!$B382)</f>
        <v>0</v>
      </c>
      <c r="E382" s="16">
        <f t="shared" si="83"/>
        <v>0</v>
      </c>
      <c r="F382" s="10">
        <f>SUM(D$11:D381)</f>
        <v>0</v>
      </c>
      <c r="G382" s="10">
        <f t="shared" si="75"/>
        <v>366</v>
      </c>
      <c r="H382" s="7">
        <f t="shared" si="84"/>
        <v>0</v>
      </c>
      <c r="I382" s="16">
        <f>SUMIFS('Filing Data'!$X:$X,'Filing Data'!$D:$D,'Benchmark Value'!$B382)</f>
        <v>0</v>
      </c>
      <c r="J382" s="16">
        <f t="shared" si="80"/>
        <v>0</v>
      </c>
      <c r="K382" s="10">
        <f>SUM(I$11:I381)</f>
        <v>0</v>
      </c>
      <c r="L382" s="27">
        <f t="shared" si="76"/>
        <v>366</v>
      </c>
      <c r="M382" s="7">
        <f t="shared" si="85"/>
        <v>0</v>
      </c>
      <c r="N382" s="7">
        <f>IF(ISNA(VLOOKUP(B382,'Distribution Data'!$G:$H,2,FALSE)),0,VLOOKUP(B382,'Distribution Data'!$G:$H,2,FALSE))</f>
        <v>0</v>
      </c>
      <c r="O382" s="16">
        <f>IF(ISNA(INDEX($C381:$C$3618,MATCH(TRUE,INDEX($C381:$C$3618&lt;&gt;$C381,0),0))), O381, INDEX($C381:$C$3618,MATCH(TRUE,INDEX($C381:$C$3618&lt;&gt;$C381,0),0)))</f>
        <v>749890277.90998995</v>
      </c>
      <c r="P382" s="16">
        <f t="shared" si="77"/>
        <v>617978032.15400076</v>
      </c>
      <c r="Q382" s="27">
        <f t="shared" si="81"/>
        <v>49</v>
      </c>
      <c r="R382" s="7">
        <f t="shared" si="86"/>
        <v>2692086.6480814121</v>
      </c>
      <c r="S382" s="7">
        <f t="shared" si="78"/>
        <v>2692086.6480814121</v>
      </c>
      <c r="T382" s="5">
        <f>VLOOKUP($B382,'Benchmark Data'!$A:$B,2,FALSE)</f>
        <v>12.07</v>
      </c>
      <c r="U382" s="12">
        <f t="shared" si="87"/>
        <v>1.9239405653580493E-2</v>
      </c>
      <c r="V382" s="7">
        <f t="shared" si="88"/>
        <v>830042748.51391268</v>
      </c>
    </row>
    <row r="383" spans="1:22" x14ac:dyDescent="0.25">
      <c r="A383" s="5">
        <f t="shared" si="79"/>
        <v>2004</v>
      </c>
      <c r="B383" s="6">
        <f t="shared" si="82"/>
        <v>38323</v>
      </c>
      <c r="C383" s="7">
        <f>MAX(SUMIFS('Filing Data'!$V:$V,'Filing Data'!$D:$D,'Benchmark Value'!$B383),C382)</f>
        <v>617978032.15400076</v>
      </c>
      <c r="D383" s="7">
        <f>SUMIFS('Filing Data'!$Z:$Z,'Filing Data'!$D:$D,'Benchmark Value'!$B383)</f>
        <v>0</v>
      </c>
      <c r="E383" s="16">
        <f t="shared" si="83"/>
        <v>0</v>
      </c>
      <c r="F383" s="10">
        <f>SUM(D$11:D382)</f>
        <v>0</v>
      </c>
      <c r="G383" s="10">
        <f t="shared" si="75"/>
        <v>366</v>
      </c>
      <c r="H383" s="7">
        <f t="shared" si="84"/>
        <v>0</v>
      </c>
      <c r="I383" s="16">
        <f>SUMIFS('Filing Data'!$X:$X,'Filing Data'!$D:$D,'Benchmark Value'!$B383)</f>
        <v>0</v>
      </c>
      <c r="J383" s="16">
        <f t="shared" si="80"/>
        <v>0</v>
      </c>
      <c r="K383" s="10">
        <f>SUM(I$11:I382)</f>
        <v>0</v>
      </c>
      <c r="L383" s="27">
        <f t="shared" si="76"/>
        <v>366</v>
      </c>
      <c r="M383" s="7">
        <f t="shared" si="85"/>
        <v>0</v>
      </c>
      <c r="N383" s="7">
        <f>IF(ISNA(VLOOKUP(B383,'Distribution Data'!$G:$H,2,FALSE)),0,VLOOKUP(B383,'Distribution Data'!$G:$H,2,FALSE))</f>
        <v>0</v>
      </c>
      <c r="O383" s="16">
        <f>IF(ISNA(INDEX($C382:$C$3618,MATCH(TRUE,INDEX($C382:$C$3618&lt;&gt;$C382,0),0))), O382, INDEX($C382:$C$3618,MATCH(TRUE,INDEX($C382:$C$3618&lt;&gt;$C382,0),0)))</f>
        <v>749890277.90998995</v>
      </c>
      <c r="P383" s="16">
        <f t="shared" si="77"/>
        <v>617978032.15400076</v>
      </c>
      <c r="Q383" s="27">
        <f t="shared" si="81"/>
        <v>49</v>
      </c>
      <c r="R383" s="7">
        <f t="shared" si="86"/>
        <v>2692086.6480814121</v>
      </c>
      <c r="S383" s="7">
        <f t="shared" si="78"/>
        <v>2692086.6480814121</v>
      </c>
      <c r="T383" s="5">
        <f>VLOOKUP($B383,'Benchmark Data'!$A:$B,2,FALSE)</f>
        <v>11.95</v>
      </c>
      <c r="U383" s="12">
        <f t="shared" si="87"/>
        <v>-9.9917567319205911E-3</v>
      </c>
      <c r="V383" s="7">
        <f t="shared" si="88"/>
        <v>824482546.03012407</v>
      </c>
    </row>
    <row r="384" spans="1:22" x14ac:dyDescent="0.25">
      <c r="A384" s="5">
        <f t="shared" si="79"/>
        <v>2004</v>
      </c>
      <c r="B384" s="6">
        <f t="shared" si="82"/>
        <v>38324</v>
      </c>
      <c r="C384" s="7">
        <f>MAX(SUMIFS('Filing Data'!$V:$V,'Filing Data'!$D:$D,'Benchmark Value'!$B384),C383)</f>
        <v>617978032.15400076</v>
      </c>
      <c r="D384" s="7">
        <f>SUMIFS('Filing Data'!$Z:$Z,'Filing Data'!$D:$D,'Benchmark Value'!$B384)</f>
        <v>0</v>
      </c>
      <c r="E384" s="16">
        <f t="shared" si="83"/>
        <v>0</v>
      </c>
      <c r="F384" s="10">
        <f>SUM(D$11:D383)</f>
        <v>0</v>
      </c>
      <c r="G384" s="10">
        <f t="shared" si="75"/>
        <v>366</v>
      </c>
      <c r="H384" s="7">
        <f t="shared" si="84"/>
        <v>0</v>
      </c>
      <c r="I384" s="16">
        <f>SUMIFS('Filing Data'!$X:$X,'Filing Data'!$D:$D,'Benchmark Value'!$B384)</f>
        <v>0</v>
      </c>
      <c r="J384" s="16">
        <f t="shared" si="80"/>
        <v>0</v>
      </c>
      <c r="K384" s="10">
        <f>SUM(I$11:I383)</f>
        <v>0</v>
      </c>
      <c r="L384" s="27">
        <f t="shared" si="76"/>
        <v>366</v>
      </c>
      <c r="M384" s="7">
        <f t="shared" si="85"/>
        <v>0</v>
      </c>
      <c r="N384" s="7">
        <f>IF(ISNA(VLOOKUP(B384,'Distribution Data'!$G:$H,2,FALSE)),0,VLOOKUP(B384,'Distribution Data'!$G:$H,2,FALSE))</f>
        <v>0</v>
      </c>
      <c r="O384" s="16">
        <f>IF(ISNA(INDEX($C383:$C$3618,MATCH(TRUE,INDEX($C383:$C$3618&lt;&gt;$C383,0),0))), O383, INDEX($C383:$C$3618,MATCH(TRUE,INDEX($C383:$C$3618&lt;&gt;$C383,0),0)))</f>
        <v>749890277.90998995</v>
      </c>
      <c r="P384" s="16">
        <f t="shared" si="77"/>
        <v>617978032.15400076</v>
      </c>
      <c r="Q384" s="27">
        <f t="shared" si="81"/>
        <v>49</v>
      </c>
      <c r="R384" s="7">
        <f t="shared" si="86"/>
        <v>2692086.6480814121</v>
      </c>
      <c r="S384" s="7">
        <f t="shared" si="78"/>
        <v>2692086.6480814121</v>
      </c>
      <c r="T384" s="5">
        <f>VLOOKUP($B384,'Benchmark Data'!$A:$B,2,FALSE)</f>
        <v>12.15</v>
      </c>
      <c r="U384" s="12">
        <f t="shared" si="87"/>
        <v>1.6597891409037831E-2</v>
      </c>
      <c r="V384" s="7">
        <f t="shared" si="88"/>
        <v>840973503.74147117</v>
      </c>
    </row>
    <row r="385" spans="1:22" x14ac:dyDescent="0.25">
      <c r="A385" s="5">
        <f t="shared" si="79"/>
        <v>2004</v>
      </c>
      <c r="B385" s="6">
        <f t="shared" si="82"/>
        <v>38325</v>
      </c>
      <c r="C385" s="7">
        <f>MAX(SUMIFS('Filing Data'!$V:$V,'Filing Data'!$D:$D,'Benchmark Value'!$B385),C384)</f>
        <v>617978032.15400076</v>
      </c>
      <c r="D385" s="7">
        <f>SUMIFS('Filing Data'!$Z:$Z,'Filing Data'!$D:$D,'Benchmark Value'!$B385)</f>
        <v>0</v>
      </c>
      <c r="E385" s="16">
        <f t="shared" si="83"/>
        <v>0</v>
      </c>
      <c r="F385" s="10">
        <f>SUM(D$11:D384)</f>
        <v>0</v>
      </c>
      <c r="G385" s="10">
        <f t="shared" si="75"/>
        <v>366</v>
      </c>
      <c r="H385" s="7">
        <f t="shared" si="84"/>
        <v>0</v>
      </c>
      <c r="I385" s="16">
        <f>SUMIFS('Filing Data'!$X:$X,'Filing Data'!$D:$D,'Benchmark Value'!$B385)</f>
        <v>0</v>
      </c>
      <c r="J385" s="16">
        <f t="shared" si="80"/>
        <v>0</v>
      </c>
      <c r="K385" s="10">
        <f>SUM(I$11:I384)</f>
        <v>0</v>
      </c>
      <c r="L385" s="27">
        <f t="shared" si="76"/>
        <v>366</v>
      </c>
      <c r="M385" s="7">
        <f t="shared" si="85"/>
        <v>0</v>
      </c>
      <c r="N385" s="7">
        <f>IF(ISNA(VLOOKUP(B385,'Distribution Data'!$G:$H,2,FALSE)),0,VLOOKUP(B385,'Distribution Data'!$G:$H,2,FALSE))</f>
        <v>0</v>
      </c>
      <c r="O385" s="16">
        <f>IF(ISNA(INDEX($C384:$C$3618,MATCH(TRUE,INDEX($C384:$C$3618&lt;&gt;$C384,0),0))), O384, INDEX($C384:$C$3618,MATCH(TRUE,INDEX($C384:$C$3618&lt;&gt;$C384,0),0)))</f>
        <v>749890277.90998995</v>
      </c>
      <c r="P385" s="16">
        <f t="shared" si="77"/>
        <v>617978032.15400076</v>
      </c>
      <c r="Q385" s="27">
        <f t="shared" si="81"/>
        <v>49</v>
      </c>
      <c r="R385" s="7">
        <f t="shared" si="86"/>
        <v>2692086.6480814121</v>
      </c>
      <c r="S385" s="7">
        <f t="shared" si="78"/>
        <v>2692086.6480814121</v>
      </c>
      <c r="T385" s="5">
        <f>VLOOKUP($B385,'Benchmark Data'!$A:$B,2,FALSE)</f>
        <v>12.15</v>
      </c>
      <c r="U385" s="12">
        <f t="shared" si="87"/>
        <v>0</v>
      </c>
      <c r="V385" s="7">
        <f t="shared" si="88"/>
        <v>843665590.38955259</v>
      </c>
    </row>
    <row r="386" spans="1:22" x14ac:dyDescent="0.25">
      <c r="A386" s="5">
        <f t="shared" si="79"/>
        <v>2004</v>
      </c>
      <c r="B386" s="6">
        <f t="shared" si="82"/>
        <v>38326</v>
      </c>
      <c r="C386" s="7">
        <f>MAX(SUMIFS('Filing Data'!$V:$V,'Filing Data'!$D:$D,'Benchmark Value'!$B386),C385)</f>
        <v>617978032.15400076</v>
      </c>
      <c r="D386" s="7">
        <f>SUMIFS('Filing Data'!$Z:$Z,'Filing Data'!$D:$D,'Benchmark Value'!$B386)</f>
        <v>0</v>
      </c>
      <c r="E386" s="16">
        <f t="shared" si="83"/>
        <v>0</v>
      </c>
      <c r="F386" s="10">
        <f>SUM(D$11:D385)</f>
        <v>0</v>
      </c>
      <c r="G386" s="10">
        <f t="shared" si="75"/>
        <v>366</v>
      </c>
      <c r="H386" s="7">
        <f t="shared" si="84"/>
        <v>0</v>
      </c>
      <c r="I386" s="16">
        <f>SUMIFS('Filing Data'!$X:$X,'Filing Data'!$D:$D,'Benchmark Value'!$B386)</f>
        <v>0</v>
      </c>
      <c r="J386" s="16">
        <f t="shared" si="80"/>
        <v>0</v>
      </c>
      <c r="K386" s="10">
        <f>SUM(I$11:I385)</f>
        <v>0</v>
      </c>
      <c r="L386" s="27">
        <f t="shared" si="76"/>
        <v>366</v>
      </c>
      <c r="M386" s="7">
        <f t="shared" si="85"/>
        <v>0</v>
      </c>
      <c r="N386" s="7">
        <f>IF(ISNA(VLOOKUP(B386,'Distribution Data'!$G:$H,2,FALSE)),0,VLOOKUP(B386,'Distribution Data'!$G:$H,2,FALSE))</f>
        <v>0</v>
      </c>
      <c r="O386" s="16">
        <f>IF(ISNA(INDEX($C385:$C$3618,MATCH(TRUE,INDEX($C385:$C$3618&lt;&gt;$C385,0),0))), O385, INDEX($C385:$C$3618,MATCH(TRUE,INDEX($C385:$C$3618&lt;&gt;$C385,0),0)))</f>
        <v>749890277.90998995</v>
      </c>
      <c r="P386" s="16">
        <f t="shared" si="77"/>
        <v>617978032.15400076</v>
      </c>
      <c r="Q386" s="27">
        <f t="shared" si="81"/>
        <v>49</v>
      </c>
      <c r="R386" s="7">
        <f t="shared" si="86"/>
        <v>2692086.6480814121</v>
      </c>
      <c r="S386" s="7">
        <f t="shared" si="78"/>
        <v>2692086.6480814121</v>
      </c>
      <c r="T386" s="5">
        <f>VLOOKUP($B386,'Benchmark Data'!$A:$B,2,FALSE)</f>
        <v>12.15</v>
      </c>
      <c r="U386" s="12">
        <f t="shared" si="87"/>
        <v>0</v>
      </c>
      <c r="V386" s="7">
        <f t="shared" si="88"/>
        <v>846357677.03763402</v>
      </c>
    </row>
    <row r="387" spans="1:22" x14ac:dyDescent="0.25">
      <c r="A387" s="5">
        <f t="shared" si="79"/>
        <v>2004</v>
      </c>
      <c r="B387" s="6">
        <f t="shared" si="82"/>
        <v>38327</v>
      </c>
      <c r="C387" s="7">
        <f>MAX(SUMIFS('Filing Data'!$V:$V,'Filing Data'!$D:$D,'Benchmark Value'!$B387),C386)</f>
        <v>617978032.15400076</v>
      </c>
      <c r="D387" s="7">
        <f>SUMIFS('Filing Data'!$Z:$Z,'Filing Data'!$D:$D,'Benchmark Value'!$B387)</f>
        <v>0</v>
      </c>
      <c r="E387" s="16">
        <f t="shared" si="83"/>
        <v>0</v>
      </c>
      <c r="F387" s="10">
        <f>SUM(D$11:D386)</f>
        <v>0</v>
      </c>
      <c r="G387" s="10">
        <f t="shared" si="75"/>
        <v>366</v>
      </c>
      <c r="H387" s="7">
        <f t="shared" si="84"/>
        <v>0</v>
      </c>
      <c r="I387" s="16">
        <f>SUMIFS('Filing Data'!$X:$X,'Filing Data'!$D:$D,'Benchmark Value'!$B387)</f>
        <v>0</v>
      </c>
      <c r="J387" s="16">
        <f t="shared" si="80"/>
        <v>0</v>
      </c>
      <c r="K387" s="10">
        <f>SUM(I$11:I386)</f>
        <v>0</v>
      </c>
      <c r="L387" s="27">
        <f t="shared" si="76"/>
        <v>366</v>
      </c>
      <c r="M387" s="7">
        <f t="shared" si="85"/>
        <v>0</v>
      </c>
      <c r="N387" s="7">
        <f>IF(ISNA(VLOOKUP(B387,'Distribution Data'!$G:$H,2,FALSE)),0,VLOOKUP(B387,'Distribution Data'!$G:$H,2,FALSE))</f>
        <v>0</v>
      </c>
      <c r="O387" s="16">
        <f>IF(ISNA(INDEX($C386:$C$3618,MATCH(TRUE,INDEX($C386:$C$3618&lt;&gt;$C386,0),0))), O386, INDEX($C386:$C$3618,MATCH(TRUE,INDEX($C386:$C$3618&lt;&gt;$C386,0),0)))</f>
        <v>749890277.90998995</v>
      </c>
      <c r="P387" s="16">
        <f t="shared" si="77"/>
        <v>617978032.15400076</v>
      </c>
      <c r="Q387" s="27">
        <f t="shared" si="81"/>
        <v>49</v>
      </c>
      <c r="R387" s="7">
        <f t="shared" si="86"/>
        <v>2692086.6480814121</v>
      </c>
      <c r="S387" s="7">
        <f t="shared" si="78"/>
        <v>2692086.6480814121</v>
      </c>
      <c r="T387" s="5">
        <f>VLOOKUP($B387,'Benchmark Data'!$A:$B,2,FALSE)</f>
        <v>12.21</v>
      </c>
      <c r="U387" s="12">
        <f t="shared" si="87"/>
        <v>4.9261183360557815E-3</v>
      </c>
      <c r="V387" s="7">
        <f t="shared" si="88"/>
        <v>853229307.7698518</v>
      </c>
    </row>
    <row r="388" spans="1:22" x14ac:dyDescent="0.25">
      <c r="A388" s="5">
        <f t="shared" si="79"/>
        <v>2004</v>
      </c>
      <c r="B388" s="6">
        <f t="shared" si="82"/>
        <v>38328</v>
      </c>
      <c r="C388" s="7">
        <f>MAX(SUMIFS('Filing Data'!$V:$V,'Filing Data'!$D:$D,'Benchmark Value'!$B388),C387)</f>
        <v>617978032.15400076</v>
      </c>
      <c r="D388" s="7">
        <f>SUMIFS('Filing Data'!$Z:$Z,'Filing Data'!$D:$D,'Benchmark Value'!$B388)</f>
        <v>0</v>
      </c>
      <c r="E388" s="16">
        <f t="shared" si="83"/>
        <v>0</v>
      </c>
      <c r="F388" s="10">
        <f>SUM(D$11:D387)</f>
        <v>0</v>
      </c>
      <c r="G388" s="10">
        <f t="shared" si="75"/>
        <v>366</v>
      </c>
      <c r="H388" s="7">
        <f t="shared" si="84"/>
        <v>0</v>
      </c>
      <c r="I388" s="16">
        <f>SUMIFS('Filing Data'!$X:$X,'Filing Data'!$D:$D,'Benchmark Value'!$B388)</f>
        <v>0</v>
      </c>
      <c r="J388" s="16">
        <f t="shared" si="80"/>
        <v>0</v>
      </c>
      <c r="K388" s="10">
        <f>SUM(I$11:I387)</f>
        <v>0</v>
      </c>
      <c r="L388" s="27">
        <f t="shared" si="76"/>
        <v>366</v>
      </c>
      <c r="M388" s="7">
        <f t="shared" si="85"/>
        <v>0</v>
      </c>
      <c r="N388" s="7">
        <f>IF(ISNA(VLOOKUP(B388,'Distribution Data'!$G:$H,2,FALSE)),0,VLOOKUP(B388,'Distribution Data'!$G:$H,2,FALSE))</f>
        <v>0</v>
      </c>
      <c r="O388" s="16">
        <f>IF(ISNA(INDEX($C387:$C$3618,MATCH(TRUE,INDEX($C387:$C$3618&lt;&gt;$C387,0),0))), O387, INDEX($C387:$C$3618,MATCH(TRUE,INDEX($C387:$C$3618&lt;&gt;$C387,0),0)))</f>
        <v>749890277.90998995</v>
      </c>
      <c r="P388" s="16">
        <f t="shared" si="77"/>
        <v>617978032.15400076</v>
      </c>
      <c r="Q388" s="27">
        <f t="shared" si="81"/>
        <v>49</v>
      </c>
      <c r="R388" s="7">
        <f t="shared" si="86"/>
        <v>2692086.6480814121</v>
      </c>
      <c r="S388" s="7">
        <f t="shared" si="78"/>
        <v>2692086.6480814121</v>
      </c>
      <c r="T388" s="5">
        <f>VLOOKUP($B388,'Benchmark Data'!$A:$B,2,FALSE)</f>
        <v>12.01</v>
      </c>
      <c r="U388" s="12">
        <f t="shared" si="87"/>
        <v>-1.6515652030721275E-2</v>
      </c>
      <c r="V388" s="7">
        <f t="shared" si="88"/>
        <v>841945484.38075292</v>
      </c>
    </row>
    <row r="389" spans="1:22" x14ac:dyDescent="0.25">
      <c r="A389" s="5">
        <f t="shared" si="79"/>
        <v>2004</v>
      </c>
      <c r="B389" s="6">
        <f t="shared" si="82"/>
        <v>38329</v>
      </c>
      <c r="C389" s="7">
        <f>MAX(SUMIFS('Filing Data'!$V:$V,'Filing Data'!$D:$D,'Benchmark Value'!$B389),C388)</f>
        <v>617978032.15400076</v>
      </c>
      <c r="D389" s="7">
        <f>SUMIFS('Filing Data'!$Z:$Z,'Filing Data'!$D:$D,'Benchmark Value'!$B389)</f>
        <v>0</v>
      </c>
      <c r="E389" s="16">
        <f t="shared" si="83"/>
        <v>0</v>
      </c>
      <c r="F389" s="10">
        <f>SUM(D$11:D388)</f>
        <v>0</v>
      </c>
      <c r="G389" s="10">
        <f t="shared" si="75"/>
        <v>366</v>
      </c>
      <c r="H389" s="7">
        <f t="shared" si="84"/>
        <v>0</v>
      </c>
      <c r="I389" s="16">
        <f>SUMIFS('Filing Data'!$X:$X,'Filing Data'!$D:$D,'Benchmark Value'!$B389)</f>
        <v>0</v>
      </c>
      <c r="J389" s="16">
        <f t="shared" si="80"/>
        <v>0</v>
      </c>
      <c r="K389" s="10">
        <f>SUM(I$11:I388)</f>
        <v>0</v>
      </c>
      <c r="L389" s="27">
        <f t="shared" si="76"/>
        <v>366</v>
      </c>
      <c r="M389" s="7">
        <f t="shared" si="85"/>
        <v>0</v>
      </c>
      <c r="N389" s="7">
        <f>IF(ISNA(VLOOKUP(B389,'Distribution Data'!$G:$H,2,FALSE)),0,VLOOKUP(B389,'Distribution Data'!$G:$H,2,FALSE))</f>
        <v>0</v>
      </c>
      <c r="O389" s="16">
        <f>IF(ISNA(INDEX($C388:$C$3618,MATCH(TRUE,INDEX($C388:$C$3618&lt;&gt;$C388,0),0))), O388, INDEX($C388:$C$3618,MATCH(TRUE,INDEX($C388:$C$3618&lt;&gt;$C388,0),0)))</f>
        <v>749890277.90998995</v>
      </c>
      <c r="P389" s="16">
        <f t="shared" si="77"/>
        <v>617978032.15400076</v>
      </c>
      <c r="Q389" s="27">
        <f t="shared" si="81"/>
        <v>49</v>
      </c>
      <c r="R389" s="7">
        <f t="shared" si="86"/>
        <v>2692086.6480814121</v>
      </c>
      <c r="S389" s="7">
        <f t="shared" si="78"/>
        <v>2692086.6480814121</v>
      </c>
      <c r="T389" s="5">
        <f>VLOOKUP($B389,'Benchmark Data'!$A:$B,2,FALSE)</f>
        <v>12.07</v>
      </c>
      <c r="U389" s="12">
        <f t="shared" si="87"/>
        <v>4.9833990175480909E-3</v>
      </c>
      <c r="V389" s="7">
        <f t="shared" si="88"/>
        <v>848843793.26554096</v>
      </c>
    </row>
    <row r="390" spans="1:22" x14ac:dyDescent="0.25">
      <c r="A390" s="5">
        <f t="shared" si="79"/>
        <v>2004</v>
      </c>
      <c r="B390" s="6">
        <f t="shared" si="82"/>
        <v>38330</v>
      </c>
      <c r="C390" s="7">
        <f>MAX(SUMIFS('Filing Data'!$V:$V,'Filing Data'!$D:$D,'Benchmark Value'!$B390),C389)</f>
        <v>617978032.15400076</v>
      </c>
      <c r="D390" s="7">
        <f>SUMIFS('Filing Data'!$Z:$Z,'Filing Data'!$D:$D,'Benchmark Value'!$B390)</f>
        <v>0</v>
      </c>
      <c r="E390" s="16">
        <f t="shared" si="83"/>
        <v>0</v>
      </c>
      <c r="F390" s="10">
        <f>SUM(D$11:D389)</f>
        <v>0</v>
      </c>
      <c r="G390" s="10">
        <f t="shared" si="75"/>
        <v>366</v>
      </c>
      <c r="H390" s="7">
        <f t="shared" si="84"/>
        <v>0</v>
      </c>
      <c r="I390" s="16">
        <f>SUMIFS('Filing Data'!$X:$X,'Filing Data'!$D:$D,'Benchmark Value'!$B390)</f>
        <v>0</v>
      </c>
      <c r="J390" s="16">
        <f t="shared" si="80"/>
        <v>0</v>
      </c>
      <c r="K390" s="10">
        <f>SUM(I$11:I389)</f>
        <v>0</v>
      </c>
      <c r="L390" s="27">
        <f t="shared" si="76"/>
        <v>366</v>
      </c>
      <c r="M390" s="7">
        <f t="shared" si="85"/>
        <v>0</v>
      </c>
      <c r="N390" s="7">
        <f>IF(ISNA(VLOOKUP(B390,'Distribution Data'!$G:$H,2,FALSE)),0,VLOOKUP(B390,'Distribution Data'!$G:$H,2,FALSE))</f>
        <v>0</v>
      </c>
      <c r="O390" s="16">
        <f>IF(ISNA(INDEX($C389:$C$3618,MATCH(TRUE,INDEX($C389:$C$3618&lt;&gt;$C389,0),0))), O389, INDEX($C389:$C$3618,MATCH(TRUE,INDEX($C389:$C$3618&lt;&gt;$C389,0),0)))</f>
        <v>749890277.90998995</v>
      </c>
      <c r="P390" s="16">
        <f t="shared" si="77"/>
        <v>617978032.15400076</v>
      </c>
      <c r="Q390" s="27">
        <f t="shared" si="81"/>
        <v>49</v>
      </c>
      <c r="R390" s="7">
        <f t="shared" si="86"/>
        <v>2692086.6480814121</v>
      </c>
      <c r="S390" s="7">
        <f t="shared" si="78"/>
        <v>2692086.6480814121</v>
      </c>
      <c r="T390" s="5">
        <f>VLOOKUP($B390,'Benchmark Data'!$A:$B,2,FALSE)</f>
        <v>12.16</v>
      </c>
      <c r="U390" s="12">
        <f t="shared" si="87"/>
        <v>7.4288414285808568E-3</v>
      </c>
      <c r="V390" s="7">
        <f t="shared" si="88"/>
        <v>857865286.82281041</v>
      </c>
    </row>
    <row r="391" spans="1:22" x14ac:dyDescent="0.25">
      <c r="A391" s="5">
        <f t="shared" si="79"/>
        <v>2004</v>
      </c>
      <c r="B391" s="6">
        <f t="shared" si="82"/>
        <v>38331</v>
      </c>
      <c r="C391" s="7">
        <f>MAX(SUMIFS('Filing Data'!$V:$V,'Filing Data'!$D:$D,'Benchmark Value'!$B391),C390)</f>
        <v>617978032.15400076</v>
      </c>
      <c r="D391" s="7">
        <f>SUMIFS('Filing Data'!$Z:$Z,'Filing Data'!$D:$D,'Benchmark Value'!$B391)</f>
        <v>0</v>
      </c>
      <c r="E391" s="16">
        <f t="shared" si="83"/>
        <v>0</v>
      </c>
      <c r="F391" s="10">
        <f>SUM(D$11:D390)</f>
        <v>0</v>
      </c>
      <c r="G391" s="10">
        <f t="shared" si="75"/>
        <v>366</v>
      </c>
      <c r="H391" s="7">
        <f t="shared" si="84"/>
        <v>0</v>
      </c>
      <c r="I391" s="16">
        <f>SUMIFS('Filing Data'!$X:$X,'Filing Data'!$D:$D,'Benchmark Value'!$B391)</f>
        <v>0</v>
      </c>
      <c r="J391" s="16">
        <f t="shared" si="80"/>
        <v>0</v>
      </c>
      <c r="K391" s="10">
        <f>SUM(I$11:I390)</f>
        <v>0</v>
      </c>
      <c r="L391" s="27">
        <f t="shared" si="76"/>
        <v>366</v>
      </c>
      <c r="M391" s="7">
        <f t="shared" si="85"/>
        <v>0</v>
      </c>
      <c r="N391" s="7">
        <f>IF(ISNA(VLOOKUP(B391,'Distribution Data'!$G:$H,2,FALSE)),0,VLOOKUP(B391,'Distribution Data'!$G:$H,2,FALSE))</f>
        <v>0</v>
      </c>
      <c r="O391" s="16">
        <f>IF(ISNA(INDEX($C390:$C$3618,MATCH(TRUE,INDEX($C390:$C$3618&lt;&gt;$C390,0),0))), O390, INDEX($C390:$C$3618,MATCH(TRUE,INDEX($C390:$C$3618&lt;&gt;$C390,0),0)))</f>
        <v>749890277.90998995</v>
      </c>
      <c r="P391" s="16">
        <f t="shared" si="77"/>
        <v>617978032.15400076</v>
      </c>
      <c r="Q391" s="27">
        <f t="shared" si="81"/>
        <v>49</v>
      </c>
      <c r="R391" s="7">
        <f t="shared" si="86"/>
        <v>2692086.6480814121</v>
      </c>
      <c r="S391" s="7">
        <f t="shared" si="78"/>
        <v>2692086.6480814121</v>
      </c>
      <c r="T391" s="5">
        <f>VLOOKUP($B391,'Benchmark Data'!$A:$B,2,FALSE)</f>
        <v>12.25</v>
      </c>
      <c r="U391" s="12">
        <f t="shared" si="87"/>
        <v>7.3740604527150313E-3</v>
      </c>
      <c r="V391" s="7">
        <f t="shared" si="88"/>
        <v>866906705.36349487</v>
      </c>
    </row>
    <row r="392" spans="1:22" x14ac:dyDescent="0.25">
      <c r="A392" s="5">
        <f t="shared" si="79"/>
        <v>2004</v>
      </c>
      <c r="B392" s="6">
        <f t="shared" si="82"/>
        <v>38332</v>
      </c>
      <c r="C392" s="7">
        <f>MAX(SUMIFS('Filing Data'!$V:$V,'Filing Data'!$D:$D,'Benchmark Value'!$B392),C391)</f>
        <v>617978032.15400076</v>
      </c>
      <c r="D392" s="7">
        <f>SUMIFS('Filing Data'!$Z:$Z,'Filing Data'!$D:$D,'Benchmark Value'!$B392)</f>
        <v>0</v>
      </c>
      <c r="E392" s="16">
        <f t="shared" si="83"/>
        <v>0</v>
      </c>
      <c r="F392" s="10">
        <f>SUM(D$11:D391)</f>
        <v>0</v>
      </c>
      <c r="G392" s="10">
        <f t="shared" si="75"/>
        <v>366</v>
      </c>
      <c r="H392" s="7">
        <f t="shared" si="84"/>
        <v>0</v>
      </c>
      <c r="I392" s="16">
        <f>SUMIFS('Filing Data'!$X:$X,'Filing Data'!$D:$D,'Benchmark Value'!$B392)</f>
        <v>0</v>
      </c>
      <c r="J392" s="16">
        <f t="shared" si="80"/>
        <v>0</v>
      </c>
      <c r="K392" s="10">
        <f>SUM(I$11:I391)</f>
        <v>0</v>
      </c>
      <c r="L392" s="27">
        <f t="shared" si="76"/>
        <v>366</v>
      </c>
      <c r="M392" s="7">
        <f t="shared" si="85"/>
        <v>0</v>
      </c>
      <c r="N392" s="7">
        <f>IF(ISNA(VLOOKUP(B392,'Distribution Data'!$G:$H,2,FALSE)),0,VLOOKUP(B392,'Distribution Data'!$G:$H,2,FALSE))</f>
        <v>0</v>
      </c>
      <c r="O392" s="16">
        <f>IF(ISNA(INDEX($C391:$C$3618,MATCH(TRUE,INDEX($C391:$C$3618&lt;&gt;$C391,0),0))), O391, INDEX($C391:$C$3618,MATCH(TRUE,INDEX($C391:$C$3618&lt;&gt;$C391,0),0)))</f>
        <v>749890277.90998995</v>
      </c>
      <c r="P392" s="16">
        <f t="shared" si="77"/>
        <v>617978032.15400076</v>
      </c>
      <c r="Q392" s="27">
        <f t="shared" si="81"/>
        <v>49</v>
      </c>
      <c r="R392" s="7">
        <f t="shared" si="86"/>
        <v>2692086.6480814121</v>
      </c>
      <c r="S392" s="7">
        <f t="shared" si="78"/>
        <v>2692086.6480814121</v>
      </c>
      <c r="T392" s="5">
        <f>VLOOKUP($B392,'Benchmark Data'!$A:$B,2,FALSE)</f>
        <v>12.25</v>
      </c>
      <c r="U392" s="12">
        <f t="shared" si="87"/>
        <v>0</v>
      </c>
      <c r="V392" s="7">
        <f t="shared" si="88"/>
        <v>869598792.01157629</v>
      </c>
    </row>
    <row r="393" spans="1:22" x14ac:dyDescent="0.25">
      <c r="A393" s="5">
        <f t="shared" si="79"/>
        <v>2004</v>
      </c>
      <c r="B393" s="6">
        <f t="shared" si="82"/>
        <v>38333</v>
      </c>
      <c r="C393" s="7">
        <f>MAX(SUMIFS('Filing Data'!$V:$V,'Filing Data'!$D:$D,'Benchmark Value'!$B393),C392)</f>
        <v>617978032.15400076</v>
      </c>
      <c r="D393" s="7">
        <f>SUMIFS('Filing Data'!$Z:$Z,'Filing Data'!$D:$D,'Benchmark Value'!$B393)</f>
        <v>0</v>
      </c>
      <c r="E393" s="16">
        <f t="shared" si="83"/>
        <v>0</v>
      </c>
      <c r="F393" s="10">
        <f>SUM(D$11:D392)</f>
        <v>0</v>
      </c>
      <c r="G393" s="10">
        <f t="shared" si="75"/>
        <v>366</v>
      </c>
      <c r="H393" s="7">
        <f t="shared" si="84"/>
        <v>0</v>
      </c>
      <c r="I393" s="16">
        <f>SUMIFS('Filing Data'!$X:$X,'Filing Data'!$D:$D,'Benchmark Value'!$B393)</f>
        <v>0</v>
      </c>
      <c r="J393" s="16">
        <f t="shared" si="80"/>
        <v>0</v>
      </c>
      <c r="K393" s="10">
        <f>SUM(I$11:I392)</f>
        <v>0</v>
      </c>
      <c r="L393" s="27">
        <f t="shared" si="76"/>
        <v>366</v>
      </c>
      <c r="M393" s="7">
        <f t="shared" si="85"/>
        <v>0</v>
      </c>
      <c r="N393" s="7">
        <f>IF(ISNA(VLOOKUP(B393,'Distribution Data'!$G:$H,2,FALSE)),0,VLOOKUP(B393,'Distribution Data'!$G:$H,2,FALSE))</f>
        <v>0</v>
      </c>
      <c r="O393" s="16">
        <f>IF(ISNA(INDEX($C392:$C$3618,MATCH(TRUE,INDEX($C392:$C$3618&lt;&gt;$C392,0),0))), O392, INDEX($C392:$C$3618,MATCH(TRUE,INDEX($C392:$C$3618&lt;&gt;$C392,0),0)))</f>
        <v>749890277.90998995</v>
      </c>
      <c r="P393" s="16">
        <f t="shared" si="77"/>
        <v>617978032.15400076</v>
      </c>
      <c r="Q393" s="27">
        <f t="shared" si="81"/>
        <v>49</v>
      </c>
      <c r="R393" s="7">
        <f t="shared" si="86"/>
        <v>2692086.6480814121</v>
      </c>
      <c r="S393" s="7">
        <f t="shared" si="78"/>
        <v>2692086.6480814121</v>
      </c>
      <c r="T393" s="5">
        <f>VLOOKUP($B393,'Benchmark Data'!$A:$B,2,FALSE)</f>
        <v>12.25</v>
      </c>
      <c r="U393" s="12">
        <f t="shared" si="87"/>
        <v>0</v>
      </c>
      <c r="V393" s="7">
        <f t="shared" si="88"/>
        <v>872290878.65965772</v>
      </c>
    </row>
    <row r="394" spans="1:22" x14ac:dyDescent="0.25">
      <c r="A394" s="5">
        <f t="shared" si="79"/>
        <v>2004</v>
      </c>
      <c r="B394" s="6">
        <f t="shared" si="82"/>
        <v>38334</v>
      </c>
      <c r="C394" s="7">
        <f>MAX(SUMIFS('Filing Data'!$V:$V,'Filing Data'!$D:$D,'Benchmark Value'!$B394),C393)</f>
        <v>617978032.15400076</v>
      </c>
      <c r="D394" s="7">
        <f>SUMIFS('Filing Data'!$Z:$Z,'Filing Data'!$D:$D,'Benchmark Value'!$B394)</f>
        <v>0</v>
      </c>
      <c r="E394" s="16">
        <f t="shared" si="83"/>
        <v>0</v>
      </c>
      <c r="F394" s="10">
        <f>SUM(D$11:D393)</f>
        <v>0</v>
      </c>
      <c r="G394" s="10">
        <f t="shared" si="75"/>
        <v>366</v>
      </c>
      <c r="H394" s="7">
        <f t="shared" si="84"/>
        <v>0</v>
      </c>
      <c r="I394" s="16">
        <f>SUMIFS('Filing Data'!$X:$X,'Filing Data'!$D:$D,'Benchmark Value'!$B394)</f>
        <v>0</v>
      </c>
      <c r="J394" s="16">
        <f t="shared" si="80"/>
        <v>0</v>
      </c>
      <c r="K394" s="10">
        <f>SUM(I$11:I393)</f>
        <v>0</v>
      </c>
      <c r="L394" s="27">
        <f t="shared" si="76"/>
        <v>366</v>
      </c>
      <c r="M394" s="7">
        <f t="shared" si="85"/>
        <v>0</v>
      </c>
      <c r="N394" s="7">
        <f>IF(ISNA(VLOOKUP(B394,'Distribution Data'!$G:$H,2,FALSE)),0,VLOOKUP(B394,'Distribution Data'!$G:$H,2,FALSE))</f>
        <v>0</v>
      </c>
      <c r="O394" s="16">
        <f>IF(ISNA(INDEX($C393:$C$3618,MATCH(TRUE,INDEX($C393:$C$3618&lt;&gt;$C393,0),0))), O393, INDEX($C393:$C$3618,MATCH(TRUE,INDEX($C393:$C$3618&lt;&gt;$C393,0),0)))</f>
        <v>749890277.90998995</v>
      </c>
      <c r="P394" s="16">
        <f t="shared" si="77"/>
        <v>617978032.15400076</v>
      </c>
      <c r="Q394" s="27">
        <f t="shared" si="81"/>
        <v>49</v>
      </c>
      <c r="R394" s="7">
        <f t="shared" si="86"/>
        <v>2692086.6480814121</v>
      </c>
      <c r="S394" s="7">
        <f t="shared" si="78"/>
        <v>2692086.6480814121</v>
      </c>
      <c r="T394" s="5">
        <f>VLOOKUP($B394,'Benchmark Data'!$A:$B,2,FALSE)</f>
        <v>12.23</v>
      </c>
      <c r="U394" s="12">
        <f t="shared" si="87"/>
        <v>-1.6339872916550239E-3</v>
      </c>
      <c r="V394" s="7">
        <f t="shared" si="88"/>
        <v>873558816.93441725</v>
      </c>
    </row>
    <row r="395" spans="1:22" x14ac:dyDescent="0.25">
      <c r="A395" s="5">
        <f t="shared" si="79"/>
        <v>2004</v>
      </c>
      <c r="B395" s="6">
        <f t="shared" si="82"/>
        <v>38335</v>
      </c>
      <c r="C395" s="7">
        <f>MAX(SUMIFS('Filing Data'!$V:$V,'Filing Data'!$D:$D,'Benchmark Value'!$B395),C394)</f>
        <v>617978032.15400076</v>
      </c>
      <c r="D395" s="7">
        <f>SUMIFS('Filing Data'!$Z:$Z,'Filing Data'!$D:$D,'Benchmark Value'!$B395)</f>
        <v>0</v>
      </c>
      <c r="E395" s="16">
        <f t="shared" si="83"/>
        <v>0</v>
      </c>
      <c r="F395" s="10">
        <f>SUM(D$11:D394)</f>
        <v>0</v>
      </c>
      <c r="G395" s="10">
        <f t="shared" ref="G395:G458" si="89">COUNTIFS(F$11:F$3618,F395,A$11:A$3618,YEAR(B395))</f>
        <v>366</v>
      </c>
      <c r="H395" s="7">
        <f t="shared" si="84"/>
        <v>0</v>
      </c>
      <c r="I395" s="16">
        <f>SUMIFS('Filing Data'!$X:$X,'Filing Data'!$D:$D,'Benchmark Value'!$B395)</f>
        <v>0</v>
      </c>
      <c r="J395" s="16">
        <f t="shared" si="80"/>
        <v>0</v>
      </c>
      <c r="K395" s="10">
        <f>SUM(I$11:I394)</f>
        <v>0</v>
      </c>
      <c r="L395" s="27">
        <f t="shared" ref="L395:L458" si="90">COUNTIFS(K$11:K$3618,K395,A$11:A$3618,YEAR(B395))</f>
        <v>366</v>
      </c>
      <c r="M395" s="7">
        <f t="shared" si="85"/>
        <v>0</v>
      </c>
      <c r="N395" s="7">
        <f>IF(ISNA(VLOOKUP(B395,'Distribution Data'!$G:$H,2,FALSE)),0,VLOOKUP(B395,'Distribution Data'!$G:$H,2,FALSE))</f>
        <v>0</v>
      </c>
      <c r="O395" s="16">
        <f>IF(ISNA(INDEX($C394:$C$3618,MATCH(TRUE,INDEX($C394:$C$3618&lt;&gt;$C394,0),0))), O394, INDEX($C394:$C$3618,MATCH(TRUE,INDEX($C394:$C$3618&lt;&gt;$C394,0),0)))</f>
        <v>749890277.90998995</v>
      </c>
      <c r="P395" s="16">
        <f t="shared" ref="P395:P443" si="91">C394</f>
        <v>617978032.15400076</v>
      </c>
      <c r="Q395" s="27">
        <f t="shared" si="81"/>
        <v>49</v>
      </c>
      <c r="R395" s="7">
        <f t="shared" si="86"/>
        <v>2692086.6480814121</v>
      </c>
      <c r="S395" s="7">
        <f t="shared" ref="S395:S458" si="92">IF(AND($E$3&lt;&gt;"Y",$E$4&lt;&gt;"Y"),R395-N395+H395, IF(AND($E$3="Y",$E$4="Y"), R395-N395-M395, IF($E$4="Y", R395-N395-M395+H395, IF($E$3="Y", R395-N395, R395-N395))))</f>
        <v>2692086.6480814121</v>
      </c>
      <c r="T395" s="5">
        <f>VLOOKUP($B395,'Benchmark Data'!$A:$B,2,FALSE)</f>
        <v>12.2</v>
      </c>
      <c r="U395" s="12">
        <f t="shared" si="87"/>
        <v>-2.4559979598702615E-3</v>
      </c>
      <c r="V395" s="7">
        <f t="shared" si="88"/>
        <v>874108077.37579107</v>
      </c>
    </row>
    <row r="396" spans="1:22" x14ac:dyDescent="0.25">
      <c r="A396" s="5">
        <f t="shared" ref="A396:A459" si="93">YEAR(B396)</f>
        <v>2004</v>
      </c>
      <c r="B396" s="6">
        <f t="shared" si="82"/>
        <v>38336</v>
      </c>
      <c r="C396" s="7">
        <f>MAX(SUMIFS('Filing Data'!$V:$V,'Filing Data'!$D:$D,'Benchmark Value'!$B396),C395)</f>
        <v>617978032.15400076</v>
      </c>
      <c r="D396" s="7">
        <f>SUMIFS('Filing Data'!$Z:$Z,'Filing Data'!$D:$D,'Benchmark Value'!$B396)</f>
        <v>0</v>
      </c>
      <c r="E396" s="16">
        <f t="shared" si="83"/>
        <v>0</v>
      </c>
      <c r="F396" s="10">
        <f>SUM(D$11:D395)</f>
        <v>0</v>
      </c>
      <c r="G396" s="10">
        <f t="shared" si="89"/>
        <v>366</v>
      </c>
      <c r="H396" s="7">
        <f t="shared" si="84"/>
        <v>0</v>
      </c>
      <c r="I396" s="16">
        <f>SUMIFS('Filing Data'!$X:$X,'Filing Data'!$D:$D,'Benchmark Value'!$B396)</f>
        <v>0</v>
      </c>
      <c r="J396" s="16">
        <f t="shared" ref="J396:J459" si="94">IF(I396&lt;&gt;0,J395,IF(ISNA(INDEX($I396:$I760,MATCH(TRUE,INDEX($I396:$I760&lt;&gt;$I396,0),0))),0,INDEX($I396:$I760,MATCH(TRUE,INDEX($I396:$I760&lt;&gt;$I396,0),0))))</f>
        <v>0</v>
      </c>
      <c r="K396" s="10">
        <f>SUM(I$11:I395)</f>
        <v>0</v>
      </c>
      <c r="L396" s="27">
        <f t="shared" si="90"/>
        <v>366</v>
      </c>
      <c r="M396" s="7">
        <f t="shared" si="85"/>
        <v>0</v>
      </c>
      <c r="N396" s="7">
        <f>IF(ISNA(VLOOKUP(B396,'Distribution Data'!$G:$H,2,FALSE)),0,VLOOKUP(B396,'Distribution Data'!$G:$H,2,FALSE))</f>
        <v>0</v>
      </c>
      <c r="O396" s="16">
        <f>IF(ISNA(INDEX($C395:$C$3618,MATCH(TRUE,INDEX($C395:$C$3618&lt;&gt;$C395,0),0))), O395, INDEX($C395:$C$3618,MATCH(TRUE,INDEX($C395:$C$3618&lt;&gt;$C395,0),0)))</f>
        <v>749890277.90998995</v>
      </c>
      <c r="P396" s="16">
        <f t="shared" si="91"/>
        <v>617978032.15400076</v>
      </c>
      <c r="Q396" s="27">
        <f t="shared" ref="Q396:Q459" si="95">MATCH($O396,$C$11:$C$3618,0)-MATCH($C395,$C$11:$C$3618,0)</f>
        <v>49</v>
      </c>
      <c r="R396" s="7">
        <f t="shared" si="86"/>
        <v>2692086.6480814121</v>
      </c>
      <c r="S396" s="7">
        <f t="shared" si="92"/>
        <v>2692086.6480814121</v>
      </c>
      <c r="T396" s="5">
        <f>VLOOKUP($B396,'Benchmark Data'!$A:$B,2,FALSE)</f>
        <v>12.26</v>
      </c>
      <c r="U396" s="12">
        <f t="shared" si="87"/>
        <v>4.9059787688544056E-3</v>
      </c>
      <c r="V396" s="7">
        <f t="shared" si="88"/>
        <v>881099056.20768785</v>
      </c>
    </row>
    <row r="397" spans="1:22" x14ac:dyDescent="0.25">
      <c r="A397" s="5">
        <f t="shared" si="93"/>
        <v>2004</v>
      </c>
      <c r="B397" s="6">
        <f t="shared" ref="B397:B460" si="96">B396+1</f>
        <v>38337</v>
      </c>
      <c r="C397" s="7">
        <f>MAX(SUMIFS('Filing Data'!$V:$V,'Filing Data'!$D:$D,'Benchmark Value'!$B397),C396)</f>
        <v>617978032.15400076</v>
      </c>
      <c r="D397" s="7">
        <f>SUMIFS('Filing Data'!$Z:$Z,'Filing Data'!$D:$D,'Benchmark Value'!$B397)</f>
        <v>0</v>
      </c>
      <c r="E397" s="16">
        <f t="shared" ref="E397:E460" si="97">IF(D397&lt;&gt;0,E396,IF(ISNA(INDEX($D397:$D761,MATCH(TRUE,INDEX($D397:$D761&lt;&gt;$D397,0),0))),0,INDEX($D397:$D761,MATCH(TRUE,INDEX($D397:$D761&lt;&gt;$D397,0),0))))</f>
        <v>0</v>
      </c>
      <c r="F397" s="10">
        <f>SUM(D$11:D396)</f>
        <v>0</v>
      </c>
      <c r="G397" s="10">
        <f t="shared" si="89"/>
        <v>366</v>
      </c>
      <c r="H397" s="7">
        <f t="shared" ref="H397:H460" si="98">E397/G397</f>
        <v>0</v>
      </c>
      <c r="I397" s="16">
        <f>SUMIFS('Filing Data'!$X:$X,'Filing Data'!$D:$D,'Benchmark Value'!$B397)</f>
        <v>0</v>
      </c>
      <c r="J397" s="16">
        <f t="shared" si="94"/>
        <v>0</v>
      </c>
      <c r="K397" s="10">
        <f>SUM(I$11:I396)</f>
        <v>0</v>
      </c>
      <c r="L397" s="27">
        <f t="shared" si="90"/>
        <v>366</v>
      </c>
      <c r="M397" s="7">
        <f t="shared" ref="M397:M460" si="99">J397/L397</f>
        <v>0</v>
      </c>
      <c r="N397" s="7">
        <f>IF(ISNA(VLOOKUP(B397,'Distribution Data'!$G:$H,2,FALSE)),0,VLOOKUP(B397,'Distribution Data'!$G:$H,2,FALSE))</f>
        <v>0</v>
      </c>
      <c r="O397" s="16">
        <f>IF(ISNA(INDEX($C396:$C$3618,MATCH(TRUE,INDEX($C396:$C$3618&lt;&gt;$C396,0),0))), O396, INDEX($C396:$C$3618,MATCH(TRUE,INDEX($C396:$C$3618&lt;&gt;$C396,0),0)))</f>
        <v>749890277.90998995</v>
      </c>
      <c r="P397" s="16">
        <f t="shared" si="91"/>
        <v>617978032.15400076</v>
      </c>
      <c r="Q397" s="27">
        <f t="shared" si="95"/>
        <v>49</v>
      </c>
      <c r="R397" s="7">
        <f t="shared" ref="R397:R460" si="100">IF(Q397=0, 0, (O397-P397)/Q397)</f>
        <v>2692086.6480814121</v>
      </c>
      <c r="S397" s="7">
        <f t="shared" si="92"/>
        <v>2692086.6480814121</v>
      </c>
      <c r="T397" s="5">
        <f>VLOOKUP($B397,'Benchmark Data'!$A:$B,2,FALSE)</f>
        <v>12.12</v>
      </c>
      <c r="U397" s="12">
        <f t="shared" ref="U397:U460" si="101">LN(T397/T396)</f>
        <v>-1.1484949866896957E-2</v>
      </c>
      <c r="V397" s="7">
        <f t="shared" ref="V397:V460" si="102">V396*EXP($U397)+$S397</f>
        <v>873729652.81750858</v>
      </c>
    </row>
    <row r="398" spans="1:22" x14ac:dyDescent="0.25">
      <c r="A398" s="5">
        <f t="shared" si="93"/>
        <v>2004</v>
      </c>
      <c r="B398" s="6">
        <f t="shared" si="96"/>
        <v>38338</v>
      </c>
      <c r="C398" s="7">
        <f>MAX(SUMIFS('Filing Data'!$V:$V,'Filing Data'!$D:$D,'Benchmark Value'!$B398),C397)</f>
        <v>749890277.90998995</v>
      </c>
      <c r="D398" s="7">
        <f>SUMIFS('Filing Data'!$Z:$Z,'Filing Data'!$D:$D,'Benchmark Value'!$B398)</f>
        <v>0</v>
      </c>
      <c r="E398" s="16">
        <f t="shared" si="97"/>
        <v>0</v>
      </c>
      <c r="F398" s="10">
        <f>SUM(D$11:D397)</f>
        <v>0</v>
      </c>
      <c r="G398" s="10">
        <f t="shared" si="89"/>
        <v>366</v>
      </c>
      <c r="H398" s="7">
        <f t="shared" si="98"/>
        <v>0</v>
      </c>
      <c r="I398" s="16">
        <f>SUMIFS('Filing Data'!$X:$X,'Filing Data'!$D:$D,'Benchmark Value'!$B398)</f>
        <v>0</v>
      </c>
      <c r="J398" s="16">
        <f t="shared" si="94"/>
        <v>0</v>
      </c>
      <c r="K398" s="10">
        <f>SUM(I$11:I397)</f>
        <v>0</v>
      </c>
      <c r="L398" s="27">
        <f t="shared" si="90"/>
        <v>366</v>
      </c>
      <c r="M398" s="7">
        <f t="shared" si="99"/>
        <v>0</v>
      </c>
      <c r="N398" s="7">
        <f>IF(ISNA(VLOOKUP(B398,'Distribution Data'!$G:$H,2,FALSE)),0,VLOOKUP(B398,'Distribution Data'!$G:$H,2,FALSE))</f>
        <v>0</v>
      </c>
      <c r="O398" s="16">
        <f>IF(ISNA(INDEX($C397:$C$3618,MATCH(TRUE,INDEX($C397:$C$3618&lt;&gt;$C397,0),0))), O397, INDEX($C397:$C$3618,MATCH(TRUE,INDEX($C397:$C$3618&lt;&gt;$C397,0),0)))</f>
        <v>749890277.90998995</v>
      </c>
      <c r="P398" s="16">
        <f t="shared" si="91"/>
        <v>617978032.15400076</v>
      </c>
      <c r="Q398" s="27">
        <f t="shared" si="95"/>
        <v>49</v>
      </c>
      <c r="R398" s="7">
        <f t="shared" si="100"/>
        <v>2692086.6480814121</v>
      </c>
      <c r="S398" s="7">
        <f t="shared" si="92"/>
        <v>2692086.6480814121</v>
      </c>
      <c r="T398" s="5">
        <f>VLOOKUP($B398,'Benchmark Data'!$A:$B,2,FALSE)</f>
        <v>12.24</v>
      </c>
      <c r="U398" s="12">
        <f t="shared" si="101"/>
        <v>9.8522964430116395E-3</v>
      </c>
      <c r="V398" s="7">
        <f t="shared" si="102"/>
        <v>885072528.10734749</v>
      </c>
    </row>
    <row r="399" spans="1:22" x14ac:dyDescent="0.25">
      <c r="A399" s="5">
        <f t="shared" si="93"/>
        <v>2004</v>
      </c>
      <c r="B399" s="6">
        <f t="shared" si="96"/>
        <v>38339</v>
      </c>
      <c r="C399" s="7">
        <f>MAX(SUMIFS('Filing Data'!$V:$V,'Filing Data'!$D:$D,'Benchmark Value'!$B399),C398)</f>
        <v>749890277.90998995</v>
      </c>
      <c r="D399" s="7">
        <f>SUMIFS('Filing Data'!$Z:$Z,'Filing Data'!$D:$D,'Benchmark Value'!$B399)</f>
        <v>0</v>
      </c>
      <c r="E399" s="16">
        <f t="shared" si="97"/>
        <v>0</v>
      </c>
      <c r="F399" s="10">
        <f>SUM(D$11:D398)</f>
        <v>0</v>
      </c>
      <c r="G399" s="10">
        <f t="shared" si="89"/>
        <v>366</v>
      </c>
      <c r="H399" s="7">
        <f t="shared" si="98"/>
        <v>0</v>
      </c>
      <c r="I399" s="16">
        <f>SUMIFS('Filing Data'!$X:$X,'Filing Data'!$D:$D,'Benchmark Value'!$B399)</f>
        <v>0</v>
      </c>
      <c r="J399" s="16">
        <f t="shared" si="94"/>
        <v>0</v>
      </c>
      <c r="K399" s="10">
        <f>SUM(I$11:I398)</f>
        <v>0</v>
      </c>
      <c r="L399" s="27">
        <f t="shared" si="90"/>
        <v>366</v>
      </c>
      <c r="M399" s="7">
        <f t="shared" si="99"/>
        <v>0</v>
      </c>
      <c r="N399" s="7">
        <f>IF(ISNA(VLOOKUP(B399,'Distribution Data'!$G:$H,2,FALSE)),0,VLOOKUP(B399,'Distribution Data'!$G:$H,2,FALSE))</f>
        <v>0</v>
      </c>
      <c r="O399" s="16">
        <f>IF(ISNA(INDEX($C398:$C$3618,MATCH(TRUE,INDEX($C398:$C$3618&lt;&gt;$C398,0),0))), O398, INDEX($C398:$C$3618,MATCH(TRUE,INDEX($C398:$C$3618&lt;&gt;$C398,0),0)))</f>
        <v>771278764.21280873</v>
      </c>
      <c r="P399" s="16">
        <f t="shared" si="91"/>
        <v>749890277.90998995</v>
      </c>
      <c r="Q399" s="27">
        <f t="shared" si="95"/>
        <v>10</v>
      </c>
      <c r="R399" s="7">
        <f t="shared" si="100"/>
        <v>2138848.6302818777</v>
      </c>
      <c r="S399" s="7">
        <f t="shared" si="92"/>
        <v>2138848.6302818777</v>
      </c>
      <c r="T399" s="5">
        <f>VLOOKUP($B399,'Benchmark Data'!$A:$B,2,FALSE)</f>
        <v>12.24</v>
      </c>
      <c r="U399" s="12">
        <f t="shared" si="101"/>
        <v>0</v>
      </c>
      <c r="V399" s="7">
        <f t="shared" si="102"/>
        <v>887211376.73762941</v>
      </c>
    </row>
    <row r="400" spans="1:22" x14ac:dyDescent="0.25">
      <c r="A400" s="5">
        <f t="shared" si="93"/>
        <v>2004</v>
      </c>
      <c r="B400" s="6">
        <f t="shared" si="96"/>
        <v>38340</v>
      </c>
      <c r="C400" s="7">
        <f>MAX(SUMIFS('Filing Data'!$V:$V,'Filing Data'!$D:$D,'Benchmark Value'!$B400),C399)</f>
        <v>749890277.90998995</v>
      </c>
      <c r="D400" s="7">
        <f>SUMIFS('Filing Data'!$Z:$Z,'Filing Data'!$D:$D,'Benchmark Value'!$B400)</f>
        <v>0</v>
      </c>
      <c r="E400" s="16">
        <f t="shared" si="97"/>
        <v>0</v>
      </c>
      <c r="F400" s="10">
        <f>SUM(D$11:D399)</f>
        <v>0</v>
      </c>
      <c r="G400" s="10">
        <f t="shared" si="89"/>
        <v>366</v>
      </c>
      <c r="H400" s="7">
        <f t="shared" si="98"/>
        <v>0</v>
      </c>
      <c r="I400" s="16">
        <f>SUMIFS('Filing Data'!$X:$X,'Filing Data'!$D:$D,'Benchmark Value'!$B400)</f>
        <v>0</v>
      </c>
      <c r="J400" s="16">
        <f t="shared" si="94"/>
        <v>0</v>
      </c>
      <c r="K400" s="10">
        <f>SUM(I$11:I399)</f>
        <v>0</v>
      </c>
      <c r="L400" s="27">
        <f t="shared" si="90"/>
        <v>366</v>
      </c>
      <c r="M400" s="7">
        <f t="shared" si="99"/>
        <v>0</v>
      </c>
      <c r="N400" s="7">
        <f>IF(ISNA(VLOOKUP(B400,'Distribution Data'!$G:$H,2,FALSE)),0,VLOOKUP(B400,'Distribution Data'!$G:$H,2,FALSE))</f>
        <v>0</v>
      </c>
      <c r="O400" s="16">
        <f>IF(ISNA(INDEX($C399:$C$3618,MATCH(TRUE,INDEX($C399:$C$3618&lt;&gt;$C399,0),0))), O399, INDEX($C399:$C$3618,MATCH(TRUE,INDEX($C399:$C$3618&lt;&gt;$C399,0),0)))</f>
        <v>771278764.21280873</v>
      </c>
      <c r="P400" s="16">
        <f t="shared" si="91"/>
        <v>749890277.90998995</v>
      </c>
      <c r="Q400" s="27">
        <f t="shared" si="95"/>
        <v>10</v>
      </c>
      <c r="R400" s="7">
        <f t="shared" si="100"/>
        <v>2138848.6302818777</v>
      </c>
      <c r="S400" s="7">
        <f t="shared" si="92"/>
        <v>2138848.6302818777</v>
      </c>
      <c r="T400" s="5">
        <f>VLOOKUP($B400,'Benchmark Data'!$A:$B,2,FALSE)</f>
        <v>12.24</v>
      </c>
      <c r="U400" s="12">
        <f t="shared" si="101"/>
        <v>0</v>
      </c>
      <c r="V400" s="7">
        <f t="shared" si="102"/>
        <v>889350225.36791134</v>
      </c>
    </row>
    <row r="401" spans="1:22" x14ac:dyDescent="0.25">
      <c r="A401" s="5">
        <f t="shared" si="93"/>
        <v>2004</v>
      </c>
      <c r="B401" s="6">
        <f t="shared" si="96"/>
        <v>38341</v>
      </c>
      <c r="C401" s="7">
        <f>MAX(SUMIFS('Filing Data'!$V:$V,'Filing Data'!$D:$D,'Benchmark Value'!$B401),C400)</f>
        <v>749890277.90998995</v>
      </c>
      <c r="D401" s="7">
        <f>SUMIFS('Filing Data'!$Z:$Z,'Filing Data'!$D:$D,'Benchmark Value'!$B401)</f>
        <v>0</v>
      </c>
      <c r="E401" s="16">
        <f t="shared" si="97"/>
        <v>0</v>
      </c>
      <c r="F401" s="10">
        <f>SUM(D$11:D400)</f>
        <v>0</v>
      </c>
      <c r="G401" s="10">
        <f t="shared" si="89"/>
        <v>366</v>
      </c>
      <c r="H401" s="7">
        <f t="shared" si="98"/>
        <v>0</v>
      </c>
      <c r="I401" s="16">
        <f>SUMIFS('Filing Data'!$X:$X,'Filing Data'!$D:$D,'Benchmark Value'!$B401)</f>
        <v>0</v>
      </c>
      <c r="J401" s="16">
        <f t="shared" si="94"/>
        <v>0</v>
      </c>
      <c r="K401" s="10">
        <f>SUM(I$11:I400)</f>
        <v>0</v>
      </c>
      <c r="L401" s="27">
        <f t="shared" si="90"/>
        <v>366</v>
      </c>
      <c r="M401" s="7">
        <f t="shared" si="99"/>
        <v>0</v>
      </c>
      <c r="N401" s="7">
        <f>IF(ISNA(VLOOKUP(B401,'Distribution Data'!$G:$H,2,FALSE)),0,VLOOKUP(B401,'Distribution Data'!$G:$H,2,FALSE))</f>
        <v>0</v>
      </c>
      <c r="O401" s="16">
        <f>IF(ISNA(INDEX($C400:$C$3618,MATCH(TRUE,INDEX($C400:$C$3618&lt;&gt;$C400,0),0))), O400, INDEX($C400:$C$3618,MATCH(TRUE,INDEX($C400:$C$3618&lt;&gt;$C400,0),0)))</f>
        <v>771278764.21280873</v>
      </c>
      <c r="P401" s="16">
        <f t="shared" si="91"/>
        <v>749890277.90998995</v>
      </c>
      <c r="Q401" s="27">
        <f t="shared" si="95"/>
        <v>10</v>
      </c>
      <c r="R401" s="7">
        <f t="shared" si="100"/>
        <v>2138848.6302818777</v>
      </c>
      <c r="S401" s="7">
        <f t="shared" si="92"/>
        <v>2138848.6302818777</v>
      </c>
      <c r="T401" s="5">
        <f>VLOOKUP($B401,'Benchmark Data'!$A:$B,2,FALSE)</f>
        <v>12.23</v>
      </c>
      <c r="U401" s="12">
        <f t="shared" si="101"/>
        <v>-8.1732738509903314E-4</v>
      </c>
      <c r="V401" s="7">
        <f t="shared" si="102"/>
        <v>890762480.6768142</v>
      </c>
    </row>
    <row r="402" spans="1:22" x14ac:dyDescent="0.25">
      <c r="A402" s="5">
        <f t="shared" si="93"/>
        <v>2004</v>
      </c>
      <c r="B402" s="6">
        <f t="shared" si="96"/>
        <v>38342</v>
      </c>
      <c r="C402" s="7">
        <f>MAX(SUMIFS('Filing Data'!$V:$V,'Filing Data'!$D:$D,'Benchmark Value'!$B402),C401)</f>
        <v>749890277.90998995</v>
      </c>
      <c r="D402" s="7">
        <f>SUMIFS('Filing Data'!$Z:$Z,'Filing Data'!$D:$D,'Benchmark Value'!$B402)</f>
        <v>0</v>
      </c>
      <c r="E402" s="16">
        <f t="shared" si="97"/>
        <v>0</v>
      </c>
      <c r="F402" s="10">
        <f>SUM(D$11:D401)</f>
        <v>0</v>
      </c>
      <c r="G402" s="10">
        <f t="shared" si="89"/>
        <v>366</v>
      </c>
      <c r="H402" s="7">
        <f t="shared" si="98"/>
        <v>0</v>
      </c>
      <c r="I402" s="16">
        <f>SUMIFS('Filing Data'!$X:$X,'Filing Data'!$D:$D,'Benchmark Value'!$B402)</f>
        <v>0</v>
      </c>
      <c r="J402" s="16">
        <f t="shared" si="94"/>
        <v>0</v>
      </c>
      <c r="K402" s="10">
        <f>SUM(I$11:I401)</f>
        <v>0</v>
      </c>
      <c r="L402" s="27">
        <f t="shared" si="90"/>
        <v>366</v>
      </c>
      <c r="M402" s="7">
        <f t="shared" si="99"/>
        <v>0</v>
      </c>
      <c r="N402" s="7">
        <f>IF(ISNA(VLOOKUP(B402,'Distribution Data'!$G:$H,2,FALSE)),0,VLOOKUP(B402,'Distribution Data'!$G:$H,2,FALSE))</f>
        <v>0</v>
      </c>
      <c r="O402" s="16">
        <f>IF(ISNA(INDEX($C401:$C$3618,MATCH(TRUE,INDEX($C401:$C$3618&lt;&gt;$C401,0),0))), O401, INDEX($C401:$C$3618,MATCH(TRUE,INDEX($C401:$C$3618&lt;&gt;$C401,0),0)))</f>
        <v>771278764.21280873</v>
      </c>
      <c r="P402" s="16">
        <f t="shared" si="91"/>
        <v>749890277.90998995</v>
      </c>
      <c r="Q402" s="27">
        <f t="shared" si="95"/>
        <v>10</v>
      </c>
      <c r="R402" s="7">
        <f t="shared" si="100"/>
        <v>2138848.6302818777</v>
      </c>
      <c r="S402" s="7">
        <f t="shared" si="92"/>
        <v>2138848.6302818777</v>
      </c>
      <c r="T402" s="5">
        <f>VLOOKUP($B402,'Benchmark Data'!$A:$B,2,FALSE)</f>
        <v>12.34</v>
      </c>
      <c r="U402" s="12">
        <f t="shared" si="101"/>
        <v>8.9540687781607189E-3</v>
      </c>
      <c r="V402" s="7">
        <f t="shared" si="102"/>
        <v>900913093.23795867</v>
      </c>
    </row>
    <row r="403" spans="1:22" x14ac:dyDescent="0.25">
      <c r="A403" s="5">
        <f t="shared" si="93"/>
        <v>2004</v>
      </c>
      <c r="B403" s="6">
        <f t="shared" si="96"/>
        <v>38343</v>
      </c>
      <c r="C403" s="7">
        <f>MAX(SUMIFS('Filing Data'!$V:$V,'Filing Data'!$D:$D,'Benchmark Value'!$B403),C402)</f>
        <v>749890277.90998995</v>
      </c>
      <c r="D403" s="7">
        <f>SUMIFS('Filing Data'!$Z:$Z,'Filing Data'!$D:$D,'Benchmark Value'!$B403)</f>
        <v>0</v>
      </c>
      <c r="E403" s="16">
        <f t="shared" si="97"/>
        <v>0</v>
      </c>
      <c r="F403" s="10">
        <f>SUM(D$11:D402)</f>
        <v>0</v>
      </c>
      <c r="G403" s="10">
        <f t="shared" si="89"/>
        <v>366</v>
      </c>
      <c r="H403" s="7">
        <f t="shared" si="98"/>
        <v>0</v>
      </c>
      <c r="I403" s="16">
        <f>SUMIFS('Filing Data'!$X:$X,'Filing Data'!$D:$D,'Benchmark Value'!$B403)</f>
        <v>0</v>
      </c>
      <c r="J403" s="16">
        <f t="shared" si="94"/>
        <v>0</v>
      </c>
      <c r="K403" s="10">
        <f>SUM(I$11:I402)</f>
        <v>0</v>
      </c>
      <c r="L403" s="27">
        <f t="shared" si="90"/>
        <v>366</v>
      </c>
      <c r="M403" s="7">
        <f t="shared" si="99"/>
        <v>0</v>
      </c>
      <c r="N403" s="7">
        <f>IF(ISNA(VLOOKUP(B403,'Distribution Data'!$G:$H,2,FALSE)),0,VLOOKUP(B403,'Distribution Data'!$G:$H,2,FALSE))</f>
        <v>0</v>
      </c>
      <c r="O403" s="16">
        <f>IF(ISNA(INDEX($C402:$C$3618,MATCH(TRUE,INDEX($C402:$C$3618&lt;&gt;$C402,0),0))), O402, INDEX($C402:$C$3618,MATCH(TRUE,INDEX($C402:$C$3618&lt;&gt;$C402,0),0)))</f>
        <v>771278764.21280873</v>
      </c>
      <c r="P403" s="16">
        <f t="shared" si="91"/>
        <v>749890277.90998995</v>
      </c>
      <c r="Q403" s="27">
        <f t="shared" si="95"/>
        <v>10</v>
      </c>
      <c r="R403" s="7">
        <f t="shared" si="100"/>
        <v>2138848.6302818777</v>
      </c>
      <c r="S403" s="7">
        <f t="shared" si="92"/>
        <v>2138848.6302818777</v>
      </c>
      <c r="T403" s="5">
        <f>VLOOKUP($B403,'Benchmark Data'!$A:$B,2,FALSE)</f>
        <v>12.41</v>
      </c>
      <c r="U403" s="12">
        <f t="shared" si="101"/>
        <v>5.6565807392740391E-3</v>
      </c>
      <c r="V403" s="7">
        <f t="shared" si="102"/>
        <v>908162469.9498173</v>
      </c>
    </row>
    <row r="404" spans="1:22" x14ac:dyDescent="0.25">
      <c r="A404" s="5">
        <f t="shared" si="93"/>
        <v>2004</v>
      </c>
      <c r="B404" s="6">
        <f t="shared" si="96"/>
        <v>38344</v>
      </c>
      <c r="C404" s="7">
        <f>MAX(SUMIFS('Filing Data'!$V:$V,'Filing Data'!$D:$D,'Benchmark Value'!$B404),C403)</f>
        <v>749890277.90998995</v>
      </c>
      <c r="D404" s="7">
        <f>SUMIFS('Filing Data'!$Z:$Z,'Filing Data'!$D:$D,'Benchmark Value'!$B404)</f>
        <v>0</v>
      </c>
      <c r="E404" s="16">
        <f t="shared" si="97"/>
        <v>0</v>
      </c>
      <c r="F404" s="10">
        <f>SUM(D$11:D403)</f>
        <v>0</v>
      </c>
      <c r="G404" s="10">
        <f t="shared" si="89"/>
        <v>366</v>
      </c>
      <c r="H404" s="7">
        <f t="shared" si="98"/>
        <v>0</v>
      </c>
      <c r="I404" s="16">
        <f>SUMIFS('Filing Data'!$X:$X,'Filing Data'!$D:$D,'Benchmark Value'!$B404)</f>
        <v>0</v>
      </c>
      <c r="J404" s="16">
        <f t="shared" si="94"/>
        <v>0</v>
      </c>
      <c r="K404" s="10">
        <f>SUM(I$11:I403)</f>
        <v>0</v>
      </c>
      <c r="L404" s="27">
        <f t="shared" si="90"/>
        <v>366</v>
      </c>
      <c r="M404" s="7">
        <f t="shared" si="99"/>
        <v>0</v>
      </c>
      <c r="N404" s="7">
        <f>IF(ISNA(VLOOKUP(B404,'Distribution Data'!$G:$H,2,FALSE)),0,VLOOKUP(B404,'Distribution Data'!$G:$H,2,FALSE))</f>
        <v>0</v>
      </c>
      <c r="O404" s="16">
        <f>IF(ISNA(INDEX($C403:$C$3618,MATCH(TRUE,INDEX($C403:$C$3618&lt;&gt;$C403,0),0))), O403, INDEX($C403:$C$3618,MATCH(TRUE,INDEX($C403:$C$3618&lt;&gt;$C403,0),0)))</f>
        <v>771278764.21280873</v>
      </c>
      <c r="P404" s="16">
        <f t="shared" si="91"/>
        <v>749890277.90998995</v>
      </c>
      <c r="Q404" s="27">
        <f t="shared" si="95"/>
        <v>10</v>
      </c>
      <c r="R404" s="7">
        <f t="shared" si="100"/>
        <v>2138848.6302818777</v>
      </c>
      <c r="S404" s="7">
        <f t="shared" si="92"/>
        <v>2138848.6302818777</v>
      </c>
      <c r="T404" s="5">
        <f>VLOOKUP($B404,'Benchmark Data'!$A:$B,2,FALSE)</f>
        <v>12.3</v>
      </c>
      <c r="U404" s="12">
        <f t="shared" si="101"/>
        <v>-8.9033368381439531E-3</v>
      </c>
      <c r="V404" s="7">
        <f t="shared" si="102"/>
        <v>902251530.36942399</v>
      </c>
    </row>
    <row r="405" spans="1:22" x14ac:dyDescent="0.25">
      <c r="A405" s="5">
        <f t="shared" si="93"/>
        <v>2004</v>
      </c>
      <c r="B405" s="6">
        <f t="shared" si="96"/>
        <v>38345</v>
      </c>
      <c r="C405" s="7">
        <f>MAX(SUMIFS('Filing Data'!$V:$V,'Filing Data'!$D:$D,'Benchmark Value'!$B405),C404)</f>
        <v>749890277.90998995</v>
      </c>
      <c r="D405" s="7">
        <f>SUMIFS('Filing Data'!$Z:$Z,'Filing Data'!$D:$D,'Benchmark Value'!$B405)</f>
        <v>0</v>
      </c>
      <c r="E405" s="16">
        <f t="shared" si="97"/>
        <v>0</v>
      </c>
      <c r="F405" s="10">
        <f>SUM(D$11:D404)</f>
        <v>0</v>
      </c>
      <c r="G405" s="10">
        <f t="shared" si="89"/>
        <v>366</v>
      </c>
      <c r="H405" s="7">
        <f t="shared" si="98"/>
        <v>0</v>
      </c>
      <c r="I405" s="16">
        <f>SUMIFS('Filing Data'!$X:$X,'Filing Data'!$D:$D,'Benchmark Value'!$B405)</f>
        <v>0</v>
      </c>
      <c r="J405" s="16">
        <f t="shared" si="94"/>
        <v>0</v>
      </c>
      <c r="K405" s="10">
        <f>SUM(I$11:I404)</f>
        <v>0</v>
      </c>
      <c r="L405" s="27">
        <f t="shared" si="90"/>
        <v>366</v>
      </c>
      <c r="M405" s="7">
        <f t="shared" si="99"/>
        <v>0</v>
      </c>
      <c r="N405" s="7">
        <f>IF(ISNA(VLOOKUP(B405,'Distribution Data'!$G:$H,2,FALSE)),0,VLOOKUP(B405,'Distribution Data'!$G:$H,2,FALSE))</f>
        <v>0</v>
      </c>
      <c r="O405" s="16">
        <f>IF(ISNA(INDEX($C404:$C$3618,MATCH(TRUE,INDEX($C404:$C$3618&lt;&gt;$C404,0),0))), O404, INDEX($C404:$C$3618,MATCH(TRUE,INDEX($C404:$C$3618&lt;&gt;$C404,0),0)))</f>
        <v>771278764.21280873</v>
      </c>
      <c r="P405" s="16">
        <f t="shared" si="91"/>
        <v>749890277.90998995</v>
      </c>
      <c r="Q405" s="27">
        <f t="shared" si="95"/>
        <v>10</v>
      </c>
      <c r="R405" s="7">
        <f t="shared" si="100"/>
        <v>2138848.6302818777</v>
      </c>
      <c r="S405" s="7">
        <f t="shared" si="92"/>
        <v>2138848.6302818777</v>
      </c>
      <c r="T405" s="5">
        <f>VLOOKUP($B405,'Benchmark Data'!$A:$B,2,FALSE)</f>
        <v>12.3</v>
      </c>
      <c r="U405" s="12">
        <f t="shared" si="101"/>
        <v>0</v>
      </c>
      <c r="V405" s="7">
        <f t="shared" si="102"/>
        <v>904390378.99970591</v>
      </c>
    </row>
    <row r="406" spans="1:22" x14ac:dyDescent="0.25">
      <c r="A406" s="5">
        <f t="shared" si="93"/>
        <v>2004</v>
      </c>
      <c r="B406" s="6">
        <f t="shared" si="96"/>
        <v>38346</v>
      </c>
      <c r="C406" s="7">
        <f>MAX(SUMIFS('Filing Data'!$V:$V,'Filing Data'!$D:$D,'Benchmark Value'!$B406),C405)</f>
        <v>749890277.90998995</v>
      </c>
      <c r="D406" s="7">
        <f>SUMIFS('Filing Data'!$Z:$Z,'Filing Data'!$D:$D,'Benchmark Value'!$B406)</f>
        <v>0</v>
      </c>
      <c r="E406" s="16">
        <f t="shared" si="97"/>
        <v>0</v>
      </c>
      <c r="F406" s="10">
        <f>SUM(D$11:D405)</f>
        <v>0</v>
      </c>
      <c r="G406" s="10">
        <f t="shared" si="89"/>
        <v>366</v>
      </c>
      <c r="H406" s="7">
        <f t="shared" si="98"/>
        <v>0</v>
      </c>
      <c r="I406" s="16">
        <f>SUMIFS('Filing Data'!$X:$X,'Filing Data'!$D:$D,'Benchmark Value'!$B406)</f>
        <v>0</v>
      </c>
      <c r="J406" s="16">
        <f t="shared" si="94"/>
        <v>0</v>
      </c>
      <c r="K406" s="10">
        <f>SUM(I$11:I405)</f>
        <v>0</v>
      </c>
      <c r="L406" s="27">
        <f t="shared" si="90"/>
        <v>366</v>
      </c>
      <c r="M406" s="7">
        <f t="shared" si="99"/>
        <v>0</v>
      </c>
      <c r="N406" s="7">
        <f>IF(ISNA(VLOOKUP(B406,'Distribution Data'!$G:$H,2,FALSE)),0,VLOOKUP(B406,'Distribution Data'!$G:$H,2,FALSE))</f>
        <v>0</v>
      </c>
      <c r="O406" s="16">
        <f>IF(ISNA(INDEX($C405:$C$3618,MATCH(TRUE,INDEX($C405:$C$3618&lt;&gt;$C405,0),0))), O405, INDEX($C405:$C$3618,MATCH(TRUE,INDEX($C405:$C$3618&lt;&gt;$C405,0),0)))</f>
        <v>771278764.21280873</v>
      </c>
      <c r="P406" s="16">
        <f t="shared" si="91"/>
        <v>749890277.90998995</v>
      </c>
      <c r="Q406" s="27">
        <f t="shared" si="95"/>
        <v>10</v>
      </c>
      <c r="R406" s="7">
        <f t="shared" si="100"/>
        <v>2138848.6302818777</v>
      </c>
      <c r="S406" s="7">
        <f t="shared" si="92"/>
        <v>2138848.6302818777</v>
      </c>
      <c r="T406" s="5">
        <f>VLOOKUP($B406,'Benchmark Data'!$A:$B,2,FALSE)</f>
        <v>12.3</v>
      </c>
      <c r="U406" s="12">
        <f t="shared" si="101"/>
        <v>0</v>
      </c>
      <c r="V406" s="7">
        <f t="shared" si="102"/>
        <v>906529227.62998784</v>
      </c>
    </row>
    <row r="407" spans="1:22" x14ac:dyDescent="0.25">
      <c r="A407" s="5">
        <f t="shared" si="93"/>
        <v>2004</v>
      </c>
      <c r="B407" s="6">
        <f t="shared" si="96"/>
        <v>38347</v>
      </c>
      <c r="C407" s="7">
        <f>MAX(SUMIFS('Filing Data'!$V:$V,'Filing Data'!$D:$D,'Benchmark Value'!$B407),C406)</f>
        <v>749890277.90998995</v>
      </c>
      <c r="D407" s="7">
        <f>SUMIFS('Filing Data'!$Z:$Z,'Filing Data'!$D:$D,'Benchmark Value'!$B407)</f>
        <v>0</v>
      </c>
      <c r="E407" s="16">
        <f t="shared" si="97"/>
        <v>0</v>
      </c>
      <c r="F407" s="10">
        <f>SUM(D$11:D406)</f>
        <v>0</v>
      </c>
      <c r="G407" s="10">
        <f t="shared" si="89"/>
        <v>366</v>
      </c>
      <c r="H407" s="7">
        <f t="shared" si="98"/>
        <v>0</v>
      </c>
      <c r="I407" s="16">
        <f>SUMIFS('Filing Data'!$X:$X,'Filing Data'!$D:$D,'Benchmark Value'!$B407)</f>
        <v>0</v>
      </c>
      <c r="J407" s="16">
        <f t="shared" si="94"/>
        <v>0</v>
      </c>
      <c r="K407" s="10">
        <f>SUM(I$11:I406)</f>
        <v>0</v>
      </c>
      <c r="L407" s="27">
        <f t="shared" si="90"/>
        <v>366</v>
      </c>
      <c r="M407" s="7">
        <f t="shared" si="99"/>
        <v>0</v>
      </c>
      <c r="N407" s="7">
        <f>IF(ISNA(VLOOKUP(B407,'Distribution Data'!$G:$H,2,FALSE)),0,VLOOKUP(B407,'Distribution Data'!$G:$H,2,FALSE))</f>
        <v>0</v>
      </c>
      <c r="O407" s="16">
        <f>IF(ISNA(INDEX($C406:$C$3618,MATCH(TRUE,INDEX($C406:$C$3618&lt;&gt;$C406,0),0))), O406, INDEX($C406:$C$3618,MATCH(TRUE,INDEX($C406:$C$3618&lt;&gt;$C406,0),0)))</f>
        <v>771278764.21280873</v>
      </c>
      <c r="P407" s="16">
        <f t="shared" si="91"/>
        <v>749890277.90998995</v>
      </c>
      <c r="Q407" s="27">
        <f t="shared" si="95"/>
        <v>10</v>
      </c>
      <c r="R407" s="7">
        <f t="shared" si="100"/>
        <v>2138848.6302818777</v>
      </c>
      <c r="S407" s="7">
        <f t="shared" si="92"/>
        <v>2138848.6302818777</v>
      </c>
      <c r="T407" s="5">
        <f>VLOOKUP($B407,'Benchmark Data'!$A:$B,2,FALSE)</f>
        <v>12.3</v>
      </c>
      <c r="U407" s="12">
        <f t="shared" si="101"/>
        <v>0</v>
      </c>
      <c r="V407" s="7">
        <f t="shared" si="102"/>
        <v>908668076.26026976</v>
      </c>
    </row>
    <row r="408" spans="1:22" x14ac:dyDescent="0.25">
      <c r="A408" s="5">
        <f t="shared" si="93"/>
        <v>2004</v>
      </c>
      <c r="B408" s="6">
        <f t="shared" si="96"/>
        <v>38348</v>
      </c>
      <c r="C408" s="7">
        <f>MAX(SUMIFS('Filing Data'!$V:$V,'Filing Data'!$D:$D,'Benchmark Value'!$B408),C407)</f>
        <v>771278764.21280873</v>
      </c>
      <c r="D408" s="7">
        <f>SUMIFS('Filing Data'!$Z:$Z,'Filing Data'!$D:$D,'Benchmark Value'!$B408)</f>
        <v>0</v>
      </c>
      <c r="E408" s="16">
        <f t="shared" si="97"/>
        <v>0</v>
      </c>
      <c r="F408" s="10">
        <f>SUM(D$11:D407)</f>
        <v>0</v>
      </c>
      <c r="G408" s="10">
        <f t="shared" si="89"/>
        <v>366</v>
      </c>
      <c r="H408" s="7">
        <f t="shared" si="98"/>
        <v>0</v>
      </c>
      <c r="I408" s="16">
        <f>SUMIFS('Filing Data'!$X:$X,'Filing Data'!$D:$D,'Benchmark Value'!$B408)</f>
        <v>0</v>
      </c>
      <c r="J408" s="16">
        <f t="shared" si="94"/>
        <v>0</v>
      </c>
      <c r="K408" s="10">
        <f>SUM(I$11:I407)</f>
        <v>0</v>
      </c>
      <c r="L408" s="27">
        <f t="shared" si="90"/>
        <v>366</v>
      </c>
      <c r="M408" s="7">
        <f t="shared" si="99"/>
        <v>0</v>
      </c>
      <c r="N408" s="7">
        <f>IF(ISNA(VLOOKUP(B408,'Distribution Data'!$G:$H,2,FALSE)),0,VLOOKUP(B408,'Distribution Data'!$G:$H,2,FALSE))</f>
        <v>0</v>
      </c>
      <c r="O408" s="16">
        <f>IF(ISNA(INDEX($C407:$C$3618,MATCH(TRUE,INDEX($C407:$C$3618&lt;&gt;$C407,0),0))), O407, INDEX($C407:$C$3618,MATCH(TRUE,INDEX($C407:$C$3618&lt;&gt;$C407,0),0)))</f>
        <v>771278764.21280873</v>
      </c>
      <c r="P408" s="16">
        <f t="shared" si="91"/>
        <v>749890277.90998995</v>
      </c>
      <c r="Q408" s="27">
        <f t="shared" si="95"/>
        <v>10</v>
      </c>
      <c r="R408" s="7">
        <f t="shared" si="100"/>
        <v>2138848.6302818777</v>
      </c>
      <c r="S408" s="7">
        <f t="shared" si="92"/>
        <v>2138848.6302818777</v>
      </c>
      <c r="T408" s="5">
        <f>VLOOKUP($B408,'Benchmark Data'!$A:$B,2,FALSE)</f>
        <v>12.28</v>
      </c>
      <c r="U408" s="12">
        <f t="shared" si="101"/>
        <v>-1.6273396593754824E-3</v>
      </c>
      <c r="V408" s="7">
        <f t="shared" si="102"/>
        <v>909329415.82346177</v>
      </c>
    </row>
    <row r="409" spans="1:22" x14ac:dyDescent="0.25">
      <c r="A409" s="5">
        <f t="shared" si="93"/>
        <v>2004</v>
      </c>
      <c r="B409" s="6">
        <f t="shared" si="96"/>
        <v>38349</v>
      </c>
      <c r="C409" s="7">
        <f>MAX(SUMIFS('Filing Data'!$V:$V,'Filing Data'!$D:$D,'Benchmark Value'!$B409),C408)</f>
        <v>771278764.21280873</v>
      </c>
      <c r="D409" s="7">
        <f>SUMIFS('Filing Data'!$Z:$Z,'Filing Data'!$D:$D,'Benchmark Value'!$B409)</f>
        <v>0</v>
      </c>
      <c r="E409" s="16">
        <f t="shared" si="97"/>
        <v>0</v>
      </c>
      <c r="F409" s="10">
        <f>SUM(D$11:D408)</f>
        <v>0</v>
      </c>
      <c r="G409" s="10">
        <f t="shared" si="89"/>
        <v>366</v>
      </c>
      <c r="H409" s="7">
        <f t="shared" si="98"/>
        <v>0</v>
      </c>
      <c r="I409" s="16">
        <f>SUMIFS('Filing Data'!$X:$X,'Filing Data'!$D:$D,'Benchmark Value'!$B409)</f>
        <v>0</v>
      </c>
      <c r="J409" s="16">
        <f t="shared" si="94"/>
        <v>0</v>
      </c>
      <c r="K409" s="10">
        <f>SUM(I$11:I408)</f>
        <v>0</v>
      </c>
      <c r="L409" s="27">
        <f t="shared" si="90"/>
        <v>366</v>
      </c>
      <c r="M409" s="7">
        <f t="shared" si="99"/>
        <v>0</v>
      </c>
      <c r="N409" s="7">
        <f>IF(ISNA(VLOOKUP(B409,'Distribution Data'!$G:$H,2,FALSE)),0,VLOOKUP(B409,'Distribution Data'!$G:$H,2,FALSE))</f>
        <v>0</v>
      </c>
      <c r="O409" s="16">
        <f>IF(ISNA(INDEX($C408:$C$3618,MATCH(TRUE,INDEX($C408:$C$3618&lt;&gt;$C408,0),0))), O408, INDEX($C408:$C$3618,MATCH(TRUE,INDEX($C408:$C$3618&lt;&gt;$C408,0),0)))</f>
        <v>787892146.59685874</v>
      </c>
      <c r="P409" s="16">
        <f t="shared" si="91"/>
        <v>771278764.21280873</v>
      </c>
      <c r="Q409" s="27">
        <f t="shared" si="95"/>
        <v>4</v>
      </c>
      <c r="R409" s="7">
        <f t="shared" si="100"/>
        <v>4153345.5960125029</v>
      </c>
      <c r="S409" s="7">
        <f t="shared" si="92"/>
        <v>4153345.5960125029</v>
      </c>
      <c r="T409" s="5">
        <f>VLOOKUP($B409,'Benchmark Data'!$A:$B,2,FALSE)</f>
        <v>12.32</v>
      </c>
      <c r="U409" s="12">
        <f t="shared" si="101"/>
        <v>3.2520353863773159E-3</v>
      </c>
      <c r="V409" s="7">
        <f t="shared" si="102"/>
        <v>916444746.48730314</v>
      </c>
    </row>
    <row r="410" spans="1:22" x14ac:dyDescent="0.25">
      <c r="A410" s="5">
        <f t="shared" si="93"/>
        <v>2004</v>
      </c>
      <c r="B410" s="6">
        <f t="shared" si="96"/>
        <v>38350</v>
      </c>
      <c r="C410" s="7">
        <f>MAX(SUMIFS('Filing Data'!$V:$V,'Filing Data'!$D:$D,'Benchmark Value'!$B410),C409)</f>
        <v>771278764.21280873</v>
      </c>
      <c r="D410" s="7">
        <f>SUMIFS('Filing Data'!$Z:$Z,'Filing Data'!$D:$D,'Benchmark Value'!$B410)</f>
        <v>0</v>
      </c>
      <c r="E410" s="16">
        <f t="shared" si="97"/>
        <v>0</v>
      </c>
      <c r="F410" s="10">
        <f>SUM(D$11:D409)</f>
        <v>0</v>
      </c>
      <c r="G410" s="10">
        <f t="shared" si="89"/>
        <v>366</v>
      </c>
      <c r="H410" s="7">
        <f t="shared" si="98"/>
        <v>0</v>
      </c>
      <c r="I410" s="16">
        <f>SUMIFS('Filing Data'!$X:$X,'Filing Data'!$D:$D,'Benchmark Value'!$B410)</f>
        <v>0</v>
      </c>
      <c r="J410" s="16">
        <f t="shared" si="94"/>
        <v>0</v>
      </c>
      <c r="K410" s="10">
        <f>SUM(I$11:I409)</f>
        <v>0</v>
      </c>
      <c r="L410" s="27">
        <f t="shared" si="90"/>
        <v>366</v>
      </c>
      <c r="M410" s="7">
        <f t="shared" si="99"/>
        <v>0</v>
      </c>
      <c r="N410" s="7">
        <f>IF(ISNA(VLOOKUP(B410,'Distribution Data'!$G:$H,2,FALSE)),0,VLOOKUP(B410,'Distribution Data'!$G:$H,2,FALSE))</f>
        <v>0</v>
      </c>
      <c r="O410" s="16">
        <f>IF(ISNA(INDEX($C409:$C$3618,MATCH(TRUE,INDEX($C409:$C$3618&lt;&gt;$C409,0),0))), O409, INDEX($C409:$C$3618,MATCH(TRUE,INDEX($C409:$C$3618&lt;&gt;$C409,0),0)))</f>
        <v>787892146.59685874</v>
      </c>
      <c r="P410" s="16">
        <f t="shared" si="91"/>
        <v>771278764.21280873</v>
      </c>
      <c r="Q410" s="27">
        <f t="shared" si="95"/>
        <v>4</v>
      </c>
      <c r="R410" s="7">
        <f t="shared" si="100"/>
        <v>4153345.5960125029</v>
      </c>
      <c r="S410" s="7">
        <f t="shared" si="92"/>
        <v>4153345.5960125029</v>
      </c>
      <c r="T410" s="5">
        <f>VLOOKUP($B410,'Benchmark Data'!$A:$B,2,FALSE)</f>
        <v>12.39</v>
      </c>
      <c r="U410" s="12">
        <f t="shared" si="101"/>
        <v>5.6657375356772999E-3</v>
      </c>
      <c r="V410" s="7">
        <f t="shared" si="102"/>
        <v>925805164.50653887</v>
      </c>
    </row>
    <row r="411" spans="1:22" x14ac:dyDescent="0.25">
      <c r="A411" s="5">
        <f t="shared" si="93"/>
        <v>2004</v>
      </c>
      <c r="B411" s="6">
        <f t="shared" si="96"/>
        <v>38351</v>
      </c>
      <c r="C411" s="7">
        <f>MAX(SUMIFS('Filing Data'!$V:$V,'Filing Data'!$D:$D,'Benchmark Value'!$B411),C410)</f>
        <v>771278764.21280873</v>
      </c>
      <c r="D411" s="7">
        <f>SUMIFS('Filing Data'!$Z:$Z,'Filing Data'!$D:$D,'Benchmark Value'!$B411)</f>
        <v>0</v>
      </c>
      <c r="E411" s="16">
        <f t="shared" si="97"/>
        <v>0</v>
      </c>
      <c r="F411" s="10">
        <f>SUM(D$11:D410)</f>
        <v>0</v>
      </c>
      <c r="G411" s="10">
        <f t="shared" si="89"/>
        <v>366</v>
      </c>
      <c r="H411" s="7">
        <f t="shared" si="98"/>
        <v>0</v>
      </c>
      <c r="I411" s="16">
        <f>SUMIFS('Filing Data'!$X:$X,'Filing Data'!$D:$D,'Benchmark Value'!$B411)</f>
        <v>0</v>
      </c>
      <c r="J411" s="16">
        <f t="shared" si="94"/>
        <v>0</v>
      </c>
      <c r="K411" s="10">
        <f>SUM(I$11:I410)</f>
        <v>0</v>
      </c>
      <c r="L411" s="27">
        <f t="shared" si="90"/>
        <v>366</v>
      </c>
      <c r="M411" s="7">
        <f t="shared" si="99"/>
        <v>0</v>
      </c>
      <c r="N411" s="7">
        <f>IF(ISNA(VLOOKUP(B411,'Distribution Data'!$G:$H,2,FALSE)),0,VLOOKUP(B411,'Distribution Data'!$G:$H,2,FALSE))</f>
        <v>0</v>
      </c>
      <c r="O411" s="16">
        <f>IF(ISNA(INDEX($C410:$C$3618,MATCH(TRUE,INDEX($C410:$C$3618&lt;&gt;$C410,0),0))), O410, INDEX($C410:$C$3618,MATCH(TRUE,INDEX($C410:$C$3618&lt;&gt;$C410,0),0)))</f>
        <v>787892146.59685874</v>
      </c>
      <c r="P411" s="16">
        <f t="shared" si="91"/>
        <v>771278764.21280873</v>
      </c>
      <c r="Q411" s="27">
        <f t="shared" si="95"/>
        <v>4</v>
      </c>
      <c r="R411" s="7">
        <f t="shared" si="100"/>
        <v>4153345.5960125029</v>
      </c>
      <c r="S411" s="7">
        <f t="shared" si="92"/>
        <v>4153345.5960125029</v>
      </c>
      <c r="T411" s="5">
        <f>VLOOKUP($B411,'Benchmark Data'!$A:$B,2,FALSE)</f>
        <v>12.43</v>
      </c>
      <c r="U411" s="12">
        <f t="shared" si="101"/>
        <v>3.223209881568699E-3</v>
      </c>
      <c r="V411" s="7">
        <f t="shared" si="102"/>
        <v>932947388.76116812</v>
      </c>
    </row>
    <row r="412" spans="1:22" x14ac:dyDescent="0.25">
      <c r="A412" s="5">
        <f t="shared" si="93"/>
        <v>2004</v>
      </c>
      <c r="B412" s="6">
        <f t="shared" si="96"/>
        <v>38352</v>
      </c>
      <c r="C412" s="7">
        <f>MAX(SUMIFS('Filing Data'!$V:$V,'Filing Data'!$D:$D,'Benchmark Value'!$B412),C411)</f>
        <v>787892146.59685874</v>
      </c>
      <c r="D412" s="7">
        <f>SUMIFS('Filing Data'!$Z:$Z,'Filing Data'!$D:$D,'Benchmark Value'!$B412)</f>
        <v>0</v>
      </c>
      <c r="E412" s="16">
        <f t="shared" si="97"/>
        <v>0</v>
      </c>
      <c r="F412" s="10">
        <f>SUM(D$11:D411)</f>
        <v>0</v>
      </c>
      <c r="G412" s="10">
        <f t="shared" si="89"/>
        <v>366</v>
      </c>
      <c r="H412" s="7">
        <f t="shared" si="98"/>
        <v>0</v>
      </c>
      <c r="I412" s="16">
        <f>SUMIFS('Filing Data'!$X:$X,'Filing Data'!$D:$D,'Benchmark Value'!$B412)</f>
        <v>0</v>
      </c>
      <c r="J412" s="16">
        <f t="shared" si="94"/>
        <v>0</v>
      </c>
      <c r="K412" s="10">
        <f>SUM(I$11:I411)</f>
        <v>0</v>
      </c>
      <c r="L412" s="27">
        <f t="shared" si="90"/>
        <v>366</v>
      </c>
      <c r="M412" s="7">
        <f t="shared" si="99"/>
        <v>0</v>
      </c>
      <c r="N412" s="7">
        <f>IF(ISNA(VLOOKUP(B412,'Distribution Data'!$G:$H,2,FALSE)),0,VLOOKUP(B412,'Distribution Data'!$G:$H,2,FALSE))</f>
        <v>0</v>
      </c>
      <c r="O412" s="16">
        <f>IF(ISNA(INDEX($C411:$C$3618,MATCH(TRUE,INDEX($C411:$C$3618&lt;&gt;$C411,0),0))), O411, INDEX($C411:$C$3618,MATCH(TRUE,INDEX($C411:$C$3618&lt;&gt;$C411,0),0)))</f>
        <v>787892146.59685874</v>
      </c>
      <c r="P412" s="16">
        <f t="shared" si="91"/>
        <v>771278764.21280873</v>
      </c>
      <c r="Q412" s="27">
        <f t="shared" si="95"/>
        <v>4</v>
      </c>
      <c r="R412" s="7">
        <f t="shared" si="100"/>
        <v>4153345.5960125029</v>
      </c>
      <c r="S412" s="7">
        <f t="shared" si="92"/>
        <v>4153345.5960125029</v>
      </c>
      <c r="T412" s="5">
        <f>VLOOKUP($B412,'Benchmark Data'!$A:$B,2,FALSE)</f>
        <v>12.41</v>
      </c>
      <c r="U412" s="12">
        <f t="shared" si="101"/>
        <v>-1.6103063061039058E-3</v>
      </c>
      <c r="V412" s="7">
        <f t="shared" si="102"/>
        <v>935599612.25137019</v>
      </c>
    </row>
    <row r="413" spans="1:22" x14ac:dyDescent="0.25">
      <c r="A413" s="5">
        <f t="shared" si="93"/>
        <v>2005</v>
      </c>
      <c r="B413" s="6">
        <f t="shared" si="96"/>
        <v>38353</v>
      </c>
      <c r="C413" s="7">
        <f>MAX(SUMIFS('Filing Data'!$V:$V,'Filing Data'!$D:$D,'Benchmark Value'!$B413),C412)</f>
        <v>787892146.59685874</v>
      </c>
      <c r="D413" s="7">
        <f>SUMIFS('Filing Data'!$Z:$Z,'Filing Data'!$D:$D,'Benchmark Value'!$B413)</f>
        <v>0</v>
      </c>
      <c r="E413" s="16">
        <f t="shared" si="97"/>
        <v>-15253541.340253821</v>
      </c>
      <c r="F413" s="10">
        <f>SUM(D$11:D412)</f>
        <v>0</v>
      </c>
      <c r="G413" s="10">
        <f t="shared" si="89"/>
        <v>365</v>
      </c>
      <c r="H413" s="7">
        <f t="shared" si="98"/>
        <v>-41790.524219873478</v>
      </c>
      <c r="I413" s="16">
        <f>SUMIFS('Filing Data'!$X:$X,'Filing Data'!$D:$D,'Benchmark Value'!$B413)</f>
        <v>0</v>
      </c>
      <c r="J413" s="16">
        <f t="shared" si="94"/>
        <v>28015936.438124154</v>
      </c>
      <c r="K413" s="10">
        <f>SUM(I$11:I412)</f>
        <v>0</v>
      </c>
      <c r="L413" s="27">
        <f t="shared" si="90"/>
        <v>365</v>
      </c>
      <c r="M413" s="7">
        <f t="shared" si="99"/>
        <v>76755.99024143604</v>
      </c>
      <c r="N413" s="7">
        <f>IF(ISNA(VLOOKUP(B413,'Distribution Data'!$G:$H,2,FALSE)),0,VLOOKUP(B413,'Distribution Data'!$G:$H,2,FALSE))</f>
        <v>0</v>
      </c>
      <c r="O413" s="16">
        <f>IF(ISNA(INDEX($C412:$C$3618,MATCH(TRUE,INDEX($C412:$C$3618&lt;&gt;$C412,0),0))), O412, INDEX($C412:$C$3618,MATCH(TRUE,INDEX($C412:$C$3618&lt;&gt;$C412,0),0)))</f>
        <v>944376281.26817918</v>
      </c>
      <c r="P413" s="16">
        <f t="shared" si="91"/>
        <v>787892146.59685874</v>
      </c>
      <c r="Q413" s="27">
        <f t="shared" si="95"/>
        <v>63</v>
      </c>
      <c r="R413" s="7">
        <f t="shared" si="100"/>
        <v>2483875.1535130227</v>
      </c>
      <c r="S413" s="7">
        <f t="shared" si="92"/>
        <v>2365328.6390517135</v>
      </c>
      <c r="T413" s="5">
        <f>VLOOKUP($B413,'Benchmark Data'!$A:$B,2,FALSE)</f>
        <v>12.41</v>
      </c>
      <c r="U413" s="12">
        <f t="shared" si="101"/>
        <v>0</v>
      </c>
      <c r="V413" s="7">
        <f t="shared" si="102"/>
        <v>937964940.89042187</v>
      </c>
    </row>
    <row r="414" spans="1:22" x14ac:dyDescent="0.25">
      <c r="A414" s="5">
        <f t="shared" si="93"/>
        <v>2005</v>
      </c>
      <c r="B414" s="6">
        <f t="shared" si="96"/>
        <v>38354</v>
      </c>
      <c r="C414" s="7">
        <f>MAX(SUMIFS('Filing Data'!$V:$V,'Filing Data'!$D:$D,'Benchmark Value'!$B414),C413)</f>
        <v>787892146.59685874</v>
      </c>
      <c r="D414" s="7">
        <f>SUMIFS('Filing Data'!$Z:$Z,'Filing Data'!$D:$D,'Benchmark Value'!$B414)</f>
        <v>0</v>
      </c>
      <c r="E414" s="16">
        <f t="shared" si="97"/>
        <v>-15253541.340253821</v>
      </c>
      <c r="F414" s="10">
        <f>SUM(D$11:D413)</f>
        <v>0</v>
      </c>
      <c r="G414" s="10">
        <f t="shared" si="89"/>
        <v>365</v>
      </c>
      <c r="H414" s="7">
        <f t="shared" si="98"/>
        <v>-41790.524219873478</v>
      </c>
      <c r="I414" s="16">
        <f>SUMIFS('Filing Data'!$X:$X,'Filing Data'!$D:$D,'Benchmark Value'!$B414)</f>
        <v>0</v>
      </c>
      <c r="J414" s="16">
        <f t="shared" si="94"/>
        <v>28015936.438124154</v>
      </c>
      <c r="K414" s="10">
        <f>SUM(I$11:I413)</f>
        <v>0</v>
      </c>
      <c r="L414" s="27">
        <f t="shared" si="90"/>
        <v>365</v>
      </c>
      <c r="M414" s="7">
        <f t="shared" si="99"/>
        <v>76755.99024143604</v>
      </c>
      <c r="N414" s="7">
        <f>IF(ISNA(VLOOKUP(B414,'Distribution Data'!$G:$H,2,FALSE)),0,VLOOKUP(B414,'Distribution Data'!$G:$H,2,FALSE))</f>
        <v>0</v>
      </c>
      <c r="O414" s="16">
        <f>IF(ISNA(INDEX($C413:$C$3618,MATCH(TRUE,INDEX($C413:$C$3618&lt;&gt;$C413,0),0))), O413, INDEX($C413:$C$3618,MATCH(TRUE,INDEX($C413:$C$3618&lt;&gt;$C413,0),0)))</f>
        <v>944376281.26817918</v>
      </c>
      <c r="P414" s="16">
        <f t="shared" si="91"/>
        <v>787892146.59685874</v>
      </c>
      <c r="Q414" s="27">
        <f t="shared" si="95"/>
        <v>63</v>
      </c>
      <c r="R414" s="7">
        <f t="shared" si="100"/>
        <v>2483875.1535130227</v>
      </c>
      <c r="S414" s="7">
        <f t="shared" si="92"/>
        <v>2365328.6390517135</v>
      </c>
      <c r="T414" s="5">
        <f>VLOOKUP($B414,'Benchmark Data'!$A:$B,2,FALSE)</f>
        <v>12.41</v>
      </c>
      <c r="U414" s="12">
        <f t="shared" si="101"/>
        <v>0</v>
      </c>
      <c r="V414" s="7">
        <f t="shared" si="102"/>
        <v>940330269.52947354</v>
      </c>
    </row>
    <row r="415" spans="1:22" x14ac:dyDescent="0.25">
      <c r="A415" s="5">
        <f t="shared" si="93"/>
        <v>2005</v>
      </c>
      <c r="B415" s="6">
        <f t="shared" si="96"/>
        <v>38355</v>
      </c>
      <c r="C415" s="7">
        <f>MAX(SUMIFS('Filing Data'!$V:$V,'Filing Data'!$D:$D,'Benchmark Value'!$B415),C414)</f>
        <v>787892146.59685874</v>
      </c>
      <c r="D415" s="7">
        <f>SUMIFS('Filing Data'!$Z:$Z,'Filing Data'!$D:$D,'Benchmark Value'!$B415)</f>
        <v>0</v>
      </c>
      <c r="E415" s="16">
        <f t="shared" si="97"/>
        <v>-15253541.340253821</v>
      </c>
      <c r="F415" s="10">
        <f>SUM(D$11:D414)</f>
        <v>0</v>
      </c>
      <c r="G415" s="10">
        <f t="shared" si="89"/>
        <v>365</v>
      </c>
      <c r="H415" s="7">
        <f t="shared" si="98"/>
        <v>-41790.524219873478</v>
      </c>
      <c r="I415" s="16">
        <f>SUMIFS('Filing Data'!$X:$X,'Filing Data'!$D:$D,'Benchmark Value'!$B415)</f>
        <v>0</v>
      </c>
      <c r="J415" s="16">
        <f t="shared" si="94"/>
        <v>28015936.438124154</v>
      </c>
      <c r="K415" s="10">
        <f>SUM(I$11:I414)</f>
        <v>0</v>
      </c>
      <c r="L415" s="27">
        <f t="shared" si="90"/>
        <v>365</v>
      </c>
      <c r="M415" s="7">
        <f t="shared" si="99"/>
        <v>76755.99024143604</v>
      </c>
      <c r="N415" s="7">
        <f>IF(ISNA(VLOOKUP(B415,'Distribution Data'!$G:$H,2,FALSE)),0,VLOOKUP(B415,'Distribution Data'!$G:$H,2,FALSE))</f>
        <v>0</v>
      </c>
      <c r="O415" s="16">
        <f>IF(ISNA(INDEX($C414:$C$3618,MATCH(TRUE,INDEX($C414:$C$3618&lt;&gt;$C414,0),0))), O414, INDEX($C414:$C$3618,MATCH(TRUE,INDEX($C414:$C$3618&lt;&gt;$C414,0),0)))</f>
        <v>944376281.26817918</v>
      </c>
      <c r="P415" s="16">
        <f t="shared" si="91"/>
        <v>787892146.59685874</v>
      </c>
      <c r="Q415" s="27">
        <f t="shared" si="95"/>
        <v>63</v>
      </c>
      <c r="R415" s="7">
        <f t="shared" si="100"/>
        <v>2483875.1535130227</v>
      </c>
      <c r="S415" s="7">
        <f t="shared" si="92"/>
        <v>2365328.6390517135</v>
      </c>
      <c r="T415" s="5">
        <f>VLOOKUP($B415,'Benchmark Data'!$A:$B,2,FALSE)</f>
        <v>12.25</v>
      </c>
      <c r="U415" s="12">
        <f t="shared" si="101"/>
        <v>-1.2976662225779902E-2</v>
      </c>
      <c r="V415" s="7">
        <f t="shared" si="102"/>
        <v>930572081.39779866</v>
      </c>
    </row>
    <row r="416" spans="1:22" x14ac:dyDescent="0.25">
      <c r="A416" s="5">
        <f t="shared" si="93"/>
        <v>2005</v>
      </c>
      <c r="B416" s="6">
        <f t="shared" si="96"/>
        <v>38356</v>
      </c>
      <c r="C416" s="7">
        <f>MAX(SUMIFS('Filing Data'!$V:$V,'Filing Data'!$D:$D,'Benchmark Value'!$B416),C415)</f>
        <v>787892146.59685874</v>
      </c>
      <c r="D416" s="7">
        <f>SUMIFS('Filing Data'!$Z:$Z,'Filing Data'!$D:$D,'Benchmark Value'!$B416)</f>
        <v>0</v>
      </c>
      <c r="E416" s="16">
        <f t="shared" si="97"/>
        <v>-15253541.340253821</v>
      </c>
      <c r="F416" s="10">
        <f>SUM(D$11:D415)</f>
        <v>0</v>
      </c>
      <c r="G416" s="10">
        <f t="shared" si="89"/>
        <v>365</v>
      </c>
      <c r="H416" s="7">
        <f t="shared" si="98"/>
        <v>-41790.524219873478</v>
      </c>
      <c r="I416" s="16">
        <f>SUMIFS('Filing Data'!$X:$X,'Filing Data'!$D:$D,'Benchmark Value'!$B416)</f>
        <v>0</v>
      </c>
      <c r="J416" s="16">
        <f t="shared" si="94"/>
        <v>28015936.438124154</v>
      </c>
      <c r="K416" s="10">
        <f>SUM(I$11:I415)</f>
        <v>0</v>
      </c>
      <c r="L416" s="27">
        <f t="shared" si="90"/>
        <v>365</v>
      </c>
      <c r="M416" s="7">
        <f t="shared" si="99"/>
        <v>76755.99024143604</v>
      </c>
      <c r="N416" s="7">
        <f>IF(ISNA(VLOOKUP(B416,'Distribution Data'!$G:$H,2,FALSE)),0,VLOOKUP(B416,'Distribution Data'!$G:$H,2,FALSE))</f>
        <v>0</v>
      </c>
      <c r="O416" s="16">
        <f>IF(ISNA(INDEX($C415:$C$3618,MATCH(TRUE,INDEX($C415:$C$3618&lt;&gt;$C415,0),0))), O415, INDEX($C415:$C$3618,MATCH(TRUE,INDEX($C415:$C$3618&lt;&gt;$C415,0),0)))</f>
        <v>944376281.26817918</v>
      </c>
      <c r="P416" s="16">
        <f t="shared" si="91"/>
        <v>787892146.59685874</v>
      </c>
      <c r="Q416" s="27">
        <f t="shared" si="95"/>
        <v>63</v>
      </c>
      <c r="R416" s="7">
        <f t="shared" si="100"/>
        <v>2483875.1535130227</v>
      </c>
      <c r="S416" s="7">
        <f t="shared" si="92"/>
        <v>2365328.6390517135</v>
      </c>
      <c r="T416" s="5">
        <f>VLOOKUP($B416,'Benchmark Data'!$A:$B,2,FALSE)</f>
        <v>12.1</v>
      </c>
      <c r="U416" s="12">
        <f t="shared" si="101"/>
        <v>-1.2320484388040624E-2</v>
      </c>
      <c r="V416" s="7">
        <f t="shared" si="102"/>
        <v>921542649.85646904</v>
      </c>
    </row>
    <row r="417" spans="1:22" x14ac:dyDescent="0.25">
      <c r="A417" s="5">
        <f t="shared" si="93"/>
        <v>2005</v>
      </c>
      <c r="B417" s="6">
        <f t="shared" si="96"/>
        <v>38357</v>
      </c>
      <c r="C417" s="7">
        <f>MAX(SUMIFS('Filing Data'!$V:$V,'Filing Data'!$D:$D,'Benchmark Value'!$B417),C416)</f>
        <v>787892146.59685874</v>
      </c>
      <c r="D417" s="7">
        <f>SUMIFS('Filing Data'!$Z:$Z,'Filing Data'!$D:$D,'Benchmark Value'!$B417)</f>
        <v>0</v>
      </c>
      <c r="E417" s="16">
        <f t="shared" si="97"/>
        <v>-15253541.340253821</v>
      </c>
      <c r="F417" s="10">
        <f>SUM(D$11:D416)</f>
        <v>0</v>
      </c>
      <c r="G417" s="10">
        <f t="shared" si="89"/>
        <v>365</v>
      </c>
      <c r="H417" s="7">
        <f t="shared" si="98"/>
        <v>-41790.524219873478</v>
      </c>
      <c r="I417" s="16">
        <f>SUMIFS('Filing Data'!$X:$X,'Filing Data'!$D:$D,'Benchmark Value'!$B417)</f>
        <v>0</v>
      </c>
      <c r="J417" s="16">
        <f t="shared" si="94"/>
        <v>28015936.438124154</v>
      </c>
      <c r="K417" s="10">
        <f>SUM(I$11:I416)</f>
        <v>0</v>
      </c>
      <c r="L417" s="27">
        <f t="shared" si="90"/>
        <v>365</v>
      </c>
      <c r="M417" s="7">
        <f t="shared" si="99"/>
        <v>76755.99024143604</v>
      </c>
      <c r="N417" s="7">
        <f>IF(ISNA(VLOOKUP(B417,'Distribution Data'!$G:$H,2,FALSE)),0,VLOOKUP(B417,'Distribution Data'!$G:$H,2,FALSE))</f>
        <v>0</v>
      </c>
      <c r="O417" s="16">
        <f>IF(ISNA(INDEX($C416:$C$3618,MATCH(TRUE,INDEX($C416:$C$3618&lt;&gt;$C416,0),0))), O416, INDEX($C416:$C$3618,MATCH(TRUE,INDEX($C416:$C$3618&lt;&gt;$C416,0),0)))</f>
        <v>944376281.26817918</v>
      </c>
      <c r="P417" s="16">
        <f t="shared" si="91"/>
        <v>787892146.59685874</v>
      </c>
      <c r="Q417" s="27">
        <f t="shared" si="95"/>
        <v>63</v>
      </c>
      <c r="R417" s="7">
        <f t="shared" si="100"/>
        <v>2483875.1535130227</v>
      </c>
      <c r="S417" s="7">
        <f t="shared" si="92"/>
        <v>2365328.6390517135</v>
      </c>
      <c r="T417" s="5">
        <f>VLOOKUP($B417,'Benchmark Data'!$A:$B,2,FALSE)</f>
        <v>11.66</v>
      </c>
      <c r="U417" s="12">
        <f t="shared" si="101"/>
        <v>-3.7041271680349097E-2</v>
      </c>
      <c r="V417" s="7">
        <f t="shared" si="102"/>
        <v>890397336.68255818</v>
      </c>
    </row>
    <row r="418" spans="1:22" x14ac:dyDescent="0.25">
      <c r="A418" s="5">
        <f t="shared" si="93"/>
        <v>2005</v>
      </c>
      <c r="B418" s="6">
        <f t="shared" si="96"/>
        <v>38358</v>
      </c>
      <c r="C418" s="7">
        <f>MAX(SUMIFS('Filing Data'!$V:$V,'Filing Data'!$D:$D,'Benchmark Value'!$B418),C417)</f>
        <v>787892146.59685874</v>
      </c>
      <c r="D418" s="7">
        <f>SUMIFS('Filing Data'!$Z:$Z,'Filing Data'!$D:$D,'Benchmark Value'!$B418)</f>
        <v>0</v>
      </c>
      <c r="E418" s="16">
        <f t="shared" si="97"/>
        <v>-15253541.340253821</v>
      </c>
      <c r="F418" s="10">
        <f>SUM(D$11:D417)</f>
        <v>0</v>
      </c>
      <c r="G418" s="10">
        <f t="shared" si="89"/>
        <v>365</v>
      </c>
      <c r="H418" s="7">
        <f t="shared" si="98"/>
        <v>-41790.524219873478</v>
      </c>
      <c r="I418" s="16">
        <f>SUMIFS('Filing Data'!$X:$X,'Filing Data'!$D:$D,'Benchmark Value'!$B418)</f>
        <v>0</v>
      </c>
      <c r="J418" s="16">
        <f t="shared" si="94"/>
        <v>28015936.438124154</v>
      </c>
      <c r="K418" s="10">
        <f>SUM(I$11:I417)</f>
        <v>0</v>
      </c>
      <c r="L418" s="27">
        <f t="shared" si="90"/>
        <v>365</v>
      </c>
      <c r="M418" s="7">
        <f t="shared" si="99"/>
        <v>76755.99024143604</v>
      </c>
      <c r="N418" s="7">
        <f>IF(ISNA(VLOOKUP(B418,'Distribution Data'!$G:$H,2,FALSE)),0,VLOOKUP(B418,'Distribution Data'!$G:$H,2,FALSE))</f>
        <v>0</v>
      </c>
      <c r="O418" s="16">
        <f>IF(ISNA(INDEX($C417:$C$3618,MATCH(TRUE,INDEX($C417:$C$3618&lt;&gt;$C417,0),0))), O417, INDEX($C417:$C$3618,MATCH(TRUE,INDEX($C417:$C$3618&lt;&gt;$C417,0),0)))</f>
        <v>944376281.26817918</v>
      </c>
      <c r="P418" s="16">
        <f t="shared" si="91"/>
        <v>787892146.59685874</v>
      </c>
      <c r="Q418" s="27">
        <f t="shared" si="95"/>
        <v>63</v>
      </c>
      <c r="R418" s="7">
        <f t="shared" si="100"/>
        <v>2483875.1535130227</v>
      </c>
      <c r="S418" s="7">
        <f t="shared" si="92"/>
        <v>2365328.6390517135</v>
      </c>
      <c r="T418" s="5">
        <f>VLOOKUP($B418,'Benchmark Data'!$A:$B,2,FALSE)</f>
        <v>11.74</v>
      </c>
      <c r="U418" s="12">
        <f t="shared" si="101"/>
        <v>6.8376334776039686E-3</v>
      </c>
      <c r="V418" s="7">
        <f t="shared" si="102"/>
        <v>898871737.95751071</v>
      </c>
    </row>
    <row r="419" spans="1:22" x14ac:dyDescent="0.25">
      <c r="A419" s="5">
        <f t="shared" si="93"/>
        <v>2005</v>
      </c>
      <c r="B419" s="6">
        <f t="shared" si="96"/>
        <v>38359</v>
      </c>
      <c r="C419" s="7">
        <f>MAX(SUMIFS('Filing Data'!$V:$V,'Filing Data'!$D:$D,'Benchmark Value'!$B419),C418)</f>
        <v>787892146.59685874</v>
      </c>
      <c r="D419" s="7">
        <f>SUMIFS('Filing Data'!$Z:$Z,'Filing Data'!$D:$D,'Benchmark Value'!$B419)</f>
        <v>0</v>
      </c>
      <c r="E419" s="16">
        <f t="shared" si="97"/>
        <v>-15253541.340253821</v>
      </c>
      <c r="F419" s="10">
        <f>SUM(D$11:D418)</f>
        <v>0</v>
      </c>
      <c r="G419" s="10">
        <f t="shared" si="89"/>
        <v>365</v>
      </c>
      <c r="H419" s="7">
        <f t="shared" si="98"/>
        <v>-41790.524219873478</v>
      </c>
      <c r="I419" s="16">
        <f>SUMIFS('Filing Data'!$X:$X,'Filing Data'!$D:$D,'Benchmark Value'!$B419)</f>
        <v>0</v>
      </c>
      <c r="J419" s="16">
        <f t="shared" si="94"/>
        <v>28015936.438124154</v>
      </c>
      <c r="K419" s="10">
        <f>SUM(I$11:I418)</f>
        <v>0</v>
      </c>
      <c r="L419" s="27">
        <f t="shared" si="90"/>
        <v>365</v>
      </c>
      <c r="M419" s="7">
        <f t="shared" si="99"/>
        <v>76755.99024143604</v>
      </c>
      <c r="N419" s="7">
        <f>IF(ISNA(VLOOKUP(B419,'Distribution Data'!$G:$H,2,FALSE)),0,VLOOKUP(B419,'Distribution Data'!$G:$H,2,FALSE))</f>
        <v>0</v>
      </c>
      <c r="O419" s="16">
        <f>IF(ISNA(INDEX($C418:$C$3618,MATCH(TRUE,INDEX($C418:$C$3618&lt;&gt;$C418,0),0))), O418, INDEX($C418:$C$3618,MATCH(TRUE,INDEX($C418:$C$3618&lt;&gt;$C418,0),0)))</f>
        <v>944376281.26817918</v>
      </c>
      <c r="P419" s="16">
        <f t="shared" si="91"/>
        <v>787892146.59685874</v>
      </c>
      <c r="Q419" s="27">
        <f t="shared" si="95"/>
        <v>63</v>
      </c>
      <c r="R419" s="7">
        <f t="shared" si="100"/>
        <v>2483875.1535130227</v>
      </c>
      <c r="S419" s="7">
        <f t="shared" si="92"/>
        <v>2365328.6390517135</v>
      </c>
      <c r="T419" s="5">
        <f>VLOOKUP($B419,'Benchmark Data'!$A:$B,2,FALSE)</f>
        <v>11.74</v>
      </c>
      <c r="U419" s="12">
        <f t="shared" si="101"/>
        <v>0</v>
      </c>
      <c r="V419" s="7">
        <f t="shared" si="102"/>
        <v>901237066.59656239</v>
      </c>
    </row>
    <row r="420" spans="1:22" x14ac:dyDescent="0.25">
      <c r="A420" s="5">
        <f t="shared" si="93"/>
        <v>2005</v>
      </c>
      <c r="B420" s="6">
        <f t="shared" si="96"/>
        <v>38360</v>
      </c>
      <c r="C420" s="7">
        <f>MAX(SUMIFS('Filing Data'!$V:$V,'Filing Data'!$D:$D,'Benchmark Value'!$B420),C419)</f>
        <v>787892146.59685874</v>
      </c>
      <c r="D420" s="7">
        <f>SUMIFS('Filing Data'!$Z:$Z,'Filing Data'!$D:$D,'Benchmark Value'!$B420)</f>
        <v>0</v>
      </c>
      <c r="E420" s="16">
        <f t="shared" si="97"/>
        <v>-15253541.340253821</v>
      </c>
      <c r="F420" s="10">
        <f>SUM(D$11:D419)</f>
        <v>0</v>
      </c>
      <c r="G420" s="10">
        <f t="shared" si="89"/>
        <v>365</v>
      </c>
      <c r="H420" s="7">
        <f t="shared" si="98"/>
        <v>-41790.524219873478</v>
      </c>
      <c r="I420" s="16">
        <f>SUMIFS('Filing Data'!$X:$X,'Filing Data'!$D:$D,'Benchmark Value'!$B420)</f>
        <v>0</v>
      </c>
      <c r="J420" s="16">
        <f t="shared" si="94"/>
        <v>28015936.438124154</v>
      </c>
      <c r="K420" s="10">
        <f>SUM(I$11:I419)</f>
        <v>0</v>
      </c>
      <c r="L420" s="27">
        <f t="shared" si="90"/>
        <v>365</v>
      </c>
      <c r="M420" s="7">
        <f t="shared" si="99"/>
        <v>76755.99024143604</v>
      </c>
      <c r="N420" s="7">
        <f>IF(ISNA(VLOOKUP(B420,'Distribution Data'!$G:$H,2,FALSE)),0,VLOOKUP(B420,'Distribution Data'!$G:$H,2,FALSE))</f>
        <v>0</v>
      </c>
      <c r="O420" s="16">
        <f>IF(ISNA(INDEX($C419:$C$3618,MATCH(TRUE,INDEX($C419:$C$3618&lt;&gt;$C419,0),0))), O419, INDEX($C419:$C$3618,MATCH(TRUE,INDEX($C419:$C$3618&lt;&gt;$C419,0),0)))</f>
        <v>944376281.26817918</v>
      </c>
      <c r="P420" s="16">
        <f t="shared" si="91"/>
        <v>787892146.59685874</v>
      </c>
      <c r="Q420" s="27">
        <f t="shared" si="95"/>
        <v>63</v>
      </c>
      <c r="R420" s="7">
        <f t="shared" si="100"/>
        <v>2483875.1535130227</v>
      </c>
      <c r="S420" s="7">
        <f t="shared" si="92"/>
        <v>2365328.6390517135</v>
      </c>
      <c r="T420" s="5">
        <f>VLOOKUP($B420,'Benchmark Data'!$A:$B,2,FALSE)</f>
        <v>11.74</v>
      </c>
      <c r="U420" s="12">
        <f t="shared" si="101"/>
        <v>0</v>
      </c>
      <c r="V420" s="7">
        <f t="shared" si="102"/>
        <v>903602395.23561406</v>
      </c>
    </row>
    <row r="421" spans="1:22" x14ac:dyDescent="0.25">
      <c r="A421" s="5">
        <f t="shared" si="93"/>
        <v>2005</v>
      </c>
      <c r="B421" s="6">
        <f t="shared" si="96"/>
        <v>38361</v>
      </c>
      <c r="C421" s="7">
        <f>MAX(SUMIFS('Filing Data'!$V:$V,'Filing Data'!$D:$D,'Benchmark Value'!$B421),C420)</f>
        <v>787892146.59685874</v>
      </c>
      <c r="D421" s="7">
        <f>SUMIFS('Filing Data'!$Z:$Z,'Filing Data'!$D:$D,'Benchmark Value'!$B421)</f>
        <v>0</v>
      </c>
      <c r="E421" s="16">
        <f t="shared" si="97"/>
        <v>-15253541.340253821</v>
      </c>
      <c r="F421" s="10">
        <f>SUM(D$11:D420)</f>
        <v>0</v>
      </c>
      <c r="G421" s="10">
        <f t="shared" si="89"/>
        <v>365</v>
      </c>
      <c r="H421" s="7">
        <f t="shared" si="98"/>
        <v>-41790.524219873478</v>
      </c>
      <c r="I421" s="16">
        <f>SUMIFS('Filing Data'!$X:$X,'Filing Data'!$D:$D,'Benchmark Value'!$B421)</f>
        <v>0</v>
      </c>
      <c r="J421" s="16">
        <f t="shared" si="94"/>
        <v>28015936.438124154</v>
      </c>
      <c r="K421" s="10">
        <f>SUM(I$11:I420)</f>
        <v>0</v>
      </c>
      <c r="L421" s="27">
        <f t="shared" si="90"/>
        <v>365</v>
      </c>
      <c r="M421" s="7">
        <f t="shared" si="99"/>
        <v>76755.99024143604</v>
      </c>
      <c r="N421" s="7">
        <f>IF(ISNA(VLOOKUP(B421,'Distribution Data'!$G:$H,2,FALSE)),0,VLOOKUP(B421,'Distribution Data'!$G:$H,2,FALSE))</f>
        <v>0</v>
      </c>
      <c r="O421" s="16">
        <f>IF(ISNA(INDEX($C420:$C$3618,MATCH(TRUE,INDEX($C420:$C$3618&lt;&gt;$C420,0),0))), O420, INDEX($C420:$C$3618,MATCH(TRUE,INDEX($C420:$C$3618&lt;&gt;$C420,0),0)))</f>
        <v>944376281.26817918</v>
      </c>
      <c r="P421" s="16">
        <f t="shared" si="91"/>
        <v>787892146.59685874</v>
      </c>
      <c r="Q421" s="27">
        <f t="shared" si="95"/>
        <v>63</v>
      </c>
      <c r="R421" s="7">
        <f t="shared" si="100"/>
        <v>2483875.1535130227</v>
      </c>
      <c r="S421" s="7">
        <f t="shared" si="92"/>
        <v>2365328.6390517135</v>
      </c>
      <c r="T421" s="5">
        <f>VLOOKUP($B421,'Benchmark Data'!$A:$B,2,FALSE)</f>
        <v>11.74</v>
      </c>
      <c r="U421" s="12">
        <f t="shared" si="101"/>
        <v>0</v>
      </c>
      <c r="V421" s="7">
        <f t="shared" si="102"/>
        <v>905967723.87466574</v>
      </c>
    </row>
    <row r="422" spans="1:22" x14ac:dyDescent="0.25">
      <c r="A422" s="5">
        <f t="shared" si="93"/>
        <v>2005</v>
      </c>
      <c r="B422" s="6">
        <f t="shared" si="96"/>
        <v>38362</v>
      </c>
      <c r="C422" s="7">
        <f>MAX(SUMIFS('Filing Data'!$V:$V,'Filing Data'!$D:$D,'Benchmark Value'!$B422),C421)</f>
        <v>787892146.59685874</v>
      </c>
      <c r="D422" s="7">
        <f>SUMIFS('Filing Data'!$Z:$Z,'Filing Data'!$D:$D,'Benchmark Value'!$B422)</f>
        <v>0</v>
      </c>
      <c r="E422" s="16">
        <f t="shared" si="97"/>
        <v>-15253541.340253821</v>
      </c>
      <c r="F422" s="10">
        <f>SUM(D$11:D421)</f>
        <v>0</v>
      </c>
      <c r="G422" s="10">
        <f t="shared" si="89"/>
        <v>365</v>
      </c>
      <c r="H422" s="7">
        <f t="shared" si="98"/>
        <v>-41790.524219873478</v>
      </c>
      <c r="I422" s="16">
        <f>SUMIFS('Filing Data'!$X:$X,'Filing Data'!$D:$D,'Benchmark Value'!$B422)</f>
        <v>0</v>
      </c>
      <c r="J422" s="16">
        <f t="shared" si="94"/>
        <v>28015936.438124154</v>
      </c>
      <c r="K422" s="10">
        <f>SUM(I$11:I421)</f>
        <v>0</v>
      </c>
      <c r="L422" s="27">
        <f t="shared" si="90"/>
        <v>365</v>
      </c>
      <c r="M422" s="7">
        <f t="shared" si="99"/>
        <v>76755.99024143604</v>
      </c>
      <c r="N422" s="7">
        <f>IF(ISNA(VLOOKUP(B422,'Distribution Data'!$G:$H,2,FALSE)),0,VLOOKUP(B422,'Distribution Data'!$G:$H,2,FALSE))</f>
        <v>0</v>
      </c>
      <c r="O422" s="16">
        <f>IF(ISNA(INDEX($C421:$C$3618,MATCH(TRUE,INDEX($C421:$C$3618&lt;&gt;$C421,0),0))), O421, INDEX($C421:$C$3618,MATCH(TRUE,INDEX($C421:$C$3618&lt;&gt;$C421,0),0)))</f>
        <v>944376281.26817918</v>
      </c>
      <c r="P422" s="16">
        <f t="shared" si="91"/>
        <v>787892146.59685874</v>
      </c>
      <c r="Q422" s="27">
        <f t="shared" si="95"/>
        <v>63</v>
      </c>
      <c r="R422" s="7">
        <f t="shared" si="100"/>
        <v>2483875.1535130227</v>
      </c>
      <c r="S422" s="7">
        <f t="shared" si="92"/>
        <v>2365328.6390517135</v>
      </c>
      <c r="T422" s="5">
        <f>VLOOKUP($B422,'Benchmark Data'!$A:$B,2,FALSE)</f>
        <v>11.7</v>
      </c>
      <c r="U422" s="12">
        <f t="shared" si="101"/>
        <v>-3.4129725962400688E-3</v>
      </c>
      <c r="V422" s="7">
        <f t="shared" si="102"/>
        <v>905246280.03032827</v>
      </c>
    </row>
    <row r="423" spans="1:22" x14ac:dyDescent="0.25">
      <c r="A423" s="5">
        <f t="shared" si="93"/>
        <v>2005</v>
      </c>
      <c r="B423" s="6">
        <f t="shared" si="96"/>
        <v>38363</v>
      </c>
      <c r="C423" s="7">
        <f>MAX(SUMIFS('Filing Data'!$V:$V,'Filing Data'!$D:$D,'Benchmark Value'!$B423),C422)</f>
        <v>787892146.59685874</v>
      </c>
      <c r="D423" s="7">
        <f>SUMIFS('Filing Data'!$Z:$Z,'Filing Data'!$D:$D,'Benchmark Value'!$B423)</f>
        <v>0</v>
      </c>
      <c r="E423" s="16">
        <f t="shared" si="97"/>
        <v>-15253541.340253821</v>
      </c>
      <c r="F423" s="10">
        <f>SUM(D$11:D422)</f>
        <v>0</v>
      </c>
      <c r="G423" s="10">
        <f t="shared" si="89"/>
        <v>365</v>
      </c>
      <c r="H423" s="7">
        <f t="shared" si="98"/>
        <v>-41790.524219873478</v>
      </c>
      <c r="I423" s="16">
        <f>SUMIFS('Filing Data'!$X:$X,'Filing Data'!$D:$D,'Benchmark Value'!$B423)</f>
        <v>0</v>
      </c>
      <c r="J423" s="16">
        <f t="shared" si="94"/>
        <v>28015936.438124154</v>
      </c>
      <c r="K423" s="10">
        <f>SUM(I$11:I422)</f>
        <v>0</v>
      </c>
      <c r="L423" s="27">
        <f t="shared" si="90"/>
        <v>365</v>
      </c>
      <c r="M423" s="7">
        <f t="shared" si="99"/>
        <v>76755.99024143604</v>
      </c>
      <c r="N423" s="7">
        <f>IF(ISNA(VLOOKUP(B423,'Distribution Data'!$G:$H,2,FALSE)),0,VLOOKUP(B423,'Distribution Data'!$G:$H,2,FALSE))</f>
        <v>0</v>
      </c>
      <c r="O423" s="16">
        <f>IF(ISNA(INDEX($C422:$C$3618,MATCH(TRUE,INDEX($C422:$C$3618&lt;&gt;$C422,0),0))), O422, INDEX($C422:$C$3618,MATCH(TRUE,INDEX($C422:$C$3618&lt;&gt;$C422,0),0)))</f>
        <v>944376281.26817918</v>
      </c>
      <c r="P423" s="16">
        <f t="shared" si="91"/>
        <v>787892146.59685874</v>
      </c>
      <c r="Q423" s="27">
        <f t="shared" si="95"/>
        <v>63</v>
      </c>
      <c r="R423" s="7">
        <f t="shared" si="100"/>
        <v>2483875.1535130227</v>
      </c>
      <c r="S423" s="7">
        <f t="shared" si="92"/>
        <v>2365328.6390517135</v>
      </c>
      <c r="T423" s="5">
        <f>VLOOKUP($B423,'Benchmark Data'!$A:$B,2,FALSE)</f>
        <v>11.56</v>
      </c>
      <c r="U423" s="12">
        <f t="shared" si="101"/>
        <v>-1.2037978559478867E-2</v>
      </c>
      <c r="V423" s="7">
        <f t="shared" si="102"/>
        <v>896779601.89978647</v>
      </c>
    </row>
    <row r="424" spans="1:22" x14ac:dyDescent="0.25">
      <c r="A424" s="5">
        <f t="shared" si="93"/>
        <v>2005</v>
      </c>
      <c r="B424" s="6">
        <f t="shared" si="96"/>
        <v>38364</v>
      </c>
      <c r="C424" s="7">
        <f>MAX(SUMIFS('Filing Data'!$V:$V,'Filing Data'!$D:$D,'Benchmark Value'!$B424),C423)</f>
        <v>787892146.59685874</v>
      </c>
      <c r="D424" s="7">
        <f>SUMIFS('Filing Data'!$Z:$Z,'Filing Data'!$D:$D,'Benchmark Value'!$B424)</f>
        <v>0</v>
      </c>
      <c r="E424" s="16">
        <f t="shared" si="97"/>
        <v>-15253541.340253821</v>
      </c>
      <c r="F424" s="10">
        <f>SUM(D$11:D423)</f>
        <v>0</v>
      </c>
      <c r="G424" s="10">
        <f t="shared" si="89"/>
        <v>365</v>
      </c>
      <c r="H424" s="7">
        <f t="shared" si="98"/>
        <v>-41790.524219873478</v>
      </c>
      <c r="I424" s="16">
        <f>SUMIFS('Filing Data'!$X:$X,'Filing Data'!$D:$D,'Benchmark Value'!$B424)</f>
        <v>0</v>
      </c>
      <c r="J424" s="16">
        <f t="shared" si="94"/>
        <v>28015936.438124154</v>
      </c>
      <c r="K424" s="10">
        <f>SUM(I$11:I423)</f>
        <v>0</v>
      </c>
      <c r="L424" s="27">
        <f t="shared" si="90"/>
        <v>365</v>
      </c>
      <c r="M424" s="7">
        <f t="shared" si="99"/>
        <v>76755.99024143604</v>
      </c>
      <c r="N424" s="7">
        <f>IF(ISNA(VLOOKUP(B424,'Distribution Data'!$G:$H,2,FALSE)),0,VLOOKUP(B424,'Distribution Data'!$G:$H,2,FALSE))</f>
        <v>0</v>
      </c>
      <c r="O424" s="16">
        <f>IF(ISNA(INDEX($C423:$C$3618,MATCH(TRUE,INDEX($C423:$C$3618&lt;&gt;$C423,0),0))), O423, INDEX($C423:$C$3618,MATCH(TRUE,INDEX($C423:$C$3618&lt;&gt;$C423,0),0)))</f>
        <v>944376281.26817918</v>
      </c>
      <c r="P424" s="16">
        <f t="shared" si="91"/>
        <v>787892146.59685874</v>
      </c>
      <c r="Q424" s="27">
        <f t="shared" si="95"/>
        <v>63</v>
      </c>
      <c r="R424" s="7">
        <f t="shared" si="100"/>
        <v>2483875.1535130227</v>
      </c>
      <c r="S424" s="7">
        <f t="shared" si="92"/>
        <v>2365328.6390517135</v>
      </c>
      <c r="T424" s="5">
        <f>VLOOKUP($B424,'Benchmark Data'!$A:$B,2,FALSE)</f>
        <v>11.5</v>
      </c>
      <c r="U424" s="12">
        <f t="shared" si="101"/>
        <v>-5.2038278750271101E-3</v>
      </c>
      <c r="V424" s="7">
        <f t="shared" si="102"/>
        <v>894490365.13105369</v>
      </c>
    </row>
    <row r="425" spans="1:22" x14ac:dyDescent="0.25">
      <c r="A425" s="5">
        <f t="shared" si="93"/>
        <v>2005</v>
      </c>
      <c r="B425" s="6">
        <f t="shared" si="96"/>
        <v>38365</v>
      </c>
      <c r="C425" s="7">
        <f>MAX(SUMIFS('Filing Data'!$V:$V,'Filing Data'!$D:$D,'Benchmark Value'!$B425),C424)</f>
        <v>787892146.59685874</v>
      </c>
      <c r="D425" s="7">
        <f>SUMIFS('Filing Data'!$Z:$Z,'Filing Data'!$D:$D,'Benchmark Value'!$B425)</f>
        <v>0</v>
      </c>
      <c r="E425" s="16">
        <f t="shared" si="97"/>
        <v>-15253541.340253821</v>
      </c>
      <c r="F425" s="10">
        <f>SUM(D$11:D424)</f>
        <v>0</v>
      </c>
      <c r="G425" s="10">
        <f t="shared" si="89"/>
        <v>365</v>
      </c>
      <c r="H425" s="7">
        <f t="shared" si="98"/>
        <v>-41790.524219873478</v>
      </c>
      <c r="I425" s="16">
        <f>SUMIFS('Filing Data'!$X:$X,'Filing Data'!$D:$D,'Benchmark Value'!$B425)</f>
        <v>0</v>
      </c>
      <c r="J425" s="16">
        <f t="shared" si="94"/>
        <v>28015936.438124154</v>
      </c>
      <c r="K425" s="10">
        <f>SUM(I$11:I424)</f>
        <v>0</v>
      </c>
      <c r="L425" s="27">
        <f t="shared" si="90"/>
        <v>365</v>
      </c>
      <c r="M425" s="7">
        <f t="shared" si="99"/>
        <v>76755.99024143604</v>
      </c>
      <c r="N425" s="7">
        <f>IF(ISNA(VLOOKUP(B425,'Distribution Data'!$G:$H,2,FALSE)),0,VLOOKUP(B425,'Distribution Data'!$G:$H,2,FALSE))</f>
        <v>0</v>
      </c>
      <c r="O425" s="16">
        <f>IF(ISNA(INDEX($C424:$C$3618,MATCH(TRUE,INDEX($C424:$C$3618&lt;&gt;$C424,0),0))), O424, INDEX($C424:$C$3618,MATCH(TRUE,INDEX($C424:$C$3618&lt;&gt;$C424,0),0)))</f>
        <v>944376281.26817918</v>
      </c>
      <c r="P425" s="16">
        <f t="shared" si="91"/>
        <v>787892146.59685874</v>
      </c>
      <c r="Q425" s="27">
        <f t="shared" si="95"/>
        <v>63</v>
      </c>
      <c r="R425" s="7">
        <f t="shared" si="100"/>
        <v>2483875.1535130227</v>
      </c>
      <c r="S425" s="7">
        <f t="shared" si="92"/>
        <v>2365328.6390517135</v>
      </c>
      <c r="T425" s="5">
        <f>VLOOKUP($B425,'Benchmark Data'!$A:$B,2,FALSE)</f>
        <v>11.56</v>
      </c>
      <c r="U425" s="12">
        <f t="shared" si="101"/>
        <v>5.2038278750270442E-3</v>
      </c>
      <c r="V425" s="7">
        <f t="shared" si="102"/>
        <v>901522600.02296305</v>
      </c>
    </row>
    <row r="426" spans="1:22" x14ac:dyDescent="0.25">
      <c r="A426" s="5">
        <f t="shared" si="93"/>
        <v>2005</v>
      </c>
      <c r="B426" s="6">
        <f t="shared" si="96"/>
        <v>38366</v>
      </c>
      <c r="C426" s="7">
        <f>MAX(SUMIFS('Filing Data'!$V:$V,'Filing Data'!$D:$D,'Benchmark Value'!$B426),C425)</f>
        <v>787892146.59685874</v>
      </c>
      <c r="D426" s="7">
        <f>SUMIFS('Filing Data'!$Z:$Z,'Filing Data'!$D:$D,'Benchmark Value'!$B426)</f>
        <v>0</v>
      </c>
      <c r="E426" s="16">
        <f t="shared" si="97"/>
        <v>-15253541.340253821</v>
      </c>
      <c r="F426" s="10">
        <f>SUM(D$11:D425)</f>
        <v>0</v>
      </c>
      <c r="G426" s="10">
        <f t="shared" si="89"/>
        <v>365</v>
      </c>
      <c r="H426" s="7">
        <f t="shared" si="98"/>
        <v>-41790.524219873478</v>
      </c>
      <c r="I426" s="16">
        <f>SUMIFS('Filing Data'!$X:$X,'Filing Data'!$D:$D,'Benchmark Value'!$B426)</f>
        <v>0</v>
      </c>
      <c r="J426" s="16">
        <f t="shared" si="94"/>
        <v>28015936.438124154</v>
      </c>
      <c r="K426" s="10">
        <f>SUM(I$11:I425)</f>
        <v>0</v>
      </c>
      <c r="L426" s="27">
        <f t="shared" si="90"/>
        <v>365</v>
      </c>
      <c r="M426" s="7">
        <f t="shared" si="99"/>
        <v>76755.99024143604</v>
      </c>
      <c r="N426" s="7">
        <f>IF(ISNA(VLOOKUP(B426,'Distribution Data'!$G:$H,2,FALSE)),0,VLOOKUP(B426,'Distribution Data'!$G:$H,2,FALSE))</f>
        <v>0</v>
      </c>
      <c r="O426" s="16">
        <f>IF(ISNA(INDEX($C425:$C$3618,MATCH(TRUE,INDEX($C425:$C$3618&lt;&gt;$C425,0),0))), O425, INDEX($C425:$C$3618,MATCH(TRUE,INDEX($C425:$C$3618&lt;&gt;$C425,0),0)))</f>
        <v>944376281.26817918</v>
      </c>
      <c r="P426" s="16">
        <f t="shared" si="91"/>
        <v>787892146.59685874</v>
      </c>
      <c r="Q426" s="27">
        <f t="shared" si="95"/>
        <v>63</v>
      </c>
      <c r="R426" s="7">
        <f t="shared" si="100"/>
        <v>2483875.1535130227</v>
      </c>
      <c r="S426" s="7">
        <f t="shared" si="92"/>
        <v>2365328.6390517135</v>
      </c>
      <c r="T426" s="5">
        <f>VLOOKUP($B426,'Benchmark Data'!$A:$B,2,FALSE)</f>
        <v>11.66</v>
      </c>
      <c r="U426" s="12">
        <f t="shared" si="101"/>
        <v>8.6133176781149293E-3</v>
      </c>
      <c r="V426" s="7">
        <f t="shared" si="102"/>
        <v>911686567.0705179</v>
      </c>
    </row>
    <row r="427" spans="1:22" x14ac:dyDescent="0.25">
      <c r="A427" s="5">
        <f t="shared" si="93"/>
        <v>2005</v>
      </c>
      <c r="B427" s="6">
        <f t="shared" si="96"/>
        <v>38367</v>
      </c>
      <c r="C427" s="7">
        <f>MAX(SUMIFS('Filing Data'!$V:$V,'Filing Data'!$D:$D,'Benchmark Value'!$B427),C426)</f>
        <v>787892146.59685874</v>
      </c>
      <c r="D427" s="7">
        <f>SUMIFS('Filing Data'!$Z:$Z,'Filing Data'!$D:$D,'Benchmark Value'!$B427)</f>
        <v>0</v>
      </c>
      <c r="E427" s="16">
        <f t="shared" si="97"/>
        <v>-15253541.340253821</v>
      </c>
      <c r="F427" s="10">
        <f>SUM(D$11:D426)</f>
        <v>0</v>
      </c>
      <c r="G427" s="10">
        <f t="shared" si="89"/>
        <v>365</v>
      </c>
      <c r="H427" s="7">
        <f t="shared" si="98"/>
        <v>-41790.524219873478</v>
      </c>
      <c r="I427" s="16">
        <f>SUMIFS('Filing Data'!$X:$X,'Filing Data'!$D:$D,'Benchmark Value'!$B427)</f>
        <v>0</v>
      </c>
      <c r="J427" s="16">
        <f t="shared" si="94"/>
        <v>28015936.438124154</v>
      </c>
      <c r="K427" s="10">
        <f>SUM(I$11:I426)</f>
        <v>0</v>
      </c>
      <c r="L427" s="27">
        <f t="shared" si="90"/>
        <v>365</v>
      </c>
      <c r="M427" s="7">
        <f t="shared" si="99"/>
        <v>76755.99024143604</v>
      </c>
      <c r="N427" s="7">
        <f>IF(ISNA(VLOOKUP(B427,'Distribution Data'!$G:$H,2,FALSE)),0,VLOOKUP(B427,'Distribution Data'!$G:$H,2,FALSE))</f>
        <v>0</v>
      </c>
      <c r="O427" s="16">
        <f>IF(ISNA(INDEX($C426:$C$3618,MATCH(TRUE,INDEX($C426:$C$3618&lt;&gt;$C426,0),0))), O426, INDEX($C426:$C$3618,MATCH(TRUE,INDEX($C426:$C$3618&lt;&gt;$C426,0),0)))</f>
        <v>944376281.26817918</v>
      </c>
      <c r="P427" s="16">
        <f t="shared" si="91"/>
        <v>787892146.59685874</v>
      </c>
      <c r="Q427" s="27">
        <f t="shared" si="95"/>
        <v>63</v>
      </c>
      <c r="R427" s="7">
        <f t="shared" si="100"/>
        <v>2483875.1535130227</v>
      </c>
      <c r="S427" s="7">
        <f t="shared" si="92"/>
        <v>2365328.6390517135</v>
      </c>
      <c r="T427" s="5">
        <f>VLOOKUP($B427,'Benchmark Data'!$A:$B,2,FALSE)</f>
        <v>11.66</v>
      </c>
      <c r="U427" s="12">
        <f t="shared" si="101"/>
        <v>0</v>
      </c>
      <c r="V427" s="7">
        <f t="shared" si="102"/>
        <v>914051895.70956957</v>
      </c>
    </row>
    <row r="428" spans="1:22" x14ac:dyDescent="0.25">
      <c r="A428" s="5">
        <f t="shared" si="93"/>
        <v>2005</v>
      </c>
      <c r="B428" s="6">
        <f t="shared" si="96"/>
        <v>38368</v>
      </c>
      <c r="C428" s="7">
        <f>MAX(SUMIFS('Filing Data'!$V:$V,'Filing Data'!$D:$D,'Benchmark Value'!$B428),C427)</f>
        <v>787892146.59685874</v>
      </c>
      <c r="D428" s="7">
        <f>SUMIFS('Filing Data'!$Z:$Z,'Filing Data'!$D:$D,'Benchmark Value'!$B428)</f>
        <v>0</v>
      </c>
      <c r="E428" s="16">
        <f t="shared" si="97"/>
        <v>-15253541.340253821</v>
      </c>
      <c r="F428" s="10">
        <f>SUM(D$11:D427)</f>
        <v>0</v>
      </c>
      <c r="G428" s="10">
        <f t="shared" si="89"/>
        <v>365</v>
      </c>
      <c r="H428" s="7">
        <f t="shared" si="98"/>
        <v>-41790.524219873478</v>
      </c>
      <c r="I428" s="16">
        <f>SUMIFS('Filing Data'!$X:$X,'Filing Data'!$D:$D,'Benchmark Value'!$B428)</f>
        <v>0</v>
      </c>
      <c r="J428" s="16">
        <f t="shared" si="94"/>
        <v>28015936.438124154</v>
      </c>
      <c r="K428" s="10">
        <f>SUM(I$11:I427)</f>
        <v>0</v>
      </c>
      <c r="L428" s="27">
        <f t="shared" si="90"/>
        <v>365</v>
      </c>
      <c r="M428" s="7">
        <f t="shared" si="99"/>
        <v>76755.99024143604</v>
      </c>
      <c r="N428" s="7">
        <f>IF(ISNA(VLOOKUP(B428,'Distribution Data'!$G:$H,2,FALSE)),0,VLOOKUP(B428,'Distribution Data'!$G:$H,2,FALSE))</f>
        <v>0</v>
      </c>
      <c r="O428" s="16">
        <f>IF(ISNA(INDEX($C427:$C$3618,MATCH(TRUE,INDEX($C427:$C$3618&lt;&gt;$C427,0),0))), O427, INDEX($C427:$C$3618,MATCH(TRUE,INDEX($C427:$C$3618&lt;&gt;$C427,0),0)))</f>
        <v>944376281.26817918</v>
      </c>
      <c r="P428" s="16">
        <f t="shared" si="91"/>
        <v>787892146.59685874</v>
      </c>
      <c r="Q428" s="27">
        <f t="shared" si="95"/>
        <v>63</v>
      </c>
      <c r="R428" s="7">
        <f t="shared" si="100"/>
        <v>2483875.1535130227</v>
      </c>
      <c r="S428" s="7">
        <f t="shared" si="92"/>
        <v>2365328.6390517135</v>
      </c>
      <c r="T428" s="5">
        <f>VLOOKUP($B428,'Benchmark Data'!$A:$B,2,FALSE)</f>
        <v>11.66</v>
      </c>
      <c r="U428" s="12">
        <f t="shared" si="101"/>
        <v>0</v>
      </c>
      <c r="V428" s="7">
        <f t="shared" si="102"/>
        <v>916417224.34862125</v>
      </c>
    </row>
    <row r="429" spans="1:22" x14ac:dyDescent="0.25">
      <c r="A429" s="5">
        <f t="shared" si="93"/>
        <v>2005</v>
      </c>
      <c r="B429" s="6">
        <f t="shared" si="96"/>
        <v>38369</v>
      </c>
      <c r="C429" s="7">
        <f>MAX(SUMIFS('Filing Data'!$V:$V,'Filing Data'!$D:$D,'Benchmark Value'!$B429),C428)</f>
        <v>787892146.59685874</v>
      </c>
      <c r="D429" s="7">
        <f>SUMIFS('Filing Data'!$Z:$Z,'Filing Data'!$D:$D,'Benchmark Value'!$B429)</f>
        <v>0</v>
      </c>
      <c r="E429" s="16">
        <f t="shared" si="97"/>
        <v>-15253541.340253821</v>
      </c>
      <c r="F429" s="10">
        <f>SUM(D$11:D428)</f>
        <v>0</v>
      </c>
      <c r="G429" s="10">
        <f t="shared" si="89"/>
        <v>365</v>
      </c>
      <c r="H429" s="7">
        <f t="shared" si="98"/>
        <v>-41790.524219873478</v>
      </c>
      <c r="I429" s="16">
        <f>SUMIFS('Filing Data'!$X:$X,'Filing Data'!$D:$D,'Benchmark Value'!$B429)</f>
        <v>0</v>
      </c>
      <c r="J429" s="16">
        <f t="shared" si="94"/>
        <v>28015936.438124154</v>
      </c>
      <c r="K429" s="10">
        <f>SUM(I$11:I428)</f>
        <v>0</v>
      </c>
      <c r="L429" s="27">
        <f t="shared" si="90"/>
        <v>365</v>
      </c>
      <c r="M429" s="7">
        <f t="shared" si="99"/>
        <v>76755.99024143604</v>
      </c>
      <c r="N429" s="7">
        <f>IF(ISNA(VLOOKUP(B429,'Distribution Data'!$G:$H,2,FALSE)),0,VLOOKUP(B429,'Distribution Data'!$G:$H,2,FALSE))</f>
        <v>0</v>
      </c>
      <c r="O429" s="16">
        <f>IF(ISNA(INDEX($C428:$C$3618,MATCH(TRUE,INDEX($C428:$C$3618&lt;&gt;$C428,0),0))), O428, INDEX($C428:$C$3618,MATCH(TRUE,INDEX($C428:$C$3618&lt;&gt;$C428,0),0)))</f>
        <v>944376281.26817918</v>
      </c>
      <c r="P429" s="16">
        <f t="shared" si="91"/>
        <v>787892146.59685874</v>
      </c>
      <c r="Q429" s="27">
        <f t="shared" si="95"/>
        <v>63</v>
      </c>
      <c r="R429" s="7">
        <f t="shared" si="100"/>
        <v>2483875.1535130227</v>
      </c>
      <c r="S429" s="7">
        <f t="shared" si="92"/>
        <v>2365328.6390517135</v>
      </c>
      <c r="T429" s="5">
        <f>VLOOKUP($B429,'Benchmark Data'!$A:$B,2,FALSE)</f>
        <v>11.66</v>
      </c>
      <c r="U429" s="12">
        <f t="shared" si="101"/>
        <v>0</v>
      </c>
      <c r="V429" s="7">
        <f t="shared" si="102"/>
        <v>918782552.98767292</v>
      </c>
    </row>
    <row r="430" spans="1:22" x14ac:dyDescent="0.25">
      <c r="A430" s="5">
        <f t="shared" si="93"/>
        <v>2005</v>
      </c>
      <c r="B430" s="6">
        <f t="shared" si="96"/>
        <v>38370</v>
      </c>
      <c r="C430" s="7">
        <f>MAX(SUMIFS('Filing Data'!$V:$V,'Filing Data'!$D:$D,'Benchmark Value'!$B430),C429)</f>
        <v>787892146.59685874</v>
      </c>
      <c r="D430" s="7">
        <f>SUMIFS('Filing Data'!$Z:$Z,'Filing Data'!$D:$D,'Benchmark Value'!$B430)</f>
        <v>0</v>
      </c>
      <c r="E430" s="16">
        <f t="shared" si="97"/>
        <v>-15253541.340253821</v>
      </c>
      <c r="F430" s="10">
        <f>SUM(D$11:D429)</f>
        <v>0</v>
      </c>
      <c r="G430" s="10">
        <f t="shared" si="89"/>
        <v>365</v>
      </c>
      <c r="H430" s="7">
        <f t="shared" si="98"/>
        <v>-41790.524219873478</v>
      </c>
      <c r="I430" s="16">
        <f>SUMIFS('Filing Data'!$X:$X,'Filing Data'!$D:$D,'Benchmark Value'!$B430)</f>
        <v>0</v>
      </c>
      <c r="J430" s="16">
        <f t="shared" si="94"/>
        <v>28015936.438124154</v>
      </c>
      <c r="K430" s="10">
        <f>SUM(I$11:I429)</f>
        <v>0</v>
      </c>
      <c r="L430" s="27">
        <f t="shared" si="90"/>
        <v>365</v>
      </c>
      <c r="M430" s="7">
        <f t="shared" si="99"/>
        <v>76755.99024143604</v>
      </c>
      <c r="N430" s="7">
        <f>IF(ISNA(VLOOKUP(B430,'Distribution Data'!$G:$H,2,FALSE)),0,VLOOKUP(B430,'Distribution Data'!$G:$H,2,FALSE))</f>
        <v>0</v>
      </c>
      <c r="O430" s="16">
        <f>IF(ISNA(INDEX($C429:$C$3618,MATCH(TRUE,INDEX($C429:$C$3618&lt;&gt;$C429,0),0))), O429, INDEX($C429:$C$3618,MATCH(TRUE,INDEX($C429:$C$3618&lt;&gt;$C429,0),0)))</f>
        <v>944376281.26817918</v>
      </c>
      <c r="P430" s="16">
        <f t="shared" si="91"/>
        <v>787892146.59685874</v>
      </c>
      <c r="Q430" s="27">
        <f t="shared" si="95"/>
        <v>63</v>
      </c>
      <c r="R430" s="7">
        <f t="shared" si="100"/>
        <v>2483875.1535130227</v>
      </c>
      <c r="S430" s="7">
        <f t="shared" si="92"/>
        <v>2365328.6390517135</v>
      </c>
      <c r="T430" s="5">
        <f>VLOOKUP($B430,'Benchmark Data'!$A:$B,2,FALSE)</f>
        <v>11.81</v>
      </c>
      <c r="U430" s="12">
        <f t="shared" si="101"/>
        <v>1.2782449286924565E-2</v>
      </c>
      <c r="V430" s="7">
        <f t="shared" si="102"/>
        <v>932967554.26378727</v>
      </c>
    </row>
    <row r="431" spans="1:22" x14ac:dyDescent="0.25">
      <c r="A431" s="5">
        <f t="shared" si="93"/>
        <v>2005</v>
      </c>
      <c r="B431" s="6">
        <f t="shared" si="96"/>
        <v>38371</v>
      </c>
      <c r="C431" s="7">
        <f>MAX(SUMIFS('Filing Data'!$V:$V,'Filing Data'!$D:$D,'Benchmark Value'!$B431),C430)</f>
        <v>787892146.59685874</v>
      </c>
      <c r="D431" s="7">
        <f>SUMIFS('Filing Data'!$Z:$Z,'Filing Data'!$D:$D,'Benchmark Value'!$B431)</f>
        <v>0</v>
      </c>
      <c r="E431" s="16">
        <f t="shared" si="97"/>
        <v>-15253541.340253821</v>
      </c>
      <c r="F431" s="10">
        <f>SUM(D$11:D430)</f>
        <v>0</v>
      </c>
      <c r="G431" s="10">
        <f t="shared" si="89"/>
        <v>365</v>
      </c>
      <c r="H431" s="7">
        <f t="shared" si="98"/>
        <v>-41790.524219873478</v>
      </c>
      <c r="I431" s="16">
        <f>SUMIFS('Filing Data'!$X:$X,'Filing Data'!$D:$D,'Benchmark Value'!$B431)</f>
        <v>0</v>
      </c>
      <c r="J431" s="16">
        <f t="shared" si="94"/>
        <v>28015936.438124154</v>
      </c>
      <c r="K431" s="10">
        <f>SUM(I$11:I430)</f>
        <v>0</v>
      </c>
      <c r="L431" s="27">
        <f t="shared" si="90"/>
        <v>365</v>
      </c>
      <c r="M431" s="7">
        <f t="shared" si="99"/>
        <v>76755.99024143604</v>
      </c>
      <c r="N431" s="7">
        <f>IF(ISNA(VLOOKUP(B431,'Distribution Data'!$G:$H,2,FALSE)),0,VLOOKUP(B431,'Distribution Data'!$G:$H,2,FALSE))</f>
        <v>0</v>
      </c>
      <c r="O431" s="16">
        <f>IF(ISNA(INDEX($C430:$C$3618,MATCH(TRUE,INDEX($C430:$C$3618&lt;&gt;$C430,0),0))), O430, INDEX($C430:$C$3618,MATCH(TRUE,INDEX($C430:$C$3618&lt;&gt;$C430,0),0)))</f>
        <v>944376281.26817918</v>
      </c>
      <c r="P431" s="16">
        <f t="shared" si="91"/>
        <v>787892146.59685874</v>
      </c>
      <c r="Q431" s="27">
        <f t="shared" si="95"/>
        <v>63</v>
      </c>
      <c r="R431" s="7">
        <f t="shared" si="100"/>
        <v>2483875.1535130227</v>
      </c>
      <c r="S431" s="7">
        <f t="shared" si="92"/>
        <v>2365328.6390517135</v>
      </c>
      <c r="T431" s="5">
        <f>VLOOKUP($B431,'Benchmark Data'!$A:$B,2,FALSE)</f>
        <v>11.84</v>
      </c>
      <c r="U431" s="12">
        <f t="shared" si="101"/>
        <v>2.5369992465886526E-3</v>
      </c>
      <c r="V431" s="7">
        <f t="shared" si="102"/>
        <v>937702825.88572741</v>
      </c>
    </row>
    <row r="432" spans="1:22" x14ac:dyDescent="0.25">
      <c r="A432" s="5">
        <f t="shared" si="93"/>
        <v>2005</v>
      </c>
      <c r="B432" s="6">
        <f t="shared" si="96"/>
        <v>38372</v>
      </c>
      <c r="C432" s="7">
        <f>MAX(SUMIFS('Filing Data'!$V:$V,'Filing Data'!$D:$D,'Benchmark Value'!$B432),C431)</f>
        <v>787892146.59685874</v>
      </c>
      <c r="D432" s="7">
        <f>SUMIFS('Filing Data'!$Z:$Z,'Filing Data'!$D:$D,'Benchmark Value'!$B432)</f>
        <v>0</v>
      </c>
      <c r="E432" s="16">
        <f t="shared" si="97"/>
        <v>-15253541.340253821</v>
      </c>
      <c r="F432" s="10">
        <f>SUM(D$11:D431)</f>
        <v>0</v>
      </c>
      <c r="G432" s="10">
        <f t="shared" si="89"/>
        <v>365</v>
      </c>
      <c r="H432" s="7">
        <f t="shared" si="98"/>
        <v>-41790.524219873478</v>
      </c>
      <c r="I432" s="16">
        <f>SUMIFS('Filing Data'!$X:$X,'Filing Data'!$D:$D,'Benchmark Value'!$B432)</f>
        <v>0</v>
      </c>
      <c r="J432" s="16">
        <f t="shared" si="94"/>
        <v>28015936.438124154</v>
      </c>
      <c r="K432" s="10">
        <f>SUM(I$11:I431)</f>
        <v>0</v>
      </c>
      <c r="L432" s="27">
        <f t="shared" si="90"/>
        <v>365</v>
      </c>
      <c r="M432" s="7">
        <f t="shared" si="99"/>
        <v>76755.99024143604</v>
      </c>
      <c r="N432" s="7">
        <f>IF(ISNA(VLOOKUP(B432,'Distribution Data'!$G:$H,2,FALSE)),0,VLOOKUP(B432,'Distribution Data'!$G:$H,2,FALSE))</f>
        <v>0</v>
      </c>
      <c r="O432" s="16">
        <f>IF(ISNA(INDEX($C431:$C$3618,MATCH(TRUE,INDEX($C431:$C$3618&lt;&gt;$C431,0),0))), O431, INDEX($C431:$C$3618,MATCH(TRUE,INDEX($C431:$C$3618&lt;&gt;$C431,0),0)))</f>
        <v>944376281.26817918</v>
      </c>
      <c r="P432" s="16">
        <f t="shared" si="91"/>
        <v>787892146.59685874</v>
      </c>
      <c r="Q432" s="27">
        <f t="shared" si="95"/>
        <v>63</v>
      </c>
      <c r="R432" s="7">
        <f t="shared" si="100"/>
        <v>2483875.1535130227</v>
      </c>
      <c r="S432" s="7">
        <f t="shared" si="92"/>
        <v>2365328.6390517135</v>
      </c>
      <c r="T432" s="5">
        <f>VLOOKUP($B432,'Benchmark Data'!$A:$B,2,FALSE)</f>
        <v>11.76</v>
      </c>
      <c r="U432" s="12">
        <f t="shared" si="101"/>
        <v>-6.7796869853788038E-3</v>
      </c>
      <c r="V432" s="7">
        <f t="shared" si="102"/>
        <v>933732324.6201458</v>
      </c>
    </row>
    <row r="433" spans="1:22" x14ac:dyDescent="0.25">
      <c r="A433" s="5">
        <f t="shared" si="93"/>
        <v>2005</v>
      </c>
      <c r="B433" s="6">
        <f t="shared" si="96"/>
        <v>38373</v>
      </c>
      <c r="C433" s="7">
        <f>MAX(SUMIFS('Filing Data'!$V:$V,'Filing Data'!$D:$D,'Benchmark Value'!$B433),C432)</f>
        <v>787892146.59685874</v>
      </c>
      <c r="D433" s="7">
        <f>SUMIFS('Filing Data'!$Z:$Z,'Filing Data'!$D:$D,'Benchmark Value'!$B433)</f>
        <v>0</v>
      </c>
      <c r="E433" s="16">
        <f t="shared" si="97"/>
        <v>-15253541.340253821</v>
      </c>
      <c r="F433" s="10">
        <f>SUM(D$11:D432)</f>
        <v>0</v>
      </c>
      <c r="G433" s="10">
        <f t="shared" si="89"/>
        <v>365</v>
      </c>
      <c r="H433" s="7">
        <f t="shared" si="98"/>
        <v>-41790.524219873478</v>
      </c>
      <c r="I433" s="16">
        <f>SUMIFS('Filing Data'!$X:$X,'Filing Data'!$D:$D,'Benchmark Value'!$B433)</f>
        <v>0</v>
      </c>
      <c r="J433" s="16">
        <f t="shared" si="94"/>
        <v>28015936.438124154</v>
      </c>
      <c r="K433" s="10">
        <f>SUM(I$11:I432)</f>
        <v>0</v>
      </c>
      <c r="L433" s="27">
        <f t="shared" si="90"/>
        <v>365</v>
      </c>
      <c r="M433" s="7">
        <f t="shared" si="99"/>
        <v>76755.99024143604</v>
      </c>
      <c r="N433" s="7">
        <f>IF(ISNA(VLOOKUP(B433,'Distribution Data'!$G:$H,2,FALSE)),0,VLOOKUP(B433,'Distribution Data'!$G:$H,2,FALSE))</f>
        <v>0</v>
      </c>
      <c r="O433" s="16">
        <f>IF(ISNA(INDEX($C432:$C$3618,MATCH(TRUE,INDEX($C432:$C$3618&lt;&gt;$C432,0),0))), O432, INDEX($C432:$C$3618,MATCH(TRUE,INDEX($C432:$C$3618&lt;&gt;$C432,0),0)))</f>
        <v>944376281.26817918</v>
      </c>
      <c r="P433" s="16">
        <f t="shared" si="91"/>
        <v>787892146.59685874</v>
      </c>
      <c r="Q433" s="27">
        <f t="shared" si="95"/>
        <v>63</v>
      </c>
      <c r="R433" s="7">
        <f t="shared" si="100"/>
        <v>2483875.1535130227</v>
      </c>
      <c r="S433" s="7">
        <f t="shared" si="92"/>
        <v>2365328.6390517135</v>
      </c>
      <c r="T433" s="5">
        <f>VLOOKUP($B433,'Benchmark Data'!$A:$B,2,FALSE)</f>
        <v>11.77</v>
      </c>
      <c r="U433" s="12">
        <f t="shared" si="101"/>
        <v>8.4997880170451618E-4</v>
      </c>
      <c r="V433" s="7">
        <f t="shared" si="102"/>
        <v>936891643.33115339</v>
      </c>
    </row>
    <row r="434" spans="1:22" x14ac:dyDescent="0.25">
      <c r="A434" s="5">
        <f t="shared" si="93"/>
        <v>2005</v>
      </c>
      <c r="B434" s="6">
        <f t="shared" si="96"/>
        <v>38374</v>
      </c>
      <c r="C434" s="7">
        <f>MAX(SUMIFS('Filing Data'!$V:$V,'Filing Data'!$D:$D,'Benchmark Value'!$B434),C433)</f>
        <v>787892146.59685874</v>
      </c>
      <c r="D434" s="7">
        <f>SUMIFS('Filing Data'!$Z:$Z,'Filing Data'!$D:$D,'Benchmark Value'!$B434)</f>
        <v>0</v>
      </c>
      <c r="E434" s="16">
        <f t="shared" si="97"/>
        <v>-15253541.340253821</v>
      </c>
      <c r="F434" s="10">
        <f>SUM(D$11:D433)</f>
        <v>0</v>
      </c>
      <c r="G434" s="10">
        <f t="shared" si="89"/>
        <v>365</v>
      </c>
      <c r="H434" s="7">
        <f t="shared" si="98"/>
        <v>-41790.524219873478</v>
      </c>
      <c r="I434" s="16">
        <f>SUMIFS('Filing Data'!$X:$X,'Filing Data'!$D:$D,'Benchmark Value'!$B434)</f>
        <v>0</v>
      </c>
      <c r="J434" s="16">
        <f t="shared" si="94"/>
        <v>28015936.438124154</v>
      </c>
      <c r="K434" s="10">
        <f>SUM(I$11:I433)</f>
        <v>0</v>
      </c>
      <c r="L434" s="27">
        <f t="shared" si="90"/>
        <v>365</v>
      </c>
      <c r="M434" s="7">
        <f t="shared" si="99"/>
        <v>76755.99024143604</v>
      </c>
      <c r="N434" s="7">
        <f>IF(ISNA(VLOOKUP(B434,'Distribution Data'!$G:$H,2,FALSE)),0,VLOOKUP(B434,'Distribution Data'!$G:$H,2,FALSE))</f>
        <v>0</v>
      </c>
      <c r="O434" s="16">
        <f>IF(ISNA(INDEX($C433:$C$3618,MATCH(TRUE,INDEX($C433:$C$3618&lt;&gt;$C433,0),0))), O433, INDEX($C433:$C$3618,MATCH(TRUE,INDEX($C433:$C$3618&lt;&gt;$C433,0),0)))</f>
        <v>944376281.26817918</v>
      </c>
      <c r="P434" s="16">
        <f t="shared" si="91"/>
        <v>787892146.59685874</v>
      </c>
      <c r="Q434" s="27">
        <f t="shared" si="95"/>
        <v>63</v>
      </c>
      <c r="R434" s="7">
        <f t="shared" si="100"/>
        <v>2483875.1535130227</v>
      </c>
      <c r="S434" s="7">
        <f t="shared" si="92"/>
        <v>2365328.6390517135</v>
      </c>
      <c r="T434" s="5">
        <f>VLOOKUP($B434,'Benchmark Data'!$A:$B,2,FALSE)</f>
        <v>11.77</v>
      </c>
      <c r="U434" s="12">
        <f t="shared" si="101"/>
        <v>0</v>
      </c>
      <c r="V434" s="7">
        <f t="shared" si="102"/>
        <v>939256971.97020507</v>
      </c>
    </row>
    <row r="435" spans="1:22" x14ac:dyDescent="0.25">
      <c r="A435" s="5">
        <f t="shared" si="93"/>
        <v>2005</v>
      </c>
      <c r="B435" s="6">
        <f t="shared" si="96"/>
        <v>38375</v>
      </c>
      <c r="C435" s="7">
        <f>MAX(SUMIFS('Filing Data'!$V:$V,'Filing Data'!$D:$D,'Benchmark Value'!$B435),C434)</f>
        <v>787892146.59685874</v>
      </c>
      <c r="D435" s="7">
        <f>SUMIFS('Filing Data'!$Z:$Z,'Filing Data'!$D:$D,'Benchmark Value'!$B435)</f>
        <v>0</v>
      </c>
      <c r="E435" s="16">
        <f t="shared" si="97"/>
        <v>-15253541.340253821</v>
      </c>
      <c r="F435" s="10">
        <f>SUM(D$11:D434)</f>
        <v>0</v>
      </c>
      <c r="G435" s="10">
        <f t="shared" si="89"/>
        <v>365</v>
      </c>
      <c r="H435" s="7">
        <f t="shared" si="98"/>
        <v>-41790.524219873478</v>
      </c>
      <c r="I435" s="16">
        <f>SUMIFS('Filing Data'!$X:$X,'Filing Data'!$D:$D,'Benchmark Value'!$B435)</f>
        <v>0</v>
      </c>
      <c r="J435" s="16">
        <f t="shared" si="94"/>
        <v>28015936.438124154</v>
      </c>
      <c r="K435" s="10">
        <f>SUM(I$11:I434)</f>
        <v>0</v>
      </c>
      <c r="L435" s="27">
        <f t="shared" si="90"/>
        <v>365</v>
      </c>
      <c r="M435" s="7">
        <f t="shared" si="99"/>
        <v>76755.99024143604</v>
      </c>
      <c r="N435" s="7">
        <f>IF(ISNA(VLOOKUP(B435,'Distribution Data'!$G:$H,2,FALSE)),0,VLOOKUP(B435,'Distribution Data'!$G:$H,2,FALSE))</f>
        <v>0</v>
      </c>
      <c r="O435" s="16">
        <f>IF(ISNA(INDEX($C434:$C$3618,MATCH(TRUE,INDEX($C434:$C$3618&lt;&gt;$C434,0),0))), O434, INDEX($C434:$C$3618,MATCH(TRUE,INDEX($C434:$C$3618&lt;&gt;$C434,0),0)))</f>
        <v>944376281.26817918</v>
      </c>
      <c r="P435" s="16">
        <f t="shared" si="91"/>
        <v>787892146.59685874</v>
      </c>
      <c r="Q435" s="27">
        <f t="shared" si="95"/>
        <v>63</v>
      </c>
      <c r="R435" s="7">
        <f t="shared" si="100"/>
        <v>2483875.1535130227</v>
      </c>
      <c r="S435" s="7">
        <f t="shared" si="92"/>
        <v>2365328.6390517135</v>
      </c>
      <c r="T435" s="5">
        <f>VLOOKUP($B435,'Benchmark Data'!$A:$B,2,FALSE)</f>
        <v>11.77</v>
      </c>
      <c r="U435" s="12">
        <f t="shared" si="101"/>
        <v>0</v>
      </c>
      <c r="V435" s="7">
        <f t="shared" si="102"/>
        <v>941622300.60925674</v>
      </c>
    </row>
    <row r="436" spans="1:22" x14ac:dyDescent="0.25">
      <c r="A436" s="5">
        <f t="shared" si="93"/>
        <v>2005</v>
      </c>
      <c r="B436" s="6">
        <f t="shared" si="96"/>
        <v>38376</v>
      </c>
      <c r="C436" s="7">
        <f>MAX(SUMIFS('Filing Data'!$V:$V,'Filing Data'!$D:$D,'Benchmark Value'!$B436),C435)</f>
        <v>787892146.59685874</v>
      </c>
      <c r="D436" s="7">
        <f>SUMIFS('Filing Data'!$Z:$Z,'Filing Data'!$D:$D,'Benchmark Value'!$B436)</f>
        <v>0</v>
      </c>
      <c r="E436" s="16">
        <f t="shared" si="97"/>
        <v>-15253541.340253821</v>
      </c>
      <c r="F436" s="10">
        <f>SUM(D$11:D435)</f>
        <v>0</v>
      </c>
      <c r="G436" s="10">
        <f t="shared" si="89"/>
        <v>365</v>
      </c>
      <c r="H436" s="7">
        <f t="shared" si="98"/>
        <v>-41790.524219873478</v>
      </c>
      <c r="I436" s="16">
        <f>SUMIFS('Filing Data'!$X:$X,'Filing Data'!$D:$D,'Benchmark Value'!$B436)</f>
        <v>0</v>
      </c>
      <c r="J436" s="16">
        <f t="shared" si="94"/>
        <v>28015936.438124154</v>
      </c>
      <c r="K436" s="10">
        <f>SUM(I$11:I435)</f>
        <v>0</v>
      </c>
      <c r="L436" s="27">
        <f t="shared" si="90"/>
        <v>365</v>
      </c>
      <c r="M436" s="7">
        <f t="shared" si="99"/>
        <v>76755.99024143604</v>
      </c>
      <c r="N436" s="7">
        <f>IF(ISNA(VLOOKUP(B436,'Distribution Data'!$G:$H,2,FALSE)),0,VLOOKUP(B436,'Distribution Data'!$G:$H,2,FALSE))</f>
        <v>0</v>
      </c>
      <c r="O436" s="16">
        <f>IF(ISNA(INDEX($C435:$C$3618,MATCH(TRUE,INDEX($C435:$C$3618&lt;&gt;$C435,0),0))), O435, INDEX($C435:$C$3618,MATCH(TRUE,INDEX($C435:$C$3618&lt;&gt;$C435,0),0)))</f>
        <v>944376281.26817918</v>
      </c>
      <c r="P436" s="16">
        <f t="shared" si="91"/>
        <v>787892146.59685874</v>
      </c>
      <c r="Q436" s="27">
        <f t="shared" si="95"/>
        <v>63</v>
      </c>
      <c r="R436" s="7">
        <f t="shared" si="100"/>
        <v>2483875.1535130227</v>
      </c>
      <c r="S436" s="7">
        <f t="shared" si="92"/>
        <v>2365328.6390517135</v>
      </c>
      <c r="T436" s="5">
        <f>VLOOKUP($B436,'Benchmark Data'!$A:$B,2,FALSE)</f>
        <v>11.68</v>
      </c>
      <c r="U436" s="12">
        <f t="shared" si="101"/>
        <v>-7.6759438721042909E-3</v>
      </c>
      <c r="V436" s="7">
        <f t="shared" si="102"/>
        <v>936787458.72538292</v>
      </c>
    </row>
    <row r="437" spans="1:22" x14ac:dyDescent="0.25">
      <c r="A437" s="5">
        <f t="shared" si="93"/>
        <v>2005</v>
      </c>
      <c r="B437" s="6">
        <f t="shared" si="96"/>
        <v>38377</v>
      </c>
      <c r="C437" s="7">
        <f>MAX(SUMIFS('Filing Data'!$V:$V,'Filing Data'!$D:$D,'Benchmark Value'!$B437),C436)</f>
        <v>787892146.59685874</v>
      </c>
      <c r="D437" s="7">
        <f>SUMIFS('Filing Data'!$Z:$Z,'Filing Data'!$D:$D,'Benchmark Value'!$B437)</f>
        <v>0</v>
      </c>
      <c r="E437" s="16">
        <f t="shared" si="97"/>
        <v>-15253541.340253821</v>
      </c>
      <c r="F437" s="10">
        <f>SUM(D$11:D436)</f>
        <v>0</v>
      </c>
      <c r="G437" s="10">
        <f t="shared" si="89"/>
        <v>365</v>
      </c>
      <c r="H437" s="7">
        <f t="shared" si="98"/>
        <v>-41790.524219873478</v>
      </c>
      <c r="I437" s="16">
        <f>SUMIFS('Filing Data'!$X:$X,'Filing Data'!$D:$D,'Benchmark Value'!$B437)</f>
        <v>0</v>
      </c>
      <c r="J437" s="16">
        <f t="shared" si="94"/>
        <v>28015936.438124154</v>
      </c>
      <c r="K437" s="10">
        <f>SUM(I$11:I436)</f>
        <v>0</v>
      </c>
      <c r="L437" s="27">
        <f t="shared" si="90"/>
        <v>365</v>
      </c>
      <c r="M437" s="7">
        <f t="shared" si="99"/>
        <v>76755.99024143604</v>
      </c>
      <c r="N437" s="7">
        <f>IF(ISNA(VLOOKUP(B437,'Distribution Data'!$G:$H,2,FALSE)),0,VLOOKUP(B437,'Distribution Data'!$G:$H,2,FALSE))</f>
        <v>0</v>
      </c>
      <c r="O437" s="16">
        <f>IF(ISNA(INDEX($C436:$C$3618,MATCH(TRUE,INDEX($C436:$C$3618&lt;&gt;$C436,0),0))), O436, INDEX($C436:$C$3618,MATCH(TRUE,INDEX($C436:$C$3618&lt;&gt;$C436,0),0)))</f>
        <v>944376281.26817918</v>
      </c>
      <c r="P437" s="16">
        <f t="shared" si="91"/>
        <v>787892146.59685874</v>
      </c>
      <c r="Q437" s="27">
        <f t="shared" si="95"/>
        <v>63</v>
      </c>
      <c r="R437" s="7">
        <f t="shared" si="100"/>
        <v>2483875.1535130227</v>
      </c>
      <c r="S437" s="7">
        <f t="shared" si="92"/>
        <v>2365328.6390517135</v>
      </c>
      <c r="T437" s="5">
        <f>VLOOKUP($B437,'Benchmark Data'!$A:$B,2,FALSE)</f>
        <v>11.45</v>
      </c>
      <c r="U437" s="12">
        <f t="shared" si="101"/>
        <v>-1.9888247399832339E-2</v>
      </c>
      <c r="V437" s="7">
        <f t="shared" si="102"/>
        <v>920705774.050493</v>
      </c>
    </row>
    <row r="438" spans="1:22" x14ac:dyDescent="0.25">
      <c r="A438" s="5">
        <f t="shared" si="93"/>
        <v>2005</v>
      </c>
      <c r="B438" s="6">
        <f t="shared" si="96"/>
        <v>38378</v>
      </c>
      <c r="C438" s="7">
        <f>MAX(SUMIFS('Filing Data'!$V:$V,'Filing Data'!$D:$D,'Benchmark Value'!$B438),C437)</f>
        <v>787892146.59685874</v>
      </c>
      <c r="D438" s="7">
        <f>SUMIFS('Filing Data'!$Z:$Z,'Filing Data'!$D:$D,'Benchmark Value'!$B438)</f>
        <v>0</v>
      </c>
      <c r="E438" s="16">
        <f t="shared" si="97"/>
        <v>-15253541.340253821</v>
      </c>
      <c r="F438" s="10">
        <f>SUM(D$11:D437)</f>
        <v>0</v>
      </c>
      <c r="G438" s="10">
        <f t="shared" si="89"/>
        <v>365</v>
      </c>
      <c r="H438" s="7">
        <f t="shared" si="98"/>
        <v>-41790.524219873478</v>
      </c>
      <c r="I438" s="16">
        <f>SUMIFS('Filing Data'!$X:$X,'Filing Data'!$D:$D,'Benchmark Value'!$B438)</f>
        <v>0</v>
      </c>
      <c r="J438" s="16">
        <f t="shared" si="94"/>
        <v>28015936.438124154</v>
      </c>
      <c r="K438" s="10">
        <f>SUM(I$11:I437)</f>
        <v>0</v>
      </c>
      <c r="L438" s="27">
        <f t="shared" si="90"/>
        <v>365</v>
      </c>
      <c r="M438" s="7">
        <f t="shared" si="99"/>
        <v>76755.99024143604</v>
      </c>
      <c r="N438" s="7">
        <f>IF(ISNA(VLOOKUP(B438,'Distribution Data'!$G:$H,2,FALSE)),0,VLOOKUP(B438,'Distribution Data'!$G:$H,2,FALSE))</f>
        <v>0</v>
      </c>
      <c r="O438" s="16">
        <f>IF(ISNA(INDEX($C437:$C$3618,MATCH(TRUE,INDEX($C437:$C$3618&lt;&gt;$C437,0),0))), O437, INDEX($C437:$C$3618,MATCH(TRUE,INDEX($C437:$C$3618&lt;&gt;$C437,0),0)))</f>
        <v>944376281.26817918</v>
      </c>
      <c r="P438" s="16">
        <f t="shared" si="91"/>
        <v>787892146.59685874</v>
      </c>
      <c r="Q438" s="27">
        <f t="shared" si="95"/>
        <v>63</v>
      </c>
      <c r="R438" s="7">
        <f t="shared" si="100"/>
        <v>2483875.1535130227</v>
      </c>
      <c r="S438" s="7">
        <f t="shared" si="92"/>
        <v>2365328.6390517135</v>
      </c>
      <c r="T438" s="5">
        <f>VLOOKUP($B438,'Benchmark Data'!$A:$B,2,FALSE)</f>
        <v>11.45</v>
      </c>
      <c r="U438" s="12">
        <f t="shared" si="101"/>
        <v>0</v>
      </c>
      <c r="V438" s="7">
        <f t="shared" si="102"/>
        <v>923071102.68954468</v>
      </c>
    </row>
    <row r="439" spans="1:22" x14ac:dyDescent="0.25">
      <c r="A439" s="5">
        <f t="shared" si="93"/>
        <v>2005</v>
      </c>
      <c r="B439" s="6">
        <f t="shared" si="96"/>
        <v>38379</v>
      </c>
      <c r="C439" s="7">
        <f>MAX(SUMIFS('Filing Data'!$V:$V,'Filing Data'!$D:$D,'Benchmark Value'!$B439),C438)</f>
        <v>787892146.59685874</v>
      </c>
      <c r="D439" s="7">
        <f>SUMIFS('Filing Data'!$Z:$Z,'Filing Data'!$D:$D,'Benchmark Value'!$B439)</f>
        <v>0</v>
      </c>
      <c r="E439" s="16">
        <f t="shared" si="97"/>
        <v>-15253541.340253821</v>
      </c>
      <c r="F439" s="10">
        <f>SUM(D$11:D438)</f>
        <v>0</v>
      </c>
      <c r="G439" s="10">
        <f t="shared" si="89"/>
        <v>365</v>
      </c>
      <c r="H439" s="7">
        <f t="shared" si="98"/>
        <v>-41790.524219873478</v>
      </c>
      <c r="I439" s="16">
        <f>SUMIFS('Filing Data'!$X:$X,'Filing Data'!$D:$D,'Benchmark Value'!$B439)</f>
        <v>0</v>
      </c>
      <c r="J439" s="16">
        <f t="shared" si="94"/>
        <v>28015936.438124154</v>
      </c>
      <c r="K439" s="10">
        <f>SUM(I$11:I438)</f>
        <v>0</v>
      </c>
      <c r="L439" s="27">
        <f t="shared" si="90"/>
        <v>365</v>
      </c>
      <c r="M439" s="7">
        <f t="shared" si="99"/>
        <v>76755.99024143604</v>
      </c>
      <c r="N439" s="7">
        <f>IF(ISNA(VLOOKUP(B439,'Distribution Data'!$G:$H,2,FALSE)),0,VLOOKUP(B439,'Distribution Data'!$G:$H,2,FALSE))</f>
        <v>0</v>
      </c>
      <c r="O439" s="16">
        <f>IF(ISNA(INDEX($C438:$C$3618,MATCH(TRUE,INDEX($C438:$C$3618&lt;&gt;$C438,0),0))), O438, INDEX($C438:$C$3618,MATCH(TRUE,INDEX($C438:$C$3618&lt;&gt;$C438,0),0)))</f>
        <v>944376281.26817918</v>
      </c>
      <c r="P439" s="16">
        <f t="shared" si="91"/>
        <v>787892146.59685874</v>
      </c>
      <c r="Q439" s="27">
        <f t="shared" si="95"/>
        <v>63</v>
      </c>
      <c r="R439" s="7">
        <f t="shared" si="100"/>
        <v>2483875.1535130227</v>
      </c>
      <c r="S439" s="7">
        <f t="shared" si="92"/>
        <v>2365328.6390517135</v>
      </c>
      <c r="T439" s="5">
        <f>VLOOKUP($B439,'Benchmark Data'!$A:$B,2,FALSE)</f>
        <v>11.34</v>
      </c>
      <c r="U439" s="12">
        <f t="shared" si="101"/>
        <v>-9.6534317006426208E-3</v>
      </c>
      <c r="V439" s="7">
        <f t="shared" si="102"/>
        <v>916568499.3376925</v>
      </c>
    </row>
    <row r="440" spans="1:22" x14ac:dyDescent="0.25">
      <c r="A440" s="5">
        <f t="shared" si="93"/>
        <v>2005</v>
      </c>
      <c r="B440" s="6">
        <f t="shared" si="96"/>
        <v>38380</v>
      </c>
      <c r="C440" s="7">
        <f>MAX(SUMIFS('Filing Data'!$V:$V,'Filing Data'!$D:$D,'Benchmark Value'!$B440),C439)</f>
        <v>787892146.59685874</v>
      </c>
      <c r="D440" s="7">
        <f>SUMIFS('Filing Data'!$Z:$Z,'Filing Data'!$D:$D,'Benchmark Value'!$B440)</f>
        <v>0</v>
      </c>
      <c r="E440" s="16">
        <f t="shared" si="97"/>
        <v>-15253541.340253821</v>
      </c>
      <c r="F440" s="10">
        <f>SUM(D$11:D439)</f>
        <v>0</v>
      </c>
      <c r="G440" s="10">
        <f t="shared" si="89"/>
        <v>365</v>
      </c>
      <c r="H440" s="7">
        <f t="shared" si="98"/>
        <v>-41790.524219873478</v>
      </c>
      <c r="I440" s="16">
        <f>SUMIFS('Filing Data'!$X:$X,'Filing Data'!$D:$D,'Benchmark Value'!$B440)</f>
        <v>0</v>
      </c>
      <c r="J440" s="16">
        <f t="shared" si="94"/>
        <v>28015936.438124154</v>
      </c>
      <c r="K440" s="10">
        <f>SUM(I$11:I439)</f>
        <v>0</v>
      </c>
      <c r="L440" s="27">
        <f t="shared" si="90"/>
        <v>365</v>
      </c>
      <c r="M440" s="7">
        <f t="shared" si="99"/>
        <v>76755.99024143604</v>
      </c>
      <c r="N440" s="7">
        <f>IF(ISNA(VLOOKUP(B440,'Distribution Data'!$G:$H,2,FALSE)),0,VLOOKUP(B440,'Distribution Data'!$G:$H,2,FALSE))</f>
        <v>0</v>
      </c>
      <c r="O440" s="16">
        <f>IF(ISNA(INDEX($C439:$C$3618,MATCH(TRUE,INDEX($C439:$C$3618&lt;&gt;$C439,0),0))), O439, INDEX($C439:$C$3618,MATCH(TRUE,INDEX($C439:$C$3618&lt;&gt;$C439,0),0)))</f>
        <v>944376281.26817918</v>
      </c>
      <c r="P440" s="16">
        <f t="shared" si="91"/>
        <v>787892146.59685874</v>
      </c>
      <c r="Q440" s="27">
        <f t="shared" si="95"/>
        <v>63</v>
      </c>
      <c r="R440" s="7">
        <f t="shared" si="100"/>
        <v>2483875.1535130227</v>
      </c>
      <c r="S440" s="7">
        <f t="shared" si="92"/>
        <v>2365328.6390517135</v>
      </c>
      <c r="T440" s="5">
        <f>VLOOKUP($B440,'Benchmark Data'!$A:$B,2,FALSE)</f>
        <v>11.39</v>
      </c>
      <c r="U440" s="12">
        <f t="shared" si="101"/>
        <v>4.3994791594848424E-3</v>
      </c>
      <c r="V440" s="7">
        <f t="shared" si="102"/>
        <v>922975135.29304802</v>
      </c>
    </row>
    <row r="441" spans="1:22" x14ac:dyDescent="0.25">
      <c r="A441" s="5">
        <f t="shared" si="93"/>
        <v>2005</v>
      </c>
      <c r="B441" s="6">
        <f t="shared" si="96"/>
        <v>38381</v>
      </c>
      <c r="C441" s="7">
        <f>MAX(SUMIFS('Filing Data'!$V:$V,'Filing Data'!$D:$D,'Benchmark Value'!$B441),C440)</f>
        <v>787892146.59685874</v>
      </c>
      <c r="D441" s="7">
        <f>SUMIFS('Filing Data'!$Z:$Z,'Filing Data'!$D:$D,'Benchmark Value'!$B441)</f>
        <v>0</v>
      </c>
      <c r="E441" s="16">
        <f t="shared" si="97"/>
        <v>-15253541.340253821</v>
      </c>
      <c r="F441" s="10">
        <f>SUM(D$11:D440)</f>
        <v>0</v>
      </c>
      <c r="G441" s="10">
        <f t="shared" si="89"/>
        <v>365</v>
      </c>
      <c r="H441" s="7">
        <f t="shared" si="98"/>
        <v>-41790.524219873478</v>
      </c>
      <c r="I441" s="16">
        <f>SUMIFS('Filing Data'!$X:$X,'Filing Data'!$D:$D,'Benchmark Value'!$B441)</f>
        <v>0</v>
      </c>
      <c r="J441" s="16">
        <f t="shared" si="94"/>
        <v>28015936.438124154</v>
      </c>
      <c r="K441" s="10">
        <f>SUM(I$11:I440)</f>
        <v>0</v>
      </c>
      <c r="L441" s="27">
        <f t="shared" si="90"/>
        <v>365</v>
      </c>
      <c r="M441" s="7">
        <f t="shared" si="99"/>
        <v>76755.99024143604</v>
      </c>
      <c r="N441" s="7">
        <f>IF(ISNA(VLOOKUP(B441,'Distribution Data'!$G:$H,2,FALSE)),0,VLOOKUP(B441,'Distribution Data'!$G:$H,2,FALSE))</f>
        <v>0</v>
      </c>
      <c r="O441" s="16">
        <f>IF(ISNA(INDEX($C440:$C$3618,MATCH(TRUE,INDEX($C440:$C$3618&lt;&gt;$C440,0),0))), O440, INDEX($C440:$C$3618,MATCH(TRUE,INDEX($C440:$C$3618&lt;&gt;$C440,0),0)))</f>
        <v>944376281.26817918</v>
      </c>
      <c r="P441" s="16">
        <f t="shared" si="91"/>
        <v>787892146.59685874</v>
      </c>
      <c r="Q441" s="27">
        <f t="shared" si="95"/>
        <v>63</v>
      </c>
      <c r="R441" s="7">
        <f t="shared" si="100"/>
        <v>2483875.1535130227</v>
      </c>
      <c r="S441" s="7">
        <f t="shared" si="92"/>
        <v>2365328.6390517135</v>
      </c>
      <c r="T441" s="5">
        <f>VLOOKUP($B441,'Benchmark Data'!$A:$B,2,FALSE)</f>
        <v>11.39</v>
      </c>
      <c r="U441" s="12">
        <f t="shared" si="101"/>
        <v>0</v>
      </c>
      <c r="V441" s="7">
        <f t="shared" si="102"/>
        <v>925340463.9320997</v>
      </c>
    </row>
    <row r="442" spans="1:22" x14ac:dyDescent="0.25">
      <c r="A442" s="5">
        <f t="shared" si="93"/>
        <v>2005</v>
      </c>
      <c r="B442" s="6">
        <f t="shared" si="96"/>
        <v>38382</v>
      </c>
      <c r="C442" s="7">
        <f>MAX(SUMIFS('Filing Data'!$V:$V,'Filing Data'!$D:$D,'Benchmark Value'!$B442),C441)</f>
        <v>787892146.59685874</v>
      </c>
      <c r="D442" s="7">
        <f>SUMIFS('Filing Data'!$Z:$Z,'Filing Data'!$D:$D,'Benchmark Value'!$B442)</f>
        <v>0</v>
      </c>
      <c r="E442" s="16">
        <f t="shared" si="97"/>
        <v>-15253541.340253821</v>
      </c>
      <c r="F442" s="10">
        <f>SUM(D$11:D441)</f>
        <v>0</v>
      </c>
      <c r="G442" s="10">
        <f t="shared" si="89"/>
        <v>365</v>
      </c>
      <c r="H442" s="7">
        <f t="shared" si="98"/>
        <v>-41790.524219873478</v>
      </c>
      <c r="I442" s="16">
        <f>SUMIFS('Filing Data'!$X:$X,'Filing Data'!$D:$D,'Benchmark Value'!$B442)</f>
        <v>0</v>
      </c>
      <c r="J442" s="16">
        <f t="shared" si="94"/>
        <v>28015936.438124154</v>
      </c>
      <c r="K442" s="10">
        <f>SUM(I$11:I441)</f>
        <v>0</v>
      </c>
      <c r="L442" s="27">
        <f t="shared" si="90"/>
        <v>365</v>
      </c>
      <c r="M442" s="7">
        <f t="shared" si="99"/>
        <v>76755.99024143604</v>
      </c>
      <c r="N442" s="7">
        <f>IF(ISNA(VLOOKUP(B442,'Distribution Data'!$G:$H,2,FALSE)),0,VLOOKUP(B442,'Distribution Data'!$G:$H,2,FALSE))</f>
        <v>0</v>
      </c>
      <c r="O442" s="16">
        <f>IF(ISNA(INDEX($C441:$C$3618,MATCH(TRUE,INDEX($C441:$C$3618&lt;&gt;$C441,0),0))), O441, INDEX($C441:$C$3618,MATCH(TRUE,INDEX($C441:$C$3618&lt;&gt;$C441,0),0)))</f>
        <v>944376281.26817918</v>
      </c>
      <c r="P442" s="16">
        <f t="shared" si="91"/>
        <v>787892146.59685874</v>
      </c>
      <c r="Q442" s="27">
        <f t="shared" si="95"/>
        <v>63</v>
      </c>
      <c r="R442" s="7">
        <f t="shared" si="100"/>
        <v>2483875.1535130227</v>
      </c>
      <c r="S442" s="7">
        <f t="shared" si="92"/>
        <v>2365328.6390517135</v>
      </c>
      <c r="T442" s="5">
        <f>VLOOKUP($B442,'Benchmark Data'!$A:$B,2,FALSE)</f>
        <v>11.39</v>
      </c>
      <c r="U442" s="12">
        <f t="shared" si="101"/>
        <v>0</v>
      </c>
      <c r="V442" s="7">
        <f t="shared" si="102"/>
        <v>927705792.57115138</v>
      </c>
    </row>
    <row r="443" spans="1:22" x14ac:dyDescent="0.25">
      <c r="A443" s="5">
        <f t="shared" si="93"/>
        <v>2005</v>
      </c>
      <c r="B443" s="6">
        <f t="shared" si="96"/>
        <v>38383</v>
      </c>
      <c r="C443" s="7">
        <f>MAX(SUMIFS('Filing Data'!$V:$V,'Filing Data'!$D:$D,'Benchmark Value'!$B443),C442)</f>
        <v>787892146.59685874</v>
      </c>
      <c r="D443" s="7">
        <f>SUMIFS('Filing Data'!$Z:$Z,'Filing Data'!$D:$D,'Benchmark Value'!$B443)</f>
        <v>0</v>
      </c>
      <c r="E443" s="16">
        <f t="shared" si="97"/>
        <v>-15253541.340253821</v>
      </c>
      <c r="F443" s="10">
        <f>SUM(D$11:D442)</f>
        <v>0</v>
      </c>
      <c r="G443" s="10">
        <f t="shared" si="89"/>
        <v>365</v>
      </c>
      <c r="H443" s="7">
        <f t="shared" si="98"/>
        <v>-41790.524219873478</v>
      </c>
      <c r="I443" s="16">
        <f>SUMIFS('Filing Data'!$X:$X,'Filing Data'!$D:$D,'Benchmark Value'!$B443)</f>
        <v>0</v>
      </c>
      <c r="J443" s="16">
        <f t="shared" si="94"/>
        <v>28015936.438124154</v>
      </c>
      <c r="K443" s="10">
        <f>SUM(I$11:I442)</f>
        <v>0</v>
      </c>
      <c r="L443" s="27">
        <f t="shared" si="90"/>
        <v>365</v>
      </c>
      <c r="M443" s="7">
        <f t="shared" si="99"/>
        <v>76755.99024143604</v>
      </c>
      <c r="N443" s="7">
        <f>IF(ISNA(VLOOKUP(B443,'Distribution Data'!$G:$H,2,FALSE)),0,VLOOKUP(B443,'Distribution Data'!$G:$H,2,FALSE))</f>
        <v>0</v>
      </c>
      <c r="O443" s="16">
        <f>IF(ISNA(INDEX($C442:$C$3618,MATCH(TRUE,INDEX($C442:$C$3618&lt;&gt;$C442,0),0))), O442, INDEX($C442:$C$3618,MATCH(TRUE,INDEX($C442:$C$3618&lt;&gt;$C442,0),0)))</f>
        <v>944376281.26817918</v>
      </c>
      <c r="P443" s="16">
        <f t="shared" si="91"/>
        <v>787892146.59685874</v>
      </c>
      <c r="Q443" s="27">
        <f t="shared" si="95"/>
        <v>63</v>
      </c>
      <c r="R443" s="7">
        <f t="shared" si="100"/>
        <v>2483875.1535130227</v>
      </c>
      <c r="S443" s="7">
        <f t="shared" si="92"/>
        <v>2365328.6390517135</v>
      </c>
      <c r="T443" s="5">
        <f>VLOOKUP($B443,'Benchmark Data'!$A:$B,2,FALSE)</f>
        <v>11.36</v>
      </c>
      <c r="U443" s="12">
        <f t="shared" si="101"/>
        <v>-2.6373641660856258E-3</v>
      </c>
      <c r="V443" s="7">
        <f t="shared" si="102"/>
        <v>927627646.77849662</v>
      </c>
    </row>
    <row r="444" spans="1:22" x14ac:dyDescent="0.25">
      <c r="A444" s="5">
        <f t="shared" si="93"/>
        <v>2005</v>
      </c>
      <c r="B444" s="6">
        <f t="shared" si="96"/>
        <v>38384</v>
      </c>
      <c r="C444" s="7">
        <f>MAX(SUMIFS('Filing Data'!$V:$V,'Filing Data'!$D:$D,'Benchmark Value'!$B444),C443)</f>
        <v>787892146.59685874</v>
      </c>
      <c r="D444" s="7">
        <f>SUMIFS('Filing Data'!$Z:$Z,'Filing Data'!$D:$D,'Benchmark Value'!$B444)</f>
        <v>0</v>
      </c>
      <c r="E444" s="16">
        <f t="shared" si="97"/>
        <v>-15253541.340253821</v>
      </c>
      <c r="F444" s="10">
        <f>SUM(D$11:D443)</f>
        <v>0</v>
      </c>
      <c r="G444" s="10">
        <f t="shared" si="89"/>
        <v>365</v>
      </c>
      <c r="H444" s="7">
        <f t="shared" si="98"/>
        <v>-41790.524219873478</v>
      </c>
      <c r="I444" s="16">
        <f>SUMIFS('Filing Data'!$X:$X,'Filing Data'!$D:$D,'Benchmark Value'!$B444)</f>
        <v>0</v>
      </c>
      <c r="J444" s="16">
        <f t="shared" si="94"/>
        <v>28015936.438124154</v>
      </c>
      <c r="K444" s="10">
        <f>SUM(I$11:I443)</f>
        <v>0</v>
      </c>
      <c r="L444" s="27">
        <f t="shared" si="90"/>
        <v>365</v>
      </c>
      <c r="M444" s="7">
        <f t="shared" si="99"/>
        <v>76755.99024143604</v>
      </c>
      <c r="N444" s="7">
        <f>IF(ISNA(VLOOKUP(B444,'Distribution Data'!$G:$H,2,FALSE)),0,VLOOKUP(B444,'Distribution Data'!$G:$H,2,FALSE))</f>
        <v>0</v>
      </c>
      <c r="O444" s="16">
        <f>IF(ISNA(INDEX($C443:$C$3618,MATCH(TRUE,INDEX($C443:$C$3618&lt;&gt;$C443,0),0))), O443, INDEX($C443:$C$3618,MATCH(TRUE,INDEX($C443:$C$3618&lt;&gt;$C443,0),0)))</f>
        <v>944376281.26817918</v>
      </c>
      <c r="P444" s="16">
        <f>C443</f>
        <v>787892146.59685874</v>
      </c>
      <c r="Q444" s="27">
        <f t="shared" si="95"/>
        <v>63</v>
      </c>
      <c r="R444" s="7">
        <f t="shared" si="100"/>
        <v>2483875.1535130227</v>
      </c>
      <c r="S444" s="7">
        <f t="shared" si="92"/>
        <v>2365328.6390517135</v>
      </c>
      <c r="T444" s="5">
        <f>VLOOKUP($B444,'Benchmark Data'!$A:$B,2,FALSE)</f>
        <v>11.43</v>
      </c>
      <c r="U444" s="12">
        <f t="shared" si="101"/>
        <v>6.1430645137140714E-3</v>
      </c>
      <c r="V444" s="7">
        <f t="shared" si="102"/>
        <v>935708990.84664118</v>
      </c>
    </row>
    <row r="445" spans="1:22" x14ac:dyDescent="0.25">
      <c r="A445" s="5">
        <f t="shared" si="93"/>
        <v>2005</v>
      </c>
      <c r="B445" s="6">
        <f t="shared" si="96"/>
        <v>38385</v>
      </c>
      <c r="C445" s="7">
        <f>MAX(SUMIFS('Filing Data'!$V:$V,'Filing Data'!$D:$D,'Benchmark Value'!$B445),C444)</f>
        <v>787892146.59685874</v>
      </c>
      <c r="D445" s="7">
        <f>SUMIFS('Filing Data'!$Z:$Z,'Filing Data'!$D:$D,'Benchmark Value'!$B445)</f>
        <v>0</v>
      </c>
      <c r="E445" s="16">
        <f t="shared" si="97"/>
        <v>-15253541.340253821</v>
      </c>
      <c r="F445" s="10">
        <f>SUM(D$11:D444)</f>
        <v>0</v>
      </c>
      <c r="G445" s="10">
        <f t="shared" si="89"/>
        <v>365</v>
      </c>
      <c r="H445" s="7">
        <f t="shared" si="98"/>
        <v>-41790.524219873478</v>
      </c>
      <c r="I445" s="16">
        <f>SUMIFS('Filing Data'!$X:$X,'Filing Data'!$D:$D,'Benchmark Value'!$B445)</f>
        <v>0</v>
      </c>
      <c r="J445" s="16">
        <f t="shared" si="94"/>
        <v>28015936.438124154</v>
      </c>
      <c r="K445" s="10">
        <f>SUM(I$11:I444)</f>
        <v>0</v>
      </c>
      <c r="L445" s="27">
        <f t="shared" si="90"/>
        <v>365</v>
      </c>
      <c r="M445" s="7">
        <f t="shared" si="99"/>
        <v>76755.99024143604</v>
      </c>
      <c r="N445" s="7">
        <f>IF(ISNA(VLOOKUP(B445,'Distribution Data'!$G:$H,2,FALSE)),0,VLOOKUP(B445,'Distribution Data'!$G:$H,2,FALSE))</f>
        <v>0</v>
      </c>
      <c r="O445" s="16">
        <f>IF(ISNA(INDEX($C444:$C$3618,MATCH(TRUE,INDEX($C444:$C$3618&lt;&gt;$C444,0),0))), O444, INDEX($C444:$C$3618,MATCH(TRUE,INDEX($C444:$C$3618&lt;&gt;$C444,0),0)))</f>
        <v>944376281.26817918</v>
      </c>
      <c r="P445" s="16">
        <f t="shared" ref="P445:P508" si="103">C444</f>
        <v>787892146.59685874</v>
      </c>
      <c r="Q445" s="27">
        <f t="shared" si="95"/>
        <v>63</v>
      </c>
      <c r="R445" s="7">
        <f t="shared" si="100"/>
        <v>2483875.1535130227</v>
      </c>
      <c r="S445" s="7">
        <f t="shared" si="92"/>
        <v>2365328.6390517135</v>
      </c>
      <c r="T445" s="5">
        <f>VLOOKUP($B445,'Benchmark Data'!$A:$B,2,FALSE)</f>
        <v>11.56</v>
      </c>
      <c r="U445" s="12">
        <f t="shared" si="101"/>
        <v>1.1309385437512202E-2</v>
      </c>
      <c r="V445" s="7">
        <f t="shared" si="102"/>
        <v>948716678.96163893</v>
      </c>
    </row>
    <row r="446" spans="1:22" x14ac:dyDescent="0.25">
      <c r="A446" s="5">
        <f t="shared" si="93"/>
        <v>2005</v>
      </c>
      <c r="B446" s="6">
        <f t="shared" si="96"/>
        <v>38386</v>
      </c>
      <c r="C446" s="7">
        <f>MAX(SUMIFS('Filing Data'!$V:$V,'Filing Data'!$D:$D,'Benchmark Value'!$B446),C445)</f>
        <v>787892146.59685874</v>
      </c>
      <c r="D446" s="7">
        <f>SUMIFS('Filing Data'!$Z:$Z,'Filing Data'!$D:$D,'Benchmark Value'!$B446)</f>
        <v>0</v>
      </c>
      <c r="E446" s="16">
        <f t="shared" si="97"/>
        <v>-15253541.340253821</v>
      </c>
      <c r="F446" s="10">
        <f>SUM(D$11:D445)</f>
        <v>0</v>
      </c>
      <c r="G446" s="10">
        <f t="shared" si="89"/>
        <v>365</v>
      </c>
      <c r="H446" s="7">
        <f t="shared" si="98"/>
        <v>-41790.524219873478</v>
      </c>
      <c r="I446" s="16">
        <f>SUMIFS('Filing Data'!$X:$X,'Filing Data'!$D:$D,'Benchmark Value'!$B446)</f>
        <v>0</v>
      </c>
      <c r="J446" s="16">
        <f t="shared" si="94"/>
        <v>28015936.438124154</v>
      </c>
      <c r="K446" s="10">
        <f>SUM(I$11:I445)</f>
        <v>0</v>
      </c>
      <c r="L446" s="27">
        <f t="shared" si="90"/>
        <v>365</v>
      </c>
      <c r="M446" s="7">
        <f t="shared" si="99"/>
        <v>76755.99024143604</v>
      </c>
      <c r="N446" s="7">
        <f>IF(ISNA(VLOOKUP(B446,'Distribution Data'!$G:$H,2,FALSE)),0,VLOOKUP(B446,'Distribution Data'!$G:$H,2,FALSE))</f>
        <v>0</v>
      </c>
      <c r="O446" s="16">
        <f>IF(ISNA(INDEX($C445:$C$3618,MATCH(TRUE,INDEX($C445:$C$3618&lt;&gt;$C445,0),0))), O445, INDEX($C445:$C$3618,MATCH(TRUE,INDEX($C445:$C$3618&lt;&gt;$C445,0),0)))</f>
        <v>944376281.26817918</v>
      </c>
      <c r="P446" s="16">
        <f t="shared" si="103"/>
        <v>787892146.59685874</v>
      </c>
      <c r="Q446" s="27">
        <f t="shared" si="95"/>
        <v>63</v>
      </c>
      <c r="R446" s="7">
        <f t="shared" si="100"/>
        <v>2483875.1535130227</v>
      </c>
      <c r="S446" s="7">
        <f t="shared" si="92"/>
        <v>2365328.6390517135</v>
      </c>
      <c r="T446" s="5">
        <f>VLOOKUP($B446,'Benchmark Data'!$A:$B,2,FALSE)</f>
        <v>11.57</v>
      </c>
      <c r="U446" s="12">
        <f t="shared" si="101"/>
        <v>8.6467796135375279E-4</v>
      </c>
      <c r="V446" s="7">
        <f t="shared" si="102"/>
        <v>951902696.76934254</v>
      </c>
    </row>
    <row r="447" spans="1:22" x14ac:dyDescent="0.25">
      <c r="A447" s="5">
        <f t="shared" si="93"/>
        <v>2005</v>
      </c>
      <c r="B447" s="6">
        <f t="shared" si="96"/>
        <v>38387</v>
      </c>
      <c r="C447" s="7">
        <f>MAX(SUMIFS('Filing Data'!$V:$V,'Filing Data'!$D:$D,'Benchmark Value'!$B447),C446)</f>
        <v>787892146.59685874</v>
      </c>
      <c r="D447" s="7">
        <f>SUMIFS('Filing Data'!$Z:$Z,'Filing Data'!$D:$D,'Benchmark Value'!$B447)</f>
        <v>0</v>
      </c>
      <c r="E447" s="16">
        <f t="shared" si="97"/>
        <v>-15253541.340253821</v>
      </c>
      <c r="F447" s="10">
        <f>SUM(D$11:D446)</f>
        <v>0</v>
      </c>
      <c r="G447" s="10">
        <f t="shared" si="89"/>
        <v>365</v>
      </c>
      <c r="H447" s="7">
        <f t="shared" si="98"/>
        <v>-41790.524219873478</v>
      </c>
      <c r="I447" s="16">
        <f>SUMIFS('Filing Data'!$X:$X,'Filing Data'!$D:$D,'Benchmark Value'!$B447)</f>
        <v>0</v>
      </c>
      <c r="J447" s="16">
        <f t="shared" si="94"/>
        <v>28015936.438124154</v>
      </c>
      <c r="K447" s="10">
        <f>SUM(I$11:I446)</f>
        <v>0</v>
      </c>
      <c r="L447" s="27">
        <f t="shared" si="90"/>
        <v>365</v>
      </c>
      <c r="M447" s="7">
        <f t="shared" si="99"/>
        <v>76755.99024143604</v>
      </c>
      <c r="N447" s="7">
        <f>IF(ISNA(VLOOKUP(B447,'Distribution Data'!$G:$H,2,FALSE)),0,VLOOKUP(B447,'Distribution Data'!$G:$H,2,FALSE))</f>
        <v>0</v>
      </c>
      <c r="O447" s="16">
        <f>IF(ISNA(INDEX($C446:$C$3618,MATCH(TRUE,INDEX($C446:$C$3618&lt;&gt;$C446,0),0))), O446, INDEX($C446:$C$3618,MATCH(TRUE,INDEX($C446:$C$3618&lt;&gt;$C446,0),0)))</f>
        <v>944376281.26817918</v>
      </c>
      <c r="P447" s="16">
        <f t="shared" si="103"/>
        <v>787892146.59685874</v>
      </c>
      <c r="Q447" s="27">
        <f t="shared" si="95"/>
        <v>63</v>
      </c>
      <c r="R447" s="7">
        <f t="shared" si="100"/>
        <v>2483875.1535130227</v>
      </c>
      <c r="S447" s="7">
        <f t="shared" si="92"/>
        <v>2365328.6390517135</v>
      </c>
      <c r="T447" s="5">
        <f>VLOOKUP($B447,'Benchmark Data'!$A:$B,2,FALSE)</f>
        <v>11.75</v>
      </c>
      <c r="U447" s="12">
        <f t="shared" si="101"/>
        <v>1.5437699384582731E-2</v>
      </c>
      <c r="V447" s="7">
        <f t="shared" si="102"/>
        <v>969077228.98821115</v>
      </c>
    </row>
    <row r="448" spans="1:22" x14ac:dyDescent="0.25">
      <c r="A448" s="5">
        <f t="shared" si="93"/>
        <v>2005</v>
      </c>
      <c r="B448" s="6">
        <f t="shared" si="96"/>
        <v>38388</v>
      </c>
      <c r="C448" s="7">
        <f>MAX(SUMIFS('Filing Data'!$V:$V,'Filing Data'!$D:$D,'Benchmark Value'!$B448),C447)</f>
        <v>787892146.59685874</v>
      </c>
      <c r="D448" s="7">
        <f>SUMIFS('Filing Data'!$Z:$Z,'Filing Data'!$D:$D,'Benchmark Value'!$B448)</f>
        <v>0</v>
      </c>
      <c r="E448" s="16">
        <f t="shared" si="97"/>
        <v>-15253541.340253821</v>
      </c>
      <c r="F448" s="10">
        <f>SUM(D$11:D447)</f>
        <v>0</v>
      </c>
      <c r="G448" s="10">
        <f t="shared" si="89"/>
        <v>365</v>
      </c>
      <c r="H448" s="7">
        <f t="shared" si="98"/>
        <v>-41790.524219873478</v>
      </c>
      <c r="I448" s="16">
        <f>SUMIFS('Filing Data'!$X:$X,'Filing Data'!$D:$D,'Benchmark Value'!$B448)</f>
        <v>0</v>
      </c>
      <c r="J448" s="16">
        <f t="shared" si="94"/>
        <v>28015936.438124154</v>
      </c>
      <c r="K448" s="10">
        <f>SUM(I$11:I447)</f>
        <v>0</v>
      </c>
      <c r="L448" s="27">
        <f t="shared" si="90"/>
        <v>365</v>
      </c>
      <c r="M448" s="7">
        <f t="shared" si="99"/>
        <v>76755.99024143604</v>
      </c>
      <c r="N448" s="7">
        <f>IF(ISNA(VLOOKUP(B448,'Distribution Data'!$G:$H,2,FALSE)),0,VLOOKUP(B448,'Distribution Data'!$G:$H,2,FALSE))</f>
        <v>0</v>
      </c>
      <c r="O448" s="16">
        <f>IF(ISNA(INDEX($C447:$C$3618,MATCH(TRUE,INDEX($C447:$C$3618&lt;&gt;$C447,0),0))), O447, INDEX($C447:$C$3618,MATCH(TRUE,INDEX($C447:$C$3618&lt;&gt;$C447,0),0)))</f>
        <v>944376281.26817918</v>
      </c>
      <c r="P448" s="16">
        <f t="shared" si="103"/>
        <v>787892146.59685874</v>
      </c>
      <c r="Q448" s="27">
        <f t="shared" si="95"/>
        <v>63</v>
      </c>
      <c r="R448" s="7">
        <f t="shared" si="100"/>
        <v>2483875.1535130227</v>
      </c>
      <c r="S448" s="7">
        <f t="shared" si="92"/>
        <v>2365328.6390517135</v>
      </c>
      <c r="T448" s="5">
        <f>VLOOKUP($B448,'Benchmark Data'!$A:$B,2,FALSE)</f>
        <v>11.75</v>
      </c>
      <c r="U448" s="12">
        <f t="shared" si="101"/>
        <v>0</v>
      </c>
      <c r="V448" s="7">
        <f t="shared" si="102"/>
        <v>971442557.62726283</v>
      </c>
    </row>
    <row r="449" spans="1:22" x14ac:dyDescent="0.25">
      <c r="A449" s="5">
        <f t="shared" si="93"/>
        <v>2005</v>
      </c>
      <c r="B449" s="6">
        <f t="shared" si="96"/>
        <v>38389</v>
      </c>
      <c r="C449" s="7">
        <f>MAX(SUMIFS('Filing Data'!$V:$V,'Filing Data'!$D:$D,'Benchmark Value'!$B449),C448)</f>
        <v>787892146.59685874</v>
      </c>
      <c r="D449" s="7">
        <f>SUMIFS('Filing Data'!$Z:$Z,'Filing Data'!$D:$D,'Benchmark Value'!$B449)</f>
        <v>0</v>
      </c>
      <c r="E449" s="16">
        <f t="shared" si="97"/>
        <v>-15253541.340253821</v>
      </c>
      <c r="F449" s="10">
        <f>SUM(D$11:D448)</f>
        <v>0</v>
      </c>
      <c r="G449" s="10">
        <f t="shared" si="89"/>
        <v>365</v>
      </c>
      <c r="H449" s="7">
        <f t="shared" si="98"/>
        <v>-41790.524219873478</v>
      </c>
      <c r="I449" s="16">
        <f>SUMIFS('Filing Data'!$X:$X,'Filing Data'!$D:$D,'Benchmark Value'!$B449)</f>
        <v>0</v>
      </c>
      <c r="J449" s="16">
        <f t="shared" si="94"/>
        <v>28015936.438124154</v>
      </c>
      <c r="K449" s="10">
        <f>SUM(I$11:I448)</f>
        <v>0</v>
      </c>
      <c r="L449" s="27">
        <f t="shared" si="90"/>
        <v>365</v>
      </c>
      <c r="M449" s="7">
        <f t="shared" si="99"/>
        <v>76755.99024143604</v>
      </c>
      <c r="N449" s="7">
        <f>IF(ISNA(VLOOKUP(B449,'Distribution Data'!$G:$H,2,FALSE)),0,VLOOKUP(B449,'Distribution Data'!$G:$H,2,FALSE))</f>
        <v>0</v>
      </c>
      <c r="O449" s="16">
        <f>IF(ISNA(INDEX($C448:$C$3618,MATCH(TRUE,INDEX($C448:$C$3618&lt;&gt;$C448,0),0))), O448, INDEX($C448:$C$3618,MATCH(TRUE,INDEX($C448:$C$3618&lt;&gt;$C448,0),0)))</f>
        <v>944376281.26817918</v>
      </c>
      <c r="P449" s="16">
        <f t="shared" si="103"/>
        <v>787892146.59685874</v>
      </c>
      <c r="Q449" s="27">
        <f t="shared" si="95"/>
        <v>63</v>
      </c>
      <c r="R449" s="7">
        <f t="shared" si="100"/>
        <v>2483875.1535130227</v>
      </c>
      <c r="S449" s="7">
        <f t="shared" si="92"/>
        <v>2365328.6390517135</v>
      </c>
      <c r="T449" s="5">
        <f>VLOOKUP($B449,'Benchmark Data'!$A:$B,2,FALSE)</f>
        <v>11.75</v>
      </c>
      <c r="U449" s="12">
        <f t="shared" si="101"/>
        <v>0</v>
      </c>
      <c r="V449" s="7">
        <f t="shared" si="102"/>
        <v>973807886.26631451</v>
      </c>
    </row>
    <row r="450" spans="1:22" x14ac:dyDescent="0.25">
      <c r="A450" s="5">
        <f t="shared" si="93"/>
        <v>2005</v>
      </c>
      <c r="B450" s="6">
        <f t="shared" si="96"/>
        <v>38390</v>
      </c>
      <c r="C450" s="7">
        <f>MAX(SUMIFS('Filing Data'!$V:$V,'Filing Data'!$D:$D,'Benchmark Value'!$B450),C449)</f>
        <v>787892146.59685874</v>
      </c>
      <c r="D450" s="7">
        <f>SUMIFS('Filing Data'!$Z:$Z,'Filing Data'!$D:$D,'Benchmark Value'!$B450)</f>
        <v>0</v>
      </c>
      <c r="E450" s="16">
        <f t="shared" si="97"/>
        <v>-15253541.340253821</v>
      </c>
      <c r="F450" s="10">
        <f>SUM(D$11:D449)</f>
        <v>0</v>
      </c>
      <c r="G450" s="10">
        <f t="shared" si="89"/>
        <v>365</v>
      </c>
      <c r="H450" s="7">
        <f t="shared" si="98"/>
        <v>-41790.524219873478</v>
      </c>
      <c r="I450" s="16">
        <f>SUMIFS('Filing Data'!$X:$X,'Filing Data'!$D:$D,'Benchmark Value'!$B450)</f>
        <v>0</v>
      </c>
      <c r="J450" s="16">
        <f t="shared" si="94"/>
        <v>28015936.438124154</v>
      </c>
      <c r="K450" s="10">
        <f>SUM(I$11:I449)</f>
        <v>0</v>
      </c>
      <c r="L450" s="27">
        <f t="shared" si="90"/>
        <v>365</v>
      </c>
      <c r="M450" s="7">
        <f t="shared" si="99"/>
        <v>76755.99024143604</v>
      </c>
      <c r="N450" s="7">
        <f>IF(ISNA(VLOOKUP(B450,'Distribution Data'!$G:$H,2,FALSE)),0,VLOOKUP(B450,'Distribution Data'!$G:$H,2,FALSE))</f>
        <v>0</v>
      </c>
      <c r="O450" s="16">
        <f>IF(ISNA(INDEX($C449:$C$3618,MATCH(TRUE,INDEX($C449:$C$3618&lt;&gt;$C449,0),0))), O449, INDEX($C449:$C$3618,MATCH(TRUE,INDEX($C449:$C$3618&lt;&gt;$C449,0),0)))</f>
        <v>944376281.26817918</v>
      </c>
      <c r="P450" s="16">
        <f t="shared" si="103"/>
        <v>787892146.59685874</v>
      </c>
      <c r="Q450" s="27">
        <f t="shared" si="95"/>
        <v>63</v>
      </c>
      <c r="R450" s="7">
        <f t="shared" si="100"/>
        <v>2483875.1535130227</v>
      </c>
      <c r="S450" s="7">
        <f t="shared" si="92"/>
        <v>2365328.6390517135</v>
      </c>
      <c r="T450" s="5">
        <f>VLOOKUP($B450,'Benchmark Data'!$A:$B,2,FALSE)</f>
        <v>11.7</v>
      </c>
      <c r="U450" s="12">
        <f t="shared" si="101"/>
        <v>-4.2643987864575397E-3</v>
      </c>
      <c r="V450" s="7">
        <f t="shared" si="102"/>
        <v>972029351.55955207</v>
      </c>
    </row>
    <row r="451" spans="1:22" x14ac:dyDescent="0.25">
      <c r="A451" s="5">
        <f t="shared" si="93"/>
        <v>2005</v>
      </c>
      <c r="B451" s="6">
        <f t="shared" si="96"/>
        <v>38391</v>
      </c>
      <c r="C451" s="7">
        <f>MAX(SUMIFS('Filing Data'!$V:$V,'Filing Data'!$D:$D,'Benchmark Value'!$B451),C450)</f>
        <v>787892146.59685874</v>
      </c>
      <c r="D451" s="7">
        <f>SUMIFS('Filing Data'!$Z:$Z,'Filing Data'!$D:$D,'Benchmark Value'!$B451)</f>
        <v>0</v>
      </c>
      <c r="E451" s="16">
        <f t="shared" si="97"/>
        <v>-15253541.340253821</v>
      </c>
      <c r="F451" s="10">
        <f>SUM(D$11:D450)</f>
        <v>0</v>
      </c>
      <c r="G451" s="10">
        <f t="shared" si="89"/>
        <v>365</v>
      </c>
      <c r="H451" s="7">
        <f t="shared" si="98"/>
        <v>-41790.524219873478</v>
      </c>
      <c r="I451" s="16">
        <f>SUMIFS('Filing Data'!$X:$X,'Filing Data'!$D:$D,'Benchmark Value'!$B451)</f>
        <v>0</v>
      </c>
      <c r="J451" s="16">
        <f t="shared" si="94"/>
        <v>28015936.438124154</v>
      </c>
      <c r="K451" s="10">
        <f>SUM(I$11:I450)</f>
        <v>0</v>
      </c>
      <c r="L451" s="27">
        <f t="shared" si="90"/>
        <v>365</v>
      </c>
      <c r="M451" s="7">
        <f t="shared" si="99"/>
        <v>76755.99024143604</v>
      </c>
      <c r="N451" s="7">
        <f>IF(ISNA(VLOOKUP(B451,'Distribution Data'!$G:$H,2,FALSE)),0,VLOOKUP(B451,'Distribution Data'!$G:$H,2,FALSE))</f>
        <v>0</v>
      </c>
      <c r="O451" s="16">
        <f>IF(ISNA(INDEX($C450:$C$3618,MATCH(TRUE,INDEX($C450:$C$3618&lt;&gt;$C450,0),0))), O450, INDEX($C450:$C$3618,MATCH(TRUE,INDEX($C450:$C$3618&lt;&gt;$C450,0),0)))</f>
        <v>944376281.26817918</v>
      </c>
      <c r="P451" s="16">
        <f t="shared" si="103"/>
        <v>787892146.59685874</v>
      </c>
      <c r="Q451" s="27">
        <f t="shared" si="95"/>
        <v>63</v>
      </c>
      <c r="R451" s="7">
        <f t="shared" si="100"/>
        <v>2483875.1535130227</v>
      </c>
      <c r="S451" s="7">
        <f t="shared" si="92"/>
        <v>2365328.6390517135</v>
      </c>
      <c r="T451" s="5">
        <f>VLOOKUP($B451,'Benchmark Data'!$A:$B,2,FALSE)</f>
        <v>11.74</v>
      </c>
      <c r="U451" s="12">
        <f t="shared" si="101"/>
        <v>3.4129725962399426E-3</v>
      </c>
      <c r="V451" s="7">
        <f t="shared" si="102"/>
        <v>977717857.46889281</v>
      </c>
    </row>
    <row r="452" spans="1:22" x14ac:dyDescent="0.25">
      <c r="A452" s="5">
        <f t="shared" si="93"/>
        <v>2005</v>
      </c>
      <c r="B452" s="6">
        <f t="shared" si="96"/>
        <v>38392</v>
      </c>
      <c r="C452" s="7">
        <f>MAX(SUMIFS('Filing Data'!$V:$V,'Filing Data'!$D:$D,'Benchmark Value'!$B452),C451)</f>
        <v>787892146.59685874</v>
      </c>
      <c r="D452" s="7">
        <f>SUMIFS('Filing Data'!$Z:$Z,'Filing Data'!$D:$D,'Benchmark Value'!$B452)</f>
        <v>0</v>
      </c>
      <c r="E452" s="16">
        <f t="shared" si="97"/>
        <v>-15253541.340253821</v>
      </c>
      <c r="F452" s="10">
        <f>SUM(D$11:D451)</f>
        <v>0</v>
      </c>
      <c r="G452" s="10">
        <f t="shared" si="89"/>
        <v>365</v>
      </c>
      <c r="H452" s="7">
        <f t="shared" si="98"/>
        <v>-41790.524219873478</v>
      </c>
      <c r="I452" s="16">
        <f>SUMIFS('Filing Data'!$X:$X,'Filing Data'!$D:$D,'Benchmark Value'!$B452)</f>
        <v>0</v>
      </c>
      <c r="J452" s="16">
        <f t="shared" si="94"/>
        <v>28015936.438124154</v>
      </c>
      <c r="K452" s="10">
        <f>SUM(I$11:I451)</f>
        <v>0</v>
      </c>
      <c r="L452" s="27">
        <f t="shared" si="90"/>
        <v>365</v>
      </c>
      <c r="M452" s="7">
        <f t="shared" si="99"/>
        <v>76755.99024143604</v>
      </c>
      <c r="N452" s="7">
        <f>IF(ISNA(VLOOKUP(B452,'Distribution Data'!$G:$H,2,FALSE)),0,VLOOKUP(B452,'Distribution Data'!$G:$H,2,FALSE))</f>
        <v>0</v>
      </c>
      <c r="O452" s="16">
        <f>IF(ISNA(INDEX($C451:$C$3618,MATCH(TRUE,INDEX($C451:$C$3618&lt;&gt;$C451,0),0))), O451, INDEX($C451:$C$3618,MATCH(TRUE,INDEX($C451:$C$3618&lt;&gt;$C451,0),0)))</f>
        <v>944376281.26817918</v>
      </c>
      <c r="P452" s="16">
        <f t="shared" si="103"/>
        <v>787892146.59685874</v>
      </c>
      <c r="Q452" s="27">
        <f t="shared" si="95"/>
        <v>63</v>
      </c>
      <c r="R452" s="7">
        <f t="shared" si="100"/>
        <v>2483875.1535130227</v>
      </c>
      <c r="S452" s="7">
        <f t="shared" si="92"/>
        <v>2365328.6390517135</v>
      </c>
      <c r="T452" s="5">
        <f>VLOOKUP($B452,'Benchmark Data'!$A:$B,2,FALSE)</f>
        <v>11.82</v>
      </c>
      <c r="U452" s="12">
        <f t="shared" si="101"/>
        <v>6.7911975780017555E-3</v>
      </c>
      <c r="V452" s="7">
        <f t="shared" si="102"/>
        <v>986745658.73124194</v>
      </c>
    </row>
    <row r="453" spans="1:22" x14ac:dyDescent="0.25">
      <c r="A453" s="5">
        <f t="shared" si="93"/>
        <v>2005</v>
      </c>
      <c r="B453" s="6">
        <f t="shared" si="96"/>
        <v>38393</v>
      </c>
      <c r="C453" s="7">
        <f>MAX(SUMIFS('Filing Data'!$V:$V,'Filing Data'!$D:$D,'Benchmark Value'!$B453),C452)</f>
        <v>787892146.59685874</v>
      </c>
      <c r="D453" s="7">
        <f>SUMIFS('Filing Data'!$Z:$Z,'Filing Data'!$D:$D,'Benchmark Value'!$B453)</f>
        <v>0</v>
      </c>
      <c r="E453" s="16">
        <f t="shared" si="97"/>
        <v>-15253541.340253821</v>
      </c>
      <c r="F453" s="10">
        <f>SUM(D$11:D452)</f>
        <v>0</v>
      </c>
      <c r="G453" s="10">
        <f t="shared" si="89"/>
        <v>365</v>
      </c>
      <c r="H453" s="7">
        <f t="shared" si="98"/>
        <v>-41790.524219873478</v>
      </c>
      <c r="I453" s="16">
        <f>SUMIFS('Filing Data'!$X:$X,'Filing Data'!$D:$D,'Benchmark Value'!$B453)</f>
        <v>0</v>
      </c>
      <c r="J453" s="16">
        <f t="shared" si="94"/>
        <v>28015936.438124154</v>
      </c>
      <c r="K453" s="10">
        <f>SUM(I$11:I452)</f>
        <v>0</v>
      </c>
      <c r="L453" s="27">
        <f t="shared" si="90"/>
        <v>365</v>
      </c>
      <c r="M453" s="7">
        <f t="shared" si="99"/>
        <v>76755.99024143604</v>
      </c>
      <c r="N453" s="7">
        <f>IF(ISNA(VLOOKUP(B453,'Distribution Data'!$G:$H,2,FALSE)),0,VLOOKUP(B453,'Distribution Data'!$G:$H,2,FALSE))</f>
        <v>0</v>
      </c>
      <c r="O453" s="16">
        <f>IF(ISNA(INDEX($C452:$C$3618,MATCH(TRUE,INDEX($C452:$C$3618&lt;&gt;$C452,0),0))), O452, INDEX($C452:$C$3618,MATCH(TRUE,INDEX($C452:$C$3618&lt;&gt;$C452,0),0)))</f>
        <v>944376281.26817918</v>
      </c>
      <c r="P453" s="16">
        <f t="shared" si="103"/>
        <v>787892146.59685874</v>
      </c>
      <c r="Q453" s="27">
        <f t="shared" si="95"/>
        <v>63</v>
      </c>
      <c r="R453" s="7">
        <f t="shared" si="100"/>
        <v>2483875.1535130227</v>
      </c>
      <c r="S453" s="7">
        <f t="shared" si="92"/>
        <v>2365328.6390517135</v>
      </c>
      <c r="T453" s="5">
        <f>VLOOKUP($B453,'Benchmark Data'!$A:$B,2,FALSE)</f>
        <v>11.87</v>
      </c>
      <c r="U453" s="12">
        <f t="shared" si="101"/>
        <v>4.2211966436243396E-3</v>
      </c>
      <c r="V453" s="7">
        <f t="shared" si="102"/>
        <v>993285038.38015485</v>
      </c>
    </row>
    <row r="454" spans="1:22" x14ac:dyDescent="0.25">
      <c r="A454" s="5">
        <f t="shared" si="93"/>
        <v>2005</v>
      </c>
      <c r="B454" s="6">
        <f t="shared" si="96"/>
        <v>38394</v>
      </c>
      <c r="C454" s="7">
        <f>MAX(SUMIFS('Filing Data'!$V:$V,'Filing Data'!$D:$D,'Benchmark Value'!$B454),C453)</f>
        <v>787892146.59685874</v>
      </c>
      <c r="D454" s="7">
        <f>SUMIFS('Filing Data'!$Z:$Z,'Filing Data'!$D:$D,'Benchmark Value'!$B454)</f>
        <v>0</v>
      </c>
      <c r="E454" s="16">
        <f t="shared" si="97"/>
        <v>-15253541.340253821</v>
      </c>
      <c r="F454" s="10">
        <f>SUM(D$11:D453)</f>
        <v>0</v>
      </c>
      <c r="G454" s="10">
        <f t="shared" si="89"/>
        <v>365</v>
      </c>
      <c r="H454" s="7">
        <f t="shared" si="98"/>
        <v>-41790.524219873478</v>
      </c>
      <c r="I454" s="16">
        <f>SUMIFS('Filing Data'!$X:$X,'Filing Data'!$D:$D,'Benchmark Value'!$B454)</f>
        <v>0</v>
      </c>
      <c r="J454" s="16">
        <f t="shared" si="94"/>
        <v>28015936.438124154</v>
      </c>
      <c r="K454" s="10">
        <f>SUM(I$11:I453)</f>
        <v>0</v>
      </c>
      <c r="L454" s="27">
        <f t="shared" si="90"/>
        <v>365</v>
      </c>
      <c r="M454" s="7">
        <f t="shared" si="99"/>
        <v>76755.99024143604</v>
      </c>
      <c r="N454" s="7">
        <f>IF(ISNA(VLOOKUP(B454,'Distribution Data'!$G:$H,2,FALSE)),0,VLOOKUP(B454,'Distribution Data'!$G:$H,2,FALSE))</f>
        <v>0</v>
      </c>
      <c r="O454" s="16">
        <f>IF(ISNA(INDEX($C453:$C$3618,MATCH(TRUE,INDEX($C453:$C$3618&lt;&gt;$C453,0),0))), O453, INDEX($C453:$C$3618,MATCH(TRUE,INDEX($C453:$C$3618&lt;&gt;$C453,0),0)))</f>
        <v>944376281.26817918</v>
      </c>
      <c r="P454" s="16">
        <f t="shared" si="103"/>
        <v>787892146.59685874</v>
      </c>
      <c r="Q454" s="27">
        <f t="shared" si="95"/>
        <v>63</v>
      </c>
      <c r="R454" s="7">
        <f t="shared" si="100"/>
        <v>2483875.1535130227</v>
      </c>
      <c r="S454" s="7">
        <f t="shared" si="92"/>
        <v>2365328.6390517135</v>
      </c>
      <c r="T454" s="5">
        <f>VLOOKUP($B454,'Benchmark Data'!$A:$B,2,FALSE)</f>
        <v>11.94</v>
      </c>
      <c r="U454" s="12">
        <f t="shared" si="101"/>
        <v>5.8798993428794714E-3</v>
      </c>
      <c r="V454" s="7">
        <f t="shared" si="102"/>
        <v>1001507987.2960905</v>
      </c>
    </row>
    <row r="455" spans="1:22" x14ac:dyDescent="0.25">
      <c r="A455" s="5">
        <f t="shared" si="93"/>
        <v>2005</v>
      </c>
      <c r="B455" s="6">
        <f t="shared" si="96"/>
        <v>38395</v>
      </c>
      <c r="C455" s="7">
        <f>MAX(SUMIFS('Filing Data'!$V:$V,'Filing Data'!$D:$D,'Benchmark Value'!$B455),C454)</f>
        <v>787892146.59685874</v>
      </c>
      <c r="D455" s="7">
        <f>SUMIFS('Filing Data'!$Z:$Z,'Filing Data'!$D:$D,'Benchmark Value'!$B455)</f>
        <v>0</v>
      </c>
      <c r="E455" s="16">
        <f t="shared" si="97"/>
        <v>-15253541.340253821</v>
      </c>
      <c r="F455" s="10">
        <f>SUM(D$11:D454)</f>
        <v>0</v>
      </c>
      <c r="G455" s="10">
        <f t="shared" si="89"/>
        <v>365</v>
      </c>
      <c r="H455" s="7">
        <f t="shared" si="98"/>
        <v>-41790.524219873478</v>
      </c>
      <c r="I455" s="16">
        <f>SUMIFS('Filing Data'!$X:$X,'Filing Data'!$D:$D,'Benchmark Value'!$B455)</f>
        <v>0</v>
      </c>
      <c r="J455" s="16">
        <f t="shared" si="94"/>
        <v>28015936.438124154</v>
      </c>
      <c r="K455" s="10">
        <f>SUM(I$11:I454)</f>
        <v>0</v>
      </c>
      <c r="L455" s="27">
        <f t="shared" si="90"/>
        <v>365</v>
      </c>
      <c r="M455" s="7">
        <f t="shared" si="99"/>
        <v>76755.99024143604</v>
      </c>
      <c r="N455" s="7">
        <f>IF(ISNA(VLOOKUP(B455,'Distribution Data'!$G:$H,2,FALSE)),0,VLOOKUP(B455,'Distribution Data'!$G:$H,2,FALSE))</f>
        <v>0</v>
      </c>
      <c r="O455" s="16">
        <f>IF(ISNA(INDEX($C454:$C$3618,MATCH(TRUE,INDEX($C454:$C$3618&lt;&gt;$C454,0),0))), O454, INDEX($C454:$C$3618,MATCH(TRUE,INDEX($C454:$C$3618&lt;&gt;$C454,0),0)))</f>
        <v>944376281.26817918</v>
      </c>
      <c r="P455" s="16">
        <f t="shared" si="103"/>
        <v>787892146.59685874</v>
      </c>
      <c r="Q455" s="27">
        <f t="shared" si="95"/>
        <v>63</v>
      </c>
      <c r="R455" s="7">
        <f t="shared" si="100"/>
        <v>2483875.1535130227</v>
      </c>
      <c r="S455" s="7">
        <f t="shared" si="92"/>
        <v>2365328.6390517135</v>
      </c>
      <c r="T455" s="5">
        <f>VLOOKUP($B455,'Benchmark Data'!$A:$B,2,FALSE)</f>
        <v>11.94</v>
      </c>
      <c r="U455" s="12">
        <f t="shared" si="101"/>
        <v>0</v>
      </c>
      <c r="V455" s="7">
        <f t="shared" si="102"/>
        <v>1003873315.9351422</v>
      </c>
    </row>
    <row r="456" spans="1:22" x14ac:dyDescent="0.25">
      <c r="A456" s="5">
        <f t="shared" si="93"/>
        <v>2005</v>
      </c>
      <c r="B456" s="6">
        <f t="shared" si="96"/>
        <v>38396</v>
      </c>
      <c r="C456" s="7">
        <f>MAX(SUMIFS('Filing Data'!$V:$V,'Filing Data'!$D:$D,'Benchmark Value'!$B456),C455)</f>
        <v>787892146.59685874</v>
      </c>
      <c r="D456" s="7">
        <f>SUMIFS('Filing Data'!$Z:$Z,'Filing Data'!$D:$D,'Benchmark Value'!$B456)</f>
        <v>0</v>
      </c>
      <c r="E456" s="16">
        <f t="shared" si="97"/>
        <v>-15253541.340253821</v>
      </c>
      <c r="F456" s="10">
        <f>SUM(D$11:D455)</f>
        <v>0</v>
      </c>
      <c r="G456" s="10">
        <f t="shared" si="89"/>
        <v>365</v>
      </c>
      <c r="H456" s="7">
        <f t="shared" si="98"/>
        <v>-41790.524219873478</v>
      </c>
      <c r="I456" s="16">
        <f>SUMIFS('Filing Data'!$X:$X,'Filing Data'!$D:$D,'Benchmark Value'!$B456)</f>
        <v>0</v>
      </c>
      <c r="J456" s="16">
        <f t="shared" si="94"/>
        <v>28015936.438124154</v>
      </c>
      <c r="K456" s="10">
        <f>SUM(I$11:I455)</f>
        <v>0</v>
      </c>
      <c r="L456" s="27">
        <f t="shared" si="90"/>
        <v>365</v>
      </c>
      <c r="M456" s="7">
        <f t="shared" si="99"/>
        <v>76755.99024143604</v>
      </c>
      <c r="N456" s="7">
        <f>IF(ISNA(VLOOKUP(B456,'Distribution Data'!$G:$H,2,FALSE)),0,VLOOKUP(B456,'Distribution Data'!$G:$H,2,FALSE))</f>
        <v>0</v>
      </c>
      <c r="O456" s="16">
        <f>IF(ISNA(INDEX($C455:$C$3618,MATCH(TRUE,INDEX($C455:$C$3618&lt;&gt;$C455,0),0))), O455, INDEX($C455:$C$3618,MATCH(TRUE,INDEX($C455:$C$3618&lt;&gt;$C455,0),0)))</f>
        <v>944376281.26817918</v>
      </c>
      <c r="P456" s="16">
        <f t="shared" si="103"/>
        <v>787892146.59685874</v>
      </c>
      <c r="Q456" s="27">
        <f t="shared" si="95"/>
        <v>63</v>
      </c>
      <c r="R456" s="7">
        <f t="shared" si="100"/>
        <v>2483875.1535130227</v>
      </c>
      <c r="S456" s="7">
        <f t="shared" si="92"/>
        <v>2365328.6390517135</v>
      </c>
      <c r="T456" s="5">
        <f>VLOOKUP($B456,'Benchmark Data'!$A:$B,2,FALSE)</f>
        <v>11.94</v>
      </c>
      <c r="U456" s="12">
        <f t="shared" si="101"/>
        <v>0</v>
      </c>
      <c r="V456" s="7">
        <f t="shared" si="102"/>
        <v>1006238644.5741938</v>
      </c>
    </row>
    <row r="457" spans="1:22" x14ac:dyDescent="0.25">
      <c r="A457" s="5">
        <f t="shared" si="93"/>
        <v>2005</v>
      </c>
      <c r="B457" s="6">
        <f t="shared" si="96"/>
        <v>38397</v>
      </c>
      <c r="C457" s="7">
        <f>MAX(SUMIFS('Filing Data'!$V:$V,'Filing Data'!$D:$D,'Benchmark Value'!$B457),C456)</f>
        <v>787892146.59685874</v>
      </c>
      <c r="D457" s="7">
        <f>SUMIFS('Filing Data'!$Z:$Z,'Filing Data'!$D:$D,'Benchmark Value'!$B457)</f>
        <v>0</v>
      </c>
      <c r="E457" s="16">
        <f t="shared" si="97"/>
        <v>-15253541.340253821</v>
      </c>
      <c r="F457" s="10">
        <f>SUM(D$11:D456)</f>
        <v>0</v>
      </c>
      <c r="G457" s="10">
        <f t="shared" si="89"/>
        <v>365</v>
      </c>
      <c r="H457" s="7">
        <f t="shared" si="98"/>
        <v>-41790.524219873478</v>
      </c>
      <c r="I457" s="16">
        <f>SUMIFS('Filing Data'!$X:$X,'Filing Data'!$D:$D,'Benchmark Value'!$B457)</f>
        <v>0</v>
      </c>
      <c r="J457" s="16">
        <f t="shared" si="94"/>
        <v>28015936.438124154</v>
      </c>
      <c r="K457" s="10">
        <f>SUM(I$11:I456)</f>
        <v>0</v>
      </c>
      <c r="L457" s="27">
        <f t="shared" si="90"/>
        <v>365</v>
      </c>
      <c r="M457" s="7">
        <f t="shared" si="99"/>
        <v>76755.99024143604</v>
      </c>
      <c r="N457" s="7">
        <f>IF(ISNA(VLOOKUP(B457,'Distribution Data'!$G:$H,2,FALSE)),0,VLOOKUP(B457,'Distribution Data'!$G:$H,2,FALSE))</f>
        <v>0</v>
      </c>
      <c r="O457" s="16">
        <f>IF(ISNA(INDEX($C456:$C$3618,MATCH(TRUE,INDEX($C456:$C$3618&lt;&gt;$C456,0),0))), O456, INDEX($C456:$C$3618,MATCH(TRUE,INDEX($C456:$C$3618&lt;&gt;$C456,0),0)))</f>
        <v>944376281.26817918</v>
      </c>
      <c r="P457" s="16">
        <f t="shared" si="103"/>
        <v>787892146.59685874</v>
      </c>
      <c r="Q457" s="27">
        <f t="shared" si="95"/>
        <v>63</v>
      </c>
      <c r="R457" s="7">
        <f t="shared" si="100"/>
        <v>2483875.1535130227</v>
      </c>
      <c r="S457" s="7">
        <f t="shared" si="92"/>
        <v>2365328.6390517135</v>
      </c>
      <c r="T457" s="5">
        <f>VLOOKUP($B457,'Benchmark Data'!$A:$B,2,FALSE)</f>
        <v>11.94</v>
      </c>
      <c r="U457" s="12">
        <f t="shared" si="101"/>
        <v>0</v>
      </c>
      <c r="V457" s="7">
        <f t="shared" si="102"/>
        <v>1008603973.2132455</v>
      </c>
    </row>
    <row r="458" spans="1:22" x14ac:dyDescent="0.25">
      <c r="A458" s="5">
        <f t="shared" si="93"/>
        <v>2005</v>
      </c>
      <c r="B458" s="6">
        <f t="shared" si="96"/>
        <v>38398</v>
      </c>
      <c r="C458" s="7">
        <f>MAX(SUMIFS('Filing Data'!$V:$V,'Filing Data'!$D:$D,'Benchmark Value'!$B458),C457)</f>
        <v>787892146.59685874</v>
      </c>
      <c r="D458" s="7">
        <f>SUMIFS('Filing Data'!$Z:$Z,'Filing Data'!$D:$D,'Benchmark Value'!$B458)</f>
        <v>0</v>
      </c>
      <c r="E458" s="16">
        <f t="shared" si="97"/>
        <v>-15253541.340253821</v>
      </c>
      <c r="F458" s="10">
        <f>SUM(D$11:D457)</f>
        <v>0</v>
      </c>
      <c r="G458" s="10">
        <f t="shared" si="89"/>
        <v>365</v>
      </c>
      <c r="H458" s="7">
        <f t="shared" si="98"/>
        <v>-41790.524219873478</v>
      </c>
      <c r="I458" s="16">
        <f>SUMIFS('Filing Data'!$X:$X,'Filing Data'!$D:$D,'Benchmark Value'!$B458)</f>
        <v>0</v>
      </c>
      <c r="J458" s="16">
        <f t="shared" si="94"/>
        <v>28015936.438124154</v>
      </c>
      <c r="K458" s="10">
        <f>SUM(I$11:I457)</f>
        <v>0</v>
      </c>
      <c r="L458" s="27">
        <f t="shared" si="90"/>
        <v>365</v>
      </c>
      <c r="M458" s="7">
        <f t="shared" si="99"/>
        <v>76755.99024143604</v>
      </c>
      <c r="N458" s="7">
        <f>IF(ISNA(VLOOKUP(B458,'Distribution Data'!$G:$H,2,FALSE)),0,VLOOKUP(B458,'Distribution Data'!$G:$H,2,FALSE))</f>
        <v>0</v>
      </c>
      <c r="O458" s="16">
        <f>IF(ISNA(INDEX($C457:$C$3618,MATCH(TRUE,INDEX($C457:$C$3618&lt;&gt;$C457,0),0))), O457, INDEX($C457:$C$3618,MATCH(TRUE,INDEX($C457:$C$3618&lt;&gt;$C457,0),0)))</f>
        <v>944376281.26817918</v>
      </c>
      <c r="P458" s="16">
        <f t="shared" si="103"/>
        <v>787892146.59685874</v>
      </c>
      <c r="Q458" s="27">
        <f t="shared" si="95"/>
        <v>63</v>
      </c>
      <c r="R458" s="7">
        <f t="shared" si="100"/>
        <v>2483875.1535130227</v>
      </c>
      <c r="S458" s="7">
        <f t="shared" si="92"/>
        <v>2365328.6390517135</v>
      </c>
      <c r="T458" s="5">
        <f>VLOOKUP($B458,'Benchmark Data'!$A:$B,2,FALSE)</f>
        <v>11.99</v>
      </c>
      <c r="U458" s="12">
        <f t="shared" si="101"/>
        <v>4.1788610749668477E-3</v>
      </c>
      <c r="V458" s="7">
        <f t="shared" si="102"/>
        <v>1015192936.5809959</v>
      </c>
    </row>
    <row r="459" spans="1:22" x14ac:dyDescent="0.25">
      <c r="A459" s="5">
        <f t="shared" si="93"/>
        <v>2005</v>
      </c>
      <c r="B459" s="6">
        <f t="shared" si="96"/>
        <v>38399</v>
      </c>
      <c r="C459" s="7">
        <f>MAX(SUMIFS('Filing Data'!$V:$V,'Filing Data'!$D:$D,'Benchmark Value'!$B459),C458)</f>
        <v>787892146.59685874</v>
      </c>
      <c r="D459" s="7">
        <f>SUMIFS('Filing Data'!$Z:$Z,'Filing Data'!$D:$D,'Benchmark Value'!$B459)</f>
        <v>0</v>
      </c>
      <c r="E459" s="16">
        <f t="shared" si="97"/>
        <v>-15253541.340253821</v>
      </c>
      <c r="F459" s="10">
        <f>SUM(D$11:D458)</f>
        <v>0</v>
      </c>
      <c r="G459" s="10">
        <f t="shared" ref="G459:G522" si="104">COUNTIFS(F$11:F$3618,F459,A$11:A$3618,YEAR(B459))</f>
        <v>365</v>
      </c>
      <c r="H459" s="7">
        <f t="shared" si="98"/>
        <v>-41790.524219873478</v>
      </c>
      <c r="I459" s="16">
        <f>SUMIFS('Filing Data'!$X:$X,'Filing Data'!$D:$D,'Benchmark Value'!$B459)</f>
        <v>0</v>
      </c>
      <c r="J459" s="16">
        <f t="shared" si="94"/>
        <v>28015936.438124154</v>
      </c>
      <c r="K459" s="10">
        <f>SUM(I$11:I458)</f>
        <v>0</v>
      </c>
      <c r="L459" s="27">
        <f t="shared" ref="L459:L522" si="105">COUNTIFS(K$11:K$3618,K459,A$11:A$3618,YEAR(B459))</f>
        <v>365</v>
      </c>
      <c r="M459" s="7">
        <f t="shared" si="99"/>
        <v>76755.99024143604</v>
      </c>
      <c r="N459" s="7">
        <f>IF(ISNA(VLOOKUP(B459,'Distribution Data'!$G:$H,2,FALSE)),0,VLOOKUP(B459,'Distribution Data'!$G:$H,2,FALSE))</f>
        <v>0</v>
      </c>
      <c r="O459" s="16">
        <f>IF(ISNA(INDEX($C458:$C$3618,MATCH(TRUE,INDEX($C458:$C$3618&lt;&gt;$C458,0),0))), O458, INDEX($C458:$C$3618,MATCH(TRUE,INDEX($C458:$C$3618&lt;&gt;$C458,0),0)))</f>
        <v>944376281.26817918</v>
      </c>
      <c r="P459" s="16">
        <f t="shared" si="103"/>
        <v>787892146.59685874</v>
      </c>
      <c r="Q459" s="27">
        <f t="shared" si="95"/>
        <v>63</v>
      </c>
      <c r="R459" s="7">
        <f t="shared" si="100"/>
        <v>2483875.1535130227</v>
      </c>
      <c r="S459" s="7">
        <f t="shared" ref="S459:S522" si="106">IF(AND($E$3&lt;&gt;"Y",$E$4&lt;&gt;"Y"),R459-N459+H459, IF(AND($E$3="Y",$E$4="Y"), R459-N459-M459, IF($E$4="Y", R459-N459-M459+H459, IF($E$3="Y", R459-N459, R459-N459))))</f>
        <v>2365328.6390517135</v>
      </c>
      <c r="T459" s="5">
        <f>VLOOKUP($B459,'Benchmark Data'!$A:$B,2,FALSE)</f>
        <v>12.05</v>
      </c>
      <c r="U459" s="12">
        <f t="shared" si="101"/>
        <v>4.9916908972411963E-3</v>
      </c>
      <c r="V459" s="7">
        <f t="shared" si="102"/>
        <v>1022638463.4014372</v>
      </c>
    </row>
    <row r="460" spans="1:22" x14ac:dyDescent="0.25">
      <c r="A460" s="5">
        <f t="shared" ref="A460:A523" si="107">YEAR(B460)</f>
        <v>2005</v>
      </c>
      <c r="B460" s="6">
        <f t="shared" si="96"/>
        <v>38400</v>
      </c>
      <c r="C460" s="7">
        <f>MAX(SUMIFS('Filing Data'!$V:$V,'Filing Data'!$D:$D,'Benchmark Value'!$B460),C459)</f>
        <v>787892146.59685874</v>
      </c>
      <c r="D460" s="7">
        <f>SUMIFS('Filing Data'!$Z:$Z,'Filing Data'!$D:$D,'Benchmark Value'!$B460)</f>
        <v>0</v>
      </c>
      <c r="E460" s="16">
        <f t="shared" si="97"/>
        <v>-15253541.340253821</v>
      </c>
      <c r="F460" s="10">
        <f>SUM(D$11:D459)</f>
        <v>0</v>
      </c>
      <c r="G460" s="10">
        <f t="shared" si="104"/>
        <v>365</v>
      </c>
      <c r="H460" s="7">
        <f t="shared" si="98"/>
        <v>-41790.524219873478</v>
      </c>
      <c r="I460" s="16">
        <f>SUMIFS('Filing Data'!$X:$X,'Filing Data'!$D:$D,'Benchmark Value'!$B460)</f>
        <v>0</v>
      </c>
      <c r="J460" s="16">
        <f t="shared" ref="J460:J523" si="108">IF(I460&lt;&gt;0,J459,IF(ISNA(INDEX($I460:$I824,MATCH(TRUE,INDEX($I460:$I824&lt;&gt;$I460,0),0))),0,INDEX($I460:$I824,MATCH(TRUE,INDEX($I460:$I824&lt;&gt;$I460,0),0))))</f>
        <v>28015936.438124154</v>
      </c>
      <c r="K460" s="10">
        <f>SUM(I$11:I459)</f>
        <v>0</v>
      </c>
      <c r="L460" s="27">
        <f t="shared" si="105"/>
        <v>365</v>
      </c>
      <c r="M460" s="7">
        <f t="shared" si="99"/>
        <v>76755.99024143604</v>
      </c>
      <c r="N460" s="7">
        <f>IF(ISNA(VLOOKUP(B460,'Distribution Data'!$G:$H,2,FALSE)),0,VLOOKUP(B460,'Distribution Data'!$G:$H,2,FALSE))</f>
        <v>0</v>
      </c>
      <c r="O460" s="16">
        <f>IF(ISNA(INDEX($C459:$C$3618,MATCH(TRUE,INDEX($C459:$C$3618&lt;&gt;$C459,0),0))), O459, INDEX($C459:$C$3618,MATCH(TRUE,INDEX($C459:$C$3618&lt;&gt;$C459,0),0)))</f>
        <v>944376281.26817918</v>
      </c>
      <c r="P460" s="16">
        <f t="shared" si="103"/>
        <v>787892146.59685874</v>
      </c>
      <c r="Q460" s="27">
        <f t="shared" ref="Q460:Q523" si="109">MATCH($O460,$C$11:$C$3618,0)-MATCH($C459,$C$11:$C$3618,0)</f>
        <v>63</v>
      </c>
      <c r="R460" s="7">
        <f t="shared" si="100"/>
        <v>2483875.1535130227</v>
      </c>
      <c r="S460" s="7">
        <f t="shared" si="106"/>
        <v>2365328.6390517135</v>
      </c>
      <c r="T460" s="5">
        <f>VLOOKUP($B460,'Benchmark Data'!$A:$B,2,FALSE)</f>
        <v>12.04</v>
      </c>
      <c r="U460" s="12">
        <f t="shared" si="101"/>
        <v>-8.3022005598913087E-4</v>
      </c>
      <c r="V460" s="7">
        <f t="shared" si="102"/>
        <v>1024155129.4152594</v>
      </c>
    </row>
    <row r="461" spans="1:22" x14ac:dyDescent="0.25">
      <c r="A461" s="5">
        <f t="shared" si="107"/>
        <v>2005</v>
      </c>
      <c r="B461" s="6">
        <f t="shared" ref="B461:B524" si="110">B460+1</f>
        <v>38401</v>
      </c>
      <c r="C461" s="7">
        <f>MAX(SUMIFS('Filing Data'!$V:$V,'Filing Data'!$D:$D,'Benchmark Value'!$B461),C460)</f>
        <v>787892146.59685874</v>
      </c>
      <c r="D461" s="7">
        <f>SUMIFS('Filing Data'!$Z:$Z,'Filing Data'!$D:$D,'Benchmark Value'!$B461)</f>
        <v>0</v>
      </c>
      <c r="E461" s="16">
        <f t="shared" ref="E461:E524" si="111">IF(D461&lt;&gt;0,E460,IF(ISNA(INDEX($D461:$D825,MATCH(TRUE,INDEX($D461:$D825&lt;&gt;$D461,0),0))),0,INDEX($D461:$D825,MATCH(TRUE,INDEX($D461:$D825&lt;&gt;$D461,0),0))))</f>
        <v>-15253541.340253821</v>
      </c>
      <c r="F461" s="10">
        <f>SUM(D$11:D460)</f>
        <v>0</v>
      </c>
      <c r="G461" s="10">
        <f t="shared" si="104"/>
        <v>365</v>
      </c>
      <c r="H461" s="7">
        <f t="shared" ref="H461:H524" si="112">E461/G461</f>
        <v>-41790.524219873478</v>
      </c>
      <c r="I461" s="16">
        <f>SUMIFS('Filing Data'!$X:$X,'Filing Data'!$D:$D,'Benchmark Value'!$B461)</f>
        <v>0</v>
      </c>
      <c r="J461" s="16">
        <f t="shared" si="108"/>
        <v>28015936.438124154</v>
      </c>
      <c r="K461" s="10">
        <f>SUM(I$11:I460)</f>
        <v>0</v>
      </c>
      <c r="L461" s="27">
        <f t="shared" si="105"/>
        <v>365</v>
      </c>
      <c r="M461" s="7">
        <f t="shared" ref="M461:M524" si="113">J461/L461</f>
        <v>76755.99024143604</v>
      </c>
      <c r="N461" s="7">
        <f>IF(ISNA(VLOOKUP(B461,'Distribution Data'!$G:$H,2,FALSE)),0,VLOOKUP(B461,'Distribution Data'!$G:$H,2,FALSE))</f>
        <v>0</v>
      </c>
      <c r="O461" s="16">
        <f>IF(ISNA(INDEX($C460:$C$3618,MATCH(TRUE,INDEX($C460:$C$3618&lt;&gt;$C460,0),0))), O460, INDEX($C460:$C$3618,MATCH(TRUE,INDEX($C460:$C$3618&lt;&gt;$C460,0),0)))</f>
        <v>944376281.26817918</v>
      </c>
      <c r="P461" s="16">
        <f t="shared" si="103"/>
        <v>787892146.59685874</v>
      </c>
      <c r="Q461" s="27">
        <f t="shared" si="109"/>
        <v>63</v>
      </c>
      <c r="R461" s="7">
        <f t="shared" ref="R461:R524" si="114">IF(Q461=0, 0, (O461-P461)/Q461)</f>
        <v>2483875.1535130227</v>
      </c>
      <c r="S461" s="7">
        <f t="shared" si="106"/>
        <v>2365328.6390517135</v>
      </c>
      <c r="T461" s="5">
        <f>VLOOKUP($B461,'Benchmark Data'!$A:$B,2,FALSE)</f>
        <v>11.93</v>
      </c>
      <c r="U461" s="12">
        <f t="shared" ref="U461:U524" si="115">LN(T461/T460)</f>
        <v>-9.1782037708501539E-3</v>
      </c>
      <c r="V461" s="7">
        <f t="shared" ref="V461:V524" si="116">V460*EXP($U461)+$S461</f>
        <v>1017163559.0314143</v>
      </c>
    </row>
    <row r="462" spans="1:22" x14ac:dyDescent="0.25">
      <c r="A462" s="5">
        <f t="shared" si="107"/>
        <v>2005</v>
      </c>
      <c r="B462" s="6">
        <f t="shared" si="110"/>
        <v>38402</v>
      </c>
      <c r="C462" s="7">
        <f>MAX(SUMIFS('Filing Data'!$V:$V,'Filing Data'!$D:$D,'Benchmark Value'!$B462),C461)</f>
        <v>787892146.59685874</v>
      </c>
      <c r="D462" s="7">
        <f>SUMIFS('Filing Data'!$Z:$Z,'Filing Data'!$D:$D,'Benchmark Value'!$B462)</f>
        <v>0</v>
      </c>
      <c r="E462" s="16">
        <f t="shared" si="111"/>
        <v>-15253541.340253821</v>
      </c>
      <c r="F462" s="10">
        <f>SUM(D$11:D461)</f>
        <v>0</v>
      </c>
      <c r="G462" s="10">
        <f t="shared" si="104"/>
        <v>365</v>
      </c>
      <c r="H462" s="7">
        <f t="shared" si="112"/>
        <v>-41790.524219873478</v>
      </c>
      <c r="I462" s="16">
        <f>SUMIFS('Filing Data'!$X:$X,'Filing Data'!$D:$D,'Benchmark Value'!$B462)</f>
        <v>0</v>
      </c>
      <c r="J462" s="16">
        <f t="shared" si="108"/>
        <v>28015936.438124154</v>
      </c>
      <c r="K462" s="10">
        <f>SUM(I$11:I461)</f>
        <v>0</v>
      </c>
      <c r="L462" s="27">
        <f t="shared" si="105"/>
        <v>365</v>
      </c>
      <c r="M462" s="7">
        <f t="shared" si="113"/>
        <v>76755.99024143604</v>
      </c>
      <c r="N462" s="7">
        <f>IF(ISNA(VLOOKUP(B462,'Distribution Data'!$G:$H,2,FALSE)),0,VLOOKUP(B462,'Distribution Data'!$G:$H,2,FALSE))</f>
        <v>0</v>
      </c>
      <c r="O462" s="16">
        <f>IF(ISNA(INDEX($C461:$C$3618,MATCH(TRUE,INDEX($C461:$C$3618&lt;&gt;$C461,0),0))), O461, INDEX($C461:$C$3618,MATCH(TRUE,INDEX($C461:$C$3618&lt;&gt;$C461,0),0)))</f>
        <v>944376281.26817918</v>
      </c>
      <c r="P462" s="16">
        <f t="shared" si="103"/>
        <v>787892146.59685874</v>
      </c>
      <c r="Q462" s="27">
        <f t="shared" si="109"/>
        <v>63</v>
      </c>
      <c r="R462" s="7">
        <f t="shared" si="114"/>
        <v>2483875.1535130227</v>
      </c>
      <c r="S462" s="7">
        <f t="shared" si="106"/>
        <v>2365328.6390517135</v>
      </c>
      <c r="T462" s="5">
        <f>VLOOKUP($B462,'Benchmark Data'!$A:$B,2,FALSE)</f>
        <v>11.93</v>
      </c>
      <c r="U462" s="12">
        <f t="shared" si="115"/>
        <v>0</v>
      </c>
      <c r="V462" s="7">
        <f t="shared" si="116"/>
        <v>1019528887.6704659</v>
      </c>
    </row>
    <row r="463" spans="1:22" x14ac:dyDescent="0.25">
      <c r="A463" s="5">
        <f t="shared" si="107"/>
        <v>2005</v>
      </c>
      <c r="B463" s="6">
        <f t="shared" si="110"/>
        <v>38403</v>
      </c>
      <c r="C463" s="7">
        <f>MAX(SUMIFS('Filing Data'!$V:$V,'Filing Data'!$D:$D,'Benchmark Value'!$B463),C462)</f>
        <v>787892146.59685874</v>
      </c>
      <c r="D463" s="7">
        <f>SUMIFS('Filing Data'!$Z:$Z,'Filing Data'!$D:$D,'Benchmark Value'!$B463)</f>
        <v>0</v>
      </c>
      <c r="E463" s="16">
        <f t="shared" si="111"/>
        <v>-15253541.340253821</v>
      </c>
      <c r="F463" s="10">
        <f>SUM(D$11:D462)</f>
        <v>0</v>
      </c>
      <c r="G463" s="10">
        <f t="shared" si="104"/>
        <v>365</v>
      </c>
      <c r="H463" s="7">
        <f t="shared" si="112"/>
        <v>-41790.524219873478</v>
      </c>
      <c r="I463" s="16">
        <f>SUMIFS('Filing Data'!$X:$X,'Filing Data'!$D:$D,'Benchmark Value'!$B463)</f>
        <v>0</v>
      </c>
      <c r="J463" s="16">
        <f t="shared" si="108"/>
        <v>28015936.438124154</v>
      </c>
      <c r="K463" s="10">
        <f>SUM(I$11:I462)</f>
        <v>0</v>
      </c>
      <c r="L463" s="27">
        <f t="shared" si="105"/>
        <v>365</v>
      </c>
      <c r="M463" s="7">
        <f t="shared" si="113"/>
        <v>76755.99024143604</v>
      </c>
      <c r="N463" s="7">
        <f>IF(ISNA(VLOOKUP(B463,'Distribution Data'!$G:$H,2,FALSE)),0,VLOOKUP(B463,'Distribution Data'!$G:$H,2,FALSE))</f>
        <v>0</v>
      </c>
      <c r="O463" s="16">
        <f>IF(ISNA(INDEX($C462:$C$3618,MATCH(TRUE,INDEX($C462:$C$3618&lt;&gt;$C462,0),0))), O462, INDEX($C462:$C$3618,MATCH(TRUE,INDEX($C462:$C$3618&lt;&gt;$C462,0),0)))</f>
        <v>944376281.26817918</v>
      </c>
      <c r="P463" s="16">
        <f t="shared" si="103"/>
        <v>787892146.59685874</v>
      </c>
      <c r="Q463" s="27">
        <f t="shared" si="109"/>
        <v>63</v>
      </c>
      <c r="R463" s="7">
        <f t="shared" si="114"/>
        <v>2483875.1535130227</v>
      </c>
      <c r="S463" s="7">
        <f t="shared" si="106"/>
        <v>2365328.6390517135</v>
      </c>
      <c r="T463" s="5">
        <f>VLOOKUP($B463,'Benchmark Data'!$A:$B,2,FALSE)</f>
        <v>11.93</v>
      </c>
      <c r="U463" s="12">
        <f t="shared" si="115"/>
        <v>0</v>
      </c>
      <c r="V463" s="7">
        <f t="shared" si="116"/>
        <v>1021894216.3095176</v>
      </c>
    </row>
    <row r="464" spans="1:22" x14ac:dyDescent="0.25">
      <c r="A464" s="5">
        <f t="shared" si="107"/>
        <v>2005</v>
      </c>
      <c r="B464" s="6">
        <f t="shared" si="110"/>
        <v>38404</v>
      </c>
      <c r="C464" s="7">
        <f>MAX(SUMIFS('Filing Data'!$V:$V,'Filing Data'!$D:$D,'Benchmark Value'!$B464),C463)</f>
        <v>787892146.59685874</v>
      </c>
      <c r="D464" s="7">
        <f>SUMIFS('Filing Data'!$Z:$Z,'Filing Data'!$D:$D,'Benchmark Value'!$B464)</f>
        <v>0</v>
      </c>
      <c r="E464" s="16">
        <f t="shared" si="111"/>
        <v>-15253541.340253821</v>
      </c>
      <c r="F464" s="10">
        <f>SUM(D$11:D463)</f>
        <v>0</v>
      </c>
      <c r="G464" s="10">
        <f t="shared" si="104"/>
        <v>365</v>
      </c>
      <c r="H464" s="7">
        <f t="shared" si="112"/>
        <v>-41790.524219873478</v>
      </c>
      <c r="I464" s="16">
        <f>SUMIFS('Filing Data'!$X:$X,'Filing Data'!$D:$D,'Benchmark Value'!$B464)</f>
        <v>0</v>
      </c>
      <c r="J464" s="16">
        <f t="shared" si="108"/>
        <v>28015936.438124154</v>
      </c>
      <c r="K464" s="10">
        <f>SUM(I$11:I463)</f>
        <v>0</v>
      </c>
      <c r="L464" s="27">
        <f t="shared" si="105"/>
        <v>365</v>
      </c>
      <c r="M464" s="7">
        <f t="shared" si="113"/>
        <v>76755.99024143604</v>
      </c>
      <c r="N464" s="7">
        <f>IF(ISNA(VLOOKUP(B464,'Distribution Data'!$G:$H,2,FALSE)),0,VLOOKUP(B464,'Distribution Data'!$G:$H,2,FALSE))</f>
        <v>0</v>
      </c>
      <c r="O464" s="16">
        <f>IF(ISNA(INDEX($C463:$C$3618,MATCH(TRUE,INDEX($C463:$C$3618&lt;&gt;$C463,0),0))), O463, INDEX($C463:$C$3618,MATCH(TRUE,INDEX($C463:$C$3618&lt;&gt;$C463,0),0)))</f>
        <v>944376281.26817918</v>
      </c>
      <c r="P464" s="16">
        <f t="shared" si="103"/>
        <v>787892146.59685874</v>
      </c>
      <c r="Q464" s="27">
        <f t="shared" si="109"/>
        <v>63</v>
      </c>
      <c r="R464" s="7">
        <f t="shared" si="114"/>
        <v>2483875.1535130227</v>
      </c>
      <c r="S464" s="7">
        <f t="shared" si="106"/>
        <v>2365328.6390517135</v>
      </c>
      <c r="T464" s="5">
        <f>VLOOKUP($B464,'Benchmark Data'!$A:$B,2,FALSE)</f>
        <v>11.93</v>
      </c>
      <c r="U464" s="12">
        <f t="shared" si="115"/>
        <v>0</v>
      </c>
      <c r="V464" s="7">
        <f t="shared" si="116"/>
        <v>1024259544.9485693</v>
      </c>
    </row>
    <row r="465" spans="1:22" x14ac:dyDescent="0.25">
      <c r="A465" s="5">
        <f t="shared" si="107"/>
        <v>2005</v>
      </c>
      <c r="B465" s="6">
        <f t="shared" si="110"/>
        <v>38405</v>
      </c>
      <c r="C465" s="7">
        <f>MAX(SUMIFS('Filing Data'!$V:$V,'Filing Data'!$D:$D,'Benchmark Value'!$B465),C464)</f>
        <v>787892146.59685874</v>
      </c>
      <c r="D465" s="7">
        <f>SUMIFS('Filing Data'!$Z:$Z,'Filing Data'!$D:$D,'Benchmark Value'!$B465)</f>
        <v>0</v>
      </c>
      <c r="E465" s="16">
        <f t="shared" si="111"/>
        <v>-15253541.340253821</v>
      </c>
      <c r="F465" s="10">
        <f>SUM(D$11:D464)</f>
        <v>0</v>
      </c>
      <c r="G465" s="10">
        <f t="shared" si="104"/>
        <v>365</v>
      </c>
      <c r="H465" s="7">
        <f t="shared" si="112"/>
        <v>-41790.524219873478</v>
      </c>
      <c r="I465" s="16">
        <f>SUMIFS('Filing Data'!$X:$X,'Filing Data'!$D:$D,'Benchmark Value'!$B465)</f>
        <v>0</v>
      </c>
      <c r="J465" s="16">
        <f t="shared" si="108"/>
        <v>28015936.438124154</v>
      </c>
      <c r="K465" s="10">
        <f>SUM(I$11:I464)</f>
        <v>0</v>
      </c>
      <c r="L465" s="27">
        <f t="shared" si="105"/>
        <v>365</v>
      </c>
      <c r="M465" s="7">
        <f t="shared" si="113"/>
        <v>76755.99024143604</v>
      </c>
      <c r="N465" s="7">
        <f>IF(ISNA(VLOOKUP(B465,'Distribution Data'!$G:$H,2,FALSE)),0,VLOOKUP(B465,'Distribution Data'!$G:$H,2,FALSE))</f>
        <v>0</v>
      </c>
      <c r="O465" s="16">
        <f>IF(ISNA(INDEX($C464:$C$3618,MATCH(TRUE,INDEX($C464:$C$3618&lt;&gt;$C464,0),0))), O464, INDEX($C464:$C$3618,MATCH(TRUE,INDEX($C464:$C$3618&lt;&gt;$C464,0),0)))</f>
        <v>944376281.26817918</v>
      </c>
      <c r="P465" s="16">
        <f t="shared" si="103"/>
        <v>787892146.59685874</v>
      </c>
      <c r="Q465" s="27">
        <f t="shared" si="109"/>
        <v>63</v>
      </c>
      <c r="R465" s="7">
        <f t="shared" si="114"/>
        <v>2483875.1535130227</v>
      </c>
      <c r="S465" s="7">
        <f t="shared" si="106"/>
        <v>2365328.6390517135</v>
      </c>
      <c r="T465" s="5">
        <f>VLOOKUP($B465,'Benchmark Data'!$A:$B,2,FALSE)</f>
        <v>11.63</v>
      </c>
      <c r="U465" s="12">
        <f t="shared" si="115"/>
        <v>-2.5468269579251638E-2</v>
      </c>
      <c r="V465" s="7">
        <f t="shared" si="116"/>
        <v>1000868137.335771</v>
      </c>
    </row>
    <row r="466" spans="1:22" x14ac:dyDescent="0.25">
      <c r="A466" s="5">
        <f t="shared" si="107"/>
        <v>2005</v>
      </c>
      <c r="B466" s="6">
        <f t="shared" si="110"/>
        <v>38406</v>
      </c>
      <c r="C466" s="7">
        <f>MAX(SUMIFS('Filing Data'!$V:$V,'Filing Data'!$D:$D,'Benchmark Value'!$B466),C465)</f>
        <v>787892146.59685874</v>
      </c>
      <c r="D466" s="7">
        <f>SUMIFS('Filing Data'!$Z:$Z,'Filing Data'!$D:$D,'Benchmark Value'!$B466)</f>
        <v>0</v>
      </c>
      <c r="E466" s="16">
        <f t="shared" si="111"/>
        <v>-15253541.340253821</v>
      </c>
      <c r="F466" s="10">
        <f>SUM(D$11:D465)</f>
        <v>0</v>
      </c>
      <c r="G466" s="10">
        <f t="shared" si="104"/>
        <v>365</v>
      </c>
      <c r="H466" s="7">
        <f t="shared" si="112"/>
        <v>-41790.524219873478</v>
      </c>
      <c r="I466" s="16">
        <f>SUMIFS('Filing Data'!$X:$X,'Filing Data'!$D:$D,'Benchmark Value'!$B466)</f>
        <v>0</v>
      </c>
      <c r="J466" s="16">
        <f t="shared" si="108"/>
        <v>28015936.438124154</v>
      </c>
      <c r="K466" s="10">
        <f>SUM(I$11:I465)</f>
        <v>0</v>
      </c>
      <c r="L466" s="27">
        <f t="shared" si="105"/>
        <v>365</v>
      </c>
      <c r="M466" s="7">
        <f t="shared" si="113"/>
        <v>76755.99024143604</v>
      </c>
      <c r="N466" s="7">
        <f>IF(ISNA(VLOOKUP(B466,'Distribution Data'!$G:$H,2,FALSE)),0,VLOOKUP(B466,'Distribution Data'!$G:$H,2,FALSE))</f>
        <v>0</v>
      </c>
      <c r="O466" s="16">
        <f>IF(ISNA(INDEX($C465:$C$3618,MATCH(TRUE,INDEX($C465:$C$3618&lt;&gt;$C465,0),0))), O465, INDEX($C465:$C$3618,MATCH(TRUE,INDEX($C465:$C$3618&lt;&gt;$C465,0),0)))</f>
        <v>944376281.26817918</v>
      </c>
      <c r="P466" s="16">
        <f t="shared" si="103"/>
        <v>787892146.59685874</v>
      </c>
      <c r="Q466" s="27">
        <f t="shared" si="109"/>
        <v>63</v>
      </c>
      <c r="R466" s="7">
        <f t="shared" si="114"/>
        <v>2483875.1535130227</v>
      </c>
      <c r="S466" s="7">
        <f t="shared" si="106"/>
        <v>2365328.6390517135</v>
      </c>
      <c r="T466" s="5">
        <f>VLOOKUP($B466,'Benchmark Data'!$A:$B,2,FALSE)</f>
        <v>11.59</v>
      </c>
      <c r="U466" s="12">
        <f t="shared" si="115"/>
        <v>-3.4453091789128044E-3</v>
      </c>
      <c r="V466" s="7">
        <f t="shared" si="116"/>
        <v>999791099.20840549</v>
      </c>
    </row>
    <row r="467" spans="1:22" x14ac:dyDescent="0.25">
      <c r="A467" s="5">
        <f t="shared" si="107"/>
        <v>2005</v>
      </c>
      <c r="B467" s="6">
        <f t="shared" si="110"/>
        <v>38407</v>
      </c>
      <c r="C467" s="7">
        <f>MAX(SUMIFS('Filing Data'!$V:$V,'Filing Data'!$D:$D,'Benchmark Value'!$B467),C466)</f>
        <v>787892146.59685874</v>
      </c>
      <c r="D467" s="7">
        <f>SUMIFS('Filing Data'!$Z:$Z,'Filing Data'!$D:$D,'Benchmark Value'!$B467)</f>
        <v>0</v>
      </c>
      <c r="E467" s="16">
        <f t="shared" si="111"/>
        <v>-15253541.340253821</v>
      </c>
      <c r="F467" s="10">
        <f>SUM(D$11:D466)</f>
        <v>0</v>
      </c>
      <c r="G467" s="10">
        <f t="shared" si="104"/>
        <v>365</v>
      </c>
      <c r="H467" s="7">
        <f t="shared" si="112"/>
        <v>-41790.524219873478</v>
      </c>
      <c r="I467" s="16">
        <f>SUMIFS('Filing Data'!$X:$X,'Filing Data'!$D:$D,'Benchmark Value'!$B467)</f>
        <v>0</v>
      </c>
      <c r="J467" s="16">
        <f t="shared" si="108"/>
        <v>28015936.438124154</v>
      </c>
      <c r="K467" s="10">
        <f>SUM(I$11:I466)</f>
        <v>0</v>
      </c>
      <c r="L467" s="27">
        <f t="shared" si="105"/>
        <v>365</v>
      </c>
      <c r="M467" s="7">
        <f t="shared" si="113"/>
        <v>76755.99024143604</v>
      </c>
      <c r="N467" s="7">
        <f>IF(ISNA(VLOOKUP(B467,'Distribution Data'!$G:$H,2,FALSE)),0,VLOOKUP(B467,'Distribution Data'!$G:$H,2,FALSE))</f>
        <v>0</v>
      </c>
      <c r="O467" s="16">
        <f>IF(ISNA(INDEX($C466:$C$3618,MATCH(TRUE,INDEX($C466:$C$3618&lt;&gt;$C466,0),0))), O466, INDEX($C466:$C$3618,MATCH(TRUE,INDEX($C466:$C$3618&lt;&gt;$C466,0),0)))</f>
        <v>944376281.26817918</v>
      </c>
      <c r="P467" s="16">
        <f t="shared" si="103"/>
        <v>787892146.59685874</v>
      </c>
      <c r="Q467" s="27">
        <f t="shared" si="109"/>
        <v>63</v>
      </c>
      <c r="R467" s="7">
        <f t="shared" si="114"/>
        <v>2483875.1535130227</v>
      </c>
      <c r="S467" s="7">
        <f t="shared" si="106"/>
        <v>2365328.6390517135</v>
      </c>
      <c r="T467" s="5">
        <f>VLOOKUP($B467,'Benchmark Data'!$A:$B,2,FALSE)</f>
        <v>11.57</v>
      </c>
      <c r="U467" s="12">
        <f t="shared" si="115"/>
        <v>-1.7271161460750777E-3</v>
      </c>
      <c r="V467" s="7">
        <f t="shared" si="116"/>
        <v>1000431162.7927403</v>
      </c>
    </row>
    <row r="468" spans="1:22" x14ac:dyDescent="0.25">
      <c r="A468" s="5">
        <f t="shared" si="107"/>
        <v>2005</v>
      </c>
      <c r="B468" s="6">
        <f t="shared" si="110"/>
        <v>38408</v>
      </c>
      <c r="C468" s="7">
        <f>MAX(SUMIFS('Filing Data'!$V:$V,'Filing Data'!$D:$D,'Benchmark Value'!$B468),C467)</f>
        <v>787892146.59685874</v>
      </c>
      <c r="D468" s="7">
        <f>SUMIFS('Filing Data'!$Z:$Z,'Filing Data'!$D:$D,'Benchmark Value'!$B468)</f>
        <v>0</v>
      </c>
      <c r="E468" s="16">
        <f t="shared" si="111"/>
        <v>-15253541.340253821</v>
      </c>
      <c r="F468" s="10">
        <f>SUM(D$11:D467)</f>
        <v>0</v>
      </c>
      <c r="G468" s="10">
        <f t="shared" si="104"/>
        <v>365</v>
      </c>
      <c r="H468" s="7">
        <f t="shared" si="112"/>
        <v>-41790.524219873478</v>
      </c>
      <c r="I468" s="16">
        <f>SUMIFS('Filing Data'!$X:$X,'Filing Data'!$D:$D,'Benchmark Value'!$B468)</f>
        <v>0</v>
      </c>
      <c r="J468" s="16">
        <f t="shared" si="108"/>
        <v>28015936.438124154</v>
      </c>
      <c r="K468" s="10">
        <f>SUM(I$11:I467)</f>
        <v>0</v>
      </c>
      <c r="L468" s="27">
        <f t="shared" si="105"/>
        <v>365</v>
      </c>
      <c r="M468" s="7">
        <f t="shared" si="113"/>
        <v>76755.99024143604</v>
      </c>
      <c r="N468" s="7">
        <f>IF(ISNA(VLOOKUP(B468,'Distribution Data'!$G:$H,2,FALSE)),0,VLOOKUP(B468,'Distribution Data'!$G:$H,2,FALSE))</f>
        <v>0</v>
      </c>
      <c r="O468" s="16">
        <f>IF(ISNA(INDEX($C467:$C$3618,MATCH(TRUE,INDEX($C467:$C$3618&lt;&gt;$C467,0),0))), O467, INDEX($C467:$C$3618,MATCH(TRUE,INDEX($C467:$C$3618&lt;&gt;$C467,0),0)))</f>
        <v>944376281.26817918</v>
      </c>
      <c r="P468" s="16">
        <f t="shared" si="103"/>
        <v>787892146.59685874</v>
      </c>
      <c r="Q468" s="27">
        <f t="shared" si="109"/>
        <v>63</v>
      </c>
      <c r="R468" s="7">
        <f t="shared" si="114"/>
        <v>2483875.1535130227</v>
      </c>
      <c r="S468" s="7">
        <f t="shared" si="106"/>
        <v>2365328.6390517135</v>
      </c>
      <c r="T468" s="5">
        <f>VLOOKUP($B468,'Benchmark Data'!$A:$B,2,FALSE)</f>
        <v>11.78</v>
      </c>
      <c r="U468" s="12">
        <f t="shared" si="115"/>
        <v>1.7987637017855333E-2</v>
      </c>
      <c r="V468" s="7">
        <f t="shared" si="116"/>
        <v>1020954706.1410811</v>
      </c>
    </row>
    <row r="469" spans="1:22" x14ac:dyDescent="0.25">
      <c r="A469" s="5">
        <f t="shared" si="107"/>
        <v>2005</v>
      </c>
      <c r="B469" s="6">
        <f t="shared" si="110"/>
        <v>38409</v>
      </c>
      <c r="C469" s="7">
        <f>MAX(SUMIFS('Filing Data'!$V:$V,'Filing Data'!$D:$D,'Benchmark Value'!$B469),C468)</f>
        <v>787892146.59685874</v>
      </c>
      <c r="D469" s="7">
        <f>SUMIFS('Filing Data'!$Z:$Z,'Filing Data'!$D:$D,'Benchmark Value'!$B469)</f>
        <v>0</v>
      </c>
      <c r="E469" s="16">
        <f t="shared" si="111"/>
        <v>-15253541.340253821</v>
      </c>
      <c r="F469" s="10">
        <f>SUM(D$11:D468)</f>
        <v>0</v>
      </c>
      <c r="G469" s="10">
        <f t="shared" si="104"/>
        <v>365</v>
      </c>
      <c r="H469" s="7">
        <f t="shared" si="112"/>
        <v>-41790.524219873478</v>
      </c>
      <c r="I469" s="16">
        <f>SUMIFS('Filing Data'!$X:$X,'Filing Data'!$D:$D,'Benchmark Value'!$B469)</f>
        <v>0</v>
      </c>
      <c r="J469" s="16">
        <f t="shared" si="108"/>
        <v>28015936.438124154</v>
      </c>
      <c r="K469" s="10">
        <f>SUM(I$11:I468)</f>
        <v>0</v>
      </c>
      <c r="L469" s="27">
        <f t="shared" si="105"/>
        <v>365</v>
      </c>
      <c r="M469" s="7">
        <f t="shared" si="113"/>
        <v>76755.99024143604</v>
      </c>
      <c r="N469" s="7">
        <f>IF(ISNA(VLOOKUP(B469,'Distribution Data'!$G:$H,2,FALSE)),0,VLOOKUP(B469,'Distribution Data'!$G:$H,2,FALSE))</f>
        <v>0</v>
      </c>
      <c r="O469" s="16">
        <f>IF(ISNA(INDEX($C468:$C$3618,MATCH(TRUE,INDEX($C468:$C$3618&lt;&gt;$C468,0),0))), O468, INDEX($C468:$C$3618,MATCH(TRUE,INDEX($C468:$C$3618&lt;&gt;$C468,0),0)))</f>
        <v>944376281.26817918</v>
      </c>
      <c r="P469" s="16">
        <f t="shared" si="103"/>
        <v>787892146.59685874</v>
      </c>
      <c r="Q469" s="27">
        <f t="shared" si="109"/>
        <v>63</v>
      </c>
      <c r="R469" s="7">
        <f t="shared" si="114"/>
        <v>2483875.1535130227</v>
      </c>
      <c r="S469" s="7">
        <f t="shared" si="106"/>
        <v>2365328.6390517135</v>
      </c>
      <c r="T469" s="5">
        <f>VLOOKUP($B469,'Benchmark Data'!$A:$B,2,FALSE)</f>
        <v>11.78</v>
      </c>
      <c r="U469" s="12">
        <f t="shared" si="115"/>
        <v>0</v>
      </c>
      <c r="V469" s="7">
        <f t="shared" si="116"/>
        <v>1023320034.7801328</v>
      </c>
    </row>
    <row r="470" spans="1:22" x14ac:dyDescent="0.25">
      <c r="A470" s="5">
        <f t="shared" si="107"/>
        <v>2005</v>
      </c>
      <c r="B470" s="6">
        <f t="shared" si="110"/>
        <v>38410</v>
      </c>
      <c r="C470" s="7">
        <f>MAX(SUMIFS('Filing Data'!$V:$V,'Filing Data'!$D:$D,'Benchmark Value'!$B470),C469)</f>
        <v>787892146.59685874</v>
      </c>
      <c r="D470" s="7">
        <f>SUMIFS('Filing Data'!$Z:$Z,'Filing Data'!$D:$D,'Benchmark Value'!$B470)</f>
        <v>0</v>
      </c>
      <c r="E470" s="16">
        <f t="shared" si="111"/>
        <v>-15253541.340253821</v>
      </c>
      <c r="F470" s="10">
        <f>SUM(D$11:D469)</f>
        <v>0</v>
      </c>
      <c r="G470" s="10">
        <f t="shared" si="104"/>
        <v>365</v>
      </c>
      <c r="H470" s="7">
        <f t="shared" si="112"/>
        <v>-41790.524219873478</v>
      </c>
      <c r="I470" s="16">
        <f>SUMIFS('Filing Data'!$X:$X,'Filing Data'!$D:$D,'Benchmark Value'!$B470)</f>
        <v>0</v>
      </c>
      <c r="J470" s="16">
        <f t="shared" si="108"/>
        <v>28015936.438124154</v>
      </c>
      <c r="K470" s="10">
        <f>SUM(I$11:I469)</f>
        <v>0</v>
      </c>
      <c r="L470" s="27">
        <f t="shared" si="105"/>
        <v>365</v>
      </c>
      <c r="M470" s="7">
        <f t="shared" si="113"/>
        <v>76755.99024143604</v>
      </c>
      <c r="N470" s="7">
        <f>IF(ISNA(VLOOKUP(B470,'Distribution Data'!$G:$H,2,FALSE)),0,VLOOKUP(B470,'Distribution Data'!$G:$H,2,FALSE))</f>
        <v>0</v>
      </c>
      <c r="O470" s="16">
        <f>IF(ISNA(INDEX($C469:$C$3618,MATCH(TRUE,INDEX($C469:$C$3618&lt;&gt;$C469,0),0))), O469, INDEX($C469:$C$3618,MATCH(TRUE,INDEX($C469:$C$3618&lt;&gt;$C469,0),0)))</f>
        <v>944376281.26817918</v>
      </c>
      <c r="P470" s="16">
        <f t="shared" si="103"/>
        <v>787892146.59685874</v>
      </c>
      <c r="Q470" s="27">
        <f t="shared" si="109"/>
        <v>63</v>
      </c>
      <c r="R470" s="7">
        <f t="shared" si="114"/>
        <v>2483875.1535130227</v>
      </c>
      <c r="S470" s="7">
        <f t="shared" si="106"/>
        <v>2365328.6390517135</v>
      </c>
      <c r="T470" s="5">
        <f>VLOOKUP($B470,'Benchmark Data'!$A:$B,2,FALSE)</f>
        <v>11.78</v>
      </c>
      <c r="U470" s="12">
        <f t="shared" si="115"/>
        <v>0</v>
      </c>
      <c r="V470" s="7">
        <f t="shared" si="116"/>
        <v>1025685363.4191844</v>
      </c>
    </row>
    <row r="471" spans="1:22" x14ac:dyDescent="0.25">
      <c r="A471" s="5">
        <f t="shared" si="107"/>
        <v>2005</v>
      </c>
      <c r="B471" s="6">
        <f t="shared" si="110"/>
        <v>38411</v>
      </c>
      <c r="C471" s="7">
        <f>MAX(SUMIFS('Filing Data'!$V:$V,'Filing Data'!$D:$D,'Benchmark Value'!$B471),C470)</f>
        <v>787892146.59685874</v>
      </c>
      <c r="D471" s="7">
        <f>SUMIFS('Filing Data'!$Z:$Z,'Filing Data'!$D:$D,'Benchmark Value'!$B471)</f>
        <v>0</v>
      </c>
      <c r="E471" s="16">
        <f t="shared" si="111"/>
        <v>-15253541.340253821</v>
      </c>
      <c r="F471" s="10">
        <f>SUM(D$11:D470)</f>
        <v>0</v>
      </c>
      <c r="G471" s="10">
        <f t="shared" si="104"/>
        <v>365</v>
      </c>
      <c r="H471" s="7">
        <f t="shared" si="112"/>
        <v>-41790.524219873478</v>
      </c>
      <c r="I471" s="16">
        <f>SUMIFS('Filing Data'!$X:$X,'Filing Data'!$D:$D,'Benchmark Value'!$B471)</f>
        <v>0</v>
      </c>
      <c r="J471" s="16">
        <f t="shared" si="108"/>
        <v>28015936.438124154</v>
      </c>
      <c r="K471" s="10">
        <f>SUM(I$11:I470)</f>
        <v>0</v>
      </c>
      <c r="L471" s="27">
        <f t="shared" si="105"/>
        <v>365</v>
      </c>
      <c r="M471" s="7">
        <f t="shared" si="113"/>
        <v>76755.99024143604</v>
      </c>
      <c r="N471" s="7">
        <f>IF(ISNA(VLOOKUP(B471,'Distribution Data'!$G:$H,2,FALSE)),0,VLOOKUP(B471,'Distribution Data'!$G:$H,2,FALSE))</f>
        <v>0</v>
      </c>
      <c r="O471" s="16">
        <f>IF(ISNA(INDEX($C470:$C$3618,MATCH(TRUE,INDEX($C470:$C$3618&lt;&gt;$C470,0),0))), O470, INDEX($C470:$C$3618,MATCH(TRUE,INDEX($C470:$C$3618&lt;&gt;$C470,0),0)))</f>
        <v>944376281.26817918</v>
      </c>
      <c r="P471" s="16">
        <f t="shared" si="103"/>
        <v>787892146.59685874</v>
      </c>
      <c r="Q471" s="27">
        <f t="shared" si="109"/>
        <v>63</v>
      </c>
      <c r="R471" s="7">
        <f t="shared" si="114"/>
        <v>2483875.1535130227</v>
      </c>
      <c r="S471" s="7">
        <f t="shared" si="106"/>
        <v>2365328.6390517135</v>
      </c>
      <c r="T471" s="5">
        <f>VLOOKUP($B471,'Benchmark Data'!$A:$B,2,FALSE)</f>
        <v>11.69</v>
      </c>
      <c r="U471" s="12">
        <f t="shared" si="115"/>
        <v>-7.6694027394636193E-3</v>
      </c>
      <c r="V471" s="7">
        <f t="shared" si="116"/>
        <v>1020214386.2256616</v>
      </c>
    </row>
    <row r="472" spans="1:22" x14ac:dyDescent="0.25">
      <c r="A472" s="5">
        <f t="shared" si="107"/>
        <v>2005</v>
      </c>
      <c r="B472" s="6">
        <f t="shared" si="110"/>
        <v>38412</v>
      </c>
      <c r="C472" s="7">
        <f>MAX(SUMIFS('Filing Data'!$V:$V,'Filing Data'!$D:$D,'Benchmark Value'!$B472),C471)</f>
        <v>787892146.59685874</v>
      </c>
      <c r="D472" s="7">
        <f>SUMIFS('Filing Data'!$Z:$Z,'Filing Data'!$D:$D,'Benchmark Value'!$B472)</f>
        <v>0</v>
      </c>
      <c r="E472" s="16">
        <f t="shared" si="111"/>
        <v>-15253541.340253821</v>
      </c>
      <c r="F472" s="10">
        <f>SUM(D$11:D471)</f>
        <v>0</v>
      </c>
      <c r="G472" s="10">
        <f t="shared" si="104"/>
        <v>365</v>
      </c>
      <c r="H472" s="7">
        <f t="shared" si="112"/>
        <v>-41790.524219873478</v>
      </c>
      <c r="I472" s="16">
        <f>SUMIFS('Filing Data'!$X:$X,'Filing Data'!$D:$D,'Benchmark Value'!$B472)</f>
        <v>0</v>
      </c>
      <c r="J472" s="16">
        <f t="shared" si="108"/>
        <v>28015936.438124154</v>
      </c>
      <c r="K472" s="10">
        <f>SUM(I$11:I471)</f>
        <v>0</v>
      </c>
      <c r="L472" s="27">
        <f t="shared" si="105"/>
        <v>365</v>
      </c>
      <c r="M472" s="7">
        <f t="shared" si="113"/>
        <v>76755.99024143604</v>
      </c>
      <c r="N472" s="7">
        <f>IF(ISNA(VLOOKUP(B472,'Distribution Data'!$G:$H,2,FALSE)),0,VLOOKUP(B472,'Distribution Data'!$G:$H,2,FALSE))</f>
        <v>0</v>
      </c>
      <c r="O472" s="16">
        <f>IF(ISNA(INDEX($C471:$C$3618,MATCH(TRUE,INDEX($C471:$C$3618&lt;&gt;$C471,0),0))), O471, INDEX($C471:$C$3618,MATCH(TRUE,INDEX($C471:$C$3618&lt;&gt;$C471,0),0)))</f>
        <v>944376281.26817918</v>
      </c>
      <c r="P472" s="16">
        <f t="shared" si="103"/>
        <v>787892146.59685874</v>
      </c>
      <c r="Q472" s="27">
        <f t="shared" si="109"/>
        <v>63</v>
      </c>
      <c r="R472" s="7">
        <f t="shared" si="114"/>
        <v>2483875.1535130227</v>
      </c>
      <c r="S472" s="7">
        <f t="shared" si="106"/>
        <v>2365328.6390517135</v>
      </c>
      <c r="T472" s="5">
        <f>VLOOKUP($B472,'Benchmark Data'!$A:$B,2,FALSE)</f>
        <v>11.81</v>
      </c>
      <c r="U472" s="12">
        <f t="shared" si="115"/>
        <v>1.0212854725294035E-2</v>
      </c>
      <c r="V472" s="7">
        <f t="shared" si="116"/>
        <v>1033052403.1749854</v>
      </c>
    </row>
    <row r="473" spans="1:22" x14ac:dyDescent="0.25">
      <c r="A473" s="5">
        <f t="shared" si="107"/>
        <v>2005</v>
      </c>
      <c r="B473" s="6">
        <f t="shared" si="110"/>
        <v>38413</v>
      </c>
      <c r="C473" s="7">
        <f>MAX(SUMIFS('Filing Data'!$V:$V,'Filing Data'!$D:$D,'Benchmark Value'!$B473),C472)</f>
        <v>787892146.59685874</v>
      </c>
      <c r="D473" s="7">
        <f>SUMIFS('Filing Data'!$Z:$Z,'Filing Data'!$D:$D,'Benchmark Value'!$B473)</f>
        <v>0</v>
      </c>
      <c r="E473" s="16">
        <f t="shared" si="111"/>
        <v>-15253541.340253821</v>
      </c>
      <c r="F473" s="10">
        <f>SUM(D$11:D472)</f>
        <v>0</v>
      </c>
      <c r="G473" s="10">
        <f t="shared" si="104"/>
        <v>365</v>
      </c>
      <c r="H473" s="7">
        <f t="shared" si="112"/>
        <v>-41790.524219873478</v>
      </c>
      <c r="I473" s="16">
        <f>SUMIFS('Filing Data'!$X:$X,'Filing Data'!$D:$D,'Benchmark Value'!$B473)</f>
        <v>0</v>
      </c>
      <c r="J473" s="16">
        <f t="shared" si="108"/>
        <v>28015936.438124154</v>
      </c>
      <c r="K473" s="10">
        <f>SUM(I$11:I472)</f>
        <v>0</v>
      </c>
      <c r="L473" s="27">
        <f t="shared" si="105"/>
        <v>365</v>
      </c>
      <c r="M473" s="7">
        <f t="shared" si="113"/>
        <v>76755.99024143604</v>
      </c>
      <c r="N473" s="7">
        <f>IF(ISNA(VLOOKUP(B473,'Distribution Data'!$G:$H,2,FALSE)),0,VLOOKUP(B473,'Distribution Data'!$G:$H,2,FALSE))</f>
        <v>0</v>
      </c>
      <c r="O473" s="16">
        <f>IF(ISNA(INDEX($C472:$C$3618,MATCH(TRUE,INDEX($C472:$C$3618&lt;&gt;$C472,0),0))), O472, INDEX($C472:$C$3618,MATCH(TRUE,INDEX($C472:$C$3618&lt;&gt;$C472,0),0)))</f>
        <v>944376281.26817918</v>
      </c>
      <c r="P473" s="16">
        <f t="shared" si="103"/>
        <v>787892146.59685874</v>
      </c>
      <c r="Q473" s="27">
        <f t="shared" si="109"/>
        <v>63</v>
      </c>
      <c r="R473" s="7">
        <f t="shared" si="114"/>
        <v>2483875.1535130227</v>
      </c>
      <c r="S473" s="7">
        <f t="shared" si="106"/>
        <v>2365328.6390517135</v>
      </c>
      <c r="T473" s="5">
        <f>VLOOKUP($B473,'Benchmark Data'!$A:$B,2,FALSE)</f>
        <v>11.74</v>
      </c>
      <c r="U473" s="12">
        <f t="shared" si="115"/>
        <v>-5.9448158093206166E-3</v>
      </c>
      <c r="V473" s="7">
        <f t="shared" si="116"/>
        <v>1029294643.9036011</v>
      </c>
    </row>
    <row r="474" spans="1:22" x14ac:dyDescent="0.25">
      <c r="A474" s="5">
        <f t="shared" si="107"/>
        <v>2005</v>
      </c>
      <c r="B474" s="6">
        <f t="shared" si="110"/>
        <v>38414</v>
      </c>
      <c r="C474" s="7">
        <f>MAX(SUMIFS('Filing Data'!$V:$V,'Filing Data'!$D:$D,'Benchmark Value'!$B474),C473)</f>
        <v>787892146.59685874</v>
      </c>
      <c r="D474" s="7">
        <f>SUMIFS('Filing Data'!$Z:$Z,'Filing Data'!$D:$D,'Benchmark Value'!$B474)</f>
        <v>0</v>
      </c>
      <c r="E474" s="16">
        <f t="shared" si="111"/>
        <v>-15253541.340253821</v>
      </c>
      <c r="F474" s="10">
        <f>SUM(D$11:D473)</f>
        <v>0</v>
      </c>
      <c r="G474" s="10">
        <f t="shared" si="104"/>
        <v>365</v>
      </c>
      <c r="H474" s="7">
        <f t="shared" si="112"/>
        <v>-41790.524219873478</v>
      </c>
      <c r="I474" s="16">
        <f>SUMIFS('Filing Data'!$X:$X,'Filing Data'!$D:$D,'Benchmark Value'!$B474)</f>
        <v>0</v>
      </c>
      <c r="J474" s="16">
        <f t="shared" si="108"/>
        <v>28015936.438124154</v>
      </c>
      <c r="K474" s="10">
        <f>SUM(I$11:I473)</f>
        <v>0</v>
      </c>
      <c r="L474" s="27">
        <f t="shared" si="105"/>
        <v>365</v>
      </c>
      <c r="M474" s="7">
        <f t="shared" si="113"/>
        <v>76755.99024143604</v>
      </c>
      <c r="N474" s="7">
        <f>IF(ISNA(VLOOKUP(B474,'Distribution Data'!$G:$H,2,FALSE)),0,VLOOKUP(B474,'Distribution Data'!$G:$H,2,FALSE))</f>
        <v>0</v>
      </c>
      <c r="O474" s="16">
        <f>IF(ISNA(INDEX($C473:$C$3618,MATCH(TRUE,INDEX($C473:$C$3618&lt;&gt;$C473,0),0))), O473, INDEX($C473:$C$3618,MATCH(TRUE,INDEX($C473:$C$3618&lt;&gt;$C473,0),0)))</f>
        <v>944376281.26817918</v>
      </c>
      <c r="P474" s="16">
        <f t="shared" si="103"/>
        <v>787892146.59685874</v>
      </c>
      <c r="Q474" s="27">
        <f t="shared" si="109"/>
        <v>63</v>
      </c>
      <c r="R474" s="7">
        <f t="shared" si="114"/>
        <v>2483875.1535130227</v>
      </c>
      <c r="S474" s="7">
        <f t="shared" si="106"/>
        <v>2365328.6390517135</v>
      </c>
      <c r="T474" s="5">
        <f>VLOOKUP($B474,'Benchmark Data'!$A:$B,2,FALSE)</f>
        <v>11.81</v>
      </c>
      <c r="U474" s="12">
        <f t="shared" si="115"/>
        <v>5.9448158093206071E-3</v>
      </c>
      <c r="V474" s="7">
        <f t="shared" si="116"/>
        <v>1037797163.7754681</v>
      </c>
    </row>
    <row r="475" spans="1:22" x14ac:dyDescent="0.25">
      <c r="A475" s="5">
        <f t="shared" si="107"/>
        <v>2005</v>
      </c>
      <c r="B475" s="6">
        <f t="shared" si="110"/>
        <v>38415</v>
      </c>
      <c r="C475" s="7">
        <f>MAX(SUMIFS('Filing Data'!$V:$V,'Filing Data'!$D:$D,'Benchmark Value'!$B475),C474)</f>
        <v>944376281.26817918</v>
      </c>
      <c r="D475" s="7">
        <f>SUMIFS('Filing Data'!$Z:$Z,'Filing Data'!$D:$D,'Benchmark Value'!$B475)</f>
        <v>0</v>
      </c>
      <c r="E475" s="16">
        <f t="shared" si="111"/>
        <v>-15253541.340253821</v>
      </c>
      <c r="F475" s="10">
        <f>SUM(D$11:D474)</f>
        <v>0</v>
      </c>
      <c r="G475" s="10">
        <f t="shared" si="104"/>
        <v>365</v>
      </c>
      <c r="H475" s="7">
        <f t="shared" si="112"/>
        <v>-41790.524219873478</v>
      </c>
      <c r="I475" s="16">
        <f>SUMIFS('Filing Data'!$X:$X,'Filing Data'!$D:$D,'Benchmark Value'!$B475)</f>
        <v>0</v>
      </c>
      <c r="J475" s="16">
        <f t="shared" si="108"/>
        <v>28015936.438124154</v>
      </c>
      <c r="K475" s="10">
        <f>SUM(I$11:I474)</f>
        <v>0</v>
      </c>
      <c r="L475" s="27">
        <f t="shared" si="105"/>
        <v>365</v>
      </c>
      <c r="M475" s="7">
        <f t="shared" si="113"/>
        <v>76755.99024143604</v>
      </c>
      <c r="N475" s="7">
        <f>IF(ISNA(VLOOKUP(B475,'Distribution Data'!$G:$H,2,FALSE)),0,VLOOKUP(B475,'Distribution Data'!$G:$H,2,FALSE))</f>
        <v>0</v>
      </c>
      <c r="O475" s="16">
        <f>IF(ISNA(INDEX($C474:$C$3618,MATCH(TRUE,INDEX($C474:$C$3618&lt;&gt;$C474,0),0))), O474, INDEX($C474:$C$3618,MATCH(TRUE,INDEX($C474:$C$3618&lt;&gt;$C474,0),0)))</f>
        <v>944376281.26817918</v>
      </c>
      <c r="P475" s="16">
        <f t="shared" si="103"/>
        <v>787892146.59685874</v>
      </c>
      <c r="Q475" s="27">
        <f t="shared" si="109"/>
        <v>63</v>
      </c>
      <c r="R475" s="7">
        <f t="shared" si="114"/>
        <v>2483875.1535130227</v>
      </c>
      <c r="S475" s="7">
        <f t="shared" si="106"/>
        <v>2365328.6390517135</v>
      </c>
      <c r="T475" s="5">
        <f>VLOOKUP($B475,'Benchmark Data'!$A:$B,2,FALSE)</f>
        <v>12.04</v>
      </c>
      <c r="U475" s="12">
        <f t="shared" si="115"/>
        <v>1.9287809671403859E-2</v>
      </c>
      <c r="V475" s="7">
        <f t="shared" si="116"/>
        <v>1060373614.1476574</v>
      </c>
    </row>
    <row r="476" spans="1:22" x14ac:dyDescent="0.25">
      <c r="A476" s="5">
        <f t="shared" si="107"/>
        <v>2005</v>
      </c>
      <c r="B476" s="6">
        <f t="shared" si="110"/>
        <v>38416</v>
      </c>
      <c r="C476" s="7">
        <f>MAX(SUMIFS('Filing Data'!$V:$V,'Filing Data'!$D:$D,'Benchmark Value'!$B476),C475)</f>
        <v>944376281.26817918</v>
      </c>
      <c r="D476" s="7">
        <f>SUMIFS('Filing Data'!$Z:$Z,'Filing Data'!$D:$D,'Benchmark Value'!$B476)</f>
        <v>0</v>
      </c>
      <c r="E476" s="16">
        <f t="shared" si="111"/>
        <v>-15253541.340253821</v>
      </c>
      <c r="F476" s="10">
        <f>SUM(D$11:D475)</f>
        <v>0</v>
      </c>
      <c r="G476" s="10">
        <f t="shared" si="104"/>
        <v>365</v>
      </c>
      <c r="H476" s="7">
        <f t="shared" si="112"/>
        <v>-41790.524219873478</v>
      </c>
      <c r="I476" s="16">
        <f>SUMIFS('Filing Data'!$X:$X,'Filing Data'!$D:$D,'Benchmark Value'!$B476)</f>
        <v>0</v>
      </c>
      <c r="J476" s="16">
        <f t="shared" si="108"/>
        <v>28015936.438124154</v>
      </c>
      <c r="K476" s="10">
        <f>SUM(I$11:I475)</f>
        <v>0</v>
      </c>
      <c r="L476" s="27">
        <f t="shared" si="105"/>
        <v>365</v>
      </c>
      <c r="M476" s="7">
        <f t="shared" si="113"/>
        <v>76755.99024143604</v>
      </c>
      <c r="N476" s="7">
        <f>IF(ISNA(VLOOKUP(B476,'Distribution Data'!$G:$H,2,FALSE)),0,VLOOKUP(B476,'Distribution Data'!$G:$H,2,FALSE))</f>
        <v>0</v>
      </c>
      <c r="O476" s="16">
        <f>IF(ISNA(INDEX($C475:$C$3618,MATCH(TRUE,INDEX($C475:$C$3618&lt;&gt;$C475,0),0))), O475, INDEX($C475:$C$3618,MATCH(TRUE,INDEX($C475:$C$3618&lt;&gt;$C475,0),0)))</f>
        <v>963675659.60653651</v>
      </c>
      <c r="P476" s="16">
        <f t="shared" si="103"/>
        <v>944376281.26817918</v>
      </c>
      <c r="Q476" s="27">
        <f t="shared" si="109"/>
        <v>7</v>
      </c>
      <c r="R476" s="7">
        <f t="shared" si="114"/>
        <v>2757054.0483367615</v>
      </c>
      <c r="S476" s="7">
        <f t="shared" si="106"/>
        <v>2638507.5338754524</v>
      </c>
      <c r="T476" s="5">
        <f>VLOOKUP($B476,'Benchmark Data'!$A:$B,2,FALSE)</f>
        <v>12.04</v>
      </c>
      <c r="U476" s="12">
        <f t="shared" si="115"/>
        <v>0</v>
      </c>
      <c r="V476" s="7">
        <f t="shared" si="116"/>
        <v>1063012121.6815329</v>
      </c>
    </row>
    <row r="477" spans="1:22" x14ac:dyDescent="0.25">
      <c r="A477" s="5">
        <f t="shared" si="107"/>
        <v>2005</v>
      </c>
      <c r="B477" s="6">
        <f t="shared" si="110"/>
        <v>38417</v>
      </c>
      <c r="C477" s="7">
        <f>MAX(SUMIFS('Filing Data'!$V:$V,'Filing Data'!$D:$D,'Benchmark Value'!$B477),C476)</f>
        <v>944376281.26817918</v>
      </c>
      <c r="D477" s="7">
        <f>SUMIFS('Filing Data'!$Z:$Z,'Filing Data'!$D:$D,'Benchmark Value'!$B477)</f>
        <v>0</v>
      </c>
      <c r="E477" s="16">
        <f t="shared" si="111"/>
        <v>-15253541.340253821</v>
      </c>
      <c r="F477" s="10">
        <f>SUM(D$11:D476)</f>
        <v>0</v>
      </c>
      <c r="G477" s="10">
        <f t="shared" si="104"/>
        <v>365</v>
      </c>
      <c r="H477" s="7">
        <f t="shared" si="112"/>
        <v>-41790.524219873478</v>
      </c>
      <c r="I477" s="16">
        <f>SUMIFS('Filing Data'!$X:$X,'Filing Data'!$D:$D,'Benchmark Value'!$B477)</f>
        <v>0</v>
      </c>
      <c r="J477" s="16">
        <f t="shared" si="108"/>
        <v>28015936.438124154</v>
      </c>
      <c r="K477" s="10">
        <f>SUM(I$11:I476)</f>
        <v>0</v>
      </c>
      <c r="L477" s="27">
        <f t="shared" si="105"/>
        <v>365</v>
      </c>
      <c r="M477" s="7">
        <f t="shared" si="113"/>
        <v>76755.99024143604</v>
      </c>
      <c r="N477" s="7">
        <f>IF(ISNA(VLOOKUP(B477,'Distribution Data'!$G:$H,2,FALSE)),0,VLOOKUP(B477,'Distribution Data'!$G:$H,2,FALSE))</f>
        <v>0</v>
      </c>
      <c r="O477" s="16">
        <f>IF(ISNA(INDEX($C476:$C$3618,MATCH(TRUE,INDEX($C476:$C$3618&lt;&gt;$C476,0),0))), O476, INDEX($C476:$C$3618,MATCH(TRUE,INDEX($C476:$C$3618&lt;&gt;$C476,0),0)))</f>
        <v>963675659.60653651</v>
      </c>
      <c r="P477" s="16">
        <f t="shared" si="103"/>
        <v>944376281.26817918</v>
      </c>
      <c r="Q477" s="27">
        <f t="shared" si="109"/>
        <v>7</v>
      </c>
      <c r="R477" s="7">
        <f t="shared" si="114"/>
        <v>2757054.0483367615</v>
      </c>
      <c r="S477" s="7">
        <f t="shared" si="106"/>
        <v>2638507.5338754524</v>
      </c>
      <c r="T477" s="5">
        <f>VLOOKUP($B477,'Benchmark Data'!$A:$B,2,FALSE)</f>
        <v>12.04</v>
      </c>
      <c r="U477" s="12">
        <f t="shared" si="115"/>
        <v>0</v>
      </c>
      <c r="V477" s="7">
        <f t="shared" si="116"/>
        <v>1065650629.2154083</v>
      </c>
    </row>
    <row r="478" spans="1:22" x14ac:dyDescent="0.25">
      <c r="A478" s="5">
        <f t="shared" si="107"/>
        <v>2005</v>
      </c>
      <c r="B478" s="6">
        <f t="shared" si="110"/>
        <v>38418</v>
      </c>
      <c r="C478" s="7">
        <f>MAX(SUMIFS('Filing Data'!$V:$V,'Filing Data'!$D:$D,'Benchmark Value'!$B478),C477)</f>
        <v>944376281.26817918</v>
      </c>
      <c r="D478" s="7">
        <f>SUMIFS('Filing Data'!$Z:$Z,'Filing Data'!$D:$D,'Benchmark Value'!$B478)</f>
        <v>0</v>
      </c>
      <c r="E478" s="16">
        <f t="shared" si="111"/>
        <v>-15253541.340253821</v>
      </c>
      <c r="F478" s="10">
        <f>SUM(D$11:D477)</f>
        <v>0</v>
      </c>
      <c r="G478" s="10">
        <f t="shared" si="104"/>
        <v>365</v>
      </c>
      <c r="H478" s="7">
        <f t="shared" si="112"/>
        <v>-41790.524219873478</v>
      </c>
      <c r="I478" s="16">
        <f>SUMIFS('Filing Data'!$X:$X,'Filing Data'!$D:$D,'Benchmark Value'!$B478)</f>
        <v>0</v>
      </c>
      <c r="J478" s="16">
        <f t="shared" si="108"/>
        <v>28015936.438124154</v>
      </c>
      <c r="K478" s="10">
        <f>SUM(I$11:I477)</f>
        <v>0</v>
      </c>
      <c r="L478" s="27">
        <f t="shared" si="105"/>
        <v>365</v>
      </c>
      <c r="M478" s="7">
        <f t="shared" si="113"/>
        <v>76755.99024143604</v>
      </c>
      <c r="N478" s="7">
        <f>IF(ISNA(VLOOKUP(B478,'Distribution Data'!$G:$H,2,FALSE)),0,VLOOKUP(B478,'Distribution Data'!$G:$H,2,FALSE))</f>
        <v>0</v>
      </c>
      <c r="O478" s="16">
        <f>IF(ISNA(INDEX($C477:$C$3618,MATCH(TRUE,INDEX($C477:$C$3618&lt;&gt;$C477,0),0))), O477, INDEX($C477:$C$3618,MATCH(TRUE,INDEX($C477:$C$3618&lt;&gt;$C477,0),0)))</f>
        <v>963675659.60653651</v>
      </c>
      <c r="P478" s="16">
        <f t="shared" si="103"/>
        <v>944376281.26817918</v>
      </c>
      <c r="Q478" s="27">
        <f t="shared" si="109"/>
        <v>7</v>
      </c>
      <c r="R478" s="7">
        <f t="shared" si="114"/>
        <v>2757054.0483367615</v>
      </c>
      <c r="S478" s="7">
        <f t="shared" si="106"/>
        <v>2638507.5338754524</v>
      </c>
      <c r="T478" s="5">
        <f>VLOOKUP($B478,'Benchmark Data'!$A:$B,2,FALSE)</f>
        <v>12.11</v>
      </c>
      <c r="U478" s="12">
        <f t="shared" si="115"/>
        <v>5.7971176843259146E-3</v>
      </c>
      <c r="V478" s="7">
        <f t="shared" si="116"/>
        <v>1074484779.9423966</v>
      </c>
    </row>
    <row r="479" spans="1:22" x14ac:dyDescent="0.25">
      <c r="A479" s="5">
        <f t="shared" si="107"/>
        <v>2005</v>
      </c>
      <c r="B479" s="6">
        <f t="shared" si="110"/>
        <v>38419</v>
      </c>
      <c r="C479" s="7">
        <f>MAX(SUMIFS('Filing Data'!$V:$V,'Filing Data'!$D:$D,'Benchmark Value'!$B479),C478)</f>
        <v>944376281.26817918</v>
      </c>
      <c r="D479" s="7">
        <f>SUMIFS('Filing Data'!$Z:$Z,'Filing Data'!$D:$D,'Benchmark Value'!$B479)</f>
        <v>0</v>
      </c>
      <c r="E479" s="16">
        <f t="shared" si="111"/>
        <v>-15253541.340253821</v>
      </c>
      <c r="F479" s="10">
        <f>SUM(D$11:D478)</f>
        <v>0</v>
      </c>
      <c r="G479" s="10">
        <f t="shared" si="104"/>
        <v>365</v>
      </c>
      <c r="H479" s="7">
        <f t="shared" si="112"/>
        <v>-41790.524219873478</v>
      </c>
      <c r="I479" s="16">
        <f>SUMIFS('Filing Data'!$X:$X,'Filing Data'!$D:$D,'Benchmark Value'!$B479)</f>
        <v>0</v>
      </c>
      <c r="J479" s="16">
        <f t="shared" si="108"/>
        <v>28015936.438124154</v>
      </c>
      <c r="K479" s="10">
        <f>SUM(I$11:I478)</f>
        <v>0</v>
      </c>
      <c r="L479" s="27">
        <f t="shared" si="105"/>
        <v>365</v>
      </c>
      <c r="M479" s="7">
        <f t="shared" si="113"/>
        <v>76755.99024143604</v>
      </c>
      <c r="N479" s="7">
        <f>IF(ISNA(VLOOKUP(B479,'Distribution Data'!$G:$H,2,FALSE)),0,VLOOKUP(B479,'Distribution Data'!$G:$H,2,FALSE))</f>
        <v>0</v>
      </c>
      <c r="O479" s="16">
        <f>IF(ISNA(INDEX($C478:$C$3618,MATCH(TRUE,INDEX($C478:$C$3618&lt;&gt;$C478,0),0))), O478, INDEX($C478:$C$3618,MATCH(TRUE,INDEX($C478:$C$3618&lt;&gt;$C478,0),0)))</f>
        <v>963675659.60653651</v>
      </c>
      <c r="P479" s="16">
        <f t="shared" si="103"/>
        <v>944376281.26817918</v>
      </c>
      <c r="Q479" s="27">
        <f t="shared" si="109"/>
        <v>7</v>
      </c>
      <c r="R479" s="7">
        <f t="shared" si="114"/>
        <v>2757054.0483367615</v>
      </c>
      <c r="S479" s="7">
        <f t="shared" si="106"/>
        <v>2638507.5338754524</v>
      </c>
      <c r="T479" s="5">
        <f>VLOOKUP($B479,'Benchmark Data'!$A:$B,2,FALSE)</f>
        <v>12.02</v>
      </c>
      <c r="U479" s="12">
        <f t="shared" si="115"/>
        <v>-7.4596284579393516E-3</v>
      </c>
      <c r="V479" s="7">
        <f t="shared" si="116"/>
        <v>1069137851.4568819</v>
      </c>
    </row>
    <row r="480" spans="1:22" x14ac:dyDescent="0.25">
      <c r="A480" s="5">
        <f t="shared" si="107"/>
        <v>2005</v>
      </c>
      <c r="B480" s="6">
        <f t="shared" si="110"/>
        <v>38420</v>
      </c>
      <c r="C480" s="7">
        <f>MAX(SUMIFS('Filing Data'!$V:$V,'Filing Data'!$D:$D,'Benchmark Value'!$B480),C479)</f>
        <v>944376281.26817918</v>
      </c>
      <c r="D480" s="7">
        <f>SUMIFS('Filing Data'!$Z:$Z,'Filing Data'!$D:$D,'Benchmark Value'!$B480)</f>
        <v>0</v>
      </c>
      <c r="E480" s="16">
        <f t="shared" si="111"/>
        <v>-15253541.340253821</v>
      </c>
      <c r="F480" s="10">
        <f>SUM(D$11:D479)</f>
        <v>0</v>
      </c>
      <c r="G480" s="10">
        <f t="shared" si="104"/>
        <v>365</v>
      </c>
      <c r="H480" s="7">
        <f t="shared" si="112"/>
        <v>-41790.524219873478</v>
      </c>
      <c r="I480" s="16">
        <f>SUMIFS('Filing Data'!$X:$X,'Filing Data'!$D:$D,'Benchmark Value'!$B480)</f>
        <v>0</v>
      </c>
      <c r="J480" s="16">
        <f t="shared" si="108"/>
        <v>28015936.438124154</v>
      </c>
      <c r="K480" s="10">
        <f>SUM(I$11:I479)</f>
        <v>0</v>
      </c>
      <c r="L480" s="27">
        <f t="shared" si="105"/>
        <v>365</v>
      </c>
      <c r="M480" s="7">
        <f t="shared" si="113"/>
        <v>76755.99024143604</v>
      </c>
      <c r="N480" s="7">
        <f>IF(ISNA(VLOOKUP(B480,'Distribution Data'!$G:$H,2,FALSE)),0,VLOOKUP(B480,'Distribution Data'!$G:$H,2,FALSE))</f>
        <v>0</v>
      </c>
      <c r="O480" s="16">
        <f>IF(ISNA(INDEX($C479:$C$3618,MATCH(TRUE,INDEX($C479:$C$3618&lt;&gt;$C479,0),0))), O479, INDEX($C479:$C$3618,MATCH(TRUE,INDEX($C479:$C$3618&lt;&gt;$C479,0),0)))</f>
        <v>963675659.60653651</v>
      </c>
      <c r="P480" s="16">
        <f t="shared" si="103"/>
        <v>944376281.26817918</v>
      </c>
      <c r="Q480" s="27">
        <f t="shared" si="109"/>
        <v>7</v>
      </c>
      <c r="R480" s="7">
        <f t="shared" si="114"/>
        <v>2757054.0483367615</v>
      </c>
      <c r="S480" s="7">
        <f t="shared" si="106"/>
        <v>2638507.5338754524</v>
      </c>
      <c r="T480" s="5">
        <f>VLOOKUP($B480,'Benchmark Data'!$A:$B,2,FALSE)</f>
        <v>11.67</v>
      </c>
      <c r="U480" s="12">
        <f t="shared" si="115"/>
        <v>-2.9550482808596876E-2</v>
      </c>
      <c r="V480" s="7">
        <f t="shared" si="116"/>
        <v>1040645057.1596502</v>
      </c>
    </row>
    <row r="481" spans="1:22" x14ac:dyDescent="0.25">
      <c r="A481" s="5">
        <f t="shared" si="107"/>
        <v>2005</v>
      </c>
      <c r="B481" s="6">
        <f t="shared" si="110"/>
        <v>38421</v>
      </c>
      <c r="C481" s="7">
        <f>MAX(SUMIFS('Filing Data'!$V:$V,'Filing Data'!$D:$D,'Benchmark Value'!$B481),C480)</f>
        <v>944376281.26817918</v>
      </c>
      <c r="D481" s="7">
        <f>SUMIFS('Filing Data'!$Z:$Z,'Filing Data'!$D:$D,'Benchmark Value'!$B481)</f>
        <v>0</v>
      </c>
      <c r="E481" s="16">
        <f t="shared" si="111"/>
        <v>-15253541.340253821</v>
      </c>
      <c r="F481" s="10">
        <f>SUM(D$11:D480)</f>
        <v>0</v>
      </c>
      <c r="G481" s="10">
        <f t="shared" si="104"/>
        <v>365</v>
      </c>
      <c r="H481" s="7">
        <f t="shared" si="112"/>
        <v>-41790.524219873478</v>
      </c>
      <c r="I481" s="16">
        <f>SUMIFS('Filing Data'!$X:$X,'Filing Data'!$D:$D,'Benchmark Value'!$B481)</f>
        <v>0</v>
      </c>
      <c r="J481" s="16">
        <f t="shared" si="108"/>
        <v>28015936.438124154</v>
      </c>
      <c r="K481" s="10">
        <f>SUM(I$11:I480)</f>
        <v>0</v>
      </c>
      <c r="L481" s="27">
        <f t="shared" si="105"/>
        <v>365</v>
      </c>
      <c r="M481" s="7">
        <f t="shared" si="113"/>
        <v>76755.99024143604</v>
      </c>
      <c r="N481" s="7">
        <f>IF(ISNA(VLOOKUP(B481,'Distribution Data'!$G:$H,2,FALSE)),0,VLOOKUP(B481,'Distribution Data'!$G:$H,2,FALSE))</f>
        <v>0</v>
      </c>
      <c r="O481" s="16">
        <f>IF(ISNA(INDEX($C480:$C$3618,MATCH(TRUE,INDEX($C480:$C$3618&lt;&gt;$C480,0),0))), O480, INDEX($C480:$C$3618,MATCH(TRUE,INDEX($C480:$C$3618&lt;&gt;$C480,0),0)))</f>
        <v>963675659.60653651</v>
      </c>
      <c r="P481" s="16">
        <f t="shared" si="103"/>
        <v>944376281.26817918</v>
      </c>
      <c r="Q481" s="27">
        <f t="shared" si="109"/>
        <v>7</v>
      </c>
      <c r="R481" s="7">
        <f t="shared" si="114"/>
        <v>2757054.0483367615</v>
      </c>
      <c r="S481" s="7">
        <f t="shared" si="106"/>
        <v>2638507.5338754524</v>
      </c>
      <c r="T481" s="5">
        <f>VLOOKUP($B481,'Benchmark Data'!$A:$B,2,FALSE)</f>
        <v>11.79</v>
      </c>
      <c r="U481" s="12">
        <f t="shared" si="115"/>
        <v>1.0230268250814823E-2</v>
      </c>
      <c r="V481" s="7">
        <f t="shared" si="116"/>
        <v>1053984285.0756299</v>
      </c>
    </row>
    <row r="482" spans="1:22" x14ac:dyDescent="0.25">
      <c r="A482" s="5">
        <f t="shared" si="107"/>
        <v>2005</v>
      </c>
      <c r="B482" s="6">
        <f t="shared" si="110"/>
        <v>38422</v>
      </c>
      <c r="C482" s="7">
        <f>MAX(SUMIFS('Filing Data'!$V:$V,'Filing Data'!$D:$D,'Benchmark Value'!$B482),C481)</f>
        <v>963675659.60653651</v>
      </c>
      <c r="D482" s="7">
        <f>SUMIFS('Filing Data'!$Z:$Z,'Filing Data'!$D:$D,'Benchmark Value'!$B482)</f>
        <v>0</v>
      </c>
      <c r="E482" s="16">
        <f t="shared" si="111"/>
        <v>-15253541.340253821</v>
      </c>
      <c r="F482" s="10">
        <f>SUM(D$11:D481)</f>
        <v>0</v>
      </c>
      <c r="G482" s="10">
        <f t="shared" si="104"/>
        <v>365</v>
      </c>
      <c r="H482" s="7">
        <f t="shared" si="112"/>
        <v>-41790.524219873478</v>
      </c>
      <c r="I482" s="16">
        <f>SUMIFS('Filing Data'!$X:$X,'Filing Data'!$D:$D,'Benchmark Value'!$B482)</f>
        <v>0</v>
      </c>
      <c r="J482" s="16">
        <f t="shared" si="108"/>
        <v>28015936.438124154</v>
      </c>
      <c r="K482" s="10">
        <f>SUM(I$11:I481)</f>
        <v>0</v>
      </c>
      <c r="L482" s="27">
        <f t="shared" si="105"/>
        <v>365</v>
      </c>
      <c r="M482" s="7">
        <f t="shared" si="113"/>
        <v>76755.99024143604</v>
      </c>
      <c r="N482" s="7">
        <f>IF(ISNA(VLOOKUP(B482,'Distribution Data'!$G:$H,2,FALSE)),0,VLOOKUP(B482,'Distribution Data'!$G:$H,2,FALSE))</f>
        <v>0</v>
      </c>
      <c r="O482" s="16">
        <f>IF(ISNA(INDEX($C481:$C$3618,MATCH(TRUE,INDEX($C481:$C$3618&lt;&gt;$C481,0),0))), O481, INDEX($C481:$C$3618,MATCH(TRUE,INDEX($C481:$C$3618&lt;&gt;$C481,0),0)))</f>
        <v>963675659.60653651</v>
      </c>
      <c r="P482" s="16">
        <f t="shared" si="103"/>
        <v>944376281.26817918</v>
      </c>
      <c r="Q482" s="27">
        <f t="shared" si="109"/>
        <v>7</v>
      </c>
      <c r="R482" s="7">
        <f t="shared" si="114"/>
        <v>2757054.0483367615</v>
      </c>
      <c r="S482" s="7">
        <f t="shared" si="106"/>
        <v>2638507.5338754524</v>
      </c>
      <c r="T482" s="5">
        <f>VLOOKUP($B482,'Benchmark Data'!$A:$B,2,FALSE)</f>
        <v>11.63</v>
      </c>
      <c r="U482" s="12">
        <f t="shared" si="115"/>
        <v>-1.3663748018706399E-2</v>
      </c>
      <c r="V482" s="7">
        <f t="shared" si="116"/>
        <v>1042319358.7153494</v>
      </c>
    </row>
    <row r="483" spans="1:22" x14ac:dyDescent="0.25">
      <c r="A483" s="5">
        <f t="shared" si="107"/>
        <v>2005</v>
      </c>
      <c r="B483" s="6">
        <f t="shared" si="110"/>
        <v>38423</v>
      </c>
      <c r="C483" s="7">
        <f>MAX(SUMIFS('Filing Data'!$V:$V,'Filing Data'!$D:$D,'Benchmark Value'!$B483),C482)</f>
        <v>963675659.60653651</v>
      </c>
      <c r="D483" s="7">
        <f>SUMIFS('Filing Data'!$Z:$Z,'Filing Data'!$D:$D,'Benchmark Value'!$B483)</f>
        <v>0</v>
      </c>
      <c r="E483" s="16">
        <f t="shared" si="111"/>
        <v>-15253541.340253821</v>
      </c>
      <c r="F483" s="10">
        <f>SUM(D$11:D482)</f>
        <v>0</v>
      </c>
      <c r="G483" s="10">
        <f t="shared" si="104"/>
        <v>365</v>
      </c>
      <c r="H483" s="7">
        <f t="shared" si="112"/>
        <v>-41790.524219873478</v>
      </c>
      <c r="I483" s="16">
        <f>SUMIFS('Filing Data'!$X:$X,'Filing Data'!$D:$D,'Benchmark Value'!$B483)</f>
        <v>0</v>
      </c>
      <c r="J483" s="16">
        <f t="shared" si="108"/>
        <v>28015936.438124154</v>
      </c>
      <c r="K483" s="10">
        <f>SUM(I$11:I482)</f>
        <v>0</v>
      </c>
      <c r="L483" s="27">
        <f t="shared" si="105"/>
        <v>365</v>
      </c>
      <c r="M483" s="7">
        <f t="shared" si="113"/>
        <v>76755.99024143604</v>
      </c>
      <c r="N483" s="7">
        <f>IF(ISNA(VLOOKUP(B483,'Distribution Data'!$G:$H,2,FALSE)),0,VLOOKUP(B483,'Distribution Data'!$G:$H,2,FALSE))</f>
        <v>0</v>
      </c>
      <c r="O483" s="16">
        <f>IF(ISNA(INDEX($C482:$C$3618,MATCH(TRUE,INDEX($C482:$C$3618&lt;&gt;$C482,0),0))), O482, INDEX($C482:$C$3618,MATCH(TRUE,INDEX($C482:$C$3618&lt;&gt;$C482,0),0)))</f>
        <v>1024657715.9024804</v>
      </c>
      <c r="P483" s="16">
        <f t="shared" si="103"/>
        <v>963675659.60653651</v>
      </c>
      <c r="Q483" s="27">
        <f t="shared" si="109"/>
        <v>21</v>
      </c>
      <c r="R483" s="7">
        <f t="shared" si="114"/>
        <v>2903907.4426639932</v>
      </c>
      <c r="S483" s="7">
        <f t="shared" si="106"/>
        <v>2785360.928202684</v>
      </c>
      <c r="T483" s="5">
        <f>VLOOKUP($B483,'Benchmark Data'!$A:$B,2,FALSE)</f>
        <v>11.63</v>
      </c>
      <c r="U483" s="12">
        <f t="shared" si="115"/>
        <v>0</v>
      </c>
      <c r="V483" s="7">
        <f t="shared" si="116"/>
        <v>1045104719.6435521</v>
      </c>
    </row>
    <row r="484" spans="1:22" x14ac:dyDescent="0.25">
      <c r="A484" s="5">
        <f t="shared" si="107"/>
        <v>2005</v>
      </c>
      <c r="B484" s="6">
        <f t="shared" si="110"/>
        <v>38424</v>
      </c>
      <c r="C484" s="7">
        <f>MAX(SUMIFS('Filing Data'!$V:$V,'Filing Data'!$D:$D,'Benchmark Value'!$B484),C483)</f>
        <v>963675659.60653651</v>
      </c>
      <c r="D484" s="7">
        <f>SUMIFS('Filing Data'!$Z:$Z,'Filing Data'!$D:$D,'Benchmark Value'!$B484)</f>
        <v>0</v>
      </c>
      <c r="E484" s="16">
        <f t="shared" si="111"/>
        <v>-15253541.340253821</v>
      </c>
      <c r="F484" s="10">
        <f>SUM(D$11:D483)</f>
        <v>0</v>
      </c>
      <c r="G484" s="10">
        <f t="shared" si="104"/>
        <v>365</v>
      </c>
      <c r="H484" s="7">
        <f t="shared" si="112"/>
        <v>-41790.524219873478</v>
      </c>
      <c r="I484" s="16">
        <f>SUMIFS('Filing Data'!$X:$X,'Filing Data'!$D:$D,'Benchmark Value'!$B484)</f>
        <v>0</v>
      </c>
      <c r="J484" s="16">
        <f t="shared" si="108"/>
        <v>28015936.438124154</v>
      </c>
      <c r="K484" s="10">
        <f>SUM(I$11:I483)</f>
        <v>0</v>
      </c>
      <c r="L484" s="27">
        <f t="shared" si="105"/>
        <v>365</v>
      </c>
      <c r="M484" s="7">
        <f t="shared" si="113"/>
        <v>76755.99024143604</v>
      </c>
      <c r="N484" s="7">
        <f>IF(ISNA(VLOOKUP(B484,'Distribution Data'!$G:$H,2,FALSE)),0,VLOOKUP(B484,'Distribution Data'!$G:$H,2,FALSE))</f>
        <v>0</v>
      </c>
      <c r="O484" s="16">
        <f>IF(ISNA(INDEX($C483:$C$3618,MATCH(TRUE,INDEX($C483:$C$3618&lt;&gt;$C483,0),0))), O483, INDEX($C483:$C$3618,MATCH(TRUE,INDEX($C483:$C$3618&lt;&gt;$C483,0),0)))</f>
        <v>1024657715.9024804</v>
      </c>
      <c r="P484" s="16">
        <f t="shared" si="103"/>
        <v>963675659.60653651</v>
      </c>
      <c r="Q484" s="27">
        <f t="shared" si="109"/>
        <v>21</v>
      </c>
      <c r="R484" s="7">
        <f t="shared" si="114"/>
        <v>2903907.4426639932</v>
      </c>
      <c r="S484" s="7">
        <f t="shared" si="106"/>
        <v>2785360.928202684</v>
      </c>
      <c r="T484" s="5">
        <f>VLOOKUP($B484,'Benchmark Data'!$A:$B,2,FALSE)</f>
        <v>11.63</v>
      </c>
      <c r="U484" s="12">
        <f t="shared" si="115"/>
        <v>0</v>
      </c>
      <c r="V484" s="7">
        <f t="shared" si="116"/>
        <v>1047890080.5717547</v>
      </c>
    </row>
    <row r="485" spans="1:22" x14ac:dyDescent="0.25">
      <c r="A485" s="5">
        <f t="shared" si="107"/>
        <v>2005</v>
      </c>
      <c r="B485" s="6">
        <f t="shared" si="110"/>
        <v>38425</v>
      </c>
      <c r="C485" s="7">
        <f>MAX(SUMIFS('Filing Data'!$V:$V,'Filing Data'!$D:$D,'Benchmark Value'!$B485),C484)</f>
        <v>963675659.60653651</v>
      </c>
      <c r="D485" s="7">
        <f>SUMIFS('Filing Data'!$Z:$Z,'Filing Data'!$D:$D,'Benchmark Value'!$B485)</f>
        <v>0</v>
      </c>
      <c r="E485" s="16">
        <f t="shared" si="111"/>
        <v>-15253541.340253821</v>
      </c>
      <c r="F485" s="10">
        <f>SUM(D$11:D484)</f>
        <v>0</v>
      </c>
      <c r="G485" s="10">
        <f t="shared" si="104"/>
        <v>365</v>
      </c>
      <c r="H485" s="7">
        <f t="shared" si="112"/>
        <v>-41790.524219873478</v>
      </c>
      <c r="I485" s="16">
        <f>SUMIFS('Filing Data'!$X:$X,'Filing Data'!$D:$D,'Benchmark Value'!$B485)</f>
        <v>0</v>
      </c>
      <c r="J485" s="16">
        <f t="shared" si="108"/>
        <v>28015936.438124154</v>
      </c>
      <c r="K485" s="10">
        <f>SUM(I$11:I484)</f>
        <v>0</v>
      </c>
      <c r="L485" s="27">
        <f t="shared" si="105"/>
        <v>365</v>
      </c>
      <c r="M485" s="7">
        <f t="shared" si="113"/>
        <v>76755.99024143604</v>
      </c>
      <c r="N485" s="7">
        <f>IF(ISNA(VLOOKUP(B485,'Distribution Data'!$G:$H,2,FALSE)),0,VLOOKUP(B485,'Distribution Data'!$G:$H,2,FALSE))</f>
        <v>0</v>
      </c>
      <c r="O485" s="16">
        <f>IF(ISNA(INDEX($C484:$C$3618,MATCH(TRUE,INDEX($C484:$C$3618&lt;&gt;$C484,0),0))), O484, INDEX($C484:$C$3618,MATCH(TRUE,INDEX($C484:$C$3618&lt;&gt;$C484,0),0)))</f>
        <v>1024657715.9024804</v>
      </c>
      <c r="P485" s="16">
        <f t="shared" si="103"/>
        <v>963675659.60653651</v>
      </c>
      <c r="Q485" s="27">
        <f t="shared" si="109"/>
        <v>21</v>
      </c>
      <c r="R485" s="7">
        <f t="shared" si="114"/>
        <v>2903907.4426639932</v>
      </c>
      <c r="S485" s="7">
        <f t="shared" si="106"/>
        <v>2785360.928202684</v>
      </c>
      <c r="T485" s="5">
        <f>VLOOKUP($B485,'Benchmark Data'!$A:$B,2,FALSE)</f>
        <v>11.81</v>
      </c>
      <c r="U485" s="12">
        <f t="shared" si="115"/>
        <v>1.5358663678697778E-2</v>
      </c>
      <c r="V485" s="7">
        <f t="shared" si="116"/>
        <v>1066893860.6317643</v>
      </c>
    </row>
    <row r="486" spans="1:22" x14ac:dyDescent="0.25">
      <c r="A486" s="5">
        <f t="shared" si="107"/>
        <v>2005</v>
      </c>
      <c r="B486" s="6">
        <f t="shared" si="110"/>
        <v>38426</v>
      </c>
      <c r="C486" s="7">
        <f>MAX(SUMIFS('Filing Data'!$V:$V,'Filing Data'!$D:$D,'Benchmark Value'!$B486),C485)</f>
        <v>963675659.60653651</v>
      </c>
      <c r="D486" s="7">
        <f>SUMIFS('Filing Data'!$Z:$Z,'Filing Data'!$D:$D,'Benchmark Value'!$B486)</f>
        <v>0</v>
      </c>
      <c r="E486" s="16">
        <f t="shared" si="111"/>
        <v>-15253541.340253821</v>
      </c>
      <c r="F486" s="10">
        <f>SUM(D$11:D485)</f>
        <v>0</v>
      </c>
      <c r="G486" s="10">
        <f t="shared" si="104"/>
        <v>365</v>
      </c>
      <c r="H486" s="7">
        <f t="shared" si="112"/>
        <v>-41790.524219873478</v>
      </c>
      <c r="I486" s="16">
        <f>SUMIFS('Filing Data'!$X:$X,'Filing Data'!$D:$D,'Benchmark Value'!$B486)</f>
        <v>0</v>
      </c>
      <c r="J486" s="16">
        <f t="shared" si="108"/>
        <v>28015936.438124154</v>
      </c>
      <c r="K486" s="10">
        <f>SUM(I$11:I485)</f>
        <v>0</v>
      </c>
      <c r="L486" s="27">
        <f t="shared" si="105"/>
        <v>365</v>
      </c>
      <c r="M486" s="7">
        <f t="shared" si="113"/>
        <v>76755.99024143604</v>
      </c>
      <c r="N486" s="7">
        <f>IF(ISNA(VLOOKUP(B486,'Distribution Data'!$G:$H,2,FALSE)),0,VLOOKUP(B486,'Distribution Data'!$G:$H,2,FALSE))</f>
        <v>0</v>
      </c>
      <c r="O486" s="16">
        <f>IF(ISNA(INDEX($C485:$C$3618,MATCH(TRUE,INDEX($C485:$C$3618&lt;&gt;$C485,0),0))), O485, INDEX($C485:$C$3618,MATCH(TRUE,INDEX($C485:$C$3618&lt;&gt;$C485,0),0)))</f>
        <v>1024657715.9024804</v>
      </c>
      <c r="P486" s="16">
        <f t="shared" si="103"/>
        <v>963675659.60653651</v>
      </c>
      <c r="Q486" s="27">
        <f t="shared" si="109"/>
        <v>21</v>
      </c>
      <c r="R486" s="7">
        <f t="shared" si="114"/>
        <v>2903907.4426639932</v>
      </c>
      <c r="S486" s="7">
        <f t="shared" si="106"/>
        <v>2785360.928202684</v>
      </c>
      <c r="T486" s="5">
        <f>VLOOKUP($B486,'Benchmark Data'!$A:$B,2,FALSE)</f>
        <v>11.78</v>
      </c>
      <c r="U486" s="12">
        <f t="shared" si="115"/>
        <v>-2.543451985830367E-3</v>
      </c>
      <c r="V486" s="7">
        <f t="shared" si="116"/>
        <v>1066969076.2747041</v>
      </c>
    </row>
    <row r="487" spans="1:22" x14ac:dyDescent="0.25">
      <c r="A487" s="5">
        <f t="shared" si="107"/>
        <v>2005</v>
      </c>
      <c r="B487" s="6">
        <f t="shared" si="110"/>
        <v>38427</v>
      </c>
      <c r="C487" s="7">
        <f>MAX(SUMIFS('Filing Data'!$V:$V,'Filing Data'!$D:$D,'Benchmark Value'!$B487),C486)</f>
        <v>963675659.60653651</v>
      </c>
      <c r="D487" s="7">
        <f>SUMIFS('Filing Data'!$Z:$Z,'Filing Data'!$D:$D,'Benchmark Value'!$B487)</f>
        <v>0</v>
      </c>
      <c r="E487" s="16">
        <f t="shared" si="111"/>
        <v>-15253541.340253821</v>
      </c>
      <c r="F487" s="10">
        <f>SUM(D$11:D486)</f>
        <v>0</v>
      </c>
      <c r="G487" s="10">
        <f t="shared" si="104"/>
        <v>365</v>
      </c>
      <c r="H487" s="7">
        <f t="shared" si="112"/>
        <v>-41790.524219873478</v>
      </c>
      <c r="I487" s="16">
        <f>SUMIFS('Filing Data'!$X:$X,'Filing Data'!$D:$D,'Benchmark Value'!$B487)</f>
        <v>0</v>
      </c>
      <c r="J487" s="16">
        <f t="shared" si="108"/>
        <v>28015936.438124154</v>
      </c>
      <c r="K487" s="10">
        <f>SUM(I$11:I486)</f>
        <v>0</v>
      </c>
      <c r="L487" s="27">
        <f t="shared" si="105"/>
        <v>365</v>
      </c>
      <c r="M487" s="7">
        <f t="shared" si="113"/>
        <v>76755.99024143604</v>
      </c>
      <c r="N487" s="7">
        <f>IF(ISNA(VLOOKUP(B487,'Distribution Data'!$G:$H,2,FALSE)),0,VLOOKUP(B487,'Distribution Data'!$G:$H,2,FALSE))</f>
        <v>0</v>
      </c>
      <c r="O487" s="16">
        <f>IF(ISNA(INDEX($C486:$C$3618,MATCH(TRUE,INDEX($C486:$C$3618&lt;&gt;$C486,0),0))), O486, INDEX($C486:$C$3618,MATCH(TRUE,INDEX($C486:$C$3618&lt;&gt;$C486,0),0)))</f>
        <v>1024657715.9024804</v>
      </c>
      <c r="P487" s="16">
        <f t="shared" si="103"/>
        <v>963675659.60653651</v>
      </c>
      <c r="Q487" s="27">
        <f t="shared" si="109"/>
        <v>21</v>
      </c>
      <c r="R487" s="7">
        <f t="shared" si="114"/>
        <v>2903907.4426639932</v>
      </c>
      <c r="S487" s="7">
        <f t="shared" si="106"/>
        <v>2785360.928202684</v>
      </c>
      <c r="T487" s="5">
        <f>VLOOKUP($B487,'Benchmark Data'!$A:$B,2,FALSE)</f>
        <v>11.65</v>
      </c>
      <c r="U487" s="12">
        <f t="shared" si="115"/>
        <v>-1.1096998211731013E-2</v>
      </c>
      <c r="V487" s="7">
        <f t="shared" si="116"/>
        <v>1057979736.021607</v>
      </c>
    </row>
    <row r="488" spans="1:22" x14ac:dyDescent="0.25">
      <c r="A488" s="5">
        <f t="shared" si="107"/>
        <v>2005</v>
      </c>
      <c r="B488" s="6">
        <f t="shared" si="110"/>
        <v>38428</v>
      </c>
      <c r="C488" s="7">
        <f>MAX(SUMIFS('Filing Data'!$V:$V,'Filing Data'!$D:$D,'Benchmark Value'!$B488),C487)</f>
        <v>963675659.60653651</v>
      </c>
      <c r="D488" s="7">
        <f>SUMIFS('Filing Data'!$Z:$Z,'Filing Data'!$D:$D,'Benchmark Value'!$B488)</f>
        <v>0</v>
      </c>
      <c r="E488" s="16">
        <f t="shared" si="111"/>
        <v>-15253541.340253821</v>
      </c>
      <c r="F488" s="10">
        <f>SUM(D$11:D487)</f>
        <v>0</v>
      </c>
      <c r="G488" s="10">
        <f t="shared" si="104"/>
        <v>365</v>
      </c>
      <c r="H488" s="7">
        <f t="shared" si="112"/>
        <v>-41790.524219873478</v>
      </c>
      <c r="I488" s="16">
        <f>SUMIFS('Filing Data'!$X:$X,'Filing Data'!$D:$D,'Benchmark Value'!$B488)</f>
        <v>0</v>
      </c>
      <c r="J488" s="16">
        <f t="shared" si="108"/>
        <v>28015936.438124154</v>
      </c>
      <c r="K488" s="10">
        <f>SUM(I$11:I487)</f>
        <v>0</v>
      </c>
      <c r="L488" s="27">
        <f t="shared" si="105"/>
        <v>365</v>
      </c>
      <c r="M488" s="7">
        <f t="shared" si="113"/>
        <v>76755.99024143604</v>
      </c>
      <c r="N488" s="7">
        <f>IF(ISNA(VLOOKUP(B488,'Distribution Data'!$G:$H,2,FALSE)),0,VLOOKUP(B488,'Distribution Data'!$G:$H,2,FALSE))</f>
        <v>0</v>
      </c>
      <c r="O488" s="16">
        <f>IF(ISNA(INDEX($C487:$C$3618,MATCH(TRUE,INDEX($C487:$C$3618&lt;&gt;$C487,0),0))), O487, INDEX($C487:$C$3618,MATCH(TRUE,INDEX($C487:$C$3618&lt;&gt;$C487,0),0)))</f>
        <v>1024657715.9024804</v>
      </c>
      <c r="P488" s="16">
        <f t="shared" si="103"/>
        <v>963675659.60653651</v>
      </c>
      <c r="Q488" s="27">
        <f t="shared" si="109"/>
        <v>21</v>
      </c>
      <c r="R488" s="7">
        <f t="shared" si="114"/>
        <v>2903907.4426639932</v>
      </c>
      <c r="S488" s="7">
        <f t="shared" si="106"/>
        <v>2785360.928202684</v>
      </c>
      <c r="T488" s="5">
        <f>VLOOKUP($B488,'Benchmark Data'!$A:$B,2,FALSE)</f>
        <v>11.76</v>
      </c>
      <c r="U488" s="12">
        <f t="shared" si="115"/>
        <v>9.3977624587713027E-3</v>
      </c>
      <c r="V488" s="7">
        <f t="shared" si="116"/>
        <v>1070754605.1869236</v>
      </c>
    </row>
    <row r="489" spans="1:22" x14ac:dyDescent="0.25">
      <c r="A489" s="5">
        <f t="shared" si="107"/>
        <v>2005</v>
      </c>
      <c r="B489" s="6">
        <f t="shared" si="110"/>
        <v>38429</v>
      </c>
      <c r="C489" s="7">
        <f>MAX(SUMIFS('Filing Data'!$V:$V,'Filing Data'!$D:$D,'Benchmark Value'!$B489),C488)</f>
        <v>963675659.60653651</v>
      </c>
      <c r="D489" s="7">
        <f>SUMIFS('Filing Data'!$Z:$Z,'Filing Data'!$D:$D,'Benchmark Value'!$B489)</f>
        <v>0</v>
      </c>
      <c r="E489" s="16">
        <f t="shared" si="111"/>
        <v>-15253541.340253821</v>
      </c>
      <c r="F489" s="10">
        <f>SUM(D$11:D488)</f>
        <v>0</v>
      </c>
      <c r="G489" s="10">
        <f t="shared" si="104"/>
        <v>365</v>
      </c>
      <c r="H489" s="7">
        <f t="shared" si="112"/>
        <v>-41790.524219873478</v>
      </c>
      <c r="I489" s="16">
        <f>SUMIFS('Filing Data'!$X:$X,'Filing Data'!$D:$D,'Benchmark Value'!$B489)</f>
        <v>0</v>
      </c>
      <c r="J489" s="16">
        <f t="shared" si="108"/>
        <v>28015936.438124154</v>
      </c>
      <c r="K489" s="10">
        <f>SUM(I$11:I488)</f>
        <v>0</v>
      </c>
      <c r="L489" s="27">
        <f t="shared" si="105"/>
        <v>365</v>
      </c>
      <c r="M489" s="7">
        <f t="shared" si="113"/>
        <v>76755.99024143604</v>
      </c>
      <c r="N489" s="7">
        <f>IF(ISNA(VLOOKUP(B489,'Distribution Data'!$G:$H,2,FALSE)),0,VLOOKUP(B489,'Distribution Data'!$G:$H,2,FALSE))</f>
        <v>0</v>
      </c>
      <c r="O489" s="16">
        <f>IF(ISNA(INDEX($C488:$C$3618,MATCH(TRUE,INDEX($C488:$C$3618&lt;&gt;$C488,0),0))), O488, INDEX($C488:$C$3618,MATCH(TRUE,INDEX($C488:$C$3618&lt;&gt;$C488,0),0)))</f>
        <v>1024657715.9024804</v>
      </c>
      <c r="P489" s="16">
        <f t="shared" si="103"/>
        <v>963675659.60653651</v>
      </c>
      <c r="Q489" s="27">
        <f t="shared" si="109"/>
        <v>21</v>
      </c>
      <c r="R489" s="7">
        <f t="shared" si="114"/>
        <v>2903907.4426639932</v>
      </c>
      <c r="S489" s="7">
        <f t="shared" si="106"/>
        <v>2785360.928202684</v>
      </c>
      <c r="T489" s="5">
        <f>VLOOKUP($B489,'Benchmark Data'!$A:$B,2,FALSE)</f>
        <v>11.69</v>
      </c>
      <c r="U489" s="12">
        <f t="shared" si="115"/>
        <v>-5.970166986503796E-3</v>
      </c>
      <c r="V489" s="7">
        <f t="shared" si="116"/>
        <v>1067166426.7985375</v>
      </c>
    </row>
    <row r="490" spans="1:22" x14ac:dyDescent="0.25">
      <c r="A490" s="5">
        <f t="shared" si="107"/>
        <v>2005</v>
      </c>
      <c r="B490" s="6">
        <f t="shared" si="110"/>
        <v>38430</v>
      </c>
      <c r="C490" s="7">
        <f>MAX(SUMIFS('Filing Data'!$V:$V,'Filing Data'!$D:$D,'Benchmark Value'!$B490),C489)</f>
        <v>963675659.60653651</v>
      </c>
      <c r="D490" s="7">
        <f>SUMIFS('Filing Data'!$Z:$Z,'Filing Data'!$D:$D,'Benchmark Value'!$B490)</f>
        <v>0</v>
      </c>
      <c r="E490" s="16">
        <f t="shared" si="111"/>
        <v>-15253541.340253821</v>
      </c>
      <c r="F490" s="10">
        <f>SUM(D$11:D489)</f>
        <v>0</v>
      </c>
      <c r="G490" s="10">
        <f t="shared" si="104"/>
        <v>365</v>
      </c>
      <c r="H490" s="7">
        <f t="shared" si="112"/>
        <v>-41790.524219873478</v>
      </c>
      <c r="I490" s="16">
        <f>SUMIFS('Filing Data'!$X:$X,'Filing Data'!$D:$D,'Benchmark Value'!$B490)</f>
        <v>0</v>
      </c>
      <c r="J490" s="16">
        <f t="shared" si="108"/>
        <v>28015936.438124154</v>
      </c>
      <c r="K490" s="10">
        <f>SUM(I$11:I489)</f>
        <v>0</v>
      </c>
      <c r="L490" s="27">
        <f t="shared" si="105"/>
        <v>365</v>
      </c>
      <c r="M490" s="7">
        <f t="shared" si="113"/>
        <v>76755.99024143604</v>
      </c>
      <c r="N490" s="7">
        <f>IF(ISNA(VLOOKUP(B490,'Distribution Data'!$G:$H,2,FALSE)),0,VLOOKUP(B490,'Distribution Data'!$G:$H,2,FALSE))</f>
        <v>0</v>
      </c>
      <c r="O490" s="16">
        <f>IF(ISNA(INDEX($C489:$C$3618,MATCH(TRUE,INDEX($C489:$C$3618&lt;&gt;$C489,0),0))), O489, INDEX($C489:$C$3618,MATCH(TRUE,INDEX($C489:$C$3618&lt;&gt;$C489,0),0)))</f>
        <v>1024657715.9024804</v>
      </c>
      <c r="P490" s="16">
        <f t="shared" si="103"/>
        <v>963675659.60653651</v>
      </c>
      <c r="Q490" s="27">
        <f t="shared" si="109"/>
        <v>21</v>
      </c>
      <c r="R490" s="7">
        <f t="shared" si="114"/>
        <v>2903907.4426639932</v>
      </c>
      <c r="S490" s="7">
        <f t="shared" si="106"/>
        <v>2785360.928202684</v>
      </c>
      <c r="T490" s="5">
        <f>VLOOKUP($B490,'Benchmark Data'!$A:$B,2,FALSE)</f>
        <v>11.69</v>
      </c>
      <c r="U490" s="12">
        <f t="shared" si="115"/>
        <v>0</v>
      </c>
      <c r="V490" s="7">
        <f t="shared" si="116"/>
        <v>1069951787.7267401</v>
      </c>
    </row>
    <row r="491" spans="1:22" x14ac:dyDescent="0.25">
      <c r="A491" s="5">
        <f t="shared" si="107"/>
        <v>2005</v>
      </c>
      <c r="B491" s="6">
        <f t="shared" si="110"/>
        <v>38431</v>
      </c>
      <c r="C491" s="7">
        <f>MAX(SUMIFS('Filing Data'!$V:$V,'Filing Data'!$D:$D,'Benchmark Value'!$B491),C490)</f>
        <v>963675659.60653651</v>
      </c>
      <c r="D491" s="7">
        <f>SUMIFS('Filing Data'!$Z:$Z,'Filing Data'!$D:$D,'Benchmark Value'!$B491)</f>
        <v>0</v>
      </c>
      <c r="E491" s="16">
        <f t="shared" si="111"/>
        <v>-15253541.340253821</v>
      </c>
      <c r="F491" s="10">
        <f>SUM(D$11:D490)</f>
        <v>0</v>
      </c>
      <c r="G491" s="10">
        <f t="shared" si="104"/>
        <v>365</v>
      </c>
      <c r="H491" s="7">
        <f t="shared" si="112"/>
        <v>-41790.524219873478</v>
      </c>
      <c r="I491" s="16">
        <f>SUMIFS('Filing Data'!$X:$X,'Filing Data'!$D:$D,'Benchmark Value'!$B491)</f>
        <v>0</v>
      </c>
      <c r="J491" s="16">
        <f t="shared" si="108"/>
        <v>28015936.438124154</v>
      </c>
      <c r="K491" s="10">
        <f>SUM(I$11:I490)</f>
        <v>0</v>
      </c>
      <c r="L491" s="27">
        <f t="shared" si="105"/>
        <v>365</v>
      </c>
      <c r="M491" s="7">
        <f t="shared" si="113"/>
        <v>76755.99024143604</v>
      </c>
      <c r="N491" s="7">
        <f>IF(ISNA(VLOOKUP(B491,'Distribution Data'!$G:$H,2,FALSE)),0,VLOOKUP(B491,'Distribution Data'!$G:$H,2,FALSE))</f>
        <v>0</v>
      </c>
      <c r="O491" s="16">
        <f>IF(ISNA(INDEX($C490:$C$3618,MATCH(TRUE,INDEX($C490:$C$3618&lt;&gt;$C490,0),0))), O490, INDEX($C490:$C$3618,MATCH(TRUE,INDEX($C490:$C$3618&lt;&gt;$C490,0),0)))</f>
        <v>1024657715.9024804</v>
      </c>
      <c r="P491" s="16">
        <f t="shared" si="103"/>
        <v>963675659.60653651</v>
      </c>
      <c r="Q491" s="27">
        <f t="shared" si="109"/>
        <v>21</v>
      </c>
      <c r="R491" s="7">
        <f t="shared" si="114"/>
        <v>2903907.4426639932</v>
      </c>
      <c r="S491" s="7">
        <f t="shared" si="106"/>
        <v>2785360.928202684</v>
      </c>
      <c r="T491" s="5">
        <f>VLOOKUP($B491,'Benchmark Data'!$A:$B,2,FALSE)</f>
        <v>11.69</v>
      </c>
      <c r="U491" s="12">
        <f t="shared" si="115"/>
        <v>0</v>
      </c>
      <c r="V491" s="7">
        <f t="shared" si="116"/>
        <v>1072737148.6549428</v>
      </c>
    </row>
    <row r="492" spans="1:22" x14ac:dyDescent="0.25">
      <c r="A492" s="5">
        <f t="shared" si="107"/>
        <v>2005</v>
      </c>
      <c r="B492" s="6">
        <f t="shared" si="110"/>
        <v>38432</v>
      </c>
      <c r="C492" s="7">
        <f>MAX(SUMIFS('Filing Data'!$V:$V,'Filing Data'!$D:$D,'Benchmark Value'!$B492),C491)</f>
        <v>963675659.60653651</v>
      </c>
      <c r="D492" s="7">
        <f>SUMIFS('Filing Data'!$Z:$Z,'Filing Data'!$D:$D,'Benchmark Value'!$B492)</f>
        <v>0</v>
      </c>
      <c r="E492" s="16">
        <f t="shared" si="111"/>
        <v>-15253541.340253821</v>
      </c>
      <c r="F492" s="10">
        <f>SUM(D$11:D491)</f>
        <v>0</v>
      </c>
      <c r="G492" s="10">
        <f t="shared" si="104"/>
        <v>365</v>
      </c>
      <c r="H492" s="7">
        <f t="shared" si="112"/>
        <v>-41790.524219873478</v>
      </c>
      <c r="I492" s="16">
        <f>SUMIFS('Filing Data'!$X:$X,'Filing Data'!$D:$D,'Benchmark Value'!$B492)</f>
        <v>0</v>
      </c>
      <c r="J492" s="16">
        <f t="shared" si="108"/>
        <v>28015936.438124154</v>
      </c>
      <c r="K492" s="10">
        <f>SUM(I$11:I491)</f>
        <v>0</v>
      </c>
      <c r="L492" s="27">
        <f t="shared" si="105"/>
        <v>365</v>
      </c>
      <c r="M492" s="7">
        <f t="shared" si="113"/>
        <v>76755.99024143604</v>
      </c>
      <c r="N492" s="7">
        <f>IF(ISNA(VLOOKUP(B492,'Distribution Data'!$G:$H,2,FALSE)),0,VLOOKUP(B492,'Distribution Data'!$G:$H,2,FALSE))</f>
        <v>0</v>
      </c>
      <c r="O492" s="16">
        <f>IF(ISNA(INDEX($C491:$C$3618,MATCH(TRUE,INDEX($C491:$C$3618&lt;&gt;$C491,0),0))), O491, INDEX($C491:$C$3618,MATCH(TRUE,INDEX($C491:$C$3618&lt;&gt;$C491,0),0)))</f>
        <v>1024657715.9024804</v>
      </c>
      <c r="P492" s="16">
        <f t="shared" si="103"/>
        <v>963675659.60653651</v>
      </c>
      <c r="Q492" s="27">
        <f t="shared" si="109"/>
        <v>21</v>
      </c>
      <c r="R492" s="7">
        <f t="shared" si="114"/>
        <v>2903907.4426639932</v>
      </c>
      <c r="S492" s="7">
        <f t="shared" si="106"/>
        <v>2785360.928202684</v>
      </c>
      <c r="T492" s="5">
        <f>VLOOKUP($B492,'Benchmark Data'!$A:$B,2,FALSE)</f>
        <v>11.63</v>
      </c>
      <c r="U492" s="12">
        <f t="shared" si="115"/>
        <v>-5.1458089534038368E-3</v>
      </c>
      <c r="V492" s="7">
        <f t="shared" si="116"/>
        <v>1070016587.5199038</v>
      </c>
    </row>
    <row r="493" spans="1:22" x14ac:dyDescent="0.25">
      <c r="A493" s="5">
        <f t="shared" si="107"/>
        <v>2005</v>
      </c>
      <c r="B493" s="6">
        <f t="shared" si="110"/>
        <v>38433</v>
      </c>
      <c r="C493" s="7">
        <f>MAX(SUMIFS('Filing Data'!$V:$V,'Filing Data'!$D:$D,'Benchmark Value'!$B493),C492)</f>
        <v>963675659.60653651</v>
      </c>
      <c r="D493" s="7">
        <f>SUMIFS('Filing Data'!$Z:$Z,'Filing Data'!$D:$D,'Benchmark Value'!$B493)</f>
        <v>0</v>
      </c>
      <c r="E493" s="16">
        <f t="shared" si="111"/>
        <v>-15253541.340253821</v>
      </c>
      <c r="F493" s="10">
        <f>SUM(D$11:D492)</f>
        <v>0</v>
      </c>
      <c r="G493" s="10">
        <f t="shared" si="104"/>
        <v>365</v>
      </c>
      <c r="H493" s="7">
        <f t="shared" si="112"/>
        <v>-41790.524219873478</v>
      </c>
      <c r="I493" s="16">
        <f>SUMIFS('Filing Data'!$X:$X,'Filing Data'!$D:$D,'Benchmark Value'!$B493)</f>
        <v>0</v>
      </c>
      <c r="J493" s="16">
        <f t="shared" si="108"/>
        <v>28015936.438124154</v>
      </c>
      <c r="K493" s="10">
        <f>SUM(I$11:I492)</f>
        <v>0</v>
      </c>
      <c r="L493" s="27">
        <f t="shared" si="105"/>
        <v>365</v>
      </c>
      <c r="M493" s="7">
        <f t="shared" si="113"/>
        <v>76755.99024143604</v>
      </c>
      <c r="N493" s="7">
        <f>IF(ISNA(VLOOKUP(B493,'Distribution Data'!$G:$H,2,FALSE)),0,VLOOKUP(B493,'Distribution Data'!$G:$H,2,FALSE))</f>
        <v>0</v>
      </c>
      <c r="O493" s="16">
        <f>IF(ISNA(INDEX($C492:$C$3618,MATCH(TRUE,INDEX($C492:$C$3618&lt;&gt;$C492,0),0))), O492, INDEX($C492:$C$3618,MATCH(TRUE,INDEX($C492:$C$3618&lt;&gt;$C492,0),0)))</f>
        <v>1024657715.9024804</v>
      </c>
      <c r="P493" s="16">
        <f t="shared" si="103"/>
        <v>963675659.60653651</v>
      </c>
      <c r="Q493" s="27">
        <f t="shared" si="109"/>
        <v>21</v>
      </c>
      <c r="R493" s="7">
        <f t="shared" si="114"/>
        <v>2903907.4426639932</v>
      </c>
      <c r="S493" s="7">
        <f t="shared" si="106"/>
        <v>2785360.928202684</v>
      </c>
      <c r="T493" s="5">
        <f>VLOOKUP($B493,'Benchmark Data'!$A:$B,2,FALSE)</f>
        <v>11.43</v>
      </c>
      <c r="U493" s="12">
        <f t="shared" si="115"/>
        <v>-1.734648872385388E-2</v>
      </c>
      <c r="V493" s="7">
        <f t="shared" si="116"/>
        <v>1054400975.3179274</v>
      </c>
    </row>
    <row r="494" spans="1:22" x14ac:dyDescent="0.25">
      <c r="A494" s="5">
        <f t="shared" si="107"/>
        <v>2005</v>
      </c>
      <c r="B494" s="6">
        <f t="shared" si="110"/>
        <v>38434</v>
      </c>
      <c r="C494" s="7">
        <f>MAX(SUMIFS('Filing Data'!$V:$V,'Filing Data'!$D:$D,'Benchmark Value'!$B494),C493)</f>
        <v>963675659.60653651</v>
      </c>
      <c r="D494" s="7">
        <f>SUMIFS('Filing Data'!$Z:$Z,'Filing Data'!$D:$D,'Benchmark Value'!$B494)</f>
        <v>0</v>
      </c>
      <c r="E494" s="16">
        <f t="shared" si="111"/>
        <v>-15253541.340253821</v>
      </c>
      <c r="F494" s="10">
        <f>SUM(D$11:D493)</f>
        <v>0</v>
      </c>
      <c r="G494" s="10">
        <f t="shared" si="104"/>
        <v>365</v>
      </c>
      <c r="H494" s="7">
        <f t="shared" si="112"/>
        <v>-41790.524219873478</v>
      </c>
      <c r="I494" s="16">
        <f>SUMIFS('Filing Data'!$X:$X,'Filing Data'!$D:$D,'Benchmark Value'!$B494)</f>
        <v>0</v>
      </c>
      <c r="J494" s="16">
        <f t="shared" si="108"/>
        <v>28015936.438124154</v>
      </c>
      <c r="K494" s="10">
        <f>SUM(I$11:I493)</f>
        <v>0</v>
      </c>
      <c r="L494" s="27">
        <f t="shared" si="105"/>
        <v>365</v>
      </c>
      <c r="M494" s="7">
        <f t="shared" si="113"/>
        <v>76755.99024143604</v>
      </c>
      <c r="N494" s="7">
        <f>IF(ISNA(VLOOKUP(B494,'Distribution Data'!$G:$H,2,FALSE)),0,VLOOKUP(B494,'Distribution Data'!$G:$H,2,FALSE))</f>
        <v>0</v>
      </c>
      <c r="O494" s="16">
        <f>IF(ISNA(INDEX($C493:$C$3618,MATCH(TRUE,INDEX($C493:$C$3618&lt;&gt;$C493,0),0))), O493, INDEX($C493:$C$3618,MATCH(TRUE,INDEX($C493:$C$3618&lt;&gt;$C493,0),0)))</f>
        <v>1024657715.9024804</v>
      </c>
      <c r="P494" s="16">
        <f t="shared" si="103"/>
        <v>963675659.60653651</v>
      </c>
      <c r="Q494" s="27">
        <f t="shared" si="109"/>
        <v>21</v>
      </c>
      <c r="R494" s="7">
        <f t="shared" si="114"/>
        <v>2903907.4426639932</v>
      </c>
      <c r="S494" s="7">
        <f t="shared" si="106"/>
        <v>2785360.928202684</v>
      </c>
      <c r="T494" s="5">
        <f>VLOOKUP($B494,'Benchmark Data'!$A:$B,2,FALSE)</f>
        <v>11.37</v>
      </c>
      <c r="U494" s="12">
        <f t="shared" si="115"/>
        <v>-5.263170044274644E-3</v>
      </c>
      <c r="V494" s="7">
        <f t="shared" si="116"/>
        <v>1051651422.9898679</v>
      </c>
    </row>
    <row r="495" spans="1:22" x14ac:dyDescent="0.25">
      <c r="A495" s="5">
        <f t="shared" si="107"/>
        <v>2005</v>
      </c>
      <c r="B495" s="6">
        <f t="shared" si="110"/>
        <v>38435</v>
      </c>
      <c r="C495" s="7">
        <f>MAX(SUMIFS('Filing Data'!$V:$V,'Filing Data'!$D:$D,'Benchmark Value'!$B495),C494)</f>
        <v>963675659.60653651</v>
      </c>
      <c r="D495" s="7">
        <f>SUMIFS('Filing Data'!$Z:$Z,'Filing Data'!$D:$D,'Benchmark Value'!$B495)</f>
        <v>0</v>
      </c>
      <c r="E495" s="16">
        <f t="shared" si="111"/>
        <v>-15253541.340253821</v>
      </c>
      <c r="F495" s="10">
        <f>SUM(D$11:D494)</f>
        <v>0</v>
      </c>
      <c r="G495" s="10">
        <f t="shared" si="104"/>
        <v>365</v>
      </c>
      <c r="H495" s="7">
        <f t="shared" si="112"/>
        <v>-41790.524219873478</v>
      </c>
      <c r="I495" s="16">
        <f>SUMIFS('Filing Data'!$X:$X,'Filing Data'!$D:$D,'Benchmark Value'!$B495)</f>
        <v>0</v>
      </c>
      <c r="J495" s="16">
        <f t="shared" si="108"/>
        <v>28015936.438124154</v>
      </c>
      <c r="K495" s="10">
        <f>SUM(I$11:I494)</f>
        <v>0</v>
      </c>
      <c r="L495" s="27">
        <f t="shared" si="105"/>
        <v>365</v>
      </c>
      <c r="M495" s="7">
        <f t="shared" si="113"/>
        <v>76755.99024143604</v>
      </c>
      <c r="N495" s="7">
        <f>IF(ISNA(VLOOKUP(B495,'Distribution Data'!$G:$H,2,FALSE)),0,VLOOKUP(B495,'Distribution Data'!$G:$H,2,FALSE))</f>
        <v>0</v>
      </c>
      <c r="O495" s="16">
        <f>IF(ISNA(INDEX($C494:$C$3618,MATCH(TRUE,INDEX($C494:$C$3618&lt;&gt;$C494,0),0))), O494, INDEX($C494:$C$3618,MATCH(TRUE,INDEX($C494:$C$3618&lt;&gt;$C494,0),0)))</f>
        <v>1024657715.9024804</v>
      </c>
      <c r="P495" s="16">
        <f t="shared" si="103"/>
        <v>963675659.60653651</v>
      </c>
      <c r="Q495" s="27">
        <f t="shared" si="109"/>
        <v>21</v>
      </c>
      <c r="R495" s="7">
        <f t="shared" si="114"/>
        <v>2903907.4426639932</v>
      </c>
      <c r="S495" s="7">
        <f t="shared" si="106"/>
        <v>2785360.928202684</v>
      </c>
      <c r="T495" s="5">
        <f>VLOOKUP($B495,'Benchmark Data'!$A:$B,2,FALSE)</f>
        <v>11.42</v>
      </c>
      <c r="U495" s="12">
        <f t="shared" si="115"/>
        <v>4.387896465419659E-3</v>
      </c>
      <c r="V495" s="7">
        <f t="shared" si="116"/>
        <v>1059061460.3604184</v>
      </c>
    </row>
    <row r="496" spans="1:22" x14ac:dyDescent="0.25">
      <c r="A496" s="5">
        <f t="shared" si="107"/>
        <v>2005</v>
      </c>
      <c r="B496" s="6">
        <f t="shared" si="110"/>
        <v>38436</v>
      </c>
      <c r="C496" s="7">
        <f>MAX(SUMIFS('Filing Data'!$V:$V,'Filing Data'!$D:$D,'Benchmark Value'!$B496),C495)</f>
        <v>963675659.60653651</v>
      </c>
      <c r="D496" s="7">
        <f>SUMIFS('Filing Data'!$Z:$Z,'Filing Data'!$D:$D,'Benchmark Value'!$B496)</f>
        <v>0</v>
      </c>
      <c r="E496" s="16">
        <f t="shared" si="111"/>
        <v>-15253541.340253821</v>
      </c>
      <c r="F496" s="10">
        <f>SUM(D$11:D495)</f>
        <v>0</v>
      </c>
      <c r="G496" s="10">
        <f t="shared" si="104"/>
        <v>365</v>
      </c>
      <c r="H496" s="7">
        <f t="shared" si="112"/>
        <v>-41790.524219873478</v>
      </c>
      <c r="I496" s="16">
        <f>SUMIFS('Filing Data'!$X:$X,'Filing Data'!$D:$D,'Benchmark Value'!$B496)</f>
        <v>0</v>
      </c>
      <c r="J496" s="16">
        <f t="shared" si="108"/>
        <v>28015936.438124154</v>
      </c>
      <c r="K496" s="10">
        <f>SUM(I$11:I495)</f>
        <v>0</v>
      </c>
      <c r="L496" s="27">
        <f t="shared" si="105"/>
        <v>365</v>
      </c>
      <c r="M496" s="7">
        <f t="shared" si="113"/>
        <v>76755.99024143604</v>
      </c>
      <c r="N496" s="7">
        <f>IF(ISNA(VLOOKUP(B496,'Distribution Data'!$G:$H,2,FALSE)),0,VLOOKUP(B496,'Distribution Data'!$G:$H,2,FALSE))</f>
        <v>0</v>
      </c>
      <c r="O496" s="16">
        <f>IF(ISNA(INDEX($C495:$C$3618,MATCH(TRUE,INDEX($C495:$C$3618&lt;&gt;$C495,0),0))), O495, INDEX($C495:$C$3618,MATCH(TRUE,INDEX($C495:$C$3618&lt;&gt;$C495,0),0)))</f>
        <v>1024657715.9024804</v>
      </c>
      <c r="P496" s="16">
        <f t="shared" si="103"/>
        <v>963675659.60653651</v>
      </c>
      <c r="Q496" s="27">
        <f t="shared" si="109"/>
        <v>21</v>
      </c>
      <c r="R496" s="7">
        <f t="shared" si="114"/>
        <v>2903907.4426639932</v>
      </c>
      <c r="S496" s="7">
        <f t="shared" si="106"/>
        <v>2785360.928202684</v>
      </c>
      <c r="T496" s="5">
        <f>VLOOKUP($B496,'Benchmark Data'!$A:$B,2,FALSE)</f>
        <v>11.42</v>
      </c>
      <c r="U496" s="12">
        <f t="shared" si="115"/>
        <v>0</v>
      </c>
      <c r="V496" s="7">
        <f t="shared" si="116"/>
        <v>1061846821.2886211</v>
      </c>
    </row>
    <row r="497" spans="1:22" x14ac:dyDescent="0.25">
      <c r="A497" s="5">
        <f t="shared" si="107"/>
        <v>2005</v>
      </c>
      <c r="B497" s="6">
        <f t="shared" si="110"/>
        <v>38437</v>
      </c>
      <c r="C497" s="7">
        <f>MAX(SUMIFS('Filing Data'!$V:$V,'Filing Data'!$D:$D,'Benchmark Value'!$B497),C496)</f>
        <v>963675659.60653651</v>
      </c>
      <c r="D497" s="7">
        <f>SUMIFS('Filing Data'!$Z:$Z,'Filing Data'!$D:$D,'Benchmark Value'!$B497)</f>
        <v>0</v>
      </c>
      <c r="E497" s="16">
        <f t="shared" si="111"/>
        <v>-15253541.340253821</v>
      </c>
      <c r="F497" s="10">
        <f>SUM(D$11:D496)</f>
        <v>0</v>
      </c>
      <c r="G497" s="10">
        <f t="shared" si="104"/>
        <v>365</v>
      </c>
      <c r="H497" s="7">
        <f t="shared" si="112"/>
        <v>-41790.524219873478</v>
      </c>
      <c r="I497" s="16">
        <f>SUMIFS('Filing Data'!$X:$X,'Filing Data'!$D:$D,'Benchmark Value'!$B497)</f>
        <v>0</v>
      </c>
      <c r="J497" s="16">
        <f t="shared" si="108"/>
        <v>28015936.438124154</v>
      </c>
      <c r="K497" s="10">
        <f>SUM(I$11:I496)</f>
        <v>0</v>
      </c>
      <c r="L497" s="27">
        <f t="shared" si="105"/>
        <v>365</v>
      </c>
      <c r="M497" s="7">
        <f t="shared" si="113"/>
        <v>76755.99024143604</v>
      </c>
      <c r="N497" s="7">
        <f>IF(ISNA(VLOOKUP(B497,'Distribution Data'!$G:$H,2,FALSE)),0,VLOOKUP(B497,'Distribution Data'!$G:$H,2,FALSE))</f>
        <v>0</v>
      </c>
      <c r="O497" s="16">
        <f>IF(ISNA(INDEX($C496:$C$3618,MATCH(TRUE,INDEX($C496:$C$3618&lt;&gt;$C496,0),0))), O496, INDEX($C496:$C$3618,MATCH(TRUE,INDEX($C496:$C$3618&lt;&gt;$C496,0),0)))</f>
        <v>1024657715.9024804</v>
      </c>
      <c r="P497" s="16">
        <f t="shared" si="103"/>
        <v>963675659.60653651</v>
      </c>
      <c r="Q497" s="27">
        <f t="shared" si="109"/>
        <v>21</v>
      </c>
      <c r="R497" s="7">
        <f t="shared" si="114"/>
        <v>2903907.4426639932</v>
      </c>
      <c r="S497" s="7">
        <f t="shared" si="106"/>
        <v>2785360.928202684</v>
      </c>
      <c r="T497" s="5">
        <f>VLOOKUP($B497,'Benchmark Data'!$A:$B,2,FALSE)</f>
        <v>11.42</v>
      </c>
      <c r="U497" s="12">
        <f t="shared" si="115"/>
        <v>0</v>
      </c>
      <c r="V497" s="7">
        <f t="shared" si="116"/>
        <v>1064632182.2168237</v>
      </c>
    </row>
    <row r="498" spans="1:22" x14ac:dyDescent="0.25">
      <c r="A498" s="5">
        <f t="shared" si="107"/>
        <v>2005</v>
      </c>
      <c r="B498" s="6">
        <f t="shared" si="110"/>
        <v>38438</v>
      </c>
      <c r="C498" s="7">
        <f>MAX(SUMIFS('Filing Data'!$V:$V,'Filing Data'!$D:$D,'Benchmark Value'!$B498),C497)</f>
        <v>963675659.60653651</v>
      </c>
      <c r="D498" s="7">
        <f>SUMIFS('Filing Data'!$Z:$Z,'Filing Data'!$D:$D,'Benchmark Value'!$B498)</f>
        <v>0</v>
      </c>
      <c r="E498" s="16">
        <f t="shared" si="111"/>
        <v>-15253541.340253821</v>
      </c>
      <c r="F498" s="10">
        <f>SUM(D$11:D497)</f>
        <v>0</v>
      </c>
      <c r="G498" s="10">
        <f t="shared" si="104"/>
        <v>365</v>
      </c>
      <c r="H498" s="7">
        <f t="shared" si="112"/>
        <v>-41790.524219873478</v>
      </c>
      <c r="I498" s="16">
        <f>SUMIFS('Filing Data'!$X:$X,'Filing Data'!$D:$D,'Benchmark Value'!$B498)</f>
        <v>0</v>
      </c>
      <c r="J498" s="16">
        <f t="shared" si="108"/>
        <v>28015936.438124154</v>
      </c>
      <c r="K498" s="10">
        <f>SUM(I$11:I497)</f>
        <v>0</v>
      </c>
      <c r="L498" s="27">
        <f t="shared" si="105"/>
        <v>365</v>
      </c>
      <c r="M498" s="7">
        <f t="shared" si="113"/>
        <v>76755.99024143604</v>
      </c>
      <c r="N498" s="7">
        <f>IF(ISNA(VLOOKUP(B498,'Distribution Data'!$G:$H,2,FALSE)),0,VLOOKUP(B498,'Distribution Data'!$G:$H,2,FALSE))</f>
        <v>0</v>
      </c>
      <c r="O498" s="16">
        <f>IF(ISNA(INDEX($C497:$C$3618,MATCH(TRUE,INDEX($C497:$C$3618&lt;&gt;$C497,0),0))), O497, INDEX($C497:$C$3618,MATCH(TRUE,INDEX($C497:$C$3618&lt;&gt;$C497,0),0)))</f>
        <v>1024657715.9024804</v>
      </c>
      <c r="P498" s="16">
        <f t="shared" si="103"/>
        <v>963675659.60653651</v>
      </c>
      <c r="Q498" s="27">
        <f t="shared" si="109"/>
        <v>21</v>
      </c>
      <c r="R498" s="7">
        <f t="shared" si="114"/>
        <v>2903907.4426639932</v>
      </c>
      <c r="S498" s="7">
        <f t="shared" si="106"/>
        <v>2785360.928202684</v>
      </c>
      <c r="T498" s="5">
        <f>VLOOKUP($B498,'Benchmark Data'!$A:$B,2,FALSE)</f>
        <v>11.42</v>
      </c>
      <c r="U498" s="12">
        <f t="shared" si="115"/>
        <v>0</v>
      </c>
      <c r="V498" s="7">
        <f t="shared" si="116"/>
        <v>1067417543.1450263</v>
      </c>
    </row>
    <row r="499" spans="1:22" x14ac:dyDescent="0.25">
      <c r="A499" s="5">
        <f t="shared" si="107"/>
        <v>2005</v>
      </c>
      <c r="B499" s="6">
        <f t="shared" si="110"/>
        <v>38439</v>
      </c>
      <c r="C499" s="7">
        <f>MAX(SUMIFS('Filing Data'!$V:$V,'Filing Data'!$D:$D,'Benchmark Value'!$B499),C498)</f>
        <v>963675659.60653651</v>
      </c>
      <c r="D499" s="7">
        <f>SUMIFS('Filing Data'!$Z:$Z,'Filing Data'!$D:$D,'Benchmark Value'!$B499)</f>
        <v>0</v>
      </c>
      <c r="E499" s="16">
        <f t="shared" si="111"/>
        <v>-15253541.340253821</v>
      </c>
      <c r="F499" s="10">
        <f>SUM(D$11:D498)</f>
        <v>0</v>
      </c>
      <c r="G499" s="10">
        <f t="shared" si="104"/>
        <v>365</v>
      </c>
      <c r="H499" s="7">
        <f t="shared" si="112"/>
        <v>-41790.524219873478</v>
      </c>
      <c r="I499" s="16">
        <f>SUMIFS('Filing Data'!$X:$X,'Filing Data'!$D:$D,'Benchmark Value'!$B499)</f>
        <v>0</v>
      </c>
      <c r="J499" s="16">
        <f t="shared" si="108"/>
        <v>28015936.438124154</v>
      </c>
      <c r="K499" s="10">
        <f>SUM(I$11:I498)</f>
        <v>0</v>
      </c>
      <c r="L499" s="27">
        <f t="shared" si="105"/>
        <v>365</v>
      </c>
      <c r="M499" s="7">
        <f t="shared" si="113"/>
        <v>76755.99024143604</v>
      </c>
      <c r="N499" s="7">
        <f>IF(ISNA(VLOOKUP(B499,'Distribution Data'!$G:$H,2,FALSE)),0,VLOOKUP(B499,'Distribution Data'!$G:$H,2,FALSE))</f>
        <v>0</v>
      </c>
      <c r="O499" s="16">
        <f>IF(ISNA(INDEX($C498:$C$3618,MATCH(TRUE,INDEX($C498:$C$3618&lt;&gt;$C498,0),0))), O498, INDEX($C498:$C$3618,MATCH(TRUE,INDEX($C498:$C$3618&lt;&gt;$C498,0),0)))</f>
        <v>1024657715.9024804</v>
      </c>
      <c r="P499" s="16">
        <f t="shared" si="103"/>
        <v>963675659.60653651</v>
      </c>
      <c r="Q499" s="27">
        <f t="shared" si="109"/>
        <v>21</v>
      </c>
      <c r="R499" s="7">
        <f t="shared" si="114"/>
        <v>2903907.4426639932</v>
      </c>
      <c r="S499" s="7">
        <f t="shared" si="106"/>
        <v>2785360.928202684</v>
      </c>
      <c r="T499" s="5">
        <f>VLOOKUP($B499,'Benchmark Data'!$A:$B,2,FALSE)</f>
        <v>11.36</v>
      </c>
      <c r="U499" s="12">
        <f t="shared" si="115"/>
        <v>-5.2677909348589156E-3</v>
      </c>
      <c r="V499" s="7">
        <f t="shared" si="116"/>
        <v>1064594755.860558</v>
      </c>
    </row>
    <row r="500" spans="1:22" x14ac:dyDescent="0.25">
      <c r="A500" s="5">
        <f t="shared" si="107"/>
        <v>2005</v>
      </c>
      <c r="B500" s="6">
        <f t="shared" si="110"/>
        <v>38440</v>
      </c>
      <c r="C500" s="7">
        <f>MAX(SUMIFS('Filing Data'!$V:$V,'Filing Data'!$D:$D,'Benchmark Value'!$B500),C499)</f>
        <v>963675659.60653651</v>
      </c>
      <c r="D500" s="7">
        <f>SUMIFS('Filing Data'!$Z:$Z,'Filing Data'!$D:$D,'Benchmark Value'!$B500)</f>
        <v>0</v>
      </c>
      <c r="E500" s="16">
        <f t="shared" si="111"/>
        <v>-15253541.340253821</v>
      </c>
      <c r="F500" s="10">
        <f>SUM(D$11:D499)</f>
        <v>0</v>
      </c>
      <c r="G500" s="10">
        <f t="shared" si="104"/>
        <v>365</v>
      </c>
      <c r="H500" s="7">
        <f t="shared" si="112"/>
        <v>-41790.524219873478</v>
      </c>
      <c r="I500" s="16">
        <f>SUMIFS('Filing Data'!$X:$X,'Filing Data'!$D:$D,'Benchmark Value'!$B500)</f>
        <v>0</v>
      </c>
      <c r="J500" s="16">
        <f t="shared" si="108"/>
        <v>28015936.438124154</v>
      </c>
      <c r="K500" s="10">
        <f>SUM(I$11:I499)</f>
        <v>0</v>
      </c>
      <c r="L500" s="27">
        <f t="shared" si="105"/>
        <v>365</v>
      </c>
      <c r="M500" s="7">
        <f t="shared" si="113"/>
        <v>76755.99024143604</v>
      </c>
      <c r="N500" s="7">
        <f>IF(ISNA(VLOOKUP(B500,'Distribution Data'!$G:$H,2,FALSE)),0,VLOOKUP(B500,'Distribution Data'!$G:$H,2,FALSE))</f>
        <v>0</v>
      </c>
      <c r="O500" s="16">
        <f>IF(ISNA(INDEX($C499:$C$3618,MATCH(TRUE,INDEX($C499:$C$3618&lt;&gt;$C499,0),0))), O499, INDEX($C499:$C$3618,MATCH(TRUE,INDEX($C499:$C$3618&lt;&gt;$C499,0),0)))</f>
        <v>1024657715.9024804</v>
      </c>
      <c r="P500" s="16">
        <f t="shared" si="103"/>
        <v>963675659.60653651</v>
      </c>
      <c r="Q500" s="27">
        <f t="shared" si="109"/>
        <v>21</v>
      </c>
      <c r="R500" s="7">
        <f t="shared" si="114"/>
        <v>2903907.4426639932</v>
      </c>
      <c r="S500" s="7">
        <f t="shared" si="106"/>
        <v>2785360.928202684</v>
      </c>
      <c r="T500" s="5">
        <f>VLOOKUP($B500,'Benchmark Data'!$A:$B,2,FALSE)</f>
        <v>11.38</v>
      </c>
      <c r="U500" s="12">
        <f t="shared" si="115"/>
        <v>1.7590154051796245E-3</v>
      </c>
      <c r="V500" s="7">
        <f t="shared" si="116"/>
        <v>1069254403.3307687</v>
      </c>
    </row>
    <row r="501" spans="1:22" x14ac:dyDescent="0.25">
      <c r="A501" s="5">
        <f t="shared" si="107"/>
        <v>2005</v>
      </c>
      <c r="B501" s="6">
        <f t="shared" si="110"/>
        <v>38441</v>
      </c>
      <c r="C501" s="7">
        <f>MAX(SUMIFS('Filing Data'!$V:$V,'Filing Data'!$D:$D,'Benchmark Value'!$B501),C500)</f>
        <v>963675659.60653651</v>
      </c>
      <c r="D501" s="7">
        <f>SUMIFS('Filing Data'!$Z:$Z,'Filing Data'!$D:$D,'Benchmark Value'!$B501)</f>
        <v>0</v>
      </c>
      <c r="E501" s="16">
        <f t="shared" si="111"/>
        <v>-15253541.340253821</v>
      </c>
      <c r="F501" s="10">
        <f>SUM(D$11:D500)</f>
        <v>0</v>
      </c>
      <c r="G501" s="10">
        <f t="shared" si="104"/>
        <v>365</v>
      </c>
      <c r="H501" s="7">
        <f t="shared" si="112"/>
        <v>-41790.524219873478</v>
      </c>
      <c r="I501" s="16">
        <f>SUMIFS('Filing Data'!$X:$X,'Filing Data'!$D:$D,'Benchmark Value'!$B501)</f>
        <v>0</v>
      </c>
      <c r="J501" s="16">
        <f t="shared" si="108"/>
        <v>28015936.438124154</v>
      </c>
      <c r="K501" s="10">
        <f>SUM(I$11:I500)</f>
        <v>0</v>
      </c>
      <c r="L501" s="27">
        <f t="shared" si="105"/>
        <v>365</v>
      </c>
      <c r="M501" s="7">
        <f t="shared" si="113"/>
        <v>76755.99024143604</v>
      </c>
      <c r="N501" s="7">
        <f>IF(ISNA(VLOOKUP(B501,'Distribution Data'!$G:$H,2,FALSE)),0,VLOOKUP(B501,'Distribution Data'!$G:$H,2,FALSE))</f>
        <v>0</v>
      </c>
      <c r="O501" s="16">
        <f>IF(ISNA(INDEX($C500:$C$3618,MATCH(TRUE,INDEX($C500:$C$3618&lt;&gt;$C500,0),0))), O500, INDEX($C500:$C$3618,MATCH(TRUE,INDEX($C500:$C$3618&lt;&gt;$C500,0),0)))</f>
        <v>1024657715.9024804</v>
      </c>
      <c r="P501" s="16">
        <f t="shared" si="103"/>
        <v>963675659.60653651</v>
      </c>
      <c r="Q501" s="27">
        <f t="shared" si="109"/>
        <v>21</v>
      </c>
      <c r="R501" s="7">
        <f t="shared" si="114"/>
        <v>2903907.4426639932</v>
      </c>
      <c r="S501" s="7">
        <f t="shared" si="106"/>
        <v>2785360.928202684</v>
      </c>
      <c r="T501" s="5">
        <f>VLOOKUP($B501,'Benchmark Data'!$A:$B,2,FALSE)</f>
        <v>11.53</v>
      </c>
      <c r="U501" s="12">
        <f t="shared" si="115"/>
        <v>1.3094905582782647E-2</v>
      </c>
      <c r="V501" s="7">
        <f t="shared" si="116"/>
        <v>1086133627.220273</v>
      </c>
    </row>
    <row r="502" spans="1:22" x14ac:dyDescent="0.25">
      <c r="A502" s="5">
        <f t="shared" si="107"/>
        <v>2005</v>
      </c>
      <c r="B502" s="6">
        <f t="shared" si="110"/>
        <v>38442</v>
      </c>
      <c r="C502" s="7">
        <f>MAX(SUMIFS('Filing Data'!$V:$V,'Filing Data'!$D:$D,'Benchmark Value'!$B502),C501)</f>
        <v>963675659.60653651</v>
      </c>
      <c r="D502" s="7">
        <f>SUMIFS('Filing Data'!$Z:$Z,'Filing Data'!$D:$D,'Benchmark Value'!$B502)</f>
        <v>0</v>
      </c>
      <c r="E502" s="16">
        <f t="shared" si="111"/>
        <v>-15253541.340253821</v>
      </c>
      <c r="F502" s="10">
        <f>SUM(D$11:D501)</f>
        <v>0</v>
      </c>
      <c r="G502" s="10">
        <f t="shared" si="104"/>
        <v>365</v>
      </c>
      <c r="H502" s="7">
        <f t="shared" si="112"/>
        <v>-41790.524219873478</v>
      </c>
      <c r="I502" s="16">
        <f>SUMIFS('Filing Data'!$X:$X,'Filing Data'!$D:$D,'Benchmark Value'!$B502)</f>
        <v>0</v>
      </c>
      <c r="J502" s="16">
        <f t="shared" si="108"/>
        <v>28015936.438124154</v>
      </c>
      <c r="K502" s="10">
        <f>SUM(I$11:I501)</f>
        <v>0</v>
      </c>
      <c r="L502" s="27">
        <f t="shared" si="105"/>
        <v>365</v>
      </c>
      <c r="M502" s="7">
        <f t="shared" si="113"/>
        <v>76755.99024143604</v>
      </c>
      <c r="N502" s="7">
        <f>IF(ISNA(VLOOKUP(B502,'Distribution Data'!$G:$H,2,FALSE)),0,VLOOKUP(B502,'Distribution Data'!$G:$H,2,FALSE))</f>
        <v>3506389.5617881115</v>
      </c>
      <c r="O502" s="16">
        <f>IF(ISNA(INDEX($C501:$C$3618,MATCH(TRUE,INDEX($C501:$C$3618&lt;&gt;$C501,0),0))), O501, INDEX($C501:$C$3618,MATCH(TRUE,INDEX($C501:$C$3618&lt;&gt;$C501,0),0)))</f>
        <v>1024657715.9024804</v>
      </c>
      <c r="P502" s="16">
        <f t="shared" si="103"/>
        <v>963675659.60653651</v>
      </c>
      <c r="Q502" s="27">
        <f t="shared" si="109"/>
        <v>21</v>
      </c>
      <c r="R502" s="7">
        <f t="shared" si="114"/>
        <v>2903907.4426639932</v>
      </c>
      <c r="S502" s="7">
        <f t="shared" si="106"/>
        <v>-721028.63358542777</v>
      </c>
      <c r="T502" s="5">
        <f>VLOOKUP($B502,'Benchmark Data'!$A:$B,2,FALSE)</f>
        <v>11.5</v>
      </c>
      <c r="U502" s="12">
        <f t="shared" si="115"/>
        <v>-2.6052989117632541E-3</v>
      </c>
      <c r="V502" s="7">
        <f t="shared" si="116"/>
        <v>1082586578.7413616</v>
      </c>
    </row>
    <row r="503" spans="1:22" x14ac:dyDescent="0.25">
      <c r="A503" s="5">
        <f t="shared" si="107"/>
        <v>2005</v>
      </c>
      <c r="B503" s="6">
        <f t="shared" si="110"/>
        <v>38443</v>
      </c>
      <c r="C503" s="7">
        <f>MAX(SUMIFS('Filing Data'!$V:$V,'Filing Data'!$D:$D,'Benchmark Value'!$B503),C502)</f>
        <v>1024657715.9024804</v>
      </c>
      <c r="D503" s="7">
        <f>SUMIFS('Filing Data'!$Z:$Z,'Filing Data'!$D:$D,'Benchmark Value'!$B503)</f>
        <v>0</v>
      </c>
      <c r="E503" s="16">
        <f t="shared" si="111"/>
        <v>-15253541.340253821</v>
      </c>
      <c r="F503" s="10">
        <f>SUM(D$11:D502)</f>
        <v>0</v>
      </c>
      <c r="G503" s="10">
        <f t="shared" si="104"/>
        <v>365</v>
      </c>
      <c r="H503" s="7">
        <f t="shared" si="112"/>
        <v>-41790.524219873478</v>
      </c>
      <c r="I503" s="16">
        <f>SUMIFS('Filing Data'!$X:$X,'Filing Data'!$D:$D,'Benchmark Value'!$B503)</f>
        <v>0</v>
      </c>
      <c r="J503" s="16">
        <f t="shared" si="108"/>
        <v>28015936.438124154</v>
      </c>
      <c r="K503" s="10">
        <f>SUM(I$11:I502)</f>
        <v>0</v>
      </c>
      <c r="L503" s="27">
        <f t="shared" si="105"/>
        <v>365</v>
      </c>
      <c r="M503" s="7">
        <f t="shared" si="113"/>
        <v>76755.99024143604</v>
      </c>
      <c r="N503" s="7">
        <f>IF(ISNA(VLOOKUP(B503,'Distribution Data'!$G:$H,2,FALSE)),0,VLOOKUP(B503,'Distribution Data'!$G:$H,2,FALSE))</f>
        <v>0</v>
      </c>
      <c r="O503" s="16">
        <f>IF(ISNA(INDEX($C502:$C$3618,MATCH(TRUE,INDEX($C502:$C$3618&lt;&gt;$C502,0),0))), O502, INDEX($C502:$C$3618,MATCH(TRUE,INDEX($C502:$C$3618&lt;&gt;$C502,0),0)))</f>
        <v>1024657715.9024804</v>
      </c>
      <c r="P503" s="16">
        <f t="shared" si="103"/>
        <v>963675659.60653651</v>
      </c>
      <c r="Q503" s="27">
        <f t="shared" si="109"/>
        <v>21</v>
      </c>
      <c r="R503" s="7">
        <f t="shared" si="114"/>
        <v>2903907.4426639932</v>
      </c>
      <c r="S503" s="7">
        <f t="shared" si="106"/>
        <v>2785360.928202684</v>
      </c>
      <c r="T503" s="5">
        <f>VLOOKUP($B503,'Benchmark Data'!$A:$B,2,FALSE)</f>
        <v>11.49</v>
      </c>
      <c r="U503" s="12">
        <f t="shared" si="115"/>
        <v>-8.6994350853999633E-4</v>
      </c>
      <c r="V503" s="7">
        <f t="shared" si="116"/>
        <v>1084430560.0358763</v>
      </c>
    </row>
    <row r="504" spans="1:22" x14ac:dyDescent="0.25">
      <c r="A504" s="5">
        <f t="shared" si="107"/>
        <v>2005</v>
      </c>
      <c r="B504" s="6">
        <f t="shared" si="110"/>
        <v>38444</v>
      </c>
      <c r="C504" s="7">
        <f>MAX(SUMIFS('Filing Data'!$V:$V,'Filing Data'!$D:$D,'Benchmark Value'!$B504),C503)</f>
        <v>1024657715.9024804</v>
      </c>
      <c r="D504" s="7">
        <f>SUMIFS('Filing Data'!$Z:$Z,'Filing Data'!$D:$D,'Benchmark Value'!$B504)</f>
        <v>0</v>
      </c>
      <c r="E504" s="16">
        <f t="shared" si="111"/>
        <v>-15253541.340253821</v>
      </c>
      <c r="F504" s="10">
        <f>SUM(D$11:D503)</f>
        <v>0</v>
      </c>
      <c r="G504" s="10">
        <f t="shared" si="104"/>
        <v>365</v>
      </c>
      <c r="H504" s="7">
        <f t="shared" si="112"/>
        <v>-41790.524219873478</v>
      </c>
      <c r="I504" s="16">
        <f>SUMIFS('Filing Data'!$X:$X,'Filing Data'!$D:$D,'Benchmark Value'!$B504)</f>
        <v>0</v>
      </c>
      <c r="J504" s="16">
        <f t="shared" si="108"/>
        <v>28015936.438124154</v>
      </c>
      <c r="K504" s="10">
        <f>SUM(I$11:I503)</f>
        <v>0</v>
      </c>
      <c r="L504" s="27">
        <f t="shared" si="105"/>
        <v>365</v>
      </c>
      <c r="M504" s="7">
        <f t="shared" si="113"/>
        <v>76755.99024143604</v>
      </c>
      <c r="N504" s="7">
        <f>IF(ISNA(VLOOKUP(B504,'Distribution Data'!$G:$H,2,FALSE)),0,VLOOKUP(B504,'Distribution Data'!$G:$H,2,FALSE))</f>
        <v>0</v>
      </c>
      <c r="O504" s="16">
        <f>IF(ISNA(INDEX($C503:$C$3618,MATCH(TRUE,INDEX($C503:$C$3618&lt;&gt;$C503,0),0))), O503, INDEX($C503:$C$3618,MATCH(TRUE,INDEX($C503:$C$3618&lt;&gt;$C503,0),0)))</f>
        <v>1062162177.9311439</v>
      </c>
      <c r="P504" s="16">
        <f t="shared" si="103"/>
        <v>1024657715.9024804</v>
      </c>
      <c r="Q504" s="27">
        <f t="shared" si="109"/>
        <v>14</v>
      </c>
      <c r="R504" s="7">
        <f t="shared" si="114"/>
        <v>2678890.1449045367</v>
      </c>
      <c r="S504" s="7">
        <f t="shared" si="106"/>
        <v>2560343.6304432275</v>
      </c>
      <c r="T504" s="5">
        <f>VLOOKUP($B504,'Benchmark Data'!$A:$B,2,FALSE)</f>
        <v>11.49</v>
      </c>
      <c r="U504" s="12">
        <f t="shared" si="115"/>
        <v>0</v>
      </c>
      <c r="V504" s="7">
        <f t="shared" si="116"/>
        <v>1086990903.6663196</v>
      </c>
    </row>
    <row r="505" spans="1:22" x14ac:dyDescent="0.25">
      <c r="A505" s="5">
        <f t="shared" si="107"/>
        <v>2005</v>
      </c>
      <c r="B505" s="6">
        <f t="shared" si="110"/>
        <v>38445</v>
      </c>
      <c r="C505" s="7">
        <f>MAX(SUMIFS('Filing Data'!$V:$V,'Filing Data'!$D:$D,'Benchmark Value'!$B505),C504)</f>
        <v>1024657715.9024804</v>
      </c>
      <c r="D505" s="7">
        <f>SUMIFS('Filing Data'!$Z:$Z,'Filing Data'!$D:$D,'Benchmark Value'!$B505)</f>
        <v>0</v>
      </c>
      <c r="E505" s="16">
        <f t="shared" si="111"/>
        <v>-15253541.340253821</v>
      </c>
      <c r="F505" s="10">
        <f>SUM(D$11:D504)</f>
        <v>0</v>
      </c>
      <c r="G505" s="10">
        <f t="shared" si="104"/>
        <v>365</v>
      </c>
      <c r="H505" s="7">
        <f t="shared" si="112"/>
        <v>-41790.524219873478</v>
      </c>
      <c r="I505" s="16">
        <f>SUMIFS('Filing Data'!$X:$X,'Filing Data'!$D:$D,'Benchmark Value'!$B505)</f>
        <v>0</v>
      </c>
      <c r="J505" s="16">
        <f t="shared" si="108"/>
        <v>28015936.438124154</v>
      </c>
      <c r="K505" s="10">
        <f>SUM(I$11:I504)</f>
        <v>0</v>
      </c>
      <c r="L505" s="27">
        <f t="shared" si="105"/>
        <v>365</v>
      </c>
      <c r="M505" s="7">
        <f t="shared" si="113"/>
        <v>76755.99024143604</v>
      </c>
      <c r="N505" s="7">
        <f>IF(ISNA(VLOOKUP(B505,'Distribution Data'!$G:$H,2,FALSE)),0,VLOOKUP(B505,'Distribution Data'!$G:$H,2,FALSE))</f>
        <v>0</v>
      </c>
      <c r="O505" s="16">
        <f>IF(ISNA(INDEX($C504:$C$3618,MATCH(TRUE,INDEX($C504:$C$3618&lt;&gt;$C504,0),0))), O504, INDEX($C504:$C$3618,MATCH(TRUE,INDEX($C504:$C$3618&lt;&gt;$C504,0),0)))</f>
        <v>1062162177.9311439</v>
      </c>
      <c r="P505" s="16">
        <f t="shared" si="103"/>
        <v>1024657715.9024804</v>
      </c>
      <c r="Q505" s="27">
        <f t="shared" si="109"/>
        <v>14</v>
      </c>
      <c r="R505" s="7">
        <f t="shared" si="114"/>
        <v>2678890.1449045367</v>
      </c>
      <c r="S505" s="7">
        <f t="shared" si="106"/>
        <v>2560343.6304432275</v>
      </c>
      <c r="T505" s="5">
        <f>VLOOKUP($B505,'Benchmark Data'!$A:$B,2,FALSE)</f>
        <v>11.49</v>
      </c>
      <c r="U505" s="12">
        <f t="shared" si="115"/>
        <v>0</v>
      </c>
      <c r="V505" s="7">
        <f t="shared" si="116"/>
        <v>1089551247.2967629</v>
      </c>
    </row>
    <row r="506" spans="1:22" x14ac:dyDescent="0.25">
      <c r="A506" s="5">
        <f t="shared" si="107"/>
        <v>2005</v>
      </c>
      <c r="B506" s="6">
        <f t="shared" si="110"/>
        <v>38446</v>
      </c>
      <c r="C506" s="7">
        <f>MAX(SUMIFS('Filing Data'!$V:$V,'Filing Data'!$D:$D,'Benchmark Value'!$B506),C505)</f>
        <v>1024657715.9024804</v>
      </c>
      <c r="D506" s="7">
        <f>SUMIFS('Filing Data'!$Z:$Z,'Filing Data'!$D:$D,'Benchmark Value'!$B506)</f>
        <v>0</v>
      </c>
      <c r="E506" s="16">
        <f t="shared" si="111"/>
        <v>-15253541.340253821</v>
      </c>
      <c r="F506" s="10">
        <f>SUM(D$11:D505)</f>
        <v>0</v>
      </c>
      <c r="G506" s="10">
        <f t="shared" si="104"/>
        <v>365</v>
      </c>
      <c r="H506" s="7">
        <f t="shared" si="112"/>
        <v>-41790.524219873478</v>
      </c>
      <c r="I506" s="16">
        <f>SUMIFS('Filing Data'!$X:$X,'Filing Data'!$D:$D,'Benchmark Value'!$B506)</f>
        <v>0</v>
      </c>
      <c r="J506" s="16">
        <f t="shared" si="108"/>
        <v>28015936.438124154</v>
      </c>
      <c r="K506" s="10">
        <f>SUM(I$11:I505)</f>
        <v>0</v>
      </c>
      <c r="L506" s="27">
        <f t="shared" si="105"/>
        <v>365</v>
      </c>
      <c r="M506" s="7">
        <f t="shared" si="113"/>
        <v>76755.99024143604</v>
      </c>
      <c r="N506" s="7">
        <f>IF(ISNA(VLOOKUP(B506,'Distribution Data'!$G:$H,2,FALSE)),0,VLOOKUP(B506,'Distribution Data'!$G:$H,2,FALSE))</f>
        <v>0</v>
      </c>
      <c r="O506" s="16">
        <f>IF(ISNA(INDEX($C505:$C$3618,MATCH(TRUE,INDEX($C505:$C$3618&lt;&gt;$C505,0),0))), O505, INDEX($C505:$C$3618,MATCH(TRUE,INDEX($C505:$C$3618&lt;&gt;$C505,0),0)))</f>
        <v>1062162177.9311439</v>
      </c>
      <c r="P506" s="16">
        <f t="shared" si="103"/>
        <v>1024657715.9024804</v>
      </c>
      <c r="Q506" s="27">
        <f t="shared" si="109"/>
        <v>14</v>
      </c>
      <c r="R506" s="7">
        <f t="shared" si="114"/>
        <v>2678890.1449045367</v>
      </c>
      <c r="S506" s="7">
        <f t="shared" si="106"/>
        <v>2560343.6304432275</v>
      </c>
      <c r="T506" s="5">
        <f>VLOOKUP($B506,'Benchmark Data'!$A:$B,2,FALSE)</f>
        <v>11.45</v>
      </c>
      <c r="U506" s="12">
        <f t="shared" si="115"/>
        <v>-3.48736186041575E-3</v>
      </c>
      <c r="V506" s="7">
        <f t="shared" si="116"/>
        <v>1088318549.16116</v>
      </c>
    </row>
    <row r="507" spans="1:22" x14ac:dyDescent="0.25">
      <c r="A507" s="5">
        <f t="shared" si="107"/>
        <v>2005</v>
      </c>
      <c r="B507" s="6">
        <f t="shared" si="110"/>
        <v>38447</v>
      </c>
      <c r="C507" s="7">
        <f>MAX(SUMIFS('Filing Data'!$V:$V,'Filing Data'!$D:$D,'Benchmark Value'!$B507),C506)</f>
        <v>1024657715.9024804</v>
      </c>
      <c r="D507" s="7">
        <f>SUMIFS('Filing Data'!$Z:$Z,'Filing Data'!$D:$D,'Benchmark Value'!$B507)</f>
        <v>0</v>
      </c>
      <c r="E507" s="16">
        <f t="shared" si="111"/>
        <v>-15253541.340253821</v>
      </c>
      <c r="F507" s="10">
        <f>SUM(D$11:D506)</f>
        <v>0</v>
      </c>
      <c r="G507" s="10">
        <f t="shared" si="104"/>
        <v>365</v>
      </c>
      <c r="H507" s="7">
        <f t="shared" si="112"/>
        <v>-41790.524219873478</v>
      </c>
      <c r="I507" s="16">
        <f>SUMIFS('Filing Data'!$X:$X,'Filing Data'!$D:$D,'Benchmark Value'!$B507)</f>
        <v>0</v>
      </c>
      <c r="J507" s="16">
        <f t="shared" si="108"/>
        <v>28015936.438124154</v>
      </c>
      <c r="K507" s="10">
        <f>SUM(I$11:I506)</f>
        <v>0</v>
      </c>
      <c r="L507" s="27">
        <f t="shared" si="105"/>
        <v>365</v>
      </c>
      <c r="M507" s="7">
        <f t="shared" si="113"/>
        <v>76755.99024143604</v>
      </c>
      <c r="N507" s="7">
        <f>IF(ISNA(VLOOKUP(B507,'Distribution Data'!$G:$H,2,FALSE)),0,VLOOKUP(B507,'Distribution Data'!$G:$H,2,FALSE))</f>
        <v>0</v>
      </c>
      <c r="O507" s="16">
        <f>IF(ISNA(INDEX($C506:$C$3618,MATCH(TRUE,INDEX($C506:$C$3618&lt;&gt;$C506,0),0))), O506, INDEX($C506:$C$3618,MATCH(TRUE,INDEX($C506:$C$3618&lt;&gt;$C506,0),0)))</f>
        <v>1062162177.9311439</v>
      </c>
      <c r="P507" s="16">
        <f t="shared" si="103"/>
        <v>1024657715.9024804</v>
      </c>
      <c r="Q507" s="27">
        <f t="shared" si="109"/>
        <v>14</v>
      </c>
      <c r="R507" s="7">
        <f t="shared" si="114"/>
        <v>2678890.1449045367</v>
      </c>
      <c r="S507" s="7">
        <f t="shared" si="106"/>
        <v>2560343.6304432275</v>
      </c>
      <c r="T507" s="5">
        <f>VLOOKUP($B507,'Benchmark Data'!$A:$B,2,FALSE)</f>
        <v>11.45</v>
      </c>
      <c r="U507" s="12">
        <f t="shared" si="115"/>
        <v>0</v>
      </c>
      <c r="V507" s="7">
        <f t="shared" si="116"/>
        <v>1090878892.7916033</v>
      </c>
    </row>
    <row r="508" spans="1:22" x14ac:dyDescent="0.25">
      <c r="A508" s="5">
        <f t="shared" si="107"/>
        <v>2005</v>
      </c>
      <c r="B508" s="6">
        <f t="shared" si="110"/>
        <v>38448</v>
      </c>
      <c r="C508" s="7">
        <f>MAX(SUMIFS('Filing Data'!$V:$V,'Filing Data'!$D:$D,'Benchmark Value'!$B508),C507)</f>
        <v>1024657715.9024804</v>
      </c>
      <c r="D508" s="7">
        <f>SUMIFS('Filing Data'!$Z:$Z,'Filing Data'!$D:$D,'Benchmark Value'!$B508)</f>
        <v>0</v>
      </c>
      <c r="E508" s="16">
        <f t="shared" si="111"/>
        <v>-15253541.340253821</v>
      </c>
      <c r="F508" s="10">
        <f>SUM(D$11:D507)</f>
        <v>0</v>
      </c>
      <c r="G508" s="10">
        <f t="shared" si="104"/>
        <v>365</v>
      </c>
      <c r="H508" s="7">
        <f t="shared" si="112"/>
        <v>-41790.524219873478</v>
      </c>
      <c r="I508" s="16">
        <f>SUMIFS('Filing Data'!$X:$X,'Filing Data'!$D:$D,'Benchmark Value'!$B508)</f>
        <v>0</v>
      </c>
      <c r="J508" s="16">
        <f t="shared" si="108"/>
        <v>28015936.438124154</v>
      </c>
      <c r="K508" s="10">
        <f>SUM(I$11:I507)</f>
        <v>0</v>
      </c>
      <c r="L508" s="27">
        <f t="shared" si="105"/>
        <v>365</v>
      </c>
      <c r="M508" s="7">
        <f t="shared" si="113"/>
        <v>76755.99024143604</v>
      </c>
      <c r="N508" s="7">
        <f>IF(ISNA(VLOOKUP(B508,'Distribution Data'!$G:$H,2,FALSE)),0,VLOOKUP(B508,'Distribution Data'!$G:$H,2,FALSE))</f>
        <v>0</v>
      </c>
      <c r="O508" s="16">
        <f>IF(ISNA(INDEX($C507:$C$3618,MATCH(TRUE,INDEX($C507:$C$3618&lt;&gt;$C507,0),0))), O507, INDEX($C507:$C$3618,MATCH(TRUE,INDEX($C507:$C$3618&lt;&gt;$C507,0),0)))</f>
        <v>1062162177.9311439</v>
      </c>
      <c r="P508" s="16">
        <f t="shared" si="103"/>
        <v>1024657715.9024804</v>
      </c>
      <c r="Q508" s="27">
        <f t="shared" si="109"/>
        <v>14</v>
      </c>
      <c r="R508" s="7">
        <f t="shared" si="114"/>
        <v>2678890.1449045367</v>
      </c>
      <c r="S508" s="7">
        <f t="shared" si="106"/>
        <v>2560343.6304432275</v>
      </c>
      <c r="T508" s="5">
        <f>VLOOKUP($B508,'Benchmark Data'!$A:$B,2,FALSE)</f>
        <v>11.51</v>
      </c>
      <c r="U508" s="12">
        <f t="shared" si="115"/>
        <v>5.2264927335425888E-3</v>
      </c>
      <c r="V508" s="7">
        <f t="shared" si="116"/>
        <v>1099155632.366806</v>
      </c>
    </row>
    <row r="509" spans="1:22" x14ac:dyDescent="0.25">
      <c r="A509" s="5">
        <f t="shared" si="107"/>
        <v>2005</v>
      </c>
      <c r="B509" s="6">
        <f t="shared" si="110"/>
        <v>38449</v>
      </c>
      <c r="C509" s="7">
        <f>MAX(SUMIFS('Filing Data'!$V:$V,'Filing Data'!$D:$D,'Benchmark Value'!$B509),C508)</f>
        <v>1024657715.9024804</v>
      </c>
      <c r="D509" s="7">
        <f>SUMIFS('Filing Data'!$Z:$Z,'Filing Data'!$D:$D,'Benchmark Value'!$B509)</f>
        <v>0</v>
      </c>
      <c r="E509" s="16">
        <f t="shared" si="111"/>
        <v>-15253541.340253821</v>
      </c>
      <c r="F509" s="10">
        <f>SUM(D$11:D508)</f>
        <v>0</v>
      </c>
      <c r="G509" s="10">
        <f t="shared" si="104"/>
        <v>365</v>
      </c>
      <c r="H509" s="7">
        <f t="shared" si="112"/>
        <v>-41790.524219873478</v>
      </c>
      <c r="I509" s="16">
        <f>SUMIFS('Filing Data'!$X:$X,'Filing Data'!$D:$D,'Benchmark Value'!$B509)</f>
        <v>0</v>
      </c>
      <c r="J509" s="16">
        <f t="shared" si="108"/>
        <v>28015936.438124154</v>
      </c>
      <c r="K509" s="10">
        <f>SUM(I$11:I508)</f>
        <v>0</v>
      </c>
      <c r="L509" s="27">
        <f t="shared" si="105"/>
        <v>365</v>
      </c>
      <c r="M509" s="7">
        <f t="shared" si="113"/>
        <v>76755.99024143604</v>
      </c>
      <c r="N509" s="7">
        <f>IF(ISNA(VLOOKUP(B509,'Distribution Data'!$G:$H,2,FALSE)),0,VLOOKUP(B509,'Distribution Data'!$G:$H,2,FALSE))</f>
        <v>0</v>
      </c>
      <c r="O509" s="16">
        <f>IF(ISNA(INDEX($C508:$C$3618,MATCH(TRUE,INDEX($C508:$C$3618&lt;&gt;$C508,0),0))), O508, INDEX($C508:$C$3618,MATCH(TRUE,INDEX($C508:$C$3618&lt;&gt;$C508,0),0)))</f>
        <v>1062162177.9311439</v>
      </c>
      <c r="P509" s="16">
        <f t="shared" ref="P509:P572" si="117">C508</f>
        <v>1024657715.9024804</v>
      </c>
      <c r="Q509" s="27">
        <f t="shared" si="109"/>
        <v>14</v>
      </c>
      <c r="R509" s="7">
        <f t="shared" si="114"/>
        <v>2678890.1449045367</v>
      </c>
      <c r="S509" s="7">
        <f t="shared" si="106"/>
        <v>2560343.6304432275</v>
      </c>
      <c r="T509" s="5">
        <f>VLOOKUP($B509,'Benchmark Data'!$A:$B,2,FALSE)</f>
        <v>11.61</v>
      </c>
      <c r="U509" s="12">
        <f t="shared" si="115"/>
        <v>8.6505729760088645E-3</v>
      </c>
      <c r="V509" s="7">
        <f t="shared" si="116"/>
        <v>1111265547.0864484</v>
      </c>
    </row>
    <row r="510" spans="1:22" x14ac:dyDescent="0.25">
      <c r="A510" s="5">
        <f t="shared" si="107"/>
        <v>2005</v>
      </c>
      <c r="B510" s="6">
        <f t="shared" si="110"/>
        <v>38450</v>
      </c>
      <c r="C510" s="7">
        <f>MAX(SUMIFS('Filing Data'!$V:$V,'Filing Data'!$D:$D,'Benchmark Value'!$B510),C509)</f>
        <v>1024657715.9024804</v>
      </c>
      <c r="D510" s="7">
        <f>SUMIFS('Filing Data'!$Z:$Z,'Filing Data'!$D:$D,'Benchmark Value'!$B510)</f>
        <v>0</v>
      </c>
      <c r="E510" s="16">
        <f t="shared" si="111"/>
        <v>-15253541.340253821</v>
      </c>
      <c r="F510" s="10">
        <f>SUM(D$11:D509)</f>
        <v>0</v>
      </c>
      <c r="G510" s="10">
        <f t="shared" si="104"/>
        <v>365</v>
      </c>
      <c r="H510" s="7">
        <f t="shared" si="112"/>
        <v>-41790.524219873478</v>
      </c>
      <c r="I510" s="16">
        <f>SUMIFS('Filing Data'!$X:$X,'Filing Data'!$D:$D,'Benchmark Value'!$B510)</f>
        <v>0</v>
      </c>
      <c r="J510" s="16">
        <f t="shared" si="108"/>
        <v>28015936.438124154</v>
      </c>
      <c r="K510" s="10">
        <f>SUM(I$11:I509)</f>
        <v>0</v>
      </c>
      <c r="L510" s="27">
        <f t="shared" si="105"/>
        <v>365</v>
      </c>
      <c r="M510" s="7">
        <f t="shared" si="113"/>
        <v>76755.99024143604</v>
      </c>
      <c r="N510" s="7">
        <f>IF(ISNA(VLOOKUP(B510,'Distribution Data'!$G:$H,2,FALSE)),0,VLOOKUP(B510,'Distribution Data'!$G:$H,2,FALSE))</f>
        <v>0</v>
      </c>
      <c r="O510" s="16">
        <f>IF(ISNA(INDEX($C509:$C$3618,MATCH(TRUE,INDEX($C509:$C$3618&lt;&gt;$C509,0),0))), O509, INDEX($C509:$C$3618,MATCH(TRUE,INDEX($C509:$C$3618&lt;&gt;$C509,0),0)))</f>
        <v>1062162177.9311439</v>
      </c>
      <c r="P510" s="16">
        <f t="shared" si="117"/>
        <v>1024657715.9024804</v>
      </c>
      <c r="Q510" s="27">
        <f t="shared" si="109"/>
        <v>14</v>
      </c>
      <c r="R510" s="7">
        <f t="shared" si="114"/>
        <v>2678890.1449045367</v>
      </c>
      <c r="S510" s="7">
        <f t="shared" si="106"/>
        <v>2560343.6304432275</v>
      </c>
      <c r="T510" s="5">
        <f>VLOOKUP($B510,'Benchmark Data'!$A:$B,2,FALSE)</f>
        <v>11.53</v>
      </c>
      <c r="U510" s="12">
        <f t="shared" si="115"/>
        <v>-6.9144614288325339E-3</v>
      </c>
      <c r="V510" s="7">
        <f t="shared" si="116"/>
        <v>1106168591.5121617</v>
      </c>
    </row>
    <row r="511" spans="1:22" x14ac:dyDescent="0.25">
      <c r="A511" s="5">
        <f t="shared" si="107"/>
        <v>2005</v>
      </c>
      <c r="B511" s="6">
        <f t="shared" si="110"/>
        <v>38451</v>
      </c>
      <c r="C511" s="7">
        <f>MAX(SUMIFS('Filing Data'!$V:$V,'Filing Data'!$D:$D,'Benchmark Value'!$B511),C510)</f>
        <v>1024657715.9024804</v>
      </c>
      <c r="D511" s="7">
        <f>SUMIFS('Filing Data'!$Z:$Z,'Filing Data'!$D:$D,'Benchmark Value'!$B511)</f>
        <v>0</v>
      </c>
      <c r="E511" s="16">
        <f t="shared" si="111"/>
        <v>-15253541.340253821</v>
      </c>
      <c r="F511" s="10">
        <f>SUM(D$11:D510)</f>
        <v>0</v>
      </c>
      <c r="G511" s="10">
        <f t="shared" si="104"/>
        <v>365</v>
      </c>
      <c r="H511" s="7">
        <f t="shared" si="112"/>
        <v>-41790.524219873478</v>
      </c>
      <c r="I511" s="16">
        <f>SUMIFS('Filing Data'!$X:$X,'Filing Data'!$D:$D,'Benchmark Value'!$B511)</f>
        <v>0</v>
      </c>
      <c r="J511" s="16">
        <f t="shared" si="108"/>
        <v>28015936.438124154</v>
      </c>
      <c r="K511" s="10">
        <f>SUM(I$11:I510)</f>
        <v>0</v>
      </c>
      <c r="L511" s="27">
        <f t="shared" si="105"/>
        <v>365</v>
      </c>
      <c r="M511" s="7">
        <f t="shared" si="113"/>
        <v>76755.99024143604</v>
      </c>
      <c r="N511" s="7">
        <f>IF(ISNA(VLOOKUP(B511,'Distribution Data'!$G:$H,2,FALSE)),0,VLOOKUP(B511,'Distribution Data'!$G:$H,2,FALSE))</f>
        <v>0</v>
      </c>
      <c r="O511" s="16">
        <f>IF(ISNA(INDEX($C510:$C$3618,MATCH(TRUE,INDEX($C510:$C$3618&lt;&gt;$C510,0),0))), O510, INDEX($C510:$C$3618,MATCH(TRUE,INDEX($C510:$C$3618&lt;&gt;$C510,0),0)))</f>
        <v>1062162177.9311439</v>
      </c>
      <c r="P511" s="16">
        <f t="shared" si="117"/>
        <v>1024657715.9024804</v>
      </c>
      <c r="Q511" s="27">
        <f t="shared" si="109"/>
        <v>14</v>
      </c>
      <c r="R511" s="7">
        <f t="shared" si="114"/>
        <v>2678890.1449045367</v>
      </c>
      <c r="S511" s="7">
        <f t="shared" si="106"/>
        <v>2560343.6304432275</v>
      </c>
      <c r="T511" s="5">
        <f>VLOOKUP($B511,'Benchmark Data'!$A:$B,2,FALSE)</f>
        <v>11.53</v>
      </c>
      <c r="U511" s="12">
        <f t="shared" si="115"/>
        <v>0</v>
      </c>
      <c r="V511" s="7">
        <f t="shared" si="116"/>
        <v>1108728935.1426051</v>
      </c>
    </row>
    <row r="512" spans="1:22" x14ac:dyDescent="0.25">
      <c r="A512" s="5">
        <f t="shared" si="107"/>
        <v>2005</v>
      </c>
      <c r="B512" s="6">
        <f t="shared" si="110"/>
        <v>38452</v>
      </c>
      <c r="C512" s="7">
        <f>MAX(SUMIFS('Filing Data'!$V:$V,'Filing Data'!$D:$D,'Benchmark Value'!$B512),C511)</f>
        <v>1024657715.9024804</v>
      </c>
      <c r="D512" s="7">
        <f>SUMIFS('Filing Data'!$Z:$Z,'Filing Data'!$D:$D,'Benchmark Value'!$B512)</f>
        <v>0</v>
      </c>
      <c r="E512" s="16">
        <f t="shared" si="111"/>
        <v>-15253541.340253821</v>
      </c>
      <c r="F512" s="10">
        <f>SUM(D$11:D511)</f>
        <v>0</v>
      </c>
      <c r="G512" s="10">
        <f t="shared" si="104"/>
        <v>365</v>
      </c>
      <c r="H512" s="7">
        <f t="shared" si="112"/>
        <v>-41790.524219873478</v>
      </c>
      <c r="I512" s="16">
        <f>SUMIFS('Filing Data'!$X:$X,'Filing Data'!$D:$D,'Benchmark Value'!$B512)</f>
        <v>0</v>
      </c>
      <c r="J512" s="16">
        <f t="shared" si="108"/>
        <v>28015936.438124154</v>
      </c>
      <c r="K512" s="10">
        <f>SUM(I$11:I511)</f>
        <v>0</v>
      </c>
      <c r="L512" s="27">
        <f t="shared" si="105"/>
        <v>365</v>
      </c>
      <c r="M512" s="7">
        <f t="shared" si="113"/>
        <v>76755.99024143604</v>
      </c>
      <c r="N512" s="7">
        <f>IF(ISNA(VLOOKUP(B512,'Distribution Data'!$G:$H,2,FALSE)),0,VLOOKUP(B512,'Distribution Data'!$G:$H,2,FALSE))</f>
        <v>0</v>
      </c>
      <c r="O512" s="16">
        <f>IF(ISNA(INDEX($C511:$C$3618,MATCH(TRUE,INDEX($C511:$C$3618&lt;&gt;$C511,0),0))), O511, INDEX($C511:$C$3618,MATCH(TRUE,INDEX($C511:$C$3618&lt;&gt;$C511,0),0)))</f>
        <v>1062162177.9311439</v>
      </c>
      <c r="P512" s="16">
        <f t="shared" si="117"/>
        <v>1024657715.9024804</v>
      </c>
      <c r="Q512" s="27">
        <f t="shared" si="109"/>
        <v>14</v>
      </c>
      <c r="R512" s="7">
        <f t="shared" si="114"/>
        <v>2678890.1449045367</v>
      </c>
      <c r="S512" s="7">
        <f t="shared" si="106"/>
        <v>2560343.6304432275</v>
      </c>
      <c r="T512" s="5">
        <f>VLOOKUP($B512,'Benchmark Data'!$A:$B,2,FALSE)</f>
        <v>11.53</v>
      </c>
      <c r="U512" s="12">
        <f t="shared" si="115"/>
        <v>0</v>
      </c>
      <c r="V512" s="7">
        <f t="shared" si="116"/>
        <v>1111289278.7730484</v>
      </c>
    </row>
    <row r="513" spans="1:22" x14ac:dyDescent="0.25">
      <c r="A513" s="5">
        <f t="shared" si="107"/>
        <v>2005</v>
      </c>
      <c r="B513" s="6">
        <f t="shared" si="110"/>
        <v>38453</v>
      </c>
      <c r="C513" s="7">
        <f>MAX(SUMIFS('Filing Data'!$V:$V,'Filing Data'!$D:$D,'Benchmark Value'!$B513),C512)</f>
        <v>1024657715.9024804</v>
      </c>
      <c r="D513" s="7">
        <f>SUMIFS('Filing Data'!$Z:$Z,'Filing Data'!$D:$D,'Benchmark Value'!$B513)</f>
        <v>0</v>
      </c>
      <c r="E513" s="16">
        <f t="shared" si="111"/>
        <v>-15253541.340253821</v>
      </c>
      <c r="F513" s="10">
        <f>SUM(D$11:D512)</f>
        <v>0</v>
      </c>
      <c r="G513" s="10">
        <f t="shared" si="104"/>
        <v>365</v>
      </c>
      <c r="H513" s="7">
        <f t="shared" si="112"/>
        <v>-41790.524219873478</v>
      </c>
      <c r="I513" s="16">
        <f>SUMIFS('Filing Data'!$X:$X,'Filing Data'!$D:$D,'Benchmark Value'!$B513)</f>
        <v>0</v>
      </c>
      <c r="J513" s="16">
        <f t="shared" si="108"/>
        <v>28015936.438124154</v>
      </c>
      <c r="K513" s="10">
        <f>SUM(I$11:I512)</f>
        <v>0</v>
      </c>
      <c r="L513" s="27">
        <f t="shared" si="105"/>
        <v>365</v>
      </c>
      <c r="M513" s="7">
        <f t="shared" si="113"/>
        <v>76755.99024143604</v>
      </c>
      <c r="N513" s="7">
        <f>IF(ISNA(VLOOKUP(B513,'Distribution Data'!$G:$H,2,FALSE)),0,VLOOKUP(B513,'Distribution Data'!$G:$H,2,FALSE))</f>
        <v>0</v>
      </c>
      <c r="O513" s="16">
        <f>IF(ISNA(INDEX($C512:$C$3618,MATCH(TRUE,INDEX($C512:$C$3618&lt;&gt;$C512,0),0))), O512, INDEX($C512:$C$3618,MATCH(TRUE,INDEX($C512:$C$3618&lt;&gt;$C512,0),0)))</f>
        <v>1062162177.9311439</v>
      </c>
      <c r="P513" s="16">
        <f t="shared" si="117"/>
        <v>1024657715.9024804</v>
      </c>
      <c r="Q513" s="27">
        <f t="shared" si="109"/>
        <v>14</v>
      </c>
      <c r="R513" s="7">
        <f t="shared" si="114"/>
        <v>2678890.1449045367</v>
      </c>
      <c r="S513" s="7">
        <f t="shared" si="106"/>
        <v>2560343.6304432275</v>
      </c>
      <c r="T513" s="5">
        <f>VLOOKUP($B513,'Benchmark Data'!$A:$B,2,FALSE)</f>
        <v>11.55</v>
      </c>
      <c r="U513" s="12">
        <f t="shared" si="115"/>
        <v>1.7331026868350958E-3</v>
      </c>
      <c r="V513" s="7">
        <f t="shared" si="116"/>
        <v>1115777270.7621615</v>
      </c>
    </row>
    <row r="514" spans="1:22" x14ac:dyDescent="0.25">
      <c r="A514" s="5">
        <f t="shared" si="107"/>
        <v>2005</v>
      </c>
      <c r="B514" s="6">
        <f t="shared" si="110"/>
        <v>38454</v>
      </c>
      <c r="C514" s="7">
        <f>MAX(SUMIFS('Filing Data'!$V:$V,'Filing Data'!$D:$D,'Benchmark Value'!$B514),C513)</f>
        <v>1024657715.9024804</v>
      </c>
      <c r="D514" s="7">
        <f>SUMIFS('Filing Data'!$Z:$Z,'Filing Data'!$D:$D,'Benchmark Value'!$B514)</f>
        <v>0</v>
      </c>
      <c r="E514" s="16">
        <f t="shared" si="111"/>
        <v>-15253541.340253821</v>
      </c>
      <c r="F514" s="10">
        <f>SUM(D$11:D513)</f>
        <v>0</v>
      </c>
      <c r="G514" s="10">
        <f t="shared" si="104"/>
        <v>365</v>
      </c>
      <c r="H514" s="7">
        <f t="shared" si="112"/>
        <v>-41790.524219873478</v>
      </c>
      <c r="I514" s="16">
        <f>SUMIFS('Filing Data'!$X:$X,'Filing Data'!$D:$D,'Benchmark Value'!$B514)</f>
        <v>0</v>
      </c>
      <c r="J514" s="16">
        <f t="shared" si="108"/>
        <v>28015936.438124154</v>
      </c>
      <c r="K514" s="10">
        <f>SUM(I$11:I513)</f>
        <v>0</v>
      </c>
      <c r="L514" s="27">
        <f t="shared" si="105"/>
        <v>365</v>
      </c>
      <c r="M514" s="7">
        <f t="shared" si="113"/>
        <v>76755.99024143604</v>
      </c>
      <c r="N514" s="7">
        <f>IF(ISNA(VLOOKUP(B514,'Distribution Data'!$G:$H,2,FALSE)),0,VLOOKUP(B514,'Distribution Data'!$G:$H,2,FALSE))</f>
        <v>0</v>
      </c>
      <c r="O514" s="16">
        <f>IF(ISNA(INDEX($C513:$C$3618,MATCH(TRUE,INDEX($C513:$C$3618&lt;&gt;$C513,0),0))), O513, INDEX($C513:$C$3618,MATCH(TRUE,INDEX($C513:$C$3618&lt;&gt;$C513,0),0)))</f>
        <v>1062162177.9311439</v>
      </c>
      <c r="P514" s="16">
        <f t="shared" si="117"/>
        <v>1024657715.9024804</v>
      </c>
      <c r="Q514" s="27">
        <f t="shared" si="109"/>
        <v>14</v>
      </c>
      <c r="R514" s="7">
        <f t="shared" si="114"/>
        <v>2678890.1449045367</v>
      </c>
      <c r="S514" s="7">
        <f t="shared" si="106"/>
        <v>2560343.6304432275</v>
      </c>
      <c r="T514" s="5">
        <f>VLOOKUP($B514,'Benchmark Data'!$A:$B,2,FALSE)</f>
        <v>11.72</v>
      </c>
      <c r="U514" s="12">
        <f t="shared" si="115"/>
        <v>1.4611347181063978E-2</v>
      </c>
      <c r="V514" s="7">
        <f t="shared" si="116"/>
        <v>1134760310.1527405</v>
      </c>
    </row>
    <row r="515" spans="1:22" x14ac:dyDescent="0.25">
      <c r="A515" s="5">
        <f t="shared" si="107"/>
        <v>2005</v>
      </c>
      <c r="B515" s="6">
        <f t="shared" si="110"/>
        <v>38455</v>
      </c>
      <c r="C515" s="7">
        <f>MAX(SUMIFS('Filing Data'!$V:$V,'Filing Data'!$D:$D,'Benchmark Value'!$B515),C514)</f>
        <v>1024657715.9024804</v>
      </c>
      <c r="D515" s="7">
        <f>SUMIFS('Filing Data'!$Z:$Z,'Filing Data'!$D:$D,'Benchmark Value'!$B515)</f>
        <v>0</v>
      </c>
      <c r="E515" s="16">
        <f t="shared" si="111"/>
        <v>-15253541.340253821</v>
      </c>
      <c r="F515" s="10">
        <f>SUM(D$11:D514)</f>
        <v>0</v>
      </c>
      <c r="G515" s="10">
        <f t="shared" si="104"/>
        <v>365</v>
      </c>
      <c r="H515" s="7">
        <f t="shared" si="112"/>
        <v>-41790.524219873478</v>
      </c>
      <c r="I515" s="16">
        <f>SUMIFS('Filing Data'!$X:$X,'Filing Data'!$D:$D,'Benchmark Value'!$B515)</f>
        <v>0</v>
      </c>
      <c r="J515" s="16">
        <f t="shared" si="108"/>
        <v>28015936.438124154</v>
      </c>
      <c r="K515" s="10">
        <f>SUM(I$11:I514)</f>
        <v>0</v>
      </c>
      <c r="L515" s="27">
        <f t="shared" si="105"/>
        <v>365</v>
      </c>
      <c r="M515" s="7">
        <f t="shared" si="113"/>
        <v>76755.99024143604</v>
      </c>
      <c r="N515" s="7">
        <f>IF(ISNA(VLOOKUP(B515,'Distribution Data'!$G:$H,2,FALSE)),0,VLOOKUP(B515,'Distribution Data'!$G:$H,2,FALSE))</f>
        <v>0</v>
      </c>
      <c r="O515" s="16">
        <f>IF(ISNA(INDEX($C514:$C$3618,MATCH(TRUE,INDEX($C514:$C$3618&lt;&gt;$C514,0),0))), O514, INDEX($C514:$C$3618,MATCH(TRUE,INDEX($C514:$C$3618&lt;&gt;$C514,0),0)))</f>
        <v>1062162177.9311439</v>
      </c>
      <c r="P515" s="16">
        <f t="shared" si="117"/>
        <v>1024657715.9024804</v>
      </c>
      <c r="Q515" s="27">
        <f t="shared" si="109"/>
        <v>14</v>
      </c>
      <c r="R515" s="7">
        <f t="shared" si="114"/>
        <v>2678890.1449045367</v>
      </c>
      <c r="S515" s="7">
        <f t="shared" si="106"/>
        <v>2560343.6304432275</v>
      </c>
      <c r="T515" s="5">
        <f>VLOOKUP($B515,'Benchmark Data'!$A:$B,2,FALSE)</f>
        <v>11.72</v>
      </c>
      <c r="U515" s="12">
        <f t="shared" si="115"/>
        <v>0</v>
      </c>
      <c r="V515" s="7">
        <f t="shared" si="116"/>
        <v>1137320653.7831838</v>
      </c>
    </row>
    <row r="516" spans="1:22" x14ac:dyDescent="0.25">
      <c r="A516" s="5">
        <f t="shared" si="107"/>
        <v>2005</v>
      </c>
      <c r="B516" s="6">
        <f t="shared" si="110"/>
        <v>38456</v>
      </c>
      <c r="C516" s="7">
        <f>MAX(SUMIFS('Filing Data'!$V:$V,'Filing Data'!$D:$D,'Benchmark Value'!$B516),C515)</f>
        <v>1024657715.9024804</v>
      </c>
      <c r="D516" s="7">
        <f>SUMIFS('Filing Data'!$Z:$Z,'Filing Data'!$D:$D,'Benchmark Value'!$B516)</f>
        <v>0</v>
      </c>
      <c r="E516" s="16">
        <f t="shared" si="111"/>
        <v>-15253541.340253821</v>
      </c>
      <c r="F516" s="10">
        <f>SUM(D$11:D515)</f>
        <v>0</v>
      </c>
      <c r="G516" s="10">
        <f t="shared" si="104"/>
        <v>365</v>
      </c>
      <c r="H516" s="7">
        <f t="shared" si="112"/>
        <v>-41790.524219873478</v>
      </c>
      <c r="I516" s="16">
        <f>SUMIFS('Filing Data'!$X:$X,'Filing Data'!$D:$D,'Benchmark Value'!$B516)</f>
        <v>0</v>
      </c>
      <c r="J516" s="16">
        <f t="shared" si="108"/>
        <v>28015936.438124154</v>
      </c>
      <c r="K516" s="10">
        <f>SUM(I$11:I515)</f>
        <v>0</v>
      </c>
      <c r="L516" s="27">
        <f t="shared" si="105"/>
        <v>365</v>
      </c>
      <c r="M516" s="7">
        <f t="shared" si="113"/>
        <v>76755.99024143604</v>
      </c>
      <c r="N516" s="7">
        <f>IF(ISNA(VLOOKUP(B516,'Distribution Data'!$G:$H,2,FALSE)),0,VLOOKUP(B516,'Distribution Data'!$G:$H,2,FALSE))</f>
        <v>0</v>
      </c>
      <c r="O516" s="16">
        <f>IF(ISNA(INDEX($C515:$C$3618,MATCH(TRUE,INDEX($C515:$C$3618&lt;&gt;$C515,0),0))), O515, INDEX($C515:$C$3618,MATCH(TRUE,INDEX($C515:$C$3618&lt;&gt;$C515,0),0)))</f>
        <v>1062162177.9311439</v>
      </c>
      <c r="P516" s="16">
        <f t="shared" si="117"/>
        <v>1024657715.9024804</v>
      </c>
      <c r="Q516" s="27">
        <f t="shared" si="109"/>
        <v>14</v>
      </c>
      <c r="R516" s="7">
        <f t="shared" si="114"/>
        <v>2678890.1449045367</v>
      </c>
      <c r="S516" s="7">
        <f t="shared" si="106"/>
        <v>2560343.6304432275</v>
      </c>
      <c r="T516" s="5">
        <f>VLOOKUP($B516,'Benchmark Data'!$A:$B,2,FALSE)</f>
        <v>11.65</v>
      </c>
      <c r="U516" s="12">
        <f t="shared" si="115"/>
        <v>-5.9906041371570184E-3</v>
      </c>
      <c r="V516" s="7">
        <f t="shared" si="116"/>
        <v>1133088126.6145809</v>
      </c>
    </row>
    <row r="517" spans="1:22" x14ac:dyDescent="0.25">
      <c r="A517" s="5">
        <f t="shared" si="107"/>
        <v>2005</v>
      </c>
      <c r="B517" s="6">
        <f t="shared" si="110"/>
        <v>38457</v>
      </c>
      <c r="C517" s="7">
        <f>MAX(SUMIFS('Filing Data'!$V:$V,'Filing Data'!$D:$D,'Benchmark Value'!$B517),C516)</f>
        <v>1062162177.9311439</v>
      </c>
      <c r="D517" s="7">
        <f>SUMIFS('Filing Data'!$Z:$Z,'Filing Data'!$D:$D,'Benchmark Value'!$B517)</f>
        <v>0</v>
      </c>
      <c r="E517" s="16">
        <f t="shared" si="111"/>
        <v>-15253541.340253821</v>
      </c>
      <c r="F517" s="10">
        <f>SUM(D$11:D516)</f>
        <v>0</v>
      </c>
      <c r="G517" s="10">
        <f t="shared" si="104"/>
        <v>365</v>
      </c>
      <c r="H517" s="7">
        <f t="shared" si="112"/>
        <v>-41790.524219873478</v>
      </c>
      <c r="I517" s="16">
        <f>SUMIFS('Filing Data'!$X:$X,'Filing Data'!$D:$D,'Benchmark Value'!$B517)</f>
        <v>0</v>
      </c>
      <c r="J517" s="16">
        <f t="shared" si="108"/>
        <v>28015936.438124154</v>
      </c>
      <c r="K517" s="10">
        <f>SUM(I$11:I516)</f>
        <v>0</v>
      </c>
      <c r="L517" s="27">
        <f t="shared" si="105"/>
        <v>365</v>
      </c>
      <c r="M517" s="7">
        <f t="shared" si="113"/>
        <v>76755.99024143604</v>
      </c>
      <c r="N517" s="7">
        <f>IF(ISNA(VLOOKUP(B517,'Distribution Data'!$G:$H,2,FALSE)),0,VLOOKUP(B517,'Distribution Data'!$G:$H,2,FALSE))</f>
        <v>0</v>
      </c>
      <c r="O517" s="16">
        <f>IF(ISNA(INDEX($C516:$C$3618,MATCH(TRUE,INDEX($C516:$C$3618&lt;&gt;$C516,0),0))), O516, INDEX($C516:$C$3618,MATCH(TRUE,INDEX($C516:$C$3618&lt;&gt;$C516,0),0)))</f>
        <v>1062162177.9311439</v>
      </c>
      <c r="P517" s="16">
        <f t="shared" si="117"/>
        <v>1024657715.9024804</v>
      </c>
      <c r="Q517" s="27">
        <f t="shared" si="109"/>
        <v>14</v>
      </c>
      <c r="R517" s="7">
        <f t="shared" si="114"/>
        <v>2678890.1449045367</v>
      </c>
      <c r="S517" s="7">
        <f t="shared" si="106"/>
        <v>2560343.6304432275</v>
      </c>
      <c r="T517" s="5">
        <f>VLOOKUP($B517,'Benchmark Data'!$A:$B,2,FALSE)</f>
        <v>11.63</v>
      </c>
      <c r="U517" s="12">
        <f t="shared" si="115"/>
        <v>-1.7182134811365277E-3</v>
      </c>
      <c r="V517" s="7">
        <f t="shared" si="116"/>
        <v>1133703254.5770164</v>
      </c>
    </row>
    <row r="518" spans="1:22" x14ac:dyDescent="0.25">
      <c r="A518" s="5">
        <f t="shared" si="107"/>
        <v>2005</v>
      </c>
      <c r="B518" s="6">
        <f t="shared" si="110"/>
        <v>38458</v>
      </c>
      <c r="C518" s="7">
        <f>MAX(SUMIFS('Filing Data'!$V:$V,'Filing Data'!$D:$D,'Benchmark Value'!$B518),C517)</f>
        <v>1062162177.9311439</v>
      </c>
      <c r="D518" s="7">
        <f>SUMIFS('Filing Data'!$Z:$Z,'Filing Data'!$D:$D,'Benchmark Value'!$B518)</f>
        <v>0</v>
      </c>
      <c r="E518" s="16">
        <f t="shared" si="111"/>
        <v>-15253541.340253821</v>
      </c>
      <c r="F518" s="10">
        <f>SUM(D$11:D517)</f>
        <v>0</v>
      </c>
      <c r="G518" s="10">
        <f t="shared" si="104"/>
        <v>365</v>
      </c>
      <c r="H518" s="7">
        <f t="shared" si="112"/>
        <v>-41790.524219873478</v>
      </c>
      <c r="I518" s="16">
        <f>SUMIFS('Filing Data'!$X:$X,'Filing Data'!$D:$D,'Benchmark Value'!$B518)</f>
        <v>0</v>
      </c>
      <c r="J518" s="16">
        <f t="shared" si="108"/>
        <v>28015936.438124154</v>
      </c>
      <c r="K518" s="10">
        <f>SUM(I$11:I517)</f>
        <v>0</v>
      </c>
      <c r="L518" s="27">
        <f t="shared" si="105"/>
        <v>365</v>
      </c>
      <c r="M518" s="7">
        <f t="shared" si="113"/>
        <v>76755.99024143604</v>
      </c>
      <c r="N518" s="7">
        <f>IF(ISNA(VLOOKUP(B518,'Distribution Data'!$G:$H,2,FALSE)),0,VLOOKUP(B518,'Distribution Data'!$G:$H,2,FALSE))</f>
        <v>0</v>
      </c>
      <c r="O518" s="16">
        <f>IF(ISNA(INDEX($C517:$C$3618,MATCH(TRUE,INDEX($C517:$C$3618&lt;&gt;$C517,0),0))), O517, INDEX($C517:$C$3618,MATCH(TRUE,INDEX($C517:$C$3618&lt;&gt;$C517,0),0)))</f>
        <v>1088823174.8109365</v>
      </c>
      <c r="P518" s="16">
        <f t="shared" si="117"/>
        <v>1062162177.9311439</v>
      </c>
      <c r="Q518" s="27">
        <f t="shared" si="109"/>
        <v>10</v>
      </c>
      <c r="R518" s="7">
        <f t="shared" si="114"/>
        <v>2666099.6879792572</v>
      </c>
      <c r="S518" s="7">
        <f t="shared" si="106"/>
        <v>2547553.173517948</v>
      </c>
      <c r="T518" s="5">
        <f>VLOOKUP($B518,'Benchmark Data'!$A:$B,2,FALSE)</f>
        <v>11.63</v>
      </c>
      <c r="U518" s="12">
        <f t="shared" si="115"/>
        <v>0</v>
      </c>
      <c r="V518" s="7">
        <f t="shared" si="116"/>
        <v>1136250807.7505343</v>
      </c>
    </row>
    <row r="519" spans="1:22" x14ac:dyDescent="0.25">
      <c r="A519" s="5">
        <f t="shared" si="107"/>
        <v>2005</v>
      </c>
      <c r="B519" s="6">
        <f t="shared" si="110"/>
        <v>38459</v>
      </c>
      <c r="C519" s="7">
        <f>MAX(SUMIFS('Filing Data'!$V:$V,'Filing Data'!$D:$D,'Benchmark Value'!$B519),C518)</f>
        <v>1062162177.9311439</v>
      </c>
      <c r="D519" s="7">
        <f>SUMIFS('Filing Data'!$Z:$Z,'Filing Data'!$D:$D,'Benchmark Value'!$B519)</f>
        <v>0</v>
      </c>
      <c r="E519" s="16">
        <f t="shared" si="111"/>
        <v>-15253541.340253821</v>
      </c>
      <c r="F519" s="10">
        <f>SUM(D$11:D518)</f>
        <v>0</v>
      </c>
      <c r="G519" s="10">
        <f t="shared" si="104"/>
        <v>365</v>
      </c>
      <c r="H519" s="7">
        <f t="shared" si="112"/>
        <v>-41790.524219873478</v>
      </c>
      <c r="I519" s="16">
        <f>SUMIFS('Filing Data'!$X:$X,'Filing Data'!$D:$D,'Benchmark Value'!$B519)</f>
        <v>0</v>
      </c>
      <c r="J519" s="16">
        <f t="shared" si="108"/>
        <v>28015936.438124154</v>
      </c>
      <c r="K519" s="10">
        <f>SUM(I$11:I518)</f>
        <v>0</v>
      </c>
      <c r="L519" s="27">
        <f t="shared" si="105"/>
        <v>365</v>
      </c>
      <c r="M519" s="7">
        <f t="shared" si="113"/>
        <v>76755.99024143604</v>
      </c>
      <c r="N519" s="7">
        <f>IF(ISNA(VLOOKUP(B519,'Distribution Data'!$G:$H,2,FALSE)),0,VLOOKUP(B519,'Distribution Data'!$G:$H,2,FALSE))</f>
        <v>0</v>
      </c>
      <c r="O519" s="16">
        <f>IF(ISNA(INDEX($C518:$C$3618,MATCH(TRUE,INDEX($C518:$C$3618&lt;&gt;$C518,0),0))), O518, INDEX($C518:$C$3618,MATCH(TRUE,INDEX($C518:$C$3618&lt;&gt;$C518,0),0)))</f>
        <v>1088823174.8109365</v>
      </c>
      <c r="P519" s="16">
        <f t="shared" si="117"/>
        <v>1062162177.9311439</v>
      </c>
      <c r="Q519" s="27">
        <f t="shared" si="109"/>
        <v>10</v>
      </c>
      <c r="R519" s="7">
        <f t="shared" si="114"/>
        <v>2666099.6879792572</v>
      </c>
      <c r="S519" s="7">
        <f t="shared" si="106"/>
        <v>2547553.173517948</v>
      </c>
      <c r="T519" s="5">
        <f>VLOOKUP($B519,'Benchmark Data'!$A:$B,2,FALSE)</f>
        <v>11.63</v>
      </c>
      <c r="U519" s="12">
        <f t="shared" si="115"/>
        <v>0</v>
      </c>
      <c r="V519" s="7">
        <f t="shared" si="116"/>
        <v>1138798360.9240522</v>
      </c>
    </row>
    <row r="520" spans="1:22" x14ac:dyDescent="0.25">
      <c r="A520" s="5">
        <f t="shared" si="107"/>
        <v>2005</v>
      </c>
      <c r="B520" s="6">
        <f t="shared" si="110"/>
        <v>38460</v>
      </c>
      <c r="C520" s="7">
        <f>MAX(SUMIFS('Filing Data'!$V:$V,'Filing Data'!$D:$D,'Benchmark Value'!$B520),C519)</f>
        <v>1062162177.9311439</v>
      </c>
      <c r="D520" s="7">
        <f>SUMIFS('Filing Data'!$Z:$Z,'Filing Data'!$D:$D,'Benchmark Value'!$B520)</f>
        <v>0</v>
      </c>
      <c r="E520" s="16">
        <f t="shared" si="111"/>
        <v>-15253541.340253821</v>
      </c>
      <c r="F520" s="10">
        <f>SUM(D$11:D519)</f>
        <v>0</v>
      </c>
      <c r="G520" s="10">
        <f t="shared" si="104"/>
        <v>365</v>
      </c>
      <c r="H520" s="7">
        <f t="shared" si="112"/>
        <v>-41790.524219873478</v>
      </c>
      <c r="I520" s="16">
        <f>SUMIFS('Filing Data'!$X:$X,'Filing Data'!$D:$D,'Benchmark Value'!$B520)</f>
        <v>0</v>
      </c>
      <c r="J520" s="16">
        <f t="shared" si="108"/>
        <v>28015936.438124154</v>
      </c>
      <c r="K520" s="10">
        <f>SUM(I$11:I519)</f>
        <v>0</v>
      </c>
      <c r="L520" s="27">
        <f t="shared" si="105"/>
        <v>365</v>
      </c>
      <c r="M520" s="7">
        <f t="shared" si="113"/>
        <v>76755.99024143604</v>
      </c>
      <c r="N520" s="7">
        <f>IF(ISNA(VLOOKUP(B520,'Distribution Data'!$G:$H,2,FALSE)),0,VLOOKUP(B520,'Distribution Data'!$G:$H,2,FALSE))</f>
        <v>0</v>
      </c>
      <c r="O520" s="16">
        <f>IF(ISNA(INDEX($C519:$C$3618,MATCH(TRUE,INDEX($C519:$C$3618&lt;&gt;$C519,0),0))), O519, INDEX($C519:$C$3618,MATCH(TRUE,INDEX($C519:$C$3618&lt;&gt;$C519,0),0)))</f>
        <v>1088823174.8109365</v>
      </c>
      <c r="P520" s="16">
        <f t="shared" si="117"/>
        <v>1062162177.9311439</v>
      </c>
      <c r="Q520" s="27">
        <f t="shared" si="109"/>
        <v>10</v>
      </c>
      <c r="R520" s="7">
        <f t="shared" si="114"/>
        <v>2666099.6879792572</v>
      </c>
      <c r="S520" s="7">
        <f t="shared" si="106"/>
        <v>2547553.173517948</v>
      </c>
      <c r="T520" s="5">
        <f>VLOOKUP($B520,'Benchmark Data'!$A:$B,2,FALSE)</f>
        <v>11.67</v>
      </c>
      <c r="U520" s="12">
        <f t="shared" si="115"/>
        <v>3.4334797678915365E-3</v>
      </c>
      <c r="V520" s="7">
        <f t="shared" si="116"/>
        <v>1145262675.442107</v>
      </c>
    </row>
    <row r="521" spans="1:22" x14ac:dyDescent="0.25">
      <c r="A521" s="5">
        <f t="shared" si="107"/>
        <v>2005</v>
      </c>
      <c r="B521" s="6">
        <f t="shared" si="110"/>
        <v>38461</v>
      </c>
      <c r="C521" s="7">
        <f>MAX(SUMIFS('Filing Data'!$V:$V,'Filing Data'!$D:$D,'Benchmark Value'!$B521),C520)</f>
        <v>1062162177.9311439</v>
      </c>
      <c r="D521" s="7">
        <f>SUMIFS('Filing Data'!$Z:$Z,'Filing Data'!$D:$D,'Benchmark Value'!$B521)</f>
        <v>0</v>
      </c>
      <c r="E521" s="16">
        <f t="shared" si="111"/>
        <v>-15253541.340253821</v>
      </c>
      <c r="F521" s="10">
        <f>SUM(D$11:D520)</f>
        <v>0</v>
      </c>
      <c r="G521" s="10">
        <f t="shared" si="104"/>
        <v>365</v>
      </c>
      <c r="H521" s="7">
        <f t="shared" si="112"/>
        <v>-41790.524219873478</v>
      </c>
      <c r="I521" s="16">
        <f>SUMIFS('Filing Data'!$X:$X,'Filing Data'!$D:$D,'Benchmark Value'!$B521)</f>
        <v>0</v>
      </c>
      <c r="J521" s="16">
        <f t="shared" si="108"/>
        <v>28015936.438124154</v>
      </c>
      <c r="K521" s="10">
        <f>SUM(I$11:I520)</f>
        <v>0</v>
      </c>
      <c r="L521" s="27">
        <f t="shared" si="105"/>
        <v>365</v>
      </c>
      <c r="M521" s="7">
        <f t="shared" si="113"/>
        <v>76755.99024143604</v>
      </c>
      <c r="N521" s="7">
        <f>IF(ISNA(VLOOKUP(B521,'Distribution Data'!$G:$H,2,FALSE)),0,VLOOKUP(B521,'Distribution Data'!$G:$H,2,FALSE))</f>
        <v>0</v>
      </c>
      <c r="O521" s="16">
        <f>IF(ISNA(INDEX($C520:$C$3618,MATCH(TRUE,INDEX($C520:$C$3618&lt;&gt;$C520,0),0))), O520, INDEX($C520:$C$3618,MATCH(TRUE,INDEX($C520:$C$3618&lt;&gt;$C520,0),0)))</f>
        <v>1088823174.8109365</v>
      </c>
      <c r="P521" s="16">
        <f t="shared" si="117"/>
        <v>1062162177.9311439</v>
      </c>
      <c r="Q521" s="27">
        <f t="shared" si="109"/>
        <v>10</v>
      </c>
      <c r="R521" s="7">
        <f t="shared" si="114"/>
        <v>2666099.6879792572</v>
      </c>
      <c r="S521" s="7">
        <f t="shared" si="106"/>
        <v>2547553.173517948</v>
      </c>
      <c r="T521" s="5">
        <f>VLOOKUP($B521,'Benchmark Data'!$A:$B,2,FALSE)</f>
        <v>11.74</v>
      </c>
      <c r="U521" s="12">
        <f t="shared" si="115"/>
        <v>5.980368101485869E-3</v>
      </c>
      <c r="V521" s="7">
        <f t="shared" si="116"/>
        <v>1154679841.9216187</v>
      </c>
    </row>
    <row r="522" spans="1:22" x14ac:dyDescent="0.25">
      <c r="A522" s="5">
        <f t="shared" si="107"/>
        <v>2005</v>
      </c>
      <c r="B522" s="6">
        <f t="shared" si="110"/>
        <v>38462</v>
      </c>
      <c r="C522" s="7">
        <f>MAX(SUMIFS('Filing Data'!$V:$V,'Filing Data'!$D:$D,'Benchmark Value'!$B522),C521)</f>
        <v>1062162177.9311439</v>
      </c>
      <c r="D522" s="7">
        <f>SUMIFS('Filing Data'!$Z:$Z,'Filing Data'!$D:$D,'Benchmark Value'!$B522)</f>
        <v>0</v>
      </c>
      <c r="E522" s="16">
        <f t="shared" si="111"/>
        <v>-15253541.340253821</v>
      </c>
      <c r="F522" s="10">
        <f>SUM(D$11:D521)</f>
        <v>0</v>
      </c>
      <c r="G522" s="10">
        <f t="shared" si="104"/>
        <v>365</v>
      </c>
      <c r="H522" s="7">
        <f t="shared" si="112"/>
        <v>-41790.524219873478</v>
      </c>
      <c r="I522" s="16">
        <f>SUMIFS('Filing Data'!$X:$X,'Filing Data'!$D:$D,'Benchmark Value'!$B522)</f>
        <v>0</v>
      </c>
      <c r="J522" s="16">
        <f t="shared" si="108"/>
        <v>28015936.438124154</v>
      </c>
      <c r="K522" s="10">
        <f>SUM(I$11:I521)</f>
        <v>0</v>
      </c>
      <c r="L522" s="27">
        <f t="shared" si="105"/>
        <v>365</v>
      </c>
      <c r="M522" s="7">
        <f t="shared" si="113"/>
        <v>76755.99024143604</v>
      </c>
      <c r="N522" s="7">
        <f>IF(ISNA(VLOOKUP(B522,'Distribution Data'!$G:$H,2,FALSE)),0,VLOOKUP(B522,'Distribution Data'!$G:$H,2,FALSE))</f>
        <v>0</v>
      </c>
      <c r="O522" s="16">
        <f>IF(ISNA(INDEX($C521:$C$3618,MATCH(TRUE,INDEX($C521:$C$3618&lt;&gt;$C521,0),0))), O521, INDEX($C521:$C$3618,MATCH(TRUE,INDEX($C521:$C$3618&lt;&gt;$C521,0),0)))</f>
        <v>1088823174.8109365</v>
      </c>
      <c r="P522" s="16">
        <f t="shared" si="117"/>
        <v>1062162177.9311439</v>
      </c>
      <c r="Q522" s="27">
        <f t="shared" si="109"/>
        <v>10</v>
      </c>
      <c r="R522" s="7">
        <f t="shared" si="114"/>
        <v>2666099.6879792572</v>
      </c>
      <c r="S522" s="7">
        <f t="shared" si="106"/>
        <v>2547553.173517948</v>
      </c>
      <c r="T522" s="5">
        <f>VLOOKUP($B522,'Benchmark Data'!$A:$B,2,FALSE)</f>
        <v>11.68</v>
      </c>
      <c r="U522" s="12">
        <f t="shared" si="115"/>
        <v>-5.1238369998693953E-3</v>
      </c>
      <c r="V522" s="7">
        <f t="shared" si="116"/>
        <v>1151326135.2556734</v>
      </c>
    </row>
    <row r="523" spans="1:22" x14ac:dyDescent="0.25">
      <c r="A523" s="5">
        <f t="shared" si="107"/>
        <v>2005</v>
      </c>
      <c r="B523" s="6">
        <f t="shared" si="110"/>
        <v>38463</v>
      </c>
      <c r="C523" s="7">
        <f>MAX(SUMIFS('Filing Data'!$V:$V,'Filing Data'!$D:$D,'Benchmark Value'!$B523),C522)</f>
        <v>1062162177.9311439</v>
      </c>
      <c r="D523" s="7">
        <f>SUMIFS('Filing Data'!$Z:$Z,'Filing Data'!$D:$D,'Benchmark Value'!$B523)</f>
        <v>0</v>
      </c>
      <c r="E523" s="16">
        <f t="shared" si="111"/>
        <v>-15253541.340253821</v>
      </c>
      <c r="F523" s="10">
        <f>SUM(D$11:D522)</f>
        <v>0</v>
      </c>
      <c r="G523" s="10">
        <f t="shared" ref="G523:G586" si="118">COUNTIFS(F$11:F$3618,F523,A$11:A$3618,YEAR(B523))</f>
        <v>365</v>
      </c>
      <c r="H523" s="7">
        <f t="shared" si="112"/>
        <v>-41790.524219873478</v>
      </c>
      <c r="I523" s="16">
        <f>SUMIFS('Filing Data'!$X:$X,'Filing Data'!$D:$D,'Benchmark Value'!$B523)</f>
        <v>0</v>
      </c>
      <c r="J523" s="16">
        <f t="shared" si="108"/>
        <v>28015936.438124154</v>
      </c>
      <c r="K523" s="10">
        <f>SUM(I$11:I522)</f>
        <v>0</v>
      </c>
      <c r="L523" s="27">
        <f t="shared" ref="L523:L586" si="119">COUNTIFS(K$11:K$3618,K523,A$11:A$3618,YEAR(B523))</f>
        <v>365</v>
      </c>
      <c r="M523" s="7">
        <f t="shared" si="113"/>
        <v>76755.99024143604</v>
      </c>
      <c r="N523" s="7">
        <f>IF(ISNA(VLOOKUP(B523,'Distribution Data'!$G:$H,2,FALSE)),0,VLOOKUP(B523,'Distribution Data'!$G:$H,2,FALSE))</f>
        <v>0</v>
      </c>
      <c r="O523" s="16">
        <f>IF(ISNA(INDEX($C522:$C$3618,MATCH(TRUE,INDEX($C522:$C$3618&lt;&gt;$C522,0),0))), O522, INDEX($C522:$C$3618,MATCH(TRUE,INDEX($C522:$C$3618&lt;&gt;$C522,0),0)))</f>
        <v>1088823174.8109365</v>
      </c>
      <c r="P523" s="16">
        <f t="shared" si="117"/>
        <v>1062162177.9311439</v>
      </c>
      <c r="Q523" s="27">
        <f t="shared" si="109"/>
        <v>10</v>
      </c>
      <c r="R523" s="7">
        <f t="shared" si="114"/>
        <v>2666099.6879792572</v>
      </c>
      <c r="S523" s="7">
        <f t="shared" ref="S523:S586" si="120">IF(AND($E$3&lt;&gt;"Y",$E$4&lt;&gt;"Y"),R523-N523+H523, IF(AND($E$3="Y",$E$4="Y"), R523-N523-M523, IF($E$4="Y", R523-N523-M523+H523, IF($E$3="Y", R523-N523, R523-N523))))</f>
        <v>2547553.173517948</v>
      </c>
      <c r="T523" s="5">
        <f>VLOOKUP($B523,'Benchmark Data'!$A:$B,2,FALSE)</f>
        <v>11.75</v>
      </c>
      <c r="U523" s="12">
        <f t="shared" si="115"/>
        <v>5.9752631900870205E-3</v>
      </c>
      <c r="V523" s="7">
        <f t="shared" si="116"/>
        <v>1160773759.4452784</v>
      </c>
    </row>
    <row r="524" spans="1:22" x14ac:dyDescent="0.25">
      <c r="A524" s="5">
        <f t="shared" ref="A524:A587" si="121">YEAR(B524)</f>
        <v>2005</v>
      </c>
      <c r="B524" s="6">
        <f t="shared" si="110"/>
        <v>38464</v>
      </c>
      <c r="C524" s="7">
        <f>MAX(SUMIFS('Filing Data'!$V:$V,'Filing Data'!$D:$D,'Benchmark Value'!$B524),C523)</f>
        <v>1062162177.9311439</v>
      </c>
      <c r="D524" s="7">
        <f>SUMIFS('Filing Data'!$Z:$Z,'Filing Data'!$D:$D,'Benchmark Value'!$B524)</f>
        <v>0</v>
      </c>
      <c r="E524" s="16">
        <f t="shared" si="111"/>
        <v>-15253541.340253821</v>
      </c>
      <c r="F524" s="10">
        <f>SUM(D$11:D523)</f>
        <v>0</v>
      </c>
      <c r="G524" s="10">
        <f t="shared" si="118"/>
        <v>365</v>
      </c>
      <c r="H524" s="7">
        <f t="shared" si="112"/>
        <v>-41790.524219873478</v>
      </c>
      <c r="I524" s="16">
        <f>SUMIFS('Filing Data'!$X:$X,'Filing Data'!$D:$D,'Benchmark Value'!$B524)</f>
        <v>0</v>
      </c>
      <c r="J524" s="16">
        <f t="shared" ref="J524:J587" si="122">IF(I524&lt;&gt;0,J523,IF(ISNA(INDEX($I524:$I888,MATCH(TRUE,INDEX($I524:$I888&lt;&gt;$I524,0),0))),0,INDEX($I524:$I888,MATCH(TRUE,INDEX($I524:$I888&lt;&gt;$I524,0),0))))</f>
        <v>28015936.438124154</v>
      </c>
      <c r="K524" s="10">
        <f>SUM(I$11:I523)</f>
        <v>0</v>
      </c>
      <c r="L524" s="27">
        <f t="shared" si="119"/>
        <v>365</v>
      </c>
      <c r="M524" s="7">
        <f t="shared" si="113"/>
        <v>76755.99024143604</v>
      </c>
      <c r="N524" s="7">
        <f>IF(ISNA(VLOOKUP(B524,'Distribution Data'!$G:$H,2,FALSE)),0,VLOOKUP(B524,'Distribution Data'!$G:$H,2,FALSE))</f>
        <v>0</v>
      </c>
      <c r="O524" s="16">
        <f>IF(ISNA(INDEX($C523:$C$3618,MATCH(TRUE,INDEX($C523:$C$3618&lt;&gt;$C523,0),0))), O523, INDEX($C523:$C$3618,MATCH(TRUE,INDEX($C523:$C$3618&lt;&gt;$C523,0),0)))</f>
        <v>1088823174.8109365</v>
      </c>
      <c r="P524" s="16">
        <f t="shared" si="117"/>
        <v>1062162177.9311439</v>
      </c>
      <c r="Q524" s="27">
        <f t="shared" ref="Q524:Q587" si="123">MATCH($O524,$C$11:$C$3618,0)-MATCH($C523,$C$11:$C$3618,0)</f>
        <v>10</v>
      </c>
      <c r="R524" s="7">
        <f t="shared" si="114"/>
        <v>2666099.6879792572</v>
      </c>
      <c r="S524" s="7">
        <f t="shared" si="120"/>
        <v>2547553.173517948</v>
      </c>
      <c r="T524" s="5">
        <f>VLOOKUP($B524,'Benchmark Data'!$A:$B,2,FALSE)</f>
        <v>11.8</v>
      </c>
      <c r="U524" s="12">
        <f t="shared" si="115"/>
        <v>4.2462908814512243E-3</v>
      </c>
      <c r="V524" s="7">
        <f t="shared" si="116"/>
        <v>1168260775.4249465</v>
      </c>
    </row>
    <row r="525" spans="1:22" x14ac:dyDescent="0.25">
      <c r="A525" s="5">
        <f t="shared" si="121"/>
        <v>2005</v>
      </c>
      <c r="B525" s="6">
        <f t="shared" ref="B525:B588" si="124">B524+1</f>
        <v>38465</v>
      </c>
      <c r="C525" s="7">
        <f>MAX(SUMIFS('Filing Data'!$V:$V,'Filing Data'!$D:$D,'Benchmark Value'!$B525),C524)</f>
        <v>1062162177.9311439</v>
      </c>
      <c r="D525" s="7">
        <f>SUMIFS('Filing Data'!$Z:$Z,'Filing Data'!$D:$D,'Benchmark Value'!$B525)</f>
        <v>0</v>
      </c>
      <c r="E525" s="16">
        <f t="shared" ref="E525:E588" si="125">IF(D525&lt;&gt;0,E524,IF(ISNA(INDEX($D525:$D889,MATCH(TRUE,INDEX($D525:$D889&lt;&gt;$D525,0),0))),0,INDEX($D525:$D889,MATCH(TRUE,INDEX($D525:$D889&lt;&gt;$D525,0),0))))</f>
        <v>-15253541.340253821</v>
      </c>
      <c r="F525" s="10">
        <f>SUM(D$11:D524)</f>
        <v>0</v>
      </c>
      <c r="G525" s="10">
        <f t="shared" si="118"/>
        <v>365</v>
      </c>
      <c r="H525" s="7">
        <f t="shared" ref="H525:H588" si="126">E525/G525</f>
        <v>-41790.524219873478</v>
      </c>
      <c r="I525" s="16">
        <f>SUMIFS('Filing Data'!$X:$X,'Filing Data'!$D:$D,'Benchmark Value'!$B525)</f>
        <v>0</v>
      </c>
      <c r="J525" s="16">
        <f t="shared" si="122"/>
        <v>28015936.438124154</v>
      </c>
      <c r="K525" s="10">
        <f>SUM(I$11:I524)</f>
        <v>0</v>
      </c>
      <c r="L525" s="27">
        <f t="shared" si="119"/>
        <v>365</v>
      </c>
      <c r="M525" s="7">
        <f t="shared" ref="M525:M588" si="127">J525/L525</f>
        <v>76755.99024143604</v>
      </c>
      <c r="N525" s="7">
        <f>IF(ISNA(VLOOKUP(B525,'Distribution Data'!$G:$H,2,FALSE)),0,VLOOKUP(B525,'Distribution Data'!$G:$H,2,FALSE))</f>
        <v>0</v>
      </c>
      <c r="O525" s="16">
        <f>IF(ISNA(INDEX($C524:$C$3618,MATCH(TRUE,INDEX($C524:$C$3618&lt;&gt;$C524,0),0))), O524, INDEX($C524:$C$3618,MATCH(TRUE,INDEX($C524:$C$3618&lt;&gt;$C524,0),0)))</f>
        <v>1088823174.8109365</v>
      </c>
      <c r="P525" s="16">
        <f t="shared" si="117"/>
        <v>1062162177.9311439</v>
      </c>
      <c r="Q525" s="27">
        <f t="shared" si="123"/>
        <v>10</v>
      </c>
      <c r="R525" s="7">
        <f t="shared" ref="R525:R588" si="128">IF(Q525=0, 0, (O525-P525)/Q525)</f>
        <v>2666099.6879792572</v>
      </c>
      <c r="S525" s="7">
        <f t="shared" si="120"/>
        <v>2547553.173517948</v>
      </c>
      <c r="T525" s="5">
        <f>VLOOKUP($B525,'Benchmark Data'!$A:$B,2,FALSE)</f>
        <v>11.8</v>
      </c>
      <c r="U525" s="12">
        <f t="shared" ref="U525:U588" si="129">LN(T525/T524)</f>
        <v>0</v>
      </c>
      <c r="V525" s="7">
        <f t="shared" ref="V525:V588" si="130">V524*EXP($U525)+$S525</f>
        <v>1170808328.5984645</v>
      </c>
    </row>
    <row r="526" spans="1:22" x14ac:dyDescent="0.25">
      <c r="A526" s="5">
        <f t="shared" si="121"/>
        <v>2005</v>
      </c>
      <c r="B526" s="6">
        <f t="shared" si="124"/>
        <v>38466</v>
      </c>
      <c r="C526" s="7">
        <f>MAX(SUMIFS('Filing Data'!$V:$V,'Filing Data'!$D:$D,'Benchmark Value'!$B526),C525)</f>
        <v>1062162177.9311439</v>
      </c>
      <c r="D526" s="7">
        <f>SUMIFS('Filing Data'!$Z:$Z,'Filing Data'!$D:$D,'Benchmark Value'!$B526)</f>
        <v>0</v>
      </c>
      <c r="E526" s="16">
        <f t="shared" si="125"/>
        <v>-15253541.340253821</v>
      </c>
      <c r="F526" s="10">
        <f>SUM(D$11:D525)</f>
        <v>0</v>
      </c>
      <c r="G526" s="10">
        <f t="shared" si="118"/>
        <v>365</v>
      </c>
      <c r="H526" s="7">
        <f t="shared" si="126"/>
        <v>-41790.524219873478</v>
      </c>
      <c r="I526" s="16">
        <f>SUMIFS('Filing Data'!$X:$X,'Filing Data'!$D:$D,'Benchmark Value'!$B526)</f>
        <v>0</v>
      </c>
      <c r="J526" s="16">
        <f t="shared" si="122"/>
        <v>28015936.438124154</v>
      </c>
      <c r="K526" s="10">
        <f>SUM(I$11:I525)</f>
        <v>0</v>
      </c>
      <c r="L526" s="27">
        <f t="shared" si="119"/>
        <v>365</v>
      </c>
      <c r="M526" s="7">
        <f t="shared" si="127"/>
        <v>76755.99024143604</v>
      </c>
      <c r="N526" s="7">
        <f>IF(ISNA(VLOOKUP(B526,'Distribution Data'!$G:$H,2,FALSE)),0,VLOOKUP(B526,'Distribution Data'!$G:$H,2,FALSE))</f>
        <v>0</v>
      </c>
      <c r="O526" s="16">
        <f>IF(ISNA(INDEX($C525:$C$3618,MATCH(TRUE,INDEX($C525:$C$3618&lt;&gt;$C525,0),0))), O525, INDEX($C525:$C$3618,MATCH(TRUE,INDEX($C525:$C$3618&lt;&gt;$C525,0),0)))</f>
        <v>1088823174.8109365</v>
      </c>
      <c r="P526" s="16">
        <f t="shared" si="117"/>
        <v>1062162177.9311439</v>
      </c>
      <c r="Q526" s="27">
        <f t="shared" si="123"/>
        <v>10</v>
      </c>
      <c r="R526" s="7">
        <f t="shared" si="128"/>
        <v>2666099.6879792572</v>
      </c>
      <c r="S526" s="7">
        <f t="shared" si="120"/>
        <v>2547553.173517948</v>
      </c>
      <c r="T526" s="5">
        <f>VLOOKUP($B526,'Benchmark Data'!$A:$B,2,FALSE)</f>
        <v>11.8</v>
      </c>
      <c r="U526" s="12">
        <f t="shared" si="129"/>
        <v>0</v>
      </c>
      <c r="V526" s="7">
        <f t="shared" si="130"/>
        <v>1173355881.7719824</v>
      </c>
    </row>
    <row r="527" spans="1:22" x14ac:dyDescent="0.25">
      <c r="A527" s="5">
        <f t="shared" si="121"/>
        <v>2005</v>
      </c>
      <c r="B527" s="6">
        <f t="shared" si="124"/>
        <v>38467</v>
      </c>
      <c r="C527" s="7">
        <f>MAX(SUMIFS('Filing Data'!$V:$V,'Filing Data'!$D:$D,'Benchmark Value'!$B527),C526)</f>
        <v>1088823174.8109365</v>
      </c>
      <c r="D527" s="7">
        <f>SUMIFS('Filing Data'!$Z:$Z,'Filing Data'!$D:$D,'Benchmark Value'!$B527)</f>
        <v>0</v>
      </c>
      <c r="E527" s="16">
        <f t="shared" si="125"/>
        <v>-15253541.340253821</v>
      </c>
      <c r="F527" s="10">
        <f>SUM(D$11:D526)</f>
        <v>0</v>
      </c>
      <c r="G527" s="10">
        <f t="shared" si="118"/>
        <v>365</v>
      </c>
      <c r="H527" s="7">
        <f t="shared" si="126"/>
        <v>-41790.524219873478</v>
      </c>
      <c r="I527" s="16">
        <f>SUMIFS('Filing Data'!$X:$X,'Filing Data'!$D:$D,'Benchmark Value'!$B527)</f>
        <v>0</v>
      </c>
      <c r="J527" s="16">
        <f t="shared" si="122"/>
        <v>28015936.438124154</v>
      </c>
      <c r="K527" s="10">
        <f>SUM(I$11:I526)</f>
        <v>0</v>
      </c>
      <c r="L527" s="27">
        <f t="shared" si="119"/>
        <v>365</v>
      </c>
      <c r="M527" s="7">
        <f t="shared" si="127"/>
        <v>76755.99024143604</v>
      </c>
      <c r="N527" s="7">
        <f>IF(ISNA(VLOOKUP(B527,'Distribution Data'!$G:$H,2,FALSE)),0,VLOOKUP(B527,'Distribution Data'!$G:$H,2,FALSE))</f>
        <v>0</v>
      </c>
      <c r="O527" s="16">
        <f>IF(ISNA(INDEX($C526:$C$3618,MATCH(TRUE,INDEX($C526:$C$3618&lt;&gt;$C526,0),0))), O526, INDEX($C526:$C$3618,MATCH(TRUE,INDEX($C526:$C$3618&lt;&gt;$C526,0),0)))</f>
        <v>1088823174.8109365</v>
      </c>
      <c r="P527" s="16">
        <f t="shared" si="117"/>
        <v>1062162177.9311439</v>
      </c>
      <c r="Q527" s="27">
        <f t="shared" si="123"/>
        <v>10</v>
      </c>
      <c r="R527" s="7">
        <f t="shared" si="128"/>
        <v>2666099.6879792572</v>
      </c>
      <c r="S527" s="7">
        <f t="shared" si="120"/>
        <v>2547553.173517948</v>
      </c>
      <c r="T527" s="5">
        <f>VLOOKUP($B527,'Benchmark Data'!$A:$B,2,FALSE)</f>
        <v>11.95</v>
      </c>
      <c r="U527" s="12">
        <f t="shared" si="129"/>
        <v>1.2631746905900564E-2</v>
      </c>
      <c r="V527" s="7">
        <f t="shared" si="130"/>
        <v>1190818975.8154831</v>
      </c>
    </row>
    <row r="528" spans="1:22" x14ac:dyDescent="0.25">
      <c r="A528" s="5">
        <f t="shared" si="121"/>
        <v>2005</v>
      </c>
      <c r="B528" s="6">
        <f t="shared" si="124"/>
        <v>38468</v>
      </c>
      <c r="C528" s="7">
        <f>MAX(SUMIFS('Filing Data'!$V:$V,'Filing Data'!$D:$D,'Benchmark Value'!$B528),C527)</f>
        <v>1088823174.8109365</v>
      </c>
      <c r="D528" s="7">
        <f>SUMIFS('Filing Data'!$Z:$Z,'Filing Data'!$D:$D,'Benchmark Value'!$B528)</f>
        <v>0</v>
      </c>
      <c r="E528" s="16">
        <f t="shared" si="125"/>
        <v>-15253541.340253821</v>
      </c>
      <c r="F528" s="10">
        <f>SUM(D$11:D527)</f>
        <v>0</v>
      </c>
      <c r="G528" s="10">
        <f t="shared" si="118"/>
        <v>365</v>
      </c>
      <c r="H528" s="7">
        <f t="shared" si="126"/>
        <v>-41790.524219873478</v>
      </c>
      <c r="I528" s="16">
        <f>SUMIFS('Filing Data'!$X:$X,'Filing Data'!$D:$D,'Benchmark Value'!$B528)</f>
        <v>0</v>
      </c>
      <c r="J528" s="16">
        <f t="shared" si="122"/>
        <v>28015936.438124154</v>
      </c>
      <c r="K528" s="10">
        <f>SUM(I$11:I527)</f>
        <v>0</v>
      </c>
      <c r="L528" s="27">
        <f t="shared" si="119"/>
        <v>365</v>
      </c>
      <c r="M528" s="7">
        <f t="shared" si="127"/>
        <v>76755.99024143604</v>
      </c>
      <c r="N528" s="7">
        <f>IF(ISNA(VLOOKUP(B528,'Distribution Data'!$G:$H,2,FALSE)),0,VLOOKUP(B528,'Distribution Data'!$G:$H,2,FALSE))</f>
        <v>0</v>
      </c>
      <c r="O528" s="16">
        <f>IF(ISNA(INDEX($C527:$C$3618,MATCH(TRUE,INDEX($C527:$C$3618&lt;&gt;$C527,0),0))), O527, INDEX($C527:$C$3618,MATCH(TRUE,INDEX($C527:$C$3618&lt;&gt;$C527,0),0)))</f>
        <v>1126128674.1763182</v>
      </c>
      <c r="P528" s="16">
        <f t="shared" si="117"/>
        <v>1088823174.8109365</v>
      </c>
      <c r="Q528" s="27">
        <f t="shared" si="123"/>
        <v>14</v>
      </c>
      <c r="R528" s="7">
        <f t="shared" si="128"/>
        <v>2664678.5260986942</v>
      </c>
      <c r="S528" s="7">
        <f t="shared" si="120"/>
        <v>2546132.011637385</v>
      </c>
      <c r="T528" s="5">
        <f>VLOOKUP($B528,'Benchmark Data'!$A:$B,2,FALSE)</f>
        <v>11.95</v>
      </c>
      <c r="U528" s="12">
        <f t="shared" si="129"/>
        <v>0</v>
      </c>
      <c r="V528" s="7">
        <f t="shared" si="130"/>
        <v>1193365107.8271205</v>
      </c>
    </row>
    <row r="529" spans="1:22" x14ac:dyDescent="0.25">
      <c r="A529" s="5">
        <f t="shared" si="121"/>
        <v>2005</v>
      </c>
      <c r="B529" s="6">
        <f t="shared" si="124"/>
        <v>38469</v>
      </c>
      <c r="C529" s="7">
        <f>MAX(SUMIFS('Filing Data'!$V:$V,'Filing Data'!$D:$D,'Benchmark Value'!$B529),C528)</f>
        <v>1088823174.8109365</v>
      </c>
      <c r="D529" s="7">
        <f>SUMIFS('Filing Data'!$Z:$Z,'Filing Data'!$D:$D,'Benchmark Value'!$B529)</f>
        <v>0</v>
      </c>
      <c r="E529" s="16">
        <f t="shared" si="125"/>
        <v>-15253541.340253821</v>
      </c>
      <c r="F529" s="10">
        <f>SUM(D$11:D528)</f>
        <v>0</v>
      </c>
      <c r="G529" s="10">
        <f t="shared" si="118"/>
        <v>365</v>
      </c>
      <c r="H529" s="7">
        <f t="shared" si="126"/>
        <v>-41790.524219873478</v>
      </c>
      <c r="I529" s="16">
        <f>SUMIFS('Filing Data'!$X:$X,'Filing Data'!$D:$D,'Benchmark Value'!$B529)</f>
        <v>0</v>
      </c>
      <c r="J529" s="16">
        <f t="shared" si="122"/>
        <v>28015936.438124154</v>
      </c>
      <c r="K529" s="10">
        <f>SUM(I$11:I528)</f>
        <v>0</v>
      </c>
      <c r="L529" s="27">
        <f t="shared" si="119"/>
        <v>365</v>
      </c>
      <c r="M529" s="7">
        <f t="shared" si="127"/>
        <v>76755.99024143604</v>
      </c>
      <c r="N529" s="7">
        <f>IF(ISNA(VLOOKUP(B529,'Distribution Data'!$G:$H,2,FALSE)),0,VLOOKUP(B529,'Distribution Data'!$G:$H,2,FALSE))</f>
        <v>0</v>
      </c>
      <c r="O529" s="16">
        <f>IF(ISNA(INDEX($C528:$C$3618,MATCH(TRUE,INDEX($C528:$C$3618&lt;&gt;$C528,0),0))), O528, INDEX($C528:$C$3618,MATCH(TRUE,INDEX($C528:$C$3618&lt;&gt;$C528,0),0)))</f>
        <v>1126128674.1763182</v>
      </c>
      <c r="P529" s="16">
        <f t="shared" si="117"/>
        <v>1088823174.8109365</v>
      </c>
      <c r="Q529" s="27">
        <f t="shared" si="123"/>
        <v>14</v>
      </c>
      <c r="R529" s="7">
        <f t="shared" si="128"/>
        <v>2664678.5260986942</v>
      </c>
      <c r="S529" s="7">
        <f t="shared" si="120"/>
        <v>2546132.011637385</v>
      </c>
      <c r="T529" s="5">
        <f>VLOOKUP($B529,'Benchmark Data'!$A:$B,2,FALSE)</f>
        <v>12.06</v>
      </c>
      <c r="U529" s="12">
        <f t="shared" si="129"/>
        <v>9.1629129215197447E-3</v>
      </c>
      <c r="V529" s="7">
        <f t="shared" si="130"/>
        <v>1206896190.6221039</v>
      </c>
    </row>
    <row r="530" spans="1:22" x14ac:dyDescent="0.25">
      <c r="A530" s="5">
        <f t="shared" si="121"/>
        <v>2005</v>
      </c>
      <c r="B530" s="6">
        <f t="shared" si="124"/>
        <v>38470</v>
      </c>
      <c r="C530" s="7">
        <f>MAX(SUMIFS('Filing Data'!$V:$V,'Filing Data'!$D:$D,'Benchmark Value'!$B530),C529)</f>
        <v>1088823174.8109365</v>
      </c>
      <c r="D530" s="7">
        <f>SUMIFS('Filing Data'!$Z:$Z,'Filing Data'!$D:$D,'Benchmark Value'!$B530)</f>
        <v>0</v>
      </c>
      <c r="E530" s="16">
        <f t="shared" si="125"/>
        <v>-15253541.340253821</v>
      </c>
      <c r="F530" s="10">
        <f>SUM(D$11:D529)</f>
        <v>0</v>
      </c>
      <c r="G530" s="10">
        <f t="shared" si="118"/>
        <v>365</v>
      </c>
      <c r="H530" s="7">
        <f t="shared" si="126"/>
        <v>-41790.524219873478</v>
      </c>
      <c r="I530" s="16">
        <f>SUMIFS('Filing Data'!$X:$X,'Filing Data'!$D:$D,'Benchmark Value'!$B530)</f>
        <v>0</v>
      </c>
      <c r="J530" s="16">
        <f t="shared" si="122"/>
        <v>28015936.438124154</v>
      </c>
      <c r="K530" s="10">
        <f>SUM(I$11:I529)</f>
        <v>0</v>
      </c>
      <c r="L530" s="27">
        <f t="shared" si="119"/>
        <v>365</v>
      </c>
      <c r="M530" s="7">
        <f t="shared" si="127"/>
        <v>76755.99024143604</v>
      </c>
      <c r="N530" s="7">
        <f>IF(ISNA(VLOOKUP(B530,'Distribution Data'!$G:$H,2,FALSE)),0,VLOOKUP(B530,'Distribution Data'!$G:$H,2,FALSE))</f>
        <v>0</v>
      </c>
      <c r="O530" s="16">
        <f>IF(ISNA(INDEX($C529:$C$3618,MATCH(TRUE,INDEX($C529:$C$3618&lt;&gt;$C529,0),0))), O529, INDEX($C529:$C$3618,MATCH(TRUE,INDEX($C529:$C$3618&lt;&gt;$C529,0),0)))</f>
        <v>1126128674.1763182</v>
      </c>
      <c r="P530" s="16">
        <f t="shared" si="117"/>
        <v>1088823174.8109365</v>
      </c>
      <c r="Q530" s="27">
        <f t="shared" si="123"/>
        <v>14</v>
      </c>
      <c r="R530" s="7">
        <f t="shared" si="128"/>
        <v>2664678.5260986942</v>
      </c>
      <c r="S530" s="7">
        <f t="shared" si="120"/>
        <v>2546132.011637385</v>
      </c>
      <c r="T530" s="5">
        <f>VLOOKUP($B530,'Benchmark Data'!$A:$B,2,FALSE)</f>
        <v>11.99</v>
      </c>
      <c r="U530" s="12">
        <f t="shared" si="129"/>
        <v>-5.8212222596165366E-3</v>
      </c>
      <c r="V530" s="7">
        <f t="shared" si="130"/>
        <v>1202437120.8639612</v>
      </c>
    </row>
    <row r="531" spans="1:22" x14ac:dyDescent="0.25">
      <c r="A531" s="5">
        <f t="shared" si="121"/>
        <v>2005</v>
      </c>
      <c r="B531" s="6">
        <f t="shared" si="124"/>
        <v>38471</v>
      </c>
      <c r="C531" s="7">
        <f>MAX(SUMIFS('Filing Data'!$V:$V,'Filing Data'!$D:$D,'Benchmark Value'!$B531),C530)</f>
        <v>1088823174.8109365</v>
      </c>
      <c r="D531" s="7">
        <f>SUMIFS('Filing Data'!$Z:$Z,'Filing Data'!$D:$D,'Benchmark Value'!$B531)</f>
        <v>0</v>
      </c>
      <c r="E531" s="16">
        <f t="shared" si="125"/>
        <v>-15253541.340253821</v>
      </c>
      <c r="F531" s="10">
        <f>SUM(D$11:D530)</f>
        <v>0</v>
      </c>
      <c r="G531" s="10">
        <f t="shared" si="118"/>
        <v>365</v>
      </c>
      <c r="H531" s="7">
        <f t="shared" si="126"/>
        <v>-41790.524219873478</v>
      </c>
      <c r="I531" s="16">
        <f>SUMIFS('Filing Data'!$X:$X,'Filing Data'!$D:$D,'Benchmark Value'!$B531)</f>
        <v>0</v>
      </c>
      <c r="J531" s="16">
        <f t="shared" si="122"/>
        <v>28015936.438124154</v>
      </c>
      <c r="K531" s="10">
        <f>SUM(I$11:I530)</f>
        <v>0</v>
      </c>
      <c r="L531" s="27">
        <f t="shared" si="119"/>
        <v>365</v>
      </c>
      <c r="M531" s="7">
        <f t="shared" si="127"/>
        <v>76755.99024143604</v>
      </c>
      <c r="N531" s="7">
        <f>IF(ISNA(VLOOKUP(B531,'Distribution Data'!$G:$H,2,FALSE)),0,VLOOKUP(B531,'Distribution Data'!$G:$H,2,FALSE))</f>
        <v>0</v>
      </c>
      <c r="O531" s="16">
        <f>IF(ISNA(INDEX($C530:$C$3618,MATCH(TRUE,INDEX($C530:$C$3618&lt;&gt;$C530,0),0))), O530, INDEX($C530:$C$3618,MATCH(TRUE,INDEX($C530:$C$3618&lt;&gt;$C530,0),0)))</f>
        <v>1126128674.1763182</v>
      </c>
      <c r="P531" s="16">
        <f t="shared" si="117"/>
        <v>1088823174.8109365</v>
      </c>
      <c r="Q531" s="27">
        <f t="shared" si="123"/>
        <v>14</v>
      </c>
      <c r="R531" s="7">
        <f t="shared" si="128"/>
        <v>2664678.5260986942</v>
      </c>
      <c r="S531" s="7">
        <f t="shared" si="120"/>
        <v>2546132.011637385</v>
      </c>
      <c r="T531" s="5">
        <f>VLOOKUP($B531,'Benchmark Data'!$A:$B,2,FALSE)</f>
        <v>12.17</v>
      </c>
      <c r="U531" s="12">
        <f t="shared" si="129"/>
        <v>1.4900937960012919E-2</v>
      </c>
      <c r="V531" s="7">
        <f t="shared" si="130"/>
        <v>1223034852.6884022</v>
      </c>
    </row>
    <row r="532" spans="1:22" x14ac:dyDescent="0.25">
      <c r="A532" s="5">
        <f t="shared" si="121"/>
        <v>2005</v>
      </c>
      <c r="B532" s="6">
        <f t="shared" si="124"/>
        <v>38472</v>
      </c>
      <c r="C532" s="7">
        <f>MAX(SUMIFS('Filing Data'!$V:$V,'Filing Data'!$D:$D,'Benchmark Value'!$B532),C531)</f>
        <v>1088823174.8109365</v>
      </c>
      <c r="D532" s="7">
        <f>SUMIFS('Filing Data'!$Z:$Z,'Filing Data'!$D:$D,'Benchmark Value'!$B532)</f>
        <v>0</v>
      </c>
      <c r="E532" s="16">
        <f t="shared" si="125"/>
        <v>-15253541.340253821</v>
      </c>
      <c r="F532" s="10">
        <f>SUM(D$11:D531)</f>
        <v>0</v>
      </c>
      <c r="G532" s="10">
        <f t="shared" si="118"/>
        <v>365</v>
      </c>
      <c r="H532" s="7">
        <f t="shared" si="126"/>
        <v>-41790.524219873478</v>
      </c>
      <c r="I532" s="16">
        <f>SUMIFS('Filing Data'!$X:$X,'Filing Data'!$D:$D,'Benchmark Value'!$B532)</f>
        <v>0</v>
      </c>
      <c r="J532" s="16">
        <f t="shared" si="122"/>
        <v>28015936.438124154</v>
      </c>
      <c r="K532" s="10">
        <f>SUM(I$11:I531)</f>
        <v>0</v>
      </c>
      <c r="L532" s="27">
        <f t="shared" si="119"/>
        <v>365</v>
      </c>
      <c r="M532" s="7">
        <f t="shared" si="127"/>
        <v>76755.99024143604</v>
      </c>
      <c r="N532" s="7">
        <f>IF(ISNA(VLOOKUP(B532,'Distribution Data'!$G:$H,2,FALSE)),0,VLOOKUP(B532,'Distribution Data'!$G:$H,2,FALSE))</f>
        <v>0</v>
      </c>
      <c r="O532" s="16">
        <f>IF(ISNA(INDEX($C531:$C$3618,MATCH(TRUE,INDEX($C531:$C$3618&lt;&gt;$C531,0),0))), O531, INDEX($C531:$C$3618,MATCH(TRUE,INDEX($C531:$C$3618&lt;&gt;$C531,0),0)))</f>
        <v>1126128674.1763182</v>
      </c>
      <c r="P532" s="16">
        <f t="shared" si="117"/>
        <v>1088823174.8109365</v>
      </c>
      <c r="Q532" s="27">
        <f t="shared" si="123"/>
        <v>14</v>
      </c>
      <c r="R532" s="7">
        <f t="shared" si="128"/>
        <v>2664678.5260986942</v>
      </c>
      <c r="S532" s="7">
        <f t="shared" si="120"/>
        <v>2546132.011637385</v>
      </c>
      <c r="T532" s="5">
        <f>VLOOKUP($B532,'Benchmark Data'!$A:$B,2,FALSE)</f>
        <v>12.17</v>
      </c>
      <c r="U532" s="12">
        <f t="shared" si="129"/>
        <v>0</v>
      </c>
      <c r="V532" s="7">
        <f t="shared" si="130"/>
        <v>1225580984.7000396</v>
      </c>
    </row>
    <row r="533" spans="1:22" x14ac:dyDescent="0.25">
      <c r="A533" s="5">
        <f t="shared" si="121"/>
        <v>2005</v>
      </c>
      <c r="B533" s="6">
        <f t="shared" si="124"/>
        <v>38473</v>
      </c>
      <c r="C533" s="7">
        <f>MAX(SUMIFS('Filing Data'!$V:$V,'Filing Data'!$D:$D,'Benchmark Value'!$B533),C532)</f>
        <v>1088823174.8109365</v>
      </c>
      <c r="D533" s="7">
        <f>SUMIFS('Filing Data'!$Z:$Z,'Filing Data'!$D:$D,'Benchmark Value'!$B533)</f>
        <v>0</v>
      </c>
      <c r="E533" s="16">
        <f t="shared" si="125"/>
        <v>-15253541.340253821</v>
      </c>
      <c r="F533" s="10">
        <f>SUM(D$11:D532)</f>
        <v>0</v>
      </c>
      <c r="G533" s="10">
        <f t="shared" si="118"/>
        <v>365</v>
      </c>
      <c r="H533" s="7">
        <f t="shared" si="126"/>
        <v>-41790.524219873478</v>
      </c>
      <c r="I533" s="16">
        <f>SUMIFS('Filing Data'!$X:$X,'Filing Data'!$D:$D,'Benchmark Value'!$B533)</f>
        <v>0</v>
      </c>
      <c r="J533" s="16">
        <f t="shared" si="122"/>
        <v>28015936.438124154</v>
      </c>
      <c r="K533" s="10">
        <f>SUM(I$11:I532)</f>
        <v>0</v>
      </c>
      <c r="L533" s="27">
        <f t="shared" si="119"/>
        <v>365</v>
      </c>
      <c r="M533" s="7">
        <f t="shared" si="127"/>
        <v>76755.99024143604</v>
      </c>
      <c r="N533" s="7">
        <f>IF(ISNA(VLOOKUP(B533,'Distribution Data'!$G:$H,2,FALSE)),0,VLOOKUP(B533,'Distribution Data'!$G:$H,2,FALSE))</f>
        <v>0</v>
      </c>
      <c r="O533" s="16">
        <f>IF(ISNA(INDEX($C532:$C$3618,MATCH(TRUE,INDEX($C532:$C$3618&lt;&gt;$C532,0),0))), O532, INDEX($C532:$C$3618,MATCH(TRUE,INDEX($C532:$C$3618&lt;&gt;$C532,0),0)))</f>
        <v>1126128674.1763182</v>
      </c>
      <c r="P533" s="16">
        <f t="shared" si="117"/>
        <v>1088823174.8109365</v>
      </c>
      <c r="Q533" s="27">
        <f t="shared" si="123"/>
        <v>14</v>
      </c>
      <c r="R533" s="7">
        <f t="shared" si="128"/>
        <v>2664678.5260986942</v>
      </c>
      <c r="S533" s="7">
        <f t="shared" si="120"/>
        <v>2546132.011637385</v>
      </c>
      <c r="T533" s="5">
        <f>VLOOKUP($B533,'Benchmark Data'!$A:$B,2,FALSE)</f>
        <v>12.17</v>
      </c>
      <c r="U533" s="12">
        <f t="shared" si="129"/>
        <v>0</v>
      </c>
      <c r="V533" s="7">
        <f t="shared" si="130"/>
        <v>1228127116.7116771</v>
      </c>
    </row>
    <row r="534" spans="1:22" x14ac:dyDescent="0.25">
      <c r="A534" s="5">
        <f t="shared" si="121"/>
        <v>2005</v>
      </c>
      <c r="B534" s="6">
        <f t="shared" si="124"/>
        <v>38474</v>
      </c>
      <c r="C534" s="7">
        <f>MAX(SUMIFS('Filing Data'!$V:$V,'Filing Data'!$D:$D,'Benchmark Value'!$B534),C533)</f>
        <v>1088823174.8109365</v>
      </c>
      <c r="D534" s="7">
        <f>SUMIFS('Filing Data'!$Z:$Z,'Filing Data'!$D:$D,'Benchmark Value'!$B534)</f>
        <v>0</v>
      </c>
      <c r="E534" s="16">
        <f t="shared" si="125"/>
        <v>-15253541.340253821</v>
      </c>
      <c r="F534" s="10">
        <f>SUM(D$11:D533)</f>
        <v>0</v>
      </c>
      <c r="G534" s="10">
        <f t="shared" si="118"/>
        <v>365</v>
      </c>
      <c r="H534" s="7">
        <f t="shared" si="126"/>
        <v>-41790.524219873478</v>
      </c>
      <c r="I534" s="16">
        <f>SUMIFS('Filing Data'!$X:$X,'Filing Data'!$D:$D,'Benchmark Value'!$B534)</f>
        <v>0</v>
      </c>
      <c r="J534" s="16">
        <f t="shared" si="122"/>
        <v>28015936.438124154</v>
      </c>
      <c r="K534" s="10">
        <f>SUM(I$11:I533)</f>
        <v>0</v>
      </c>
      <c r="L534" s="27">
        <f t="shared" si="119"/>
        <v>365</v>
      </c>
      <c r="M534" s="7">
        <f t="shared" si="127"/>
        <v>76755.99024143604</v>
      </c>
      <c r="N534" s="7">
        <f>IF(ISNA(VLOOKUP(B534,'Distribution Data'!$G:$H,2,FALSE)),0,VLOOKUP(B534,'Distribution Data'!$G:$H,2,FALSE))</f>
        <v>0</v>
      </c>
      <c r="O534" s="16">
        <f>IF(ISNA(INDEX($C533:$C$3618,MATCH(TRUE,INDEX($C533:$C$3618&lt;&gt;$C533,0),0))), O533, INDEX($C533:$C$3618,MATCH(TRUE,INDEX($C533:$C$3618&lt;&gt;$C533,0),0)))</f>
        <v>1126128674.1763182</v>
      </c>
      <c r="P534" s="16">
        <f t="shared" si="117"/>
        <v>1088823174.8109365</v>
      </c>
      <c r="Q534" s="27">
        <f t="shared" si="123"/>
        <v>14</v>
      </c>
      <c r="R534" s="7">
        <f t="shared" si="128"/>
        <v>2664678.5260986942</v>
      </c>
      <c r="S534" s="7">
        <f t="shared" si="120"/>
        <v>2546132.011637385</v>
      </c>
      <c r="T534" s="5">
        <f>VLOOKUP($B534,'Benchmark Data'!$A:$B,2,FALSE)</f>
        <v>12.14</v>
      </c>
      <c r="U534" s="12">
        <f t="shared" si="129"/>
        <v>-2.4681213680835461E-3</v>
      </c>
      <c r="V534" s="7">
        <f t="shared" si="130"/>
        <v>1227645819.5120287</v>
      </c>
    </row>
    <row r="535" spans="1:22" x14ac:dyDescent="0.25">
      <c r="A535" s="5">
        <f t="shared" si="121"/>
        <v>2005</v>
      </c>
      <c r="B535" s="6">
        <f t="shared" si="124"/>
        <v>38475</v>
      </c>
      <c r="C535" s="7">
        <f>MAX(SUMIFS('Filing Data'!$V:$V,'Filing Data'!$D:$D,'Benchmark Value'!$B535),C534)</f>
        <v>1088823174.8109365</v>
      </c>
      <c r="D535" s="7">
        <f>SUMIFS('Filing Data'!$Z:$Z,'Filing Data'!$D:$D,'Benchmark Value'!$B535)</f>
        <v>0</v>
      </c>
      <c r="E535" s="16">
        <f t="shared" si="125"/>
        <v>-15253541.340253821</v>
      </c>
      <c r="F535" s="10">
        <f>SUM(D$11:D534)</f>
        <v>0</v>
      </c>
      <c r="G535" s="10">
        <f t="shared" si="118"/>
        <v>365</v>
      </c>
      <c r="H535" s="7">
        <f t="shared" si="126"/>
        <v>-41790.524219873478</v>
      </c>
      <c r="I535" s="16">
        <f>SUMIFS('Filing Data'!$X:$X,'Filing Data'!$D:$D,'Benchmark Value'!$B535)</f>
        <v>0</v>
      </c>
      <c r="J535" s="16">
        <f t="shared" si="122"/>
        <v>28015936.438124154</v>
      </c>
      <c r="K535" s="10">
        <f>SUM(I$11:I534)</f>
        <v>0</v>
      </c>
      <c r="L535" s="27">
        <f t="shared" si="119"/>
        <v>365</v>
      </c>
      <c r="M535" s="7">
        <f t="shared" si="127"/>
        <v>76755.99024143604</v>
      </c>
      <c r="N535" s="7">
        <f>IF(ISNA(VLOOKUP(B535,'Distribution Data'!$G:$H,2,FALSE)),0,VLOOKUP(B535,'Distribution Data'!$G:$H,2,FALSE))</f>
        <v>0</v>
      </c>
      <c r="O535" s="16">
        <f>IF(ISNA(INDEX($C534:$C$3618,MATCH(TRUE,INDEX($C534:$C$3618&lt;&gt;$C534,0),0))), O534, INDEX($C534:$C$3618,MATCH(TRUE,INDEX($C534:$C$3618&lt;&gt;$C534,0),0)))</f>
        <v>1126128674.1763182</v>
      </c>
      <c r="P535" s="16">
        <f t="shared" si="117"/>
        <v>1088823174.8109365</v>
      </c>
      <c r="Q535" s="27">
        <f t="shared" si="123"/>
        <v>14</v>
      </c>
      <c r="R535" s="7">
        <f t="shared" si="128"/>
        <v>2664678.5260986942</v>
      </c>
      <c r="S535" s="7">
        <f t="shared" si="120"/>
        <v>2546132.011637385</v>
      </c>
      <c r="T535" s="5">
        <f>VLOOKUP($B535,'Benchmark Data'!$A:$B,2,FALSE)</f>
        <v>12.12</v>
      </c>
      <c r="U535" s="12">
        <f t="shared" si="129"/>
        <v>-1.6488049901838935E-3</v>
      </c>
      <c r="V535" s="7">
        <f t="shared" si="130"/>
        <v>1228169470.7666445</v>
      </c>
    </row>
    <row r="536" spans="1:22" x14ac:dyDescent="0.25">
      <c r="A536" s="5">
        <f t="shared" si="121"/>
        <v>2005</v>
      </c>
      <c r="B536" s="6">
        <f t="shared" si="124"/>
        <v>38476</v>
      </c>
      <c r="C536" s="7">
        <f>MAX(SUMIFS('Filing Data'!$V:$V,'Filing Data'!$D:$D,'Benchmark Value'!$B536),C535)</f>
        <v>1088823174.8109365</v>
      </c>
      <c r="D536" s="7">
        <f>SUMIFS('Filing Data'!$Z:$Z,'Filing Data'!$D:$D,'Benchmark Value'!$B536)</f>
        <v>0</v>
      </c>
      <c r="E536" s="16">
        <f t="shared" si="125"/>
        <v>-15253541.340253821</v>
      </c>
      <c r="F536" s="10">
        <f>SUM(D$11:D535)</f>
        <v>0</v>
      </c>
      <c r="G536" s="10">
        <f t="shared" si="118"/>
        <v>365</v>
      </c>
      <c r="H536" s="7">
        <f t="shared" si="126"/>
        <v>-41790.524219873478</v>
      </c>
      <c r="I536" s="16">
        <f>SUMIFS('Filing Data'!$X:$X,'Filing Data'!$D:$D,'Benchmark Value'!$B536)</f>
        <v>0</v>
      </c>
      <c r="J536" s="16">
        <f t="shared" si="122"/>
        <v>28015936.438124154</v>
      </c>
      <c r="K536" s="10">
        <f>SUM(I$11:I535)</f>
        <v>0</v>
      </c>
      <c r="L536" s="27">
        <f t="shared" si="119"/>
        <v>365</v>
      </c>
      <c r="M536" s="7">
        <f t="shared" si="127"/>
        <v>76755.99024143604</v>
      </c>
      <c r="N536" s="7">
        <f>IF(ISNA(VLOOKUP(B536,'Distribution Data'!$G:$H,2,FALSE)),0,VLOOKUP(B536,'Distribution Data'!$G:$H,2,FALSE))</f>
        <v>0</v>
      </c>
      <c r="O536" s="16">
        <f>IF(ISNA(INDEX($C535:$C$3618,MATCH(TRUE,INDEX($C535:$C$3618&lt;&gt;$C535,0),0))), O535, INDEX($C535:$C$3618,MATCH(TRUE,INDEX($C535:$C$3618&lt;&gt;$C535,0),0)))</f>
        <v>1126128674.1763182</v>
      </c>
      <c r="P536" s="16">
        <f t="shared" si="117"/>
        <v>1088823174.8109365</v>
      </c>
      <c r="Q536" s="27">
        <f t="shared" si="123"/>
        <v>14</v>
      </c>
      <c r="R536" s="7">
        <f t="shared" si="128"/>
        <v>2664678.5260986942</v>
      </c>
      <c r="S536" s="7">
        <f t="shared" si="120"/>
        <v>2546132.011637385</v>
      </c>
      <c r="T536" s="5">
        <f>VLOOKUP($B536,'Benchmark Data'!$A:$B,2,FALSE)</f>
        <v>12.22</v>
      </c>
      <c r="U536" s="12">
        <f t="shared" si="129"/>
        <v>8.2169731022810246E-3</v>
      </c>
      <c r="V536" s="7">
        <f t="shared" si="130"/>
        <v>1240849014.2532544</v>
      </c>
    </row>
    <row r="537" spans="1:22" x14ac:dyDescent="0.25">
      <c r="A537" s="5">
        <f t="shared" si="121"/>
        <v>2005</v>
      </c>
      <c r="B537" s="6">
        <f t="shared" si="124"/>
        <v>38477</v>
      </c>
      <c r="C537" s="7">
        <f>MAX(SUMIFS('Filing Data'!$V:$V,'Filing Data'!$D:$D,'Benchmark Value'!$B537),C536)</f>
        <v>1088823174.8109365</v>
      </c>
      <c r="D537" s="7">
        <f>SUMIFS('Filing Data'!$Z:$Z,'Filing Data'!$D:$D,'Benchmark Value'!$B537)</f>
        <v>0</v>
      </c>
      <c r="E537" s="16">
        <f t="shared" si="125"/>
        <v>-15253541.340253821</v>
      </c>
      <c r="F537" s="10">
        <f>SUM(D$11:D536)</f>
        <v>0</v>
      </c>
      <c r="G537" s="10">
        <f t="shared" si="118"/>
        <v>365</v>
      </c>
      <c r="H537" s="7">
        <f t="shared" si="126"/>
        <v>-41790.524219873478</v>
      </c>
      <c r="I537" s="16">
        <f>SUMIFS('Filing Data'!$X:$X,'Filing Data'!$D:$D,'Benchmark Value'!$B537)</f>
        <v>0</v>
      </c>
      <c r="J537" s="16">
        <f t="shared" si="122"/>
        <v>28015936.438124154</v>
      </c>
      <c r="K537" s="10">
        <f>SUM(I$11:I536)</f>
        <v>0</v>
      </c>
      <c r="L537" s="27">
        <f t="shared" si="119"/>
        <v>365</v>
      </c>
      <c r="M537" s="7">
        <f t="shared" si="127"/>
        <v>76755.99024143604</v>
      </c>
      <c r="N537" s="7">
        <f>IF(ISNA(VLOOKUP(B537,'Distribution Data'!$G:$H,2,FALSE)),0,VLOOKUP(B537,'Distribution Data'!$G:$H,2,FALSE))</f>
        <v>0</v>
      </c>
      <c r="O537" s="16">
        <f>IF(ISNA(INDEX($C536:$C$3618,MATCH(TRUE,INDEX($C536:$C$3618&lt;&gt;$C536,0),0))), O536, INDEX($C536:$C$3618,MATCH(TRUE,INDEX($C536:$C$3618&lt;&gt;$C536,0),0)))</f>
        <v>1126128674.1763182</v>
      </c>
      <c r="P537" s="16">
        <f t="shared" si="117"/>
        <v>1088823174.8109365</v>
      </c>
      <c r="Q537" s="27">
        <f t="shared" si="123"/>
        <v>14</v>
      </c>
      <c r="R537" s="7">
        <f t="shared" si="128"/>
        <v>2664678.5260986942</v>
      </c>
      <c r="S537" s="7">
        <f t="shared" si="120"/>
        <v>2546132.011637385</v>
      </c>
      <c r="T537" s="5">
        <f>VLOOKUP($B537,'Benchmark Data'!$A:$B,2,FALSE)</f>
        <v>12.31</v>
      </c>
      <c r="U537" s="12">
        <f t="shared" si="129"/>
        <v>7.3379864529127909E-3</v>
      </c>
      <c r="V537" s="7">
        <f t="shared" si="130"/>
        <v>1252533968.7921252</v>
      </c>
    </row>
    <row r="538" spans="1:22" x14ac:dyDescent="0.25">
      <c r="A538" s="5">
        <f t="shared" si="121"/>
        <v>2005</v>
      </c>
      <c r="B538" s="6">
        <f t="shared" si="124"/>
        <v>38478</v>
      </c>
      <c r="C538" s="7">
        <f>MAX(SUMIFS('Filing Data'!$V:$V,'Filing Data'!$D:$D,'Benchmark Value'!$B538),C537)</f>
        <v>1088823174.8109365</v>
      </c>
      <c r="D538" s="7">
        <f>SUMIFS('Filing Data'!$Z:$Z,'Filing Data'!$D:$D,'Benchmark Value'!$B538)</f>
        <v>0</v>
      </c>
      <c r="E538" s="16">
        <f t="shared" si="125"/>
        <v>-15253541.340253821</v>
      </c>
      <c r="F538" s="10">
        <f>SUM(D$11:D537)</f>
        <v>0</v>
      </c>
      <c r="G538" s="10">
        <f t="shared" si="118"/>
        <v>365</v>
      </c>
      <c r="H538" s="7">
        <f t="shared" si="126"/>
        <v>-41790.524219873478</v>
      </c>
      <c r="I538" s="16">
        <f>SUMIFS('Filing Data'!$X:$X,'Filing Data'!$D:$D,'Benchmark Value'!$B538)</f>
        <v>0</v>
      </c>
      <c r="J538" s="16">
        <f t="shared" si="122"/>
        <v>28015936.438124154</v>
      </c>
      <c r="K538" s="10">
        <f>SUM(I$11:I537)</f>
        <v>0</v>
      </c>
      <c r="L538" s="27">
        <f t="shared" si="119"/>
        <v>365</v>
      </c>
      <c r="M538" s="7">
        <f t="shared" si="127"/>
        <v>76755.99024143604</v>
      </c>
      <c r="N538" s="7">
        <f>IF(ISNA(VLOOKUP(B538,'Distribution Data'!$G:$H,2,FALSE)),0,VLOOKUP(B538,'Distribution Data'!$G:$H,2,FALSE))</f>
        <v>0</v>
      </c>
      <c r="O538" s="16">
        <f>IF(ISNA(INDEX($C537:$C$3618,MATCH(TRUE,INDEX($C537:$C$3618&lt;&gt;$C537,0),0))), O537, INDEX($C537:$C$3618,MATCH(TRUE,INDEX($C537:$C$3618&lt;&gt;$C537,0),0)))</f>
        <v>1126128674.1763182</v>
      </c>
      <c r="P538" s="16">
        <f t="shared" si="117"/>
        <v>1088823174.8109365</v>
      </c>
      <c r="Q538" s="27">
        <f t="shared" si="123"/>
        <v>14</v>
      </c>
      <c r="R538" s="7">
        <f t="shared" si="128"/>
        <v>2664678.5260986942</v>
      </c>
      <c r="S538" s="7">
        <f t="shared" si="120"/>
        <v>2546132.011637385</v>
      </c>
      <c r="T538" s="5">
        <f>VLOOKUP($B538,'Benchmark Data'!$A:$B,2,FALSE)</f>
        <v>12.19</v>
      </c>
      <c r="U538" s="12">
        <f t="shared" si="129"/>
        <v>-9.7959967031821006E-3</v>
      </c>
      <c r="V538" s="7">
        <f t="shared" si="130"/>
        <v>1242870183.9674461</v>
      </c>
    </row>
    <row r="539" spans="1:22" x14ac:dyDescent="0.25">
      <c r="A539" s="5">
        <f t="shared" si="121"/>
        <v>2005</v>
      </c>
      <c r="B539" s="6">
        <f t="shared" si="124"/>
        <v>38479</v>
      </c>
      <c r="C539" s="7">
        <f>MAX(SUMIFS('Filing Data'!$V:$V,'Filing Data'!$D:$D,'Benchmark Value'!$B539),C538)</f>
        <v>1088823174.8109365</v>
      </c>
      <c r="D539" s="7">
        <f>SUMIFS('Filing Data'!$Z:$Z,'Filing Data'!$D:$D,'Benchmark Value'!$B539)</f>
        <v>0</v>
      </c>
      <c r="E539" s="16">
        <f t="shared" si="125"/>
        <v>-15253541.340253821</v>
      </c>
      <c r="F539" s="10">
        <f>SUM(D$11:D538)</f>
        <v>0</v>
      </c>
      <c r="G539" s="10">
        <f t="shared" si="118"/>
        <v>365</v>
      </c>
      <c r="H539" s="7">
        <f t="shared" si="126"/>
        <v>-41790.524219873478</v>
      </c>
      <c r="I539" s="16">
        <f>SUMIFS('Filing Data'!$X:$X,'Filing Data'!$D:$D,'Benchmark Value'!$B539)</f>
        <v>0</v>
      </c>
      <c r="J539" s="16">
        <f t="shared" si="122"/>
        <v>28015936.438124154</v>
      </c>
      <c r="K539" s="10">
        <f>SUM(I$11:I538)</f>
        <v>0</v>
      </c>
      <c r="L539" s="27">
        <f t="shared" si="119"/>
        <v>365</v>
      </c>
      <c r="M539" s="7">
        <f t="shared" si="127"/>
        <v>76755.99024143604</v>
      </c>
      <c r="N539" s="7">
        <f>IF(ISNA(VLOOKUP(B539,'Distribution Data'!$G:$H,2,FALSE)),0,VLOOKUP(B539,'Distribution Data'!$G:$H,2,FALSE))</f>
        <v>0</v>
      </c>
      <c r="O539" s="16">
        <f>IF(ISNA(INDEX($C538:$C$3618,MATCH(TRUE,INDEX($C538:$C$3618&lt;&gt;$C538,0),0))), O538, INDEX($C538:$C$3618,MATCH(TRUE,INDEX($C538:$C$3618&lt;&gt;$C538,0),0)))</f>
        <v>1126128674.1763182</v>
      </c>
      <c r="P539" s="16">
        <f t="shared" si="117"/>
        <v>1088823174.8109365</v>
      </c>
      <c r="Q539" s="27">
        <f t="shared" si="123"/>
        <v>14</v>
      </c>
      <c r="R539" s="7">
        <f t="shared" si="128"/>
        <v>2664678.5260986942</v>
      </c>
      <c r="S539" s="7">
        <f t="shared" si="120"/>
        <v>2546132.011637385</v>
      </c>
      <c r="T539" s="5">
        <f>VLOOKUP($B539,'Benchmark Data'!$A:$B,2,FALSE)</f>
        <v>12.19</v>
      </c>
      <c r="U539" s="12">
        <f t="shared" si="129"/>
        <v>0</v>
      </c>
      <c r="V539" s="7">
        <f t="shared" si="130"/>
        <v>1245416315.9790835</v>
      </c>
    </row>
    <row r="540" spans="1:22" x14ac:dyDescent="0.25">
      <c r="A540" s="5">
        <f t="shared" si="121"/>
        <v>2005</v>
      </c>
      <c r="B540" s="6">
        <f t="shared" si="124"/>
        <v>38480</v>
      </c>
      <c r="C540" s="7">
        <f>MAX(SUMIFS('Filing Data'!$V:$V,'Filing Data'!$D:$D,'Benchmark Value'!$B540),C539)</f>
        <v>1088823174.8109365</v>
      </c>
      <c r="D540" s="7">
        <f>SUMIFS('Filing Data'!$Z:$Z,'Filing Data'!$D:$D,'Benchmark Value'!$B540)</f>
        <v>0</v>
      </c>
      <c r="E540" s="16">
        <f t="shared" si="125"/>
        <v>-15253541.340253821</v>
      </c>
      <c r="F540" s="10">
        <f>SUM(D$11:D539)</f>
        <v>0</v>
      </c>
      <c r="G540" s="10">
        <f t="shared" si="118"/>
        <v>365</v>
      </c>
      <c r="H540" s="7">
        <f t="shared" si="126"/>
        <v>-41790.524219873478</v>
      </c>
      <c r="I540" s="16">
        <f>SUMIFS('Filing Data'!$X:$X,'Filing Data'!$D:$D,'Benchmark Value'!$B540)</f>
        <v>0</v>
      </c>
      <c r="J540" s="16">
        <f t="shared" si="122"/>
        <v>28015936.438124154</v>
      </c>
      <c r="K540" s="10">
        <f>SUM(I$11:I539)</f>
        <v>0</v>
      </c>
      <c r="L540" s="27">
        <f t="shared" si="119"/>
        <v>365</v>
      </c>
      <c r="M540" s="7">
        <f t="shared" si="127"/>
        <v>76755.99024143604</v>
      </c>
      <c r="N540" s="7">
        <f>IF(ISNA(VLOOKUP(B540,'Distribution Data'!$G:$H,2,FALSE)),0,VLOOKUP(B540,'Distribution Data'!$G:$H,2,FALSE))</f>
        <v>0</v>
      </c>
      <c r="O540" s="16">
        <f>IF(ISNA(INDEX($C539:$C$3618,MATCH(TRUE,INDEX($C539:$C$3618&lt;&gt;$C539,0),0))), O539, INDEX($C539:$C$3618,MATCH(TRUE,INDEX($C539:$C$3618&lt;&gt;$C539,0),0)))</f>
        <v>1126128674.1763182</v>
      </c>
      <c r="P540" s="16">
        <f t="shared" si="117"/>
        <v>1088823174.8109365</v>
      </c>
      <c r="Q540" s="27">
        <f t="shared" si="123"/>
        <v>14</v>
      </c>
      <c r="R540" s="7">
        <f t="shared" si="128"/>
        <v>2664678.5260986942</v>
      </c>
      <c r="S540" s="7">
        <f t="shared" si="120"/>
        <v>2546132.011637385</v>
      </c>
      <c r="T540" s="5">
        <f>VLOOKUP($B540,'Benchmark Data'!$A:$B,2,FALSE)</f>
        <v>12.19</v>
      </c>
      <c r="U540" s="12">
        <f t="shared" si="129"/>
        <v>0</v>
      </c>
      <c r="V540" s="7">
        <f t="shared" si="130"/>
        <v>1247962447.990721</v>
      </c>
    </row>
    <row r="541" spans="1:22" x14ac:dyDescent="0.25">
      <c r="A541" s="5">
        <f t="shared" si="121"/>
        <v>2005</v>
      </c>
      <c r="B541" s="6">
        <f t="shared" si="124"/>
        <v>38481</v>
      </c>
      <c r="C541" s="7">
        <f>MAX(SUMIFS('Filing Data'!$V:$V,'Filing Data'!$D:$D,'Benchmark Value'!$B541),C540)</f>
        <v>1126128674.1763182</v>
      </c>
      <c r="D541" s="7">
        <f>SUMIFS('Filing Data'!$Z:$Z,'Filing Data'!$D:$D,'Benchmark Value'!$B541)</f>
        <v>0</v>
      </c>
      <c r="E541" s="16">
        <f t="shared" si="125"/>
        <v>-15253541.340253821</v>
      </c>
      <c r="F541" s="10">
        <f>SUM(D$11:D540)</f>
        <v>0</v>
      </c>
      <c r="G541" s="10">
        <f t="shared" si="118"/>
        <v>365</v>
      </c>
      <c r="H541" s="7">
        <f t="shared" si="126"/>
        <v>-41790.524219873478</v>
      </c>
      <c r="I541" s="16">
        <f>SUMIFS('Filing Data'!$X:$X,'Filing Data'!$D:$D,'Benchmark Value'!$B541)</f>
        <v>0</v>
      </c>
      <c r="J541" s="16">
        <f t="shared" si="122"/>
        <v>28015936.438124154</v>
      </c>
      <c r="K541" s="10">
        <f>SUM(I$11:I540)</f>
        <v>0</v>
      </c>
      <c r="L541" s="27">
        <f t="shared" si="119"/>
        <v>365</v>
      </c>
      <c r="M541" s="7">
        <f t="shared" si="127"/>
        <v>76755.99024143604</v>
      </c>
      <c r="N541" s="7">
        <f>IF(ISNA(VLOOKUP(B541,'Distribution Data'!$G:$H,2,FALSE)),0,VLOOKUP(B541,'Distribution Data'!$G:$H,2,FALSE))</f>
        <v>0</v>
      </c>
      <c r="O541" s="16">
        <f>IF(ISNA(INDEX($C540:$C$3618,MATCH(TRUE,INDEX($C540:$C$3618&lt;&gt;$C540,0),0))), O540, INDEX($C540:$C$3618,MATCH(TRUE,INDEX($C540:$C$3618&lt;&gt;$C540,0),0)))</f>
        <v>1126128674.1763182</v>
      </c>
      <c r="P541" s="16">
        <f t="shared" si="117"/>
        <v>1088823174.8109365</v>
      </c>
      <c r="Q541" s="27">
        <f t="shared" si="123"/>
        <v>14</v>
      </c>
      <c r="R541" s="7">
        <f t="shared" si="128"/>
        <v>2664678.5260986942</v>
      </c>
      <c r="S541" s="7">
        <f t="shared" si="120"/>
        <v>2546132.011637385</v>
      </c>
      <c r="T541" s="5">
        <f>VLOOKUP($B541,'Benchmark Data'!$A:$B,2,FALSE)</f>
        <v>12.42</v>
      </c>
      <c r="U541" s="12">
        <f t="shared" si="129"/>
        <v>1.8692133012152546E-2</v>
      </c>
      <c r="V541" s="7">
        <f t="shared" si="130"/>
        <v>1274055041.2852023</v>
      </c>
    </row>
    <row r="542" spans="1:22" x14ac:dyDescent="0.25">
      <c r="A542" s="5">
        <f t="shared" si="121"/>
        <v>2005</v>
      </c>
      <c r="B542" s="6">
        <f t="shared" si="124"/>
        <v>38482</v>
      </c>
      <c r="C542" s="7">
        <f>MAX(SUMIFS('Filing Data'!$V:$V,'Filing Data'!$D:$D,'Benchmark Value'!$B542),C541)</f>
        <v>1126128674.1763182</v>
      </c>
      <c r="D542" s="7">
        <f>SUMIFS('Filing Data'!$Z:$Z,'Filing Data'!$D:$D,'Benchmark Value'!$B542)</f>
        <v>0</v>
      </c>
      <c r="E542" s="16">
        <f t="shared" si="125"/>
        <v>-15253541.340253821</v>
      </c>
      <c r="F542" s="10">
        <f>SUM(D$11:D541)</f>
        <v>0</v>
      </c>
      <c r="G542" s="10">
        <f t="shared" si="118"/>
        <v>365</v>
      </c>
      <c r="H542" s="7">
        <f t="shared" si="126"/>
        <v>-41790.524219873478</v>
      </c>
      <c r="I542" s="16">
        <f>SUMIFS('Filing Data'!$X:$X,'Filing Data'!$D:$D,'Benchmark Value'!$B542)</f>
        <v>0</v>
      </c>
      <c r="J542" s="16">
        <f t="shared" si="122"/>
        <v>28015936.438124154</v>
      </c>
      <c r="K542" s="10">
        <f>SUM(I$11:I541)</f>
        <v>0</v>
      </c>
      <c r="L542" s="27">
        <f t="shared" si="119"/>
        <v>365</v>
      </c>
      <c r="M542" s="7">
        <f t="shared" si="127"/>
        <v>76755.99024143604</v>
      </c>
      <c r="N542" s="7">
        <f>IF(ISNA(VLOOKUP(B542,'Distribution Data'!$G:$H,2,FALSE)),0,VLOOKUP(B542,'Distribution Data'!$G:$H,2,FALSE))</f>
        <v>0</v>
      </c>
      <c r="O542" s="16">
        <f>IF(ISNA(INDEX($C541:$C$3618,MATCH(TRUE,INDEX($C541:$C$3618&lt;&gt;$C541,0),0))), O541, INDEX($C541:$C$3618,MATCH(TRUE,INDEX($C541:$C$3618&lt;&gt;$C541,0),0)))</f>
        <v>1414127129.2770638</v>
      </c>
      <c r="P542" s="16">
        <f t="shared" si="117"/>
        <v>1126128674.1763182</v>
      </c>
      <c r="Q542" s="27">
        <f t="shared" si="123"/>
        <v>42</v>
      </c>
      <c r="R542" s="7">
        <f t="shared" si="128"/>
        <v>6857106.0738272779</v>
      </c>
      <c r="S542" s="7">
        <f t="shared" si="120"/>
        <v>6738559.5593659682</v>
      </c>
      <c r="T542" s="5">
        <f>VLOOKUP($B542,'Benchmark Data'!$A:$B,2,FALSE)</f>
        <v>12.4</v>
      </c>
      <c r="U542" s="12">
        <f t="shared" si="129"/>
        <v>-1.6116038943415328E-3</v>
      </c>
      <c r="V542" s="7">
        <f t="shared" si="130"/>
        <v>1278741982.4205985</v>
      </c>
    </row>
    <row r="543" spans="1:22" x14ac:dyDescent="0.25">
      <c r="A543" s="5">
        <f t="shared" si="121"/>
        <v>2005</v>
      </c>
      <c r="B543" s="6">
        <f t="shared" si="124"/>
        <v>38483</v>
      </c>
      <c r="C543" s="7">
        <f>MAX(SUMIFS('Filing Data'!$V:$V,'Filing Data'!$D:$D,'Benchmark Value'!$B543),C542)</f>
        <v>1126128674.1763182</v>
      </c>
      <c r="D543" s="7">
        <f>SUMIFS('Filing Data'!$Z:$Z,'Filing Data'!$D:$D,'Benchmark Value'!$B543)</f>
        <v>0</v>
      </c>
      <c r="E543" s="16">
        <f t="shared" si="125"/>
        <v>-15253541.340253821</v>
      </c>
      <c r="F543" s="10">
        <f>SUM(D$11:D542)</f>
        <v>0</v>
      </c>
      <c r="G543" s="10">
        <f t="shared" si="118"/>
        <v>365</v>
      </c>
      <c r="H543" s="7">
        <f t="shared" si="126"/>
        <v>-41790.524219873478</v>
      </c>
      <c r="I543" s="16">
        <f>SUMIFS('Filing Data'!$X:$X,'Filing Data'!$D:$D,'Benchmark Value'!$B543)</f>
        <v>0</v>
      </c>
      <c r="J543" s="16">
        <f t="shared" si="122"/>
        <v>28015936.438124154</v>
      </c>
      <c r="K543" s="10">
        <f>SUM(I$11:I542)</f>
        <v>0</v>
      </c>
      <c r="L543" s="27">
        <f t="shared" si="119"/>
        <v>365</v>
      </c>
      <c r="M543" s="7">
        <f t="shared" si="127"/>
        <v>76755.99024143604</v>
      </c>
      <c r="N543" s="7">
        <f>IF(ISNA(VLOOKUP(B543,'Distribution Data'!$G:$H,2,FALSE)),0,VLOOKUP(B543,'Distribution Data'!$G:$H,2,FALSE))</f>
        <v>0</v>
      </c>
      <c r="O543" s="16">
        <f>IF(ISNA(INDEX($C542:$C$3618,MATCH(TRUE,INDEX($C542:$C$3618&lt;&gt;$C542,0),0))), O542, INDEX($C542:$C$3618,MATCH(TRUE,INDEX($C542:$C$3618&lt;&gt;$C542,0),0)))</f>
        <v>1414127129.2770638</v>
      </c>
      <c r="P543" s="16">
        <f t="shared" si="117"/>
        <v>1126128674.1763182</v>
      </c>
      <c r="Q543" s="27">
        <f t="shared" si="123"/>
        <v>42</v>
      </c>
      <c r="R543" s="7">
        <f t="shared" si="128"/>
        <v>6857106.0738272779</v>
      </c>
      <c r="S543" s="7">
        <f t="shared" si="120"/>
        <v>6738559.5593659682</v>
      </c>
      <c r="T543" s="5">
        <f>VLOOKUP($B543,'Benchmark Data'!$A:$B,2,FALSE)</f>
        <v>12.42</v>
      </c>
      <c r="U543" s="12">
        <f t="shared" si="129"/>
        <v>1.6116038943413912E-3</v>
      </c>
      <c r="V543" s="7">
        <f t="shared" si="130"/>
        <v>1287543029.0483847</v>
      </c>
    </row>
    <row r="544" spans="1:22" x14ac:dyDescent="0.25">
      <c r="A544" s="5">
        <f t="shared" si="121"/>
        <v>2005</v>
      </c>
      <c r="B544" s="6">
        <f t="shared" si="124"/>
        <v>38484</v>
      </c>
      <c r="C544" s="7">
        <f>MAX(SUMIFS('Filing Data'!$V:$V,'Filing Data'!$D:$D,'Benchmark Value'!$B544),C543)</f>
        <v>1126128674.1763182</v>
      </c>
      <c r="D544" s="7">
        <f>SUMIFS('Filing Data'!$Z:$Z,'Filing Data'!$D:$D,'Benchmark Value'!$B544)</f>
        <v>0</v>
      </c>
      <c r="E544" s="16">
        <f t="shared" si="125"/>
        <v>-15253541.340253821</v>
      </c>
      <c r="F544" s="10">
        <f>SUM(D$11:D543)</f>
        <v>0</v>
      </c>
      <c r="G544" s="10">
        <f t="shared" si="118"/>
        <v>365</v>
      </c>
      <c r="H544" s="7">
        <f t="shared" si="126"/>
        <v>-41790.524219873478</v>
      </c>
      <c r="I544" s="16">
        <f>SUMIFS('Filing Data'!$X:$X,'Filing Data'!$D:$D,'Benchmark Value'!$B544)</f>
        <v>0</v>
      </c>
      <c r="J544" s="16">
        <f t="shared" si="122"/>
        <v>28015936.438124154</v>
      </c>
      <c r="K544" s="10">
        <f>SUM(I$11:I543)</f>
        <v>0</v>
      </c>
      <c r="L544" s="27">
        <f t="shared" si="119"/>
        <v>365</v>
      </c>
      <c r="M544" s="7">
        <f t="shared" si="127"/>
        <v>76755.99024143604</v>
      </c>
      <c r="N544" s="7">
        <f>IF(ISNA(VLOOKUP(B544,'Distribution Data'!$G:$H,2,FALSE)),0,VLOOKUP(B544,'Distribution Data'!$G:$H,2,FALSE))</f>
        <v>0</v>
      </c>
      <c r="O544" s="16">
        <f>IF(ISNA(INDEX($C543:$C$3618,MATCH(TRUE,INDEX($C543:$C$3618&lt;&gt;$C543,0),0))), O543, INDEX($C543:$C$3618,MATCH(TRUE,INDEX($C543:$C$3618&lt;&gt;$C543,0),0)))</f>
        <v>1414127129.2770638</v>
      </c>
      <c r="P544" s="16">
        <f t="shared" si="117"/>
        <v>1126128674.1763182</v>
      </c>
      <c r="Q544" s="27">
        <f t="shared" si="123"/>
        <v>42</v>
      </c>
      <c r="R544" s="7">
        <f t="shared" si="128"/>
        <v>6857106.0738272779</v>
      </c>
      <c r="S544" s="7">
        <f t="shared" si="120"/>
        <v>6738559.5593659682</v>
      </c>
      <c r="T544" s="5">
        <f>VLOOKUP($B544,'Benchmark Data'!$A:$B,2,FALSE)</f>
        <v>12.32</v>
      </c>
      <c r="U544" s="12">
        <f t="shared" si="129"/>
        <v>-8.084118399958911E-3</v>
      </c>
      <c r="V544" s="7">
        <f t="shared" si="130"/>
        <v>1283914897.5526109</v>
      </c>
    </row>
    <row r="545" spans="1:22" x14ac:dyDescent="0.25">
      <c r="A545" s="5">
        <f t="shared" si="121"/>
        <v>2005</v>
      </c>
      <c r="B545" s="6">
        <f t="shared" si="124"/>
        <v>38485</v>
      </c>
      <c r="C545" s="7">
        <f>MAX(SUMIFS('Filing Data'!$V:$V,'Filing Data'!$D:$D,'Benchmark Value'!$B545),C544)</f>
        <v>1126128674.1763182</v>
      </c>
      <c r="D545" s="7">
        <f>SUMIFS('Filing Data'!$Z:$Z,'Filing Data'!$D:$D,'Benchmark Value'!$B545)</f>
        <v>0</v>
      </c>
      <c r="E545" s="16">
        <f t="shared" si="125"/>
        <v>-15253541.340253821</v>
      </c>
      <c r="F545" s="10">
        <f>SUM(D$11:D544)</f>
        <v>0</v>
      </c>
      <c r="G545" s="10">
        <f t="shared" si="118"/>
        <v>365</v>
      </c>
      <c r="H545" s="7">
        <f t="shared" si="126"/>
        <v>-41790.524219873478</v>
      </c>
      <c r="I545" s="16">
        <f>SUMIFS('Filing Data'!$X:$X,'Filing Data'!$D:$D,'Benchmark Value'!$B545)</f>
        <v>0</v>
      </c>
      <c r="J545" s="16">
        <f t="shared" si="122"/>
        <v>28015936.438124154</v>
      </c>
      <c r="K545" s="10">
        <f>SUM(I$11:I544)</f>
        <v>0</v>
      </c>
      <c r="L545" s="27">
        <f t="shared" si="119"/>
        <v>365</v>
      </c>
      <c r="M545" s="7">
        <f t="shared" si="127"/>
        <v>76755.99024143604</v>
      </c>
      <c r="N545" s="7">
        <f>IF(ISNA(VLOOKUP(B545,'Distribution Data'!$G:$H,2,FALSE)),0,VLOOKUP(B545,'Distribution Data'!$G:$H,2,FALSE))</f>
        <v>0</v>
      </c>
      <c r="O545" s="16">
        <f>IF(ISNA(INDEX($C544:$C$3618,MATCH(TRUE,INDEX($C544:$C$3618&lt;&gt;$C544,0),0))), O544, INDEX($C544:$C$3618,MATCH(TRUE,INDEX($C544:$C$3618&lt;&gt;$C544,0),0)))</f>
        <v>1414127129.2770638</v>
      </c>
      <c r="P545" s="16">
        <f t="shared" si="117"/>
        <v>1126128674.1763182</v>
      </c>
      <c r="Q545" s="27">
        <f t="shared" si="123"/>
        <v>42</v>
      </c>
      <c r="R545" s="7">
        <f t="shared" si="128"/>
        <v>6857106.0738272779</v>
      </c>
      <c r="S545" s="7">
        <f t="shared" si="120"/>
        <v>6738559.5593659682</v>
      </c>
      <c r="T545" s="5">
        <f>VLOOKUP($B545,'Benchmark Data'!$A:$B,2,FALSE)</f>
        <v>12.22</v>
      </c>
      <c r="U545" s="12">
        <f t="shared" si="129"/>
        <v>-8.1500043619244147E-3</v>
      </c>
      <c r="V545" s="7">
        <f t="shared" si="130"/>
        <v>1280232069.9565175</v>
      </c>
    </row>
    <row r="546" spans="1:22" x14ac:dyDescent="0.25">
      <c r="A546" s="5">
        <f t="shared" si="121"/>
        <v>2005</v>
      </c>
      <c r="B546" s="6">
        <f t="shared" si="124"/>
        <v>38486</v>
      </c>
      <c r="C546" s="7">
        <f>MAX(SUMIFS('Filing Data'!$V:$V,'Filing Data'!$D:$D,'Benchmark Value'!$B546),C545)</f>
        <v>1126128674.1763182</v>
      </c>
      <c r="D546" s="7">
        <f>SUMIFS('Filing Data'!$Z:$Z,'Filing Data'!$D:$D,'Benchmark Value'!$B546)</f>
        <v>0</v>
      </c>
      <c r="E546" s="16">
        <f t="shared" si="125"/>
        <v>-15253541.340253821</v>
      </c>
      <c r="F546" s="10">
        <f>SUM(D$11:D545)</f>
        <v>0</v>
      </c>
      <c r="G546" s="10">
        <f t="shared" si="118"/>
        <v>365</v>
      </c>
      <c r="H546" s="7">
        <f t="shared" si="126"/>
        <v>-41790.524219873478</v>
      </c>
      <c r="I546" s="16">
        <f>SUMIFS('Filing Data'!$X:$X,'Filing Data'!$D:$D,'Benchmark Value'!$B546)</f>
        <v>0</v>
      </c>
      <c r="J546" s="16">
        <f t="shared" si="122"/>
        <v>28015936.438124154</v>
      </c>
      <c r="K546" s="10">
        <f>SUM(I$11:I545)</f>
        <v>0</v>
      </c>
      <c r="L546" s="27">
        <f t="shared" si="119"/>
        <v>365</v>
      </c>
      <c r="M546" s="7">
        <f t="shared" si="127"/>
        <v>76755.99024143604</v>
      </c>
      <c r="N546" s="7">
        <f>IF(ISNA(VLOOKUP(B546,'Distribution Data'!$G:$H,2,FALSE)),0,VLOOKUP(B546,'Distribution Data'!$G:$H,2,FALSE))</f>
        <v>0</v>
      </c>
      <c r="O546" s="16">
        <f>IF(ISNA(INDEX($C545:$C$3618,MATCH(TRUE,INDEX($C545:$C$3618&lt;&gt;$C545,0),0))), O545, INDEX($C545:$C$3618,MATCH(TRUE,INDEX($C545:$C$3618&lt;&gt;$C545,0),0)))</f>
        <v>1414127129.2770638</v>
      </c>
      <c r="P546" s="16">
        <f t="shared" si="117"/>
        <v>1126128674.1763182</v>
      </c>
      <c r="Q546" s="27">
        <f t="shared" si="123"/>
        <v>42</v>
      </c>
      <c r="R546" s="7">
        <f t="shared" si="128"/>
        <v>6857106.0738272779</v>
      </c>
      <c r="S546" s="7">
        <f t="shared" si="120"/>
        <v>6738559.5593659682</v>
      </c>
      <c r="T546" s="5">
        <f>VLOOKUP($B546,'Benchmark Data'!$A:$B,2,FALSE)</f>
        <v>12.22</v>
      </c>
      <c r="U546" s="12">
        <f t="shared" si="129"/>
        <v>0</v>
      </c>
      <c r="V546" s="7">
        <f t="shared" si="130"/>
        <v>1286970629.5158834</v>
      </c>
    </row>
    <row r="547" spans="1:22" x14ac:dyDescent="0.25">
      <c r="A547" s="5">
        <f t="shared" si="121"/>
        <v>2005</v>
      </c>
      <c r="B547" s="6">
        <f t="shared" si="124"/>
        <v>38487</v>
      </c>
      <c r="C547" s="7">
        <f>MAX(SUMIFS('Filing Data'!$V:$V,'Filing Data'!$D:$D,'Benchmark Value'!$B547),C546)</f>
        <v>1126128674.1763182</v>
      </c>
      <c r="D547" s="7">
        <f>SUMIFS('Filing Data'!$Z:$Z,'Filing Data'!$D:$D,'Benchmark Value'!$B547)</f>
        <v>0</v>
      </c>
      <c r="E547" s="16">
        <f t="shared" si="125"/>
        <v>-15253541.340253821</v>
      </c>
      <c r="F547" s="10">
        <f>SUM(D$11:D546)</f>
        <v>0</v>
      </c>
      <c r="G547" s="10">
        <f t="shared" si="118"/>
        <v>365</v>
      </c>
      <c r="H547" s="7">
        <f t="shared" si="126"/>
        <v>-41790.524219873478</v>
      </c>
      <c r="I547" s="16">
        <f>SUMIFS('Filing Data'!$X:$X,'Filing Data'!$D:$D,'Benchmark Value'!$B547)</f>
        <v>0</v>
      </c>
      <c r="J547" s="16">
        <f t="shared" si="122"/>
        <v>28015936.438124154</v>
      </c>
      <c r="K547" s="10">
        <f>SUM(I$11:I546)</f>
        <v>0</v>
      </c>
      <c r="L547" s="27">
        <f t="shared" si="119"/>
        <v>365</v>
      </c>
      <c r="M547" s="7">
        <f t="shared" si="127"/>
        <v>76755.99024143604</v>
      </c>
      <c r="N547" s="7">
        <f>IF(ISNA(VLOOKUP(B547,'Distribution Data'!$G:$H,2,FALSE)),0,VLOOKUP(B547,'Distribution Data'!$G:$H,2,FALSE))</f>
        <v>0</v>
      </c>
      <c r="O547" s="16">
        <f>IF(ISNA(INDEX($C546:$C$3618,MATCH(TRUE,INDEX($C546:$C$3618&lt;&gt;$C546,0),0))), O546, INDEX($C546:$C$3618,MATCH(TRUE,INDEX($C546:$C$3618&lt;&gt;$C546,0),0)))</f>
        <v>1414127129.2770638</v>
      </c>
      <c r="P547" s="16">
        <f t="shared" si="117"/>
        <v>1126128674.1763182</v>
      </c>
      <c r="Q547" s="27">
        <f t="shared" si="123"/>
        <v>42</v>
      </c>
      <c r="R547" s="7">
        <f t="shared" si="128"/>
        <v>6857106.0738272779</v>
      </c>
      <c r="S547" s="7">
        <f t="shared" si="120"/>
        <v>6738559.5593659682</v>
      </c>
      <c r="T547" s="5">
        <f>VLOOKUP($B547,'Benchmark Data'!$A:$B,2,FALSE)</f>
        <v>12.22</v>
      </c>
      <c r="U547" s="12">
        <f t="shared" si="129"/>
        <v>0</v>
      </c>
      <c r="V547" s="7">
        <f t="shared" si="130"/>
        <v>1293709189.0752494</v>
      </c>
    </row>
    <row r="548" spans="1:22" x14ac:dyDescent="0.25">
      <c r="A548" s="5">
        <f t="shared" si="121"/>
        <v>2005</v>
      </c>
      <c r="B548" s="6">
        <f t="shared" si="124"/>
        <v>38488</v>
      </c>
      <c r="C548" s="7">
        <f>MAX(SUMIFS('Filing Data'!$V:$V,'Filing Data'!$D:$D,'Benchmark Value'!$B548),C547)</f>
        <v>1126128674.1763182</v>
      </c>
      <c r="D548" s="7">
        <f>SUMIFS('Filing Data'!$Z:$Z,'Filing Data'!$D:$D,'Benchmark Value'!$B548)</f>
        <v>0</v>
      </c>
      <c r="E548" s="16">
        <f t="shared" si="125"/>
        <v>-15253541.340253821</v>
      </c>
      <c r="F548" s="10">
        <f>SUM(D$11:D547)</f>
        <v>0</v>
      </c>
      <c r="G548" s="10">
        <f t="shared" si="118"/>
        <v>365</v>
      </c>
      <c r="H548" s="7">
        <f t="shared" si="126"/>
        <v>-41790.524219873478</v>
      </c>
      <c r="I548" s="16">
        <f>SUMIFS('Filing Data'!$X:$X,'Filing Data'!$D:$D,'Benchmark Value'!$B548)</f>
        <v>0</v>
      </c>
      <c r="J548" s="16">
        <f t="shared" si="122"/>
        <v>28015936.438124154</v>
      </c>
      <c r="K548" s="10">
        <f>SUM(I$11:I547)</f>
        <v>0</v>
      </c>
      <c r="L548" s="27">
        <f t="shared" si="119"/>
        <v>365</v>
      </c>
      <c r="M548" s="7">
        <f t="shared" si="127"/>
        <v>76755.99024143604</v>
      </c>
      <c r="N548" s="7">
        <f>IF(ISNA(VLOOKUP(B548,'Distribution Data'!$G:$H,2,FALSE)),0,VLOOKUP(B548,'Distribution Data'!$G:$H,2,FALSE))</f>
        <v>0</v>
      </c>
      <c r="O548" s="16">
        <f>IF(ISNA(INDEX($C547:$C$3618,MATCH(TRUE,INDEX($C547:$C$3618&lt;&gt;$C547,0),0))), O547, INDEX($C547:$C$3618,MATCH(TRUE,INDEX($C547:$C$3618&lt;&gt;$C547,0),0)))</f>
        <v>1414127129.2770638</v>
      </c>
      <c r="P548" s="16">
        <f t="shared" si="117"/>
        <v>1126128674.1763182</v>
      </c>
      <c r="Q548" s="27">
        <f t="shared" si="123"/>
        <v>42</v>
      </c>
      <c r="R548" s="7">
        <f t="shared" si="128"/>
        <v>6857106.0738272779</v>
      </c>
      <c r="S548" s="7">
        <f t="shared" si="120"/>
        <v>6738559.5593659682</v>
      </c>
      <c r="T548" s="5">
        <f>VLOOKUP($B548,'Benchmark Data'!$A:$B,2,FALSE)</f>
        <v>12.36</v>
      </c>
      <c r="U548" s="12">
        <f t="shared" si="129"/>
        <v>1.1391498286095338E-2</v>
      </c>
      <c r="V548" s="7">
        <f t="shared" si="130"/>
        <v>1315269294.1723022</v>
      </c>
    </row>
    <row r="549" spans="1:22" x14ac:dyDescent="0.25">
      <c r="A549" s="5">
        <f t="shared" si="121"/>
        <v>2005</v>
      </c>
      <c r="B549" s="6">
        <f t="shared" si="124"/>
        <v>38489</v>
      </c>
      <c r="C549" s="7">
        <f>MAX(SUMIFS('Filing Data'!$V:$V,'Filing Data'!$D:$D,'Benchmark Value'!$B549),C548)</f>
        <v>1126128674.1763182</v>
      </c>
      <c r="D549" s="7">
        <f>SUMIFS('Filing Data'!$Z:$Z,'Filing Data'!$D:$D,'Benchmark Value'!$B549)</f>
        <v>0</v>
      </c>
      <c r="E549" s="16">
        <f t="shared" si="125"/>
        <v>-15253541.340253821</v>
      </c>
      <c r="F549" s="10">
        <f>SUM(D$11:D548)</f>
        <v>0</v>
      </c>
      <c r="G549" s="10">
        <f t="shared" si="118"/>
        <v>365</v>
      </c>
      <c r="H549" s="7">
        <f t="shared" si="126"/>
        <v>-41790.524219873478</v>
      </c>
      <c r="I549" s="16">
        <f>SUMIFS('Filing Data'!$X:$X,'Filing Data'!$D:$D,'Benchmark Value'!$B549)</f>
        <v>0</v>
      </c>
      <c r="J549" s="16">
        <f t="shared" si="122"/>
        <v>28015936.438124154</v>
      </c>
      <c r="K549" s="10">
        <f>SUM(I$11:I548)</f>
        <v>0</v>
      </c>
      <c r="L549" s="27">
        <f t="shared" si="119"/>
        <v>365</v>
      </c>
      <c r="M549" s="7">
        <f t="shared" si="127"/>
        <v>76755.99024143604</v>
      </c>
      <c r="N549" s="7">
        <f>IF(ISNA(VLOOKUP(B549,'Distribution Data'!$G:$H,2,FALSE)),0,VLOOKUP(B549,'Distribution Data'!$G:$H,2,FALSE))</f>
        <v>0</v>
      </c>
      <c r="O549" s="16">
        <f>IF(ISNA(INDEX($C548:$C$3618,MATCH(TRUE,INDEX($C548:$C$3618&lt;&gt;$C548,0),0))), O548, INDEX($C548:$C$3618,MATCH(TRUE,INDEX($C548:$C$3618&lt;&gt;$C548,0),0)))</f>
        <v>1414127129.2770638</v>
      </c>
      <c r="P549" s="16">
        <f t="shared" si="117"/>
        <v>1126128674.1763182</v>
      </c>
      <c r="Q549" s="27">
        <f t="shared" si="123"/>
        <v>42</v>
      </c>
      <c r="R549" s="7">
        <f t="shared" si="128"/>
        <v>6857106.0738272779</v>
      </c>
      <c r="S549" s="7">
        <f t="shared" si="120"/>
        <v>6738559.5593659682</v>
      </c>
      <c r="T549" s="5">
        <f>VLOOKUP($B549,'Benchmark Data'!$A:$B,2,FALSE)</f>
        <v>12.43</v>
      </c>
      <c r="U549" s="12">
        <f t="shared" si="129"/>
        <v>5.6474534930749925E-3</v>
      </c>
      <c r="V549" s="7">
        <f t="shared" si="130"/>
        <v>1329456789.8637121</v>
      </c>
    </row>
    <row r="550" spans="1:22" x14ac:dyDescent="0.25">
      <c r="A550" s="5">
        <f t="shared" si="121"/>
        <v>2005</v>
      </c>
      <c r="B550" s="6">
        <f t="shared" si="124"/>
        <v>38490</v>
      </c>
      <c r="C550" s="7">
        <f>MAX(SUMIFS('Filing Data'!$V:$V,'Filing Data'!$D:$D,'Benchmark Value'!$B550),C549)</f>
        <v>1126128674.1763182</v>
      </c>
      <c r="D550" s="7">
        <f>SUMIFS('Filing Data'!$Z:$Z,'Filing Data'!$D:$D,'Benchmark Value'!$B550)</f>
        <v>0</v>
      </c>
      <c r="E550" s="16">
        <f t="shared" si="125"/>
        <v>-15253541.340253821</v>
      </c>
      <c r="F550" s="10">
        <f>SUM(D$11:D549)</f>
        <v>0</v>
      </c>
      <c r="G550" s="10">
        <f t="shared" si="118"/>
        <v>365</v>
      </c>
      <c r="H550" s="7">
        <f t="shared" si="126"/>
        <v>-41790.524219873478</v>
      </c>
      <c r="I550" s="16">
        <f>SUMIFS('Filing Data'!$X:$X,'Filing Data'!$D:$D,'Benchmark Value'!$B550)</f>
        <v>0</v>
      </c>
      <c r="J550" s="16">
        <f t="shared" si="122"/>
        <v>28015936.438124154</v>
      </c>
      <c r="K550" s="10">
        <f>SUM(I$11:I549)</f>
        <v>0</v>
      </c>
      <c r="L550" s="27">
        <f t="shared" si="119"/>
        <v>365</v>
      </c>
      <c r="M550" s="7">
        <f t="shared" si="127"/>
        <v>76755.99024143604</v>
      </c>
      <c r="N550" s="7">
        <f>IF(ISNA(VLOOKUP(B550,'Distribution Data'!$G:$H,2,FALSE)),0,VLOOKUP(B550,'Distribution Data'!$G:$H,2,FALSE))</f>
        <v>0</v>
      </c>
      <c r="O550" s="16">
        <f>IF(ISNA(INDEX($C549:$C$3618,MATCH(TRUE,INDEX($C549:$C$3618&lt;&gt;$C549,0),0))), O549, INDEX($C549:$C$3618,MATCH(TRUE,INDEX($C549:$C$3618&lt;&gt;$C549,0),0)))</f>
        <v>1414127129.2770638</v>
      </c>
      <c r="P550" s="16">
        <f t="shared" si="117"/>
        <v>1126128674.1763182</v>
      </c>
      <c r="Q550" s="27">
        <f t="shared" si="123"/>
        <v>42</v>
      </c>
      <c r="R550" s="7">
        <f t="shared" si="128"/>
        <v>6857106.0738272779</v>
      </c>
      <c r="S550" s="7">
        <f t="shared" si="120"/>
        <v>6738559.5593659682</v>
      </c>
      <c r="T550" s="5">
        <f>VLOOKUP($B550,'Benchmark Data'!$A:$B,2,FALSE)</f>
        <v>12.57</v>
      </c>
      <c r="U550" s="12">
        <f t="shared" si="129"/>
        <v>1.1200117079536328E-2</v>
      </c>
      <c r="V550" s="7">
        <f t="shared" si="130"/>
        <v>1351169118.5768125</v>
      </c>
    </row>
    <row r="551" spans="1:22" x14ac:dyDescent="0.25">
      <c r="A551" s="5">
        <f t="shared" si="121"/>
        <v>2005</v>
      </c>
      <c r="B551" s="6">
        <f t="shared" si="124"/>
        <v>38491</v>
      </c>
      <c r="C551" s="7">
        <f>MAX(SUMIFS('Filing Data'!$V:$V,'Filing Data'!$D:$D,'Benchmark Value'!$B551),C550)</f>
        <v>1126128674.1763182</v>
      </c>
      <c r="D551" s="7">
        <f>SUMIFS('Filing Data'!$Z:$Z,'Filing Data'!$D:$D,'Benchmark Value'!$B551)</f>
        <v>0</v>
      </c>
      <c r="E551" s="16">
        <f t="shared" si="125"/>
        <v>-15253541.340253821</v>
      </c>
      <c r="F551" s="10">
        <f>SUM(D$11:D550)</f>
        <v>0</v>
      </c>
      <c r="G551" s="10">
        <f t="shared" si="118"/>
        <v>365</v>
      </c>
      <c r="H551" s="7">
        <f t="shared" si="126"/>
        <v>-41790.524219873478</v>
      </c>
      <c r="I551" s="16">
        <f>SUMIFS('Filing Data'!$X:$X,'Filing Data'!$D:$D,'Benchmark Value'!$B551)</f>
        <v>0</v>
      </c>
      <c r="J551" s="16">
        <f t="shared" si="122"/>
        <v>28015936.438124154</v>
      </c>
      <c r="K551" s="10">
        <f>SUM(I$11:I550)</f>
        <v>0</v>
      </c>
      <c r="L551" s="27">
        <f t="shared" si="119"/>
        <v>365</v>
      </c>
      <c r="M551" s="7">
        <f t="shared" si="127"/>
        <v>76755.99024143604</v>
      </c>
      <c r="N551" s="7">
        <f>IF(ISNA(VLOOKUP(B551,'Distribution Data'!$G:$H,2,FALSE)),0,VLOOKUP(B551,'Distribution Data'!$G:$H,2,FALSE))</f>
        <v>0</v>
      </c>
      <c r="O551" s="16">
        <f>IF(ISNA(INDEX($C550:$C$3618,MATCH(TRUE,INDEX($C550:$C$3618&lt;&gt;$C550,0),0))), O550, INDEX($C550:$C$3618,MATCH(TRUE,INDEX($C550:$C$3618&lt;&gt;$C550,0),0)))</f>
        <v>1414127129.2770638</v>
      </c>
      <c r="P551" s="16">
        <f t="shared" si="117"/>
        <v>1126128674.1763182</v>
      </c>
      <c r="Q551" s="27">
        <f t="shared" si="123"/>
        <v>42</v>
      </c>
      <c r="R551" s="7">
        <f t="shared" si="128"/>
        <v>6857106.0738272779</v>
      </c>
      <c r="S551" s="7">
        <f t="shared" si="120"/>
        <v>6738559.5593659682</v>
      </c>
      <c r="T551" s="5">
        <f>VLOOKUP($B551,'Benchmark Data'!$A:$B,2,FALSE)</f>
        <v>12.72</v>
      </c>
      <c r="U551" s="12">
        <f t="shared" si="129"/>
        <v>1.1862535309820166E-2</v>
      </c>
      <c r="V551" s="7">
        <f t="shared" si="130"/>
        <v>1374031414.6347086</v>
      </c>
    </row>
    <row r="552" spans="1:22" x14ac:dyDescent="0.25">
      <c r="A552" s="5">
        <f t="shared" si="121"/>
        <v>2005</v>
      </c>
      <c r="B552" s="6">
        <f t="shared" si="124"/>
        <v>38492</v>
      </c>
      <c r="C552" s="7">
        <f>MAX(SUMIFS('Filing Data'!$V:$V,'Filing Data'!$D:$D,'Benchmark Value'!$B552),C551)</f>
        <v>1126128674.1763182</v>
      </c>
      <c r="D552" s="7">
        <f>SUMIFS('Filing Data'!$Z:$Z,'Filing Data'!$D:$D,'Benchmark Value'!$B552)</f>
        <v>0</v>
      </c>
      <c r="E552" s="16">
        <f t="shared" si="125"/>
        <v>-15253541.340253821</v>
      </c>
      <c r="F552" s="10">
        <f>SUM(D$11:D551)</f>
        <v>0</v>
      </c>
      <c r="G552" s="10">
        <f t="shared" si="118"/>
        <v>365</v>
      </c>
      <c r="H552" s="7">
        <f t="shared" si="126"/>
        <v>-41790.524219873478</v>
      </c>
      <c r="I552" s="16">
        <f>SUMIFS('Filing Data'!$X:$X,'Filing Data'!$D:$D,'Benchmark Value'!$B552)</f>
        <v>0</v>
      </c>
      <c r="J552" s="16">
        <f t="shared" si="122"/>
        <v>28015936.438124154</v>
      </c>
      <c r="K552" s="10">
        <f>SUM(I$11:I551)</f>
        <v>0</v>
      </c>
      <c r="L552" s="27">
        <f t="shared" si="119"/>
        <v>365</v>
      </c>
      <c r="M552" s="7">
        <f t="shared" si="127"/>
        <v>76755.99024143604</v>
      </c>
      <c r="N552" s="7">
        <f>IF(ISNA(VLOOKUP(B552,'Distribution Data'!$G:$H,2,FALSE)),0,VLOOKUP(B552,'Distribution Data'!$G:$H,2,FALSE))</f>
        <v>0</v>
      </c>
      <c r="O552" s="16">
        <f>IF(ISNA(INDEX($C551:$C$3618,MATCH(TRUE,INDEX($C551:$C$3618&lt;&gt;$C551,0),0))), O551, INDEX($C551:$C$3618,MATCH(TRUE,INDEX($C551:$C$3618&lt;&gt;$C551,0),0)))</f>
        <v>1414127129.2770638</v>
      </c>
      <c r="P552" s="16">
        <f t="shared" si="117"/>
        <v>1126128674.1763182</v>
      </c>
      <c r="Q552" s="27">
        <f t="shared" si="123"/>
        <v>42</v>
      </c>
      <c r="R552" s="7">
        <f t="shared" si="128"/>
        <v>6857106.0738272779</v>
      </c>
      <c r="S552" s="7">
        <f t="shared" si="120"/>
        <v>6738559.5593659682</v>
      </c>
      <c r="T552" s="5">
        <f>VLOOKUP($B552,'Benchmark Data'!$A:$B,2,FALSE)</f>
        <v>12.76</v>
      </c>
      <c r="U552" s="12">
        <f t="shared" si="129"/>
        <v>3.1397200046676247E-3</v>
      </c>
      <c r="V552" s="7">
        <f t="shared" si="130"/>
        <v>1385090827.6992152</v>
      </c>
    </row>
    <row r="553" spans="1:22" x14ac:dyDescent="0.25">
      <c r="A553" s="5">
        <f t="shared" si="121"/>
        <v>2005</v>
      </c>
      <c r="B553" s="6">
        <f t="shared" si="124"/>
        <v>38493</v>
      </c>
      <c r="C553" s="7">
        <f>MAX(SUMIFS('Filing Data'!$V:$V,'Filing Data'!$D:$D,'Benchmark Value'!$B553),C552)</f>
        <v>1126128674.1763182</v>
      </c>
      <c r="D553" s="7">
        <f>SUMIFS('Filing Data'!$Z:$Z,'Filing Data'!$D:$D,'Benchmark Value'!$B553)</f>
        <v>0</v>
      </c>
      <c r="E553" s="16">
        <f t="shared" si="125"/>
        <v>-15253541.340253821</v>
      </c>
      <c r="F553" s="10">
        <f>SUM(D$11:D552)</f>
        <v>0</v>
      </c>
      <c r="G553" s="10">
        <f t="shared" si="118"/>
        <v>365</v>
      </c>
      <c r="H553" s="7">
        <f t="shared" si="126"/>
        <v>-41790.524219873478</v>
      </c>
      <c r="I553" s="16">
        <f>SUMIFS('Filing Data'!$X:$X,'Filing Data'!$D:$D,'Benchmark Value'!$B553)</f>
        <v>0</v>
      </c>
      <c r="J553" s="16">
        <f t="shared" si="122"/>
        <v>28015936.438124154</v>
      </c>
      <c r="K553" s="10">
        <f>SUM(I$11:I552)</f>
        <v>0</v>
      </c>
      <c r="L553" s="27">
        <f t="shared" si="119"/>
        <v>365</v>
      </c>
      <c r="M553" s="7">
        <f t="shared" si="127"/>
        <v>76755.99024143604</v>
      </c>
      <c r="N553" s="7">
        <f>IF(ISNA(VLOOKUP(B553,'Distribution Data'!$G:$H,2,FALSE)),0,VLOOKUP(B553,'Distribution Data'!$G:$H,2,FALSE))</f>
        <v>0</v>
      </c>
      <c r="O553" s="16">
        <f>IF(ISNA(INDEX($C552:$C$3618,MATCH(TRUE,INDEX($C552:$C$3618&lt;&gt;$C552,0),0))), O552, INDEX($C552:$C$3618,MATCH(TRUE,INDEX($C552:$C$3618&lt;&gt;$C552,0),0)))</f>
        <v>1414127129.2770638</v>
      </c>
      <c r="P553" s="16">
        <f t="shared" si="117"/>
        <v>1126128674.1763182</v>
      </c>
      <c r="Q553" s="27">
        <f t="shared" si="123"/>
        <v>42</v>
      </c>
      <c r="R553" s="7">
        <f t="shared" si="128"/>
        <v>6857106.0738272779</v>
      </c>
      <c r="S553" s="7">
        <f t="shared" si="120"/>
        <v>6738559.5593659682</v>
      </c>
      <c r="T553" s="5">
        <f>VLOOKUP($B553,'Benchmark Data'!$A:$B,2,FALSE)</f>
        <v>12.76</v>
      </c>
      <c r="U553" s="12">
        <f t="shared" si="129"/>
        <v>0</v>
      </c>
      <c r="V553" s="7">
        <f t="shared" si="130"/>
        <v>1391829387.2585812</v>
      </c>
    </row>
    <row r="554" spans="1:22" x14ac:dyDescent="0.25">
      <c r="A554" s="5">
        <f t="shared" si="121"/>
        <v>2005</v>
      </c>
      <c r="B554" s="6">
        <f t="shared" si="124"/>
        <v>38494</v>
      </c>
      <c r="C554" s="7">
        <f>MAX(SUMIFS('Filing Data'!$V:$V,'Filing Data'!$D:$D,'Benchmark Value'!$B554),C553)</f>
        <v>1126128674.1763182</v>
      </c>
      <c r="D554" s="7">
        <f>SUMIFS('Filing Data'!$Z:$Z,'Filing Data'!$D:$D,'Benchmark Value'!$B554)</f>
        <v>0</v>
      </c>
      <c r="E554" s="16">
        <f t="shared" si="125"/>
        <v>-15253541.340253821</v>
      </c>
      <c r="F554" s="10">
        <f>SUM(D$11:D553)</f>
        <v>0</v>
      </c>
      <c r="G554" s="10">
        <f t="shared" si="118"/>
        <v>365</v>
      </c>
      <c r="H554" s="7">
        <f t="shared" si="126"/>
        <v>-41790.524219873478</v>
      </c>
      <c r="I554" s="16">
        <f>SUMIFS('Filing Data'!$X:$X,'Filing Data'!$D:$D,'Benchmark Value'!$B554)</f>
        <v>0</v>
      </c>
      <c r="J554" s="16">
        <f t="shared" si="122"/>
        <v>28015936.438124154</v>
      </c>
      <c r="K554" s="10">
        <f>SUM(I$11:I553)</f>
        <v>0</v>
      </c>
      <c r="L554" s="27">
        <f t="shared" si="119"/>
        <v>365</v>
      </c>
      <c r="M554" s="7">
        <f t="shared" si="127"/>
        <v>76755.99024143604</v>
      </c>
      <c r="N554" s="7">
        <f>IF(ISNA(VLOOKUP(B554,'Distribution Data'!$G:$H,2,FALSE)),0,VLOOKUP(B554,'Distribution Data'!$G:$H,2,FALSE))</f>
        <v>0</v>
      </c>
      <c r="O554" s="16">
        <f>IF(ISNA(INDEX($C553:$C$3618,MATCH(TRUE,INDEX($C553:$C$3618&lt;&gt;$C553,0),0))), O553, INDEX($C553:$C$3618,MATCH(TRUE,INDEX($C553:$C$3618&lt;&gt;$C553,0),0)))</f>
        <v>1414127129.2770638</v>
      </c>
      <c r="P554" s="16">
        <f t="shared" si="117"/>
        <v>1126128674.1763182</v>
      </c>
      <c r="Q554" s="27">
        <f t="shared" si="123"/>
        <v>42</v>
      </c>
      <c r="R554" s="7">
        <f t="shared" si="128"/>
        <v>6857106.0738272779</v>
      </c>
      <c r="S554" s="7">
        <f t="shared" si="120"/>
        <v>6738559.5593659682</v>
      </c>
      <c r="T554" s="5">
        <f>VLOOKUP($B554,'Benchmark Data'!$A:$B,2,FALSE)</f>
        <v>12.76</v>
      </c>
      <c r="U554" s="12">
        <f t="shared" si="129"/>
        <v>0</v>
      </c>
      <c r="V554" s="7">
        <f t="shared" si="130"/>
        <v>1398567946.8179471</v>
      </c>
    </row>
    <row r="555" spans="1:22" x14ac:dyDescent="0.25">
      <c r="A555" s="5">
        <f t="shared" si="121"/>
        <v>2005</v>
      </c>
      <c r="B555" s="6">
        <f t="shared" si="124"/>
        <v>38495</v>
      </c>
      <c r="C555" s="7">
        <f>MAX(SUMIFS('Filing Data'!$V:$V,'Filing Data'!$D:$D,'Benchmark Value'!$B555),C554)</f>
        <v>1126128674.1763182</v>
      </c>
      <c r="D555" s="7">
        <f>SUMIFS('Filing Data'!$Z:$Z,'Filing Data'!$D:$D,'Benchmark Value'!$B555)</f>
        <v>0</v>
      </c>
      <c r="E555" s="16">
        <f t="shared" si="125"/>
        <v>-15253541.340253821</v>
      </c>
      <c r="F555" s="10">
        <f>SUM(D$11:D554)</f>
        <v>0</v>
      </c>
      <c r="G555" s="10">
        <f t="shared" si="118"/>
        <v>365</v>
      </c>
      <c r="H555" s="7">
        <f t="shared" si="126"/>
        <v>-41790.524219873478</v>
      </c>
      <c r="I555" s="16">
        <f>SUMIFS('Filing Data'!$X:$X,'Filing Data'!$D:$D,'Benchmark Value'!$B555)</f>
        <v>0</v>
      </c>
      <c r="J555" s="16">
        <f t="shared" si="122"/>
        <v>28015936.438124154</v>
      </c>
      <c r="K555" s="10">
        <f>SUM(I$11:I554)</f>
        <v>0</v>
      </c>
      <c r="L555" s="27">
        <f t="shared" si="119"/>
        <v>365</v>
      </c>
      <c r="M555" s="7">
        <f t="shared" si="127"/>
        <v>76755.99024143604</v>
      </c>
      <c r="N555" s="7">
        <f>IF(ISNA(VLOOKUP(B555,'Distribution Data'!$G:$H,2,FALSE)),0,VLOOKUP(B555,'Distribution Data'!$G:$H,2,FALSE))</f>
        <v>0</v>
      </c>
      <c r="O555" s="16">
        <f>IF(ISNA(INDEX($C554:$C$3618,MATCH(TRUE,INDEX($C554:$C$3618&lt;&gt;$C554,0),0))), O554, INDEX($C554:$C$3618,MATCH(TRUE,INDEX($C554:$C$3618&lt;&gt;$C554,0),0)))</f>
        <v>1414127129.2770638</v>
      </c>
      <c r="P555" s="16">
        <f t="shared" si="117"/>
        <v>1126128674.1763182</v>
      </c>
      <c r="Q555" s="27">
        <f t="shared" si="123"/>
        <v>42</v>
      </c>
      <c r="R555" s="7">
        <f t="shared" si="128"/>
        <v>6857106.0738272779</v>
      </c>
      <c r="S555" s="7">
        <f t="shared" si="120"/>
        <v>6738559.5593659682</v>
      </c>
      <c r="T555" s="5">
        <f>VLOOKUP($B555,'Benchmark Data'!$A:$B,2,FALSE)</f>
        <v>12.77</v>
      </c>
      <c r="U555" s="12">
        <f t="shared" si="129"/>
        <v>7.8339212780407738E-4</v>
      </c>
      <c r="V555" s="7">
        <f t="shared" si="130"/>
        <v>1406402562.7619667</v>
      </c>
    </row>
    <row r="556" spans="1:22" x14ac:dyDescent="0.25">
      <c r="A556" s="5">
        <f t="shared" si="121"/>
        <v>2005</v>
      </c>
      <c r="B556" s="6">
        <f t="shared" si="124"/>
        <v>38496</v>
      </c>
      <c r="C556" s="7">
        <f>MAX(SUMIFS('Filing Data'!$V:$V,'Filing Data'!$D:$D,'Benchmark Value'!$B556),C555)</f>
        <v>1126128674.1763182</v>
      </c>
      <c r="D556" s="7">
        <f>SUMIFS('Filing Data'!$Z:$Z,'Filing Data'!$D:$D,'Benchmark Value'!$B556)</f>
        <v>0</v>
      </c>
      <c r="E556" s="16">
        <f t="shared" si="125"/>
        <v>-15253541.340253821</v>
      </c>
      <c r="F556" s="10">
        <f>SUM(D$11:D555)</f>
        <v>0</v>
      </c>
      <c r="G556" s="10">
        <f t="shared" si="118"/>
        <v>365</v>
      </c>
      <c r="H556" s="7">
        <f t="shared" si="126"/>
        <v>-41790.524219873478</v>
      </c>
      <c r="I556" s="16">
        <f>SUMIFS('Filing Data'!$X:$X,'Filing Data'!$D:$D,'Benchmark Value'!$B556)</f>
        <v>0</v>
      </c>
      <c r="J556" s="16">
        <f t="shared" si="122"/>
        <v>28015936.438124154</v>
      </c>
      <c r="K556" s="10">
        <f>SUM(I$11:I555)</f>
        <v>0</v>
      </c>
      <c r="L556" s="27">
        <f t="shared" si="119"/>
        <v>365</v>
      </c>
      <c r="M556" s="7">
        <f t="shared" si="127"/>
        <v>76755.99024143604</v>
      </c>
      <c r="N556" s="7">
        <f>IF(ISNA(VLOOKUP(B556,'Distribution Data'!$G:$H,2,FALSE)),0,VLOOKUP(B556,'Distribution Data'!$G:$H,2,FALSE))</f>
        <v>0</v>
      </c>
      <c r="O556" s="16">
        <f>IF(ISNA(INDEX($C555:$C$3618,MATCH(TRUE,INDEX($C555:$C$3618&lt;&gt;$C555,0),0))), O555, INDEX($C555:$C$3618,MATCH(TRUE,INDEX($C555:$C$3618&lt;&gt;$C555,0),0)))</f>
        <v>1414127129.2770638</v>
      </c>
      <c r="P556" s="16">
        <f t="shared" si="117"/>
        <v>1126128674.1763182</v>
      </c>
      <c r="Q556" s="27">
        <f t="shared" si="123"/>
        <v>42</v>
      </c>
      <c r="R556" s="7">
        <f t="shared" si="128"/>
        <v>6857106.0738272779</v>
      </c>
      <c r="S556" s="7">
        <f t="shared" si="120"/>
        <v>6738559.5593659682</v>
      </c>
      <c r="T556" s="5">
        <f>VLOOKUP($B556,'Benchmark Data'!$A:$B,2,FALSE)</f>
        <v>12.62</v>
      </c>
      <c r="U556" s="12">
        <f t="shared" si="129"/>
        <v>-1.181581293138087E-2</v>
      </c>
      <c r="V556" s="7">
        <f t="shared" si="130"/>
        <v>1396621123.5418262</v>
      </c>
    </row>
    <row r="557" spans="1:22" x14ac:dyDescent="0.25">
      <c r="A557" s="5">
        <f t="shared" si="121"/>
        <v>2005</v>
      </c>
      <c r="B557" s="6">
        <f t="shared" si="124"/>
        <v>38497</v>
      </c>
      <c r="C557" s="7">
        <f>MAX(SUMIFS('Filing Data'!$V:$V,'Filing Data'!$D:$D,'Benchmark Value'!$B557),C556)</f>
        <v>1126128674.1763182</v>
      </c>
      <c r="D557" s="7">
        <f>SUMIFS('Filing Data'!$Z:$Z,'Filing Data'!$D:$D,'Benchmark Value'!$B557)</f>
        <v>0</v>
      </c>
      <c r="E557" s="16">
        <f t="shared" si="125"/>
        <v>-15253541.340253821</v>
      </c>
      <c r="F557" s="10">
        <f>SUM(D$11:D556)</f>
        <v>0</v>
      </c>
      <c r="G557" s="10">
        <f t="shared" si="118"/>
        <v>365</v>
      </c>
      <c r="H557" s="7">
        <f t="shared" si="126"/>
        <v>-41790.524219873478</v>
      </c>
      <c r="I557" s="16">
        <f>SUMIFS('Filing Data'!$X:$X,'Filing Data'!$D:$D,'Benchmark Value'!$B557)</f>
        <v>0</v>
      </c>
      <c r="J557" s="16">
        <f t="shared" si="122"/>
        <v>28015936.438124154</v>
      </c>
      <c r="K557" s="10">
        <f>SUM(I$11:I556)</f>
        <v>0</v>
      </c>
      <c r="L557" s="27">
        <f t="shared" si="119"/>
        <v>365</v>
      </c>
      <c r="M557" s="7">
        <f t="shared" si="127"/>
        <v>76755.99024143604</v>
      </c>
      <c r="N557" s="7">
        <f>IF(ISNA(VLOOKUP(B557,'Distribution Data'!$G:$H,2,FALSE)),0,VLOOKUP(B557,'Distribution Data'!$G:$H,2,FALSE))</f>
        <v>0</v>
      </c>
      <c r="O557" s="16">
        <f>IF(ISNA(INDEX($C556:$C$3618,MATCH(TRUE,INDEX($C556:$C$3618&lt;&gt;$C556,0),0))), O556, INDEX($C556:$C$3618,MATCH(TRUE,INDEX($C556:$C$3618&lt;&gt;$C556,0),0)))</f>
        <v>1414127129.2770638</v>
      </c>
      <c r="P557" s="16">
        <f t="shared" si="117"/>
        <v>1126128674.1763182</v>
      </c>
      <c r="Q557" s="27">
        <f t="shared" si="123"/>
        <v>42</v>
      </c>
      <c r="R557" s="7">
        <f t="shared" si="128"/>
        <v>6857106.0738272779</v>
      </c>
      <c r="S557" s="7">
        <f t="shared" si="120"/>
        <v>6738559.5593659682</v>
      </c>
      <c r="T557" s="5">
        <f>VLOOKUP($B557,'Benchmark Data'!$A:$B,2,FALSE)</f>
        <v>12.45</v>
      </c>
      <c r="U557" s="12">
        <f t="shared" si="129"/>
        <v>-1.3562234202350427E-2</v>
      </c>
      <c r="V557" s="7">
        <f t="shared" si="130"/>
        <v>1384546244.8284419</v>
      </c>
    </row>
    <row r="558" spans="1:22" x14ac:dyDescent="0.25">
      <c r="A558" s="5">
        <f t="shared" si="121"/>
        <v>2005</v>
      </c>
      <c r="B558" s="6">
        <f t="shared" si="124"/>
        <v>38498</v>
      </c>
      <c r="C558" s="7">
        <f>MAX(SUMIFS('Filing Data'!$V:$V,'Filing Data'!$D:$D,'Benchmark Value'!$B558),C557)</f>
        <v>1126128674.1763182</v>
      </c>
      <c r="D558" s="7">
        <f>SUMIFS('Filing Data'!$Z:$Z,'Filing Data'!$D:$D,'Benchmark Value'!$B558)</f>
        <v>0</v>
      </c>
      <c r="E558" s="16">
        <f t="shared" si="125"/>
        <v>-15253541.340253821</v>
      </c>
      <c r="F558" s="10">
        <f>SUM(D$11:D557)</f>
        <v>0</v>
      </c>
      <c r="G558" s="10">
        <f t="shared" si="118"/>
        <v>365</v>
      </c>
      <c r="H558" s="7">
        <f t="shared" si="126"/>
        <v>-41790.524219873478</v>
      </c>
      <c r="I558" s="16">
        <f>SUMIFS('Filing Data'!$X:$X,'Filing Data'!$D:$D,'Benchmark Value'!$B558)</f>
        <v>0</v>
      </c>
      <c r="J558" s="16">
        <f t="shared" si="122"/>
        <v>28015936.438124154</v>
      </c>
      <c r="K558" s="10">
        <f>SUM(I$11:I557)</f>
        <v>0</v>
      </c>
      <c r="L558" s="27">
        <f t="shared" si="119"/>
        <v>365</v>
      </c>
      <c r="M558" s="7">
        <f t="shared" si="127"/>
        <v>76755.99024143604</v>
      </c>
      <c r="N558" s="7">
        <f>IF(ISNA(VLOOKUP(B558,'Distribution Data'!$G:$H,2,FALSE)),0,VLOOKUP(B558,'Distribution Data'!$G:$H,2,FALSE))</f>
        <v>0</v>
      </c>
      <c r="O558" s="16">
        <f>IF(ISNA(INDEX($C557:$C$3618,MATCH(TRUE,INDEX($C557:$C$3618&lt;&gt;$C557,0),0))), O557, INDEX($C557:$C$3618,MATCH(TRUE,INDEX($C557:$C$3618&lt;&gt;$C557,0),0)))</f>
        <v>1414127129.2770638</v>
      </c>
      <c r="P558" s="16">
        <f t="shared" si="117"/>
        <v>1126128674.1763182</v>
      </c>
      <c r="Q558" s="27">
        <f t="shared" si="123"/>
        <v>42</v>
      </c>
      <c r="R558" s="7">
        <f t="shared" si="128"/>
        <v>6857106.0738272779</v>
      </c>
      <c r="S558" s="7">
        <f t="shared" si="120"/>
        <v>6738559.5593659682</v>
      </c>
      <c r="T558" s="5">
        <f>VLOOKUP($B558,'Benchmark Data'!$A:$B,2,FALSE)</f>
        <v>12.4</v>
      </c>
      <c r="U558" s="12">
        <f t="shared" si="129"/>
        <v>-4.0241502997253797E-3</v>
      </c>
      <c r="V558" s="7">
        <f t="shared" si="130"/>
        <v>1385724377.70175</v>
      </c>
    </row>
    <row r="559" spans="1:22" x14ac:dyDescent="0.25">
      <c r="A559" s="5">
        <f t="shared" si="121"/>
        <v>2005</v>
      </c>
      <c r="B559" s="6">
        <f t="shared" si="124"/>
        <v>38499</v>
      </c>
      <c r="C559" s="7">
        <f>MAX(SUMIFS('Filing Data'!$V:$V,'Filing Data'!$D:$D,'Benchmark Value'!$B559),C558)</f>
        <v>1126128674.1763182</v>
      </c>
      <c r="D559" s="7">
        <f>SUMIFS('Filing Data'!$Z:$Z,'Filing Data'!$D:$D,'Benchmark Value'!$B559)</f>
        <v>0</v>
      </c>
      <c r="E559" s="16">
        <f t="shared" si="125"/>
        <v>-15253541.340253821</v>
      </c>
      <c r="F559" s="10">
        <f>SUM(D$11:D558)</f>
        <v>0</v>
      </c>
      <c r="G559" s="10">
        <f t="shared" si="118"/>
        <v>365</v>
      </c>
      <c r="H559" s="7">
        <f t="shared" si="126"/>
        <v>-41790.524219873478</v>
      </c>
      <c r="I559" s="16">
        <f>SUMIFS('Filing Data'!$X:$X,'Filing Data'!$D:$D,'Benchmark Value'!$B559)</f>
        <v>0</v>
      </c>
      <c r="J559" s="16">
        <f t="shared" si="122"/>
        <v>28015936.438124154</v>
      </c>
      <c r="K559" s="10">
        <f>SUM(I$11:I558)</f>
        <v>0</v>
      </c>
      <c r="L559" s="27">
        <f t="shared" si="119"/>
        <v>365</v>
      </c>
      <c r="M559" s="7">
        <f t="shared" si="127"/>
        <v>76755.99024143604</v>
      </c>
      <c r="N559" s="7">
        <f>IF(ISNA(VLOOKUP(B559,'Distribution Data'!$G:$H,2,FALSE)),0,VLOOKUP(B559,'Distribution Data'!$G:$H,2,FALSE))</f>
        <v>0</v>
      </c>
      <c r="O559" s="16">
        <f>IF(ISNA(INDEX($C558:$C$3618,MATCH(TRUE,INDEX($C558:$C$3618&lt;&gt;$C558,0),0))), O558, INDEX($C558:$C$3618,MATCH(TRUE,INDEX($C558:$C$3618&lt;&gt;$C558,0),0)))</f>
        <v>1414127129.2770638</v>
      </c>
      <c r="P559" s="16">
        <f t="shared" si="117"/>
        <v>1126128674.1763182</v>
      </c>
      <c r="Q559" s="27">
        <f t="shared" si="123"/>
        <v>42</v>
      </c>
      <c r="R559" s="7">
        <f t="shared" si="128"/>
        <v>6857106.0738272779</v>
      </c>
      <c r="S559" s="7">
        <f t="shared" si="120"/>
        <v>6738559.5593659682</v>
      </c>
      <c r="T559" s="5">
        <f>VLOOKUP($B559,'Benchmark Data'!$A:$B,2,FALSE)</f>
        <v>12.48</v>
      </c>
      <c r="U559" s="12">
        <f t="shared" si="129"/>
        <v>6.4308903302903314E-3</v>
      </c>
      <c r="V559" s="7">
        <f t="shared" si="130"/>
        <v>1401403094.5366111</v>
      </c>
    </row>
    <row r="560" spans="1:22" x14ac:dyDescent="0.25">
      <c r="A560" s="5">
        <f t="shared" si="121"/>
        <v>2005</v>
      </c>
      <c r="B560" s="6">
        <f t="shared" si="124"/>
        <v>38500</v>
      </c>
      <c r="C560" s="7">
        <f>MAX(SUMIFS('Filing Data'!$V:$V,'Filing Data'!$D:$D,'Benchmark Value'!$B560),C559)</f>
        <v>1126128674.1763182</v>
      </c>
      <c r="D560" s="7">
        <f>SUMIFS('Filing Data'!$Z:$Z,'Filing Data'!$D:$D,'Benchmark Value'!$B560)</f>
        <v>0</v>
      </c>
      <c r="E560" s="16">
        <f t="shared" si="125"/>
        <v>-15253541.340253821</v>
      </c>
      <c r="F560" s="10">
        <f>SUM(D$11:D559)</f>
        <v>0</v>
      </c>
      <c r="G560" s="10">
        <f t="shared" si="118"/>
        <v>365</v>
      </c>
      <c r="H560" s="7">
        <f t="shared" si="126"/>
        <v>-41790.524219873478</v>
      </c>
      <c r="I560" s="16">
        <f>SUMIFS('Filing Data'!$X:$X,'Filing Data'!$D:$D,'Benchmark Value'!$B560)</f>
        <v>0</v>
      </c>
      <c r="J560" s="16">
        <f t="shared" si="122"/>
        <v>28015936.438124154</v>
      </c>
      <c r="K560" s="10">
        <f>SUM(I$11:I559)</f>
        <v>0</v>
      </c>
      <c r="L560" s="27">
        <f t="shared" si="119"/>
        <v>365</v>
      </c>
      <c r="M560" s="7">
        <f t="shared" si="127"/>
        <v>76755.99024143604</v>
      </c>
      <c r="N560" s="7">
        <f>IF(ISNA(VLOOKUP(B560,'Distribution Data'!$G:$H,2,FALSE)),0,VLOOKUP(B560,'Distribution Data'!$G:$H,2,FALSE))</f>
        <v>0</v>
      </c>
      <c r="O560" s="16">
        <f>IF(ISNA(INDEX($C559:$C$3618,MATCH(TRUE,INDEX($C559:$C$3618&lt;&gt;$C559,0),0))), O559, INDEX($C559:$C$3618,MATCH(TRUE,INDEX($C559:$C$3618&lt;&gt;$C559,0),0)))</f>
        <v>1414127129.2770638</v>
      </c>
      <c r="P560" s="16">
        <f t="shared" si="117"/>
        <v>1126128674.1763182</v>
      </c>
      <c r="Q560" s="27">
        <f t="shared" si="123"/>
        <v>42</v>
      </c>
      <c r="R560" s="7">
        <f t="shared" si="128"/>
        <v>6857106.0738272779</v>
      </c>
      <c r="S560" s="7">
        <f t="shared" si="120"/>
        <v>6738559.5593659682</v>
      </c>
      <c r="T560" s="5">
        <f>VLOOKUP($B560,'Benchmark Data'!$A:$B,2,FALSE)</f>
        <v>12.48</v>
      </c>
      <c r="U560" s="12">
        <f t="shared" si="129"/>
        <v>0</v>
      </c>
      <c r="V560" s="7">
        <f t="shared" si="130"/>
        <v>1408141654.0959771</v>
      </c>
    </row>
    <row r="561" spans="1:22" x14ac:dyDescent="0.25">
      <c r="A561" s="5">
        <f t="shared" si="121"/>
        <v>2005</v>
      </c>
      <c r="B561" s="6">
        <f t="shared" si="124"/>
        <v>38501</v>
      </c>
      <c r="C561" s="7">
        <f>MAX(SUMIFS('Filing Data'!$V:$V,'Filing Data'!$D:$D,'Benchmark Value'!$B561),C560)</f>
        <v>1126128674.1763182</v>
      </c>
      <c r="D561" s="7">
        <f>SUMIFS('Filing Data'!$Z:$Z,'Filing Data'!$D:$D,'Benchmark Value'!$B561)</f>
        <v>0</v>
      </c>
      <c r="E561" s="16">
        <f t="shared" si="125"/>
        <v>-15253541.340253821</v>
      </c>
      <c r="F561" s="10">
        <f>SUM(D$11:D560)</f>
        <v>0</v>
      </c>
      <c r="G561" s="10">
        <f t="shared" si="118"/>
        <v>365</v>
      </c>
      <c r="H561" s="7">
        <f t="shared" si="126"/>
        <v>-41790.524219873478</v>
      </c>
      <c r="I561" s="16">
        <f>SUMIFS('Filing Data'!$X:$X,'Filing Data'!$D:$D,'Benchmark Value'!$B561)</f>
        <v>0</v>
      </c>
      <c r="J561" s="16">
        <f t="shared" si="122"/>
        <v>28015936.438124154</v>
      </c>
      <c r="K561" s="10">
        <f>SUM(I$11:I560)</f>
        <v>0</v>
      </c>
      <c r="L561" s="27">
        <f t="shared" si="119"/>
        <v>365</v>
      </c>
      <c r="M561" s="7">
        <f t="shared" si="127"/>
        <v>76755.99024143604</v>
      </c>
      <c r="N561" s="7">
        <f>IF(ISNA(VLOOKUP(B561,'Distribution Data'!$G:$H,2,FALSE)),0,VLOOKUP(B561,'Distribution Data'!$G:$H,2,FALSE))</f>
        <v>0</v>
      </c>
      <c r="O561" s="16">
        <f>IF(ISNA(INDEX($C560:$C$3618,MATCH(TRUE,INDEX($C560:$C$3618&lt;&gt;$C560,0),0))), O560, INDEX($C560:$C$3618,MATCH(TRUE,INDEX($C560:$C$3618&lt;&gt;$C560,0),0)))</f>
        <v>1414127129.2770638</v>
      </c>
      <c r="P561" s="16">
        <f t="shared" si="117"/>
        <v>1126128674.1763182</v>
      </c>
      <c r="Q561" s="27">
        <f t="shared" si="123"/>
        <v>42</v>
      </c>
      <c r="R561" s="7">
        <f t="shared" si="128"/>
        <v>6857106.0738272779</v>
      </c>
      <c r="S561" s="7">
        <f t="shared" si="120"/>
        <v>6738559.5593659682</v>
      </c>
      <c r="T561" s="5">
        <f>VLOOKUP($B561,'Benchmark Data'!$A:$B,2,FALSE)</f>
        <v>12.48</v>
      </c>
      <c r="U561" s="12">
        <f t="shared" si="129"/>
        <v>0</v>
      </c>
      <c r="V561" s="7">
        <f t="shared" si="130"/>
        <v>1414880213.6553431</v>
      </c>
    </row>
    <row r="562" spans="1:22" x14ac:dyDescent="0.25">
      <c r="A562" s="5">
        <f t="shared" si="121"/>
        <v>2005</v>
      </c>
      <c r="B562" s="6">
        <f t="shared" si="124"/>
        <v>38502</v>
      </c>
      <c r="C562" s="7">
        <f>MAX(SUMIFS('Filing Data'!$V:$V,'Filing Data'!$D:$D,'Benchmark Value'!$B562),C561)</f>
        <v>1126128674.1763182</v>
      </c>
      <c r="D562" s="7">
        <f>SUMIFS('Filing Data'!$Z:$Z,'Filing Data'!$D:$D,'Benchmark Value'!$B562)</f>
        <v>0</v>
      </c>
      <c r="E562" s="16">
        <f t="shared" si="125"/>
        <v>-15253541.340253821</v>
      </c>
      <c r="F562" s="10">
        <f>SUM(D$11:D561)</f>
        <v>0</v>
      </c>
      <c r="G562" s="10">
        <f t="shared" si="118"/>
        <v>365</v>
      </c>
      <c r="H562" s="7">
        <f t="shared" si="126"/>
        <v>-41790.524219873478</v>
      </c>
      <c r="I562" s="16">
        <f>SUMIFS('Filing Data'!$X:$X,'Filing Data'!$D:$D,'Benchmark Value'!$B562)</f>
        <v>0</v>
      </c>
      <c r="J562" s="16">
        <f t="shared" si="122"/>
        <v>28015936.438124154</v>
      </c>
      <c r="K562" s="10">
        <f>SUM(I$11:I561)</f>
        <v>0</v>
      </c>
      <c r="L562" s="27">
        <f t="shared" si="119"/>
        <v>365</v>
      </c>
      <c r="M562" s="7">
        <f t="shared" si="127"/>
        <v>76755.99024143604</v>
      </c>
      <c r="N562" s="7">
        <f>IF(ISNA(VLOOKUP(B562,'Distribution Data'!$G:$H,2,FALSE)),0,VLOOKUP(B562,'Distribution Data'!$G:$H,2,FALSE))</f>
        <v>0</v>
      </c>
      <c r="O562" s="16">
        <f>IF(ISNA(INDEX($C561:$C$3618,MATCH(TRUE,INDEX($C561:$C$3618&lt;&gt;$C561,0),0))), O561, INDEX($C561:$C$3618,MATCH(TRUE,INDEX($C561:$C$3618&lt;&gt;$C561,0),0)))</f>
        <v>1414127129.2770638</v>
      </c>
      <c r="P562" s="16">
        <f t="shared" si="117"/>
        <v>1126128674.1763182</v>
      </c>
      <c r="Q562" s="27">
        <f t="shared" si="123"/>
        <v>42</v>
      </c>
      <c r="R562" s="7">
        <f t="shared" si="128"/>
        <v>6857106.0738272779</v>
      </c>
      <c r="S562" s="7">
        <f t="shared" si="120"/>
        <v>6738559.5593659682</v>
      </c>
      <c r="T562" s="5">
        <f>VLOOKUP($B562,'Benchmark Data'!$A:$B,2,FALSE)</f>
        <v>12.48</v>
      </c>
      <c r="U562" s="12">
        <f t="shared" si="129"/>
        <v>0</v>
      </c>
      <c r="V562" s="7">
        <f t="shared" si="130"/>
        <v>1421618773.214709</v>
      </c>
    </row>
    <row r="563" spans="1:22" x14ac:dyDescent="0.25">
      <c r="A563" s="5">
        <f t="shared" si="121"/>
        <v>2005</v>
      </c>
      <c r="B563" s="6">
        <f t="shared" si="124"/>
        <v>38503</v>
      </c>
      <c r="C563" s="7">
        <f>MAX(SUMIFS('Filing Data'!$V:$V,'Filing Data'!$D:$D,'Benchmark Value'!$B563),C562)</f>
        <v>1126128674.1763182</v>
      </c>
      <c r="D563" s="7">
        <f>SUMIFS('Filing Data'!$Z:$Z,'Filing Data'!$D:$D,'Benchmark Value'!$B563)</f>
        <v>0</v>
      </c>
      <c r="E563" s="16">
        <f t="shared" si="125"/>
        <v>-15253541.340253821</v>
      </c>
      <c r="F563" s="10">
        <f>SUM(D$11:D562)</f>
        <v>0</v>
      </c>
      <c r="G563" s="10">
        <f t="shared" si="118"/>
        <v>365</v>
      </c>
      <c r="H563" s="7">
        <f t="shared" si="126"/>
        <v>-41790.524219873478</v>
      </c>
      <c r="I563" s="16">
        <f>SUMIFS('Filing Data'!$X:$X,'Filing Data'!$D:$D,'Benchmark Value'!$B563)</f>
        <v>0</v>
      </c>
      <c r="J563" s="16">
        <f t="shared" si="122"/>
        <v>28015936.438124154</v>
      </c>
      <c r="K563" s="10">
        <f>SUM(I$11:I562)</f>
        <v>0</v>
      </c>
      <c r="L563" s="27">
        <f t="shared" si="119"/>
        <v>365</v>
      </c>
      <c r="M563" s="7">
        <f t="shared" si="127"/>
        <v>76755.99024143604</v>
      </c>
      <c r="N563" s="7">
        <f>IF(ISNA(VLOOKUP(B563,'Distribution Data'!$G:$H,2,FALSE)),0,VLOOKUP(B563,'Distribution Data'!$G:$H,2,FALSE))</f>
        <v>0</v>
      </c>
      <c r="O563" s="16">
        <f>IF(ISNA(INDEX($C562:$C$3618,MATCH(TRUE,INDEX($C562:$C$3618&lt;&gt;$C562,0),0))), O562, INDEX($C562:$C$3618,MATCH(TRUE,INDEX($C562:$C$3618&lt;&gt;$C562,0),0)))</f>
        <v>1414127129.2770638</v>
      </c>
      <c r="P563" s="16">
        <f t="shared" si="117"/>
        <v>1126128674.1763182</v>
      </c>
      <c r="Q563" s="27">
        <f t="shared" si="123"/>
        <v>42</v>
      </c>
      <c r="R563" s="7">
        <f t="shared" si="128"/>
        <v>6857106.0738272779</v>
      </c>
      <c r="S563" s="7">
        <f t="shared" si="120"/>
        <v>6738559.5593659682</v>
      </c>
      <c r="T563" s="5">
        <f>VLOOKUP($B563,'Benchmark Data'!$A:$B,2,FALSE)</f>
        <v>12.56</v>
      </c>
      <c r="U563" s="12">
        <f t="shared" si="129"/>
        <v>6.3897980987709883E-3</v>
      </c>
      <c r="V563" s="7">
        <f t="shared" si="130"/>
        <v>1437470273.6280155</v>
      </c>
    </row>
    <row r="564" spans="1:22" x14ac:dyDescent="0.25">
      <c r="A564" s="5">
        <f t="shared" si="121"/>
        <v>2005</v>
      </c>
      <c r="B564" s="6">
        <f t="shared" si="124"/>
        <v>38504</v>
      </c>
      <c r="C564" s="7">
        <f>MAX(SUMIFS('Filing Data'!$V:$V,'Filing Data'!$D:$D,'Benchmark Value'!$B564),C563)</f>
        <v>1126128674.1763182</v>
      </c>
      <c r="D564" s="7">
        <f>SUMIFS('Filing Data'!$Z:$Z,'Filing Data'!$D:$D,'Benchmark Value'!$B564)</f>
        <v>0</v>
      </c>
      <c r="E564" s="16">
        <f t="shared" si="125"/>
        <v>-15253541.340253821</v>
      </c>
      <c r="F564" s="10">
        <f>SUM(D$11:D563)</f>
        <v>0</v>
      </c>
      <c r="G564" s="10">
        <f t="shared" si="118"/>
        <v>365</v>
      </c>
      <c r="H564" s="7">
        <f t="shared" si="126"/>
        <v>-41790.524219873478</v>
      </c>
      <c r="I564" s="16">
        <f>SUMIFS('Filing Data'!$X:$X,'Filing Data'!$D:$D,'Benchmark Value'!$B564)</f>
        <v>0</v>
      </c>
      <c r="J564" s="16">
        <f t="shared" si="122"/>
        <v>28015936.438124154</v>
      </c>
      <c r="K564" s="10">
        <f>SUM(I$11:I563)</f>
        <v>0</v>
      </c>
      <c r="L564" s="27">
        <f t="shared" si="119"/>
        <v>365</v>
      </c>
      <c r="M564" s="7">
        <f t="shared" si="127"/>
        <v>76755.99024143604</v>
      </c>
      <c r="N564" s="7">
        <f>IF(ISNA(VLOOKUP(B564,'Distribution Data'!$G:$H,2,FALSE)),0,VLOOKUP(B564,'Distribution Data'!$G:$H,2,FALSE))</f>
        <v>0</v>
      </c>
      <c r="O564" s="16">
        <f>IF(ISNA(INDEX($C563:$C$3618,MATCH(TRUE,INDEX($C563:$C$3618&lt;&gt;$C563,0),0))), O563, INDEX($C563:$C$3618,MATCH(TRUE,INDEX($C563:$C$3618&lt;&gt;$C563,0),0)))</f>
        <v>1414127129.2770638</v>
      </c>
      <c r="P564" s="16">
        <f t="shared" si="117"/>
        <v>1126128674.1763182</v>
      </c>
      <c r="Q564" s="27">
        <f t="shared" si="123"/>
        <v>42</v>
      </c>
      <c r="R564" s="7">
        <f t="shared" si="128"/>
        <v>6857106.0738272779</v>
      </c>
      <c r="S564" s="7">
        <f t="shared" si="120"/>
        <v>6738559.5593659682</v>
      </c>
      <c r="T564" s="5">
        <f>VLOOKUP($B564,'Benchmark Data'!$A:$B,2,FALSE)</f>
        <v>12.72</v>
      </c>
      <c r="U564" s="12">
        <f t="shared" si="129"/>
        <v>1.2658396871923465E-2</v>
      </c>
      <c r="V564" s="7">
        <f t="shared" si="130"/>
        <v>1462520556.4183116</v>
      </c>
    </row>
    <row r="565" spans="1:22" x14ac:dyDescent="0.25">
      <c r="A565" s="5">
        <f t="shared" si="121"/>
        <v>2005</v>
      </c>
      <c r="B565" s="6">
        <f t="shared" si="124"/>
        <v>38505</v>
      </c>
      <c r="C565" s="7">
        <f>MAX(SUMIFS('Filing Data'!$V:$V,'Filing Data'!$D:$D,'Benchmark Value'!$B565),C564)</f>
        <v>1126128674.1763182</v>
      </c>
      <c r="D565" s="7">
        <f>SUMIFS('Filing Data'!$Z:$Z,'Filing Data'!$D:$D,'Benchmark Value'!$B565)</f>
        <v>0</v>
      </c>
      <c r="E565" s="16">
        <f t="shared" si="125"/>
        <v>-15253541.340253821</v>
      </c>
      <c r="F565" s="10">
        <f>SUM(D$11:D564)</f>
        <v>0</v>
      </c>
      <c r="G565" s="10">
        <f t="shared" si="118"/>
        <v>365</v>
      </c>
      <c r="H565" s="7">
        <f t="shared" si="126"/>
        <v>-41790.524219873478</v>
      </c>
      <c r="I565" s="16">
        <f>SUMIFS('Filing Data'!$X:$X,'Filing Data'!$D:$D,'Benchmark Value'!$B565)</f>
        <v>0</v>
      </c>
      <c r="J565" s="16">
        <f t="shared" si="122"/>
        <v>28015936.438124154</v>
      </c>
      <c r="K565" s="10">
        <f>SUM(I$11:I564)</f>
        <v>0</v>
      </c>
      <c r="L565" s="27">
        <f t="shared" si="119"/>
        <v>365</v>
      </c>
      <c r="M565" s="7">
        <f t="shared" si="127"/>
        <v>76755.99024143604</v>
      </c>
      <c r="N565" s="7">
        <f>IF(ISNA(VLOOKUP(B565,'Distribution Data'!$G:$H,2,FALSE)),0,VLOOKUP(B565,'Distribution Data'!$G:$H,2,FALSE))</f>
        <v>0</v>
      </c>
      <c r="O565" s="16">
        <f>IF(ISNA(INDEX($C564:$C$3618,MATCH(TRUE,INDEX($C564:$C$3618&lt;&gt;$C564,0),0))), O564, INDEX($C564:$C$3618,MATCH(TRUE,INDEX($C564:$C$3618&lt;&gt;$C564,0),0)))</f>
        <v>1414127129.2770638</v>
      </c>
      <c r="P565" s="16">
        <f t="shared" si="117"/>
        <v>1126128674.1763182</v>
      </c>
      <c r="Q565" s="27">
        <f t="shared" si="123"/>
        <v>42</v>
      </c>
      <c r="R565" s="7">
        <f t="shared" si="128"/>
        <v>6857106.0738272779</v>
      </c>
      <c r="S565" s="7">
        <f t="shared" si="120"/>
        <v>6738559.5593659682</v>
      </c>
      <c r="T565" s="5">
        <f>VLOOKUP($B565,'Benchmark Data'!$A:$B,2,FALSE)</f>
        <v>12.68</v>
      </c>
      <c r="U565" s="12">
        <f t="shared" si="129"/>
        <v>-3.1496089028963314E-3</v>
      </c>
      <c r="V565" s="7">
        <f t="shared" si="130"/>
        <v>1464659994.7310789</v>
      </c>
    </row>
    <row r="566" spans="1:22" x14ac:dyDescent="0.25">
      <c r="A566" s="5">
        <f t="shared" si="121"/>
        <v>2005</v>
      </c>
      <c r="B566" s="6">
        <f t="shared" si="124"/>
        <v>38506</v>
      </c>
      <c r="C566" s="7">
        <f>MAX(SUMIFS('Filing Data'!$V:$V,'Filing Data'!$D:$D,'Benchmark Value'!$B566),C565)</f>
        <v>1126128674.1763182</v>
      </c>
      <c r="D566" s="7">
        <f>SUMIFS('Filing Data'!$Z:$Z,'Filing Data'!$D:$D,'Benchmark Value'!$B566)</f>
        <v>0</v>
      </c>
      <c r="E566" s="16">
        <f t="shared" si="125"/>
        <v>-15253541.340253821</v>
      </c>
      <c r="F566" s="10">
        <f>SUM(D$11:D565)</f>
        <v>0</v>
      </c>
      <c r="G566" s="10">
        <f t="shared" si="118"/>
        <v>365</v>
      </c>
      <c r="H566" s="7">
        <f t="shared" si="126"/>
        <v>-41790.524219873478</v>
      </c>
      <c r="I566" s="16">
        <f>SUMIFS('Filing Data'!$X:$X,'Filing Data'!$D:$D,'Benchmark Value'!$B566)</f>
        <v>0</v>
      </c>
      <c r="J566" s="16">
        <f t="shared" si="122"/>
        <v>28015936.438124154</v>
      </c>
      <c r="K566" s="10">
        <f>SUM(I$11:I565)</f>
        <v>0</v>
      </c>
      <c r="L566" s="27">
        <f t="shared" si="119"/>
        <v>365</v>
      </c>
      <c r="M566" s="7">
        <f t="shared" si="127"/>
        <v>76755.99024143604</v>
      </c>
      <c r="N566" s="7">
        <f>IF(ISNA(VLOOKUP(B566,'Distribution Data'!$G:$H,2,FALSE)),0,VLOOKUP(B566,'Distribution Data'!$G:$H,2,FALSE))</f>
        <v>0</v>
      </c>
      <c r="O566" s="16">
        <f>IF(ISNA(INDEX($C565:$C$3618,MATCH(TRUE,INDEX($C565:$C$3618&lt;&gt;$C565,0),0))), O565, INDEX($C565:$C$3618,MATCH(TRUE,INDEX($C565:$C$3618&lt;&gt;$C565,0),0)))</f>
        <v>1414127129.2770638</v>
      </c>
      <c r="P566" s="16">
        <f t="shared" si="117"/>
        <v>1126128674.1763182</v>
      </c>
      <c r="Q566" s="27">
        <f t="shared" si="123"/>
        <v>42</v>
      </c>
      <c r="R566" s="7">
        <f t="shared" si="128"/>
        <v>6857106.0738272779</v>
      </c>
      <c r="S566" s="7">
        <f t="shared" si="120"/>
        <v>6738559.5593659682</v>
      </c>
      <c r="T566" s="5">
        <f>VLOOKUP($B566,'Benchmark Data'!$A:$B,2,FALSE)</f>
        <v>12.67</v>
      </c>
      <c r="U566" s="12">
        <f t="shared" si="129"/>
        <v>-7.8895467603217622E-4</v>
      </c>
      <c r="V566" s="7">
        <f t="shared" si="130"/>
        <v>1470243459.6573763</v>
      </c>
    </row>
    <row r="567" spans="1:22" x14ac:dyDescent="0.25">
      <c r="A567" s="5">
        <f t="shared" si="121"/>
        <v>2005</v>
      </c>
      <c r="B567" s="6">
        <f t="shared" si="124"/>
        <v>38507</v>
      </c>
      <c r="C567" s="7">
        <f>MAX(SUMIFS('Filing Data'!$V:$V,'Filing Data'!$D:$D,'Benchmark Value'!$B567),C566)</f>
        <v>1126128674.1763182</v>
      </c>
      <c r="D567" s="7">
        <f>SUMIFS('Filing Data'!$Z:$Z,'Filing Data'!$D:$D,'Benchmark Value'!$B567)</f>
        <v>0</v>
      </c>
      <c r="E567" s="16">
        <f t="shared" si="125"/>
        <v>-15253541.340253821</v>
      </c>
      <c r="F567" s="10">
        <f>SUM(D$11:D566)</f>
        <v>0</v>
      </c>
      <c r="G567" s="10">
        <f t="shared" si="118"/>
        <v>365</v>
      </c>
      <c r="H567" s="7">
        <f t="shared" si="126"/>
        <v>-41790.524219873478</v>
      </c>
      <c r="I567" s="16">
        <f>SUMIFS('Filing Data'!$X:$X,'Filing Data'!$D:$D,'Benchmark Value'!$B567)</f>
        <v>0</v>
      </c>
      <c r="J567" s="16">
        <f t="shared" si="122"/>
        <v>28015936.438124154</v>
      </c>
      <c r="K567" s="10">
        <f>SUM(I$11:I566)</f>
        <v>0</v>
      </c>
      <c r="L567" s="27">
        <f t="shared" si="119"/>
        <v>365</v>
      </c>
      <c r="M567" s="7">
        <f t="shared" si="127"/>
        <v>76755.99024143604</v>
      </c>
      <c r="N567" s="7">
        <f>IF(ISNA(VLOOKUP(B567,'Distribution Data'!$G:$H,2,FALSE)),0,VLOOKUP(B567,'Distribution Data'!$G:$H,2,FALSE))</f>
        <v>0</v>
      </c>
      <c r="O567" s="16">
        <f>IF(ISNA(INDEX($C566:$C$3618,MATCH(TRUE,INDEX($C566:$C$3618&lt;&gt;$C566,0),0))), O566, INDEX($C566:$C$3618,MATCH(TRUE,INDEX($C566:$C$3618&lt;&gt;$C566,0),0)))</f>
        <v>1414127129.2770638</v>
      </c>
      <c r="P567" s="16">
        <f t="shared" si="117"/>
        <v>1126128674.1763182</v>
      </c>
      <c r="Q567" s="27">
        <f t="shared" si="123"/>
        <v>42</v>
      </c>
      <c r="R567" s="7">
        <f t="shared" si="128"/>
        <v>6857106.0738272779</v>
      </c>
      <c r="S567" s="7">
        <f t="shared" si="120"/>
        <v>6738559.5593659682</v>
      </c>
      <c r="T567" s="5">
        <f>VLOOKUP($B567,'Benchmark Data'!$A:$B,2,FALSE)</f>
        <v>12.67</v>
      </c>
      <c r="U567" s="12">
        <f t="shared" si="129"/>
        <v>0</v>
      </c>
      <c r="V567" s="7">
        <f t="shared" si="130"/>
        <v>1476982019.2167423</v>
      </c>
    </row>
    <row r="568" spans="1:22" x14ac:dyDescent="0.25">
      <c r="A568" s="5">
        <f t="shared" si="121"/>
        <v>2005</v>
      </c>
      <c r="B568" s="6">
        <f t="shared" si="124"/>
        <v>38508</v>
      </c>
      <c r="C568" s="7">
        <f>MAX(SUMIFS('Filing Data'!$V:$V,'Filing Data'!$D:$D,'Benchmark Value'!$B568),C567)</f>
        <v>1126128674.1763182</v>
      </c>
      <c r="D568" s="7">
        <f>SUMIFS('Filing Data'!$Z:$Z,'Filing Data'!$D:$D,'Benchmark Value'!$B568)</f>
        <v>0</v>
      </c>
      <c r="E568" s="16">
        <f t="shared" si="125"/>
        <v>-15253541.340253821</v>
      </c>
      <c r="F568" s="10">
        <f>SUM(D$11:D567)</f>
        <v>0</v>
      </c>
      <c r="G568" s="10">
        <f t="shared" si="118"/>
        <v>365</v>
      </c>
      <c r="H568" s="7">
        <f t="shared" si="126"/>
        <v>-41790.524219873478</v>
      </c>
      <c r="I568" s="16">
        <f>SUMIFS('Filing Data'!$X:$X,'Filing Data'!$D:$D,'Benchmark Value'!$B568)</f>
        <v>0</v>
      </c>
      <c r="J568" s="16">
        <f t="shared" si="122"/>
        <v>28015936.438124154</v>
      </c>
      <c r="K568" s="10">
        <f>SUM(I$11:I567)</f>
        <v>0</v>
      </c>
      <c r="L568" s="27">
        <f t="shared" si="119"/>
        <v>365</v>
      </c>
      <c r="M568" s="7">
        <f t="shared" si="127"/>
        <v>76755.99024143604</v>
      </c>
      <c r="N568" s="7">
        <f>IF(ISNA(VLOOKUP(B568,'Distribution Data'!$G:$H,2,FALSE)),0,VLOOKUP(B568,'Distribution Data'!$G:$H,2,FALSE))</f>
        <v>0</v>
      </c>
      <c r="O568" s="16">
        <f>IF(ISNA(INDEX($C567:$C$3618,MATCH(TRUE,INDEX($C567:$C$3618&lt;&gt;$C567,0),0))), O567, INDEX($C567:$C$3618,MATCH(TRUE,INDEX($C567:$C$3618&lt;&gt;$C567,0),0)))</f>
        <v>1414127129.2770638</v>
      </c>
      <c r="P568" s="16">
        <f t="shared" si="117"/>
        <v>1126128674.1763182</v>
      </c>
      <c r="Q568" s="27">
        <f t="shared" si="123"/>
        <v>42</v>
      </c>
      <c r="R568" s="7">
        <f t="shared" si="128"/>
        <v>6857106.0738272779</v>
      </c>
      <c r="S568" s="7">
        <f t="shared" si="120"/>
        <v>6738559.5593659682</v>
      </c>
      <c r="T568" s="5">
        <f>VLOOKUP($B568,'Benchmark Data'!$A:$B,2,FALSE)</f>
        <v>12.67</v>
      </c>
      <c r="U568" s="12">
        <f t="shared" si="129"/>
        <v>0</v>
      </c>
      <c r="V568" s="7">
        <f t="shared" si="130"/>
        <v>1483720578.7761083</v>
      </c>
    </row>
    <row r="569" spans="1:22" x14ac:dyDescent="0.25">
      <c r="A569" s="5">
        <f t="shared" si="121"/>
        <v>2005</v>
      </c>
      <c r="B569" s="6">
        <f t="shared" si="124"/>
        <v>38509</v>
      </c>
      <c r="C569" s="7">
        <f>MAX(SUMIFS('Filing Data'!$V:$V,'Filing Data'!$D:$D,'Benchmark Value'!$B569),C568)</f>
        <v>1126128674.1763182</v>
      </c>
      <c r="D569" s="7">
        <f>SUMIFS('Filing Data'!$Z:$Z,'Filing Data'!$D:$D,'Benchmark Value'!$B569)</f>
        <v>0</v>
      </c>
      <c r="E569" s="16">
        <f t="shared" si="125"/>
        <v>-15253541.340253821</v>
      </c>
      <c r="F569" s="10">
        <f>SUM(D$11:D568)</f>
        <v>0</v>
      </c>
      <c r="G569" s="10">
        <f t="shared" si="118"/>
        <v>365</v>
      </c>
      <c r="H569" s="7">
        <f t="shared" si="126"/>
        <v>-41790.524219873478</v>
      </c>
      <c r="I569" s="16">
        <f>SUMIFS('Filing Data'!$X:$X,'Filing Data'!$D:$D,'Benchmark Value'!$B569)</f>
        <v>0</v>
      </c>
      <c r="J569" s="16">
        <f t="shared" si="122"/>
        <v>28015936.438124154</v>
      </c>
      <c r="K569" s="10">
        <f>SUM(I$11:I568)</f>
        <v>0</v>
      </c>
      <c r="L569" s="27">
        <f t="shared" si="119"/>
        <v>365</v>
      </c>
      <c r="M569" s="7">
        <f t="shared" si="127"/>
        <v>76755.99024143604</v>
      </c>
      <c r="N569" s="7">
        <f>IF(ISNA(VLOOKUP(B569,'Distribution Data'!$G:$H,2,FALSE)),0,VLOOKUP(B569,'Distribution Data'!$G:$H,2,FALSE))</f>
        <v>0</v>
      </c>
      <c r="O569" s="16">
        <f>IF(ISNA(INDEX($C568:$C$3618,MATCH(TRUE,INDEX($C568:$C$3618&lt;&gt;$C568,0),0))), O568, INDEX($C568:$C$3618,MATCH(TRUE,INDEX($C568:$C$3618&lt;&gt;$C568,0),0)))</f>
        <v>1414127129.2770638</v>
      </c>
      <c r="P569" s="16">
        <f t="shared" si="117"/>
        <v>1126128674.1763182</v>
      </c>
      <c r="Q569" s="27">
        <f t="shared" si="123"/>
        <v>42</v>
      </c>
      <c r="R569" s="7">
        <f t="shared" si="128"/>
        <v>6857106.0738272779</v>
      </c>
      <c r="S569" s="7">
        <f t="shared" si="120"/>
        <v>6738559.5593659682</v>
      </c>
      <c r="T569" s="5">
        <f>VLOOKUP($B569,'Benchmark Data'!$A:$B,2,FALSE)</f>
        <v>12.78</v>
      </c>
      <c r="U569" s="12">
        <f t="shared" si="129"/>
        <v>8.6444546163410556E-3</v>
      </c>
      <c r="V569" s="7">
        <f t="shared" si="130"/>
        <v>1503340690.3216915</v>
      </c>
    </row>
    <row r="570" spans="1:22" x14ac:dyDescent="0.25">
      <c r="A570" s="5">
        <f t="shared" si="121"/>
        <v>2005</v>
      </c>
      <c r="B570" s="6">
        <f t="shared" si="124"/>
        <v>38510</v>
      </c>
      <c r="C570" s="7">
        <f>MAX(SUMIFS('Filing Data'!$V:$V,'Filing Data'!$D:$D,'Benchmark Value'!$B570),C569)</f>
        <v>1126128674.1763182</v>
      </c>
      <c r="D570" s="7">
        <f>SUMIFS('Filing Data'!$Z:$Z,'Filing Data'!$D:$D,'Benchmark Value'!$B570)</f>
        <v>0</v>
      </c>
      <c r="E570" s="16">
        <f t="shared" si="125"/>
        <v>-15253541.340253821</v>
      </c>
      <c r="F570" s="10">
        <f>SUM(D$11:D569)</f>
        <v>0</v>
      </c>
      <c r="G570" s="10">
        <f t="shared" si="118"/>
        <v>365</v>
      </c>
      <c r="H570" s="7">
        <f t="shared" si="126"/>
        <v>-41790.524219873478</v>
      </c>
      <c r="I570" s="16">
        <f>SUMIFS('Filing Data'!$X:$X,'Filing Data'!$D:$D,'Benchmark Value'!$B570)</f>
        <v>0</v>
      </c>
      <c r="J570" s="16">
        <f t="shared" si="122"/>
        <v>28015936.438124154</v>
      </c>
      <c r="K570" s="10">
        <f>SUM(I$11:I569)</f>
        <v>0</v>
      </c>
      <c r="L570" s="27">
        <f t="shared" si="119"/>
        <v>365</v>
      </c>
      <c r="M570" s="7">
        <f t="shared" si="127"/>
        <v>76755.99024143604</v>
      </c>
      <c r="N570" s="7">
        <f>IF(ISNA(VLOOKUP(B570,'Distribution Data'!$G:$H,2,FALSE)),0,VLOOKUP(B570,'Distribution Data'!$G:$H,2,FALSE))</f>
        <v>0</v>
      </c>
      <c r="O570" s="16">
        <f>IF(ISNA(INDEX($C569:$C$3618,MATCH(TRUE,INDEX($C569:$C$3618&lt;&gt;$C569,0),0))), O569, INDEX($C569:$C$3618,MATCH(TRUE,INDEX($C569:$C$3618&lt;&gt;$C569,0),0)))</f>
        <v>1414127129.2770638</v>
      </c>
      <c r="P570" s="16">
        <f t="shared" si="117"/>
        <v>1126128674.1763182</v>
      </c>
      <c r="Q570" s="27">
        <f t="shared" si="123"/>
        <v>42</v>
      </c>
      <c r="R570" s="7">
        <f t="shared" si="128"/>
        <v>6857106.0738272779</v>
      </c>
      <c r="S570" s="7">
        <f t="shared" si="120"/>
        <v>6738559.5593659682</v>
      </c>
      <c r="T570" s="5">
        <f>VLOOKUP($B570,'Benchmark Data'!$A:$B,2,FALSE)</f>
        <v>12.9</v>
      </c>
      <c r="U570" s="12">
        <f t="shared" si="129"/>
        <v>9.3458624182378193E-3</v>
      </c>
      <c r="V570" s="7">
        <f t="shared" si="130"/>
        <v>1524195124.9075525</v>
      </c>
    </row>
    <row r="571" spans="1:22" x14ac:dyDescent="0.25">
      <c r="A571" s="5">
        <f t="shared" si="121"/>
        <v>2005</v>
      </c>
      <c r="B571" s="6">
        <f t="shared" si="124"/>
        <v>38511</v>
      </c>
      <c r="C571" s="7">
        <f>MAX(SUMIFS('Filing Data'!$V:$V,'Filing Data'!$D:$D,'Benchmark Value'!$B571),C570)</f>
        <v>1126128674.1763182</v>
      </c>
      <c r="D571" s="7">
        <f>SUMIFS('Filing Data'!$Z:$Z,'Filing Data'!$D:$D,'Benchmark Value'!$B571)</f>
        <v>0</v>
      </c>
      <c r="E571" s="16">
        <f t="shared" si="125"/>
        <v>-15253541.340253821</v>
      </c>
      <c r="F571" s="10">
        <f>SUM(D$11:D570)</f>
        <v>0</v>
      </c>
      <c r="G571" s="10">
        <f t="shared" si="118"/>
        <v>365</v>
      </c>
      <c r="H571" s="7">
        <f t="shared" si="126"/>
        <v>-41790.524219873478</v>
      </c>
      <c r="I571" s="16">
        <f>SUMIFS('Filing Data'!$X:$X,'Filing Data'!$D:$D,'Benchmark Value'!$B571)</f>
        <v>0</v>
      </c>
      <c r="J571" s="16">
        <f t="shared" si="122"/>
        <v>28015936.438124154</v>
      </c>
      <c r="K571" s="10">
        <f>SUM(I$11:I570)</f>
        <v>0</v>
      </c>
      <c r="L571" s="27">
        <f t="shared" si="119"/>
        <v>365</v>
      </c>
      <c r="M571" s="7">
        <f t="shared" si="127"/>
        <v>76755.99024143604</v>
      </c>
      <c r="N571" s="7">
        <f>IF(ISNA(VLOOKUP(B571,'Distribution Data'!$G:$H,2,FALSE)),0,VLOOKUP(B571,'Distribution Data'!$G:$H,2,FALSE))</f>
        <v>0</v>
      </c>
      <c r="O571" s="16">
        <f>IF(ISNA(INDEX($C570:$C$3618,MATCH(TRUE,INDEX($C570:$C$3618&lt;&gt;$C570,0),0))), O570, INDEX($C570:$C$3618,MATCH(TRUE,INDEX($C570:$C$3618&lt;&gt;$C570,0),0)))</f>
        <v>1414127129.2770638</v>
      </c>
      <c r="P571" s="16">
        <f t="shared" si="117"/>
        <v>1126128674.1763182</v>
      </c>
      <c r="Q571" s="27">
        <f t="shared" si="123"/>
        <v>42</v>
      </c>
      <c r="R571" s="7">
        <f t="shared" si="128"/>
        <v>6857106.0738272779</v>
      </c>
      <c r="S571" s="7">
        <f t="shared" si="120"/>
        <v>6738559.5593659682</v>
      </c>
      <c r="T571" s="5">
        <f>VLOOKUP($B571,'Benchmark Data'!$A:$B,2,FALSE)</f>
        <v>12.95</v>
      </c>
      <c r="U571" s="12">
        <f t="shared" si="129"/>
        <v>3.8684767779203319E-3</v>
      </c>
      <c r="V571" s="7">
        <f t="shared" si="130"/>
        <v>1536841417.5091958</v>
      </c>
    </row>
    <row r="572" spans="1:22" x14ac:dyDescent="0.25">
      <c r="A572" s="5">
        <f t="shared" si="121"/>
        <v>2005</v>
      </c>
      <c r="B572" s="6">
        <f t="shared" si="124"/>
        <v>38512</v>
      </c>
      <c r="C572" s="7">
        <f>MAX(SUMIFS('Filing Data'!$V:$V,'Filing Data'!$D:$D,'Benchmark Value'!$B572),C571)</f>
        <v>1126128674.1763182</v>
      </c>
      <c r="D572" s="7">
        <f>SUMIFS('Filing Data'!$Z:$Z,'Filing Data'!$D:$D,'Benchmark Value'!$B572)</f>
        <v>0</v>
      </c>
      <c r="E572" s="16">
        <f t="shared" si="125"/>
        <v>-15253541.340253821</v>
      </c>
      <c r="F572" s="10">
        <f>SUM(D$11:D571)</f>
        <v>0</v>
      </c>
      <c r="G572" s="10">
        <f t="shared" si="118"/>
        <v>365</v>
      </c>
      <c r="H572" s="7">
        <f t="shared" si="126"/>
        <v>-41790.524219873478</v>
      </c>
      <c r="I572" s="16">
        <f>SUMIFS('Filing Data'!$X:$X,'Filing Data'!$D:$D,'Benchmark Value'!$B572)</f>
        <v>0</v>
      </c>
      <c r="J572" s="16">
        <f t="shared" si="122"/>
        <v>28015936.438124154</v>
      </c>
      <c r="K572" s="10">
        <f>SUM(I$11:I571)</f>
        <v>0</v>
      </c>
      <c r="L572" s="27">
        <f t="shared" si="119"/>
        <v>365</v>
      </c>
      <c r="M572" s="7">
        <f t="shared" si="127"/>
        <v>76755.99024143604</v>
      </c>
      <c r="N572" s="7">
        <f>IF(ISNA(VLOOKUP(B572,'Distribution Data'!$G:$H,2,FALSE)),0,VLOOKUP(B572,'Distribution Data'!$G:$H,2,FALSE))</f>
        <v>0</v>
      </c>
      <c r="O572" s="16">
        <f>IF(ISNA(INDEX($C571:$C$3618,MATCH(TRUE,INDEX($C571:$C$3618&lt;&gt;$C571,0),0))), O571, INDEX($C571:$C$3618,MATCH(TRUE,INDEX($C571:$C$3618&lt;&gt;$C571,0),0)))</f>
        <v>1414127129.2770638</v>
      </c>
      <c r="P572" s="16">
        <f t="shared" si="117"/>
        <v>1126128674.1763182</v>
      </c>
      <c r="Q572" s="27">
        <f t="shared" si="123"/>
        <v>42</v>
      </c>
      <c r="R572" s="7">
        <f t="shared" si="128"/>
        <v>6857106.0738272779</v>
      </c>
      <c r="S572" s="7">
        <f t="shared" si="120"/>
        <v>6738559.5593659682</v>
      </c>
      <c r="T572" s="5">
        <f>VLOOKUP($B572,'Benchmark Data'!$A:$B,2,FALSE)</f>
        <v>12.95</v>
      </c>
      <c r="U572" s="12">
        <f t="shared" si="129"/>
        <v>0</v>
      </c>
      <c r="V572" s="7">
        <f t="shared" si="130"/>
        <v>1543579977.0685618</v>
      </c>
    </row>
    <row r="573" spans="1:22" x14ac:dyDescent="0.25">
      <c r="A573" s="5">
        <f t="shared" si="121"/>
        <v>2005</v>
      </c>
      <c r="B573" s="6">
        <f t="shared" si="124"/>
        <v>38513</v>
      </c>
      <c r="C573" s="7">
        <f>MAX(SUMIFS('Filing Data'!$V:$V,'Filing Data'!$D:$D,'Benchmark Value'!$B573),C572)</f>
        <v>1126128674.1763182</v>
      </c>
      <c r="D573" s="7">
        <f>SUMIFS('Filing Data'!$Z:$Z,'Filing Data'!$D:$D,'Benchmark Value'!$B573)</f>
        <v>0</v>
      </c>
      <c r="E573" s="16">
        <f t="shared" si="125"/>
        <v>-15253541.340253821</v>
      </c>
      <c r="F573" s="10">
        <f>SUM(D$11:D572)</f>
        <v>0</v>
      </c>
      <c r="G573" s="10">
        <f t="shared" si="118"/>
        <v>365</v>
      </c>
      <c r="H573" s="7">
        <f t="shared" si="126"/>
        <v>-41790.524219873478</v>
      </c>
      <c r="I573" s="16">
        <f>SUMIFS('Filing Data'!$X:$X,'Filing Data'!$D:$D,'Benchmark Value'!$B573)</f>
        <v>0</v>
      </c>
      <c r="J573" s="16">
        <f t="shared" si="122"/>
        <v>28015936.438124154</v>
      </c>
      <c r="K573" s="10">
        <f>SUM(I$11:I572)</f>
        <v>0</v>
      </c>
      <c r="L573" s="27">
        <f t="shared" si="119"/>
        <v>365</v>
      </c>
      <c r="M573" s="7">
        <f t="shared" si="127"/>
        <v>76755.99024143604</v>
      </c>
      <c r="N573" s="7">
        <f>IF(ISNA(VLOOKUP(B573,'Distribution Data'!$G:$H,2,FALSE)),0,VLOOKUP(B573,'Distribution Data'!$G:$H,2,FALSE))</f>
        <v>0</v>
      </c>
      <c r="O573" s="16">
        <f>IF(ISNA(INDEX($C572:$C$3618,MATCH(TRUE,INDEX($C572:$C$3618&lt;&gt;$C572,0),0))), O572, INDEX($C572:$C$3618,MATCH(TRUE,INDEX($C572:$C$3618&lt;&gt;$C572,0),0)))</f>
        <v>1414127129.2770638</v>
      </c>
      <c r="P573" s="16">
        <f t="shared" ref="P573:P636" si="131">C572</f>
        <v>1126128674.1763182</v>
      </c>
      <c r="Q573" s="27">
        <f t="shared" si="123"/>
        <v>42</v>
      </c>
      <c r="R573" s="7">
        <f t="shared" si="128"/>
        <v>6857106.0738272779</v>
      </c>
      <c r="S573" s="7">
        <f t="shared" si="120"/>
        <v>6738559.5593659682</v>
      </c>
      <c r="T573" s="5">
        <f>VLOOKUP($B573,'Benchmark Data'!$A:$B,2,FALSE)</f>
        <v>12.94</v>
      </c>
      <c r="U573" s="12">
        <f t="shared" si="129"/>
        <v>-7.7249907279222619E-4</v>
      </c>
      <c r="V573" s="7">
        <f t="shared" si="130"/>
        <v>1549126582.9776819</v>
      </c>
    </row>
    <row r="574" spans="1:22" x14ac:dyDescent="0.25">
      <c r="A574" s="5">
        <f t="shared" si="121"/>
        <v>2005</v>
      </c>
      <c r="B574" s="6">
        <f t="shared" si="124"/>
        <v>38514</v>
      </c>
      <c r="C574" s="7">
        <f>MAX(SUMIFS('Filing Data'!$V:$V,'Filing Data'!$D:$D,'Benchmark Value'!$B574),C573)</f>
        <v>1126128674.1763182</v>
      </c>
      <c r="D574" s="7">
        <f>SUMIFS('Filing Data'!$Z:$Z,'Filing Data'!$D:$D,'Benchmark Value'!$B574)</f>
        <v>0</v>
      </c>
      <c r="E574" s="16">
        <f t="shared" si="125"/>
        <v>-15253541.340253821</v>
      </c>
      <c r="F574" s="10">
        <f>SUM(D$11:D573)</f>
        <v>0</v>
      </c>
      <c r="G574" s="10">
        <f t="shared" si="118"/>
        <v>365</v>
      </c>
      <c r="H574" s="7">
        <f t="shared" si="126"/>
        <v>-41790.524219873478</v>
      </c>
      <c r="I574" s="16">
        <f>SUMIFS('Filing Data'!$X:$X,'Filing Data'!$D:$D,'Benchmark Value'!$B574)</f>
        <v>0</v>
      </c>
      <c r="J574" s="16">
        <f t="shared" si="122"/>
        <v>28015936.438124154</v>
      </c>
      <c r="K574" s="10">
        <f>SUM(I$11:I573)</f>
        <v>0</v>
      </c>
      <c r="L574" s="27">
        <f t="shared" si="119"/>
        <v>365</v>
      </c>
      <c r="M574" s="7">
        <f t="shared" si="127"/>
        <v>76755.99024143604</v>
      </c>
      <c r="N574" s="7">
        <f>IF(ISNA(VLOOKUP(B574,'Distribution Data'!$G:$H,2,FALSE)),0,VLOOKUP(B574,'Distribution Data'!$G:$H,2,FALSE))</f>
        <v>0</v>
      </c>
      <c r="O574" s="16">
        <f>IF(ISNA(INDEX($C573:$C$3618,MATCH(TRUE,INDEX($C573:$C$3618&lt;&gt;$C573,0),0))), O573, INDEX($C573:$C$3618,MATCH(TRUE,INDEX($C573:$C$3618&lt;&gt;$C573,0),0)))</f>
        <v>1414127129.2770638</v>
      </c>
      <c r="P574" s="16">
        <f t="shared" si="131"/>
        <v>1126128674.1763182</v>
      </c>
      <c r="Q574" s="27">
        <f t="shared" si="123"/>
        <v>42</v>
      </c>
      <c r="R574" s="7">
        <f t="shared" si="128"/>
        <v>6857106.0738272779</v>
      </c>
      <c r="S574" s="7">
        <f t="shared" si="120"/>
        <v>6738559.5593659682</v>
      </c>
      <c r="T574" s="5">
        <f>VLOOKUP($B574,'Benchmark Data'!$A:$B,2,FALSE)</f>
        <v>12.94</v>
      </c>
      <c r="U574" s="12">
        <f t="shared" si="129"/>
        <v>0</v>
      </c>
      <c r="V574" s="7">
        <f t="shared" si="130"/>
        <v>1555865142.5370479</v>
      </c>
    </row>
    <row r="575" spans="1:22" x14ac:dyDescent="0.25">
      <c r="A575" s="5">
        <f t="shared" si="121"/>
        <v>2005</v>
      </c>
      <c r="B575" s="6">
        <f t="shared" si="124"/>
        <v>38515</v>
      </c>
      <c r="C575" s="7">
        <f>MAX(SUMIFS('Filing Data'!$V:$V,'Filing Data'!$D:$D,'Benchmark Value'!$B575),C574)</f>
        <v>1126128674.1763182</v>
      </c>
      <c r="D575" s="7">
        <f>SUMIFS('Filing Data'!$Z:$Z,'Filing Data'!$D:$D,'Benchmark Value'!$B575)</f>
        <v>0</v>
      </c>
      <c r="E575" s="16">
        <f t="shared" si="125"/>
        <v>-15253541.340253821</v>
      </c>
      <c r="F575" s="10">
        <f>SUM(D$11:D574)</f>
        <v>0</v>
      </c>
      <c r="G575" s="10">
        <f t="shared" si="118"/>
        <v>365</v>
      </c>
      <c r="H575" s="7">
        <f t="shared" si="126"/>
        <v>-41790.524219873478</v>
      </c>
      <c r="I575" s="16">
        <f>SUMIFS('Filing Data'!$X:$X,'Filing Data'!$D:$D,'Benchmark Value'!$B575)</f>
        <v>0</v>
      </c>
      <c r="J575" s="16">
        <f t="shared" si="122"/>
        <v>28015936.438124154</v>
      </c>
      <c r="K575" s="10">
        <f>SUM(I$11:I574)</f>
        <v>0</v>
      </c>
      <c r="L575" s="27">
        <f t="shared" si="119"/>
        <v>365</v>
      </c>
      <c r="M575" s="7">
        <f t="shared" si="127"/>
        <v>76755.99024143604</v>
      </c>
      <c r="N575" s="7">
        <f>IF(ISNA(VLOOKUP(B575,'Distribution Data'!$G:$H,2,FALSE)),0,VLOOKUP(B575,'Distribution Data'!$G:$H,2,FALSE))</f>
        <v>0</v>
      </c>
      <c r="O575" s="16">
        <f>IF(ISNA(INDEX($C574:$C$3618,MATCH(TRUE,INDEX($C574:$C$3618&lt;&gt;$C574,0),0))), O574, INDEX($C574:$C$3618,MATCH(TRUE,INDEX($C574:$C$3618&lt;&gt;$C574,0),0)))</f>
        <v>1414127129.2770638</v>
      </c>
      <c r="P575" s="16">
        <f t="shared" si="131"/>
        <v>1126128674.1763182</v>
      </c>
      <c r="Q575" s="27">
        <f t="shared" si="123"/>
        <v>42</v>
      </c>
      <c r="R575" s="7">
        <f t="shared" si="128"/>
        <v>6857106.0738272779</v>
      </c>
      <c r="S575" s="7">
        <f t="shared" si="120"/>
        <v>6738559.5593659682</v>
      </c>
      <c r="T575" s="5">
        <f>VLOOKUP($B575,'Benchmark Data'!$A:$B,2,FALSE)</f>
        <v>12.94</v>
      </c>
      <c r="U575" s="12">
        <f t="shared" si="129"/>
        <v>0</v>
      </c>
      <c r="V575" s="7">
        <f t="shared" si="130"/>
        <v>1562603702.0964139</v>
      </c>
    </row>
    <row r="576" spans="1:22" x14ac:dyDescent="0.25">
      <c r="A576" s="5">
        <f t="shared" si="121"/>
        <v>2005</v>
      </c>
      <c r="B576" s="6">
        <f t="shared" si="124"/>
        <v>38516</v>
      </c>
      <c r="C576" s="7">
        <f>MAX(SUMIFS('Filing Data'!$V:$V,'Filing Data'!$D:$D,'Benchmark Value'!$B576),C575)</f>
        <v>1126128674.1763182</v>
      </c>
      <c r="D576" s="7">
        <f>SUMIFS('Filing Data'!$Z:$Z,'Filing Data'!$D:$D,'Benchmark Value'!$B576)</f>
        <v>0</v>
      </c>
      <c r="E576" s="16">
        <f t="shared" si="125"/>
        <v>-15253541.340253821</v>
      </c>
      <c r="F576" s="10">
        <f>SUM(D$11:D575)</f>
        <v>0</v>
      </c>
      <c r="G576" s="10">
        <f t="shared" si="118"/>
        <v>365</v>
      </c>
      <c r="H576" s="7">
        <f t="shared" si="126"/>
        <v>-41790.524219873478</v>
      </c>
      <c r="I576" s="16">
        <f>SUMIFS('Filing Data'!$X:$X,'Filing Data'!$D:$D,'Benchmark Value'!$B576)</f>
        <v>0</v>
      </c>
      <c r="J576" s="16">
        <f t="shared" si="122"/>
        <v>28015936.438124154</v>
      </c>
      <c r="K576" s="10">
        <f>SUM(I$11:I575)</f>
        <v>0</v>
      </c>
      <c r="L576" s="27">
        <f t="shared" si="119"/>
        <v>365</v>
      </c>
      <c r="M576" s="7">
        <f t="shared" si="127"/>
        <v>76755.99024143604</v>
      </c>
      <c r="N576" s="7">
        <f>IF(ISNA(VLOOKUP(B576,'Distribution Data'!$G:$H,2,FALSE)),0,VLOOKUP(B576,'Distribution Data'!$G:$H,2,FALSE))</f>
        <v>0</v>
      </c>
      <c r="O576" s="16">
        <f>IF(ISNA(INDEX($C575:$C$3618,MATCH(TRUE,INDEX($C575:$C$3618&lt;&gt;$C575,0),0))), O575, INDEX($C575:$C$3618,MATCH(TRUE,INDEX($C575:$C$3618&lt;&gt;$C575,0),0)))</f>
        <v>1414127129.2770638</v>
      </c>
      <c r="P576" s="16">
        <f t="shared" si="131"/>
        <v>1126128674.1763182</v>
      </c>
      <c r="Q576" s="27">
        <f t="shared" si="123"/>
        <v>42</v>
      </c>
      <c r="R576" s="7">
        <f t="shared" si="128"/>
        <v>6857106.0738272779</v>
      </c>
      <c r="S576" s="7">
        <f t="shared" si="120"/>
        <v>6738559.5593659682</v>
      </c>
      <c r="T576" s="5">
        <f>VLOOKUP($B576,'Benchmark Data'!$A:$B,2,FALSE)</f>
        <v>13.01</v>
      </c>
      <c r="U576" s="12">
        <f t="shared" si="129"/>
        <v>5.3950034516594518E-3</v>
      </c>
      <c r="V576" s="7">
        <f t="shared" si="130"/>
        <v>1577795295.592932</v>
      </c>
    </row>
    <row r="577" spans="1:22" x14ac:dyDescent="0.25">
      <c r="A577" s="5">
        <f t="shared" si="121"/>
        <v>2005</v>
      </c>
      <c r="B577" s="6">
        <f t="shared" si="124"/>
        <v>38517</v>
      </c>
      <c r="C577" s="7">
        <f>MAX(SUMIFS('Filing Data'!$V:$V,'Filing Data'!$D:$D,'Benchmark Value'!$B577),C576)</f>
        <v>1126128674.1763182</v>
      </c>
      <c r="D577" s="7">
        <f>SUMIFS('Filing Data'!$Z:$Z,'Filing Data'!$D:$D,'Benchmark Value'!$B577)</f>
        <v>0</v>
      </c>
      <c r="E577" s="16">
        <f t="shared" si="125"/>
        <v>-15253541.340253821</v>
      </c>
      <c r="F577" s="10">
        <f>SUM(D$11:D576)</f>
        <v>0</v>
      </c>
      <c r="G577" s="10">
        <f t="shared" si="118"/>
        <v>365</v>
      </c>
      <c r="H577" s="7">
        <f t="shared" si="126"/>
        <v>-41790.524219873478</v>
      </c>
      <c r="I577" s="16">
        <f>SUMIFS('Filing Data'!$X:$X,'Filing Data'!$D:$D,'Benchmark Value'!$B577)</f>
        <v>0</v>
      </c>
      <c r="J577" s="16">
        <f t="shared" si="122"/>
        <v>28015936.438124154</v>
      </c>
      <c r="K577" s="10">
        <f>SUM(I$11:I576)</f>
        <v>0</v>
      </c>
      <c r="L577" s="27">
        <f t="shared" si="119"/>
        <v>365</v>
      </c>
      <c r="M577" s="7">
        <f t="shared" si="127"/>
        <v>76755.99024143604</v>
      </c>
      <c r="N577" s="7">
        <f>IF(ISNA(VLOOKUP(B577,'Distribution Data'!$G:$H,2,FALSE)),0,VLOOKUP(B577,'Distribution Data'!$G:$H,2,FALSE))</f>
        <v>0</v>
      </c>
      <c r="O577" s="16">
        <f>IF(ISNA(INDEX($C576:$C$3618,MATCH(TRUE,INDEX($C576:$C$3618&lt;&gt;$C576,0),0))), O576, INDEX($C576:$C$3618,MATCH(TRUE,INDEX($C576:$C$3618&lt;&gt;$C576,0),0)))</f>
        <v>1414127129.2770638</v>
      </c>
      <c r="P577" s="16">
        <f t="shared" si="131"/>
        <v>1126128674.1763182</v>
      </c>
      <c r="Q577" s="27">
        <f t="shared" si="123"/>
        <v>42</v>
      </c>
      <c r="R577" s="7">
        <f t="shared" si="128"/>
        <v>6857106.0738272779</v>
      </c>
      <c r="S577" s="7">
        <f t="shared" si="120"/>
        <v>6738559.5593659682</v>
      </c>
      <c r="T577" s="5">
        <f>VLOOKUP($B577,'Benchmark Data'!$A:$B,2,FALSE)</f>
        <v>13.13</v>
      </c>
      <c r="U577" s="12">
        <f t="shared" si="129"/>
        <v>9.1813957902908781E-3</v>
      </c>
      <c r="V577" s="7">
        <f t="shared" si="130"/>
        <v>1599086924.7503879</v>
      </c>
    </row>
    <row r="578" spans="1:22" x14ac:dyDescent="0.25">
      <c r="A578" s="5">
        <f t="shared" si="121"/>
        <v>2005</v>
      </c>
      <c r="B578" s="6">
        <f t="shared" si="124"/>
        <v>38518</v>
      </c>
      <c r="C578" s="7">
        <f>MAX(SUMIFS('Filing Data'!$V:$V,'Filing Data'!$D:$D,'Benchmark Value'!$B578),C577)</f>
        <v>1126128674.1763182</v>
      </c>
      <c r="D578" s="7">
        <f>SUMIFS('Filing Data'!$Z:$Z,'Filing Data'!$D:$D,'Benchmark Value'!$B578)</f>
        <v>0</v>
      </c>
      <c r="E578" s="16">
        <f t="shared" si="125"/>
        <v>-15253541.340253821</v>
      </c>
      <c r="F578" s="10">
        <f>SUM(D$11:D577)</f>
        <v>0</v>
      </c>
      <c r="G578" s="10">
        <f t="shared" si="118"/>
        <v>365</v>
      </c>
      <c r="H578" s="7">
        <f t="shared" si="126"/>
        <v>-41790.524219873478</v>
      </c>
      <c r="I578" s="16">
        <f>SUMIFS('Filing Data'!$X:$X,'Filing Data'!$D:$D,'Benchmark Value'!$B578)</f>
        <v>0</v>
      </c>
      <c r="J578" s="16">
        <f t="shared" si="122"/>
        <v>28015936.438124154</v>
      </c>
      <c r="K578" s="10">
        <f>SUM(I$11:I577)</f>
        <v>0</v>
      </c>
      <c r="L578" s="27">
        <f t="shared" si="119"/>
        <v>365</v>
      </c>
      <c r="M578" s="7">
        <f t="shared" si="127"/>
        <v>76755.99024143604</v>
      </c>
      <c r="N578" s="7">
        <f>IF(ISNA(VLOOKUP(B578,'Distribution Data'!$G:$H,2,FALSE)),0,VLOOKUP(B578,'Distribution Data'!$G:$H,2,FALSE))</f>
        <v>0</v>
      </c>
      <c r="O578" s="16">
        <f>IF(ISNA(INDEX($C577:$C$3618,MATCH(TRUE,INDEX($C577:$C$3618&lt;&gt;$C577,0),0))), O577, INDEX($C577:$C$3618,MATCH(TRUE,INDEX($C577:$C$3618&lt;&gt;$C577,0),0)))</f>
        <v>1414127129.2770638</v>
      </c>
      <c r="P578" s="16">
        <f t="shared" si="131"/>
        <v>1126128674.1763182</v>
      </c>
      <c r="Q578" s="27">
        <f t="shared" si="123"/>
        <v>42</v>
      </c>
      <c r="R578" s="7">
        <f t="shared" si="128"/>
        <v>6857106.0738272779</v>
      </c>
      <c r="S578" s="7">
        <f t="shared" si="120"/>
        <v>6738559.5593659682</v>
      </c>
      <c r="T578" s="5">
        <f>VLOOKUP($B578,'Benchmark Data'!$A:$B,2,FALSE)</f>
        <v>13.14</v>
      </c>
      <c r="U578" s="12">
        <f t="shared" si="129"/>
        <v>7.6132474175960086E-4</v>
      </c>
      <c r="V578" s="7">
        <f t="shared" si="130"/>
        <v>1607043372.2950931</v>
      </c>
    </row>
    <row r="579" spans="1:22" x14ac:dyDescent="0.25">
      <c r="A579" s="5">
        <f t="shared" si="121"/>
        <v>2005</v>
      </c>
      <c r="B579" s="6">
        <f t="shared" si="124"/>
        <v>38519</v>
      </c>
      <c r="C579" s="7">
        <f>MAX(SUMIFS('Filing Data'!$V:$V,'Filing Data'!$D:$D,'Benchmark Value'!$B579),C578)</f>
        <v>1126128674.1763182</v>
      </c>
      <c r="D579" s="7">
        <f>SUMIFS('Filing Data'!$Z:$Z,'Filing Data'!$D:$D,'Benchmark Value'!$B579)</f>
        <v>0</v>
      </c>
      <c r="E579" s="16">
        <f t="shared" si="125"/>
        <v>-15253541.340253821</v>
      </c>
      <c r="F579" s="10">
        <f>SUM(D$11:D578)</f>
        <v>0</v>
      </c>
      <c r="G579" s="10">
        <f t="shared" si="118"/>
        <v>365</v>
      </c>
      <c r="H579" s="7">
        <f t="shared" si="126"/>
        <v>-41790.524219873478</v>
      </c>
      <c r="I579" s="16">
        <f>SUMIFS('Filing Data'!$X:$X,'Filing Data'!$D:$D,'Benchmark Value'!$B579)</f>
        <v>0</v>
      </c>
      <c r="J579" s="16">
        <f t="shared" si="122"/>
        <v>28015936.438124154</v>
      </c>
      <c r="K579" s="10">
        <f>SUM(I$11:I578)</f>
        <v>0</v>
      </c>
      <c r="L579" s="27">
        <f t="shared" si="119"/>
        <v>365</v>
      </c>
      <c r="M579" s="7">
        <f t="shared" si="127"/>
        <v>76755.99024143604</v>
      </c>
      <c r="N579" s="7">
        <f>IF(ISNA(VLOOKUP(B579,'Distribution Data'!$G:$H,2,FALSE)),0,VLOOKUP(B579,'Distribution Data'!$G:$H,2,FALSE))</f>
        <v>0</v>
      </c>
      <c r="O579" s="16">
        <f>IF(ISNA(INDEX($C578:$C$3618,MATCH(TRUE,INDEX($C578:$C$3618&lt;&gt;$C578,0),0))), O578, INDEX($C578:$C$3618,MATCH(TRUE,INDEX($C578:$C$3618&lt;&gt;$C578,0),0)))</f>
        <v>1414127129.2770638</v>
      </c>
      <c r="P579" s="16">
        <f t="shared" si="131"/>
        <v>1126128674.1763182</v>
      </c>
      <c r="Q579" s="27">
        <f t="shared" si="123"/>
        <v>42</v>
      </c>
      <c r="R579" s="7">
        <f t="shared" si="128"/>
        <v>6857106.0738272779</v>
      </c>
      <c r="S579" s="7">
        <f t="shared" si="120"/>
        <v>6738559.5593659682</v>
      </c>
      <c r="T579" s="5">
        <f>VLOOKUP($B579,'Benchmark Data'!$A:$B,2,FALSE)</f>
        <v>13.15</v>
      </c>
      <c r="U579" s="12">
        <f t="shared" si="129"/>
        <v>7.6074556730913203E-4</v>
      </c>
      <c r="V579" s="7">
        <f t="shared" si="130"/>
        <v>1615004948.1195238</v>
      </c>
    </row>
    <row r="580" spans="1:22" x14ac:dyDescent="0.25">
      <c r="A580" s="5">
        <f t="shared" si="121"/>
        <v>2005</v>
      </c>
      <c r="B580" s="6">
        <f t="shared" si="124"/>
        <v>38520</v>
      </c>
      <c r="C580" s="7">
        <f>MAX(SUMIFS('Filing Data'!$V:$V,'Filing Data'!$D:$D,'Benchmark Value'!$B580),C579)</f>
        <v>1126128674.1763182</v>
      </c>
      <c r="D580" s="7">
        <f>SUMIFS('Filing Data'!$Z:$Z,'Filing Data'!$D:$D,'Benchmark Value'!$B580)</f>
        <v>0</v>
      </c>
      <c r="E580" s="16">
        <f t="shared" si="125"/>
        <v>-15253541.340253821</v>
      </c>
      <c r="F580" s="10">
        <f>SUM(D$11:D579)</f>
        <v>0</v>
      </c>
      <c r="G580" s="10">
        <f t="shared" si="118"/>
        <v>365</v>
      </c>
      <c r="H580" s="7">
        <f t="shared" si="126"/>
        <v>-41790.524219873478</v>
      </c>
      <c r="I580" s="16">
        <f>SUMIFS('Filing Data'!$X:$X,'Filing Data'!$D:$D,'Benchmark Value'!$B580)</f>
        <v>0</v>
      </c>
      <c r="J580" s="16">
        <f t="shared" si="122"/>
        <v>28015936.438124154</v>
      </c>
      <c r="K580" s="10">
        <f>SUM(I$11:I579)</f>
        <v>0</v>
      </c>
      <c r="L580" s="27">
        <f t="shared" si="119"/>
        <v>365</v>
      </c>
      <c r="M580" s="7">
        <f t="shared" si="127"/>
        <v>76755.99024143604</v>
      </c>
      <c r="N580" s="7">
        <f>IF(ISNA(VLOOKUP(B580,'Distribution Data'!$G:$H,2,FALSE)),0,VLOOKUP(B580,'Distribution Data'!$G:$H,2,FALSE))</f>
        <v>0</v>
      </c>
      <c r="O580" s="16">
        <f>IF(ISNA(INDEX($C579:$C$3618,MATCH(TRUE,INDEX($C579:$C$3618&lt;&gt;$C579,0),0))), O579, INDEX($C579:$C$3618,MATCH(TRUE,INDEX($C579:$C$3618&lt;&gt;$C579,0),0)))</f>
        <v>1414127129.2770638</v>
      </c>
      <c r="P580" s="16">
        <f t="shared" si="131"/>
        <v>1126128674.1763182</v>
      </c>
      <c r="Q580" s="27">
        <f t="shared" si="123"/>
        <v>42</v>
      </c>
      <c r="R580" s="7">
        <f t="shared" si="128"/>
        <v>6857106.0738272779</v>
      </c>
      <c r="S580" s="7">
        <f t="shared" si="120"/>
        <v>6738559.5593659682</v>
      </c>
      <c r="T580" s="5">
        <f>VLOOKUP($B580,'Benchmark Data'!$A:$B,2,FALSE)</f>
        <v>13.3</v>
      </c>
      <c r="U580" s="12">
        <f t="shared" si="129"/>
        <v>1.134227660393451E-2</v>
      </c>
      <c r="V580" s="7">
        <f t="shared" si="130"/>
        <v>1640165617.3532569</v>
      </c>
    </row>
    <row r="581" spans="1:22" x14ac:dyDescent="0.25">
      <c r="A581" s="5">
        <f t="shared" si="121"/>
        <v>2005</v>
      </c>
      <c r="B581" s="6">
        <f t="shared" si="124"/>
        <v>38521</v>
      </c>
      <c r="C581" s="7">
        <f>MAX(SUMIFS('Filing Data'!$V:$V,'Filing Data'!$D:$D,'Benchmark Value'!$B581),C580)</f>
        <v>1126128674.1763182</v>
      </c>
      <c r="D581" s="7">
        <f>SUMIFS('Filing Data'!$Z:$Z,'Filing Data'!$D:$D,'Benchmark Value'!$B581)</f>
        <v>0</v>
      </c>
      <c r="E581" s="16">
        <f t="shared" si="125"/>
        <v>-15253541.340253821</v>
      </c>
      <c r="F581" s="10">
        <f>SUM(D$11:D580)</f>
        <v>0</v>
      </c>
      <c r="G581" s="10">
        <f t="shared" si="118"/>
        <v>365</v>
      </c>
      <c r="H581" s="7">
        <f t="shared" si="126"/>
        <v>-41790.524219873478</v>
      </c>
      <c r="I581" s="16">
        <f>SUMIFS('Filing Data'!$X:$X,'Filing Data'!$D:$D,'Benchmark Value'!$B581)</f>
        <v>0</v>
      </c>
      <c r="J581" s="16">
        <f t="shared" si="122"/>
        <v>28015936.438124154</v>
      </c>
      <c r="K581" s="10">
        <f>SUM(I$11:I580)</f>
        <v>0</v>
      </c>
      <c r="L581" s="27">
        <f t="shared" si="119"/>
        <v>365</v>
      </c>
      <c r="M581" s="7">
        <f t="shared" si="127"/>
        <v>76755.99024143604</v>
      </c>
      <c r="N581" s="7">
        <f>IF(ISNA(VLOOKUP(B581,'Distribution Data'!$G:$H,2,FALSE)),0,VLOOKUP(B581,'Distribution Data'!$G:$H,2,FALSE))</f>
        <v>0</v>
      </c>
      <c r="O581" s="16">
        <f>IF(ISNA(INDEX($C580:$C$3618,MATCH(TRUE,INDEX($C580:$C$3618&lt;&gt;$C580,0),0))), O580, INDEX($C580:$C$3618,MATCH(TRUE,INDEX($C580:$C$3618&lt;&gt;$C580,0),0)))</f>
        <v>1414127129.2770638</v>
      </c>
      <c r="P581" s="16">
        <f t="shared" si="131"/>
        <v>1126128674.1763182</v>
      </c>
      <c r="Q581" s="27">
        <f t="shared" si="123"/>
        <v>42</v>
      </c>
      <c r="R581" s="7">
        <f t="shared" si="128"/>
        <v>6857106.0738272779</v>
      </c>
      <c r="S581" s="7">
        <f t="shared" si="120"/>
        <v>6738559.5593659682</v>
      </c>
      <c r="T581" s="5">
        <f>VLOOKUP($B581,'Benchmark Data'!$A:$B,2,FALSE)</f>
        <v>13.3</v>
      </c>
      <c r="U581" s="12">
        <f t="shared" si="129"/>
        <v>0</v>
      </c>
      <c r="V581" s="7">
        <f t="shared" si="130"/>
        <v>1646904176.9126229</v>
      </c>
    </row>
    <row r="582" spans="1:22" x14ac:dyDescent="0.25">
      <c r="A582" s="5">
        <f t="shared" si="121"/>
        <v>2005</v>
      </c>
      <c r="B582" s="6">
        <f t="shared" si="124"/>
        <v>38522</v>
      </c>
      <c r="C582" s="7">
        <f>MAX(SUMIFS('Filing Data'!$V:$V,'Filing Data'!$D:$D,'Benchmark Value'!$B582),C581)</f>
        <v>1126128674.1763182</v>
      </c>
      <c r="D582" s="7">
        <f>SUMIFS('Filing Data'!$Z:$Z,'Filing Data'!$D:$D,'Benchmark Value'!$B582)</f>
        <v>0</v>
      </c>
      <c r="E582" s="16">
        <f t="shared" si="125"/>
        <v>-15253541.340253821</v>
      </c>
      <c r="F582" s="10">
        <f>SUM(D$11:D581)</f>
        <v>0</v>
      </c>
      <c r="G582" s="10">
        <f t="shared" si="118"/>
        <v>365</v>
      </c>
      <c r="H582" s="7">
        <f t="shared" si="126"/>
        <v>-41790.524219873478</v>
      </c>
      <c r="I582" s="16">
        <f>SUMIFS('Filing Data'!$X:$X,'Filing Data'!$D:$D,'Benchmark Value'!$B582)</f>
        <v>0</v>
      </c>
      <c r="J582" s="16">
        <f t="shared" si="122"/>
        <v>28015936.438124154</v>
      </c>
      <c r="K582" s="10">
        <f>SUM(I$11:I581)</f>
        <v>0</v>
      </c>
      <c r="L582" s="27">
        <f t="shared" si="119"/>
        <v>365</v>
      </c>
      <c r="M582" s="7">
        <f t="shared" si="127"/>
        <v>76755.99024143604</v>
      </c>
      <c r="N582" s="7">
        <f>IF(ISNA(VLOOKUP(B582,'Distribution Data'!$G:$H,2,FALSE)),0,VLOOKUP(B582,'Distribution Data'!$G:$H,2,FALSE))</f>
        <v>0</v>
      </c>
      <c r="O582" s="16">
        <f>IF(ISNA(INDEX($C581:$C$3618,MATCH(TRUE,INDEX($C581:$C$3618&lt;&gt;$C581,0),0))), O581, INDEX($C581:$C$3618,MATCH(TRUE,INDEX($C581:$C$3618&lt;&gt;$C581,0),0)))</f>
        <v>1414127129.2770638</v>
      </c>
      <c r="P582" s="16">
        <f t="shared" si="131"/>
        <v>1126128674.1763182</v>
      </c>
      <c r="Q582" s="27">
        <f t="shared" si="123"/>
        <v>42</v>
      </c>
      <c r="R582" s="7">
        <f t="shared" si="128"/>
        <v>6857106.0738272779</v>
      </c>
      <c r="S582" s="7">
        <f t="shared" si="120"/>
        <v>6738559.5593659682</v>
      </c>
      <c r="T582" s="5">
        <f>VLOOKUP($B582,'Benchmark Data'!$A:$B,2,FALSE)</f>
        <v>13.3</v>
      </c>
      <c r="U582" s="12">
        <f t="shared" si="129"/>
        <v>0</v>
      </c>
      <c r="V582" s="7">
        <f t="shared" si="130"/>
        <v>1653642736.4719889</v>
      </c>
    </row>
    <row r="583" spans="1:22" x14ac:dyDescent="0.25">
      <c r="A583" s="5">
        <f t="shared" si="121"/>
        <v>2005</v>
      </c>
      <c r="B583" s="6">
        <f t="shared" si="124"/>
        <v>38523</v>
      </c>
      <c r="C583" s="7">
        <f>MAX(SUMIFS('Filing Data'!$V:$V,'Filing Data'!$D:$D,'Benchmark Value'!$B583),C582)</f>
        <v>1414127129.2770638</v>
      </c>
      <c r="D583" s="7">
        <f>SUMIFS('Filing Data'!$Z:$Z,'Filing Data'!$D:$D,'Benchmark Value'!$B583)</f>
        <v>0</v>
      </c>
      <c r="E583" s="16">
        <f t="shared" si="125"/>
        <v>-15253541.340253821</v>
      </c>
      <c r="F583" s="10">
        <f>SUM(D$11:D582)</f>
        <v>0</v>
      </c>
      <c r="G583" s="10">
        <f t="shared" si="118"/>
        <v>365</v>
      </c>
      <c r="H583" s="7">
        <f t="shared" si="126"/>
        <v>-41790.524219873478</v>
      </c>
      <c r="I583" s="16">
        <f>SUMIFS('Filing Data'!$X:$X,'Filing Data'!$D:$D,'Benchmark Value'!$B583)</f>
        <v>0</v>
      </c>
      <c r="J583" s="16">
        <f t="shared" si="122"/>
        <v>28015936.438124154</v>
      </c>
      <c r="K583" s="10">
        <f>SUM(I$11:I582)</f>
        <v>0</v>
      </c>
      <c r="L583" s="27">
        <f t="shared" si="119"/>
        <v>365</v>
      </c>
      <c r="M583" s="7">
        <f t="shared" si="127"/>
        <v>76755.99024143604</v>
      </c>
      <c r="N583" s="7">
        <f>IF(ISNA(VLOOKUP(B583,'Distribution Data'!$G:$H,2,FALSE)),0,VLOOKUP(B583,'Distribution Data'!$G:$H,2,FALSE))</f>
        <v>0</v>
      </c>
      <c r="O583" s="16">
        <f>IF(ISNA(INDEX($C582:$C$3618,MATCH(TRUE,INDEX($C582:$C$3618&lt;&gt;$C582,0),0))), O582, INDEX($C582:$C$3618,MATCH(TRUE,INDEX($C582:$C$3618&lt;&gt;$C582,0),0)))</f>
        <v>1414127129.2770638</v>
      </c>
      <c r="P583" s="16">
        <f t="shared" si="131"/>
        <v>1126128674.1763182</v>
      </c>
      <c r="Q583" s="27">
        <f t="shared" si="123"/>
        <v>42</v>
      </c>
      <c r="R583" s="7">
        <f t="shared" si="128"/>
        <v>6857106.0738272779</v>
      </c>
      <c r="S583" s="7">
        <f t="shared" si="120"/>
        <v>6738559.5593659682</v>
      </c>
      <c r="T583" s="5">
        <f>VLOOKUP($B583,'Benchmark Data'!$A:$B,2,FALSE)</f>
        <v>13.27</v>
      </c>
      <c r="U583" s="12">
        <f t="shared" si="129"/>
        <v>-2.2581868835919784E-3</v>
      </c>
      <c r="V583" s="7">
        <f t="shared" si="130"/>
        <v>1656651274.8212676</v>
      </c>
    </row>
    <row r="584" spans="1:22" x14ac:dyDescent="0.25">
      <c r="A584" s="5">
        <f t="shared" si="121"/>
        <v>2005</v>
      </c>
      <c r="B584" s="6">
        <f t="shared" si="124"/>
        <v>38524</v>
      </c>
      <c r="C584" s="7">
        <f>MAX(SUMIFS('Filing Data'!$V:$V,'Filing Data'!$D:$D,'Benchmark Value'!$B584),C583)</f>
        <v>1414127129.2770638</v>
      </c>
      <c r="D584" s="7">
        <f>SUMIFS('Filing Data'!$Z:$Z,'Filing Data'!$D:$D,'Benchmark Value'!$B584)</f>
        <v>0</v>
      </c>
      <c r="E584" s="16">
        <f t="shared" si="125"/>
        <v>-15253541.340253821</v>
      </c>
      <c r="F584" s="10">
        <f>SUM(D$11:D583)</f>
        <v>0</v>
      </c>
      <c r="G584" s="10">
        <f t="shared" si="118"/>
        <v>365</v>
      </c>
      <c r="H584" s="7">
        <f t="shared" si="126"/>
        <v>-41790.524219873478</v>
      </c>
      <c r="I584" s="16">
        <f>SUMIFS('Filing Data'!$X:$X,'Filing Data'!$D:$D,'Benchmark Value'!$B584)</f>
        <v>0</v>
      </c>
      <c r="J584" s="16">
        <f t="shared" si="122"/>
        <v>28015936.438124154</v>
      </c>
      <c r="K584" s="10">
        <f>SUM(I$11:I583)</f>
        <v>0</v>
      </c>
      <c r="L584" s="27">
        <f t="shared" si="119"/>
        <v>365</v>
      </c>
      <c r="M584" s="7">
        <f t="shared" si="127"/>
        <v>76755.99024143604</v>
      </c>
      <c r="N584" s="7">
        <f>IF(ISNA(VLOOKUP(B584,'Distribution Data'!$G:$H,2,FALSE)),0,VLOOKUP(B584,'Distribution Data'!$G:$H,2,FALSE))</f>
        <v>0</v>
      </c>
      <c r="O584" s="16">
        <f>IF(ISNA(INDEX($C583:$C$3618,MATCH(TRUE,INDEX($C583:$C$3618&lt;&gt;$C583,0),0))), O583, INDEX($C583:$C$3618,MATCH(TRUE,INDEX($C583:$C$3618&lt;&gt;$C583,0),0)))</f>
        <v>1477596218.864033</v>
      </c>
      <c r="P584" s="16">
        <f t="shared" si="131"/>
        <v>1414127129.2770638</v>
      </c>
      <c r="Q584" s="27">
        <f t="shared" si="123"/>
        <v>15</v>
      </c>
      <c r="R584" s="7">
        <f t="shared" si="128"/>
        <v>4231272.6391312759</v>
      </c>
      <c r="S584" s="7">
        <f t="shared" si="120"/>
        <v>4112726.1246699668</v>
      </c>
      <c r="T584" s="5">
        <f>VLOOKUP($B584,'Benchmark Data'!$A:$B,2,FALSE)</f>
        <v>13.15</v>
      </c>
      <c r="U584" s="12">
        <f t="shared" si="129"/>
        <v>-9.0840897203424732E-3</v>
      </c>
      <c r="V584" s="7">
        <f t="shared" si="130"/>
        <v>1645782979.6212542</v>
      </c>
    </row>
    <row r="585" spans="1:22" x14ac:dyDescent="0.25">
      <c r="A585" s="5">
        <f t="shared" si="121"/>
        <v>2005</v>
      </c>
      <c r="B585" s="6">
        <f t="shared" si="124"/>
        <v>38525</v>
      </c>
      <c r="C585" s="7">
        <f>MAX(SUMIFS('Filing Data'!$V:$V,'Filing Data'!$D:$D,'Benchmark Value'!$B585),C584)</f>
        <v>1414127129.2770638</v>
      </c>
      <c r="D585" s="7">
        <f>SUMIFS('Filing Data'!$Z:$Z,'Filing Data'!$D:$D,'Benchmark Value'!$B585)</f>
        <v>0</v>
      </c>
      <c r="E585" s="16">
        <f t="shared" si="125"/>
        <v>-15253541.340253821</v>
      </c>
      <c r="F585" s="10">
        <f>SUM(D$11:D584)</f>
        <v>0</v>
      </c>
      <c r="G585" s="10">
        <f t="shared" si="118"/>
        <v>365</v>
      </c>
      <c r="H585" s="7">
        <f t="shared" si="126"/>
        <v>-41790.524219873478</v>
      </c>
      <c r="I585" s="16">
        <f>SUMIFS('Filing Data'!$X:$X,'Filing Data'!$D:$D,'Benchmark Value'!$B585)</f>
        <v>0</v>
      </c>
      <c r="J585" s="16">
        <f t="shared" si="122"/>
        <v>28015936.438124154</v>
      </c>
      <c r="K585" s="10">
        <f>SUM(I$11:I584)</f>
        <v>0</v>
      </c>
      <c r="L585" s="27">
        <f t="shared" si="119"/>
        <v>365</v>
      </c>
      <c r="M585" s="7">
        <f t="shared" si="127"/>
        <v>76755.99024143604</v>
      </c>
      <c r="N585" s="7">
        <f>IF(ISNA(VLOOKUP(B585,'Distribution Data'!$G:$H,2,FALSE)),0,VLOOKUP(B585,'Distribution Data'!$G:$H,2,FALSE))</f>
        <v>0</v>
      </c>
      <c r="O585" s="16">
        <f>IF(ISNA(INDEX($C584:$C$3618,MATCH(TRUE,INDEX($C584:$C$3618&lt;&gt;$C584,0),0))), O584, INDEX($C584:$C$3618,MATCH(TRUE,INDEX($C584:$C$3618&lt;&gt;$C584,0),0)))</f>
        <v>1477596218.864033</v>
      </c>
      <c r="P585" s="16">
        <f t="shared" si="131"/>
        <v>1414127129.2770638</v>
      </c>
      <c r="Q585" s="27">
        <f t="shared" si="123"/>
        <v>15</v>
      </c>
      <c r="R585" s="7">
        <f t="shared" si="128"/>
        <v>4231272.6391312759</v>
      </c>
      <c r="S585" s="7">
        <f t="shared" si="120"/>
        <v>4112726.1246699668</v>
      </c>
      <c r="T585" s="5">
        <f>VLOOKUP($B585,'Benchmark Data'!$A:$B,2,FALSE)</f>
        <v>13.14</v>
      </c>
      <c r="U585" s="12">
        <f t="shared" si="129"/>
        <v>-7.6074556730904421E-4</v>
      </c>
      <c r="V585" s="7">
        <f t="shared" si="130"/>
        <v>1648644159.7538168</v>
      </c>
    </row>
    <row r="586" spans="1:22" x14ac:dyDescent="0.25">
      <c r="A586" s="5">
        <f t="shared" si="121"/>
        <v>2005</v>
      </c>
      <c r="B586" s="6">
        <f t="shared" si="124"/>
        <v>38526</v>
      </c>
      <c r="C586" s="7">
        <f>MAX(SUMIFS('Filing Data'!$V:$V,'Filing Data'!$D:$D,'Benchmark Value'!$B586),C585)</f>
        <v>1414127129.2770638</v>
      </c>
      <c r="D586" s="7">
        <f>SUMIFS('Filing Data'!$Z:$Z,'Filing Data'!$D:$D,'Benchmark Value'!$B586)</f>
        <v>0</v>
      </c>
      <c r="E586" s="16">
        <f t="shared" si="125"/>
        <v>-15253541.340253821</v>
      </c>
      <c r="F586" s="10">
        <f>SUM(D$11:D585)</f>
        <v>0</v>
      </c>
      <c r="G586" s="10">
        <f t="shared" si="118"/>
        <v>365</v>
      </c>
      <c r="H586" s="7">
        <f t="shared" si="126"/>
        <v>-41790.524219873478</v>
      </c>
      <c r="I586" s="16">
        <f>SUMIFS('Filing Data'!$X:$X,'Filing Data'!$D:$D,'Benchmark Value'!$B586)</f>
        <v>0</v>
      </c>
      <c r="J586" s="16">
        <f t="shared" si="122"/>
        <v>28015936.438124154</v>
      </c>
      <c r="K586" s="10">
        <f>SUM(I$11:I585)</f>
        <v>0</v>
      </c>
      <c r="L586" s="27">
        <f t="shared" si="119"/>
        <v>365</v>
      </c>
      <c r="M586" s="7">
        <f t="shared" si="127"/>
        <v>76755.99024143604</v>
      </c>
      <c r="N586" s="7">
        <f>IF(ISNA(VLOOKUP(B586,'Distribution Data'!$G:$H,2,FALSE)),0,VLOOKUP(B586,'Distribution Data'!$G:$H,2,FALSE))</f>
        <v>0</v>
      </c>
      <c r="O586" s="16">
        <f>IF(ISNA(INDEX($C585:$C$3618,MATCH(TRUE,INDEX($C585:$C$3618&lt;&gt;$C585,0),0))), O585, INDEX($C585:$C$3618,MATCH(TRUE,INDEX($C585:$C$3618&lt;&gt;$C585,0),0)))</f>
        <v>1477596218.864033</v>
      </c>
      <c r="P586" s="16">
        <f t="shared" si="131"/>
        <v>1414127129.2770638</v>
      </c>
      <c r="Q586" s="27">
        <f t="shared" si="123"/>
        <v>15</v>
      </c>
      <c r="R586" s="7">
        <f t="shared" si="128"/>
        <v>4231272.6391312759</v>
      </c>
      <c r="S586" s="7">
        <f t="shared" si="120"/>
        <v>4112726.1246699668</v>
      </c>
      <c r="T586" s="5">
        <f>VLOOKUP($B586,'Benchmark Data'!$A:$B,2,FALSE)</f>
        <v>13.12</v>
      </c>
      <c r="U586" s="12">
        <f t="shared" si="129"/>
        <v>-1.5232295405215258E-3</v>
      </c>
      <c r="V586" s="7">
        <f t="shared" si="130"/>
        <v>1650247534.0371568</v>
      </c>
    </row>
    <row r="587" spans="1:22" x14ac:dyDescent="0.25">
      <c r="A587" s="5">
        <f t="shared" si="121"/>
        <v>2005</v>
      </c>
      <c r="B587" s="6">
        <f t="shared" si="124"/>
        <v>38527</v>
      </c>
      <c r="C587" s="7">
        <f>MAX(SUMIFS('Filing Data'!$V:$V,'Filing Data'!$D:$D,'Benchmark Value'!$B587),C586)</f>
        <v>1414127129.2770638</v>
      </c>
      <c r="D587" s="7">
        <f>SUMIFS('Filing Data'!$Z:$Z,'Filing Data'!$D:$D,'Benchmark Value'!$B587)</f>
        <v>0</v>
      </c>
      <c r="E587" s="16">
        <f t="shared" si="125"/>
        <v>-15253541.340253821</v>
      </c>
      <c r="F587" s="10">
        <f>SUM(D$11:D586)</f>
        <v>0</v>
      </c>
      <c r="G587" s="10">
        <f t="shared" ref="G587:G650" si="132">COUNTIFS(F$11:F$3618,F587,A$11:A$3618,YEAR(B587))</f>
        <v>365</v>
      </c>
      <c r="H587" s="7">
        <f t="shared" si="126"/>
        <v>-41790.524219873478</v>
      </c>
      <c r="I587" s="16">
        <f>SUMIFS('Filing Data'!$X:$X,'Filing Data'!$D:$D,'Benchmark Value'!$B587)</f>
        <v>0</v>
      </c>
      <c r="J587" s="16">
        <f t="shared" si="122"/>
        <v>28015936.438124154</v>
      </c>
      <c r="K587" s="10">
        <f>SUM(I$11:I586)</f>
        <v>0</v>
      </c>
      <c r="L587" s="27">
        <f t="shared" ref="L587:L650" si="133">COUNTIFS(K$11:K$3618,K587,A$11:A$3618,YEAR(B587))</f>
        <v>365</v>
      </c>
      <c r="M587" s="7">
        <f t="shared" si="127"/>
        <v>76755.99024143604</v>
      </c>
      <c r="N587" s="7">
        <f>IF(ISNA(VLOOKUP(B587,'Distribution Data'!$G:$H,2,FALSE)),0,VLOOKUP(B587,'Distribution Data'!$G:$H,2,FALSE))</f>
        <v>0</v>
      </c>
      <c r="O587" s="16">
        <f>IF(ISNA(INDEX($C586:$C$3618,MATCH(TRUE,INDEX($C586:$C$3618&lt;&gt;$C586,0),0))), O586, INDEX($C586:$C$3618,MATCH(TRUE,INDEX($C586:$C$3618&lt;&gt;$C586,0),0)))</f>
        <v>1477596218.864033</v>
      </c>
      <c r="P587" s="16">
        <f t="shared" si="131"/>
        <v>1414127129.2770638</v>
      </c>
      <c r="Q587" s="27">
        <f t="shared" si="123"/>
        <v>15</v>
      </c>
      <c r="R587" s="7">
        <f t="shared" si="128"/>
        <v>4231272.6391312759</v>
      </c>
      <c r="S587" s="7">
        <f t="shared" ref="S587:S650" si="134">IF(AND($E$3&lt;&gt;"Y",$E$4&lt;&gt;"Y"),R587-N587+H587, IF(AND($E$3="Y",$E$4="Y"), R587-N587-M587, IF($E$4="Y", R587-N587-M587+H587, IF($E$3="Y", R587-N587, R587-N587))))</f>
        <v>4112726.1246699668</v>
      </c>
      <c r="T587" s="5">
        <f>VLOOKUP($B587,'Benchmark Data'!$A:$B,2,FALSE)</f>
        <v>13.06</v>
      </c>
      <c r="U587" s="12">
        <f t="shared" si="129"/>
        <v>-4.5836596676579284E-3</v>
      </c>
      <c r="V587" s="7">
        <f t="shared" si="130"/>
        <v>1646813396.439096</v>
      </c>
    </row>
    <row r="588" spans="1:22" x14ac:dyDescent="0.25">
      <c r="A588" s="5">
        <f t="shared" ref="A588:A651" si="135">YEAR(B588)</f>
        <v>2005</v>
      </c>
      <c r="B588" s="6">
        <f t="shared" si="124"/>
        <v>38528</v>
      </c>
      <c r="C588" s="7">
        <f>MAX(SUMIFS('Filing Data'!$V:$V,'Filing Data'!$D:$D,'Benchmark Value'!$B588),C587)</f>
        <v>1414127129.2770638</v>
      </c>
      <c r="D588" s="7">
        <f>SUMIFS('Filing Data'!$Z:$Z,'Filing Data'!$D:$D,'Benchmark Value'!$B588)</f>
        <v>0</v>
      </c>
      <c r="E588" s="16">
        <f t="shared" si="125"/>
        <v>-15253541.340253821</v>
      </c>
      <c r="F588" s="10">
        <f>SUM(D$11:D587)</f>
        <v>0</v>
      </c>
      <c r="G588" s="10">
        <f t="shared" si="132"/>
        <v>365</v>
      </c>
      <c r="H588" s="7">
        <f t="shared" si="126"/>
        <v>-41790.524219873478</v>
      </c>
      <c r="I588" s="16">
        <f>SUMIFS('Filing Data'!$X:$X,'Filing Data'!$D:$D,'Benchmark Value'!$B588)</f>
        <v>0</v>
      </c>
      <c r="J588" s="16">
        <f t="shared" ref="J588:J651" si="136">IF(I588&lt;&gt;0,J587,IF(ISNA(INDEX($I588:$I952,MATCH(TRUE,INDEX($I588:$I952&lt;&gt;$I588,0),0))),0,INDEX($I588:$I952,MATCH(TRUE,INDEX($I588:$I952&lt;&gt;$I588,0),0))))</f>
        <v>28015936.438124154</v>
      </c>
      <c r="K588" s="10">
        <f>SUM(I$11:I587)</f>
        <v>0</v>
      </c>
      <c r="L588" s="27">
        <f t="shared" si="133"/>
        <v>365</v>
      </c>
      <c r="M588" s="7">
        <f t="shared" si="127"/>
        <v>76755.99024143604</v>
      </c>
      <c r="N588" s="7">
        <f>IF(ISNA(VLOOKUP(B588,'Distribution Data'!$G:$H,2,FALSE)),0,VLOOKUP(B588,'Distribution Data'!$G:$H,2,FALSE))</f>
        <v>0</v>
      </c>
      <c r="O588" s="16">
        <f>IF(ISNA(INDEX($C587:$C$3618,MATCH(TRUE,INDEX($C587:$C$3618&lt;&gt;$C587,0),0))), O587, INDEX($C587:$C$3618,MATCH(TRUE,INDEX($C587:$C$3618&lt;&gt;$C587,0),0)))</f>
        <v>1477596218.864033</v>
      </c>
      <c r="P588" s="16">
        <f t="shared" si="131"/>
        <v>1414127129.2770638</v>
      </c>
      <c r="Q588" s="27">
        <f t="shared" ref="Q588:Q651" si="137">MATCH($O588,$C$11:$C$3618,0)-MATCH($C587,$C$11:$C$3618,0)</f>
        <v>15</v>
      </c>
      <c r="R588" s="7">
        <f t="shared" si="128"/>
        <v>4231272.6391312759</v>
      </c>
      <c r="S588" s="7">
        <f t="shared" si="134"/>
        <v>4112726.1246699668</v>
      </c>
      <c r="T588" s="5">
        <f>VLOOKUP($B588,'Benchmark Data'!$A:$B,2,FALSE)</f>
        <v>13.06</v>
      </c>
      <c r="U588" s="12">
        <f t="shared" si="129"/>
        <v>0</v>
      </c>
      <c r="V588" s="7">
        <f t="shared" si="130"/>
        <v>1650926122.563766</v>
      </c>
    </row>
    <row r="589" spans="1:22" x14ac:dyDescent="0.25">
      <c r="A589" s="5">
        <f t="shared" si="135"/>
        <v>2005</v>
      </c>
      <c r="B589" s="6">
        <f t="shared" ref="B589:B652" si="138">B588+1</f>
        <v>38529</v>
      </c>
      <c r="C589" s="7">
        <f>MAX(SUMIFS('Filing Data'!$V:$V,'Filing Data'!$D:$D,'Benchmark Value'!$B589),C588)</f>
        <v>1414127129.2770638</v>
      </c>
      <c r="D589" s="7">
        <f>SUMIFS('Filing Data'!$Z:$Z,'Filing Data'!$D:$D,'Benchmark Value'!$B589)</f>
        <v>0</v>
      </c>
      <c r="E589" s="16">
        <f t="shared" ref="E589:E652" si="139">IF(D589&lt;&gt;0,E588,IF(ISNA(INDEX($D589:$D953,MATCH(TRUE,INDEX($D589:$D953&lt;&gt;$D589,0),0))),0,INDEX($D589:$D953,MATCH(TRUE,INDEX($D589:$D953&lt;&gt;$D589,0),0))))</f>
        <v>-15253541.340253821</v>
      </c>
      <c r="F589" s="10">
        <f>SUM(D$11:D588)</f>
        <v>0</v>
      </c>
      <c r="G589" s="10">
        <f t="shared" si="132"/>
        <v>365</v>
      </c>
      <c r="H589" s="7">
        <f t="shared" ref="H589:H652" si="140">E589/G589</f>
        <v>-41790.524219873478</v>
      </c>
      <c r="I589" s="16">
        <f>SUMIFS('Filing Data'!$X:$X,'Filing Data'!$D:$D,'Benchmark Value'!$B589)</f>
        <v>0</v>
      </c>
      <c r="J589" s="16">
        <f t="shared" si="136"/>
        <v>28015936.438124154</v>
      </c>
      <c r="K589" s="10">
        <f>SUM(I$11:I588)</f>
        <v>0</v>
      </c>
      <c r="L589" s="27">
        <f t="shared" si="133"/>
        <v>365</v>
      </c>
      <c r="M589" s="7">
        <f t="shared" ref="M589:M652" si="141">J589/L589</f>
        <v>76755.99024143604</v>
      </c>
      <c r="N589" s="7">
        <f>IF(ISNA(VLOOKUP(B589,'Distribution Data'!$G:$H,2,FALSE)),0,VLOOKUP(B589,'Distribution Data'!$G:$H,2,FALSE))</f>
        <v>0</v>
      </c>
      <c r="O589" s="16">
        <f>IF(ISNA(INDEX($C588:$C$3618,MATCH(TRUE,INDEX($C588:$C$3618&lt;&gt;$C588,0),0))), O588, INDEX($C588:$C$3618,MATCH(TRUE,INDEX($C588:$C$3618&lt;&gt;$C588,0),0)))</f>
        <v>1477596218.864033</v>
      </c>
      <c r="P589" s="16">
        <f t="shared" si="131"/>
        <v>1414127129.2770638</v>
      </c>
      <c r="Q589" s="27">
        <f t="shared" si="137"/>
        <v>15</v>
      </c>
      <c r="R589" s="7">
        <f t="shared" ref="R589:R652" si="142">IF(Q589=0, 0, (O589-P589)/Q589)</f>
        <v>4231272.6391312759</v>
      </c>
      <c r="S589" s="7">
        <f t="shared" si="134"/>
        <v>4112726.1246699668</v>
      </c>
      <c r="T589" s="5">
        <f>VLOOKUP($B589,'Benchmark Data'!$A:$B,2,FALSE)</f>
        <v>13.06</v>
      </c>
      <c r="U589" s="12">
        <f t="shared" ref="U589:U652" si="143">LN(T589/T588)</f>
        <v>0</v>
      </c>
      <c r="V589" s="7">
        <f t="shared" ref="V589:V652" si="144">V588*EXP($U589)+$S589</f>
        <v>1655038848.688436</v>
      </c>
    </row>
    <row r="590" spans="1:22" x14ac:dyDescent="0.25">
      <c r="A590" s="5">
        <f t="shared" si="135"/>
        <v>2005</v>
      </c>
      <c r="B590" s="6">
        <f t="shared" si="138"/>
        <v>38530</v>
      </c>
      <c r="C590" s="7">
        <f>MAX(SUMIFS('Filing Data'!$V:$V,'Filing Data'!$D:$D,'Benchmark Value'!$B590),C589)</f>
        <v>1414127129.2770638</v>
      </c>
      <c r="D590" s="7">
        <f>SUMIFS('Filing Data'!$Z:$Z,'Filing Data'!$D:$D,'Benchmark Value'!$B590)</f>
        <v>0</v>
      </c>
      <c r="E590" s="16">
        <f t="shared" si="139"/>
        <v>-15253541.340253821</v>
      </c>
      <c r="F590" s="10">
        <f>SUM(D$11:D589)</f>
        <v>0</v>
      </c>
      <c r="G590" s="10">
        <f t="shared" si="132"/>
        <v>365</v>
      </c>
      <c r="H590" s="7">
        <f t="shared" si="140"/>
        <v>-41790.524219873478</v>
      </c>
      <c r="I590" s="16">
        <f>SUMIFS('Filing Data'!$X:$X,'Filing Data'!$D:$D,'Benchmark Value'!$B590)</f>
        <v>0</v>
      </c>
      <c r="J590" s="16">
        <f t="shared" si="136"/>
        <v>28015936.438124154</v>
      </c>
      <c r="K590" s="10">
        <f>SUM(I$11:I589)</f>
        <v>0</v>
      </c>
      <c r="L590" s="27">
        <f t="shared" si="133"/>
        <v>365</v>
      </c>
      <c r="M590" s="7">
        <f t="shared" si="141"/>
        <v>76755.99024143604</v>
      </c>
      <c r="N590" s="7">
        <f>IF(ISNA(VLOOKUP(B590,'Distribution Data'!$G:$H,2,FALSE)),0,VLOOKUP(B590,'Distribution Data'!$G:$H,2,FALSE))</f>
        <v>0</v>
      </c>
      <c r="O590" s="16">
        <f>IF(ISNA(INDEX($C589:$C$3618,MATCH(TRUE,INDEX($C589:$C$3618&lt;&gt;$C589,0),0))), O589, INDEX($C589:$C$3618,MATCH(TRUE,INDEX($C589:$C$3618&lt;&gt;$C589,0),0)))</f>
        <v>1477596218.864033</v>
      </c>
      <c r="P590" s="16">
        <f t="shared" si="131"/>
        <v>1414127129.2770638</v>
      </c>
      <c r="Q590" s="27">
        <f t="shared" si="137"/>
        <v>15</v>
      </c>
      <c r="R590" s="7">
        <f t="shared" si="142"/>
        <v>4231272.6391312759</v>
      </c>
      <c r="S590" s="7">
        <f t="shared" si="134"/>
        <v>4112726.1246699668</v>
      </c>
      <c r="T590" s="5">
        <f>VLOOKUP($B590,'Benchmark Data'!$A:$B,2,FALSE)</f>
        <v>13.04</v>
      </c>
      <c r="U590" s="12">
        <f t="shared" si="143"/>
        <v>-1.5325673497782273E-3</v>
      </c>
      <c r="V590" s="7">
        <f t="shared" si="144"/>
        <v>1656617058.9651909</v>
      </c>
    </row>
    <row r="591" spans="1:22" x14ac:dyDescent="0.25">
      <c r="A591" s="5">
        <f t="shared" si="135"/>
        <v>2005</v>
      </c>
      <c r="B591" s="6">
        <f t="shared" si="138"/>
        <v>38531</v>
      </c>
      <c r="C591" s="7">
        <f>MAX(SUMIFS('Filing Data'!$V:$V,'Filing Data'!$D:$D,'Benchmark Value'!$B591),C590)</f>
        <v>1414127129.2770638</v>
      </c>
      <c r="D591" s="7">
        <f>SUMIFS('Filing Data'!$Z:$Z,'Filing Data'!$D:$D,'Benchmark Value'!$B591)</f>
        <v>0</v>
      </c>
      <c r="E591" s="16">
        <f t="shared" si="139"/>
        <v>-15253541.340253821</v>
      </c>
      <c r="F591" s="10">
        <f>SUM(D$11:D590)</f>
        <v>0</v>
      </c>
      <c r="G591" s="10">
        <f t="shared" si="132"/>
        <v>365</v>
      </c>
      <c r="H591" s="7">
        <f t="shared" si="140"/>
        <v>-41790.524219873478</v>
      </c>
      <c r="I591" s="16">
        <f>SUMIFS('Filing Data'!$X:$X,'Filing Data'!$D:$D,'Benchmark Value'!$B591)</f>
        <v>0</v>
      </c>
      <c r="J591" s="16">
        <f t="shared" si="136"/>
        <v>28015936.438124154</v>
      </c>
      <c r="K591" s="10">
        <f>SUM(I$11:I590)</f>
        <v>0</v>
      </c>
      <c r="L591" s="27">
        <f t="shared" si="133"/>
        <v>365</v>
      </c>
      <c r="M591" s="7">
        <f t="shared" si="141"/>
        <v>76755.99024143604</v>
      </c>
      <c r="N591" s="7">
        <f>IF(ISNA(VLOOKUP(B591,'Distribution Data'!$G:$H,2,FALSE)),0,VLOOKUP(B591,'Distribution Data'!$G:$H,2,FALSE))</f>
        <v>0</v>
      </c>
      <c r="O591" s="16">
        <f>IF(ISNA(INDEX($C590:$C$3618,MATCH(TRUE,INDEX($C590:$C$3618&lt;&gt;$C590,0),0))), O590, INDEX($C590:$C$3618,MATCH(TRUE,INDEX($C590:$C$3618&lt;&gt;$C590,0),0)))</f>
        <v>1477596218.864033</v>
      </c>
      <c r="P591" s="16">
        <f t="shared" si="131"/>
        <v>1414127129.2770638</v>
      </c>
      <c r="Q591" s="27">
        <f t="shared" si="137"/>
        <v>15</v>
      </c>
      <c r="R591" s="7">
        <f t="shared" si="142"/>
        <v>4231272.6391312759</v>
      </c>
      <c r="S591" s="7">
        <f t="shared" si="134"/>
        <v>4112726.1246699668</v>
      </c>
      <c r="T591" s="5">
        <f>VLOOKUP($B591,'Benchmark Data'!$A:$B,2,FALSE)</f>
        <v>13.13</v>
      </c>
      <c r="U591" s="12">
        <f t="shared" si="143"/>
        <v>6.8781318161980501E-3</v>
      </c>
      <c r="V591" s="7">
        <f t="shared" si="144"/>
        <v>1672163491.7851729</v>
      </c>
    </row>
    <row r="592" spans="1:22" x14ac:dyDescent="0.25">
      <c r="A592" s="5">
        <f t="shared" si="135"/>
        <v>2005</v>
      </c>
      <c r="B592" s="6">
        <f t="shared" si="138"/>
        <v>38532</v>
      </c>
      <c r="C592" s="7">
        <f>MAX(SUMIFS('Filing Data'!$V:$V,'Filing Data'!$D:$D,'Benchmark Value'!$B592),C591)</f>
        <v>1414127129.2770638</v>
      </c>
      <c r="D592" s="7">
        <f>SUMIFS('Filing Data'!$Z:$Z,'Filing Data'!$D:$D,'Benchmark Value'!$B592)</f>
        <v>0</v>
      </c>
      <c r="E592" s="16">
        <f t="shared" si="139"/>
        <v>-15253541.340253821</v>
      </c>
      <c r="F592" s="10">
        <f>SUM(D$11:D591)</f>
        <v>0</v>
      </c>
      <c r="G592" s="10">
        <f t="shared" si="132"/>
        <v>365</v>
      </c>
      <c r="H592" s="7">
        <f t="shared" si="140"/>
        <v>-41790.524219873478</v>
      </c>
      <c r="I592" s="16">
        <f>SUMIFS('Filing Data'!$X:$X,'Filing Data'!$D:$D,'Benchmark Value'!$B592)</f>
        <v>0</v>
      </c>
      <c r="J592" s="16">
        <f t="shared" si="136"/>
        <v>28015936.438124154</v>
      </c>
      <c r="K592" s="10">
        <f>SUM(I$11:I591)</f>
        <v>0</v>
      </c>
      <c r="L592" s="27">
        <f t="shared" si="133"/>
        <v>365</v>
      </c>
      <c r="M592" s="7">
        <f t="shared" si="141"/>
        <v>76755.99024143604</v>
      </c>
      <c r="N592" s="7">
        <f>IF(ISNA(VLOOKUP(B592,'Distribution Data'!$G:$H,2,FALSE)),0,VLOOKUP(B592,'Distribution Data'!$G:$H,2,FALSE))</f>
        <v>0</v>
      </c>
      <c r="O592" s="16">
        <f>IF(ISNA(INDEX($C591:$C$3618,MATCH(TRUE,INDEX($C591:$C$3618&lt;&gt;$C591,0),0))), O591, INDEX($C591:$C$3618,MATCH(TRUE,INDEX($C591:$C$3618&lt;&gt;$C591,0),0)))</f>
        <v>1477596218.864033</v>
      </c>
      <c r="P592" s="16">
        <f t="shared" si="131"/>
        <v>1414127129.2770638</v>
      </c>
      <c r="Q592" s="27">
        <f t="shared" si="137"/>
        <v>15</v>
      </c>
      <c r="R592" s="7">
        <f t="shared" si="142"/>
        <v>4231272.6391312759</v>
      </c>
      <c r="S592" s="7">
        <f t="shared" si="134"/>
        <v>4112726.1246699668</v>
      </c>
      <c r="T592" s="5">
        <f>VLOOKUP($B592,'Benchmark Data'!$A:$B,2,FALSE)</f>
        <v>13.17</v>
      </c>
      <c r="U592" s="12">
        <f t="shared" si="143"/>
        <v>3.0418274404847207E-3</v>
      </c>
      <c r="V592" s="7">
        <f t="shared" si="144"/>
        <v>1681370394.5794091</v>
      </c>
    </row>
    <row r="593" spans="1:22" x14ac:dyDescent="0.25">
      <c r="A593" s="5">
        <f t="shared" si="135"/>
        <v>2005</v>
      </c>
      <c r="B593" s="6">
        <f t="shared" si="138"/>
        <v>38533</v>
      </c>
      <c r="C593" s="7">
        <f>MAX(SUMIFS('Filing Data'!$V:$V,'Filing Data'!$D:$D,'Benchmark Value'!$B593),C592)</f>
        <v>1414127129.2770638</v>
      </c>
      <c r="D593" s="7">
        <f>SUMIFS('Filing Data'!$Z:$Z,'Filing Data'!$D:$D,'Benchmark Value'!$B593)</f>
        <v>0</v>
      </c>
      <c r="E593" s="16">
        <f t="shared" si="139"/>
        <v>-15253541.340253821</v>
      </c>
      <c r="F593" s="10">
        <f>SUM(D$11:D592)</f>
        <v>0</v>
      </c>
      <c r="G593" s="10">
        <f t="shared" si="132"/>
        <v>365</v>
      </c>
      <c r="H593" s="7">
        <f t="shared" si="140"/>
        <v>-41790.524219873478</v>
      </c>
      <c r="I593" s="16">
        <f>SUMIFS('Filing Data'!$X:$X,'Filing Data'!$D:$D,'Benchmark Value'!$B593)</f>
        <v>0</v>
      </c>
      <c r="J593" s="16">
        <f t="shared" si="136"/>
        <v>28015936.438124154</v>
      </c>
      <c r="K593" s="10">
        <f>SUM(I$11:I592)</f>
        <v>0</v>
      </c>
      <c r="L593" s="27">
        <f t="shared" si="133"/>
        <v>365</v>
      </c>
      <c r="M593" s="7">
        <f t="shared" si="141"/>
        <v>76755.99024143604</v>
      </c>
      <c r="N593" s="7">
        <f>IF(ISNA(VLOOKUP(B593,'Distribution Data'!$G:$H,2,FALSE)),0,VLOOKUP(B593,'Distribution Data'!$G:$H,2,FALSE))</f>
        <v>7283931.0660259044</v>
      </c>
      <c r="O593" s="16">
        <f>IF(ISNA(INDEX($C592:$C$3618,MATCH(TRUE,INDEX($C592:$C$3618&lt;&gt;$C592,0),0))), O592, INDEX($C592:$C$3618,MATCH(TRUE,INDEX($C592:$C$3618&lt;&gt;$C592,0),0)))</f>
        <v>1477596218.864033</v>
      </c>
      <c r="P593" s="16">
        <f t="shared" si="131"/>
        <v>1414127129.2770638</v>
      </c>
      <c r="Q593" s="27">
        <f t="shared" si="137"/>
        <v>15</v>
      </c>
      <c r="R593" s="7">
        <f t="shared" si="142"/>
        <v>4231272.6391312759</v>
      </c>
      <c r="S593" s="7">
        <f t="shared" si="134"/>
        <v>-3171204.9413559376</v>
      </c>
      <c r="T593" s="5">
        <f>VLOOKUP($B593,'Benchmark Data'!$A:$B,2,FALSE)</f>
        <v>13.19</v>
      </c>
      <c r="U593" s="12">
        <f t="shared" si="143"/>
        <v>1.5174509740336296E-3</v>
      </c>
      <c r="V593" s="7">
        <f t="shared" si="144"/>
        <v>1680752523.570596</v>
      </c>
    </row>
    <row r="594" spans="1:22" x14ac:dyDescent="0.25">
      <c r="A594" s="5">
        <f t="shared" si="135"/>
        <v>2005</v>
      </c>
      <c r="B594" s="6">
        <f t="shared" si="138"/>
        <v>38534</v>
      </c>
      <c r="C594" s="7">
        <f>MAX(SUMIFS('Filing Data'!$V:$V,'Filing Data'!$D:$D,'Benchmark Value'!$B594),C593)</f>
        <v>1414127129.2770638</v>
      </c>
      <c r="D594" s="7">
        <f>SUMIFS('Filing Data'!$Z:$Z,'Filing Data'!$D:$D,'Benchmark Value'!$B594)</f>
        <v>0</v>
      </c>
      <c r="E594" s="16">
        <f t="shared" si="139"/>
        <v>-15253541.340253821</v>
      </c>
      <c r="F594" s="10">
        <f>SUM(D$11:D593)</f>
        <v>0</v>
      </c>
      <c r="G594" s="10">
        <f t="shared" si="132"/>
        <v>365</v>
      </c>
      <c r="H594" s="7">
        <f t="shared" si="140"/>
        <v>-41790.524219873478</v>
      </c>
      <c r="I594" s="16">
        <f>SUMIFS('Filing Data'!$X:$X,'Filing Data'!$D:$D,'Benchmark Value'!$B594)</f>
        <v>0</v>
      </c>
      <c r="J594" s="16">
        <f t="shared" si="136"/>
        <v>28015936.438124154</v>
      </c>
      <c r="K594" s="10">
        <f>SUM(I$11:I593)</f>
        <v>0</v>
      </c>
      <c r="L594" s="27">
        <f t="shared" si="133"/>
        <v>365</v>
      </c>
      <c r="M594" s="7">
        <f t="shared" si="141"/>
        <v>76755.99024143604</v>
      </c>
      <c r="N594" s="7">
        <f>IF(ISNA(VLOOKUP(B594,'Distribution Data'!$G:$H,2,FALSE)),0,VLOOKUP(B594,'Distribution Data'!$G:$H,2,FALSE))</f>
        <v>0</v>
      </c>
      <c r="O594" s="16">
        <f>IF(ISNA(INDEX($C593:$C$3618,MATCH(TRUE,INDEX($C593:$C$3618&lt;&gt;$C593,0),0))), O593, INDEX($C593:$C$3618,MATCH(TRUE,INDEX($C593:$C$3618&lt;&gt;$C593,0),0)))</f>
        <v>1477596218.864033</v>
      </c>
      <c r="P594" s="16">
        <f t="shared" si="131"/>
        <v>1414127129.2770638</v>
      </c>
      <c r="Q594" s="27">
        <f t="shared" si="137"/>
        <v>15</v>
      </c>
      <c r="R594" s="7">
        <f t="shared" si="142"/>
        <v>4231272.6391312759</v>
      </c>
      <c r="S594" s="7">
        <f t="shared" si="134"/>
        <v>4112726.1246699668</v>
      </c>
      <c r="T594" s="5">
        <f>VLOOKUP($B594,'Benchmark Data'!$A:$B,2,FALSE)</f>
        <v>13.31</v>
      </c>
      <c r="U594" s="12">
        <f t="shared" si="143"/>
        <v>9.0566656777971381E-3</v>
      </c>
      <c r="V594" s="7">
        <f t="shared" si="144"/>
        <v>1700156402.2978797</v>
      </c>
    </row>
    <row r="595" spans="1:22" x14ac:dyDescent="0.25">
      <c r="A595" s="5">
        <f t="shared" si="135"/>
        <v>2005</v>
      </c>
      <c r="B595" s="6">
        <f t="shared" si="138"/>
        <v>38535</v>
      </c>
      <c r="C595" s="7">
        <f>MAX(SUMIFS('Filing Data'!$V:$V,'Filing Data'!$D:$D,'Benchmark Value'!$B595),C594)</f>
        <v>1414127129.2770638</v>
      </c>
      <c r="D595" s="7">
        <f>SUMIFS('Filing Data'!$Z:$Z,'Filing Data'!$D:$D,'Benchmark Value'!$B595)</f>
        <v>0</v>
      </c>
      <c r="E595" s="16">
        <f t="shared" si="139"/>
        <v>-15253541.340253821</v>
      </c>
      <c r="F595" s="10">
        <f>SUM(D$11:D594)</f>
        <v>0</v>
      </c>
      <c r="G595" s="10">
        <f t="shared" si="132"/>
        <v>365</v>
      </c>
      <c r="H595" s="7">
        <f t="shared" si="140"/>
        <v>-41790.524219873478</v>
      </c>
      <c r="I595" s="16">
        <f>SUMIFS('Filing Data'!$X:$X,'Filing Data'!$D:$D,'Benchmark Value'!$B595)</f>
        <v>0</v>
      </c>
      <c r="J595" s="16">
        <f t="shared" si="136"/>
        <v>28015936.438124154</v>
      </c>
      <c r="K595" s="10">
        <f>SUM(I$11:I594)</f>
        <v>0</v>
      </c>
      <c r="L595" s="27">
        <f t="shared" si="133"/>
        <v>365</v>
      </c>
      <c r="M595" s="7">
        <f t="shared" si="141"/>
        <v>76755.99024143604</v>
      </c>
      <c r="N595" s="7">
        <f>IF(ISNA(VLOOKUP(B595,'Distribution Data'!$G:$H,2,FALSE)),0,VLOOKUP(B595,'Distribution Data'!$G:$H,2,FALSE))</f>
        <v>0</v>
      </c>
      <c r="O595" s="16">
        <f>IF(ISNA(INDEX($C594:$C$3618,MATCH(TRUE,INDEX($C594:$C$3618&lt;&gt;$C594,0),0))), O594, INDEX($C594:$C$3618,MATCH(TRUE,INDEX($C594:$C$3618&lt;&gt;$C594,0),0)))</f>
        <v>1477596218.864033</v>
      </c>
      <c r="P595" s="16">
        <f t="shared" si="131"/>
        <v>1414127129.2770638</v>
      </c>
      <c r="Q595" s="27">
        <f t="shared" si="137"/>
        <v>15</v>
      </c>
      <c r="R595" s="7">
        <f t="shared" si="142"/>
        <v>4231272.6391312759</v>
      </c>
      <c r="S595" s="7">
        <f t="shared" si="134"/>
        <v>4112726.1246699668</v>
      </c>
      <c r="T595" s="5">
        <f>VLOOKUP($B595,'Benchmark Data'!$A:$B,2,FALSE)</f>
        <v>13.31</v>
      </c>
      <c r="U595" s="12">
        <f t="shared" si="143"/>
        <v>0</v>
      </c>
      <c r="V595" s="7">
        <f t="shared" si="144"/>
        <v>1704269128.4225497</v>
      </c>
    </row>
    <row r="596" spans="1:22" x14ac:dyDescent="0.25">
      <c r="A596" s="5">
        <f t="shared" si="135"/>
        <v>2005</v>
      </c>
      <c r="B596" s="6">
        <f t="shared" si="138"/>
        <v>38536</v>
      </c>
      <c r="C596" s="7">
        <f>MAX(SUMIFS('Filing Data'!$V:$V,'Filing Data'!$D:$D,'Benchmark Value'!$B596),C595)</f>
        <v>1414127129.2770638</v>
      </c>
      <c r="D596" s="7">
        <f>SUMIFS('Filing Data'!$Z:$Z,'Filing Data'!$D:$D,'Benchmark Value'!$B596)</f>
        <v>0</v>
      </c>
      <c r="E596" s="16">
        <f t="shared" si="139"/>
        <v>-15253541.340253821</v>
      </c>
      <c r="F596" s="10">
        <f>SUM(D$11:D595)</f>
        <v>0</v>
      </c>
      <c r="G596" s="10">
        <f t="shared" si="132"/>
        <v>365</v>
      </c>
      <c r="H596" s="7">
        <f t="shared" si="140"/>
        <v>-41790.524219873478</v>
      </c>
      <c r="I596" s="16">
        <f>SUMIFS('Filing Data'!$X:$X,'Filing Data'!$D:$D,'Benchmark Value'!$B596)</f>
        <v>0</v>
      </c>
      <c r="J596" s="16">
        <f t="shared" si="136"/>
        <v>28015936.438124154</v>
      </c>
      <c r="K596" s="10">
        <f>SUM(I$11:I595)</f>
        <v>0</v>
      </c>
      <c r="L596" s="27">
        <f t="shared" si="133"/>
        <v>365</v>
      </c>
      <c r="M596" s="7">
        <f t="shared" si="141"/>
        <v>76755.99024143604</v>
      </c>
      <c r="N596" s="7">
        <f>IF(ISNA(VLOOKUP(B596,'Distribution Data'!$G:$H,2,FALSE)),0,VLOOKUP(B596,'Distribution Data'!$G:$H,2,FALSE))</f>
        <v>0</v>
      </c>
      <c r="O596" s="16">
        <f>IF(ISNA(INDEX($C595:$C$3618,MATCH(TRUE,INDEX($C595:$C$3618&lt;&gt;$C595,0),0))), O595, INDEX($C595:$C$3618,MATCH(TRUE,INDEX($C595:$C$3618&lt;&gt;$C595,0),0)))</f>
        <v>1477596218.864033</v>
      </c>
      <c r="P596" s="16">
        <f t="shared" si="131"/>
        <v>1414127129.2770638</v>
      </c>
      <c r="Q596" s="27">
        <f t="shared" si="137"/>
        <v>15</v>
      </c>
      <c r="R596" s="7">
        <f t="shared" si="142"/>
        <v>4231272.6391312759</v>
      </c>
      <c r="S596" s="7">
        <f t="shared" si="134"/>
        <v>4112726.1246699668</v>
      </c>
      <c r="T596" s="5">
        <f>VLOOKUP($B596,'Benchmark Data'!$A:$B,2,FALSE)</f>
        <v>13.31</v>
      </c>
      <c r="U596" s="12">
        <f t="shared" si="143"/>
        <v>0</v>
      </c>
      <c r="V596" s="7">
        <f t="shared" si="144"/>
        <v>1708381854.5472198</v>
      </c>
    </row>
    <row r="597" spans="1:22" x14ac:dyDescent="0.25">
      <c r="A597" s="5">
        <f t="shared" si="135"/>
        <v>2005</v>
      </c>
      <c r="B597" s="6">
        <f t="shared" si="138"/>
        <v>38537</v>
      </c>
      <c r="C597" s="7">
        <f>MAX(SUMIFS('Filing Data'!$V:$V,'Filing Data'!$D:$D,'Benchmark Value'!$B597),C596)</f>
        <v>1414127129.2770638</v>
      </c>
      <c r="D597" s="7">
        <f>SUMIFS('Filing Data'!$Z:$Z,'Filing Data'!$D:$D,'Benchmark Value'!$B597)</f>
        <v>0</v>
      </c>
      <c r="E597" s="16">
        <f t="shared" si="139"/>
        <v>-15253541.340253821</v>
      </c>
      <c r="F597" s="10">
        <f>SUM(D$11:D596)</f>
        <v>0</v>
      </c>
      <c r="G597" s="10">
        <f t="shared" si="132"/>
        <v>365</v>
      </c>
      <c r="H597" s="7">
        <f t="shared" si="140"/>
        <v>-41790.524219873478</v>
      </c>
      <c r="I597" s="16">
        <f>SUMIFS('Filing Data'!$X:$X,'Filing Data'!$D:$D,'Benchmark Value'!$B597)</f>
        <v>0</v>
      </c>
      <c r="J597" s="16">
        <f t="shared" si="136"/>
        <v>28015936.438124154</v>
      </c>
      <c r="K597" s="10">
        <f>SUM(I$11:I596)</f>
        <v>0</v>
      </c>
      <c r="L597" s="27">
        <f t="shared" si="133"/>
        <v>365</v>
      </c>
      <c r="M597" s="7">
        <f t="shared" si="141"/>
        <v>76755.99024143604</v>
      </c>
      <c r="N597" s="7">
        <f>IF(ISNA(VLOOKUP(B597,'Distribution Data'!$G:$H,2,FALSE)),0,VLOOKUP(B597,'Distribution Data'!$G:$H,2,FALSE))</f>
        <v>0</v>
      </c>
      <c r="O597" s="16">
        <f>IF(ISNA(INDEX($C596:$C$3618,MATCH(TRUE,INDEX($C596:$C$3618&lt;&gt;$C596,0),0))), O596, INDEX($C596:$C$3618,MATCH(TRUE,INDEX($C596:$C$3618&lt;&gt;$C596,0),0)))</f>
        <v>1477596218.864033</v>
      </c>
      <c r="P597" s="16">
        <f t="shared" si="131"/>
        <v>1414127129.2770638</v>
      </c>
      <c r="Q597" s="27">
        <f t="shared" si="137"/>
        <v>15</v>
      </c>
      <c r="R597" s="7">
        <f t="shared" si="142"/>
        <v>4231272.6391312759</v>
      </c>
      <c r="S597" s="7">
        <f t="shared" si="134"/>
        <v>4112726.1246699668</v>
      </c>
      <c r="T597" s="5">
        <f>VLOOKUP($B597,'Benchmark Data'!$A:$B,2,FALSE)</f>
        <v>13.31</v>
      </c>
      <c r="U597" s="12">
        <f t="shared" si="143"/>
        <v>0</v>
      </c>
      <c r="V597" s="7">
        <f t="shared" si="144"/>
        <v>1712494580.6718898</v>
      </c>
    </row>
    <row r="598" spans="1:22" x14ac:dyDescent="0.25">
      <c r="A598" s="5">
        <f t="shared" si="135"/>
        <v>2005</v>
      </c>
      <c r="B598" s="6">
        <f t="shared" si="138"/>
        <v>38538</v>
      </c>
      <c r="C598" s="7">
        <f>MAX(SUMIFS('Filing Data'!$V:$V,'Filing Data'!$D:$D,'Benchmark Value'!$B598),C597)</f>
        <v>1477596218.864033</v>
      </c>
      <c r="D598" s="7">
        <f>SUMIFS('Filing Data'!$Z:$Z,'Filing Data'!$D:$D,'Benchmark Value'!$B598)</f>
        <v>0</v>
      </c>
      <c r="E598" s="16">
        <f t="shared" si="139"/>
        <v>-15253541.340253821</v>
      </c>
      <c r="F598" s="10">
        <f>SUM(D$11:D597)</f>
        <v>0</v>
      </c>
      <c r="G598" s="10">
        <f t="shared" si="132"/>
        <v>365</v>
      </c>
      <c r="H598" s="7">
        <f t="shared" si="140"/>
        <v>-41790.524219873478</v>
      </c>
      <c r="I598" s="16">
        <f>SUMIFS('Filing Data'!$X:$X,'Filing Data'!$D:$D,'Benchmark Value'!$B598)</f>
        <v>0</v>
      </c>
      <c r="J598" s="16">
        <f t="shared" si="136"/>
        <v>28015936.438124154</v>
      </c>
      <c r="K598" s="10">
        <f>SUM(I$11:I597)</f>
        <v>0</v>
      </c>
      <c r="L598" s="27">
        <f t="shared" si="133"/>
        <v>365</v>
      </c>
      <c r="M598" s="7">
        <f t="shared" si="141"/>
        <v>76755.99024143604</v>
      </c>
      <c r="N598" s="7">
        <f>IF(ISNA(VLOOKUP(B598,'Distribution Data'!$G:$H,2,FALSE)),0,VLOOKUP(B598,'Distribution Data'!$G:$H,2,FALSE))</f>
        <v>0</v>
      </c>
      <c r="O598" s="16">
        <f>IF(ISNA(INDEX($C597:$C$3618,MATCH(TRUE,INDEX($C597:$C$3618&lt;&gt;$C597,0),0))), O597, INDEX($C597:$C$3618,MATCH(TRUE,INDEX($C597:$C$3618&lt;&gt;$C597,0),0)))</f>
        <v>1477596218.864033</v>
      </c>
      <c r="P598" s="16">
        <f t="shared" si="131"/>
        <v>1414127129.2770638</v>
      </c>
      <c r="Q598" s="27">
        <f t="shared" si="137"/>
        <v>15</v>
      </c>
      <c r="R598" s="7">
        <f t="shared" si="142"/>
        <v>4231272.6391312759</v>
      </c>
      <c r="S598" s="7">
        <f t="shared" si="134"/>
        <v>4112726.1246699668</v>
      </c>
      <c r="T598" s="5">
        <f>VLOOKUP($B598,'Benchmark Data'!$A:$B,2,FALSE)</f>
        <v>13.46</v>
      </c>
      <c r="U598" s="12">
        <f t="shared" si="143"/>
        <v>1.1206691809561424E-2</v>
      </c>
      <c r="V598" s="7">
        <f t="shared" si="144"/>
        <v>1735906644.6703978</v>
      </c>
    </row>
    <row r="599" spans="1:22" x14ac:dyDescent="0.25">
      <c r="A599" s="5">
        <f t="shared" si="135"/>
        <v>2005</v>
      </c>
      <c r="B599" s="6">
        <f t="shared" si="138"/>
        <v>38539</v>
      </c>
      <c r="C599" s="7">
        <f>MAX(SUMIFS('Filing Data'!$V:$V,'Filing Data'!$D:$D,'Benchmark Value'!$B599),C598)</f>
        <v>1477596218.864033</v>
      </c>
      <c r="D599" s="7">
        <f>SUMIFS('Filing Data'!$Z:$Z,'Filing Data'!$D:$D,'Benchmark Value'!$B599)</f>
        <v>0</v>
      </c>
      <c r="E599" s="16">
        <f t="shared" si="139"/>
        <v>-15253541.340253821</v>
      </c>
      <c r="F599" s="10">
        <f>SUM(D$11:D598)</f>
        <v>0</v>
      </c>
      <c r="G599" s="10">
        <f t="shared" si="132"/>
        <v>365</v>
      </c>
      <c r="H599" s="7">
        <f t="shared" si="140"/>
        <v>-41790.524219873478</v>
      </c>
      <c r="I599" s="16">
        <f>SUMIFS('Filing Data'!$X:$X,'Filing Data'!$D:$D,'Benchmark Value'!$B599)</f>
        <v>0</v>
      </c>
      <c r="J599" s="16">
        <f t="shared" si="136"/>
        <v>28015936.438124154</v>
      </c>
      <c r="K599" s="10">
        <f>SUM(I$11:I598)</f>
        <v>0</v>
      </c>
      <c r="L599" s="27">
        <f t="shared" si="133"/>
        <v>365</v>
      </c>
      <c r="M599" s="7">
        <f t="shared" si="141"/>
        <v>76755.99024143604</v>
      </c>
      <c r="N599" s="7">
        <f>IF(ISNA(VLOOKUP(B599,'Distribution Data'!$G:$H,2,FALSE)),0,VLOOKUP(B599,'Distribution Data'!$G:$H,2,FALSE))</f>
        <v>0</v>
      </c>
      <c r="O599" s="16">
        <f>IF(ISNA(INDEX($C598:$C$3618,MATCH(TRUE,INDEX($C598:$C$3618&lt;&gt;$C598,0),0))), O598, INDEX($C598:$C$3618,MATCH(TRUE,INDEX($C598:$C$3618&lt;&gt;$C598,0),0)))</f>
        <v>1591701306.2562802</v>
      </c>
      <c r="P599" s="16">
        <f t="shared" si="131"/>
        <v>1477596218.864033</v>
      </c>
      <c r="Q599" s="27">
        <f t="shared" si="137"/>
        <v>43</v>
      </c>
      <c r="R599" s="7">
        <f t="shared" si="142"/>
        <v>2653606.6835406325</v>
      </c>
      <c r="S599" s="7">
        <f t="shared" si="134"/>
        <v>2535060.1690793233</v>
      </c>
      <c r="T599" s="5">
        <f>VLOOKUP($B599,'Benchmark Data'!$A:$B,2,FALSE)</f>
        <v>13.39</v>
      </c>
      <c r="U599" s="12">
        <f t="shared" si="143"/>
        <v>-5.2141645135005887E-3</v>
      </c>
      <c r="V599" s="7">
        <f t="shared" si="144"/>
        <v>1729413958.5447574</v>
      </c>
    </row>
    <row r="600" spans="1:22" x14ac:dyDescent="0.25">
      <c r="A600" s="5">
        <f t="shared" si="135"/>
        <v>2005</v>
      </c>
      <c r="B600" s="6">
        <f t="shared" si="138"/>
        <v>38540</v>
      </c>
      <c r="C600" s="7">
        <f>MAX(SUMIFS('Filing Data'!$V:$V,'Filing Data'!$D:$D,'Benchmark Value'!$B600),C599)</f>
        <v>1477596218.864033</v>
      </c>
      <c r="D600" s="7">
        <f>SUMIFS('Filing Data'!$Z:$Z,'Filing Data'!$D:$D,'Benchmark Value'!$B600)</f>
        <v>0</v>
      </c>
      <c r="E600" s="16">
        <f t="shared" si="139"/>
        <v>-15253541.340253821</v>
      </c>
      <c r="F600" s="10">
        <f>SUM(D$11:D599)</f>
        <v>0</v>
      </c>
      <c r="G600" s="10">
        <f t="shared" si="132"/>
        <v>365</v>
      </c>
      <c r="H600" s="7">
        <f t="shared" si="140"/>
        <v>-41790.524219873478</v>
      </c>
      <c r="I600" s="16">
        <f>SUMIFS('Filing Data'!$X:$X,'Filing Data'!$D:$D,'Benchmark Value'!$B600)</f>
        <v>0</v>
      </c>
      <c r="J600" s="16">
        <f t="shared" si="136"/>
        <v>28015936.438124154</v>
      </c>
      <c r="K600" s="10">
        <f>SUM(I$11:I599)</f>
        <v>0</v>
      </c>
      <c r="L600" s="27">
        <f t="shared" si="133"/>
        <v>365</v>
      </c>
      <c r="M600" s="7">
        <f t="shared" si="141"/>
        <v>76755.99024143604</v>
      </c>
      <c r="N600" s="7">
        <f>IF(ISNA(VLOOKUP(B600,'Distribution Data'!$G:$H,2,FALSE)),0,VLOOKUP(B600,'Distribution Data'!$G:$H,2,FALSE))</f>
        <v>0</v>
      </c>
      <c r="O600" s="16">
        <f>IF(ISNA(INDEX($C599:$C$3618,MATCH(TRUE,INDEX($C599:$C$3618&lt;&gt;$C599,0),0))), O599, INDEX($C599:$C$3618,MATCH(TRUE,INDEX($C599:$C$3618&lt;&gt;$C599,0),0)))</f>
        <v>1591701306.2562802</v>
      </c>
      <c r="P600" s="16">
        <f t="shared" si="131"/>
        <v>1477596218.864033</v>
      </c>
      <c r="Q600" s="27">
        <f t="shared" si="137"/>
        <v>43</v>
      </c>
      <c r="R600" s="7">
        <f t="shared" si="142"/>
        <v>2653606.6835406325</v>
      </c>
      <c r="S600" s="7">
        <f t="shared" si="134"/>
        <v>2535060.1690793233</v>
      </c>
      <c r="T600" s="5">
        <f>VLOOKUP($B600,'Benchmark Data'!$A:$B,2,FALSE)</f>
        <v>13.45</v>
      </c>
      <c r="U600" s="12">
        <f t="shared" si="143"/>
        <v>4.470946344766853E-3</v>
      </c>
      <c r="V600" s="7">
        <f t="shared" si="144"/>
        <v>1739698446.4593694</v>
      </c>
    </row>
    <row r="601" spans="1:22" x14ac:dyDescent="0.25">
      <c r="A601" s="5">
        <f t="shared" si="135"/>
        <v>2005</v>
      </c>
      <c r="B601" s="6">
        <f t="shared" si="138"/>
        <v>38541</v>
      </c>
      <c r="C601" s="7">
        <f>MAX(SUMIFS('Filing Data'!$V:$V,'Filing Data'!$D:$D,'Benchmark Value'!$B601),C600)</f>
        <v>1477596218.864033</v>
      </c>
      <c r="D601" s="7">
        <f>SUMIFS('Filing Data'!$Z:$Z,'Filing Data'!$D:$D,'Benchmark Value'!$B601)</f>
        <v>0</v>
      </c>
      <c r="E601" s="16">
        <f t="shared" si="139"/>
        <v>-15253541.340253821</v>
      </c>
      <c r="F601" s="10">
        <f>SUM(D$11:D600)</f>
        <v>0</v>
      </c>
      <c r="G601" s="10">
        <f t="shared" si="132"/>
        <v>365</v>
      </c>
      <c r="H601" s="7">
        <f t="shared" si="140"/>
        <v>-41790.524219873478</v>
      </c>
      <c r="I601" s="16">
        <f>SUMIFS('Filing Data'!$X:$X,'Filing Data'!$D:$D,'Benchmark Value'!$B601)</f>
        <v>0</v>
      </c>
      <c r="J601" s="16">
        <f t="shared" si="136"/>
        <v>28015936.438124154</v>
      </c>
      <c r="K601" s="10">
        <f>SUM(I$11:I600)</f>
        <v>0</v>
      </c>
      <c r="L601" s="27">
        <f t="shared" si="133"/>
        <v>365</v>
      </c>
      <c r="M601" s="7">
        <f t="shared" si="141"/>
        <v>76755.99024143604</v>
      </c>
      <c r="N601" s="7">
        <f>IF(ISNA(VLOOKUP(B601,'Distribution Data'!$G:$H,2,FALSE)),0,VLOOKUP(B601,'Distribution Data'!$G:$H,2,FALSE))</f>
        <v>0</v>
      </c>
      <c r="O601" s="16">
        <f>IF(ISNA(INDEX($C600:$C$3618,MATCH(TRUE,INDEX($C600:$C$3618&lt;&gt;$C600,0),0))), O600, INDEX($C600:$C$3618,MATCH(TRUE,INDEX($C600:$C$3618&lt;&gt;$C600,0),0)))</f>
        <v>1591701306.2562802</v>
      </c>
      <c r="P601" s="16">
        <f t="shared" si="131"/>
        <v>1477596218.864033</v>
      </c>
      <c r="Q601" s="27">
        <f t="shared" si="137"/>
        <v>43</v>
      </c>
      <c r="R601" s="7">
        <f t="shared" si="142"/>
        <v>2653606.6835406325</v>
      </c>
      <c r="S601" s="7">
        <f t="shared" si="134"/>
        <v>2535060.1690793233</v>
      </c>
      <c r="T601" s="5">
        <f>VLOOKUP($B601,'Benchmark Data'!$A:$B,2,FALSE)</f>
        <v>13.65</v>
      </c>
      <c r="U601" s="12">
        <f t="shared" si="143"/>
        <v>1.4760415583120674E-2</v>
      </c>
      <c r="V601" s="7">
        <f t="shared" si="144"/>
        <v>1768102628.5088856</v>
      </c>
    </row>
    <row r="602" spans="1:22" x14ac:dyDescent="0.25">
      <c r="A602" s="5">
        <f t="shared" si="135"/>
        <v>2005</v>
      </c>
      <c r="B602" s="6">
        <f t="shared" si="138"/>
        <v>38542</v>
      </c>
      <c r="C602" s="7">
        <f>MAX(SUMIFS('Filing Data'!$V:$V,'Filing Data'!$D:$D,'Benchmark Value'!$B602),C601)</f>
        <v>1477596218.864033</v>
      </c>
      <c r="D602" s="7">
        <f>SUMIFS('Filing Data'!$Z:$Z,'Filing Data'!$D:$D,'Benchmark Value'!$B602)</f>
        <v>0</v>
      </c>
      <c r="E602" s="16">
        <f t="shared" si="139"/>
        <v>-15253541.340253821</v>
      </c>
      <c r="F602" s="10">
        <f>SUM(D$11:D601)</f>
        <v>0</v>
      </c>
      <c r="G602" s="10">
        <f t="shared" si="132"/>
        <v>365</v>
      </c>
      <c r="H602" s="7">
        <f t="shared" si="140"/>
        <v>-41790.524219873478</v>
      </c>
      <c r="I602" s="16">
        <f>SUMIFS('Filing Data'!$X:$X,'Filing Data'!$D:$D,'Benchmark Value'!$B602)</f>
        <v>0</v>
      </c>
      <c r="J602" s="16">
        <f t="shared" si="136"/>
        <v>28015936.438124154</v>
      </c>
      <c r="K602" s="10">
        <f>SUM(I$11:I601)</f>
        <v>0</v>
      </c>
      <c r="L602" s="27">
        <f t="shared" si="133"/>
        <v>365</v>
      </c>
      <c r="M602" s="7">
        <f t="shared" si="141"/>
        <v>76755.99024143604</v>
      </c>
      <c r="N602" s="7">
        <f>IF(ISNA(VLOOKUP(B602,'Distribution Data'!$G:$H,2,FALSE)),0,VLOOKUP(B602,'Distribution Data'!$G:$H,2,FALSE))</f>
        <v>0</v>
      </c>
      <c r="O602" s="16">
        <f>IF(ISNA(INDEX($C601:$C$3618,MATCH(TRUE,INDEX($C601:$C$3618&lt;&gt;$C601,0),0))), O601, INDEX($C601:$C$3618,MATCH(TRUE,INDEX($C601:$C$3618&lt;&gt;$C601,0),0)))</f>
        <v>1591701306.2562802</v>
      </c>
      <c r="P602" s="16">
        <f t="shared" si="131"/>
        <v>1477596218.864033</v>
      </c>
      <c r="Q602" s="27">
        <f t="shared" si="137"/>
        <v>43</v>
      </c>
      <c r="R602" s="7">
        <f t="shared" si="142"/>
        <v>2653606.6835406325</v>
      </c>
      <c r="S602" s="7">
        <f t="shared" si="134"/>
        <v>2535060.1690793233</v>
      </c>
      <c r="T602" s="5">
        <f>VLOOKUP($B602,'Benchmark Data'!$A:$B,2,FALSE)</f>
        <v>13.65</v>
      </c>
      <c r="U602" s="12">
        <f t="shared" si="143"/>
        <v>0</v>
      </c>
      <c r="V602" s="7">
        <f t="shared" si="144"/>
        <v>1770637688.6779649</v>
      </c>
    </row>
    <row r="603" spans="1:22" x14ac:dyDescent="0.25">
      <c r="A603" s="5">
        <f t="shared" si="135"/>
        <v>2005</v>
      </c>
      <c r="B603" s="6">
        <f t="shared" si="138"/>
        <v>38543</v>
      </c>
      <c r="C603" s="7">
        <f>MAX(SUMIFS('Filing Data'!$V:$V,'Filing Data'!$D:$D,'Benchmark Value'!$B603),C602)</f>
        <v>1477596218.864033</v>
      </c>
      <c r="D603" s="7">
        <f>SUMIFS('Filing Data'!$Z:$Z,'Filing Data'!$D:$D,'Benchmark Value'!$B603)</f>
        <v>0</v>
      </c>
      <c r="E603" s="16">
        <f t="shared" si="139"/>
        <v>-15253541.340253821</v>
      </c>
      <c r="F603" s="10">
        <f>SUM(D$11:D602)</f>
        <v>0</v>
      </c>
      <c r="G603" s="10">
        <f t="shared" si="132"/>
        <v>365</v>
      </c>
      <c r="H603" s="7">
        <f t="shared" si="140"/>
        <v>-41790.524219873478</v>
      </c>
      <c r="I603" s="16">
        <f>SUMIFS('Filing Data'!$X:$X,'Filing Data'!$D:$D,'Benchmark Value'!$B603)</f>
        <v>0</v>
      </c>
      <c r="J603" s="16">
        <f t="shared" si="136"/>
        <v>28015936.438124154</v>
      </c>
      <c r="K603" s="10">
        <f>SUM(I$11:I602)</f>
        <v>0</v>
      </c>
      <c r="L603" s="27">
        <f t="shared" si="133"/>
        <v>365</v>
      </c>
      <c r="M603" s="7">
        <f t="shared" si="141"/>
        <v>76755.99024143604</v>
      </c>
      <c r="N603" s="7">
        <f>IF(ISNA(VLOOKUP(B603,'Distribution Data'!$G:$H,2,FALSE)),0,VLOOKUP(B603,'Distribution Data'!$G:$H,2,FALSE))</f>
        <v>0</v>
      </c>
      <c r="O603" s="16">
        <f>IF(ISNA(INDEX($C602:$C$3618,MATCH(TRUE,INDEX($C602:$C$3618&lt;&gt;$C602,0),0))), O602, INDEX($C602:$C$3618,MATCH(TRUE,INDEX($C602:$C$3618&lt;&gt;$C602,0),0)))</f>
        <v>1591701306.2562802</v>
      </c>
      <c r="P603" s="16">
        <f t="shared" si="131"/>
        <v>1477596218.864033</v>
      </c>
      <c r="Q603" s="27">
        <f t="shared" si="137"/>
        <v>43</v>
      </c>
      <c r="R603" s="7">
        <f t="shared" si="142"/>
        <v>2653606.6835406325</v>
      </c>
      <c r="S603" s="7">
        <f t="shared" si="134"/>
        <v>2535060.1690793233</v>
      </c>
      <c r="T603" s="5">
        <f>VLOOKUP($B603,'Benchmark Data'!$A:$B,2,FALSE)</f>
        <v>13.65</v>
      </c>
      <c r="U603" s="12">
        <f t="shared" si="143"/>
        <v>0</v>
      </c>
      <c r="V603" s="7">
        <f t="shared" si="144"/>
        <v>1773172748.8470442</v>
      </c>
    </row>
    <row r="604" spans="1:22" x14ac:dyDescent="0.25">
      <c r="A604" s="5">
        <f t="shared" si="135"/>
        <v>2005</v>
      </c>
      <c r="B604" s="6">
        <f t="shared" si="138"/>
        <v>38544</v>
      </c>
      <c r="C604" s="7">
        <f>MAX(SUMIFS('Filing Data'!$V:$V,'Filing Data'!$D:$D,'Benchmark Value'!$B604),C603)</f>
        <v>1477596218.864033</v>
      </c>
      <c r="D604" s="7">
        <f>SUMIFS('Filing Data'!$Z:$Z,'Filing Data'!$D:$D,'Benchmark Value'!$B604)</f>
        <v>0</v>
      </c>
      <c r="E604" s="16">
        <f t="shared" si="139"/>
        <v>-15253541.340253821</v>
      </c>
      <c r="F604" s="10">
        <f>SUM(D$11:D603)</f>
        <v>0</v>
      </c>
      <c r="G604" s="10">
        <f t="shared" si="132"/>
        <v>365</v>
      </c>
      <c r="H604" s="7">
        <f t="shared" si="140"/>
        <v>-41790.524219873478</v>
      </c>
      <c r="I604" s="16">
        <f>SUMIFS('Filing Data'!$X:$X,'Filing Data'!$D:$D,'Benchmark Value'!$B604)</f>
        <v>0</v>
      </c>
      <c r="J604" s="16">
        <f t="shared" si="136"/>
        <v>28015936.438124154</v>
      </c>
      <c r="K604" s="10">
        <f>SUM(I$11:I603)</f>
        <v>0</v>
      </c>
      <c r="L604" s="27">
        <f t="shared" si="133"/>
        <v>365</v>
      </c>
      <c r="M604" s="7">
        <f t="shared" si="141"/>
        <v>76755.99024143604</v>
      </c>
      <c r="N604" s="7">
        <f>IF(ISNA(VLOOKUP(B604,'Distribution Data'!$G:$H,2,FALSE)),0,VLOOKUP(B604,'Distribution Data'!$G:$H,2,FALSE))</f>
        <v>0</v>
      </c>
      <c r="O604" s="16">
        <f>IF(ISNA(INDEX($C603:$C$3618,MATCH(TRUE,INDEX($C603:$C$3618&lt;&gt;$C603,0),0))), O603, INDEX($C603:$C$3618,MATCH(TRUE,INDEX($C603:$C$3618&lt;&gt;$C603,0),0)))</f>
        <v>1591701306.2562802</v>
      </c>
      <c r="P604" s="16">
        <f t="shared" si="131"/>
        <v>1477596218.864033</v>
      </c>
      <c r="Q604" s="27">
        <f t="shared" si="137"/>
        <v>43</v>
      </c>
      <c r="R604" s="7">
        <f t="shared" si="142"/>
        <v>2653606.6835406325</v>
      </c>
      <c r="S604" s="7">
        <f t="shared" si="134"/>
        <v>2535060.1690793233</v>
      </c>
      <c r="T604" s="5">
        <f>VLOOKUP($B604,'Benchmark Data'!$A:$B,2,FALSE)</f>
        <v>13.82</v>
      </c>
      <c r="U604" s="12">
        <f t="shared" si="143"/>
        <v>1.2377296708555054E-2</v>
      </c>
      <c r="V604" s="7">
        <f t="shared" si="144"/>
        <v>1797791279.1482844</v>
      </c>
    </row>
    <row r="605" spans="1:22" x14ac:dyDescent="0.25">
      <c r="A605" s="5">
        <f t="shared" si="135"/>
        <v>2005</v>
      </c>
      <c r="B605" s="6">
        <f t="shared" si="138"/>
        <v>38545</v>
      </c>
      <c r="C605" s="7">
        <f>MAX(SUMIFS('Filing Data'!$V:$V,'Filing Data'!$D:$D,'Benchmark Value'!$B605),C604)</f>
        <v>1477596218.864033</v>
      </c>
      <c r="D605" s="7">
        <f>SUMIFS('Filing Data'!$Z:$Z,'Filing Data'!$D:$D,'Benchmark Value'!$B605)</f>
        <v>0</v>
      </c>
      <c r="E605" s="16">
        <f t="shared" si="139"/>
        <v>-15253541.340253821</v>
      </c>
      <c r="F605" s="10">
        <f>SUM(D$11:D604)</f>
        <v>0</v>
      </c>
      <c r="G605" s="10">
        <f t="shared" si="132"/>
        <v>365</v>
      </c>
      <c r="H605" s="7">
        <f t="shared" si="140"/>
        <v>-41790.524219873478</v>
      </c>
      <c r="I605" s="16">
        <f>SUMIFS('Filing Data'!$X:$X,'Filing Data'!$D:$D,'Benchmark Value'!$B605)</f>
        <v>0</v>
      </c>
      <c r="J605" s="16">
        <f t="shared" si="136"/>
        <v>28015936.438124154</v>
      </c>
      <c r="K605" s="10">
        <f>SUM(I$11:I604)</f>
        <v>0</v>
      </c>
      <c r="L605" s="27">
        <f t="shared" si="133"/>
        <v>365</v>
      </c>
      <c r="M605" s="7">
        <f t="shared" si="141"/>
        <v>76755.99024143604</v>
      </c>
      <c r="N605" s="7">
        <f>IF(ISNA(VLOOKUP(B605,'Distribution Data'!$G:$H,2,FALSE)),0,VLOOKUP(B605,'Distribution Data'!$G:$H,2,FALSE))</f>
        <v>0</v>
      </c>
      <c r="O605" s="16">
        <f>IF(ISNA(INDEX($C604:$C$3618,MATCH(TRUE,INDEX($C604:$C$3618&lt;&gt;$C604,0),0))), O604, INDEX($C604:$C$3618,MATCH(TRUE,INDEX($C604:$C$3618&lt;&gt;$C604,0),0)))</f>
        <v>1591701306.2562802</v>
      </c>
      <c r="P605" s="16">
        <f t="shared" si="131"/>
        <v>1477596218.864033</v>
      </c>
      <c r="Q605" s="27">
        <f t="shared" si="137"/>
        <v>43</v>
      </c>
      <c r="R605" s="7">
        <f t="shared" si="142"/>
        <v>2653606.6835406325</v>
      </c>
      <c r="S605" s="7">
        <f t="shared" si="134"/>
        <v>2535060.1690793233</v>
      </c>
      <c r="T605" s="5">
        <f>VLOOKUP($B605,'Benchmark Data'!$A:$B,2,FALSE)</f>
        <v>13.83</v>
      </c>
      <c r="U605" s="12">
        <f t="shared" si="143"/>
        <v>7.2332733714302591E-4</v>
      </c>
      <c r="V605" s="7">
        <f t="shared" si="144"/>
        <v>1801627201.313853</v>
      </c>
    </row>
    <row r="606" spans="1:22" x14ac:dyDescent="0.25">
      <c r="A606" s="5">
        <f t="shared" si="135"/>
        <v>2005</v>
      </c>
      <c r="B606" s="6">
        <f t="shared" si="138"/>
        <v>38546</v>
      </c>
      <c r="C606" s="7">
        <f>MAX(SUMIFS('Filing Data'!$V:$V,'Filing Data'!$D:$D,'Benchmark Value'!$B606),C605)</f>
        <v>1477596218.864033</v>
      </c>
      <c r="D606" s="7">
        <f>SUMIFS('Filing Data'!$Z:$Z,'Filing Data'!$D:$D,'Benchmark Value'!$B606)</f>
        <v>0</v>
      </c>
      <c r="E606" s="16">
        <f t="shared" si="139"/>
        <v>-15253541.340253821</v>
      </c>
      <c r="F606" s="10">
        <f>SUM(D$11:D605)</f>
        <v>0</v>
      </c>
      <c r="G606" s="10">
        <f t="shared" si="132"/>
        <v>365</v>
      </c>
      <c r="H606" s="7">
        <f t="shared" si="140"/>
        <v>-41790.524219873478</v>
      </c>
      <c r="I606" s="16">
        <f>SUMIFS('Filing Data'!$X:$X,'Filing Data'!$D:$D,'Benchmark Value'!$B606)</f>
        <v>0</v>
      </c>
      <c r="J606" s="16">
        <f t="shared" si="136"/>
        <v>28015936.438124154</v>
      </c>
      <c r="K606" s="10">
        <f>SUM(I$11:I605)</f>
        <v>0</v>
      </c>
      <c r="L606" s="27">
        <f t="shared" si="133"/>
        <v>365</v>
      </c>
      <c r="M606" s="7">
        <f t="shared" si="141"/>
        <v>76755.99024143604</v>
      </c>
      <c r="N606" s="7">
        <f>IF(ISNA(VLOOKUP(B606,'Distribution Data'!$G:$H,2,FALSE)),0,VLOOKUP(B606,'Distribution Data'!$G:$H,2,FALSE))</f>
        <v>0</v>
      </c>
      <c r="O606" s="16">
        <f>IF(ISNA(INDEX($C605:$C$3618,MATCH(TRUE,INDEX($C605:$C$3618&lt;&gt;$C605,0),0))), O605, INDEX($C605:$C$3618,MATCH(TRUE,INDEX($C605:$C$3618&lt;&gt;$C605,0),0)))</f>
        <v>1591701306.2562802</v>
      </c>
      <c r="P606" s="16">
        <f t="shared" si="131"/>
        <v>1477596218.864033</v>
      </c>
      <c r="Q606" s="27">
        <f t="shared" si="137"/>
        <v>43</v>
      </c>
      <c r="R606" s="7">
        <f t="shared" si="142"/>
        <v>2653606.6835406325</v>
      </c>
      <c r="S606" s="7">
        <f t="shared" si="134"/>
        <v>2535060.1690793233</v>
      </c>
      <c r="T606" s="5">
        <f>VLOOKUP($B606,'Benchmark Data'!$A:$B,2,FALSE)</f>
        <v>13.74</v>
      </c>
      <c r="U606" s="12">
        <f t="shared" si="143"/>
        <v>-6.5288588824635556E-3</v>
      </c>
      <c r="V606" s="7">
        <f t="shared" si="144"/>
        <v>1792438006.3767684</v>
      </c>
    </row>
    <row r="607" spans="1:22" x14ac:dyDescent="0.25">
      <c r="A607" s="5">
        <f t="shared" si="135"/>
        <v>2005</v>
      </c>
      <c r="B607" s="6">
        <f t="shared" si="138"/>
        <v>38547</v>
      </c>
      <c r="C607" s="7">
        <f>MAX(SUMIFS('Filing Data'!$V:$V,'Filing Data'!$D:$D,'Benchmark Value'!$B607),C606)</f>
        <v>1477596218.864033</v>
      </c>
      <c r="D607" s="7">
        <f>SUMIFS('Filing Data'!$Z:$Z,'Filing Data'!$D:$D,'Benchmark Value'!$B607)</f>
        <v>0</v>
      </c>
      <c r="E607" s="16">
        <f t="shared" si="139"/>
        <v>-15253541.340253821</v>
      </c>
      <c r="F607" s="10">
        <f>SUM(D$11:D606)</f>
        <v>0</v>
      </c>
      <c r="G607" s="10">
        <f t="shared" si="132"/>
        <v>365</v>
      </c>
      <c r="H607" s="7">
        <f t="shared" si="140"/>
        <v>-41790.524219873478</v>
      </c>
      <c r="I607" s="16">
        <f>SUMIFS('Filing Data'!$X:$X,'Filing Data'!$D:$D,'Benchmark Value'!$B607)</f>
        <v>0</v>
      </c>
      <c r="J607" s="16">
        <f t="shared" si="136"/>
        <v>28015936.438124154</v>
      </c>
      <c r="K607" s="10">
        <f>SUM(I$11:I606)</f>
        <v>0</v>
      </c>
      <c r="L607" s="27">
        <f t="shared" si="133"/>
        <v>365</v>
      </c>
      <c r="M607" s="7">
        <f t="shared" si="141"/>
        <v>76755.99024143604</v>
      </c>
      <c r="N607" s="7">
        <f>IF(ISNA(VLOOKUP(B607,'Distribution Data'!$G:$H,2,FALSE)),0,VLOOKUP(B607,'Distribution Data'!$G:$H,2,FALSE))</f>
        <v>0</v>
      </c>
      <c r="O607" s="16">
        <f>IF(ISNA(INDEX($C606:$C$3618,MATCH(TRUE,INDEX($C606:$C$3618&lt;&gt;$C606,0),0))), O606, INDEX($C606:$C$3618,MATCH(TRUE,INDEX($C606:$C$3618&lt;&gt;$C606,0),0)))</f>
        <v>1591701306.2562802</v>
      </c>
      <c r="P607" s="16">
        <f t="shared" si="131"/>
        <v>1477596218.864033</v>
      </c>
      <c r="Q607" s="27">
        <f t="shared" si="137"/>
        <v>43</v>
      </c>
      <c r="R607" s="7">
        <f t="shared" si="142"/>
        <v>2653606.6835406325</v>
      </c>
      <c r="S607" s="7">
        <f t="shared" si="134"/>
        <v>2535060.1690793233</v>
      </c>
      <c r="T607" s="5">
        <f>VLOOKUP($B607,'Benchmark Data'!$A:$B,2,FALSE)</f>
        <v>13.5</v>
      </c>
      <c r="U607" s="12">
        <f t="shared" si="143"/>
        <v>-1.7621601349819559E-2</v>
      </c>
      <c r="V607" s="7">
        <f t="shared" si="144"/>
        <v>1763664105.7357731</v>
      </c>
    </row>
    <row r="608" spans="1:22" x14ac:dyDescent="0.25">
      <c r="A608" s="5">
        <f t="shared" si="135"/>
        <v>2005</v>
      </c>
      <c r="B608" s="6">
        <f t="shared" si="138"/>
        <v>38548</v>
      </c>
      <c r="C608" s="7">
        <f>MAX(SUMIFS('Filing Data'!$V:$V,'Filing Data'!$D:$D,'Benchmark Value'!$B608),C607)</f>
        <v>1477596218.864033</v>
      </c>
      <c r="D608" s="7">
        <f>SUMIFS('Filing Data'!$Z:$Z,'Filing Data'!$D:$D,'Benchmark Value'!$B608)</f>
        <v>0</v>
      </c>
      <c r="E608" s="16">
        <f t="shared" si="139"/>
        <v>-15253541.340253821</v>
      </c>
      <c r="F608" s="10">
        <f>SUM(D$11:D607)</f>
        <v>0</v>
      </c>
      <c r="G608" s="10">
        <f t="shared" si="132"/>
        <v>365</v>
      </c>
      <c r="H608" s="7">
        <f t="shared" si="140"/>
        <v>-41790.524219873478</v>
      </c>
      <c r="I608" s="16">
        <f>SUMIFS('Filing Data'!$X:$X,'Filing Data'!$D:$D,'Benchmark Value'!$B608)</f>
        <v>0</v>
      </c>
      <c r="J608" s="16">
        <f t="shared" si="136"/>
        <v>28015936.438124154</v>
      </c>
      <c r="K608" s="10">
        <f>SUM(I$11:I607)</f>
        <v>0</v>
      </c>
      <c r="L608" s="27">
        <f t="shared" si="133"/>
        <v>365</v>
      </c>
      <c r="M608" s="7">
        <f t="shared" si="141"/>
        <v>76755.99024143604</v>
      </c>
      <c r="N608" s="7">
        <f>IF(ISNA(VLOOKUP(B608,'Distribution Data'!$G:$H,2,FALSE)),0,VLOOKUP(B608,'Distribution Data'!$G:$H,2,FALSE))</f>
        <v>0</v>
      </c>
      <c r="O608" s="16">
        <f>IF(ISNA(INDEX($C607:$C$3618,MATCH(TRUE,INDEX($C607:$C$3618&lt;&gt;$C607,0),0))), O607, INDEX($C607:$C$3618,MATCH(TRUE,INDEX($C607:$C$3618&lt;&gt;$C607,0),0)))</f>
        <v>1591701306.2562802</v>
      </c>
      <c r="P608" s="16">
        <f t="shared" si="131"/>
        <v>1477596218.864033</v>
      </c>
      <c r="Q608" s="27">
        <f t="shared" si="137"/>
        <v>43</v>
      </c>
      <c r="R608" s="7">
        <f t="shared" si="142"/>
        <v>2653606.6835406325</v>
      </c>
      <c r="S608" s="7">
        <f t="shared" si="134"/>
        <v>2535060.1690793233</v>
      </c>
      <c r="T608" s="5">
        <f>VLOOKUP($B608,'Benchmark Data'!$A:$B,2,FALSE)</f>
        <v>13.58</v>
      </c>
      <c r="U608" s="12">
        <f t="shared" si="143"/>
        <v>5.9084366861662683E-3</v>
      </c>
      <c r="V608" s="7">
        <f t="shared" si="144"/>
        <v>1776650508.7536569</v>
      </c>
    </row>
    <row r="609" spans="1:22" x14ac:dyDescent="0.25">
      <c r="A609" s="5">
        <f t="shared" si="135"/>
        <v>2005</v>
      </c>
      <c r="B609" s="6">
        <f t="shared" si="138"/>
        <v>38549</v>
      </c>
      <c r="C609" s="7">
        <f>MAX(SUMIFS('Filing Data'!$V:$V,'Filing Data'!$D:$D,'Benchmark Value'!$B609),C608)</f>
        <v>1477596218.864033</v>
      </c>
      <c r="D609" s="7">
        <f>SUMIFS('Filing Data'!$Z:$Z,'Filing Data'!$D:$D,'Benchmark Value'!$B609)</f>
        <v>0</v>
      </c>
      <c r="E609" s="16">
        <f t="shared" si="139"/>
        <v>-15253541.340253821</v>
      </c>
      <c r="F609" s="10">
        <f>SUM(D$11:D608)</f>
        <v>0</v>
      </c>
      <c r="G609" s="10">
        <f t="shared" si="132"/>
        <v>365</v>
      </c>
      <c r="H609" s="7">
        <f t="shared" si="140"/>
        <v>-41790.524219873478</v>
      </c>
      <c r="I609" s="16">
        <f>SUMIFS('Filing Data'!$X:$X,'Filing Data'!$D:$D,'Benchmark Value'!$B609)</f>
        <v>0</v>
      </c>
      <c r="J609" s="16">
        <f t="shared" si="136"/>
        <v>28015936.438124154</v>
      </c>
      <c r="K609" s="10">
        <f>SUM(I$11:I608)</f>
        <v>0</v>
      </c>
      <c r="L609" s="27">
        <f t="shared" si="133"/>
        <v>365</v>
      </c>
      <c r="M609" s="7">
        <f t="shared" si="141"/>
        <v>76755.99024143604</v>
      </c>
      <c r="N609" s="7">
        <f>IF(ISNA(VLOOKUP(B609,'Distribution Data'!$G:$H,2,FALSE)),0,VLOOKUP(B609,'Distribution Data'!$G:$H,2,FALSE))</f>
        <v>0</v>
      </c>
      <c r="O609" s="16">
        <f>IF(ISNA(INDEX($C608:$C$3618,MATCH(TRUE,INDEX($C608:$C$3618&lt;&gt;$C608,0),0))), O608, INDEX($C608:$C$3618,MATCH(TRUE,INDEX($C608:$C$3618&lt;&gt;$C608,0),0)))</f>
        <v>1591701306.2562802</v>
      </c>
      <c r="P609" s="16">
        <f t="shared" si="131"/>
        <v>1477596218.864033</v>
      </c>
      <c r="Q609" s="27">
        <f t="shared" si="137"/>
        <v>43</v>
      </c>
      <c r="R609" s="7">
        <f t="shared" si="142"/>
        <v>2653606.6835406325</v>
      </c>
      <c r="S609" s="7">
        <f t="shared" si="134"/>
        <v>2535060.1690793233</v>
      </c>
      <c r="T609" s="5">
        <f>VLOOKUP($B609,'Benchmark Data'!$A:$B,2,FALSE)</f>
        <v>13.58</v>
      </c>
      <c r="U609" s="12">
        <f t="shared" si="143"/>
        <v>0</v>
      </c>
      <c r="V609" s="7">
        <f t="shared" si="144"/>
        <v>1779185568.9227362</v>
      </c>
    </row>
    <row r="610" spans="1:22" x14ac:dyDescent="0.25">
      <c r="A610" s="5">
        <f t="shared" si="135"/>
        <v>2005</v>
      </c>
      <c r="B610" s="6">
        <f t="shared" si="138"/>
        <v>38550</v>
      </c>
      <c r="C610" s="7">
        <f>MAX(SUMIFS('Filing Data'!$V:$V,'Filing Data'!$D:$D,'Benchmark Value'!$B610),C609)</f>
        <v>1477596218.864033</v>
      </c>
      <c r="D610" s="7">
        <f>SUMIFS('Filing Data'!$Z:$Z,'Filing Data'!$D:$D,'Benchmark Value'!$B610)</f>
        <v>0</v>
      </c>
      <c r="E610" s="16">
        <f t="shared" si="139"/>
        <v>-15253541.340253821</v>
      </c>
      <c r="F610" s="10">
        <f>SUM(D$11:D609)</f>
        <v>0</v>
      </c>
      <c r="G610" s="10">
        <f t="shared" si="132"/>
        <v>365</v>
      </c>
      <c r="H610" s="7">
        <f t="shared" si="140"/>
        <v>-41790.524219873478</v>
      </c>
      <c r="I610" s="16">
        <f>SUMIFS('Filing Data'!$X:$X,'Filing Data'!$D:$D,'Benchmark Value'!$B610)</f>
        <v>0</v>
      </c>
      <c r="J610" s="16">
        <f t="shared" si="136"/>
        <v>28015936.438124154</v>
      </c>
      <c r="K610" s="10">
        <f>SUM(I$11:I609)</f>
        <v>0</v>
      </c>
      <c r="L610" s="27">
        <f t="shared" si="133"/>
        <v>365</v>
      </c>
      <c r="M610" s="7">
        <f t="shared" si="141"/>
        <v>76755.99024143604</v>
      </c>
      <c r="N610" s="7">
        <f>IF(ISNA(VLOOKUP(B610,'Distribution Data'!$G:$H,2,FALSE)),0,VLOOKUP(B610,'Distribution Data'!$G:$H,2,FALSE))</f>
        <v>0</v>
      </c>
      <c r="O610" s="16">
        <f>IF(ISNA(INDEX($C609:$C$3618,MATCH(TRUE,INDEX($C609:$C$3618&lt;&gt;$C609,0),0))), O609, INDEX($C609:$C$3618,MATCH(TRUE,INDEX($C609:$C$3618&lt;&gt;$C609,0),0)))</f>
        <v>1591701306.2562802</v>
      </c>
      <c r="P610" s="16">
        <f t="shared" si="131"/>
        <v>1477596218.864033</v>
      </c>
      <c r="Q610" s="27">
        <f t="shared" si="137"/>
        <v>43</v>
      </c>
      <c r="R610" s="7">
        <f t="shared" si="142"/>
        <v>2653606.6835406325</v>
      </c>
      <c r="S610" s="7">
        <f t="shared" si="134"/>
        <v>2535060.1690793233</v>
      </c>
      <c r="T610" s="5">
        <f>VLOOKUP($B610,'Benchmark Data'!$A:$B,2,FALSE)</f>
        <v>13.58</v>
      </c>
      <c r="U610" s="12">
        <f t="shared" si="143"/>
        <v>0</v>
      </c>
      <c r="V610" s="7">
        <f t="shared" si="144"/>
        <v>1781720629.0918155</v>
      </c>
    </row>
    <row r="611" spans="1:22" x14ac:dyDescent="0.25">
      <c r="A611" s="5">
        <f t="shared" si="135"/>
        <v>2005</v>
      </c>
      <c r="B611" s="6">
        <f t="shared" si="138"/>
        <v>38551</v>
      </c>
      <c r="C611" s="7">
        <f>MAX(SUMIFS('Filing Data'!$V:$V,'Filing Data'!$D:$D,'Benchmark Value'!$B611),C610)</f>
        <v>1477596218.864033</v>
      </c>
      <c r="D611" s="7">
        <f>SUMIFS('Filing Data'!$Z:$Z,'Filing Data'!$D:$D,'Benchmark Value'!$B611)</f>
        <v>0</v>
      </c>
      <c r="E611" s="16">
        <f t="shared" si="139"/>
        <v>-15253541.340253821</v>
      </c>
      <c r="F611" s="10">
        <f>SUM(D$11:D610)</f>
        <v>0</v>
      </c>
      <c r="G611" s="10">
        <f t="shared" si="132"/>
        <v>365</v>
      </c>
      <c r="H611" s="7">
        <f t="shared" si="140"/>
        <v>-41790.524219873478</v>
      </c>
      <c r="I611" s="16">
        <f>SUMIFS('Filing Data'!$X:$X,'Filing Data'!$D:$D,'Benchmark Value'!$B611)</f>
        <v>0</v>
      </c>
      <c r="J611" s="16">
        <f t="shared" si="136"/>
        <v>28015936.438124154</v>
      </c>
      <c r="K611" s="10">
        <f>SUM(I$11:I610)</f>
        <v>0</v>
      </c>
      <c r="L611" s="27">
        <f t="shared" si="133"/>
        <v>365</v>
      </c>
      <c r="M611" s="7">
        <f t="shared" si="141"/>
        <v>76755.99024143604</v>
      </c>
      <c r="N611" s="7">
        <f>IF(ISNA(VLOOKUP(B611,'Distribution Data'!$G:$H,2,FALSE)),0,VLOOKUP(B611,'Distribution Data'!$G:$H,2,FALSE))</f>
        <v>0</v>
      </c>
      <c r="O611" s="16">
        <f>IF(ISNA(INDEX($C610:$C$3618,MATCH(TRUE,INDEX($C610:$C$3618&lt;&gt;$C610,0),0))), O610, INDEX($C610:$C$3618,MATCH(TRUE,INDEX($C610:$C$3618&lt;&gt;$C610,0),0)))</f>
        <v>1591701306.2562802</v>
      </c>
      <c r="P611" s="16">
        <f t="shared" si="131"/>
        <v>1477596218.864033</v>
      </c>
      <c r="Q611" s="27">
        <f t="shared" si="137"/>
        <v>43</v>
      </c>
      <c r="R611" s="7">
        <f t="shared" si="142"/>
        <v>2653606.6835406325</v>
      </c>
      <c r="S611" s="7">
        <f t="shared" si="134"/>
        <v>2535060.1690793233</v>
      </c>
      <c r="T611" s="5">
        <f>VLOOKUP($B611,'Benchmark Data'!$A:$B,2,FALSE)</f>
        <v>13.6</v>
      </c>
      <c r="U611" s="12">
        <f t="shared" si="143"/>
        <v>1.4716706114562507E-3</v>
      </c>
      <c r="V611" s="7">
        <f t="shared" si="144"/>
        <v>1786879725.5334895</v>
      </c>
    </row>
    <row r="612" spans="1:22" x14ac:dyDescent="0.25">
      <c r="A612" s="5">
        <f t="shared" si="135"/>
        <v>2005</v>
      </c>
      <c r="B612" s="6">
        <f t="shared" si="138"/>
        <v>38552</v>
      </c>
      <c r="C612" s="7">
        <f>MAX(SUMIFS('Filing Data'!$V:$V,'Filing Data'!$D:$D,'Benchmark Value'!$B612),C611)</f>
        <v>1477596218.864033</v>
      </c>
      <c r="D612" s="7">
        <f>SUMIFS('Filing Data'!$Z:$Z,'Filing Data'!$D:$D,'Benchmark Value'!$B612)</f>
        <v>0</v>
      </c>
      <c r="E612" s="16">
        <f t="shared" si="139"/>
        <v>-15253541.340253821</v>
      </c>
      <c r="F612" s="10">
        <f>SUM(D$11:D611)</f>
        <v>0</v>
      </c>
      <c r="G612" s="10">
        <f t="shared" si="132"/>
        <v>365</v>
      </c>
      <c r="H612" s="7">
        <f t="shared" si="140"/>
        <v>-41790.524219873478</v>
      </c>
      <c r="I612" s="16">
        <f>SUMIFS('Filing Data'!$X:$X,'Filing Data'!$D:$D,'Benchmark Value'!$B612)</f>
        <v>0</v>
      </c>
      <c r="J612" s="16">
        <f t="shared" si="136"/>
        <v>28015936.438124154</v>
      </c>
      <c r="K612" s="10">
        <f>SUM(I$11:I611)</f>
        <v>0</v>
      </c>
      <c r="L612" s="27">
        <f t="shared" si="133"/>
        <v>365</v>
      </c>
      <c r="M612" s="7">
        <f t="shared" si="141"/>
        <v>76755.99024143604</v>
      </c>
      <c r="N612" s="7">
        <f>IF(ISNA(VLOOKUP(B612,'Distribution Data'!$G:$H,2,FALSE)),0,VLOOKUP(B612,'Distribution Data'!$G:$H,2,FALSE))</f>
        <v>0</v>
      </c>
      <c r="O612" s="16">
        <f>IF(ISNA(INDEX($C611:$C$3618,MATCH(TRUE,INDEX($C611:$C$3618&lt;&gt;$C611,0),0))), O611, INDEX($C611:$C$3618,MATCH(TRUE,INDEX($C611:$C$3618&lt;&gt;$C611,0),0)))</f>
        <v>1591701306.2562802</v>
      </c>
      <c r="P612" s="16">
        <f t="shared" si="131"/>
        <v>1477596218.864033</v>
      </c>
      <c r="Q612" s="27">
        <f t="shared" si="137"/>
        <v>43</v>
      </c>
      <c r="R612" s="7">
        <f t="shared" si="142"/>
        <v>2653606.6835406325</v>
      </c>
      <c r="S612" s="7">
        <f t="shared" si="134"/>
        <v>2535060.1690793233</v>
      </c>
      <c r="T612" s="5">
        <f>VLOOKUP($B612,'Benchmark Data'!$A:$B,2,FALSE)</f>
        <v>13.71</v>
      </c>
      <c r="U612" s="12">
        <f t="shared" si="143"/>
        <v>8.0557008322168899E-3</v>
      </c>
      <c r="V612" s="7">
        <f t="shared" si="144"/>
        <v>1803867489.3649724</v>
      </c>
    </row>
    <row r="613" spans="1:22" x14ac:dyDescent="0.25">
      <c r="A613" s="5">
        <f t="shared" si="135"/>
        <v>2005</v>
      </c>
      <c r="B613" s="6">
        <f t="shared" si="138"/>
        <v>38553</v>
      </c>
      <c r="C613" s="7">
        <f>MAX(SUMIFS('Filing Data'!$V:$V,'Filing Data'!$D:$D,'Benchmark Value'!$B613),C612)</f>
        <v>1477596218.864033</v>
      </c>
      <c r="D613" s="7">
        <f>SUMIFS('Filing Data'!$Z:$Z,'Filing Data'!$D:$D,'Benchmark Value'!$B613)</f>
        <v>0</v>
      </c>
      <c r="E613" s="16">
        <f t="shared" si="139"/>
        <v>-15253541.340253821</v>
      </c>
      <c r="F613" s="10">
        <f>SUM(D$11:D612)</f>
        <v>0</v>
      </c>
      <c r="G613" s="10">
        <f t="shared" si="132"/>
        <v>365</v>
      </c>
      <c r="H613" s="7">
        <f t="shared" si="140"/>
        <v>-41790.524219873478</v>
      </c>
      <c r="I613" s="16">
        <f>SUMIFS('Filing Data'!$X:$X,'Filing Data'!$D:$D,'Benchmark Value'!$B613)</f>
        <v>0</v>
      </c>
      <c r="J613" s="16">
        <f t="shared" si="136"/>
        <v>28015936.438124154</v>
      </c>
      <c r="K613" s="10">
        <f>SUM(I$11:I612)</f>
        <v>0</v>
      </c>
      <c r="L613" s="27">
        <f t="shared" si="133"/>
        <v>365</v>
      </c>
      <c r="M613" s="7">
        <f t="shared" si="141"/>
        <v>76755.99024143604</v>
      </c>
      <c r="N613" s="7">
        <f>IF(ISNA(VLOOKUP(B613,'Distribution Data'!$G:$H,2,FALSE)),0,VLOOKUP(B613,'Distribution Data'!$G:$H,2,FALSE))</f>
        <v>0</v>
      </c>
      <c r="O613" s="16">
        <f>IF(ISNA(INDEX($C612:$C$3618,MATCH(TRUE,INDEX($C612:$C$3618&lt;&gt;$C612,0),0))), O612, INDEX($C612:$C$3618,MATCH(TRUE,INDEX($C612:$C$3618&lt;&gt;$C612,0),0)))</f>
        <v>1591701306.2562802</v>
      </c>
      <c r="P613" s="16">
        <f t="shared" si="131"/>
        <v>1477596218.864033</v>
      </c>
      <c r="Q613" s="27">
        <f t="shared" si="137"/>
        <v>43</v>
      </c>
      <c r="R613" s="7">
        <f t="shared" si="142"/>
        <v>2653606.6835406325</v>
      </c>
      <c r="S613" s="7">
        <f t="shared" si="134"/>
        <v>2535060.1690793233</v>
      </c>
      <c r="T613" s="5">
        <f>VLOOKUP($B613,'Benchmark Data'!$A:$B,2,FALSE)</f>
        <v>13.83</v>
      </c>
      <c r="U613" s="12">
        <f t="shared" si="143"/>
        <v>8.7146521024436888E-3</v>
      </c>
      <c r="V613" s="7">
        <f t="shared" si="144"/>
        <v>1822191324.0580337</v>
      </c>
    </row>
    <row r="614" spans="1:22" x14ac:dyDescent="0.25">
      <c r="A614" s="5">
        <f t="shared" si="135"/>
        <v>2005</v>
      </c>
      <c r="B614" s="6">
        <f t="shared" si="138"/>
        <v>38554</v>
      </c>
      <c r="C614" s="7">
        <f>MAX(SUMIFS('Filing Data'!$V:$V,'Filing Data'!$D:$D,'Benchmark Value'!$B614),C613)</f>
        <v>1477596218.864033</v>
      </c>
      <c r="D614" s="7">
        <f>SUMIFS('Filing Data'!$Z:$Z,'Filing Data'!$D:$D,'Benchmark Value'!$B614)</f>
        <v>0</v>
      </c>
      <c r="E614" s="16">
        <f t="shared" si="139"/>
        <v>-15253541.340253821</v>
      </c>
      <c r="F614" s="10">
        <f>SUM(D$11:D613)</f>
        <v>0</v>
      </c>
      <c r="G614" s="10">
        <f t="shared" si="132"/>
        <v>365</v>
      </c>
      <c r="H614" s="7">
        <f t="shared" si="140"/>
        <v>-41790.524219873478</v>
      </c>
      <c r="I614" s="16">
        <f>SUMIFS('Filing Data'!$X:$X,'Filing Data'!$D:$D,'Benchmark Value'!$B614)</f>
        <v>0</v>
      </c>
      <c r="J614" s="16">
        <f t="shared" si="136"/>
        <v>28015936.438124154</v>
      </c>
      <c r="K614" s="10">
        <f>SUM(I$11:I613)</f>
        <v>0</v>
      </c>
      <c r="L614" s="27">
        <f t="shared" si="133"/>
        <v>365</v>
      </c>
      <c r="M614" s="7">
        <f t="shared" si="141"/>
        <v>76755.99024143604</v>
      </c>
      <c r="N614" s="7">
        <f>IF(ISNA(VLOOKUP(B614,'Distribution Data'!$G:$H,2,FALSE)),0,VLOOKUP(B614,'Distribution Data'!$G:$H,2,FALSE))</f>
        <v>0</v>
      </c>
      <c r="O614" s="16">
        <f>IF(ISNA(INDEX($C613:$C$3618,MATCH(TRUE,INDEX($C613:$C$3618&lt;&gt;$C613,0),0))), O613, INDEX($C613:$C$3618,MATCH(TRUE,INDEX($C613:$C$3618&lt;&gt;$C613,0),0)))</f>
        <v>1591701306.2562802</v>
      </c>
      <c r="P614" s="16">
        <f t="shared" si="131"/>
        <v>1477596218.864033</v>
      </c>
      <c r="Q614" s="27">
        <f t="shared" si="137"/>
        <v>43</v>
      </c>
      <c r="R614" s="7">
        <f t="shared" si="142"/>
        <v>2653606.6835406325</v>
      </c>
      <c r="S614" s="7">
        <f t="shared" si="134"/>
        <v>2535060.1690793233</v>
      </c>
      <c r="T614" s="5">
        <f>VLOOKUP($B614,'Benchmark Data'!$A:$B,2,FALSE)</f>
        <v>13.63</v>
      </c>
      <c r="U614" s="12">
        <f t="shared" si="143"/>
        <v>-1.4566899968225524E-2</v>
      </c>
      <c r="V614" s="7">
        <f t="shared" si="144"/>
        <v>1798375099.7143433</v>
      </c>
    </row>
    <row r="615" spans="1:22" x14ac:dyDescent="0.25">
      <c r="A615" s="5">
        <f t="shared" si="135"/>
        <v>2005</v>
      </c>
      <c r="B615" s="6">
        <f t="shared" si="138"/>
        <v>38555</v>
      </c>
      <c r="C615" s="7">
        <f>MAX(SUMIFS('Filing Data'!$V:$V,'Filing Data'!$D:$D,'Benchmark Value'!$B615),C614)</f>
        <v>1477596218.864033</v>
      </c>
      <c r="D615" s="7">
        <f>SUMIFS('Filing Data'!$Z:$Z,'Filing Data'!$D:$D,'Benchmark Value'!$B615)</f>
        <v>0</v>
      </c>
      <c r="E615" s="16">
        <f t="shared" si="139"/>
        <v>-15253541.340253821</v>
      </c>
      <c r="F615" s="10">
        <f>SUM(D$11:D614)</f>
        <v>0</v>
      </c>
      <c r="G615" s="10">
        <f t="shared" si="132"/>
        <v>365</v>
      </c>
      <c r="H615" s="7">
        <f t="shared" si="140"/>
        <v>-41790.524219873478</v>
      </c>
      <c r="I615" s="16">
        <f>SUMIFS('Filing Data'!$X:$X,'Filing Data'!$D:$D,'Benchmark Value'!$B615)</f>
        <v>0</v>
      </c>
      <c r="J615" s="16">
        <f t="shared" si="136"/>
        <v>28015936.438124154</v>
      </c>
      <c r="K615" s="10">
        <f>SUM(I$11:I614)</f>
        <v>0</v>
      </c>
      <c r="L615" s="27">
        <f t="shared" si="133"/>
        <v>365</v>
      </c>
      <c r="M615" s="7">
        <f t="shared" si="141"/>
        <v>76755.99024143604</v>
      </c>
      <c r="N615" s="7">
        <f>IF(ISNA(VLOOKUP(B615,'Distribution Data'!$G:$H,2,FALSE)),0,VLOOKUP(B615,'Distribution Data'!$G:$H,2,FALSE))</f>
        <v>0</v>
      </c>
      <c r="O615" s="16">
        <f>IF(ISNA(INDEX($C614:$C$3618,MATCH(TRUE,INDEX($C614:$C$3618&lt;&gt;$C614,0),0))), O614, INDEX($C614:$C$3618,MATCH(TRUE,INDEX($C614:$C$3618&lt;&gt;$C614,0),0)))</f>
        <v>1591701306.2562802</v>
      </c>
      <c r="P615" s="16">
        <f t="shared" si="131"/>
        <v>1477596218.864033</v>
      </c>
      <c r="Q615" s="27">
        <f t="shared" si="137"/>
        <v>43</v>
      </c>
      <c r="R615" s="7">
        <f t="shared" si="142"/>
        <v>2653606.6835406325</v>
      </c>
      <c r="S615" s="7">
        <f t="shared" si="134"/>
        <v>2535060.1690793233</v>
      </c>
      <c r="T615" s="5">
        <f>VLOOKUP($B615,'Benchmark Data'!$A:$B,2,FALSE)</f>
        <v>13.75</v>
      </c>
      <c r="U615" s="12">
        <f t="shared" si="143"/>
        <v>8.7655784041390065E-3</v>
      </c>
      <c r="V615" s="7">
        <f t="shared" si="144"/>
        <v>1816743249.5360799</v>
      </c>
    </row>
    <row r="616" spans="1:22" x14ac:dyDescent="0.25">
      <c r="A616" s="5">
        <f t="shared" si="135"/>
        <v>2005</v>
      </c>
      <c r="B616" s="6">
        <f t="shared" si="138"/>
        <v>38556</v>
      </c>
      <c r="C616" s="7">
        <f>MAX(SUMIFS('Filing Data'!$V:$V,'Filing Data'!$D:$D,'Benchmark Value'!$B616),C615)</f>
        <v>1477596218.864033</v>
      </c>
      <c r="D616" s="7">
        <f>SUMIFS('Filing Data'!$Z:$Z,'Filing Data'!$D:$D,'Benchmark Value'!$B616)</f>
        <v>0</v>
      </c>
      <c r="E616" s="16">
        <f t="shared" si="139"/>
        <v>-15253541.340253821</v>
      </c>
      <c r="F616" s="10">
        <f>SUM(D$11:D615)</f>
        <v>0</v>
      </c>
      <c r="G616" s="10">
        <f t="shared" si="132"/>
        <v>365</v>
      </c>
      <c r="H616" s="7">
        <f t="shared" si="140"/>
        <v>-41790.524219873478</v>
      </c>
      <c r="I616" s="16">
        <f>SUMIFS('Filing Data'!$X:$X,'Filing Data'!$D:$D,'Benchmark Value'!$B616)</f>
        <v>0</v>
      </c>
      <c r="J616" s="16">
        <f t="shared" si="136"/>
        <v>28015936.438124154</v>
      </c>
      <c r="K616" s="10">
        <f>SUM(I$11:I615)</f>
        <v>0</v>
      </c>
      <c r="L616" s="27">
        <f t="shared" si="133"/>
        <v>365</v>
      </c>
      <c r="M616" s="7">
        <f t="shared" si="141"/>
        <v>76755.99024143604</v>
      </c>
      <c r="N616" s="7">
        <f>IF(ISNA(VLOOKUP(B616,'Distribution Data'!$G:$H,2,FALSE)),0,VLOOKUP(B616,'Distribution Data'!$G:$H,2,FALSE))</f>
        <v>0</v>
      </c>
      <c r="O616" s="16">
        <f>IF(ISNA(INDEX($C615:$C$3618,MATCH(TRUE,INDEX($C615:$C$3618&lt;&gt;$C615,0),0))), O615, INDEX($C615:$C$3618,MATCH(TRUE,INDEX($C615:$C$3618&lt;&gt;$C615,0),0)))</f>
        <v>1591701306.2562802</v>
      </c>
      <c r="P616" s="16">
        <f t="shared" si="131"/>
        <v>1477596218.864033</v>
      </c>
      <c r="Q616" s="27">
        <f t="shared" si="137"/>
        <v>43</v>
      </c>
      <c r="R616" s="7">
        <f t="shared" si="142"/>
        <v>2653606.6835406325</v>
      </c>
      <c r="S616" s="7">
        <f t="shared" si="134"/>
        <v>2535060.1690793233</v>
      </c>
      <c r="T616" s="5">
        <f>VLOOKUP($B616,'Benchmark Data'!$A:$B,2,FALSE)</f>
        <v>13.75</v>
      </c>
      <c r="U616" s="12">
        <f t="shared" si="143"/>
        <v>0</v>
      </c>
      <c r="V616" s="7">
        <f t="shared" si="144"/>
        <v>1819278309.7051592</v>
      </c>
    </row>
    <row r="617" spans="1:22" x14ac:dyDescent="0.25">
      <c r="A617" s="5">
        <f t="shared" si="135"/>
        <v>2005</v>
      </c>
      <c r="B617" s="6">
        <f t="shared" si="138"/>
        <v>38557</v>
      </c>
      <c r="C617" s="7">
        <f>MAX(SUMIFS('Filing Data'!$V:$V,'Filing Data'!$D:$D,'Benchmark Value'!$B617),C616)</f>
        <v>1477596218.864033</v>
      </c>
      <c r="D617" s="7">
        <f>SUMIFS('Filing Data'!$Z:$Z,'Filing Data'!$D:$D,'Benchmark Value'!$B617)</f>
        <v>0</v>
      </c>
      <c r="E617" s="16">
        <f t="shared" si="139"/>
        <v>-15253541.340253821</v>
      </c>
      <c r="F617" s="10">
        <f>SUM(D$11:D616)</f>
        <v>0</v>
      </c>
      <c r="G617" s="10">
        <f t="shared" si="132"/>
        <v>365</v>
      </c>
      <c r="H617" s="7">
        <f t="shared" si="140"/>
        <v>-41790.524219873478</v>
      </c>
      <c r="I617" s="16">
        <f>SUMIFS('Filing Data'!$X:$X,'Filing Data'!$D:$D,'Benchmark Value'!$B617)</f>
        <v>0</v>
      </c>
      <c r="J617" s="16">
        <f t="shared" si="136"/>
        <v>28015936.438124154</v>
      </c>
      <c r="K617" s="10">
        <f>SUM(I$11:I616)</f>
        <v>0</v>
      </c>
      <c r="L617" s="27">
        <f t="shared" si="133"/>
        <v>365</v>
      </c>
      <c r="M617" s="7">
        <f t="shared" si="141"/>
        <v>76755.99024143604</v>
      </c>
      <c r="N617" s="7">
        <f>IF(ISNA(VLOOKUP(B617,'Distribution Data'!$G:$H,2,FALSE)),0,VLOOKUP(B617,'Distribution Data'!$G:$H,2,FALSE))</f>
        <v>0</v>
      </c>
      <c r="O617" s="16">
        <f>IF(ISNA(INDEX($C616:$C$3618,MATCH(TRUE,INDEX($C616:$C$3618&lt;&gt;$C616,0),0))), O616, INDEX($C616:$C$3618,MATCH(TRUE,INDEX($C616:$C$3618&lt;&gt;$C616,0),0)))</f>
        <v>1591701306.2562802</v>
      </c>
      <c r="P617" s="16">
        <f t="shared" si="131"/>
        <v>1477596218.864033</v>
      </c>
      <c r="Q617" s="27">
        <f t="shared" si="137"/>
        <v>43</v>
      </c>
      <c r="R617" s="7">
        <f t="shared" si="142"/>
        <v>2653606.6835406325</v>
      </c>
      <c r="S617" s="7">
        <f t="shared" si="134"/>
        <v>2535060.1690793233</v>
      </c>
      <c r="T617" s="5">
        <f>VLOOKUP($B617,'Benchmark Data'!$A:$B,2,FALSE)</f>
        <v>13.75</v>
      </c>
      <c r="U617" s="12">
        <f t="shared" si="143"/>
        <v>0</v>
      </c>
      <c r="V617" s="7">
        <f t="shared" si="144"/>
        <v>1821813369.8742385</v>
      </c>
    </row>
    <row r="618" spans="1:22" x14ac:dyDescent="0.25">
      <c r="A618" s="5">
        <f t="shared" si="135"/>
        <v>2005</v>
      </c>
      <c r="B618" s="6">
        <f t="shared" si="138"/>
        <v>38558</v>
      </c>
      <c r="C618" s="7">
        <f>MAX(SUMIFS('Filing Data'!$V:$V,'Filing Data'!$D:$D,'Benchmark Value'!$B618),C617)</f>
        <v>1477596218.864033</v>
      </c>
      <c r="D618" s="7">
        <f>SUMIFS('Filing Data'!$Z:$Z,'Filing Data'!$D:$D,'Benchmark Value'!$B618)</f>
        <v>0</v>
      </c>
      <c r="E618" s="16">
        <f t="shared" si="139"/>
        <v>-15253541.340253821</v>
      </c>
      <c r="F618" s="10">
        <f>SUM(D$11:D617)</f>
        <v>0</v>
      </c>
      <c r="G618" s="10">
        <f t="shared" si="132"/>
        <v>365</v>
      </c>
      <c r="H618" s="7">
        <f t="shared" si="140"/>
        <v>-41790.524219873478</v>
      </c>
      <c r="I618" s="16">
        <f>SUMIFS('Filing Data'!$X:$X,'Filing Data'!$D:$D,'Benchmark Value'!$B618)</f>
        <v>0</v>
      </c>
      <c r="J618" s="16">
        <f t="shared" si="136"/>
        <v>28015936.438124154</v>
      </c>
      <c r="K618" s="10">
        <f>SUM(I$11:I617)</f>
        <v>0</v>
      </c>
      <c r="L618" s="27">
        <f t="shared" si="133"/>
        <v>365</v>
      </c>
      <c r="M618" s="7">
        <f t="shared" si="141"/>
        <v>76755.99024143604</v>
      </c>
      <c r="N618" s="7">
        <f>IF(ISNA(VLOOKUP(B618,'Distribution Data'!$G:$H,2,FALSE)),0,VLOOKUP(B618,'Distribution Data'!$G:$H,2,FALSE))</f>
        <v>0</v>
      </c>
      <c r="O618" s="16">
        <f>IF(ISNA(INDEX($C617:$C$3618,MATCH(TRUE,INDEX($C617:$C$3618&lt;&gt;$C617,0),0))), O617, INDEX($C617:$C$3618,MATCH(TRUE,INDEX($C617:$C$3618&lt;&gt;$C617,0),0)))</f>
        <v>1591701306.2562802</v>
      </c>
      <c r="P618" s="16">
        <f t="shared" si="131"/>
        <v>1477596218.864033</v>
      </c>
      <c r="Q618" s="27">
        <f t="shared" si="137"/>
        <v>43</v>
      </c>
      <c r="R618" s="7">
        <f t="shared" si="142"/>
        <v>2653606.6835406325</v>
      </c>
      <c r="S618" s="7">
        <f t="shared" si="134"/>
        <v>2535060.1690793233</v>
      </c>
      <c r="T618" s="5">
        <f>VLOOKUP($B618,'Benchmark Data'!$A:$B,2,FALSE)</f>
        <v>13.79</v>
      </c>
      <c r="U618" s="12">
        <f t="shared" si="143"/>
        <v>2.9048676926299857E-3</v>
      </c>
      <c r="V618" s="7">
        <f t="shared" si="144"/>
        <v>1829648250.7556789</v>
      </c>
    </row>
    <row r="619" spans="1:22" x14ac:dyDescent="0.25">
      <c r="A619" s="5">
        <f t="shared" si="135"/>
        <v>2005</v>
      </c>
      <c r="B619" s="6">
        <f t="shared" si="138"/>
        <v>38559</v>
      </c>
      <c r="C619" s="7">
        <f>MAX(SUMIFS('Filing Data'!$V:$V,'Filing Data'!$D:$D,'Benchmark Value'!$B619),C618)</f>
        <v>1477596218.864033</v>
      </c>
      <c r="D619" s="7">
        <f>SUMIFS('Filing Data'!$Z:$Z,'Filing Data'!$D:$D,'Benchmark Value'!$B619)</f>
        <v>0</v>
      </c>
      <c r="E619" s="16">
        <f t="shared" si="139"/>
        <v>-15253541.340253821</v>
      </c>
      <c r="F619" s="10">
        <f>SUM(D$11:D618)</f>
        <v>0</v>
      </c>
      <c r="G619" s="10">
        <f t="shared" si="132"/>
        <v>365</v>
      </c>
      <c r="H619" s="7">
        <f t="shared" si="140"/>
        <v>-41790.524219873478</v>
      </c>
      <c r="I619" s="16">
        <f>SUMIFS('Filing Data'!$X:$X,'Filing Data'!$D:$D,'Benchmark Value'!$B619)</f>
        <v>0</v>
      </c>
      <c r="J619" s="16">
        <f t="shared" si="136"/>
        <v>28015936.438124154</v>
      </c>
      <c r="K619" s="10">
        <f>SUM(I$11:I618)</f>
        <v>0</v>
      </c>
      <c r="L619" s="27">
        <f t="shared" si="133"/>
        <v>365</v>
      </c>
      <c r="M619" s="7">
        <f t="shared" si="141"/>
        <v>76755.99024143604</v>
      </c>
      <c r="N619" s="7">
        <f>IF(ISNA(VLOOKUP(B619,'Distribution Data'!$G:$H,2,FALSE)),0,VLOOKUP(B619,'Distribution Data'!$G:$H,2,FALSE))</f>
        <v>0</v>
      </c>
      <c r="O619" s="16">
        <f>IF(ISNA(INDEX($C618:$C$3618,MATCH(TRUE,INDEX($C618:$C$3618&lt;&gt;$C618,0),0))), O618, INDEX($C618:$C$3618,MATCH(TRUE,INDEX($C618:$C$3618&lt;&gt;$C618,0),0)))</f>
        <v>1591701306.2562802</v>
      </c>
      <c r="P619" s="16">
        <f t="shared" si="131"/>
        <v>1477596218.864033</v>
      </c>
      <c r="Q619" s="27">
        <f t="shared" si="137"/>
        <v>43</v>
      </c>
      <c r="R619" s="7">
        <f t="shared" si="142"/>
        <v>2653606.6835406325</v>
      </c>
      <c r="S619" s="7">
        <f t="shared" si="134"/>
        <v>2535060.1690793233</v>
      </c>
      <c r="T619" s="5">
        <f>VLOOKUP($B619,'Benchmark Data'!$A:$B,2,FALSE)</f>
        <v>13.91</v>
      </c>
      <c r="U619" s="12">
        <f t="shared" si="143"/>
        <v>8.6643141301412183E-3</v>
      </c>
      <c r="V619" s="7">
        <f t="shared" si="144"/>
        <v>1848104833.0488107</v>
      </c>
    </row>
    <row r="620" spans="1:22" x14ac:dyDescent="0.25">
      <c r="A620" s="5">
        <f t="shared" si="135"/>
        <v>2005</v>
      </c>
      <c r="B620" s="6">
        <f t="shared" si="138"/>
        <v>38560</v>
      </c>
      <c r="C620" s="7">
        <f>MAX(SUMIFS('Filing Data'!$V:$V,'Filing Data'!$D:$D,'Benchmark Value'!$B620),C619)</f>
        <v>1477596218.864033</v>
      </c>
      <c r="D620" s="7">
        <f>SUMIFS('Filing Data'!$Z:$Z,'Filing Data'!$D:$D,'Benchmark Value'!$B620)</f>
        <v>0</v>
      </c>
      <c r="E620" s="16">
        <f t="shared" si="139"/>
        <v>-15253541.340253821</v>
      </c>
      <c r="F620" s="10">
        <f>SUM(D$11:D619)</f>
        <v>0</v>
      </c>
      <c r="G620" s="10">
        <f t="shared" si="132"/>
        <v>365</v>
      </c>
      <c r="H620" s="7">
        <f t="shared" si="140"/>
        <v>-41790.524219873478</v>
      </c>
      <c r="I620" s="16">
        <f>SUMIFS('Filing Data'!$X:$X,'Filing Data'!$D:$D,'Benchmark Value'!$B620)</f>
        <v>0</v>
      </c>
      <c r="J620" s="16">
        <f t="shared" si="136"/>
        <v>28015936.438124154</v>
      </c>
      <c r="K620" s="10">
        <f>SUM(I$11:I619)</f>
        <v>0</v>
      </c>
      <c r="L620" s="27">
        <f t="shared" si="133"/>
        <v>365</v>
      </c>
      <c r="M620" s="7">
        <f t="shared" si="141"/>
        <v>76755.99024143604</v>
      </c>
      <c r="N620" s="7">
        <f>IF(ISNA(VLOOKUP(B620,'Distribution Data'!$G:$H,2,FALSE)),0,VLOOKUP(B620,'Distribution Data'!$G:$H,2,FALSE))</f>
        <v>0</v>
      </c>
      <c r="O620" s="16">
        <f>IF(ISNA(INDEX($C619:$C$3618,MATCH(TRUE,INDEX($C619:$C$3618&lt;&gt;$C619,0),0))), O619, INDEX($C619:$C$3618,MATCH(TRUE,INDEX($C619:$C$3618&lt;&gt;$C619,0),0)))</f>
        <v>1591701306.2562802</v>
      </c>
      <c r="P620" s="16">
        <f t="shared" si="131"/>
        <v>1477596218.864033</v>
      </c>
      <c r="Q620" s="27">
        <f t="shared" si="137"/>
        <v>43</v>
      </c>
      <c r="R620" s="7">
        <f t="shared" si="142"/>
        <v>2653606.6835406325</v>
      </c>
      <c r="S620" s="7">
        <f t="shared" si="134"/>
        <v>2535060.1690793233</v>
      </c>
      <c r="T620" s="5">
        <f>VLOOKUP($B620,'Benchmark Data'!$A:$B,2,FALSE)</f>
        <v>13.95</v>
      </c>
      <c r="U620" s="12">
        <f t="shared" si="143"/>
        <v>2.871502332022941E-3</v>
      </c>
      <c r="V620" s="7">
        <f t="shared" si="144"/>
        <v>1855954357.1518905</v>
      </c>
    </row>
    <row r="621" spans="1:22" x14ac:dyDescent="0.25">
      <c r="A621" s="5">
        <f t="shared" si="135"/>
        <v>2005</v>
      </c>
      <c r="B621" s="6">
        <f t="shared" si="138"/>
        <v>38561</v>
      </c>
      <c r="C621" s="7">
        <f>MAX(SUMIFS('Filing Data'!$V:$V,'Filing Data'!$D:$D,'Benchmark Value'!$B621),C620)</f>
        <v>1477596218.864033</v>
      </c>
      <c r="D621" s="7">
        <f>SUMIFS('Filing Data'!$Z:$Z,'Filing Data'!$D:$D,'Benchmark Value'!$B621)</f>
        <v>0</v>
      </c>
      <c r="E621" s="16">
        <f t="shared" si="139"/>
        <v>-15253541.340253821</v>
      </c>
      <c r="F621" s="10">
        <f>SUM(D$11:D620)</f>
        <v>0</v>
      </c>
      <c r="G621" s="10">
        <f t="shared" si="132"/>
        <v>365</v>
      </c>
      <c r="H621" s="7">
        <f t="shared" si="140"/>
        <v>-41790.524219873478</v>
      </c>
      <c r="I621" s="16">
        <f>SUMIFS('Filing Data'!$X:$X,'Filing Data'!$D:$D,'Benchmark Value'!$B621)</f>
        <v>0</v>
      </c>
      <c r="J621" s="16">
        <f t="shared" si="136"/>
        <v>28015936.438124154</v>
      </c>
      <c r="K621" s="10">
        <f>SUM(I$11:I620)</f>
        <v>0</v>
      </c>
      <c r="L621" s="27">
        <f t="shared" si="133"/>
        <v>365</v>
      </c>
      <c r="M621" s="7">
        <f t="shared" si="141"/>
        <v>76755.99024143604</v>
      </c>
      <c r="N621" s="7">
        <f>IF(ISNA(VLOOKUP(B621,'Distribution Data'!$G:$H,2,FALSE)),0,VLOOKUP(B621,'Distribution Data'!$G:$H,2,FALSE))</f>
        <v>0</v>
      </c>
      <c r="O621" s="16">
        <f>IF(ISNA(INDEX($C620:$C$3618,MATCH(TRUE,INDEX($C620:$C$3618&lt;&gt;$C620,0),0))), O620, INDEX($C620:$C$3618,MATCH(TRUE,INDEX($C620:$C$3618&lt;&gt;$C620,0),0)))</f>
        <v>1591701306.2562802</v>
      </c>
      <c r="P621" s="16">
        <f t="shared" si="131"/>
        <v>1477596218.864033</v>
      </c>
      <c r="Q621" s="27">
        <f t="shared" si="137"/>
        <v>43</v>
      </c>
      <c r="R621" s="7">
        <f t="shared" si="142"/>
        <v>2653606.6835406325</v>
      </c>
      <c r="S621" s="7">
        <f t="shared" si="134"/>
        <v>2535060.1690793233</v>
      </c>
      <c r="T621" s="5">
        <f>VLOOKUP($B621,'Benchmark Data'!$A:$B,2,FALSE)</f>
        <v>14.12</v>
      </c>
      <c r="U621" s="12">
        <f t="shared" si="143"/>
        <v>1.2112723797721475E-2</v>
      </c>
      <c r="V621" s="7">
        <f t="shared" si="144"/>
        <v>1881106782.2468352</v>
      </c>
    </row>
    <row r="622" spans="1:22" x14ac:dyDescent="0.25">
      <c r="A622" s="5">
        <f t="shared" si="135"/>
        <v>2005</v>
      </c>
      <c r="B622" s="6">
        <f t="shared" si="138"/>
        <v>38562</v>
      </c>
      <c r="C622" s="7">
        <f>MAX(SUMIFS('Filing Data'!$V:$V,'Filing Data'!$D:$D,'Benchmark Value'!$B622),C621)</f>
        <v>1477596218.864033</v>
      </c>
      <c r="D622" s="7">
        <f>SUMIFS('Filing Data'!$Z:$Z,'Filing Data'!$D:$D,'Benchmark Value'!$B622)</f>
        <v>0</v>
      </c>
      <c r="E622" s="16">
        <f t="shared" si="139"/>
        <v>-15253541.340253821</v>
      </c>
      <c r="F622" s="10">
        <f>SUM(D$11:D621)</f>
        <v>0</v>
      </c>
      <c r="G622" s="10">
        <f t="shared" si="132"/>
        <v>365</v>
      </c>
      <c r="H622" s="7">
        <f t="shared" si="140"/>
        <v>-41790.524219873478</v>
      </c>
      <c r="I622" s="16">
        <f>SUMIFS('Filing Data'!$X:$X,'Filing Data'!$D:$D,'Benchmark Value'!$B622)</f>
        <v>0</v>
      </c>
      <c r="J622" s="16">
        <f t="shared" si="136"/>
        <v>28015936.438124154</v>
      </c>
      <c r="K622" s="10">
        <f>SUM(I$11:I621)</f>
        <v>0</v>
      </c>
      <c r="L622" s="27">
        <f t="shared" si="133"/>
        <v>365</v>
      </c>
      <c r="M622" s="7">
        <f t="shared" si="141"/>
        <v>76755.99024143604</v>
      </c>
      <c r="N622" s="7">
        <f>IF(ISNA(VLOOKUP(B622,'Distribution Data'!$G:$H,2,FALSE)),0,VLOOKUP(B622,'Distribution Data'!$G:$H,2,FALSE))</f>
        <v>0</v>
      </c>
      <c r="O622" s="16">
        <f>IF(ISNA(INDEX($C621:$C$3618,MATCH(TRUE,INDEX($C621:$C$3618&lt;&gt;$C621,0),0))), O621, INDEX($C621:$C$3618,MATCH(TRUE,INDEX($C621:$C$3618&lt;&gt;$C621,0),0)))</f>
        <v>1591701306.2562802</v>
      </c>
      <c r="P622" s="16">
        <f t="shared" si="131"/>
        <v>1477596218.864033</v>
      </c>
      <c r="Q622" s="27">
        <f t="shared" si="137"/>
        <v>43</v>
      </c>
      <c r="R622" s="7">
        <f t="shared" si="142"/>
        <v>2653606.6835406325</v>
      </c>
      <c r="S622" s="7">
        <f t="shared" si="134"/>
        <v>2535060.1690793233</v>
      </c>
      <c r="T622" s="5">
        <f>VLOOKUP($B622,'Benchmark Data'!$A:$B,2,FALSE)</f>
        <v>14.1</v>
      </c>
      <c r="U622" s="12">
        <f t="shared" si="143"/>
        <v>-1.4174346809733935E-3</v>
      </c>
      <c r="V622" s="7">
        <f t="shared" si="144"/>
        <v>1880977385.2172647</v>
      </c>
    </row>
    <row r="623" spans="1:22" x14ac:dyDescent="0.25">
      <c r="A623" s="5">
        <f t="shared" si="135"/>
        <v>2005</v>
      </c>
      <c r="B623" s="6">
        <f t="shared" si="138"/>
        <v>38563</v>
      </c>
      <c r="C623" s="7">
        <f>MAX(SUMIFS('Filing Data'!$V:$V,'Filing Data'!$D:$D,'Benchmark Value'!$B623),C622)</f>
        <v>1477596218.864033</v>
      </c>
      <c r="D623" s="7">
        <f>SUMIFS('Filing Data'!$Z:$Z,'Filing Data'!$D:$D,'Benchmark Value'!$B623)</f>
        <v>0</v>
      </c>
      <c r="E623" s="16">
        <f t="shared" si="139"/>
        <v>-15253541.340253821</v>
      </c>
      <c r="F623" s="10">
        <f>SUM(D$11:D622)</f>
        <v>0</v>
      </c>
      <c r="G623" s="10">
        <f t="shared" si="132"/>
        <v>365</v>
      </c>
      <c r="H623" s="7">
        <f t="shared" si="140"/>
        <v>-41790.524219873478</v>
      </c>
      <c r="I623" s="16">
        <f>SUMIFS('Filing Data'!$X:$X,'Filing Data'!$D:$D,'Benchmark Value'!$B623)</f>
        <v>0</v>
      </c>
      <c r="J623" s="16">
        <f t="shared" si="136"/>
        <v>28015936.438124154</v>
      </c>
      <c r="K623" s="10">
        <f>SUM(I$11:I622)</f>
        <v>0</v>
      </c>
      <c r="L623" s="27">
        <f t="shared" si="133"/>
        <v>365</v>
      </c>
      <c r="M623" s="7">
        <f t="shared" si="141"/>
        <v>76755.99024143604</v>
      </c>
      <c r="N623" s="7">
        <f>IF(ISNA(VLOOKUP(B623,'Distribution Data'!$G:$H,2,FALSE)),0,VLOOKUP(B623,'Distribution Data'!$G:$H,2,FALSE))</f>
        <v>0</v>
      </c>
      <c r="O623" s="16">
        <f>IF(ISNA(INDEX($C622:$C$3618,MATCH(TRUE,INDEX($C622:$C$3618&lt;&gt;$C622,0),0))), O622, INDEX($C622:$C$3618,MATCH(TRUE,INDEX($C622:$C$3618&lt;&gt;$C622,0),0)))</f>
        <v>1591701306.2562802</v>
      </c>
      <c r="P623" s="16">
        <f t="shared" si="131"/>
        <v>1477596218.864033</v>
      </c>
      <c r="Q623" s="27">
        <f t="shared" si="137"/>
        <v>43</v>
      </c>
      <c r="R623" s="7">
        <f t="shared" si="142"/>
        <v>2653606.6835406325</v>
      </c>
      <c r="S623" s="7">
        <f t="shared" si="134"/>
        <v>2535060.1690793233</v>
      </c>
      <c r="T623" s="5">
        <f>VLOOKUP($B623,'Benchmark Data'!$A:$B,2,FALSE)</f>
        <v>14.1</v>
      </c>
      <c r="U623" s="12">
        <f t="shared" si="143"/>
        <v>0</v>
      </c>
      <c r="V623" s="7">
        <f t="shared" si="144"/>
        <v>1883512445.386344</v>
      </c>
    </row>
    <row r="624" spans="1:22" x14ac:dyDescent="0.25">
      <c r="A624" s="5">
        <f t="shared" si="135"/>
        <v>2005</v>
      </c>
      <c r="B624" s="6">
        <f t="shared" si="138"/>
        <v>38564</v>
      </c>
      <c r="C624" s="7">
        <f>MAX(SUMIFS('Filing Data'!$V:$V,'Filing Data'!$D:$D,'Benchmark Value'!$B624),C623)</f>
        <v>1477596218.864033</v>
      </c>
      <c r="D624" s="7">
        <f>SUMIFS('Filing Data'!$Z:$Z,'Filing Data'!$D:$D,'Benchmark Value'!$B624)</f>
        <v>0</v>
      </c>
      <c r="E624" s="16">
        <f t="shared" si="139"/>
        <v>-15253541.340253821</v>
      </c>
      <c r="F624" s="10">
        <f>SUM(D$11:D623)</f>
        <v>0</v>
      </c>
      <c r="G624" s="10">
        <f t="shared" si="132"/>
        <v>365</v>
      </c>
      <c r="H624" s="7">
        <f t="shared" si="140"/>
        <v>-41790.524219873478</v>
      </c>
      <c r="I624" s="16">
        <f>SUMIFS('Filing Data'!$X:$X,'Filing Data'!$D:$D,'Benchmark Value'!$B624)</f>
        <v>0</v>
      </c>
      <c r="J624" s="16">
        <f t="shared" si="136"/>
        <v>28015936.438124154</v>
      </c>
      <c r="K624" s="10">
        <f>SUM(I$11:I623)</f>
        <v>0</v>
      </c>
      <c r="L624" s="27">
        <f t="shared" si="133"/>
        <v>365</v>
      </c>
      <c r="M624" s="7">
        <f t="shared" si="141"/>
        <v>76755.99024143604</v>
      </c>
      <c r="N624" s="7">
        <f>IF(ISNA(VLOOKUP(B624,'Distribution Data'!$G:$H,2,FALSE)),0,VLOOKUP(B624,'Distribution Data'!$G:$H,2,FALSE))</f>
        <v>0</v>
      </c>
      <c r="O624" s="16">
        <f>IF(ISNA(INDEX($C623:$C$3618,MATCH(TRUE,INDEX($C623:$C$3618&lt;&gt;$C623,0),0))), O623, INDEX($C623:$C$3618,MATCH(TRUE,INDEX($C623:$C$3618&lt;&gt;$C623,0),0)))</f>
        <v>1591701306.2562802</v>
      </c>
      <c r="P624" s="16">
        <f t="shared" si="131"/>
        <v>1477596218.864033</v>
      </c>
      <c r="Q624" s="27">
        <f t="shared" si="137"/>
        <v>43</v>
      </c>
      <c r="R624" s="7">
        <f t="shared" si="142"/>
        <v>2653606.6835406325</v>
      </c>
      <c r="S624" s="7">
        <f t="shared" si="134"/>
        <v>2535060.1690793233</v>
      </c>
      <c r="T624" s="5">
        <f>VLOOKUP($B624,'Benchmark Data'!$A:$B,2,FALSE)</f>
        <v>14.1</v>
      </c>
      <c r="U624" s="12">
        <f t="shared" si="143"/>
        <v>0</v>
      </c>
      <c r="V624" s="7">
        <f t="shared" si="144"/>
        <v>1886047505.5554233</v>
      </c>
    </row>
    <row r="625" spans="1:22" x14ac:dyDescent="0.25">
      <c r="A625" s="5">
        <f t="shared" si="135"/>
        <v>2005</v>
      </c>
      <c r="B625" s="6">
        <f t="shared" si="138"/>
        <v>38565</v>
      </c>
      <c r="C625" s="7">
        <f>MAX(SUMIFS('Filing Data'!$V:$V,'Filing Data'!$D:$D,'Benchmark Value'!$B625),C624)</f>
        <v>1477596218.864033</v>
      </c>
      <c r="D625" s="7">
        <f>SUMIFS('Filing Data'!$Z:$Z,'Filing Data'!$D:$D,'Benchmark Value'!$B625)</f>
        <v>0</v>
      </c>
      <c r="E625" s="16">
        <f t="shared" si="139"/>
        <v>-15253541.340253821</v>
      </c>
      <c r="F625" s="10">
        <f>SUM(D$11:D624)</f>
        <v>0</v>
      </c>
      <c r="G625" s="10">
        <f t="shared" si="132"/>
        <v>365</v>
      </c>
      <c r="H625" s="7">
        <f t="shared" si="140"/>
        <v>-41790.524219873478</v>
      </c>
      <c r="I625" s="16">
        <f>SUMIFS('Filing Data'!$X:$X,'Filing Data'!$D:$D,'Benchmark Value'!$B625)</f>
        <v>0</v>
      </c>
      <c r="J625" s="16">
        <f t="shared" si="136"/>
        <v>28015936.438124154</v>
      </c>
      <c r="K625" s="10">
        <f>SUM(I$11:I624)</f>
        <v>0</v>
      </c>
      <c r="L625" s="27">
        <f t="shared" si="133"/>
        <v>365</v>
      </c>
      <c r="M625" s="7">
        <f t="shared" si="141"/>
        <v>76755.99024143604</v>
      </c>
      <c r="N625" s="7">
        <f>IF(ISNA(VLOOKUP(B625,'Distribution Data'!$G:$H,2,FALSE)),0,VLOOKUP(B625,'Distribution Data'!$G:$H,2,FALSE))</f>
        <v>0</v>
      </c>
      <c r="O625" s="16">
        <f>IF(ISNA(INDEX($C624:$C$3618,MATCH(TRUE,INDEX($C624:$C$3618&lt;&gt;$C624,0),0))), O624, INDEX($C624:$C$3618,MATCH(TRUE,INDEX($C624:$C$3618&lt;&gt;$C624,0),0)))</f>
        <v>1591701306.2562802</v>
      </c>
      <c r="P625" s="16">
        <f t="shared" si="131"/>
        <v>1477596218.864033</v>
      </c>
      <c r="Q625" s="27">
        <f t="shared" si="137"/>
        <v>43</v>
      </c>
      <c r="R625" s="7">
        <f t="shared" si="142"/>
        <v>2653606.6835406325</v>
      </c>
      <c r="S625" s="7">
        <f t="shared" si="134"/>
        <v>2535060.1690793233</v>
      </c>
      <c r="T625" s="5">
        <f>VLOOKUP($B625,'Benchmark Data'!$A:$B,2,FALSE)</f>
        <v>14.11</v>
      </c>
      <c r="U625" s="12">
        <f t="shared" si="143"/>
        <v>7.0896848059998703E-4</v>
      </c>
      <c r="V625" s="7">
        <f t="shared" si="144"/>
        <v>1889920188.0688679</v>
      </c>
    </row>
    <row r="626" spans="1:22" x14ac:dyDescent="0.25">
      <c r="A626" s="5">
        <f t="shared" si="135"/>
        <v>2005</v>
      </c>
      <c r="B626" s="6">
        <f t="shared" si="138"/>
        <v>38566</v>
      </c>
      <c r="C626" s="7">
        <f>MAX(SUMIFS('Filing Data'!$V:$V,'Filing Data'!$D:$D,'Benchmark Value'!$B626),C625)</f>
        <v>1477596218.864033</v>
      </c>
      <c r="D626" s="7">
        <f>SUMIFS('Filing Data'!$Z:$Z,'Filing Data'!$D:$D,'Benchmark Value'!$B626)</f>
        <v>0</v>
      </c>
      <c r="E626" s="16">
        <f t="shared" si="139"/>
        <v>-15253541.340253821</v>
      </c>
      <c r="F626" s="10">
        <f>SUM(D$11:D625)</f>
        <v>0</v>
      </c>
      <c r="G626" s="10">
        <f t="shared" si="132"/>
        <v>365</v>
      </c>
      <c r="H626" s="7">
        <f t="shared" si="140"/>
        <v>-41790.524219873478</v>
      </c>
      <c r="I626" s="16">
        <f>SUMIFS('Filing Data'!$X:$X,'Filing Data'!$D:$D,'Benchmark Value'!$B626)</f>
        <v>0</v>
      </c>
      <c r="J626" s="16">
        <f t="shared" si="136"/>
        <v>28015936.438124154</v>
      </c>
      <c r="K626" s="10">
        <f>SUM(I$11:I625)</f>
        <v>0</v>
      </c>
      <c r="L626" s="27">
        <f t="shared" si="133"/>
        <v>365</v>
      </c>
      <c r="M626" s="7">
        <f t="shared" si="141"/>
        <v>76755.99024143604</v>
      </c>
      <c r="N626" s="7">
        <f>IF(ISNA(VLOOKUP(B626,'Distribution Data'!$G:$H,2,FALSE)),0,VLOOKUP(B626,'Distribution Data'!$G:$H,2,FALSE))</f>
        <v>0</v>
      </c>
      <c r="O626" s="16">
        <f>IF(ISNA(INDEX($C625:$C$3618,MATCH(TRUE,INDEX($C625:$C$3618&lt;&gt;$C625,0),0))), O625, INDEX($C625:$C$3618,MATCH(TRUE,INDEX($C625:$C$3618&lt;&gt;$C625,0),0)))</f>
        <v>1591701306.2562802</v>
      </c>
      <c r="P626" s="16">
        <f t="shared" si="131"/>
        <v>1477596218.864033</v>
      </c>
      <c r="Q626" s="27">
        <f t="shared" si="137"/>
        <v>43</v>
      </c>
      <c r="R626" s="7">
        <f t="shared" si="142"/>
        <v>2653606.6835406325</v>
      </c>
      <c r="S626" s="7">
        <f t="shared" si="134"/>
        <v>2535060.1690793233</v>
      </c>
      <c r="T626" s="5">
        <f>VLOOKUP($B626,'Benchmark Data'!$A:$B,2,FALSE)</f>
        <v>14.23</v>
      </c>
      <c r="U626" s="12">
        <f t="shared" si="143"/>
        <v>8.4686462370383402E-3</v>
      </c>
      <c r="V626" s="7">
        <f t="shared" si="144"/>
        <v>1908528276.059936</v>
      </c>
    </row>
    <row r="627" spans="1:22" x14ac:dyDescent="0.25">
      <c r="A627" s="5">
        <f t="shared" si="135"/>
        <v>2005</v>
      </c>
      <c r="B627" s="6">
        <f t="shared" si="138"/>
        <v>38567</v>
      </c>
      <c r="C627" s="7">
        <f>MAX(SUMIFS('Filing Data'!$V:$V,'Filing Data'!$D:$D,'Benchmark Value'!$B627),C626)</f>
        <v>1477596218.864033</v>
      </c>
      <c r="D627" s="7">
        <f>SUMIFS('Filing Data'!$Z:$Z,'Filing Data'!$D:$D,'Benchmark Value'!$B627)</f>
        <v>0</v>
      </c>
      <c r="E627" s="16">
        <f t="shared" si="139"/>
        <v>-15253541.340253821</v>
      </c>
      <c r="F627" s="10">
        <f>SUM(D$11:D626)</f>
        <v>0</v>
      </c>
      <c r="G627" s="10">
        <f t="shared" si="132"/>
        <v>365</v>
      </c>
      <c r="H627" s="7">
        <f t="shared" si="140"/>
        <v>-41790.524219873478</v>
      </c>
      <c r="I627" s="16">
        <f>SUMIFS('Filing Data'!$X:$X,'Filing Data'!$D:$D,'Benchmark Value'!$B627)</f>
        <v>0</v>
      </c>
      <c r="J627" s="16">
        <f t="shared" si="136"/>
        <v>28015936.438124154</v>
      </c>
      <c r="K627" s="10">
        <f>SUM(I$11:I626)</f>
        <v>0</v>
      </c>
      <c r="L627" s="27">
        <f t="shared" si="133"/>
        <v>365</v>
      </c>
      <c r="M627" s="7">
        <f t="shared" si="141"/>
        <v>76755.99024143604</v>
      </c>
      <c r="N627" s="7">
        <f>IF(ISNA(VLOOKUP(B627,'Distribution Data'!$G:$H,2,FALSE)),0,VLOOKUP(B627,'Distribution Data'!$G:$H,2,FALSE))</f>
        <v>0</v>
      </c>
      <c r="O627" s="16">
        <f>IF(ISNA(INDEX($C626:$C$3618,MATCH(TRUE,INDEX($C626:$C$3618&lt;&gt;$C626,0),0))), O626, INDEX($C626:$C$3618,MATCH(TRUE,INDEX($C626:$C$3618&lt;&gt;$C626,0),0)))</f>
        <v>1591701306.2562802</v>
      </c>
      <c r="P627" s="16">
        <f t="shared" si="131"/>
        <v>1477596218.864033</v>
      </c>
      <c r="Q627" s="27">
        <f t="shared" si="137"/>
        <v>43</v>
      </c>
      <c r="R627" s="7">
        <f t="shared" si="142"/>
        <v>2653606.6835406325</v>
      </c>
      <c r="S627" s="7">
        <f t="shared" si="134"/>
        <v>2535060.1690793233</v>
      </c>
      <c r="T627" s="5">
        <f>VLOOKUP($B627,'Benchmark Data'!$A:$B,2,FALSE)</f>
        <v>14.18</v>
      </c>
      <c r="U627" s="12">
        <f t="shared" si="143"/>
        <v>-3.5198909977795694E-3</v>
      </c>
      <c r="V627" s="7">
        <f t="shared" si="144"/>
        <v>1904357333.8535411</v>
      </c>
    </row>
    <row r="628" spans="1:22" x14ac:dyDescent="0.25">
      <c r="A628" s="5">
        <f t="shared" si="135"/>
        <v>2005</v>
      </c>
      <c r="B628" s="6">
        <f t="shared" si="138"/>
        <v>38568</v>
      </c>
      <c r="C628" s="7">
        <f>MAX(SUMIFS('Filing Data'!$V:$V,'Filing Data'!$D:$D,'Benchmark Value'!$B628),C627)</f>
        <v>1477596218.864033</v>
      </c>
      <c r="D628" s="7">
        <f>SUMIFS('Filing Data'!$Z:$Z,'Filing Data'!$D:$D,'Benchmark Value'!$B628)</f>
        <v>0</v>
      </c>
      <c r="E628" s="16">
        <f t="shared" si="139"/>
        <v>-15253541.340253821</v>
      </c>
      <c r="F628" s="10">
        <f>SUM(D$11:D627)</f>
        <v>0</v>
      </c>
      <c r="G628" s="10">
        <f t="shared" si="132"/>
        <v>365</v>
      </c>
      <c r="H628" s="7">
        <f t="shared" si="140"/>
        <v>-41790.524219873478</v>
      </c>
      <c r="I628" s="16">
        <f>SUMIFS('Filing Data'!$X:$X,'Filing Data'!$D:$D,'Benchmark Value'!$B628)</f>
        <v>0</v>
      </c>
      <c r="J628" s="16">
        <f t="shared" si="136"/>
        <v>28015936.438124154</v>
      </c>
      <c r="K628" s="10">
        <f>SUM(I$11:I627)</f>
        <v>0</v>
      </c>
      <c r="L628" s="27">
        <f t="shared" si="133"/>
        <v>365</v>
      </c>
      <c r="M628" s="7">
        <f t="shared" si="141"/>
        <v>76755.99024143604</v>
      </c>
      <c r="N628" s="7">
        <f>IF(ISNA(VLOOKUP(B628,'Distribution Data'!$G:$H,2,FALSE)),0,VLOOKUP(B628,'Distribution Data'!$G:$H,2,FALSE))</f>
        <v>0</v>
      </c>
      <c r="O628" s="16">
        <f>IF(ISNA(INDEX($C627:$C$3618,MATCH(TRUE,INDEX($C627:$C$3618&lt;&gt;$C627,0),0))), O627, INDEX($C627:$C$3618,MATCH(TRUE,INDEX($C627:$C$3618&lt;&gt;$C627,0),0)))</f>
        <v>1591701306.2562802</v>
      </c>
      <c r="P628" s="16">
        <f t="shared" si="131"/>
        <v>1477596218.864033</v>
      </c>
      <c r="Q628" s="27">
        <f t="shared" si="137"/>
        <v>43</v>
      </c>
      <c r="R628" s="7">
        <f t="shared" si="142"/>
        <v>2653606.6835406325</v>
      </c>
      <c r="S628" s="7">
        <f t="shared" si="134"/>
        <v>2535060.1690793233</v>
      </c>
      <c r="T628" s="5">
        <f>VLOOKUP($B628,'Benchmark Data'!$A:$B,2,FALSE)</f>
        <v>13.91</v>
      </c>
      <c r="U628" s="12">
        <f t="shared" si="143"/>
        <v>-1.9224515168629868E-2</v>
      </c>
      <c r="V628" s="7">
        <f t="shared" si="144"/>
        <v>1870631711.3610933</v>
      </c>
    </row>
    <row r="629" spans="1:22" x14ac:dyDescent="0.25">
      <c r="A629" s="5">
        <f t="shared" si="135"/>
        <v>2005</v>
      </c>
      <c r="B629" s="6">
        <f t="shared" si="138"/>
        <v>38569</v>
      </c>
      <c r="C629" s="7">
        <f>MAX(SUMIFS('Filing Data'!$V:$V,'Filing Data'!$D:$D,'Benchmark Value'!$B629),C628)</f>
        <v>1477596218.864033</v>
      </c>
      <c r="D629" s="7">
        <f>SUMIFS('Filing Data'!$Z:$Z,'Filing Data'!$D:$D,'Benchmark Value'!$B629)</f>
        <v>0</v>
      </c>
      <c r="E629" s="16">
        <f t="shared" si="139"/>
        <v>-15253541.340253821</v>
      </c>
      <c r="F629" s="10">
        <f>SUM(D$11:D628)</f>
        <v>0</v>
      </c>
      <c r="G629" s="10">
        <f t="shared" si="132"/>
        <v>365</v>
      </c>
      <c r="H629" s="7">
        <f t="shared" si="140"/>
        <v>-41790.524219873478</v>
      </c>
      <c r="I629" s="16">
        <f>SUMIFS('Filing Data'!$X:$X,'Filing Data'!$D:$D,'Benchmark Value'!$B629)</f>
        <v>0</v>
      </c>
      <c r="J629" s="16">
        <f t="shared" si="136"/>
        <v>28015936.438124154</v>
      </c>
      <c r="K629" s="10">
        <f>SUM(I$11:I628)</f>
        <v>0</v>
      </c>
      <c r="L629" s="27">
        <f t="shared" si="133"/>
        <v>365</v>
      </c>
      <c r="M629" s="7">
        <f t="shared" si="141"/>
        <v>76755.99024143604</v>
      </c>
      <c r="N629" s="7">
        <f>IF(ISNA(VLOOKUP(B629,'Distribution Data'!$G:$H,2,FALSE)),0,VLOOKUP(B629,'Distribution Data'!$G:$H,2,FALSE))</f>
        <v>0</v>
      </c>
      <c r="O629" s="16">
        <f>IF(ISNA(INDEX($C628:$C$3618,MATCH(TRUE,INDEX($C628:$C$3618&lt;&gt;$C628,0),0))), O628, INDEX($C628:$C$3618,MATCH(TRUE,INDEX($C628:$C$3618&lt;&gt;$C628,0),0)))</f>
        <v>1591701306.2562802</v>
      </c>
      <c r="P629" s="16">
        <f t="shared" si="131"/>
        <v>1477596218.864033</v>
      </c>
      <c r="Q629" s="27">
        <f t="shared" si="137"/>
        <v>43</v>
      </c>
      <c r="R629" s="7">
        <f t="shared" si="142"/>
        <v>2653606.6835406325</v>
      </c>
      <c r="S629" s="7">
        <f t="shared" si="134"/>
        <v>2535060.1690793233</v>
      </c>
      <c r="T629" s="5">
        <f>VLOOKUP($B629,'Benchmark Data'!$A:$B,2,FALSE)</f>
        <v>13.45</v>
      </c>
      <c r="U629" s="12">
        <f t="shared" si="143"/>
        <v>-3.3628899887503443E-2</v>
      </c>
      <c r="V629" s="7">
        <f t="shared" si="144"/>
        <v>1811305478.4154277</v>
      </c>
    </row>
    <row r="630" spans="1:22" x14ac:dyDescent="0.25">
      <c r="A630" s="5">
        <f t="shared" si="135"/>
        <v>2005</v>
      </c>
      <c r="B630" s="6">
        <f t="shared" si="138"/>
        <v>38570</v>
      </c>
      <c r="C630" s="7">
        <f>MAX(SUMIFS('Filing Data'!$V:$V,'Filing Data'!$D:$D,'Benchmark Value'!$B630),C629)</f>
        <v>1477596218.864033</v>
      </c>
      <c r="D630" s="7">
        <f>SUMIFS('Filing Data'!$Z:$Z,'Filing Data'!$D:$D,'Benchmark Value'!$B630)</f>
        <v>0</v>
      </c>
      <c r="E630" s="16">
        <f t="shared" si="139"/>
        <v>-15253541.340253821</v>
      </c>
      <c r="F630" s="10">
        <f>SUM(D$11:D629)</f>
        <v>0</v>
      </c>
      <c r="G630" s="10">
        <f t="shared" si="132"/>
        <v>365</v>
      </c>
      <c r="H630" s="7">
        <f t="shared" si="140"/>
        <v>-41790.524219873478</v>
      </c>
      <c r="I630" s="16">
        <f>SUMIFS('Filing Data'!$X:$X,'Filing Data'!$D:$D,'Benchmark Value'!$B630)</f>
        <v>0</v>
      </c>
      <c r="J630" s="16">
        <f t="shared" si="136"/>
        <v>28015936.438124154</v>
      </c>
      <c r="K630" s="10">
        <f>SUM(I$11:I629)</f>
        <v>0</v>
      </c>
      <c r="L630" s="27">
        <f t="shared" si="133"/>
        <v>365</v>
      </c>
      <c r="M630" s="7">
        <f t="shared" si="141"/>
        <v>76755.99024143604</v>
      </c>
      <c r="N630" s="7">
        <f>IF(ISNA(VLOOKUP(B630,'Distribution Data'!$G:$H,2,FALSE)),0,VLOOKUP(B630,'Distribution Data'!$G:$H,2,FALSE))</f>
        <v>0</v>
      </c>
      <c r="O630" s="16">
        <f>IF(ISNA(INDEX($C629:$C$3618,MATCH(TRUE,INDEX($C629:$C$3618&lt;&gt;$C629,0),0))), O629, INDEX($C629:$C$3618,MATCH(TRUE,INDEX($C629:$C$3618&lt;&gt;$C629,0),0)))</f>
        <v>1591701306.2562802</v>
      </c>
      <c r="P630" s="16">
        <f t="shared" si="131"/>
        <v>1477596218.864033</v>
      </c>
      <c r="Q630" s="27">
        <f t="shared" si="137"/>
        <v>43</v>
      </c>
      <c r="R630" s="7">
        <f t="shared" si="142"/>
        <v>2653606.6835406325</v>
      </c>
      <c r="S630" s="7">
        <f t="shared" si="134"/>
        <v>2535060.1690793233</v>
      </c>
      <c r="T630" s="5">
        <f>VLOOKUP($B630,'Benchmark Data'!$A:$B,2,FALSE)</f>
        <v>13.45</v>
      </c>
      <c r="U630" s="12">
        <f t="shared" si="143"/>
        <v>0</v>
      </c>
      <c r="V630" s="7">
        <f t="shared" si="144"/>
        <v>1813840538.584507</v>
      </c>
    </row>
    <row r="631" spans="1:22" x14ac:dyDescent="0.25">
      <c r="A631" s="5">
        <f t="shared" si="135"/>
        <v>2005</v>
      </c>
      <c r="B631" s="6">
        <f t="shared" si="138"/>
        <v>38571</v>
      </c>
      <c r="C631" s="7">
        <f>MAX(SUMIFS('Filing Data'!$V:$V,'Filing Data'!$D:$D,'Benchmark Value'!$B631),C630)</f>
        <v>1477596218.864033</v>
      </c>
      <c r="D631" s="7">
        <f>SUMIFS('Filing Data'!$Z:$Z,'Filing Data'!$D:$D,'Benchmark Value'!$B631)</f>
        <v>0</v>
      </c>
      <c r="E631" s="16">
        <f t="shared" si="139"/>
        <v>-15253541.340253821</v>
      </c>
      <c r="F631" s="10">
        <f>SUM(D$11:D630)</f>
        <v>0</v>
      </c>
      <c r="G631" s="10">
        <f t="shared" si="132"/>
        <v>365</v>
      </c>
      <c r="H631" s="7">
        <f t="shared" si="140"/>
        <v>-41790.524219873478</v>
      </c>
      <c r="I631" s="16">
        <f>SUMIFS('Filing Data'!$X:$X,'Filing Data'!$D:$D,'Benchmark Value'!$B631)</f>
        <v>0</v>
      </c>
      <c r="J631" s="16">
        <f t="shared" si="136"/>
        <v>28015936.438124154</v>
      </c>
      <c r="K631" s="10">
        <f>SUM(I$11:I630)</f>
        <v>0</v>
      </c>
      <c r="L631" s="27">
        <f t="shared" si="133"/>
        <v>365</v>
      </c>
      <c r="M631" s="7">
        <f t="shared" si="141"/>
        <v>76755.99024143604</v>
      </c>
      <c r="N631" s="7">
        <f>IF(ISNA(VLOOKUP(B631,'Distribution Data'!$G:$H,2,FALSE)),0,VLOOKUP(B631,'Distribution Data'!$G:$H,2,FALSE))</f>
        <v>0</v>
      </c>
      <c r="O631" s="16">
        <f>IF(ISNA(INDEX($C630:$C$3618,MATCH(TRUE,INDEX($C630:$C$3618&lt;&gt;$C630,0),0))), O630, INDEX($C630:$C$3618,MATCH(TRUE,INDEX($C630:$C$3618&lt;&gt;$C630,0),0)))</f>
        <v>1591701306.2562802</v>
      </c>
      <c r="P631" s="16">
        <f t="shared" si="131"/>
        <v>1477596218.864033</v>
      </c>
      <c r="Q631" s="27">
        <f t="shared" si="137"/>
        <v>43</v>
      </c>
      <c r="R631" s="7">
        <f t="shared" si="142"/>
        <v>2653606.6835406325</v>
      </c>
      <c r="S631" s="7">
        <f t="shared" si="134"/>
        <v>2535060.1690793233</v>
      </c>
      <c r="T631" s="5">
        <f>VLOOKUP($B631,'Benchmark Data'!$A:$B,2,FALSE)</f>
        <v>13.45</v>
      </c>
      <c r="U631" s="12">
        <f t="shared" si="143"/>
        <v>0</v>
      </c>
      <c r="V631" s="7">
        <f t="shared" si="144"/>
        <v>1816375598.7535863</v>
      </c>
    </row>
    <row r="632" spans="1:22" x14ac:dyDescent="0.25">
      <c r="A632" s="5">
        <f t="shared" si="135"/>
        <v>2005</v>
      </c>
      <c r="B632" s="6">
        <f t="shared" si="138"/>
        <v>38572</v>
      </c>
      <c r="C632" s="7">
        <f>MAX(SUMIFS('Filing Data'!$V:$V,'Filing Data'!$D:$D,'Benchmark Value'!$B632),C631)</f>
        <v>1477596218.864033</v>
      </c>
      <c r="D632" s="7">
        <f>SUMIFS('Filing Data'!$Z:$Z,'Filing Data'!$D:$D,'Benchmark Value'!$B632)</f>
        <v>0</v>
      </c>
      <c r="E632" s="16">
        <f t="shared" si="139"/>
        <v>-15253541.340253821</v>
      </c>
      <c r="F632" s="10">
        <f>SUM(D$11:D631)</f>
        <v>0</v>
      </c>
      <c r="G632" s="10">
        <f t="shared" si="132"/>
        <v>365</v>
      </c>
      <c r="H632" s="7">
        <f t="shared" si="140"/>
        <v>-41790.524219873478</v>
      </c>
      <c r="I632" s="16">
        <f>SUMIFS('Filing Data'!$X:$X,'Filing Data'!$D:$D,'Benchmark Value'!$B632)</f>
        <v>0</v>
      </c>
      <c r="J632" s="16">
        <f t="shared" si="136"/>
        <v>28015936.438124154</v>
      </c>
      <c r="K632" s="10">
        <f>SUM(I$11:I631)</f>
        <v>0</v>
      </c>
      <c r="L632" s="27">
        <f t="shared" si="133"/>
        <v>365</v>
      </c>
      <c r="M632" s="7">
        <f t="shared" si="141"/>
        <v>76755.99024143604</v>
      </c>
      <c r="N632" s="7">
        <f>IF(ISNA(VLOOKUP(B632,'Distribution Data'!$G:$H,2,FALSE)),0,VLOOKUP(B632,'Distribution Data'!$G:$H,2,FALSE))</f>
        <v>0</v>
      </c>
      <c r="O632" s="16">
        <f>IF(ISNA(INDEX($C631:$C$3618,MATCH(TRUE,INDEX($C631:$C$3618&lt;&gt;$C631,0),0))), O631, INDEX($C631:$C$3618,MATCH(TRUE,INDEX($C631:$C$3618&lt;&gt;$C631,0),0)))</f>
        <v>1591701306.2562802</v>
      </c>
      <c r="P632" s="16">
        <f t="shared" si="131"/>
        <v>1477596218.864033</v>
      </c>
      <c r="Q632" s="27">
        <f t="shared" si="137"/>
        <v>43</v>
      </c>
      <c r="R632" s="7">
        <f t="shared" si="142"/>
        <v>2653606.6835406325</v>
      </c>
      <c r="S632" s="7">
        <f t="shared" si="134"/>
        <v>2535060.1690793233</v>
      </c>
      <c r="T632" s="5">
        <f>VLOOKUP($B632,'Benchmark Data'!$A:$B,2,FALSE)</f>
        <v>12.97</v>
      </c>
      <c r="U632" s="12">
        <f t="shared" si="143"/>
        <v>-3.6340107719495439E-2</v>
      </c>
      <c r="V632" s="7">
        <f t="shared" si="144"/>
        <v>1754088332.7217944</v>
      </c>
    </row>
    <row r="633" spans="1:22" x14ac:dyDescent="0.25">
      <c r="A633" s="5">
        <f t="shared" si="135"/>
        <v>2005</v>
      </c>
      <c r="B633" s="6">
        <f t="shared" si="138"/>
        <v>38573</v>
      </c>
      <c r="C633" s="7">
        <f>MAX(SUMIFS('Filing Data'!$V:$V,'Filing Data'!$D:$D,'Benchmark Value'!$B633),C632)</f>
        <v>1477596218.864033</v>
      </c>
      <c r="D633" s="7">
        <f>SUMIFS('Filing Data'!$Z:$Z,'Filing Data'!$D:$D,'Benchmark Value'!$B633)</f>
        <v>0</v>
      </c>
      <c r="E633" s="16">
        <f t="shared" si="139"/>
        <v>-15253541.340253821</v>
      </c>
      <c r="F633" s="10">
        <f>SUM(D$11:D632)</f>
        <v>0</v>
      </c>
      <c r="G633" s="10">
        <f t="shared" si="132"/>
        <v>365</v>
      </c>
      <c r="H633" s="7">
        <f t="shared" si="140"/>
        <v>-41790.524219873478</v>
      </c>
      <c r="I633" s="16">
        <f>SUMIFS('Filing Data'!$X:$X,'Filing Data'!$D:$D,'Benchmark Value'!$B633)</f>
        <v>0</v>
      </c>
      <c r="J633" s="16">
        <f t="shared" si="136"/>
        <v>28015936.438124154</v>
      </c>
      <c r="K633" s="10">
        <f>SUM(I$11:I632)</f>
        <v>0</v>
      </c>
      <c r="L633" s="27">
        <f t="shared" si="133"/>
        <v>365</v>
      </c>
      <c r="M633" s="7">
        <f t="shared" si="141"/>
        <v>76755.99024143604</v>
      </c>
      <c r="N633" s="7">
        <f>IF(ISNA(VLOOKUP(B633,'Distribution Data'!$G:$H,2,FALSE)),0,VLOOKUP(B633,'Distribution Data'!$G:$H,2,FALSE))</f>
        <v>0</v>
      </c>
      <c r="O633" s="16">
        <f>IF(ISNA(INDEX($C632:$C$3618,MATCH(TRUE,INDEX($C632:$C$3618&lt;&gt;$C632,0),0))), O632, INDEX($C632:$C$3618,MATCH(TRUE,INDEX($C632:$C$3618&lt;&gt;$C632,0),0)))</f>
        <v>1591701306.2562802</v>
      </c>
      <c r="P633" s="16">
        <f t="shared" si="131"/>
        <v>1477596218.864033</v>
      </c>
      <c r="Q633" s="27">
        <f t="shared" si="137"/>
        <v>43</v>
      </c>
      <c r="R633" s="7">
        <f t="shared" si="142"/>
        <v>2653606.6835406325</v>
      </c>
      <c r="S633" s="7">
        <f t="shared" si="134"/>
        <v>2535060.1690793233</v>
      </c>
      <c r="T633" s="5">
        <f>VLOOKUP($B633,'Benchmark Data'!$A:$B,2,FALSE)</f>
        <v>13.08</v>
      </c>
      <c r="U633" s="12">
        <f t="shared" si="143"/>
        <v>8.4453477007001426E-3</v>
      </c>
      <c r="V633" s="7">
        <f t="shared" si="144"/>
        <v>1771500009.4367023</v>
      </c>
    </row>
    <row r="634" spans="1:22" x14ac:dyDescent="0.25">
      <c r="A634" s="5">
        <f t="shared" si="135"/>
        <v>2005</v>
      </c>
      <c r="B634" s="6">
        <f t="shared" si="138"/>
        <v>38574</v>
      </c>
      <c r="C634" s="7">
        <f>MAX(SUMIFS('Filing Data'!$V:$V,'Filing Data'!$D:$D,'Benchmark Value'!$B634),C633)</f>
        <v>1477596218.864033</v>
      </c>
      <c r="D634" s="7">
        <f>SUMIFS('Filing Data'!$Z:$Z,'Filing Data'!$D:$D,'Benchmark Value'!$B634)</f>
        <v>0</v>
      </c>
      <c r="E634" s="16">
        <f t="shared" si="139"/>
        <v>-15253541.340253821</v>
      </c>
      <c r="F634" s="10">
        <f>SUM(D$11:D633)</f>
        <v>0</v>
      </c>
      <c r="G634" s="10">
        <f t="shared" si="132"/>
        <v>365</v>
      </c>
      <c r="H634" s="7">
        <f t="shared" si="140"/>
        <v>-41790.524219873478</v>
      </c>
      <c r="I634" s="16">
        <f>SUMIFS('Filing Data'!$X:$X,'Filing Data'!$D:$D,'Benchmark Value'!$B634)</f>
        <v>0</v>
      </c>
      <c r="J634" s="16">
        <f t="shared" si="136"/>
        <v>28015936.438124154</v>
      </c>
      <c r="K634" s="10">
        <f>SUM(I$11:I633)</f>
        <v>0</v>
      </c>
      <c r="L634" s="27">
        <f t="shared" si="133"/>
        <v>365</v>
      </c>
      <c r="M634" s="7">
        <f t="shared" si="141"/>
        <v>76755.99024143604</v>
      </c>
      <c r="N634" s="7">
        <f>IF(ISNA(VLOOKUP(B634,'Distribution Data'!$G:$H,2,FALSE)),0,VLOOKUP(B634,'Distribution Data'!$G:$H,2,FALSE))</f>
        <v>0</v>
      </c>
      <c r="O634" s="16">
        <f>IF(ISNA(INDEX($C633:$C$3618,MATCH(TRUE,INDEX($C633:$C$3618&lt;&gt;$C633,0),0))), O633, INDEX($C633:$C$3618,MATCH(TRUE,INDEX($C633:$C$3618&lt;&gt;$C633,0),0)))</f>
        <v>1591701306.2562802</v>
      </c>
      <c r="P634" s="16">
        <f t="shared" si="131"/>
        <v>1477596218.864033</v>
      </c>
      <c r="Q634" s="27">
        <f t="shared" si="137"/>
        <v>43</v>
      </c>
      <c r="R634" s="7">
        <f t="shared" si="142"/>
        <v>2653606.6835406325</v>
      </c>
      <c r="S634" s="7">
        <f t="shared" si="134"/>
        <v>2535060.1690793233</v>
      </c>
      <c r="T634" s="5">
        <f>VLOOKUP($B634,'Benchmark Data'!$A:$B,2,FALSE)</f>
        <v>13.14</v>
      </c>
      <c r="U634" s="12">
        <f t="shared" si="143"/>
        <v>4.5766670274118935E-3</v>
      </c>
      <c r="V634" s="7">
        <f t="shared" si="144"/>
        <v>1782161216.43806</v>
      </c>
    </row>
    <row r="635" spans="1:22" x14ac:dyDescent="0.25">
      <c r="A635" s="5">
        <f t="shared" si="135"/>
        <v>2005</v>
      </c>
      <c r="B635" s="6">
        <f t="shared" si="138"/>
        <v>38575</v>
      </c>
      <c r="C635" s="7">
        <f>MAX(SUMIFS('Filing Data'!$V:$V,'Filing Data'!$D:$D,'Benchmark Value'!$B635),C634)</f>
        <v>1477596218.864033</v>
      </c>
      <c r="D635" s="7">
        <f>SUMIFS('Filing Data'!$Z:$Z,'Filing Data'!$D:$D,'Benchmark Value'!$B635)</f>
        <v>0</v>
      </c>
      <c r="E635" s="16">
        <f t="shared" si="139"/>
        <v>-15253541.340253821</v>
      </c>
      <c r="F635" s="10">
        <f>SUM(D$11:D634)</f>
        <v>0</v>
      </c>
      <c r="G635" s="10">
        <f t="shared" si="132"/>
        <v>365</v>
      </c>
      <c r="H635" s="7">
        <f t="shared" si="140"/>
        <v>-41790.524219873478</v>
      </c>
      <c r="I635" s="16">
        <f>SUMIFS('Filing Data'!$X:$X,'Filing Data'!$D:$D,'Benchmark Value'!$B635)</f>
        <v>0</v>
      </c>
      <c r="J635" s="16">
        <f t="shared" si="136"/>
        <v>28015936.438124154</v>
      </c>
      <c r="K635" s="10">
        <f>SUM(I$11:I634)</f>
        <v>0</v>
      </c>
      <c r="L635" s="27">
        <f t="shared" si="133"/>
        <v>365</v>
      </c>
      <c r="M635" s="7">
        <f t="shared" si="141"/>
        <v>76755.99024143604</v>
      </c>
      <c r="N635" s="7">
        <f>IF(ISNA(VLOOKUP(B635,'Distribution Data'!$G:$H,2,FALSE)),0,VLOOKUP(B635,'Distribution Data'!$G:$H,2,FALSE))</f>
        <v>0</v>
      </c>
      <c r="O635" s="16">
        <f>IF(ISNA(INDEX($C634:$C$3618,MATCH(TRUE,INDEX($C634:$C$3618&lt;&gt;$C634,0),0))), O634, INDEX($C634:$C$3618,MATCH(TRUE,INDEX($C634:$C$3618&lt;&gt;$C634,0),0)))</f>
        <v>1591701306.2562802</v>
      </c>
      <c r="P635" s="16">
        <f t="shared" si="131"/>
        <v>1477596218.864033</v>
      </c>
      <c r="Q635" s="27">
        <f t="shared" si="137"/>
        <v>43</v>
      </c>
      <c r="R635" s="7">
        <f t="shared" si="142"/>
        <v>2653606.6835406325</v>
      </c>
      <c r="S635" s="7">
        <f t="shared" si="134"/>
        <v>2535060.1690793233</v>
      </c>
      <c r="T635" s="5">
        <f>VLOOKUP($B635,'Benchmark Data'!$A:$B,2,FALSE)</f>
        <v>13.29</v>
      </c>
      <c r="U635" s="12">
        <f t="shared" si="143"/>
        <v>1.135085966868948E-2</v>
      </c>
      <c r="V635" s="7">
        <f t="shared" si="144"/>
        <v>1805040582.7308614</v>
      </c>
    </row>
    <row r="636" spans="1:22" x14ac:dyDescent="0.25">
      <c r="A636" s="5">
        <f t="shared" si="135"/>
        <v>2005</v>
      </c>
      <c r="B636" s="6">
        <f t="shared" si="138"/>
        <v>38576</v>
      </c>
      <c r="C636" s="7">
        <f>MAX(SUMIFS('Filing Data'!$V:$V,'Filing Data'!$D:$D,'Benchmark Value'!$B636),C635)</f>
        <v>1477596218.864033</v>
      </c>
      <c r="D636" s="7">
        <f>SUMIFS('Filing Data'!$Z:$Z,'Filing Data'!$D:$D,'Benchmark Value'!$B636)</f>
        <v>0</v>
      </c>
      <c r="E636" s="16">
        <f t="shared" si="139"/>
        <v>-15253541.340253821</v>
      </c>
      <c r="F636" s="10">
        <f>SUM(D$11:D635)</f>
        <v>0</v>
      </c>
      <c r="G636" s="10">
        <f t="shared" si="132"/>
        <v>365</v>
      </c>
      <c r="H636" s="7">
        <f t="shared" si="140"/>
        <v>-41790.524219873478</v>
      </c>
      <c r="I636" s="16">
        <f>SUMIFS('Filing Data'!$X:$X,'Filing Data'!$D:$D,'Benchmark Value'!$B636)</f>
        <v>0</v>
      </c>
      <c r="J636" s="16">
        <f t="shared" si="136"/>
        <v>28015936.438124154</v>
      </c>
      <c r="K636" s="10">
        <f>SUM(I$11:I635)</f>
        <v>0</v>
      </c>
      <c r="L636" s="27">
        <f t="shared" si="133"/>
        <v>365</v>
      </c>
      <c r="M636" s="7">
        <f t="shared" si="141"/>
        <v>76755.99024143604</v>
      </c>
      <c r="N636" s="7">
        <f>IF(ISNA(VLOOKUP(B636,'Distribution Data'!$G:$H,2,FALSE)),0,VLOOKUP(B636,'Distribution Data'!$G:$H,2,FALSE))</f>
        <v>0</v>
      </c>
      <c r="O636" s="16">
        <f>IF(ISNA(INDEX($C635:$C$3618,MATCH(TRUE,INDEX($C635:$C$3618&lt;&gt;$C635,0),0))), O635, INDEX($C635:$C$3618,MATCH(TRUE,INDEX($C635:$C$3618&lt;&gt;$C635,0),0)))</f>
        <v>1591701306.2562802</v>
      </c>
      <c r="P636" s="16">
        <f t="shared" si="131"/>
        <v>1477596218.864033</v>
      </c>
      <c r="Q636" s="27">
        <f t="shared" si="137"/>
        <v>43</v>
      </c>
      <c r="R636" s="7">
        <f t="shared" si="142"/>
        <v>2653606.6835406325</v>
      </c>
      <c r="S636" s="7">
        <f t="shared" si="134"/>
        <v>2535060.1690793233</v>
      </c>
      <c r="T636" s="5">
        <f>VLOOKUP($B636,'Benchmark Data'!$A:$B,2,FALSE)</f>
        <v>13.32</v>
      </c>
      <c r="U636" s="12">
        <f t="shared" si="143"/>
        <v>2.2547923870893044E-3</v>
      </c>
      <c r="V636" s="7">
        <f t="shared" si="144"/>
        <v>1811650226.6081371</v>
      </c>
    </row>
    <row r="637" spans="1:22" x14ac:dyDescent="0.25">
      <c r="A637" s="5">
        <f t="shared" si="135"/>
        <v>2005</v>
      </c>
      <c r="B637" s="6">
        <f t="shared" si="138"/>
        <v>38577</v>
      </c>
      <c r="C637" s="7">
        <f>MAX(SUMIFS('Filing Data'!$V:$V,'Filing Data'!$D:$D,'Benchmark Value'!$B637),C636)</f>
        <v>1477596218.864033</v>
      </c>
      <c r="D637" s="7">
        <f>SUMIFS('Filing Data'!$Z:$Z,'Filing Data'!$D:$D,'Benchmark Value'!$B637)</f>
        <v>0</v>
      </c>
      <c r="E637" s="16">
        <f t="shared" si="139"/>
        <v>-15253541.340253821</v>
      </c>
      <c r="F637" s="10">
        <f>SUM(D$11:D636)</f>
        <v>0</v>
      </c>
      <c r="G637" s="10">
        <f t="shared" si="132"/>
        <v>365</v>
      </c>
      <c r="H637" s="7">
        <f t="shared" si="140"/>
        <v>-41790.524219873478</v>
      </c>
      <c r="I637" s="16">
        <f>SUMIFS('Filing Data'!$X:$X,'Filing Data'!$D:$D,'Benchmark Value'!$B637)</f>
        <v>0</v>
      </c>
      <c r="J637" s="16">
        <f t="shared" si="136"/>
        <v>28015936.438124154</v>
      </c>
      <c r="K637" s="10">
        <f>SUM(I$11:I636)</f>
        <v>0</v>
      </c>
      <c r="L637" s="27">
        <f t="shared" si="133"/>
        <v>365</v>
      </c>
      <c r="M637" s="7">
        <f t="shared" si="141"/>
        <v>76755.99024143604</v>
      </c>
      <c r="N637" s="7">
        <f>IF(ISNA(VLOOKUP(B637,'Distribution Data'!$G:$H,2,FALSE)),0,VLOOKUP(B637,'Distribution Data'!$G:$H,2,FALSE))</f>
        <v>0</v>
      </c>
      <c r="O637" s="16">
        <f>IF(ISNA(INDEX($C636:$C$3618,MATCH(TRUE,INDEX($C636:$C$3618&lt;&gt;$C636,0),0))), O636, INDEX($C636:$C$3618,MATCH(TRUE,INDEX($C636:$C$3618&lt;&gt;$C636,0),0)))</f>
        <v>1591701306.2562802</v>
      </c>
      <c r="P637" s="16">
        <f t="shared" ref="P637:P700" si="145">C636</f>
        <v>1477596218.864033</v>
      </c>
      <c r="Q637" s="27">
        <f t="shared" si="137"/>
        <v>43</v>
      </c>
      <c r="R637" s="7">
        <f t="shared" si="142"/>
        <v>2653606.6835406325</v>
      </c>
      <c r="S637" s="7">
        <f t="shared" si="134"/>
        <v>2535060.1690793233</v>
      </c>
      <c r="T637" s="5">
        <f>VLOOKUP($B637,'Benchmark Data'!$A:$B,2,FALSE)</f>
        <v>13.32</v>
      </c>
      <c r="U637" s="12">
        <f t="shared" si="143"/>
        <v>0</v>
      </c>
      <c r="V637" s="7">
        <f t="shared" si="144"/>
        <v>1814185286.7772164</v>
      </c>
    </row>
    <row r="638" spans="1:22" x14ac:dyDescent="0.25">
      <c r="A638" s="5">
        <f t="shared" si="135"/>
        <v>2005</v>
      </c>
      <c r="B638" s="6">
        <f t="shared" si="138"/>
        <v>38578</v>
      </c>
      <c r="C638" s="7">
        <f>MAX(SUMIFS('Filing Data'!$V:$V,'Filing Data'!$D:$D,'Benchmark Value'!$B638),C637)</f>
        <v>1477596218.864033</v>
      </c>
      <c r="D638" s="7">
        <f>SUMIFS('Filing Data'!$Z:$Z,'Filing Data'!$D:$D,'Benchmark Value'!$B638)</f>
        <v>0</v>
      </c>
      <c r="E638" s="16">
        <f t="shared" si="139"/>
        <v>-15253541.340253821</v>
      </c>
      <c r="F638" s="10">
        <f>SUM(D$11:D637)</f>
        <v>0</v>
      </c>
      <c r="G638" s="10">
        <f t="shared" si="132"/>
        <v>365</v>
      </c>
      <c r="H638" s="7">
        <f t="shared" si="140"/>
        <v>-41790.524219873478</v>
      </c>
      <c r="I638" s="16">
        <f>SUMIFS('Filing Data'!$X:$X,'Filing Data'!$D:$D,'Benchmark Value'!$B638)</f>
        <v>0</v>
      </c>
      <c r="J638" s="16">
        <f t="shared" si="136"/>
        <v>28015936.438124154</v>
      </c>
      <c r="K638" s="10">
        <f>SUM(I$11:I637)</f>
        <v>0</v>
      </c>
      <c r="L638" s="27">
        <f t="shared" si="133"/>
        <v>365</v>
      </c>
      <c r="M638" s="7">
        <f t="shared" si="141"/>
        <v>76755.99024143604</v>
      </c>
      <c r="N638" s="7">
        <f>IF(ISNA(VLOOKUP(B638,'Distribution Data'!$G:$H,2,FALSE)),0,VLOOKUP(B638,'Distribution Data'!$G:$H,2,FALSE))</f>
        <v>0</v>
      </c>
      <c r="O638" s="16">
        <f>IF(ISNA(INDEX($C637:$C$3618,MATCH(TRUE,INDEX($C637:$C$3618&lt;&gt;$C637,0),0))), O637, INDEX($C637:$C$3618,MATCH(TRUE,INDEX($C637:$C$3618&lt;&gt;$C637,0),0)))</f>
        <v>1591701306.2562802</v>
      </c>
      <c r="P638" s="16">
        <f t="shared" si="145"/>
        <v>1477596218.864033</v>
      </c>
      <c r="Q638" s="27">
        <f t="shared" si="137"/>
        <v>43</v>
      </c>
      <c r="R638" s="7">
        <f t="shared" si="142"/>
        <v>2653606.6835406325</v>
      </c>
      <c r="S638" s="7">
        <f t="shared" si="134"/>
        <v>2535060.1690793233</v>
      </c>
      <c r="T638" s="5">
        <f>VLOOKUP($B638,'Benchmark Data'!$A:$B,2,FALSE)</f>
        <v>13.32</v>
      </c>
      <c r="U638" s="12">
        <f t="shared" si="143"/>
        <v>0</v>
      </c>
      <c r="V638" s="7">
        <f t="shared" si="144"/>
        <v>1816720346.9462957</v>
      </c>
    </row>
    <row r="639" spans="1:22" x14ac:dyDescent="0.25">
      <c r="A639" s="5">
        <f t="shared" si="135"/>
        <v>2005</v>
      </c>
      <c r="B639" s="6">
        <f t="shared" si="138"/>
        <v>38579</v>
      </c>
      <c r="C639" s="7">
        <f>MAX(SUMIFS('Filing Data'!$V:$V,'Filing Data'!$D:$D,'Benchmark Value'!$B639),C638)</f>
        <v>1477596218.864033</v>
      </c>
      <c r="D639" s="7">
        <f>SUMIFS('Filing Data'!$Z:$Z,'Filing Data'!$D:$D,'Benchmark Value'!$B639)</f>
        <v>0</v>
      </c>
      <c r="E639" s="16">
        <f t="shared" si="139"/>
        <v>-15253541.340253821</v>
      </c>
      <c r="F639" s="10">
        <f>SUM(D$11:D638)</f>
        <v>0</v>
      </c>
      <c r="G639" s="10">
        <f t="shared" si="132"/>
        <v>365</v>
      </c>
      <c r="H639" s="7">
        <f t="shared" si="140"/>
        <v>-41790.524219873478</v>
      </c>
      <c r="I639" s="16">
        <f>SUMIFS('Filing Data'!$X:$X,'Filing Data'!$D:$D,'Benchmark Value'!$B639)</f>
        <v>0</v>
      </c>
      <c r="J639" s="16">
        <f t="shared" si="136"/>
        <v>28015936.438124154</v>
      </c>
      <c r="K639" s="10">
        <f>SUM(I$11:I638)</f>
        <v>0</v>
      </c>
      <c r="L639" s="27">
        <f t="shared" si="133"/>
        <v>365</v>
      </c>
      <c r="M639" s="7">
        <f t="shared" si="141"/>
        <v>76755.99024143604</v>
      </c>
      <c r="N639" s="7">
        <f>IF(ISNA(VLOOKUP(B639,'Distribution Data'!$G:$H,2,FALSE)),0,VLOOKUP(B639,'Distribution Data'!$G:$H,2,FALSE))</f>
        <v>0</v>
      </c>
      <c r="O639" s="16">
        <f>IF(ISNA(INDEX($C638:$C$3618,MATCH(TRUE,INDEX($C638:$C$3618&lt;&gt;$C638,0),0))), O638, INDEX($C638:$C$3618,MATCH(TRUE,INDEX($C638:$C$3618&lt;&gt;$C638,0),0)))</f>
        <v>1591701306.2562802</v>
      </c>
      <c r="P639" s="16">
        <f t="shared" si="145"/>
        <v>1477596218.864033</v>
      </c>
      <c r="Q639" s="27">
        <f t="shared" si="137"/>
        <v>43</v>
      </c>
      <c r="R639" s="7">
        <f t="shared" si="142"/>
        <v>2653606.6835406325</v>
      </c>
      <c r="S639" s="7">
        <f t="shared" si="134"/>
        <v>2535060.1690793233</v>
      </c>
      <c r="T639" s="5">
        <f>VLOOKUP($B639,'Benchmark Data'!$A:$B,2,FALSE)</f>
        <v>13.44</v>
      </c>
      <c r="U639" s="12">
        <f t="shared" si="143"/>
        <v>8.9686699827603161E-3</v>
      </c>
      <c r="V639" s="7">
        <f t="shared" si="144"/>
        <v>1835622257.0878639</v>
      </c>
    </row>
    <row r="640" spans="1:22" x14ac:dyDescent="0.25">
      <c r="A640" s="5">
        <f t="shared" si="135"/>
        <v>2005</v>
      </c>
      <c r="B640" s="6">
        <f t="shared" si="138"/>
        <v>38580</v>
      </c>
      <c r="C640" s="7">
        <f>MAX(SUMIFS('Filing Data'!$V:$V,'Filing Data'!$D:$D,'Benchmark Value'!$B640),C639)</f>
        <v>1477596218.864033</v>
      </c>
      <c r="D640" s="7">
        <f>SUMIFS('Filing Data'!$Z:$Z,'Filing Data'!$D:$D,'Benchmark Value'!$B640)</f>
        <v>0</v>
      </c>
      <c r="E640" s="16">
        <f t="shared" si="139"/>
        <v>-15253541.340253821</v>
      </c>
      <c r="F640" s="10">
        <f>SUM(D$11:D639)</f>
        <v>0</v>
      </c>
      <c r="G640" s="10">
        <f t="shared" si="132"/>
        <v>365</v>
      </c>
      <c r="H640" s="7">
        <f t="shared" si="140"/>
        <v>-41790.524219873478</v>
      </c>
      <c r="I640" s="16">
        <f>SUMIFS('Filing Data'!$X:$X,'Filing Data'!$D:$D,'Benchmark Value'!$B640)</f>
        <v>0</v>
      </c>
      <c r="J640" s="16">
        <f t="shared" si="136"/>
        <v>28015936.438124154</v>
      </c>
      <c r="K640" s="10">
        <f>SUM(I$11:I639)</f>
        <v>0</v>
      </c>
      <c r="L640" s="27">
        <f t="shared" si="133"/>
        <v>365</v>
      </c>
      <c r="M640" s="7">
        <f t="shared" si="141"/>
        <v>76755.99024143604</v>
      </c>
      <c r="N640" s="7">
        <f>IF(ISNA(VLOOKUP(B640,'Distribution Data'!$G:$H,2,FALSE)),0,VLOOKUP(B640,'Distribution Data'!$G:$H,2,FALSE))</f>
        <v>0</v>
      </c>
      <c r="O640" s="16">
        <f>IF(ISNA(INDEX($C639:$C$3618,MATCH(TRUE,INDEX($C639:$C$3618&lt;&gt;$C639,0),0))), O639, INDEX($C639:$C$3618,MATCH(TRUE,INDEX($C639:$C$3618&lt;&gt;$C639,0),0)))</f>
        <v>1591701306.2562802</v>
      </c>
      <c r="P640" s="16">
        <f t="shared" si="145"/>
        <v>1477596218.864033</v>
      </c>
      <c r="Q640" s="27">
        <f t="shared" si="137"/>
        <v>43</v>
      </c>
      <c r="R640" s="7">
        <f t="shared" si="142"/>
        <v>2653606.6835406325</v>
      </c>
      <c r="S640" s="7">
        <f t="shared" si="134"/>
        <v>2535060.1690793233</v>
      </c>
      <c r="T640" s="5">
        <f>VLOOKUP($B640,'Benchmark Data'!$A:$B,2,FALSE)</f>
        <v>13.5</v>
      </c>
      <c r="U640" s="12">
        <f t="shared" si="143"/>
        <v>4.4543503493803746E-3</v>
      </c>
      <c r="V640" s="7">
        <f t="shared" si="144"/>
        <v>1846352059.4760857</v>
      </c>
    </row>
    <row r="641" spans="1:22" x14ac:dyDescent="0.25">
      <c r="A641" s="5">
        <f t="shared" si="135"/>
        <v>2005</v>
      </c>
      <c r="B641" s="6">
        <f t="shared" si="138"/>
        <v>38581</v>
      </c>
      <c r="C641" s="7">
        <f>MAX(SUMIFS('Filing Data'!$V:$V,'Filing Data'!$D:$D,'Benchmark Value'!$B641),C640)</f>
        <v>1591701306.2562802</v>
      </c>
      <c r="D641" s="7">
        <f>SUMIFS('Filing Data'!$Z:$Z,'Filing Data'!$D:$D,'Benchmark Value'!$B641)</f>
        <v>0</v>
      </c>
      <c r="E641" s="16">
        <f t="shared" si="139"/>
        <v>-15253541.340253821</v>
      </c>
      <c r="F641" s="10">
        <f>SUM(D$11:D640)</f>
        <v>0</v>
      </c>
      <c r="G641" s="10">
        <f t="shared" si="132"/>
        <v>365</v>
      </c>
      <c r="H641" s="7">
        <f t="shared" si="140"/>
        <v>-41790.524219873478</v>
      </c>
      <c r="I641" s="16">
        <f>SUMIFS('Filing Data'!$X:$X,'Filing Data'!$D:$D,'Benchmark Value'!$B641)</f>
        <v>0</v>
      </c>
      <c r="J641" s="16">
        <f t="shared" si="136"/>
        <v>28015936.438124154</v>
      </c>
      <c r="K641" s="10">
        <f>SUM(I$11:I640)</f>
        <v>0</v>
      </c>
      <c r="L641" s="27">
        <f t="shared" si="133"/>
        <v>365</v>
      </c>
      <c r="M641" s="7">
        <f t="shared" si="141"/>
        <v>76755.99024143604</v>
      </c>
      <c r="N641" s="7">
        <f>IF(ISNA(VLOOKUP(B641,'Distribution Data'!$G:$H,2,FALSE)),0,VLOOKUP(B641,'Distribution Data'!$G:$H,2,FALSE))</f>
        <v>0</v>
      </c>
      <c r="O641" s="16">
        <f>IF(ISNA(INDEX($C640:$C$3618,MATCH(TRUE,INDEX($C640:$C$3618&lt;&gt;$C640,0),0))), O640, INDEX($C640:$C$3618,MATCH(TRUE,INDEX($C640:$C$3618&lt;&gt;$C640,0),0)))</f>
        <v>1591701306.2562802</v>
      </c>
      <c r="P641" s="16">
        <f t="shared" si="145"/>
        <v>1477596218.864033</v>
      </c>
      <c r="Q641" s="27">
        <f t="shared" si="137"/>
        <v>43</v>
      </c>
      <c r="R641" s="7">
        <f t="shared" si="142"/>
        <v>2653606.6835406325</v>
      </c>
      <c r="S641" s="7">
        <f t="shared" si="134"/>
        <v>2535060.1690793233</v>
      </c>
      <c r="T641" s="5">
        <f>VLOOKUP($B641,'Benchmark Data'!$A:$B,2,FALSE)</f>
        <v>13.39</v>
      </c>
      <c r="U641" s="12">
        <f t="shared" si="143"/>
        <v>-8.1815257413026046E-3</v>
      </c>
      <c r="V641" s="7">
        <f t="shared" si="144"/>
        <v>1833842769.5309155</v>
      </c>
    </row>
    <row r="642" spans="1:22" x14ac:dyDescent="0.25">
      <c r="A642" s="5">
        <f t="shared" si="135"/>
        <v>2005</v>
      </c>
      <c r="B642" s="6">
        <f t="shared" si="138"/>
        <v>38582</v>
      </c>
      <c r="C642" s="7">
        <f>MAX(SUMIFS('Filing Data'!$V:$V,'Filing Data'!$D:$D,'Benchmark Value'!$B642),C641)</f>
        <v>1591701306.2562802</v>
      </c>
      <c r="D642" s="7">
        <f>SUMIFS('Filing Data'!$Z:$Z,'Filing Data'!$D:$D,'Benchmark Value'!$B642)</f>
        <v>0</v>
      </c>
      <c r="E642" s="16">
        <f t="shared" si="139"/>
        <v>-15253541.340253821</v>
      </c>
      <c r="F642" s="10">
        <f>SUM(D$11:D641)</f>
        <v>0</v>
      </c>
      <c r="G642" s="10">
        <f t="shared" si="132"/>
        <v>365</v>
      </c>
      <c r="H642" s="7">
        <f t="shared" si="140"/>
        <v>-41790.524219873478</v>
      </c>
      <c r="I642" s="16">
        <f>SUMIFS('Filing Data'!$X:$X,'Filing Data'!$D:$D,'Benchmark Value'!$B642)</f>
        <v>0</v>
      </c>
      <c r="J642" s="16">
        <f t="shared" si="136"/>
        <v>28015936.438124154</v>
      </c>
      <c r="K642" s="10">
        <f>SUM(I$11:I641)</f>
        <v>0</v>
      </c>
      <c r="L642" s="27">
        <f t="shared" si="133"/>
        <v>365</v>
      </c>
      <c r="M642" s="7">
        <f t="shared" si="141"/>
        <v>76755.99024143604</v>
      </c>
      <c r="N642" s="7">
        <f>IF(ISNA(VLOOKUP(B642,'Distribution Data'!$G:$H,2,FALSE)),0,VLOOKUP(B642,'Distribution Data'!$G:$H,2,FALSE))</f>
        <v>0</v>
      </c>
      <c r="O642" s="16">
        <f>IF(ISNA(INDEX($C641:$C$3618,MATCH(TRUE,INDEX($C641:$C$3618&lt;&gt;$C641,0),0))), O641, INDEX($C641:$C$3618,MATCH(TRUE,INDEX($C641:$C$3618&lt;&gt;$C641,0),0)))</f>
        <v>1691182637.8972976</v>
      </c>
      <c r="P642" s="16">
        <f t="shared" si="145"/>
        <v>1591701306.2562802</v>
      </c>
      <c r="Q642" s="27">
        <f t="shared" si="137"/>
        <v>7</v>
      </c>
      <c r="R642" s="7">
        <f t="shared" si="142"/>
        <v>14211618.805859635</v>
      </c>
      <c r="S642" s="7">
        <f t="shared" si="134"/>
        <v>14093072.291398324</v>
      </c>
      <c r="T642" s="5">
        <f>VLOOKUP($B642,'Benchmark Data'!$A:$B,2,FALSE)</f>
        <v>13.3</v>
      </c>
      <c r="U642" s="12">
        <f t="shared" si="143"/>
        <v>-6.7441244753730974E-3</v>
      </c>
      <c r="V642" s="7">
        <f t="shared" si="144"/>
        <v>1835609788.8530991</v>
      </c>
    </row>
    <row r="643" spans="1:22" x14ac:dyDescent="0.25">
      <c r="A643" s="5">
        <f t="shared" si="135"/>
        <v>2005</v>
      </c>
      <c r="B643" s="6">
        <f t="shared" si="138"/>
        <v>38583</v>
      </c>
      <c r="C643" s="7">
        <f>MAX(SUMIFS('Filing Data'!$V:$V,'Filing Data'!$D:$D,'Benchmark Value'!$B643),C642)</f>
        <v>1591701306.2562802</v>
      </c>
      <c r="D643" s="7">
        <f>SUMIFS('Filing Data'!$Z:$Z,'Filing Data'!$D:$D,'Benchmark Value'!$B643)</f>
        <v>0</v>
      </c>
      <c r="E643" s="16">
        <f t="shared" si="139"/>
        <v>-15253541.340253821</v>
      </c>
      <c r="F643" s="10">
        <f>SUM(D$11:D642)</f>
        <v>0</v>
      </c>
      <c r="G643" s="10">
        <f t="shared" si="132"/>
        <v>365</v>
      </c>
      <c r="H643" s="7">
        <f t="shared" si="140"/>
        <v>-41790.524219873478</v>
      </c>
      <c r="I643" s="16">
        <f>SUMIFS('Filing Data'!$X:$X,'Filing Data'!$D:$D,'Benchmark Value'!$B643)</f>
        <v>0</v>
      </c>
      <c r="J643" s="16">
        <f t="shared" si="136"/>
        <v>28015936.438124154</v>
      </c>
      <c r="K643" s="10">
        <f>SUM(I$11:I642)</f>
        <v>0</v>
      </c>
      <c r="L643" s="27">
        <f t="shared" si="133"/>
        <v>365</v>
      </c>
      <c r="M643" s="7">
        <f t="shared" si="141"/>
        <v>76755.99024143604</v>
      </c>
      <c r="N643" s="7">
        <f>IF(ISNA(VLOOKUP(B643,'Distribution Data'!$G:$H,2,FALSE)),0,VLOOKUP(B643,'Distribution Data'!$G:$H,2,FALSE))</f>
        <v>0</v>
      </c>
      <c r="O643" s="16">
        <f>IF(ISNA(INDEX($C642:$C$3618,MATCH(TRUE,INDEX($C642:$C$3618&lt;&gt;$C642,0),0))), O642, INDEX($C642:$C$3618,MATCH(TRUE,INDEX($C642:$C$3618&lt;&gt;$C642,0),0)))</f>
        <v>1691182637.8972976</v>
      </c>
      <c r="P643" s="16">
        <f t="shared" si="145"/>
        <v>1591701306.2562802</v>
      </c>
      <c r="Q643" s="27">
        <f t="shared" si="137"/>
        <v>7</v>
      </c>
      <c r="R643" s="7">
        <f t="shared" si="142"/>
        <v>14211618.805859635</v>
      </c>
      <c r="S643" s="7">
        <f t="shared" si="134"/>
        <v>14093072.291398324</v>
      </c>
      <c r="T643" s="5">
        <f>VLOOKUP($B643,'Benchmark Data'!$A:$B,2,FALSE)</f>
        <v>13.25</v>
      </c>
      <c r="U643" s="12">
        <f t="shared" si="143"/>
        <v>-3.7664827954768934E-3</v>
      </c>
      <c r="V643" s="7">
        <f t="shared" si="144"/>
        <v>1842802072.4645984</v>
      </c>
    </row>
    <row r="644" spans="1:22" x14ac:dyDescent="0.25">
      <c r="A644" s="5">
        <f t="shared" si="135"/>
        <v>2005</v>
      </c>
      <c r="B644" s="6">
        <f t="shared" si="138"/>
        <v>38584</v>
      </c>
      <c r="C644" s="7">
        <f>MAX(SUMIFS('Filing Data'!$V:$V,'Filing Data'!$D:$D,'Benchmark Value'!$B644),C643)</f>
        <v>1591701306.2562802</v>
      </c>
      <c r="D644" s="7">
        <f>SUMIFS('Filing Data'!$Z:$Z,'Filing Data'!$D:$D,'Benchmark Value'!$B644)</f>
        <v>0</v>
      </c>
      <c r="E644" s="16">
        <f t="shared" si="139"/>
        <v>-15253541.340253821</v>
      </c>
      <c r="F644" s="10">
        <f>SUM(D$11:D643)</f>
        <v>0</v>
      </c>
      <c r="G644" s="10">
        <f t="shared" si="132"/>
        <v>365</v>
      </c>
      <c r="H644" s="7">
        <f t="shared" si="140"/>
        <v>-41790.524219873478</v>
      </c>
      <c r="I644" s="16">
        <f>SUMIFS('Filing Data'!$X:$X,'Filing Data'!$D:$D,'Benchmark Value'!$B644)</f>
        <v>0</v>
      </c>
      <c r="J644" s="16">
        <f t="shared" si="136"/>
        <v>28015936.438124154</v>
      </c>
      <c r="K644" s="10">
        <f>SUM(I$11:I643)</f>
        <v>0</v>
      </c>
      <c r="L644" s="27">
        <f t="shared" si="133"/>
        <v>365</v>
      </c>
      <c r="M644" s="7">
        <f t="shared" si="141"/>
        <v>76755.99024143604</v>
      </c>
      <c r="N644" s="7">
        <f>IF(ISNA(VLOOKUP(B644,'Distribution Data'!$G:$H,2,FALSE)),0,VLOOKUP(B644,'Distribution Data'!$G:$H,2,FALSE))</f>
        <v>0</v>
      </c>
      <c r="O644" s="16">
        <f>IF(ISNA(INDEX($C643:$C$3618,MATCH(TRUE,INDEX($C643:$C$3618&lt;&gt;$C643,0),0))), O643, INDEX($C643:$C$3618,MATCH(TRUE,INDEX($C643:$C$3618&lt;&gt;$C643,0),0)))</f>
        <v>1691182637.8972976</v>
      </c>
      <c r="P644" s="16">
        <f t="shared" si="145"/>
        <v>1591701306.2562802</v>
      </c>
      <c r="Q644" s="27">
        <f t="shared" si="137"/>
        <v>7</v>
      </c>
      <c r="R644" s="7">
        <f t="shared" si="142"/>
        <v>14211618.805859635</v>
      </c>
      <c r="S644" s="7">
        <f t="shared" si="134"/>
        <v>14093072.291398324</v>
      </c>
      <c r="T644" s="5">
        <f>VLOOKUP($B644,'Benchmark Data'!$A:$B,2,FALSE)</f>
        <v>13.25</v>
      </c>
      <c r="U644" s="12">
        <f t="shared" si="143"/>
        <v>0</v>
      </c>
      <c r="V644" s="7">
        <f t="shared" si="144"/>
        <v>1856895144.7559967</v>
      </c>
    </row>
    <row r="645" spans="1:22" x14ac:dyDescent="0.25">
      <c r="A645" s="5">
        <f t="shared" si="135"/>
        <v>2005</v>
      </c>
      <c r="B645" s="6">
        <f t="shared" si="138"/>
        <v>38585</v>
      </c>
      <c r="C645" s="7">
        <f>MAX(SUMIFS('Filing Data'!$V:$V,'Filing Data'!$D:$D,'Benchmark Value'!$B645),C644)</f>
        <v>1591701306.2562802</v>
      </c>
      <c r="D645" s="7">
        <f>SUMIFS('Filing Data'!$Z:$Z,'Filing Data'!$D:$D,'Benchmark Value'!$B645)</f>
        <v>0</v>
      </c>
      <c r="E645" s="16">
        <f t="shared" si="139"/>
        <v>-15253541.340253821</v>
      </c>
      <c r="F645" s="10">
        <f>SUM(D$11:D644)</f>
        <v>0</v>
      </c>
      <c r="G645" s="10">
        <f t="shared" si="132"/>
        <v>365</v>
      </c>
      <c r="H645" s="7">
        <f t="shared" si="140"/>
        <v>-41790.524219873478</v>
      </c>
      <c r="I645" s="16">
        <f>SUMIFS('Filing Data'!$X:$X,'Filing Data'!$D:$D,'Benchmark Value'!$B645)</f>
        <v>0</v>
      </c>
      <c r="J645" s="16">
        <f t="shared" si="136"/>
        <v>28015936.438124154</v>
      </c>
      <c r="K645" s="10">
        <f>SUM(I$11:I644)</f>
        <v>0</v>
      </c>
      <c r="L645" s="27">
        <f t="shared" si="133"/>
        <v>365</v>
      </c>
      <c r="M645" s="7">
        <f t="shared" si="141"/>
        <v>76755.99024143604</v>
      </c>
      <c r="N645" s="7">
        <f>IF(ISNA(VLOOKUP(B645,'Distribution Data'!$G:$H,2,FALSE)),0,VLOOKUP(B645,'Distribution Data'!$G:$H,2,FALSE))</f>
        <v>0</v>
      </c>
      <c r="O645" s="16">
        <f>IF(ISNA(INDEX($C644:$C$3618,MATCH(TRUE,INDEX($C644:$C$3618&lt;&gt;$C644,0),0))), O644, INDEX($C644:$C$3618,MATCH(TRUE,INDEX($C644:$C$3618&lt;&gt;$C644,0),0)))</f>
        <v>1691182637.8972976</v>
      </c>
      <c r="P645" s="16">
        <f t="shared" si="145"/>
        <v>1591701306.2562802</v>
      </c>
      <c r="Q645" s="27">
        <f t="shared" si="137"/>
        <v>7</v>
      </c>
      <c r="R645" s="7">
        <f t="shared" si="142"/>
        <v>14211618.805859635</v>
      </c>
      <c r="S645" s="7">
        <f t="shared" si="134"/>
        <v>14093072.291398324</v>
      </c>
      <c r="T645" s="5">
        <f>VLOOKUP($B645,'Benchmark Data'!$A:$B,2,FALSE)</f>
        <v>13.25</v>
      </c>
      <c r="U645" s="12">
        <f t="shared" si="143"/>
        <v>0</v>
      </c>
      <c r="V645" s="7">
        <f t="shared" si="144"/>
        <v>1870988217.047395</v>
      </c>
    </row>
    <row r="646" spans="1:22" x14ac:dyDescent="0.25">
      <c r="A646" s="5">
        <f t="shared" si="135"/>
        <v>2005</v>
      </c>
      <c r="B646" s="6">
        <f t="shared" si="138"/>
        <v>38586</v>
      </c>
      <c r="C646" s="7">
        <f>MAX(SUMIFS('Filing Data'!$V:$V,'Filing Data'!$D:$D,'Benchmark Value'!$B646),C645)</f>
        <v>1591701306.2562802</v>
      </c>
      <c r="D646" s="7">
        <f>SUMIFS('Filing Data'!$Z:$Z,'Filing Data'!$D:$D,'Benchmark Value'!$B646)</f>
        <v>0</v>
      </c>
      <c r="E646" s="16">
        <f t="shared" si="139"/>
        <v>-15253541.340253821</v>
      </c>
      <c r="F646" s="10">
        <f>SUM(D$11:D645)</f>
        <v>0</v>
      </c>
      <c r="G646" s="10">
        <f t="shared" si="132"/>
        <v>365</v>
      </c>
      <c r="H646" s="7">
        <f t="shared" si="140"/>
        <v>-41790.524219873478</v>
      </c>
      <c r="I646" s="16">
        <f>SUMIFS('Filing Data'!$X:$X,'Filing Data'!$D:$D,'Benchmark Value'!$B646)</f>
        <v>0</v>
      </c>
      <c r="J646" s="16">
        <f t="shared" si="136"/>
        <v>28015936.438124154</v>
      </c>
      <c r="K646" s="10">
        <f>SUM(I$11:I645)</f>
        <v>0</v>
      </c>
      <c r="L646" s="27">
        <f t="shared" si="133"/>
        <v>365</v>
      </c>
      <c r="M646" s="7">
        <f t="shared" si="141"/>
        <v>76755.99024143604</v>
      </c>
      <c r="N646" s="7">
        <f>IF(ISNA(VLOOKUP(B646,'Distribution Data'!$G:$H,2,FALSE)),0,VLOOKUP(B646,'Distribution Data'!$G:$H,2,FALSE))</f>
        <v>0</v>
      </c>
      <c r="O646" s="16">
        <f>IF(ISNA(INDEX($C645:$C$3618,MATCH(TRUE,INDEX($C645:$C$3618&lt;&gt;$C645,0),0))), O645, INDEX($C645:$C$3618,MATCH(TRUE,INDEX($C645:$C$3618&lt;&gt;$C645,0),0)))</f>
        <v>1691182637.8972976</v>
      </c>
      <c r="P646" s="16">
        <f t="shared" si="145"/>
        <v>1591701306.2562802</v>
      </c>
      <c r="Q646" s="27">
        <f t="shared" si="137"/>
        <v>7</v>
      </c>
      <c r="R646" s="7">
        <f t="shared" si="142"/>
        <v>14211618.805859635</v>
      </c>
      <c r="S646" s="7">
        <f t="shared" si="134"/>
        <v>14093072.291398324</v>
      </c>
      <c r="T646" s="5">
        <f>VLOOKUP($B646,'Benchmark Data'!$A:$B,2,FALSE)</f>
        <v>13.33</v>
      </c>
      <c r="U646" s="12">
        <f t="shared" si="143"/>
        <v>6.0195817583861286E-3</v>
      </c>
      <c r="V646" s="7">
        <f t="shared" si="144"/>
        <v>1896377821.9700229</v>
      </c>
    </row>
    <row r="647" spans="1:22" x14ac:dyDescent="0.25">
      <c r="A647" s="5">
        <f t="shared" si="135"/>
        <v>2005</v>
      </c>
      <c r="B647" s="6">
        <f t="shared" si="138"/>
        <v>38587</v>
      </c>
      <c r="C647" s="7">
        <f>MAX(SUMIFS('Filing Data'!$V:$V,'Filing Data'!$D:$D,'Benchmark Value'!$B647),C646)</f>
        <v>1591701306.2562802</v>
      </c>
      <c r="D647" s="7">
        <f>SUMIFS('Filing Data'!$Z:$Z,'Filing Data'!$D:$D,'Benchmark Value'!$B647)</f>
        <v>0</v>
      </c>
      <c r="E647" s="16">
        <f t="shared" si="139"/>
        <v>-15253541.340253821</v>
      </c>
      <c r="F647" s="10">
        <f>SUM(D$11:D646)</f>
        <v>0</v>
      </c>
      <c r="G647" s="10">
        <f t="shared" si="132"/>
        <v>365</v>
      </c>
      <c r="H647" s="7">
        <f t="shared" si="140"/>
        <v>-41790.524219873478</v>
      </c>
      <c r="I647" s="16">
        <f>SUMIFS('Filing Data'!$X:$X,'Filing Data'!$D:$D,'Benchmark Value'!$B647)</f>
        <v>0</v>
      </c>
      <c r="J647" s="16">
        <f t="shared" si="136"/>
        <v>28015936.438124154</v>
      </c>
      <c r="K647" s="10">
        <f>SUM(I$11:I646)</f>
        <v>0</v>
      </c>
      <c r="L647" s="27">
        <f t="shared" si="133"/>
        <v>365</v>
      </c>
      <c r="M647" s="7">
        <f t="shared" si="141"/>
        <v>76755.99024143604</v>
      </c>
      <c r="N647" s="7">
        <f>IF(ISNA(VLOOKUP(B647,'Distribution Data'!$G:$H,2,FALSE)),0,VLOOKUP(B647,'Distribution Data'!$G:$H,2,FALSE))</f>
        <v>0</v>
      </c>
      <c r="O647" s="16">
        <f>IF(ISNA(INDEX($C646:$C$3618,MATCH(TRUE,INDEX($C646:$C$3618&lt;&gt;$C646,0),0))), O646, INDEX($C646:$C$3618,MATCH(TRUE,INDEX($C646:$C$3618&lt;&gt;$C646,0),0)))</f>
        <v>1691182637.8972976</v>
      </c>
      <c r="P647" s="16">
        <f t="shared" si="145"/>
        <v>1591701306.2562802</v>
      </c>
      <c r="Q647" s="27">
        <f t="shared" si="137"/>
        <v>7</v>
      </c>
      <c r="R647" s="7">
        <f t="shared" si="142"/>
        <v>14211618.805859635</v>
      </c>
      <c r="S647" s="7">
        <f t="shared" si="134"/>
        <v>14093072.291398324</v>
      </c>
      <c r="T647" s="5">
        <f>VLOOKUP($B647,'Benchmark Data'!$A:$B,2,FALSE)</f>
        <v>13.35</v>
      </c>
      <c r="U647" s="12">
        <f t="shared" si="143"/>
        <v>1.4992506556412233E-3</v>
      </c>
      <c r="V647" s="7">
        <f t="shared" si="144"/>
        <v>1913316172.3138893</v>
      </c>
    </row>
    <row r="648" spans="1:22" x14ac:dyDescent="0.25">
      <c r="A648" s="5">
        <f t="shared" si="135"/>
        <v>2005</v>
      </c>
      <c r="B648" s="6">
        <f t="shared" si="138"/>
        <v>38588</v>
      </c>
      <c r="C648" s="7">
        <f>MAX(SUMIFS('Filing Data'!$V:$V,'Filing Data'!$D:$D,'Benchmark Value'!$B648),C647)</f>
        <v>1691182637.8972976</v>
      </c>
      <c r="D648" s="7">
        <f>SUMIFS('Filing Data'!$Z:$Z,'Filing Data'!$D:$D,'Benchmark Value'!$B648)</f>
        <v>0</v>
      </c>
      <c r="E648" s="16">
        <f t="shared" si="139"/>
        <v>-15253541.340253821</v>
      </c>
      <c r="F648" s="10">
        <f>SUM(D$11:D647)</f>
        <v>0</v>
      </c>
      <c r="G648" s="10">
        <f t="shared" si="132"/>
        <v>365</v>
      </c>
      <c r="H648" s="7">
        <f t="shared" si="140"/>
        <v>-41790.524219873478</v>
      </c>
      <c r="I648" s="16">
        <f>SUMIFS('Filing Data'!$X:$X,'Filing Data'!$D:$D,'Benchmark Value'!$B648)</f>
        <v>0</v>
      </c>
      <c r="J648" s="16">
        <f t="shared" si="136"/>
        <v>28015936.438124154</v>
      </c>
      <c r="K648" s="10">
        <f>SUM(I$11:I647)</f>
        <v>0</v>
      </c>
      <c r="L648" s="27">
        <f t="shared" si="133"/>
        <v>365</v>
      </c>
      <c r="M648" s="7">
        <f t="shared" si="141"/>
        <v>76755.99024143604</v>
      </c>
      <c r="N648" s="7">
        <f>IF(ISNA(VLOOKUP(B648,'Distribution Data'!$G:$H,2,FALSE)),0,VLOOKUP(B648,'Distribution Data'!$G:$H,2,FALSE))</f>
        <v>0</v>
      </c>
      <c r="O648" s="16">
        <f>IF(ISNA(INDEX($C647:$C$3618,MATCH(TRUE,INDEX($C647:$C$3618&lt;&gt;$C647,0),0))), O647, INDEX($C647:$C$3618,MATCH(TRUE,INDEX($C647:$C$3618&lt;&gt;$C647,0),0)))</f>
        <v>1691182637.8972976</v>
      </c>
      <c r="P648" s="16">
        <f t="shared" si="145"/>
        <v>1591701306.2562802</v>
      </c>
      <c r="Q648" s="27">
        <f t="shared" si="137"/>
        <v>7</v>
      </c>
      <c r="R648" s="7">
        <f t="shared" si="142"/>
        <v>14211618.805859635</v>
      </c>
      <c r="S648" s="7">
        <f t="shared" si="134"/>
        <v>14093072.291398324</v>
      </c>
      <c r="T648" s="5">
        <f>VLOOKUP($B648,'Benchmark Data'!$A:$B,2,FALSE)</f>
        <v>13.39</v>
      </c>
      <c r="U648" s="12">
        <f t="shared" si="143"/>
        <v>2.9917748568226541E-3</v>
      </c>
      <c r="V648" s="7">
        <f t="shared" si="144"/>
        <v>1933142027.1440558</v>
      </c>
    </row>
    <row r="649" spans="1:22" x14ac:dyDescent="0.25">
      <c r="A649" s="5">
        <f t="shared" si="135"/>
        <v>2005</v>
      </c>
      <c r="B649" s="6">
        <f t="shared" si="138"/>
        <v>38589</v>
      </c>
      <c r="C649" s="7">
        <f>MAX(SUMIFS('Filing Data'!$V:$V,'Filing Data'!$D:$D,'Benchmark Value'!$B649),C648)</f>
        <v>1691182637.8972976</v>
      </c>
      <c r="D649" s="7">
        <f>SUMIFS('Filing Data'!$Z:$Z,'Filing Data'!$D:$D,'Benchmark Value'!$B649)</f>
        <v>0</v>
      </c>
      <c r="E649" s="16">
        <f t="shared" si="139"/>
        <v>-15253541.340253821</v>
      </c>
      <c r="F649" s="10">
        <f>SUM(D$11:D648)</f>
        <v>0</v>
      </c>
      <c r="G649" s="10">
        <f t="shared" si="132"/>
        <v>365</v>
      </c>
      <c r="H649" s="7">
        <f t="shared" si="140"/>
        <v>-41790.524219873478</v>
      </c>
      <c r="I649" s="16">
        <f>SUMIFS('Filing Data'!$X:$X,'Filing Data'!$D:$D,'Benchmark Value'!$B649)</f>
        <v>0</v>
      </c>
      <c r="J649" s="16">
        <f t="shared" si="136"/>
        <v>28015936.438124154</v>
      </c>
      <c r="K649" s="10">
        <f>SUM(I$11:I648)</f>
        <v>0</v>
      </c>
      <c r="L649" s="27">
        <f t="shared" si="133"/>
        <v>365</v>
      </c>
      <c r="M649" s="7">
        <f t="shared" si="141"/>
        <v>76755.99024143604</v>
      </c>
      <c r="N649" s="7">
        <f>IF(ISNA(VLOOKUP(B649,'Distribution Data'!$G:$H,2,FALSE)),0,VLOOKUP(B649,'Distribution Data'!$G:$H,2,FALSE))</f>
        <v>0</v>
      </c>
      <c r="O649" s="16">
        <f>IF(ISNA(INDEX($C648:$C$3618,MATCH(TRUE,INDEX($C648:$C$3618&lt;&gt;$C648,0),0))), O648, INDEX($C648:$C$3618,MATCH(TRUE,INDEX($C648:$C$3618&lt;&gt;$C648,0),0)))</f>
        <v>1890145301.1793325</v>
      </c>
      <c r="P649" s="16">
        <f t="shared" si="145"/>
        <v>1691182637.8972976</v>
      </c>
      <c r="Q649" s="27">
        <f t="shared" si="137"/>
        <v>79</v>
      </c>
      <c r="R649" s="7">
        <f t="shared" si="142"/>
        <v>2518514.725089049</v>
      </c>
      <c r="S649" s="7">
        <f t="shared" si="134"/>
        <v>2399968.2106277398</v>
      </c>
      <c r="T649" s="5">
        <f>VLOOKUP($B649,'Benchmark Data'!$A:$B,2,FALSE)</f>
        <v>13.45</v>
      </c>
      <c r="U649" s="12">
        <f t="shared" si="143"/>
        <v>4.470946344766853E-3</v>
      </c>
      <c r="V649" s="7">
        <f t="shared" si="144"/>
        <v>1944204319.5987942</v>
      </c>
    </row>
    <row r="650" spans="1:22" x14ac:dyDescent="0.25">
      <c r="A650" s="5">
        <f t="shared" si="135"/>
        <v>2005</v>
      </c>
      <c r="B650" s="6">
        <f t="shared" si="138"/>
        <v>38590</v>
      </c>
      <c r="C650" s="7">
        <f>MAX(SUMIFS('Filing Data'!$V:$V,'Filing Data'!$D:$D,'Benchmark Value'!$B650),C649)</f>
        <v>1691182637.8972976</v>
      </c>
      <c r="D650" s="7">
        <f>SUMIFS('Filing Data'!$Z:$Z,'Filing Data'!$D:$D,'Benchmark Value'!$B650)</f>
        <v>0</v>
      </c>
      <c r="E650" s="16">
        <f t="shared" si="139"/>
        <v>-15253541.340253821</v>
      </c>
      <c r="F650" s="10">
        <f>SUM(D$11:D649)</f>
        <v>0</v>
      </c>
      <c r="G650" s="10">
        <f t="shared" si="132"/>
        <v>365</v>
      </c>
      <c r="H650" s="7">
        <f t="shared" si="140"/>
        <v>-41790.524219873478</v>
      </c>
      <c r="I650" s="16">
        <f>SUMIFS('Filing Data'!$X:$X,'Filing Data'!$D:$D,'Benchmark Value'!$B650)</f>
        <v>0</v>
      </c>
      <c r="J650" s="16">
        <f t="shared" si="136"/>
        <v>28015936.438124154</v>
      </c>
      <c r="K650" s="10">
        <f>SUM(I$11:I649)</f>
        <v>0</v>
      </c>
      <c r="L650" s="27">
        <f t="shared" si="133"/>
        <v>365</v>
      </c>
      <c r="M650" s="7">
        <f t="shared" si="141"/>
        <v>76755.99024143604</v>
      </c>
      <c r="N650" s="7">
        <f>IF(ISNA(VLOOKUP(B650,'Distribution Data'!$G:$H,2,FALSE)),0,VLOOKUP(B650,'Distribution Data'!$G:$H,2,FALSE))</f>
        <v>0</v>
      </c>
      <c r="O650" s="16">
        <f>IF(ISNA(INDEX($C649:$C$3618,MATCH(TRUE,INDEX($C649:$C$3618&lt;&gt;$C649,0),0))), O649, INDEX($C649:$C$3618,MATCH(TRUE,INDEX($C649:$C$3618&lt;&gt;$C649,0),0)))</f>
        <v>1890145301.1793325</v>
      </c>
      <c r="P650" s="16">
        <f t="shared" si="145"/>
        <v>1691182637.8972976</v>
      </c>
      <c r="Q650" s="27">
        <f t="shared" si="137"/>
        <v>79</v>
      </c>
      <c r="R650" s="7">
        <f t="shared" si="142"/>
        <v>2518514.725089049</v>
      </c>
      <c r="S650" s="7">
        <f t="shared" si="134"/>
        <v>2399968.2106277398</v>
      </c>
      <c r="T650" s="5">
        <f>VLOOKUP($B650,'Benchmark Data'!$A:$B,2,FALSE)</f>
        <v>13.29</v>
      </c>
      <c r="U650" s="12">
        <f t="shared" si="143"/>
        <v>-1.1967233322694212E-2</v>
      </c>
      <c r="V650" s="7">
        <f t="shared" si="144"/>
        <v>1923476206.684083</v>
      </c>
    </row>
    <row r="651" spans="1:22" x14ac:dyDescent="0.25">
      <c r="A651" s="5">
        <f t="shared" si="135"/>
        <v>2005</v>
      </c>
      <c r="B651" s="6">
        <f t="shared" si="138"/>
        <v>38591</v>
      </c>
      <c r="C651" s="7">
        <f>MAX(SUMIFS('Filing Data'!$V:$V,'Filing Data'!$D:$D,'Benchmark Value'!$B651),C650)</f>
        <v>1691182637.8972976</v>
      </c>
      <c r="D651" s="7">
        <f>SUMIFS('Filing Data'!$Z:$Z,'Filing Data'!$D:$D,'Benchmark Value'!$B651)</f>
        <v>0</v>
      </c>
      <c r="E651" s="16">
        <f t="shared" si="139"/>
        <v>-15253541.340253821</v>
      </c>
      <c r="F651" s="10">
        <f>SUM(D$11:D650)</f>
        <v>0</v>
      </c>
      <c r="G651" s="10">
        <f t="shared" ref="G651:G714" si="146">COUNTIFS(F$11:F$3618,F651,A$11:A$3618,YEAR(B651))</f>
        <v>365</v>
      </c>
      <c r="H651" s="7">
        <f t="shared" si="140"/>
        <v>-41790.524219873478</v>
      </c>
      <c r="I651" s="16">
        <f>SUMIFS('Filing Data'!$X:$X,'Filing Data'!$D:$D,'Benchmark Value'!$B651)</f>
        <v>0</v>
      </c>
      <c r="J651" s="16">
        <f t="shared" si="136"/>
        <v>28015936.438124154</v>
      </c>
      <c r="K651" s="10">
        <f>SUM(I$11:I650)</f>
        <v>0</v>
      </c>
      <c r="L651" s="27">
        <f t="shared" ref="L651:L714" si="147">COUNTIFS(K$11:K$3618,K651,A$11:A$3618,YEAR(B651))</f>
        <v>365</v>
      </c>
      <c r="M651" s="7">
        <f t="shared" si="141"/>
        <v>76755.99024143604</v>
      </c>
      <c r="N651" s="7">
        <f>IF(ISNA(VLOOKUP(B651,'Distribution Data'!$G:$H,2,FALSE)),0,VLOOKUP(B651,'Distribution Data'!$G:$H,2,FALSE))</f>
        <v>0</v>
      </c>
      <c r="O651" s="16">
        <f>IF(ISNA(INDEX($C650:$C$3618,MATCH(TRUE,INDEX($C650:$C$3618&lt;&gt;$C650,0),0))), O650, INDEX($C650:$C$3618,MATCH(TRUE,INDEX($C650:$C$3618&lt;&gt;$C650,0),0)))</f>
        <v>1890145301.1793325</v>
      </c>
      <c r="P651" s="16">
        <f t="shared" si="145"/>
        <v>1691182637.8972976</v>
      </c>
      <c r="Q651" s="27">
        <f t="shared" si="137"/>
        <v>79</v>
      </c>
      <c r="R651" s="7">
        <f t="shared" si="142"/>
        <v>2518514.725089049</v>
      </c>
      <c r="S651" s="7">
        <f t="shared" ref="S651:S714" si="148">IF(AND($E$3&lt;&gt;"Y",$E$4&lt;&gt;"Y"),R651-N651+H651, IF(AND($E$3="Y",$E$4="Y"), R651-N651-M651, IF($E$4="Y", R651-N651-M651+H651, IF($E$3="Y", R651-N651, R651-N651))))</f>
        <v>2399968.2106277398</v>
      </c>
      <c r="T651" s="5">
        <f>VLOOKUP($B651,'Benchmark Data'!$A:$B,2,FALSE)</f>
        <v>13.29</v>
      </c>
      <c r="U651" s="12">
        <f t="shared" si="143"/>
        <v>0</v>
      </c>
      <c r="V651" s="7">
        <f t="shared" si="144"/>
        <v>1925876174.8947108</v>
      </c>
    </row>
    <row r="652" spans="1:22" x14ac:dyDescent="0.25">
      <c r="A652" s="5">
        <f t="shared" ref="A652:A715" si="149">YEAR(B652)</f>
        <v>2005</v>
      </c>
      <c r="B652" s="6">
        <f t="shared" si="138"/>
        <v>38592</v>
      </c>
      <c r="C652" s="7">
        <f>MAX(SUMIFS('Filing Data'!$V:$V,'Filing Data'!$D:$D,'Benchmark Value'!$B652),C651)</f>
        <v>1691182637.8972976</v>
      </c>
      <c r="D652" s="7">
        <f>SUMIFS('Filing Data'!$Z:$Z,'Filing Data'!$D:$D,'Benchmark Value'!$B652)</f>
        <v>0</v>
      </c>
      <c r="E652" s="16">
        <f t="shared" si="139"/>
        <v>-15253541.340253821</v>
      </c>
      <c r="F652" s="10">
        <f>SUM(D$11:D651)</f>
        <v>0</v>
      </c>
      <c r="G652" s="10">
        <f t="shared" si="146"/>
        <v>365</v>
      </c>
      <c r="H652" s="7">
        <f t="shared" si="140"/>
        <v>-41790.524219873478</v>
      </c>
      <c r="I652" s="16">
        <f>SUMIFS('Filing Data'!$X:$X,'Filing Data'!$D:$D,'Benchmark Value'!$B652)</f>
        <v>0</v>
      </c>
      <c r="J652" s="16">
        <f t="shared" ref="J652:J715" si="150">IF(I652&lt;&gt;0,J651,IF(ISNA(INDEX($I652:$I1016,MATCH(TRUE,INDEX($I652:$I1016&lt;&gt;$I652,0),0))),0,INDEX($I652:$I1016,MATCH(TRUE,INDEX($I652:$I1016&lt;&gt;$I652,0),0))))</f>
        <v>28015936.438124154</v>
      </c>
      <c r="K652" s="10">
        <f>SUM(I$11:I651)</f>
        <v>0</v>
      </c>
      <c r="L652" s="27">
        <f t="shared" si="147"/>
        <v>365</v>
      </c>
      <c r="M652" s="7">
        <f t="shared" si="141"/>
        <v>76755.99024143604</v>
      </c>
      <c r="N652" s="7">
        <f>IF(ISNA(VLOOKUP(B652,'Distribution Data'!$G:$H,2,FALSE)),0,VLOOKUP(B652,'Distribution Data'!$G:$H,2,FALSE))</f>
        <v>0</v>
      </c>
      <c r="O652" s="16">
        <f>IF(ISNA(INDEX($C651:$C$3618,MATCH(TRUE,INDEX($C651:$C$3618&lt;&gt;$C651,0),0))), O651, INDEX($C651:$C$3618,MATCH(TRUE,INDEX($C651:$C$3618&lt;&gt;$C651,0),0)))</f>
        <v>1890145301.1793325</v>
      </c>
      <c r="P652" s="16">
        <f t="shared" si="145"/>
        <v>1691182637.8972976</v>
      </c>
      <c r="Q652" s="27">
        <f t="shared" ref="Q652:Q715" si="151">MATCH($O652,$C$11:$C$3618,0)-MATCH($C651,$C$11:$C$3618,0)</f>
        <v>79</v>
      </c>
      <c r="R652" s="7">
        <f t="shared" si="142"/>
        <v>2518514.725089049</v>
      </c>
      <c r="S652" s="7">
        <f t="shared" si="148"/>
        <v>2399968.2106277398</v>
      </c>
      <c r="T652" s="5">
        <f>VLOOKUP($B652,'Benchmark Data'!$A:$B,2,FALSE)</f>
        <v>13.29</v>
      </c>
      <c r="U652" s="12">
        <f t="shared" si="143"/>
        <v>0</v>
      </c>
      <c r="V652" s="7">
        <f t="shared" si="144"/>
        <v>1928276143.1053386</v>
      </c>
    </row>
    <row r="653" spans="1:22" x14ac:dyDescent="0.25">
      <c r="A653" s="5">
        <f t="shared" si="149"/>
        <v>2005</v>
      </c>
      <c r="B653" s="6">
        <f t="shared" ref="B653:B716" si="152">B652+1</f>
        <v>38593</v>
      </c>
      <c r="C653" s="7">
        <f>MAX(SUMIFS('Filing Data'!$V:$V,'Filing Data'!$D:$D,'Benchmark Value'!$B653),C652)</f>
        <v>1691182637.8972976</v>
      </c>
      <c r="D653" s="7">
        <f>SUMIFS('Filing Data'!$Z:$Z,'Filing Data'!$D:$D,'Benchmark Value'!$B653)</f>
        <v>0</v>
      </c>
      <c r="E653" s="16">
        <f t="shared" ref="E653:E716" si="153">IF(D653&lt;&gt;0,E652,IF(ISNA(INDEX($D653:$D1017,MATCH(TRUE,INDEX($D653:$D1017&lt;&gt;$D653,0),0))),0,INDEX($D653:$D1017,MATCH(TRUE,INDEX($D653:$D1017&lt;&gt;$D653,0),0))))</f>
        <v>-15253541.340253821</v>
      </c>
      <c r="F653" s="10">
        <f>SUM(D$11:D652)</f>
        <v>0</v>
      </c>
      <c r="G653" s="10">
        <f t="shared" si="146"/>
        <v>365</v>
      </c>
      <c r="H653" s="7">
        <f t="shared" ref="H653:H716" si="154">E653/G653</f>
        <v>-41790.524219873478</v>
      </c>
      <c r="I653" s="16">
        <f>SUMIFS('Filing Data'!$X:$X,'Filing Data'!$D:$D,'Benchmark Value'!$B653)</f>
        <v>0</v>
      </c>
      <c r="J653" s="16">
        <f t="shared" si="150"/>
        <v>28015936.438124154</v>
      </c>
      <c r="K653" s="10">
        <f>SUM(I$11:I652)</f>
        <v>0</v>
      </c>
      <c r="L653" s="27">
        <f t="shared" si="147"/>
        <v>365</v>
      </c>
      <c r="M653" s="7">
        <f t="shared" ref="M653:M716" si="155">J653/L653</f>
        <v>76755.99024143604</v>
      </c>
      <c r="N653" s="7">
        <f>IF(ISNA(VLOOKUP(B653,'Distribution Data'!$G:$H,2,FALSE)),0,VLOOKUP(B653,'Distribution Data'!$G:$H,2,FALSE))</f>
        <v>0</v>
      </c>
      <c r="O653" s="16">
        <f>IF(ISNA(INDEX($C652:$C$3618,MATCH(TRUE,INDEX($C652:$C$3618&lt;&gt;$C652,0),0))), O652, INDEX($C652:$C$3618,MATCH(TRUE,INDEX($C652:$C$3618&lt;&gt;$C652,0),0)))</f>
        <v>1890145301.1793325</v>
      </c>
      <c r="P653" s="16">
        <f t="shared" si="145"/>
        <v>1691182637.8972976</v>
      </c>
      <c r="Q653" s="27">
        <f t="shared" si="151"/>
        <v>79</v>
      </c>
      <c r="R653" s="7">
        <f t="shared" ref="R653:R716" si="156">IF(Q653=0, 0, (O653-P653)/Q653)</f>
        <v>2518514.725089049</v>
      </c>
      <c r="S653" s="7">
        <f t="shared" si="148"/>
        <v>2399968.2106277398</v>
      </c>
      <c r="T653" s="5">
        <f>VLOOKUP($B653,'Benchmark Data'!$A:$B,2,FALSE)</f>
        <v>13.27</v>
      </c>
      <c r="U653" s="12">
        <f t="shared" ref="U653:U716" si="157">LN(T653/T652)</f>
        <v>-1.5060243810377976E-3</v>
      </c>
      <c r="V653" s="7">
        <f t="shared" ref="V653:V716" si="158">V652*EXP($U653)+$S653</f>
        <v>1927774266.1043708</v>
      </c>
    </row>
    <row r="654" spans="1:22" x14ac:dyDescent="0.25">
      <c r="A654" s="5">
        <f t="shared" si="149"/>
        <v>2005</v>
      </c>
      <c r="B654" s="6">
        <f t="shared" si="152"/>
        <v>38594</v>
      </c>
      <c r="C654" s="7">
        <f>MAX(SUMIFS('Filing Data'!$V:$V,'Filing Data'!$D:$D,'Benchmark Value'!$B654),C653)</f>
        <v>1691182637.8972976</v>
      </c>
      <c r="D654" s="7">
        <f>SUMIFS('Filing Data'!$Z:$Z,'Filing Data'!$D:$D,'Benchmark Value'!$B654)</f>
        <v>0</v>
      </c>
      <c r="E654" s="16">
        <f t="shared" si="153"/>
        <v>-15253541.340253821</v>
      </c>
      <c r="F654" s="10">
        <f>SUM(D$11:D653)</f>
        <v>0</v>
      </c>
      <c r="G654" s="10">
        <f t="shared" si="146"/>
        <v>365</v>
      </c>
      <c r="H654" s="7">
        <f t="shared" si="154"/>
        <v>-41790.524219873478</v>
      </c>
      <c r="I654" s="16">
        <f>SUMIFS('Filing Data'!$X:$X,'Filing Data'!$D:$D,'Benchmark Value'!$B654)</f>
        <v>0</v>
      </c>
      <c r="J654" s="16">
        <f t="shared" si="150"/>
        <v>28015936.438124154</v>
      </c>
      <c r="K654" s="10">
        <f>SUM(I$11:I653)</f>
        <v>0</v>
      </c>
      <c r="L654" s="27">
        <f t="shared" si="147"/>
        <v>365</v>
      </c>
      <c r="M654" s="7">
        <f t="shared" si="155"/>
        <v>76755.99024143604</v>
      </c>
      <c r="N654" s="7">
        <f>IF(ISNA(VLOOKUP(B654,'Distribution Data'!$G:$H,2,FALSE)),0,VLOOKUP(B654,'Distribution Data'!$G:$H,2,FALSE))</f>
        <v>0</v>
      </c>
      <c r="O654" s="16">
        <f>IF(ISNA(INDEX($C653:$C$3618,MATCH(TRUE,INDEX($C653:$C$3618&lt;&gt;$C653,0),0))), O653, INDEX($C653:$C$3618,MATCH(TRUE,INDEX($C653:$C$3618&lt;&gt;$C653,0),0)))</f>
        <v>1890145301.1793325</v>
      </c>
      <c r="P654" s="16">
        <f t="shared" si="145"/>
        <v>1691182637.8972976</v>
      </c>
      <c r="Q654" s="27">
        <f t="shared" si="151"/>
        <v>79</v>
      </c>
      <c r="R654" s="7">
        <f t="shared" si="156"/>
        <v>2518514.725089049</v>
      </c>
      <c r="S654" s="7">
        <f t="shared" si="148"/>
        <v>2399968.2106277398</v>
      </c>
      <c r="T654" s="5">
        <f>VLOOKUP($B654,'Benchmark Data'!$A:$B,2,FALSE)</f>
        <v>13.29</v>
      </c>
      <c r="U654" s="12">
        <f t="shared" si="157"/>
        <v>1.5060243810378574E-3</v>
      </c>
      <c r="V654" s="7">
        <f t="shared" si="158"/>
        <v>1933079696.6602955</v>
      </c>
    </row>
    <row r="655" spans="1:22" x14ac:dyDescent="0.25">
      <c r="A655" s="5">
        <f t="shared" si="149"/>
        <v>2005</v>
      </c>
      <c r="B655" s="6">
        <f t="shared" si="152"/>
        <v>38595</v>
      </c>
      <c r="C655" s="7">
        <f>MAX(SUMIFS('Filing Data'!$V:$V,'Filing Data'!$D:$D,'Benchmark Value'!$B655),C654)</f>
        <v>1691182637.8972976</v>
      </c>
      <c r="D655" s="7">
        <f>SUMIFS('Filing Data'!$Z:$Z,'Filing Data'!$D:$D,'Benchmark Value'!$B655)</f>
        <v>0</v>
      </c>
      <c r="E655" s="16">
        <f t="shared" si="153"/>
        <v>-15253541.340253821</v>
      </c>
      <c r="F655" s="10">
        <f>SUM(D$11:D654)</f>
        <v>0</v>
      </c>
      <c r="G655" s="10">
        <f t="shared" si="146"/>
        <v>365</v>
      </c>
      <c r="H655" s="7">
        <f t="shared" si="154"/>
        <v>-41790.524219873478</v>
      </c>
      <c r="I655" s="16">
        <f>SUMIFS('Filing Data'!$X:$X,'Filing Data'!$D:$D,'Benchmark Value'!$B655)</f>
        <v>0</v>
      </c>
      <c r="J655" s="16">
        <f t="shared" si="150"/>
        <v>28015936.438124154</v>
      </c>
      <c r="K655" s="10">
        <f>SUM(I$11:I654)</f>
        <v>0</v>
      </c>
      <c r="L655" s="27">
        <f t="shared" si="147"/>
        <v>365</v>
      </c>
      <c r="M655" s="7">
        <f t="shared" si="155"/>
        <v>76755.99024143604</v>
      </c>
      <c r="N655" s="7">
        <f>IF(ISNA(VLOOKUP(B655,'Distribution Data'!$G:$H,2,FALSE)),0,VLOOKUP(B655,'Distribution Data'!$G:$H,2,FALSE))</f>
        <v>0</v>
      </c>
      <c r="O655" s="16">
        <f>IF(ISNA(INDEX($C654:$C$3618,MATCH(TRUE,INDEX($C654:$C$3618&lt;&gt;$C654,0),0))), O654, INDEX($C654:$C$3618,MATCH(TRUE,INDEX($C654:$C$3618&lt;&gt;$C654,0),0)))</f>
        <v>1890145301.1793325</v>
      </c>
      <c r="P655" s="16">
        <f t="shared" si="145"/>
        <v>1691182637.8972976</v>
      </c>
      <c r="Q655" s="27">
        <f t="shared" si="151"/>
        <v>79</v>
      </c>
      <c r="R655" s="7">
        <f t="shared" si="156"/>
        <v>2518514.725089049</v>
      </c>
      <c r="S655" s="7">
        <f t="shared" si="148"/>
        <v>2399968.2106277398</v>
      </c>
      <c r="T655" s="5">
        <f>VLOOKUP($B655,'Benchmark Data'!$A:$B,2,FALSE)</f>
        <v>13.58</v>
      </c>
      <c r="U655" s="12">
        <f t="shared" si="157"/>
        <v>2.1586249405396225E-2</v>
      </c>
      <c r="V655" s="7">
        <f t="shared" si="158"/>
        <v>1977661238.387213</v>
      </c>
    </row>
    <row r="656" spans="1:22" x14ac:dyDescent="0.25">
      <c r="A656" s="5">
        <f t="shared" si="149"/>
        <v>2005</v>
      </c>
      <c r="B656" s="6">
        <f t="shared" si="152"/>
        <v>38596</v>
      </c>
      <c r="C656" s="7">
        <f>MAX(SUMIFS('Filing Data'!$V:$V,'Filing Data'!$D:$D,'Benchmark Value'!$B656),C655)</f>
        <v>1691182637.8972976</v>
      </c>
      <c r="D656" s="7">
        <f>SUMIFS('Filing Data'!$Z:$Z,'Filing Data'!$D:$D,'Benchmark Value'!$B656)</f>
        <v>0</v>
      </c>
      <c r="E656" s="16">
        <f t="shared" si="153"/>
        <v>-15253541.340253821</v>
      </c>
      <c r="F656" s="10">
        <f>SUM(D$11:D655)</f>
        <v>0</v>
      </c>
      <c r="G656" s="10">
        <f t="shared" si="146"/>
        <v>365</v>
      </c>
      <c r="H656" s="7">
        <f t="shared" si="154"/>
        <v>-41790.524219873478</v>
      </c>
      <c r="I656" s="16">
        <f>SUMIFS('Filing Data'!$X:$X,'Filing Data'!$D:$D,'Benchmark Value'!$B656)</f>
        <v>0</v>
      </c>
      <c r="J656" s="16">
        <f t="shared" si="150"/>
        <v>28015936.438124154</v>
      </c>
      <c r="K656" s="10">
        <f>SUM(I$11:I655)</f>
        <v>0</v>
      </c>
      <c r="L656" s="27">
        <f t="shared" si="147"/>
        <v>365</v>
      </c>
      <c r="M656" s="7">
        <f t="shared" si="155"/>
        <v>76755.99024143604</v>
      </c>
      <c r="N656" s="7">
        <f>IF(ISNA(VLOOKUP(B656,'Distribution Data'!$G:$H,2,FALSE)),0,VLOOKUP(B656,'Distribution Data'!$G:$H,2,FALSE))</f>
        <v>0</v>
      </c>
      <c r="O656" s="16">
        <f>IF(ISNA(INDEX($C655:$C$3618,MATCH(TRUE,INDEX($C655:$C$3618&lt;&gt;$C655,0),0))), O655, INDEX($C655:$C$3618,MATCH(TRUE,INDEX($C655:$C$3618&lt;&gt;$C655,0),0)))</f>
        <v>1890145301.1793325</v>
      </c>
      <c r="P656" s="16">
        <f t="shared" si="145"/>
        <v>1691182637.8972976</v>
      </c>
      <c r="Q656" s="27">
        <f t="shared" si="151"/>
        <v>79</v>
      </c>
      <c r="R656" s="7">
        <f t="shared" si="156"/>
        <v>2518514.725089049</v>
      </c>
      <c r="S656" s="7">
        <f t="shared" si="148"/>
        <v>2399968.2106277398</v>
      </c>
      <c r="T656" s="5">
        <f>VLOOKUP($B656,'Benchmark Data'!$A:$B,2,FALSE)</f>
        <v>13.64</v>
      </c>
      <c r="U656" s="12">
        <f t="shared" si="157"/>
        <v>4.4085302847659564E-3</v>
      </c>
      <c r="V656" s="7">
        <f t="shared" si="158"/>
        <v>1988799032.3933661</v>
      </c>
    </row>
    <row r="657" spans="1:22" x14ac:dyDescent="0.25">
      <c r="A657" s="5">
        <f t="shared" si="149"/>
        <v>2005</v>
      </c>
      <c r="B657" s="6">
        <f t="shared" si="152"/>
        <v>38597</v>
      </c>
      <c r="C657" s="7">
        <f>MAX(SUMIFS('Filing Data'!$V:$V,'Filing Data'!$D:$D,'Benchmark Value'!$B657),C656)</f>
        <v>1691182637.8972976</v>
      </c>
      <c r="D657" s="7">
        <f>SUMIFS('Filing Data'!$Z:$Z,'Filing Data'!$D:$D,'Benchmark Value'!$B657)</f>
        <v>0</v>
      </c>
      <c r="E657" s="16">
        <f t="shared" si="153"/>
        <v>-15253541.340253821</v>
      </c>
      <c r="F657" s="10">
        <f>SUM(D$11:D656)</f>
        <v>0</v>
      </c>
      <c r="G657" s="10">
        <f t="shared" si="146"/>
        <v>365</v>
      </c>
      <c r="H657" s="7">
        <f t="shared" si="154"/>
        <v>-41790.524219873478</v>
      </c>
      <c r="I657" s="16">
        <f>SUMIFS('Filing Data'!$X:$X,'Filing Data'!$D:$D,'Benchmark Value'!$B657)</f>
        <v>0</v>
      </c>
      <c r="J657" s="16">
        <f t="shared" si="150"/>
        <v>28015936.438124154</v>
      </c>
      <c r="K657" s="10">
        <f>SUM(I$11:I656)</f>
        <v>0</v>
      </c>
      <c r="L657" s="27">
        <f t="shared" si="147"/>
        <v>365</v>
      </c>
      <c r="M657" s="7">
        <f t="shared" si="155"/>
        <v>76755.99024143604</v>
      </c>
      <c r="N657" s="7">
        <f>IF(ISNA(VLOOKUP(B657,'Distribution Data'!$G:$H,2,FALSE)),0,VLOOKUP(B657,'Distribution Data'!$G:$H,2,FALSE))</f>
        <v>0</v>
      </c>
      <c r="O657" s="16">
        <f>IF(ISNA(INDEX($C656:$C$3618,MATCH(TRUE,INDEX($C656:$C$3618&lt;&gt;$C656,0),0))), O656, INDEX($C656:$C$3618,MATCH(TRUE,INDEX($C656:$C$3618&lt;&gt;$C656,0),0)))</f>
        <v>1890145301.1793325</v>
      </c>
      <c r="P657" s="16">
        <f t="shared" si="145"/>
        <v>1691182637.8972976</v>
      </c>
      <c r="Q657" s="27">
        <f t="shared" si="151"/>
        <v>79</v>
      </c>
      <c r="R657" s="7">
        <f t="shared" si="156"/>
        <v>2518514.725089049</v>
      </c>
      <c r="S657" s="7">
        <f t="shared" si="148"/>
        <v>2399968.2106277398</v>
      </c>
      <c r="T657" s="5">
        <f>VLOOKUP($B657,'Benchmark Data'!$A:$B,2,FALSE)</f>
        <v>13.61</v>
      </c>
      <c r="U657" s="12">
        <f t="shared" si="157"/>
        <v>-2.2018357519414463E-3</v>
      </c>
      <c r="V657" s="7">
        <f t="shared" si="158"/>
        <v>1986824809.1837738</v>
      </c>
    </row>
    <row r="658" spans="1:22" x14ac:dyDescent="0.25">
      <c r="A658" s="5">
        <f t="shared" si="149"/>
        <v>2005</v>
      </c>
      <c r="B658" s="6">
        <f t="shared" si="152"/>
        <v>38598</v>
      </c>
      <c r="C658" s="7">
        <f>MAX(SUMIFS('Filing Data'!$V:$V,'Filing Data'!$D:$D,'Benchmark Value'!$B658),C657)</f>
        <v>1691182637.8972976</v>
      </c>
      <c r="D658" s="7">
        <f>SUMIFS('Filing Data'!$Z:$Z,'Filing Data'!$D:$D,'Benchmark Value'!$B658)</f>
        <v>0</v>
      </c>
      <c r="E658" s="16">
        <f t="shared" si="153"/>
        <v>-15253541.340253821</v>
      </c>
      <c r="F658" s="10">
        <f>SUM(D$11:D657)</f>
        <v>0</v>
      </c>
      <c r="G658" s="10">
        <f t="shared" si="146"/>
        <v>365</v>
      </c>
      <c r="H658" s="7">
        <f t="shared" si="154"/>
        <v>-41790.524219873478</v>
      </c>
      <c r="I658" s="16">
        <f>SUMIFS('Filing Data'!$X:$X,'Filing Data'!$D:$D,'Benchmark Value'!$B658)</f>
        <v>0</v>
      </c>
      <c r="J658" s="16">
        <f t="shared" si="150"/>
        <v>28015936.438124154</v>
      </c>
      <c r="K658" s="10">
        <f>SUM(I$11:I657)</f>
        <v>0</v>
      </c>
      <c r="L658" s="27">
        <f t="shared" si="147"/>
        <v>365</v>
      </c>
      <c r="M658" s="7">
        <f t="shared" si="155"/>
        <v>76755.99024143604</v>
      </c>
      <c r="N658" s="7">
        <f>IF(ISNA(VLOOKUP(B658,'Distribution Data'!$G:$H,2,FALSE)),0,VLOOKUP(B658,'Distribution Data'!$G:$H,2,FALSE))</f>
        <v>0</v>
      </c>
      <c r="O658" s="16">
        <f>IF(ISNA(INDEX($C657:$C$3618,MATCH(TRUE,INDEX($C657:$C$3618&lt;&gt;$C657,0),0))), O657, INDEX($C657:$C$3618,MATCH(TRUE,INDEX($C657:$C$3618&lt;&gt;$C657,0),0)))</f>
        <v>1890145301.1793325</v>
      </c>
      <c r="P658" s="16">
        <f t="shared" si="145"/>
        <v>1691182637.8972976</v>
      </c>
      <c r="Q658" s="27">
        <f t="shared" si="151"/>
        <v>79</v>
      </c>
      <c r="R658" s="7">
        <f t="shared" si="156"/>
        <v>2518514.725089049</v>
      </c>
      <c r="S658" s="7">
        <f t="shared" si="148"/>
        <v>2399968.2106277398</v>
      </c>
      <c r="T658" s="5">
        <f>VLOOKUP($B658,'Benchmark Data'!$A:$B,2,FALSE)</f>
        <v>13.61</v>
      </c>
      <c r="U658" s="12">
        <f t="shared" si="157"/>
        <v>0</v>
      </c>
      <c r="V658" s="7">
        <f t="shared" si="158"/>
        <v>1989224777.3944016</v>
      </c>
    </row>
    <row r="659" spans="1:22" x14ac:dyDescent="0.25">
      <c r="A659" s="5">
        <f t="shared" si="149"/>
        <v>2005</v>
      </c>
      <c r="B659" s="6">
        <f t="shared" si="152"/>
        <v>38599</v>
      </c>
      <c r="C659" s="7">
        <f>MAX(SUMIFS('Filing Data'!$V:$V,'Filing Data'!$D:$D,'Benchmark Value'!$B659),C658)</f>
        <v>1691182637.8972976</v>
      </c>
      <c r="D659" s="7">
        <f>SUMIFS('Filing Data'!$Z:$Z,'Filing Data'!$D:$D,'Benchmark Value'!$B659)</f>
        <v>0</v>
      </c>
      <c r="E659" s="16">
        <f t="shared" si="153"/>
        <v>-15253541.340253821</v>
      </c>
      <c r="F659" s="10">
        <f>SUM(D$11:D658)</f>
        <v>0</v>
      </c>
      <c r="G659" s="10">
        <f t="shared" si="146"/>
        <v>365</v>
      </c>
      <c r="H659" s="7">
        <f t="shared" si="154"/>
        <v>-41790.524219873478</v>
      </c>
      <c r="I659" s="16">
        <f>SUMIFS('Filing Data'!$X:$X,'Filing Data'!$D:$D,'Benchmark Value'!$B659)</f>
        <v>0</v>
      </c>
      <c r="J659" s="16">
        <f t="shared" si="150"/>
        <v>28015936.438124154</v>
      </c>
      <c r="K659" s="10">
        <f>SUM(I$11:I658)</f>
        <v>0</v>
      </c>
      <c r="L659" s="27">
        <f t="shared" si="147"/>
        <v>365</v>
      </c>
      <c r="M659" s="7">
        <f t="shared" si="155"/>
        <v>76755.99024143604</v>
      </c>
      <c r="N659" s="7">
        <f>IF(ISNA(VLOOKUP(B659,'Distribution Data'!$G:$H,2,FALSE)),0,VLOOKUP(B659,'Distribution Data'!$G:$H,2,FALSE))</f>
        <v>0</v>
      </c>
      <c r="O659" s="16">
        <f>IF(ISNA(INDEX($C658:$C$3618,MATCH(TRUE,INDEX($C658:$C$3618&lt;&gt;$C658,0),0))), O658, INDEX($C658:$C$3618,MATCH(TRUE,INDEX($C658:$C$3618&lt;&gt;$C658,0),0)))</f>
        <v>1890145301.1793325</v>
      </c>
      <c r="P659" s="16">
        <f t="shared" si="145"/>
        <v>1691182637.8972976</v>
      </c>
      <c r="Q659" s="27">
        <f t="shared" si="151"/>
        <v>79</v>
      </c>
      <c r="R659" s="7">
        <f t="shared" si="156"/>
        <v>2518514.725089049</v>
      </c>
      <c r="S659" s="7">
        <f t="shared" si="148"/>
        <v>2399968.2106277398</v>
      </c>
      <c r="T659" s="5">
        <f>VLOOKUP($B659,'Benchmark Data'!$A:$B,2,FALSE)</f>
        <v>13.61</v>
      </c>
      <c r="U659" s="12">
        <f t="shared" si="157"/>
        <v>0</v>
      </c>
      <c r="V659" s="7">
        <f t="shared" si="158"/>
        <v>1991624745.6050293</v>
      </c>
    </row>
    <row r="660" spans="1:22" x14ac:dyDescent="0.25">
      <c r="A660" s="5">
        <f t="shared" si="149"/>
        <v>2005</v>
      </c>
      <c r="B660" s="6">
        <f t="shared" si="152"/>
        <v>38600</v>
      </c>
      <c r="C660" s="7">
        <f>MAX(SUMIFS('Filing Data'!$V:$V,'Filing Data'!$D:$D,'Benchmark Value'!$B660),C659)</f>
        <v>1691182637.8972976</v>
      </c>
      <c r="D660" s="7">
        <f>SUMIFS('Filing Data'!$Z:$Z,'Filing Data'!$D:$D,'Benchmark Value'!$B660)</f>
        <v>0</v>
      </c>
      <c r="E660" s="16">
        <f t="shared" si="153"/>
        <v>-15253541.340253821</v>
      </c>
      <c r="F660" s="10">
        <f>SUM(D$11:D659)</f>
        <v>0</v>
      </c>
      <c r="G660" s="10">
        <f t="shared" si="146"/>
        <v>365</v>
      </c>
      <c r="H660" s="7">
        <f t="shared" si="154"/>
        <v>-41790.524219873478</v>
      </c>
      <c r="I660" s="16">
        <f>SUMIFS('Filing Data'!$X:$X,'Filing Data'!$D:$D,'Benchmark Value'!$B660)</f>
        <v>0</v>
      </c>
      <c r="J660" s="16">
        <f t="shared" si="150"/>
        <v>28015936.438124154</v>
      </c>
      <c r="K660" s="10">
        <f>SUM(I$11:I659)</f>
        <v>0</v>
      </c>
      <c r="L660" s="27">
        <f t="shared" si="147"/>
        <v>365</v>
      </c>
      <c r="M660" s="7">
        <f t="shared" si="155"/>
        <v>76755.99024143604</v>
      </c>
      <c r="N660" s="7">
        <f>IF(ISNA(VLOOKUP(B660,'Distribution Data'!$G:$H,2,FALSE)),0,VLOOKUP(B660,'Distribution Data'!$G:$H,2,FALSE))</f>
        <v>0</v>
      </c>
      <c r="O660" s="16">
        <f>IF(ISNA(INDEX($C659:$C$3618,MATCH(TRUE,INDEX($C659:$C$3618&lt;&gt;$C659,0),0))), O659, INDEX($C659:$C$3618,MATCH(TRUE,INDEX($C659:$C$3618&lt;&gt;$C659,0),0)))</f>
        <v>1890145301.1793325</v>
      </c>
      <c r="P660" s="16">
        <f t="shared" si="145"/>
        <v>1691182637.8972976</v>
      </c>
      <c r="Q660" s="27">
        <f t="shared" si="151"/>
        <v>79</v>
      </c>
      <c r="R660" s="7">
        <f t="shared" si="156"/>
        <v>2518514.725089049</v>
      </c>
      <c r="S660" s="7">
        <f t="shared" si="148"/>
        <v>2399968.2106277398</v>
      </c>
      <c r="T660" s="5">
        <f>VLOOKUP($B660,'Benchmark Data'!$A:$B,2,FALSE)</f>
        <v>13.61</v>
      </c>
      <c r="U660" s="12">
        <f t="shared" si="157"/>
        <v>0</v>
      </c>
      <c r="V660" s="7">
        <f t="shared" si="158"/>
        <v>1994024713.8156571</v>
      </c>
    </row>
    <row r="661" spans="1:22" x14ac:dyDescent="0.25">
      <c r="A661" s="5">
        <f t="shared" si="149"/>
        <v>2005</v>
      </c>
      <c r="B661" s="6">
        <f t="shared" si="152"/>
        <v>38601</v>
      </c>
      <c r="C661" s="7">
        <f>MAX(SUMIFS('Filing Data'!$V:$V,'Filing Data'!$D:$D,'Benchmark Value'!$B661),C660)</f>
        <v>1691182637.8972976</v>
      </c>
      <c r="D661" s="7">
        <f>SUMIFS('Filing Data'!$Z:$Z,'Filing Data'!$D:$D,'Benchmark Value'!$B661)</f>
        <v>0</v>
      </c>
      <c r="E661" s="16">
        <f t="shared" si="153"/>
        <v>-15253541.340253821</v>
      </c>
      <c r="F661" s="10">
        <f>SUM(D$11:D660)</f>
        <v>0</v>
      </c>
      <c r="G661" s="10">
        <f t="shared" si="146"/>
        <v>365</v>
      </c>
      <c r="H661" s="7">
        <f t="shared" si="154"/>
        <v>-41790.524219873478</v>
      </c>
      <c r="I661" s="16">
        <f>SUMIFS('Filing Data'!$X:$X,'Filing Data'!$D:$D,'Benchmark Value'!$B661)</f>
        <v>0</v>
      </c>
      <c r="J661" s="16">
        <f t="shared" si="150"/>
        <v>28015936.438124154</v>
      </c>
      <c r="K661" s="10">
        <f>SUM(I$11:I660)</f>
        <v>0</v>
      </c>
      <c r="L661" s="27">
        <f t="shared" si="147"/>
        <v>365</v>
      </c>
      <c r="M661" s="7">
        <f t="shared" si="155"/>
        <v>76755.99024143604</v>
      </c>
      <c r="N661" s="7">
        <f>IF(ISNA(VLOOKUP(B661,'Distribution Data'!$G:$H,2,FALSE)),0,VLOOKUP(B661,'Distribution Data'!$G:$H,2,FALSE))</f>
        <v>0</v>
      </c>
      <c r="O661" s="16">
        <f>IF(ISNA(INDEX($C660:$C$3618,MATCH(TRUE,INDEX($C660:$C$3618&lt;&gt;$C660,0),0))), O660, INDEX($C660:$C$3618,MATCH(TRUE,INDEX($C660:$C$3618&lt;&gt;$C660,0),0)))</f>
        <v>1890145301.1793325</v>
      </c>
      <c r="P661" s="16">
        <f t="shared" si="145"/>
        <v>1691182637.8972976</v>
      </c>
      <c r="Q661" s="27">
        <f t="shared" si="151"/>
        <v>79</v>
      </c>
      <c r="R661" s="7">
        <f t="shared" si="156"/>
        <v>2518514.725089049</v>
      </c>
      <c r="S661" s="7">
        <f t="shared" si="148"/>
        <v>2399968.2106277398</v>
      </c>
      <c r="T661" s="5">
        <f>VLOOKUP($B661,'Benchmark Data'!$A:$B,2,FALSE)</f>
        <v>13.92</v>
      </c>
      <c r="U661" s="12">
        <f t="shared" si="157"/>
        <v>2.2521838242898946E-2</v>
      </c>
      <c r="V661" s="7">
        <f t="shared" si="158"/>
        <v>2041843319.8868916</v>
      </c>
    </row>
    <row r="662" spans="1:22" x14ac:dyDescent="0.25">
      <c r="A662" s="5">
        <f t="shared" si="149"/>
        <v>2005</v>
      </c>
      <c r="B662" s="6">
        <f t="shared" si="152"/>
        <v>38602</v>
      </c>
      <c r="C662" s="7">
        <f>MAX(SUMIFS('Filing Data'!$V:$V,'Filing Data'!$D:$D,'Benchmark Value'!$B662),C661)</f>
        <v>1691182637.8972976</v>
      </c>
      <c r="D662" s="7">
        <f>SUMIFS('Filing Data'!$Z:$Z,'Filing Data'!$D:$D,'Benchmark Value'!$B662)</f>
        <v>0</v>
      </c>
      <c r="E662" s="16">
        <f t="shared" si="153"/>
        <v>-15253541.340253821</v>
      </c>
      <c r="F662" s="10">
        <f>SUM(D$11:D661)</f>
        <v>0</v>
      </c>
      <c r="G662" s="10">
        <f t="shared" si="146"/>
        <v>365</v>
      </c>
      <c r="H662" s="7">
        <f t="shared" si="154"/>
        <v>-41790.524219873478</v>
      </c>
      <c r="I662" s="16">
        <f>SUMIFS('Filing Data'!$X:$X,'Filing Data'!$D:$D,'Benchmark Value'!$B662)</f>
        <v>0</v>
      </c>
      <c r="J662" s="16">
        <f t="shared" si="150"/>
        <v>28015936.438124154</v>
      </c>
      <c r="K662" s="10">
        <f>SUM(I$11:I661)</f>
        <v>0</v>
      </c>
      <c r="L662" s="27">
        <f t="shared" si="147"/>
        <v>365</v>
      </c>
      <c r="M662" s="7">
        <f t="shared" si="155"/>
        <v>76755.99024143604</v>
      </c>
      <c r="N662" s="7">
        <f>IF(ISNA(VLOOKUP(B662,'Distribution Data'!$G:$H,2,FALSE)),0,VLOOKUP(B662,'Distribution Data'!$G:$H,2,FALSE))</f>
        <v>0</v>
      </c>
      <c r="O662" s="16">
        <f>IF(ISNA(INDEX($C661:$C$3618,MATCH(TRUE,INDEX($C661:$C$3618&lt;&gt;$C661,0),0))), O661, INDEX($C661:$C$3618,MATCH(TRUE,INDEX($C661:$C$3618&lt;&gt;$C661,0),0)))</f>
        <v>1890145301.1793325</v>
      </c>
      <c r="P662" s="16">
        <f t="shared" si="145"/>
        <v>1691182637.8972976</v>
      </c>
      <c r="Q662" s="27">
        <f t="shared" si="151"/>
        <v>79</v>
      </c>
      <c r="R662" s="7">
        <f t="shared" si="156"/>
        <v>2518514.725089049</v>
      </c>
      <c r="S662" s="7">
        <f t="shared" si="148"/>
        <v>2399968.2106277398</v>
      </c>
      <c r="T662" s="5">
        <f>VLOOKUP($B662,'Benchmark Data'!$A:$B,2,FALSE)</f>
        <v>13.83</v>
      </c>
      <c r="U662" s="12">
        <f t="shared" si="157"/>
        <v>-6.4865092296067734E-3</v>
      </c>
      <c r="V662" s="7">
        <f t="shared" si="158"/>
        <v>2031041714.9085956</v>
      </c>
    </row>
    <row r="663" spans="1:22" x14ac:dyDescent="0.25">
      <c r="A663" s="5">
        <f t="shared" si="149"/>
        <v>2005</v>
      </c>
      <c r="B663" s="6">
        <f t="shared" si="152"/>
        <v>38603</v>
      </c>
      <c r="C663" s="7">
        <f>MAX(SUMIFS('Filing Data'!$V:$V,'Filing Data'!$D:$D,'Benchmark Value'!$B663),C662)</f>
        <v>1691182637.8972976</v>
      </c>
      <c r="D663" s="7">
        <f>SUMIFS('Filing Data'!$Z:$Z,'Filing Data'!$D:$D,'Benchmark Value'!$B663)</f>
        <v>0</v>
      </c>
      <c r="E663" s="16">
        <f t="shared" si="153"/>
        <v>-15253541.340253821</v>
      </c>
      <c r="F663" s="10">
        <f>SUM(D$11:D662)</f>
        <v>0</v>
      </c>
      <c r="G663" s="10">
        <f t="shared" si="146"/>
        <v>365</v>
      </c>
      <c r="H663" s="7">
        <f t="shared" si="154"/>
        <v>-41790.524219873478</v>
      </c>
      <c r="I663" s="16">
        <f>SUMIFS('Filing Data'!$X:$X,'Filing Data'!$D:$D,'Benchmark Value'!$B663)</f>
        <v>0</v>
      </c>
      <c r="J663" s="16">
        <f t="shared" si="150"/>
        <v>28015936.438124154</v>
      </c>
      <c r="K663" s="10">
        <f>SUM(I$11:I662)</f>
        <v>0</v>
      </c>
      <c r="L663" s="27">
        <f t="shared" si="147"/>
        <v>365</v>
      </c>
      <c r="M663" s="7">
        <f t="shared" si="155"/>
        <v>76755.99024143604</v>
      </c>
      <c r="N663" s="7">
        <f>IF(ISNA(VLOOKUP(B663,'Distribution Data'!$G:$H,2,FALSE)),0,VLOOKUP(B663,'Distribution Data'!$G:$H,2,FALSE))</f>
        <v>0</v>
      </c>
      <c r="O663" s="16">
        <f>IF(ISNA(INDEX($C662:$C$3618,MATCH(TRUE,INDEX($C662:$C$3618&lt;&gt;$C662,0),0))), O662, INDEX($C662:$C$3618,MATCH(TRUE,INDEX($C662:$C$3618&lt;&gt;$C662,0),0)))</f>
        <v>1890145301.1793325</v>
      </c>
      <c r="P663" s="16">
        <f t="shared" si="145"/>
        <v>1691182637.8972976</v>
      </c>
      <c r="Q663" s="27">
        <f t="shared" si="151"/>
        <v>79</v>
      </c>
      <c r="R663" s="7">
        <f t="shared" si="156"/>
        <v>2518514.725089049</v>
      </c>
      <c r="S663" s="7">
        <f t="shared" si="148"/>
        <v>2399968.2106277398</v>
      </c>
      <c r="T663" s="5">
        <f>VLOOKUP($B663,'Benchmark Data'!$A:$B,2,FALSE)</f>
        <v>13.79</v>
      </c>
      <c r="U663" s="12">
        <f t="shared" si="157"/>
        <v>-2.8964538714564949E-3</v>
      </c>
      <c r="V663" s="7">
        <f t="shared" si="158"/>
        <v>2027567375.9177523</v>
      </c>
    </row>
    <row r="664" spans="1:22" x14ac:dyDescent="0.25">
      <c r="A664" s="5">
        <f t="shared" si="149"/>
        <v>2005</v>
      </c>
      <c r="B664" s="6">
        <f t="shared" si="152"/>
        <v>38604</v>
      </c>
      <c r="C664" s="7">
        <f>MAX(SUMIFS('Filing Data'!$V:$V,'Filing Data'!$D:$D,'Benchmark Value'!$B664),C663)</f>
        <v>1691182637.8972976</v>
      </c>
      <c r="D664" s="7">
        <f>SUMIFS('Filing Data'!$Z:$Z,'Filing Data'!$D:$D,'Benchmark Value'!$B664)</f>
        <v>0</v>
      </c>
      <c r="E664" s="16">
        <f t="shared" si="153"/>
        <v>-15253541.340253821</v>
      </c>
      <c r="F664" s="10">
        <f>SUM(D$11:D663)</f>
        <v>0</v>
      </c>
      <c r="G664" s="10">
        <f t="shared" si="146"/>
        <v>365</v>
      </c>
      <c r="H664" s="7">
        <f t="shared" si="154"/>
        <v>-41790.524219873478</v>
      </c>
      <c r="I664" s="16">
        <f>SUMIFS('Filing Data'!$X:$X,'Filing Data'!$D:$D,'Benchmark Value'!$B664)</f>
        <v>0</v>
      </c>
      <c r="J664" s="16">
        <f t="shared" si="150"/>
        <v>28015936.438124154</v>
      </c>
      <c r="K664" s="10">
        <f>SUM(I$11:I663)</f>
        <v>0</v>
      </c>
      <c r="L664" s="27">
        <f t="shared" si="147"/>
        <v>365</v>
      </c>
      <c r="M664" s="7">
        <f t="shared" si="155"/>
        <v>76755.99024143604</v>
      </c>
      <c r="N664" s="7">
        <f>IF(ISNA(VLOOKUP(B664,'Distribution Data'!$G:$H,2,FALSE)),0,VLOOKUP(B664,'Distribution Data'!$G:$H,2,FALSE))</f>
        <v>0</v>
      </c>
      <c r="O664" s="16">
        <f>IF(ISNA(INDEX($C663:$C$3618,MATCH(TRUE,INDEX($C663:$C$3618&lt;&gt;$C663,0),0))), O663, INDEX($C663:$C$3618,MATCH(TRUE,INDEX($C663:$C$3618&lt;&gt;$C663,0),0)))</f>
        <v>1890145301.1793325</v>
      </c>
      <c r="P664" s="16">
        <f t="shared" si="145"/>
        <v>1691182637.8972976</v>
      </c>
      <c r="Q664" s="27">
        <f t="shared" si="151"/>
        <v>79</v>
      </c>
      <c r="R664" s="7">
        <f t="shared" si="156"/>
        <v>2518514.725089049</v>
      </c>
      <c r="S664" s="7">
        <f t="shared" si="148"/>
        <v>2399968.2106277398</v>
      </c>
      <c r="T664" s="5">
        <f>VLOOKUP($B664,'Benchmark Data'!$A:$B,2,FALSE)</f>
        <v>13.85</v>
      </c>
      <c r="U664" s="12">
        <f t="shared" si="157"/>
        <v>4.3415408281370126E-3</v>
      </c>
      <c r="V664" s="7">
        <f t="shared" si="158"/>
        <v>2038789247.1418002</v>
      </c>
    </row>
    <row r="665" spans="1:22" x14ac:dyDescent="0.25">
      <c r="A665" s="5">
        <f t="shared" si="149"/>
        <v>2005</v>
      </c>
      <c r="B665" s="6">
        <f t="shared" si="152"/>
        <v>38605</v>
      </c>
      <c r="C665" s="7">
        <f>MAX(SUMIFS('Filing Data'!$V:$V,'Filing Data'!$D:$D,'Benchmark Value'!$B665),C664)</f>
        <v>1691182637.8972976</v>
      </c>
      <c r="D665" s="7">
        <f>SUMIFS('Filing Data'!$Z:$Z,'Filing Data'!$D:$D,'Benchmark Value'!$B665)</f>
        <v>0</v>
      </c>
      <c r="E665" s="16">
        <f t="shared" si="153"/>
        <v>-15253541.340253821</v>
      </c>
      <c r="F665" s="10">
        <f>SUM(D$11:D664)</f>
        <v>0</v>
      </c>
      <c r="G665" s="10">
        <f t="shared" si="146"/>
        <v>365</v>
      </c>
      <c r="H665" s="7">
        <f t="shared" si="154"/>
        <v>-41790.524219873478</v>
      </c>
      <c r="I665" s="16">
        <f>SUMIFS('Filing Data'!$X:$X,'Filing Data'!$D:$D,'Benchmark Value'!$B665)</f>
        <v>0</v>
      </c>
      <c r="J665" s="16">
        <f t="shared" si="150"/>
        <v>28015936.438124154</v>
      </c>
      <c r="K665" s="10">
        <f>SUM(I$11:I664)</f>
        <v>0</v>
      </c>
      <c r="L665" s="27">
        <f t="shared" si="147"/>
        <v>365</v>
      </c>
      <c r="M665" s="7">
        <f t="shared" si="155"/>
        <v>76755.99024143604</v>
      </c>
      <c r="N665" s="7">
        <f>IF(ISNA(VLOOKUP(B665,'Distribution Data'!$G:$H,2,FALSE)),0,VLOOKUP(B665,'Distribution Data'!$G:$H,2,FALSE))</f>
        <v>0</v>
      </c>
      <c r="O665" s="16">
        <f>IF(ISNA(INDEX($C664:$C$3618,MATCH(TRUE,INDEX($C664:$C$3618&lt;&gt;$C664,0),0))), O664, INDEX($C664:$C$3618,MATCH(TRUE,INDEX($C664:$C$3618&lt;&gt;$C664,0),0)))</f>
        <v>1890145301.1793325</v>
      </c>
      <c r="P665" s="16">
        <f t="shared" si="145"/>
        <v>1691182637.8972976</v>
      </c>
      <c r="Q665" s="27">
        <f t="shared" si="151"/>
        <v>79</v>
      </c>
      <c r="R665" s="7">
        <f t="shared" si="156"/>
        <v>2518514.725089049</v>
      </c>
      <c r="S665" s="7">
        <f t="shared" si="148"/>
        <v>2399968.2106277398</v>
      </c>
      <c r="T665" s="5">
        <f>VLOOKUP($B665,'Benchmark Data'!$A:$B,2,FALSE)</f>
        <v>13.85</v>
      </c>
      <c r="U665" s="12">
        <f t="shared" si="157"/>
        <v>0</v>
      </c>
      <c r="V665" s="7">
        <f t="shared" si="158"/>
        <v>2041189215.352428</v>
      </c>
    </row>
    <row r="666" spans="1:22" x14ac:dyDescent="0.25">
      <c r="A666" s="5">
        <f t="shared" si="149"/>
        <v>2005</v>
      </c>
      <c r="B666" s="6">
        <f t="shared" si="152"/>
        <v>38606</v>
      </c>
      <c r="C666" s="7">
        <f>MAX(SUMIFS('Filing Data'!$V:$V,'Filing Data'!$D:$D,'Benchmark Value'!$B666),C665)</f>
        <v>1691182637.8972976</v>
      </c>
      <c r="D666" s="7">
        <f>SUMIFS('Filing Data'!$Z:$Z,'Filing Data'!$D:$D,'Benchmark Value'!$B666)</f>
        <v>0</v>
      </c>
      <c r="E666" s="16">
        <f t="shared" si="153"/>
        <v>-15253541.340253821</v>
      </c>
      <c r="F666" s="10">
        <f>SUM(D$11:D665)</f>
        <v>0</v>
      </c>
      <c r="G666" s="10">
        <f t="shared" si="146"/>
        <v>365</v>
      </c>
      <c r="H666" s="7">
        <f t="shared" si="154"/>
        <v>-41790.524219873478</v>
      </c>
      <c r="I666" s="16">
        <f>SUMIFS('Filing Data'!$X:$X,'Filing Data'!$D:$D,'Benchmark Value'!$B666)</f>
        <v>0</v>
      </c>
      <c r="J666" s="16">
        <f t="shared" si="150"/>
        <v>28015936.438124154</v>
      </c>
      <c r="K666" s="10">
        <f>SUM(I$11:I665)</f>
        <v>0</v>
      </c>
      <c r="L666" s="27">
        <f t="shared" si="147"/>
        <v>365</v>
      </c>
      <c r="M666" s="7">
        <f t="shared" si="155"/>
        <v>76755.99024143604</v>
      </c>
      <c r="N666" s="7">
        <f>IF(ISNA(VLOOKUP(B666,'Distribution Data'!$G:$H,2,FALSE)),0,VLOOKUP(B666,'Distribution Data'!$G:$H,2,FALSE))</f>
        <v>0</v>
      </c>
      <c r="O666" s="16">
        <f>IF(ISNA(INDEX($C665:$C$3618,MATCH(TRUE,INDEX($C665:$C$3618&lt;&gt;$C665,0),0))), O665, INDEX($C665:$C$3618,MATCH(TRUE,INDEX($C665:$C$3618&lt;&gt;$C665,0),0)))</f>
        <v>1890145301.1793325</v>
      </c>
      <c r="P666" s="16">
        <f t="shared" si="145"/>
        <v>1691182637.8972976</v>
      </c>
      <c r="Q666" s="27">
        <f t="shared" si="151"/>
        <v>79</v>
      </c>
      <c r="R666" s="7">
        <f t="shared" si="156"/>
        <v>2518514.725089049</v>
      </c>
      <c r="S666" s="7">
        <f t="shared" si="148"/>
        <v>2399968.2106277398</v>
      </c>
      <c r="T666" s="5">
        <f>VLOOKUP($B666,'Benchmark Data'!$A:$B,2,FALSE)</f>
        <v>13.85</v>
      </c>
      <c r="U666" s="12">
        <f t="shared" si="157"/>
        <v>0</v>
      </c>
      <c r="V666" s="7">
        <f t="shared" si="158"/>
        <v>2043589183.5630558</v>
      </c>
    </row>
    <row r="667" spans="1:22" x14ac:dyDescent="0.25">
      <c r="A667" s="5">
        <f t="shared" si="149"/>
        <v>2005</v>
      </c>
      <c r="B667" s="6">
        <f t="shared" si="152"/>
        <v>38607</v>
      </c>
      <c r="C667" s="7">
        <f>MAX(SUMIFS('Filing Data'!$V:$V,'Filing Data'!$D:$D,'Benchmark Value'!$B667),C666)</f>
        <v>1691182637.8972976</v>
      </c>
      <c r="D667" s="7">
        <f>SUMIFS('Filing Data'!$Z:$Z,'Filing Data'!$D:$D,'Benchmark Value'!$B667)</f>
        <v>0</v>
      </c>
      <c r="E667" s="16">
        <f t="shared" si="153"/>
        <v>-15253541.340253821</v>
      </c>
      <c r="F667" s="10">
        <f>SUM(D$11:D666)</f>
        <v>0</v>
      </c>
      <c r="G667" s="10">
        <f t="shared" si="146"/>
        <v>365</v>
      </c>
      <c r="H667" s="7">
        <f t="shared" si="154"/>
        <v>-41790.524219873478</v>
      </c>
      <c r="I667" s="16">
        <f>SUMIFS('Filing Data'!$X:$X,'Filing Data'!$D:$D,'Benchmark Value'!$B667)</f>
        <v>0</v>
      </c>
      <c r="J667" s="16">
        <f t="shared" si="150"/>
        <v>28015936.438124154</v>
      </c>
      <c r="K667" s="10">
        <f>SUM(I$11:I666)</f>
        <v>0</v>
      </c>
      <c r="L667" s="27">
        <f t="shared" si="147"/>
        <v>365</v>
      </c>
      <c r="M667" s="7">
        <f t="shared" si="155"/>
        <v>76755.99024143604</v>
      </c>
      <c r="N667" s="7">
        <f>IF(ISNA(VLOOKUP(B667,'Distribution Data'!$G:$H,2,FALSE)),0,VLOOKUP(B667,'Distribution Data'!$G:$H,2,FALSE))</f>
        <v>0</v>
      </c>
      <c r="O667" s="16">
        <f>IF(ISNA(INDEX($C666:$C$3618,MATCH(TRUE,INDEX($C666:$C$3618&lt;&gt;$C666,0),0))), O666, INDEX($C666:$C$3618,MATCH(TRUE,INDEX($C666:$C$3618&lt;&gt;$C666,0),0)))</f>
        <v>1890145301.1793325</v>
      </c>
      <c r="P667" s="16">
        <f t="shared" si="145"/>
        <v>1691182637.8972976</v>
      </c>
      <c r="Q667" s="27">
        <f t="shared" si="151"/>
        <v>79</v>
      </c>
      <c r="R667" s="7">
        <f t="shared" si="156"/>
        <v>2518514.725089049</v>
      </c>
      <c r="S667" s="7">
        <f t="shared" si="148"/>
        <v>2399968.2106277398</v>
      </c>
      <c r="T667" s="5">
        <f>VLOOKUP($B667,'Benchmark Data'!$A:$B,2,FALSE)</f>
        <v>13.81</v>
      </c>
      <c r="U667" s="12">
        <f t="shared" si="157"/>
        <v>-2.8922652121466858E-3</v>
      </c>
      <c r="V667" s="7">
        <f t="shared" si="158"/>
        <v>2040087089.1496749</v>
      </c>
    </row>
    <row r="668" spans="1:22" x14ac:dyDescent="0.25">
      <c r="A668" s="5">
        <f t="shared" si="149"/>
        <v>2005</v>
      </c>
      <c r="B668" s="6">
        <f t="shared" si="152"/>
        <v>38608</v>
      </c>
      <c r="C668" s="7">
        <f>MAX(SUMIFS('Filing Data'!$V:$V,'Filing Data'!$D:$D,'Benchmark Value'!$B668),C667)</f>
        <v>1691182637.8972976</v>
      </c>
      <c r="D668" s="7">
        <f>SUMIFS('Filing Data'!$Z:$Z,'Filing Data'!$D:$D,'Benchmark Value'!$B668)</f>
        <v>0</v>
      </c>
      <c r="E668" s="16">
        <f t="shared" si="153"/>
        <v>-15253541.340253821</v>
      </c>
      <c r="F668" s="10">
        <f>SUM(D$11:D667)</f>
        <v>0</v>
      </c>
      <c r="G668" s="10">
        <f t="shared" si="146"/>
        <v>365</v>
      </c>
      <c r="H668" s="7">
        <f t="shared" si="154"/>
        <v>-41790.524219873478</v>
      </c>
      <c r="I668" s="16">
        <f>SUMIFS('Filing Data'!$X:$X,'Filing Data'!$D:$D,'Benchmark Value'!$B668)</f>
        <v>0</v>
      </c>
      <c r="J668" s="16">
        <f t="shared" si="150"/>
        <v>28015936.438124154</v>
      </c>
      <c r="K668" s="10">
        <f>SUM(I$11:I667)</f>
        <v>0</v>
      </c>
      <c r="L668" s="27">
        <f t="shared" si="147"/>
        <v>365</v>
      </c>
      <c r="M668" s="7">
        <f t="shared" si="155"/>
        <v>76755.99024143604</v>
      </c>
      <c r="N668" s="7">
        <f>IF(ISNA(VLOOKUP(B668,'Distribution Data'!$G:$H,2,FALSE)),0,VLOOKUP(B668,'Distribution Data'!$G:$H,2,FALSE))</f>
        <v>0</v>
      </c>
      <c r="O668" s="16">
        <f>IF(ISNA(INDEX($C667:$C$3618,MATCH(TRUE,INDEX($C667:$C$3618&lt;&gt;$C667,0),0))), O667, INDEX($C667:$C$3618,MATCH(TRUE,INDEX($C667:$C$3618&lt;&gt;$C667,0),0)))</f>
        <v>1890145301.1793325</v>
      </c>
      <c r="P668" s="16">
        <f t="shared" si="145"/>
        <v>1691182637.8972976</v>
      </c>
      <c r="Q668" s="27">
        <f t="shared" si="151"/>
        <v>79</v>
      </c>
      <c r="R668" s="7">
        <f t="shared" si="156"/>
        <v>2518514.725089049</v>
      </c>
      <c r="S668" s="7">
        <f t="shared" si="148"/>
        <v>2399968.2106277398</v>
      </c>
      <c r="T668" s="5">
        <f>VLOOKUP($B668,'Benchmark Data'!$A:$B,2,FALSE)</f>
        <v>13.72</v>
      </c>
      <c r="U668" s="12">
        <f t="shared" si="157"/>
        <v>-6.5383451234616074E-3</v>
      </c>
      <c r="V668" s="7">
        <f t="shared" si="158"/>
        <v>2029191775.8234837</v>
      </c>
    </row>
    <row r="669" spans="1:22" x14ac:dyDescent="0.25">
      <c r="A669" s="5">
        <f t="shared" si="149"/>
        <v>2005</v>
      </c>
      <c r="B669" s="6">
        <f t="shared" si="152"/>
        <v>38609</v>
      </c>
      <c r="C669" s="7">
        <f>MAX(SUMIFS('Filing Data'!$V:$V,'Filing Data'!$D:$D,'Benchmark Value'!$B669),C668)</f>
        <v>1691182637.8972976</v>
      </c>
      <c r="D669" s="7">
        <f>SUMIFS('Filing Data'!$Z:$Z,'Filing Data'!$D:$D,'Benchmark Value'!$B669)</f>
        <v>0</v>
      </c>
      <c r="E669" s="16">
        <f t="shared" si="153"/>
        <v>-15253541.340253821</v>
      </c>
      <c r="F669" s="10">
        <f>SUM(D$11:D668)</f>
        <v>0</v>
      </c>
      <c r="G669" s="10">
        <f t="shared" si="146"/>
        <v>365</v>
      </c>
      <c r="H669" s="7">
        <f t="shared" si="154"/>
        <v>-41790.524219873478</v>
      </c>
      <c r="I669" s="16">
        <f>SUMIFS('Filing Data'!$X:$X,'Filing Data'!$D:$D,'Benchmark Value'!$B669)</f>
        <v>0</v>
      </c>
      <c r="J669" s="16">
        <f t="shared" si="150"/>
        <v>28015936.438124154</v>
      </c>
      <c r="K669" s="10">
        <f>SUM(I$11:I668)</f>
        <v>0</v>
      </c>
      <c r="L669" s="27">
        <f t="shared" si="147"/>
        <v>365</v>
      </c>
      <c r="M669" s="7">
        <f t="shared" si="155"/>
        <v>76755.99024143604</v>
      </c>
      <c r="N669" s="7">
        <f>IF(ISNA(VLOOKUP(B669,'Distribution Data'!$G:$H,2,FALSE)),0,VLOOKUP(B669,'Distribution Data'!$G:$H,2,FALSE))</f>
        <v>0</v>
      </c>
      <c r="O669" s="16">
        <f>IF(ISNA(INDEX($C668:$C$3618,MATCH(TRUE,INDEX($C668:$C$3618&lt;&gt;$C668,0),0))), O668, INDEX($C668:$C$3618,MATCH(TRUE,INDEX($C668:$C$3618&lt;&gt;$C668,0),0)))</f>
        <v>1890145301.1793325</v>
      </c>
      <c r="P669" s="16">
        <f t="shared" si="145"/>
        <v>1691182637.8972976</v>
      </c>
      <c r="Q669" s="27">
        <f t="shared" si="151"/>
        <v>79</v>
      </c>
      <c r="R669" s="7">
        <f t="shared" si="156"/>
        <v>2518514.725089049</v>
      </c>
      <c r="S669" s="7">
        <f t="shared" si="148"/>
        <v>2399968.2106277398</v>
      </c>
      <c r="T669" s="5">
        <f>VLOOKUP($B669,'Benchmark Data'!$A:$B,2,FALSE)</f>
        <v>13.69</v>
      </c>
      <c r="U669" s="12">
        <f t="shared" si="157"/>
        <v>-2.1889829973817192E-3</v>
      </c>
      <c r="V669" s="7">
        <f t="shared" si="158"/>
        <v>2027154735.7779377</v>
      </c>
    </row>
    <row r="670" spans="1:22" x14ac:dyDescent="0.25">
      <c r="A670" s="5">
        <f t="shared" si="149"/>
        <v>2005</v>
      </c>
      <c r="B670" s="6">
        <f t="shared" si="152"/>
        <v>38610</v>
      </c>
      <c r="C670" s="7">
        <f>MAX(SUMIFS('Filing Data'!$V:$V,'Filing Data'!$D:$D,'Benchmark Value'!$B670),C669)</f>
        <v>1691182637.8972976</v>
      </c>
      <c r="D670" s="7">
        <f>SUMIFS('Filing Data'!$Z:$Z,'Filing Data'!$D:$D,'Benchmark Value'!$B670)</f>
        <v>0</v>
      </c>
      <c r="E670" s="16">
        <f t="shared" si="153"/>
        <v>-15253541.340253821</v>
      </c>
      <c r="F670" s="10">
        <f>SUM(D$11:D669)</f>
        <v>0</v>
      </c>
      <c r="G670" s="10">
        <f t="shared" si="146"/>
        <v>365</v>
      </c>
      <c r="H670" s="7">
        <f t="shared" si="154"/>
        <v>-41790.524219873478</v>
      </c>
      <c r="I670" s="16">
        <f>SUMIFS('Filing Data'!$X:$X,'Filing Data'!$D:$D,'Benchmark Value'!$B670)</f>
        <v>0</v>
      </c>
      <c r="J670" s="16">
        <f t="shared" si="150"/>
        <v>28015936.438124154</v>
      </c>
      <c r="K670" s="10">
        <f>SUM(I$11:I669)</f>
        <v>0</v>
      </c>
      <c r="L670" s="27">
        <f t="shared" si="147"/>
        <v>365</v>
      </c>
      <c r="M670" s="7">
        <f t="shared" si="155"/>
        <v>76755.99024143604</v>
      </c>
      <c r="N670" s="7">
        <f>IF(ISNA(VLOOKUP(B670,'Distribution Data'!$G:$H,2,FALSE)),0,VLOOKUP(B670,'Distribution Data'!$G:$H,2,FALSE))</f>
        <v>0</v>
      </c>
      <c r="O670" s="16">
        <f>IF(ISNA(INDEX($C669:$C$3618,MATCH(TRUE,INDEX($C669:$C$3618&lt;&gt;$C669,0),0))), O669, INDEX($C669:$C$3618,MATCH(TRUE,INDEX($C669:$C$3618&lt;&gt;$C669,0),0)))</f>
        <v>1890145301.1793325</v>
      </c>
      <c r="P670" s="16">
        <f t="shared" si="145"/>
        <v>1691182637.8972976</v>
      </c>
      <c r="Q670" s="27">
        <f t="shared" si="151"/>
        <v>79</v>
      </c>
      <c r="R670" s="7">
        <f t="shared" si="156"/>
        <v>2518514.725089049</v>
      </c>
      <c r="S670" s="7">
        <f t="shared" si="148"/>
        <v>2399968.2106277398</v>
      </c>
      <c r="T670" s="5">
        <f>VLOOKUP($B670,'Benchmark Data'!$A:$B,2,FALSE)</f>
        <v>13.74</v>
      </c>
      <c r="U670" s="12">
        <f t="shared" si="157"/>
        <v>3.645647493845855E-3</v>
      </c>
      <c r="V670" s="7">
        <f t="shared" si="158"/>
        <v>2036958483.15503</v>
      </c>
    </row>
    <row r="671" spans="1:22" x14ac:dyDescent="0.25">
      <c r="A671" s="5">
        <f t="shared" si="149"/>
        <v>2005</v>
      </c>
      <c r="B671" s="6">
        <f t="shared" si="152"/>
        <v>38611</v>
      </c>
      <c r="C671" s="7">
        <f>MAX(SUMIFS('Filing Data'!$V:$V,'Filing Data'!$D:$D,'Benchmark Value'!$B671),C670)</f>
        <v>1691182637.8972976</v>
      </c>
      <c r="D671" s="7">
        <f>SUMIFS('Filing Data'!$Z:$Z,'Filing Data'!$D:$D,'Benchmark Value'!$B671)</f>
        <v>0</v>
      </c>
      <c r="E671" s="16">
        <f t="shared" si="153"/>
        <v>-15253541.340253821</v>
      </c>
      <c r="F671" s="10">
        <f>SUM(D$11:D670)</f>
        <v>0</v>
      </c>
      <c r="G671" s="10">
        <f t="shared" si="146"/>
        <v>365</v>
      </c>
      <c r="H671" s="7">
        <f t="shared" si="154"/>
        <v>-41790.524219873478</v>
      </c>
      <c r="I671" s="16">
        <f>SUMIFS('Filing Data'!$X:$X,'Filing Data'!$D:$D,'Benchmark Value'!$B671)</f>
        <v>0</v>
      </c>
      <c r="J671" s="16">
        <f t="shared" si="150"/>
        <v>28015936.438124154</v>
      </c>
      <c r="K671" s="10">
        <f>SUM(I$11:I670)</f>
        <v>0</v>
      </c>
      <c r="L671" s="27">
        <f t="shared" si="147"/>
        <v>365</v>
      </c>
      <c r="M671" s="7">
        <f t="shared" si="155"/>
        <v>76755.99024143604</v>
      </c>
      <c r="N671" s="7">
        <f>IF(ISNA(VLOOKUP(B671,'Distribution Data'!$G:$H,2,FALSE)),0,VLOOKUP(B671,'Distribution Data'!$G:$H,2,FALSE))</f>
        <v>0</v>
      </c>
      <c r="O671" s="16">
        <f>IF(ISNA(INDEX($C670:$C$3618,MATCH(TRUE,INDEX($C670:$C$3618&lt;&gt;$C670,0),0))), O670, INDEX($C670:$C$3618,MATCH(TRUE,INDEX($C670:$C$3618&lt;&gt;$C670,0),0)))</f>
        <v>1890145301.1793325</v>
      </c>
      <c r="P671" s="16">
        <f t="shared" si="145"/>
        <v>1691182637.8972976</v>
      </c>
      <c r="Q671" s="27">
        <f t="shared" si="151"/>
        <v>79</v>
      </c>
      <c r="R671" s="7">
        <f t="shared" si="156"/>
        <v>2518514.725089049</v>
      </c>
      <c r="S671" s="7">
        <f t="shared" si="148"/>
        <v>2399968.2106277398</v>
      </c>
      <c r="T671" s="5">
        <f>VLOOKUP($B671,'Benchmark Data'!$A:$B,2,FALSE)</f>
        <v>13.75</v>
      </c>
      <c r="U671" s="12">
        <f t="shared" si="157"/>
        <v>7.275373183769279E-4</v>
      </c>
      <c r="V671" s="7">
        <f t="shared" si="158"/>
        <v>2040840953.9007049</v>
      </c>
    </row>
    <row r="672" spans="1:22" x14ac:dyDescent="0.25">
      <c r="A672" s="5">
        <f t="shared" si="149"/>
        <v>2005</v>
      </c>
      <c r="B672" s="6">
        <f t="shared" si="152"/>
        <v>38612</v>
      </c>
      <c r="C672" s="7">
        <f>MAX(SUMIFS('Filing Data'!$V:$V,'Filing Data'!$D:$D,'Benchmark Value'!$B672),C671)</f>
        <v>1691182637.8972976</v>
      </c>
      <c r="D672" s="7">
        <f>SUMIFS('Filing Data'!$Z:$Z,'Filing Data'!$D:$D,'Benchmark Value'!$B672)</f>
        <v>0</v>
      </c>
      <c r="E672" s="16">
        <f t="shared" si="153"/>
        <v>-15253541.340253821</v>
      </c>
      <c r="F672" s="10">
        <f>SUM(D$11:D671)</f>
        <v>0</v>
      </c>
      <c r="G672" s="10">
        <f t="shared" si="146"/>
        <v>365</v>
      </c>
      <c r="H672" s="7">
        <f t="shared" si="154"/>
        <v>-41790.524219873478</v>
      </c>
      <c r="I672" s="16">
        <f>SUMIFS('Filing Data'!$X:$X,'Filing Data'!$D:$D,'Benchmark Value'!$B672)</f>
        <v>0</v>
      </c>
      <c r="J672" s="16">
        <f t="shared" si="150"/>
        <v>28015936.438124154</v>
      </c>
      <c r="K672" s="10">
        <f>SUM(I$11:I671)</f>
        <v>0</v>
      </c>
      <c r="L672" s="27">
        <f t="shared" si="147"/>
        <v>365</v>
      </c>
      <c r="M672" s="7">
        <f t="shared" si="155"/>
        <v>76755.99024143604</v>
      </c>
      <c r="N672" s="7">
        <f>IF(ISNA(VLOOKUP(B672,'Distribution Data'!$G:$H,2,FALSE)),0,VLOOKUP(B672,'Distribution Data'!$G:$H,2,FALSE))</f>
        <v>0</v>
      </c>
      <c r="O672" s="16">
        <f>IF(ISNA(INDEX($C671:$C$3618,MATCH(TRUE,INDEX($C671:$C$3618&lt;&gt;$C671,0),0))), O671, INDEX($C671:$C$3618,MATCH(TRUE,INDEX($C671:$C$3618&lt;&gt;$C671,0),0)))</f>
        <v>1890145301.1793325</v>
      </c>
      <c r="P672" s="16">
        <f t="shared" si="145"/>
        <v>1691182637.8972976</v>
      </c>
      <c r="Q672" s="27">
        <f t="shared" si="151"/>
        <v>79</v>
      </c>
      <c r="R672" s="7">
        <f t="shared" si="156"/>
        <v>2518514.725089049</v>
      </c>
      <c r="S672" s="7">
        <f t="shared" si="148"/>
        <v>2399968.2106277398</v>
      </c>
      <c r="T672" s="5">
        <f>VLOOKUP($B672,'Benchmark Data'!$A:$B,2,FALSE)</f>
        <v>13.75</v>
      </c>
      <c r="U672" s="12">
        <f t="shared" si="157"/>
        <v>0</v>
      </c>
      <c r="V672" s="7">
        <f t="shared" si="158"/>
        <v>2043240922.1113327</v>
      </c>
    </row>
    <row r="673" spans="1:22" x14ac:dyDescent="0.25">
      <c r="A673" s="5">
        <f t="shared" si="149"/>
        <v>2005</v>
      </c>
      <c r="B673" s="6">
        <f t="shared" si="152"/>
        <v>38613</v>
      </c>
      <c r="C673" s="7">
        <f>MAX(SUMIFS('Filing Data'!$V:$V,'Filing Data'!$D:$D,'Benchmark Value'!$B673),C672)</f>
        <v>1691182637.8972976</v>
      </c>
      <c r="D673" s="7">
        <f>SUMIFS('Filing Data'!$Z:$Z,'Filing Data'!$D:$D,'Benchmark Value'!$B673)</f>
        <v>0</v>
      </c>
      <c r="E673" s="16">
        <f t="shared" si="153"/>
        <v>-15253541.340253821</v>
      </c>
      <c r="F673" s="10">
        <f>SUM(D$11:D672)</f>
        <v>0</v>
      </c>
      <c r="G673" s="10">
        <f t="shared" si="146"/>
        <v>365</v>
      </c>
      <c r="H673" s="7">
        <f t="shared" si="154"/>
        <v>-41790.524219873478</v>
      </c>
      <c r="I673" s="16">
        <f>SUMIFS('Filing Data'!$X:$X,'Filing Data'!$D:$D,'Benchmark Value'!$B673)</f>
        <v>0</v>
      </c>
      <c r="J673" s="16">
        <f t="shared" si="150"/>
        <v>28015936.438124154</v>
      </c>
      <c r="K673" s="10">
        <f>SUM(I$11:I672)</f>
        <v>0</v>
      </c>
      <c r="L673" s="27">
        <f t="shared" si="147"/>
        <v>365</v>
      </c>
      <c r="M673" s="7">
        <f t="shared" si="155"/>
        <v>76755.99024143604</v>
      </c>
      <c r="N673" s="7">
        <f>IF(ISNA(VLOOKUP(B673,'Distribution Data'!$G:$H,2,FALSE)),0,VLOOKUP(B673,'Distribution Data'!$G:$H,2,FALSE))</f>
        <v>0</v>
      </c>
      <c r="O673" s="16">
        <f>IF(ISNA(INDEX($C672:$C$3618,MATCH(TRUE,INDEX($C672:$C$3618&lt;&gt;$C672,0),0))), O672, INDEX($C672:$C$3618,MATCH(TRUE,INDEX($C672:$C$3618&lt;&gt;$C672,0),0)))</f>
        <v>1890145301.1793325</v>
      </c>
      <c r="P673" s="16">
        <f t="shared" si="145"/>
        <v>1691182637.8972976</v>
      </c>
      <c r="Q673" s="27">
        <f t="shared" si="151"/>
        <v>79</v>
      </c>
      <c r="R673" s="7">
        <f t="shared" si="156"/>
        <v>2518514.725089049</v>
      </c>
      <c r="S673" s="7">
        <f t="shared" si="148"/>
        <v>2399968.2106277398</v>
      </c>
      <c r="T673" s="5">
        <f>VLOOKUP($B673,'Benchmark Data'!$A:$B,2,FALSE)</f>
        <v>13.75</v>
      </c>
      <c r="U673" s="12">
        <f t="shared" si="157"/>
        <v>0</v>
      </c>
      <c r="V673" s="7">
        <f t="shared" si="158"/>
        <v>2045640890.3219604</v>
      </c>
    </row>
    <row r="674" spans="1:22" x14ac:dyDescent="0.25">
      <c r="A674" s="5">
        <f t="shared" si="149"/>
        <v>2005</v>
      </c>
      <c r="B674" s="6">
        <f t="shared" si="152"/>
        <v>38614</v>
      </c>
      <c r="C674" s="7">
        <f>MAX(SUMIFS('Filing Data'!$V:$V,'Filing Data'!$D:$D,'Benchmark Value'!$B674),C673)</f>
        <v>1691182637.8972976</v>
      </c>
      <c r="D674" s="7">
        <f>SUMIFS('Filing Data'!$Z:$Z,'Filing Data'!$D:$D,'Benchmark Value'!$B674)</f>
        <v>0</v>
      </c>
      <c r="E674" s="16">
        <f t="shared" si="153"/>
        <v>-15253541.340253821</v>
      </c>
      <c r="F674" s="10">
        <f>SUM(D$11:D673)</f>
        <v>0</v>
      </c>
      <c r="G674" s="10">
        <f t="shared" si="146"/>
        <v>365</v>
      </c>
      <c r="H674" s="7">
        <f t="shared" si="154"/>
        <v>-41790.524219873478</v>
      </c>
      <c r="I674" s="16">
        <f>SUMIFS('Filing Data'!$X:$X,'Filing Data'!$D:$D,'Benchmark Value'!$B674)</f>
        <v>0</v>
      </c>
      <c r="J674" s="16">
        <f t="shared" si="150"/>
        <v>28015936.438124154</v>
      </c>
      <c r="K674" s="10">
        <f>SUM(I$11:I673)</f>
        <v>0</v>
      </c>
      <c r="L674" s="27">
        <f t="shared" si="147"/>
        <v>365</v>
      </c>
      <c r="M674" s="7">
        <f t="shared" si="155"/>
        <v>76755.99024143604</v>
      </c>
      <c r="N674" s="7">
        <f>IF(ISNA(VLOOKUP(B674,'Distribution Data'!$G:$H,2,FALSE)),0,VLOOKUP(B674,'Distribution Data'!$G:$H,2,FALSE))</f>
        <v>0</v>
      </c>
      <c r="O674" s="16">
        <f>IF(ISNA(INDEX($C673:$C$3618,MATCH(TRUE,INDEX($C673:$C$3618&lt;&gt;$C673,0),0))), O673, INDEX($C673:$C$3618,MATCH(TRUE,INDEX($C673:$C$3618&lt;&gt;$C673,0),0)))</f>
        <v>1890145301.1793325</v>
      </c>
      <c r="P674" s="16">
        <f t="shared" si="145"/>
        <v>1691182637.8972976</v>
      </c>
      <c r="Q674" s="27">
        <f t="shared" si="151"/>
        <v>79</v>
      </c>
      <c r="R674" s="7">
        <f t="shared" si="156"/>
        <v>2518514.725089049</v>
      </c>
      <c r="S674" s="7">
        <f t="shared" si="148"/>
        <v>2399968.2106277398</v>
      </c>
      <c r="T674" s="5">
        <f>VLOOKUP($B674,'Benchmark Data'!$A:$B,2,FALSE)</f>
        <v>13.62</v>
      </c>
      <c r="U674" s="12">
        <f t="shared" si="157"/>
        <v>-9.499523391214031E-3</v>
      </c>
      <c r="V674" s="7">
        <f t="shared" si="158"/>
        <v>2028700253.7513623</v>
      </c>
    </row>
    <row r="675" spans="1:22" x14ac:dyDescent="0.25">
      <c r="A675" s="5">
        <f t="shared" si="149"/>
        <v>2005</v>
      </c>
      <c r="B675" s="6">
        <f t="shared" si="152"/>
        <v>38615</v>
      </c>
      <c r="C675" s="7">
        <f>MAX(SUMIFS('Filing Data'!$V:$V,'Filing Data'!$D:$D,'Benchmark Value'!$B675),C674)</f>
        <v>1691182637.8972976</v>
      </c>
      <c r="D675" s="7">
        <f>SUMIFS('Filing Data'!$Z:$Z,'Filing Data'!$D:$D,'Benchmark Value'!$B675)</f>
        <v>0</v>
      </c>
      <c r="E675" s="16">
        <f t="shared" si="153"/>
        <v>-15253541.340253821</v>
      </c>
      <c r="F675" s="10">
        <f>SUM(D$11:D674)</f>
        <v>0</v>
      </c>
      <c r="G675" s="10">
        <f t="shared" si="146"/>
        <v>365</v>
      </c>
      <c r="H675" s="7">
        <f t="shared" si="154"/>
        <v>-41790.524219873478</v>
      </c>
      <c r="I675" s="16">
        <f>SUMIFS('Filing Data'!$X:$X,'Filing Data'!$D:$D,'Benchmark Value'!$B675)</f>
        <v>0</v>
      </c>
      <c r="J675" s="16">
        <f t="shared" si="150"/>
        <v>28015936.438124154</v>
      </c>
      <c r="K675" s="10">
        <f>SUM(I$11:I674)</f>
        <v>0</v>
      </c>
      <c r="L675" s="27">
        <f t="shared" si="147"/>
        <v>365</v>
      </c>
      <c r="M675" s="7">
        <f t="shared" si="155"/>
        <v>76755.99024143604</v>
      </c>
      <c r="N675" s="7">
        <f>IF(ISNA(VLOOKUP(B675,'Distribution Data'!$G:$H,2,FALSE)),0,VLOOKUP(B675,'Distribution Data'!$G:$H,2,FALSE))</f>
        <v>0</v>
      </c>
      <c r="O675" s="16">
        <f>IF(ISNA(INDEX($C674:$C$3618,MATCH(TRUE,INDEX($C674:$C$3618&lt;&gt;$C674,0),0))), O674, INDEX($C674:$C$3618,MATCH(TRUE,INDEX($C674:$C$3618&lt;&gt;$C674,0),0)))</f>
        <v>1890145301.1793325</v>
      </c>
      <c r="P675" s="16">
        <f t="shared" si="145"/>
        <v>1691182637.8972976</v>
      </c>
      <c r="Q675" s="27">
        <f t="shared" si="151"/>
        <v>79</v>
      </c>
      <c r="R675" s="7">
        <f t="shared" si="156"/>
        <v>2518514.725089049</v>
      </c>
      <c r="S675" s="7">
        <f t="shared" si="148"/>
        <v>2399968.2106277398</v>
      </c>
      <c r="T675" s="5">
        <f>VLOOKUP($B675,'Benchmark Data'!$A:$B,2,FALSE)</f>
        <v>13.54</v>
      </c>
      <c r="U675" s="12">
        <f t="shared" si="157"/>
        <v>-5.8910332372374193E-3</v>
      </c>
      <c r="V675" s="7">
        <f t="shared" si="158"/>
        <v>2019184214.5978117</v>
      </c>
    </row>
    <row r="676" spans="1:22" x14ac:dyDescent="0.25">
      <c r="A676" s="5">
        <f t="shared" si="149"/>
        <v>2005</v>
      </c>
      <c r="B676" s="6">
        <f t="shared" si="152"/>
        <v>38616</v>
      </c>
      <c r="C676" s="7">
        <f>MAX(SUMIFS('Filing Data'!$V:$V,'Filing Data'!$D:$D,'Benchmark Value'!$B676),C675)</f>
        <v>1691182637.8972976</v>
      </c>
      <c r="D676" s="7">
        <f>SUMIFS('Filing Data'!$Z:$Z,'Filing Data'!$D:$D,'Benchmark Value'!$B676)</f>
        <v>0</v>
      </c>
      <c r="E676" s="16">
        <f t="shared" si="153"/>
        <v>-15253541.340253821</v>
      </c>
      <c r="F676" s="10">
        <f>SUM(D$11:D675)</f>
        <v>0</v>
      </c>
      <c r="G676" s="10">
        <f t="shared" si="146"/>
        <v>365</v>
      </c>
      <c r="H676" s="7">
        <f t="shared" si="154"/>
        <v>-41790.524219873478</v>
      </c>
      <c r="I676" s="16">
        <f>SUMIFS('Filing Data'!$X:$X,'Filing Data'!$D:$D,'Benchmark Value'!$B676)</f>
        <v>0</v>
      </c>
      <c r="J676" s="16">
        <f t="shared" si="150"/>
        <v>28015936.438124154</v>
      </c>
      <c r="K676" s="10">
        <f>SUM(I$11:I675)</f>
        <v>0</v>
      </c>
      <c r="L676" s="27">
        <f t="shared" si="147"/>
        <v>365</v>
      </c>
      <c r="M676" s="7">
        <f t="shared" si="155"/>
        <v>76755.99024143604</v>
      </c>
      <c r="N676" s="7">
        <f>IF(ISNA(VLOOKUP(B676,'Distribution Data'!$G:$H,2,FALSE)),0,VLOOKUP(B676,'Distribution Data'!$G:$H,2,FALSE))</f>
        <v>0</v>
      </c>
      <c r="O676" s="16">
        <f>IF(ISNA(INDEX($C675:$C$3618,MATCH(TRUE,INDEX($C675:$C$3618&lt;&gt;$C675,0),0))), O675, INDEX($C675:$C$3618,MATCH(TRUE,INDEX($C675:$C$3618&lt;&gt;$C675,0),0)))</f>
        <v>1890145301.1793325</v>
      </c>
      <c r="P676" s="16">
        <f t="shared" si="145"/>
        <v>1691182637.8972976</v>
      </c>
      <c r="Q676" s="27">
        <f t="shared" si="151"/>
        <v>79</v>
      </c>
      <c r="R676" s="7">
        <f t="shared" si="156"/>
        <v>2518514.725089049</v>
      </c>
      <c r="S676" s="7">
        <f t="shared" si="148"/>
        <v>2399968.2106277398</v>
      </c>
      <c r="T676" s="5">
        <f>VLOOKUP($B676,'Benchmark Data'!$A:$B,2,FALSE)</f>
        <v>13.27</v>
      </c>
      <c r="U676" s="12">
        <f t="shared" si="157"/>
        <v>-2.0142419140012743E-2</v>
      </c>
      <c r="V676" s="7">
        <f t="shared" si="158"/>
        <v>1981319800.3903148</v>
      </c>
    </row>
    <row r="677" spans="1:22" x14ac:dyDescent="0.25">
      <c r="A677" s="5">
        <f t="shared" si="149"/>
        <v>2005</v>
      </c>
      <c r="B677" s="6">
        <f t="shared" si="152"/>
        <v>38617</v>
      </c>
      <c r="C677" s="7">
        <f>MAX(SUMIFS('Filing Data'!$V:$V,'Filing Data'!$D:$D,'Benchmark Value'!$B677),C676)</f>
        <v>1691182637.8972976</v>
      </c>
      <c r="D677" s="7">
        <f>SUMIFS('Filing Data'!$Z:$Z,'Filing Data'!$D:$D,'Benchmark Value'!$B677)</f>
        <v>0</v>
      </c>
      <c r="E677" s="16">
        <f t="shared" si="153"/>
        <v>-15253541.340253821</v>
      </c>
      <c r="F677" s="10">
        <f>SUM(D$11:D676)</f>
        <v>0</v>
      </c>
      <c r="G677" s="10">
        <f t="shared" si="146"/>
        <v>365</v>
      </c>
      <c r="H677" s="7">
        <f t="shared" si="154"/>
        <v>-41790.524219873478</v>
      </c>
      <c r="I677" s="16">
        <f>SUMIFS('Filing Data'!$X:$X,'Filing Data'!$D:$D,'Benchmark Value'!$B677)</f>
        <v>0</v>
      </c>
      <c r="J677" s="16">
        <f t="shared" si="150"/>
        <v>28015936.438124154</v>
      </c>
      <c r="K677" s="10">
        <f>SUM(I$11:I676)</f>
        <v>0</v>
      </c>
      <c r="L677" s="27">
        <f t="shared" si="147"/>
        <v>365</v>
      </c>
      <c r="M677" s="7">
        <f t="shared" si="155"/>
        <v>76755.99024143604</v>
      </c>
      <c r="N677" s="7">
        <f>IF(ISNA(VLOOKUP(B677,'Distribution Data'!$G:$H,2,FALSE)),0,VLOOKUP(B677,'Distribution Data'!$G:$H,2,FALSE))</f>
        <v>0</v>
      </c>
      <c r="O677" s="16">
        <f>IF(ISNA(INDEX($C676:$C$3618,MATCH(TRUE,INDEX($C676:$C$3618&lt;&gt;$C676,0),0))), O676, INDEX($C676:$C$3618,MATCH(TRUE,INDEX($C676:$C$3618&lt;&gt;$C676,0),0)))</f>
        <v>1890145301.1793325</v>
      </c>
      <c r="P677" s="16">
        <f t="shared" si="145"/>
        <v>1691182637.8972976</v>
      </c>
      <c r="Q677" s="27">
        <f t="shared" si="151"/>
        <v>79</v>
      </c>
      <c r="R677" s="7">
        <f t="shared" si="156"/>
        <v>2518514.725089049</v>
      </c>
      <c r="S677" s="7">
        <f t="shared" si="148"/>
        <v>2399968.2106277398</v>
      </c>
      <c r="T677" s="5">
        <f>VLOOKUP($B677,'Benchmark Data'!$A:$B,2,FALSE)</f>
        <v>13.31</v>
      </c>
      <c r="U677" s="12">
        <f t="shared" si="157"/>
        <v>3.0097840629041972E-3</v>
      </c>
      <c r="V677" s="7">
        <f t="shared" si="158"/>
        <v>1989692096.5599189</v>
      </c>
    </row>
    <row r="678" spans="1:22" x14ac:dyDescent="0.25">
      <c r="A678" s="5">
        <f t="shared" si="149"/>
        <v>2005</v>
      </c>
      <c r="B678" s="6">
        <f t="shared" si="152"/>
        <v>38618</v>
      </c>
      <c r="C678" s="7">
        <f>MAX(SUMIFS('Filing Data'!$V:$V,'Filing Data'!$D:$D,'Benchmark Value'!$B678),C677)</f>
        <v>1691182637.8972976</v>
      </c>
      <c r="D678" s="7">
        <f>SUMIFS('Filing Data'!$Z:$Z,'Filing Data'!$D:$D,'Benchmark Value'!$B678)</f>
        <v>0</v>
      </c>
      <c r="E678" s="16">
        <f t="shared" si="153"/>
        <v>-15253541.340253821</v>
      </c>
      <c r="F678" s="10">
        <f>SUM(D$11:D677)</f>
        <v>0</v>
      </c>
      <c r="G678" s="10">
        <f t="shared" si="146"/>
        <v>365</v>
      </c>
      <c r="H678" s="7">
        <f t="shared" si="154"/>
        <v>-41790.524219873478</v>
      </c>
      <c r="I678" s="16">
        <f>SUMIFS('Filing Data'!$X:$X,'Filing Data'!$D:$D,'Benchmark Value'!$B678)</f>
        <v>0</v>
      </c>
      <c r="J678" s="16">
        <f t="shared" si="150"/>
        <v>28015936.438124154</v>
      </c>
      <c r="K678" s="10">
        <f>SUM(I$11:I677)</f>
        <v>0</v>
      </c>
      <c r="L678" s="27">
        <f t="shared" si="147"/>
        <v>365</v>
      </c>
      <c r="M678" s="7">
        <f t="shared" si="155"/>
        <v>76755.99024143604</v>
      </c>
      <c r="N678" s="7">
        <f>IF(ISNA(VLOOKUP(B678,'Distribution Data'!$G:$H,2,FALSE)),0,VLOOKUP(B678,'Distribution Data'!$G:$H,2,FALSE))</f>
        <v>0</v>
      </c>
      <c r="O678" s="16">
        <f>IF(ISNA(INDEX($C677:$C$3618,MATCH(TRUE,INDEX($C677:$C$3618&lt;&gt;$C677,0),0))), O677, INDEX($C677:$C$3618,MATCH(TRUE,INDEX($C677:$C$3618&lt;&gt;$C677,0),0)))</f>
        <v>1890145301.1793325</v>
      </c>
      <c r="P678" s="16">
        <f t="shared" si="145"/>
        <v>1691182637.8972976</v>
      </c>
      <c r="Q678" s="27">
        <f t="shared" si="151"/>
        <v>79</v>
      </c>
      <c r="R678" s="7">
        <f t="shared" si="156"/>
        <v>2518514.725089049</v>
      </c>
      <c r="S678" s="7">
        <f t="shared" si="148"/>
        <v>2399968.2106277398</v>
      </c>
      <c r="T678" s="5">
        <f>VLOOKUP($B678,'Benchmark Data'!$A:$B,2,FALSE)</f>
        <v>13.33</v>
      </c>
      <c r="U678" s="12">
        <f t="shared" si="157"/>
        <v>1.5015017835969112E-3</v>
      </c>
      <c r="V678" s="7">
        <f t="shared" si="158"/>
        <v>1995081835.0133111</v>
      </c>
    </row>
    <row r="679" spans="1:22" x14ac:dyDescent="0.25">
      <c r="A679" s="5">
        <f t="shared" si="149"/>
        <v>2005</v>
      </c>
      <c r="B679" s="6">
        <f t="shared" si="152"/>
        <v>38619</v>
      </c>
      <c r="C679" s="7">
        <f>MAX(SUMIFS('Filing Data'!$V:$V,'Filing Data'!$D:$D,'Benchmark Value'!$B679),C678)</f>
        <v>1691182637.8972976</v>
      </c>
      <c r="D679" s="7">
        <f>SUMIFS('Filing Data'!$Z:$Z,'Filing Data'!$D:$D,'Benchmark Value'!$B679)</f>
        <v>0</v>
      </c>
      <c r="E679" s="16">
        <f t="shared" si="153"/>
        <v>-15253541.340253821</v>
      </c>
      <c r="F679" s="10">
        <f>SUM(D$11:D678)</f>
        <v>0</v>
      </c>
      <c r="G679" s="10">
        <f t="shared" si="146"/>
        <v>365</v>
      </c>
      <c r="H679" s="7">
        <f t="shared" si="154"/>
        <v>-41790.524219873478</v>
      </c>
      <c r="I679" s="16">
        <f>SUMIFS('Filing Data'!$X:$X,'Filing Data'!$D:$D,'Benchmark Value'!$B679)</f>
        <v>0</v>
      </c>
      <c r="J679" s="16">
        <f t="shared" si="150"/>
        <v>28015936.438124154</v>
      </c>
      <c r="K679" s="10">
        <f>SUM(I$11:I678)</f>
        <v>0</v>
      </c>
      <c r="L679" s="27">
        <f t="shared" si="147"/>
        <v>365</v>
      </c>
      <c r="M679" s="7">
        <f t="shared" si="155"/>
        <v>76755.99024143604</v>
      </c>
      <c r="N679" s="7">
        <f>IF(ISNA(VLOOKUP(B679,'Distribution Data'!$G:$H,2,FALSE)),0,VLOOKUP(B679,'Distribution Data'!$G:$H,2,FALSE))</f>
        <v>0</v>
      </c>
      <c r="O679" s="16">
        <f>IF(ISNA(INDEX($C678:$C$3618,MATCH(TRUE,INDEX($C678:$C$3618&lt;&gt;$C678,0),0))), O678, INDEX($C678:$C$3618,MATCH(TRUE,INDEX($C678:$C$3618&lt;&gt;$C678,0),0)))</f>
        <v>1890145301.1793325</v>
      </c>
      <c r="P679" s="16">
        <f t="shared" si="145"/>
        <v>1691182637.8972976</v>
      </c>
      <c r="Q679" s="27">
        <f t="shared" si="151"/>
        <v>79</v>
      </c>
      <c r="R679" s="7">
        <f t="shared" si="156"/>
        <v>2518514.725089049</v>
      </c>
      <c r="S679" s="7">
        <f t="shared" si="148"/>
        <v>2399968.2106277398</v>
      </c>
      <c r="T679" s="5">
        <f>VLOOKUP($B679,'Benchmark Data'!$A:$B,2,FALSE)</f>
        <v>13.33</v>
      </c>
      <c r="U679" s="12">
        <f t="shared" si="157"/>
        <v>0</v>
      </c>
      <c r="V679" s="7">
        <f t="shared" si="158"/>
        <v>1997481803.2239389</v>
      </c>
    </row>
    <row r="680" spans="1:22" x14ac:dyDescent="0.25">
      <c r="A680" s="5">
        <f t="shared" si="149"/>
        <v>2005</v>
      </c>
      <c r="B680" s="6">
        <f t="shared" si="152"/>
        <v>38620</v>
      </c>
      <c r="C680" s="7">
        <f>MAX(SUMIFS('Filing Data'!$V:$V,'Filing Data'!$D:$D,'Benchmark Value'!$B680),C679)</f>
        <v>1691182637.8972976</v>
      </c>
      <c r="D680" s="7">
        <f>SUMIFS('Filing Data'!$Z:$Z,'Filing Data'!$D:$D,'Benchmark Value'!$B680)</f>
        <v>0</v>
      </c>
      <c r="E680" s="16">
        <f t="shared" si="153"/>
        <v>-15253541.340253821</v>
      </c>
      <c r="F680" s="10">
        <f>SUM(D$11:D679)</f>
        <v>0</v>
      </c>
      <c r="G680" s="10">
        <f t="shared" si="146"/>
        <v>365</v>
      </c>
      <c r="H680" s="7">
        <f t="shared" si="154"/>
        <v>-41790.524219873478</v>
      </c>
      <c r="I680" s="16">
        <f>SUMIFS('Filing Data'!$X:$X,'Filing Data'!$D:$D,'Benchmark Value'!$B680)</f>
        <v>0</v>
      </c>
      <c r="J680" s="16">
        <f t="shared" si="150"/>
        <v>28015936.438124154</v>
      </c>
      <c r="K680" s="10">
        <f>SUM(I$11:I679)</f>
        <v>0</v>
      </c>
      <c r="L680" s="27">
        <f t="shared" si="147"/>
        <v>365</v>
      </c>
      <c r="M680" s="7">
        <f t="shared" si="155"/>
        <v>76755.99024143604</v>
      </c>
      <c r="N680" s="7">
        <f>IF(ISNA(VLOOKUP(B680,'Distribution Data'!$G:$H,2,FALSE)),0,VLOOKUP(B680,'Distribution Data'!$G:$H,2,FALSE))</f>
        <v>0</v>
      </c>
      <c r="O680" s="16">
        <f>IF(ISNA(INDEX($C679:$C$3618,MATCH(TRUE,INDEX($C679:$C$3618&lt;&gt;$C679,0),0))), O679, INDEX($C679:$C$3618,MATCH(TRUE,INDEX($C679:$C$3618&lt;&gt;$C679,0),0)))</f>
        <v>1890145301.1793325</v>
      </c>
      <c r="P680" s="16">
        <f t="shared" si="145"/>
        <v>1691182637.8972976</v>
      </c>
      <c r="Q680" s="27">
        <f t="shared" si="151"/>
        <v>79</v>
      </c>
      <c r="R680" s="7">
        <f t="shared" si="156"/>
        <v>2518514.725089049</v>
      </c>
      <c r="S680" s="7">
        <f t="shared" si="148"/>
        <v>2399968.2106277398</v>
      </c>
      <c r="T680" s="5">
        <f>VLOOKUP($B680,'Benchmark Data'!$A:$B,2,FALSE)</f>
        <v>13.33</v>
      </c>
      <c r="U680" s="12">
        <f t="shared" si="157"/>
        <v>0</v>
      </c>
      <c r="V680" s="7">
        <f t="shared" si="158"/>
        <v>1999881771.4345667</v>
      </c>
    </row>
    <row r="681" spans="1:22" x14ac:dyDescent="0.25">
      <c r="A681" s="5">
        <f t="shared" si="149"/>
        <v>2005</v>
      </c>
      <c r="B681" s="6">
        <f t="shared" si="152"/>
        <v>38621</v>
      </c>
      <c r="C681" s="7">
        <f>MAX(SUMIFS('Filing Data'!$V:$V,'Filing Data'!$D:$D,'Benchmark Value'!$B681),C680)</f>
        <v>1691182637.8972976</v>
      </c>
      <c r="D681" s="7">
        <f>SUMIFS('Filing Data'!$Z:$Z,'Filing Data'!$D:$D,'Benchmark Value'!$B681)</f>
        <v>0</v>
      </c>
      <c r="E681" s="16">
        <f t="shared" si="153"/>
        <v>-15253541.340253821</v>
      </c>
      <c r="F681" s="10">
        <f>SUM(D$11:D680)</f>
        <v>0</v>
      </c>
      <c r="G681" s="10">
        <f t="shared" si="146"/>
        <v>365</v>
      </c>
      <c r="H681" s="7">
        <f t="shared" si="154"/>
        <v>-41790.524219873478</v>
      </c>
      <c r="I681" s="16">
        <f>SUMIFS('Filing Data'!$X:$X,'Filing Data'!$D:$D,'Benchmark Value'!$B681)</f>
        <v>0</v>
      </c>
      <c r="J681" s="16">
        <f t="shared" si="150"/>
        <v>28015936.438124154</v>
      </c>
      <c r="K681" s="10">
        <f>SUM(I$11:I680)</f>
        <v>0</v>
      </c>
      <c r="L681" s="27">
        <f t="shared" si="147"/>
        <v>365</v>
      </c>
      <c r="M681" s="7">
        <f t="shared" si="155"/>
        <v>76755.99024143604</v>
      </c>
      <c r="N681" s="7">
        <f>IF(ISNA(VLOOKUP(B681,'Distribution Data'!$G:$H,2,FALSE)),0,VLOOKUP(B681,'Distribution Data'!$G:$H,2,FALSE))</f>
        <v>0</v>
      </c>
      <c r="O681" s="16">
        <f>IF(ISNA(INDEX($C680:$C$3618,MATCH(TRUE,INDEX($C680:$C$3618&lt;&gt;$C680,0),0))), O680, INDEX($C680:$C$3618,MATCH(TRUE,INDEX($C680:$C$3618&lt;&gt;$C680,0),0)))</f>
        <v>1890145301.1793325</v>
      </c>
      <c r="P681" s="16">
        <f t="shared" si="145"/>
        <v>1691182637.8972976</v>
      </c>
      <c r="Q681" s="27">
        <f t="shared" si="151"/>
        <v>79</v>
      </c>
      <c r="R681" s="7">
        <f t="shared" si="156"/>
        <v>2518514.725089049</v>
      </c>
      <c r="S681" s="7">
        <f t="shared" si="148"/>
        <v>2399968.2106277398</v>
      </c>
      <c r="T681" s="5">
        <f>VLOOKUP($B681,'Benchmark Data'!$A:$B,2,FALSE)</f>
        <v>13.4</v>
      </c>
      <c r="U681" s="12">
        <f t="shared" si="157"/>
        <v>5.2375727662483428E-3</v>
      </c>
      <c r="V681" s="7">
        <f t="shared" si="158"/>
        <v>2012783744.4464262</v>
      </c>
    </row>
    <row r="682" spans="1:22" x14ac:dyDescent="0.25">
      <c r="A682" s="5">
        <f t="shared" si="149"/>
        <v>2005</v>
      </c>
      <c r="B682" s="6">
        <f t="shared" si="152"/>
        <v>38622</v>
      </c>
      <c r="C682" s="7">
        <f>MAX(SUMIFS('Filing Data'!$V:$V,'Filing Data'!$D:$D,'Benchmark Value'!$B682),C681)</f>
        <v>1691182637.8972976</v>
      </c>
      <c r="D682" s="7">
        <f>SUMIFS('Filing Data'!$Z:$Z,'Filing Data'!$D:$D,'Benchmark Value'!$B682)</f>
        <v>0</v>
      </c>
      <c r="E682" s="16">
        <f t="shared" si="153"/>
        <v>-15253541.340253821</v>
      </c>
      <c r="F682" s="10">
        <f>SUM(D$11:D681)</f>
        <v>0</v>
      </c>
      <c r="G682" s="10">
        <f t="shared" si="146"/>
        <v>365</v>
      </c>
      <c r="H682" s="7">
        <f t="shared" si="154"/>
        <v>-41790.524219873478</v>
      </c>
      <c r="I682" s="16">
        <f>SUMIFS('Filing Data'!$X:$X,'Filing Data'!$D:$D,'Benchmark Value'!$B682)</f>
        <v>0</v>
      </c>
      <c r="J682" s="16">
        <f t="shared" si="150"/>
        <v>28015936.438124154</v>
      </c>
      <c r="K682" s="10">
        <f>SUM(I$11:I681)</f>
        <v>0</v>
      </c>
      <c r="L682" s="27">
        <f t="shared" si="147"/>
        <v>365</v>
      </c>
      <c r="M682" s="7">
        <f t="shared" si="155"/>
        <v>76755.99024143604</v>
      </c>
      <c r="N682" s="7">
        <f>IF(ISNA(VLOOKUP(B682,'Distribution Data'!$G:$H,2,FALSE)),0,VLOOKUP(B682,'Distribution Data'!$G:$H,2,FALSE))</f>
        <v>0</v>
      </c>
      <c r="O682" s="16">
        <f>IF(ISNA(INDEX($C681:$C$3618,MATCH(TRUE,INDEX($C681:$C$3618&lt;&gt;$C681,0),0))), O681, INDEX($C681:$C$3618,MATCH(TRUE,INDEX($C681:$C$3618&lt;&gt;$C681,0),0)))</f>
        <v>1890145301.1793325</v>
      </c>
      <c r="P682" s="16">
        <f t="shared" si="145"/>
        <v>1691182637.8972976</v>
      </c>
      <c r="Q682" s="27">
        <f t="shared" si="151"/>
        <v>79</v>
      </c>
      <c r="R682" s="7">
        <f t="shared" si="156"/>
        <v>2518514.725089049</v>
      </c>
      <c r="S682" s="7">
        <f t="shared" si="148"/>
        <v>2399968.2106277398</v>
      </c>
      <c r="T682" s="5">
        <f>VLOOKUP($B682,'Benchmark Data'!$A:$B,2,FALSE)</f>
        <v>13.37</v>
      </c>
      <c r="U682" s="12">
        <f t="shared" si="157"/>
        <v>-2.2413158430139818E-3</v>
      </c>
      <c r="V682" s="7">
        <f t="shared" si="158"/>
        <v>2010677480.3933678</v>
      </c>
    </row>
    <row r="683" spans="1:22" x14ac:dyDescent="0.25">
      <c r="A683" s="5">
        <f t="shared" si="149"/>
        <v>2005</v>
      </c>
      <c r="B683" s="6">
        <f t="shared" si="152"/>
        <v>38623</v>
      </c>
      <c r="C683" s="7">
        <f>MAX(SUMIFS('Filing Data'!$V:$V,'Filing Data'!$D:$D,'Benchmark Value'!$B683),C682)</f>
        <v>1691182637.8972976</v>
      </c>
      <c r="D683" s="7">
        <f>SUMIFS('Filing Data'!$Z:$Z,'Filing Data'!$D:$D,'Benchmark Value'!$B683)</f>
        <v>0</v>
      </c>
      <c r="E683" s="16">
        <f t="shared" si="153"/>
        <v>-15253541.340253821</v>
      </c>
      <c r="F683" s="10">
        <f>SUM(D$11:D682)</f>
        <v>0</v>
      </c>
      <c r="G683" s="10">
        <f t="shared" si="146"/>
        <v>365</v>
      </c>
      <c r="H683" s="7">
        <f t="shared" si="154"/>
        <v>-41790.524219873478</v>
      </c>
      <c r="I683" s="16">
        <f>SUMIFS('Filing Data'!$X:$X,'Filing Data'!$D:$D,'Benchmark Value'!$B683)</f>
        <v>0</v>
      </c>
      <c r="J683" s="16">
        <f t="shared" si="150"/>
        <v>28015936.438124154</v>
      </c>
      <c r="K683" s="10">
        <f>SUM(I$11:I682)</f>
        <v>0</v>
      </c>
      <c r="L683" s="27">
        <f t="shared" si="147"/>
        <v>365</v>
      </c>
      <c r="M683" s="7">
        <f t="shared" si="155"/>
        <v>76755.99024143604</v>
      </c>
      <c r="N683" s="7">
        <f>IF(ISNA(VLOOKUP(B683,'Distribution Data'!$G:$H,2,FALSE)),0,VLOOKUP(B683,'Distribution Data'!$G:$H,2,FALSE))</f>
        <v>0</v>
      </c>
      <c r="O683" s="16">
        <f>IF(ISNA(INDEX($C682:$C$3618,MATCH(TRUE,INDEX($C682:$C$3618&lt;&gt;$C682,0),0))), O682, INDEX($C682:$C$3618,MATCH(TRUE,INDEX($C682:$C$3618&lt;&gt;$C682,0),0)))</f>
        <v>1890145301.1793325</v>
      </c>
      <c r="P683" s="16">
        <f t="shared" si="145"/>
        <v>1691182637.8972976</v>
      </c>
      <c r="Q683" s="27">
        <f t="shared" si="151"/>
        <v>79</v>
      </c>
      <c r="R683" s="7">
        <f t="shared" si="156"/>
        <v>2518514.725089049</v>
      </c>
      <c r="S683" s="7">
        <f t="shared" si="148"/>
        <v>2399968.2106277398</v>
      </c>
      <c r="T683" s="5">
        <f>VLOOKUP($B683,'Benchmark Data'!$A:$B,2,FALSE)</f>
        <v>13.28</v>
      </c>
      <c r="U683" s="12">
        <f t="shared" si="157"/>
        <v>-6.7542470655640322E-3</v>
      </c>
      <c r="V683" s="7">
        <f t="shared" si="158"/>
        <v>1999542596.4547508</v>
      </c>
    </row>
    <row r="684" spans="1:22" x14ac:dyDescent="0.25">
      <c r="A684" s="5">
        <f t="shared" si="149"/>
        <v>2005</v>
      </c>
      <c r="B684" s="6">
        <f t="shared" si="152"/>
        <v>38624</v>
      </c>
      <c r="C684" s="7">
        <f>MAX(SUMIFS('Filing Data'!$V:$V,'Filing Data'!$D:$D,'Benchmark Value'!$B684),C683)</f>
        <v>1691182637.8972976</v>
      </c>
      <c r="D684" s="7">
        <f>SUMIFS('Filing Data'!$Z:$Z,'Filing Data'!$D:$D,'Benchmark Value'!$B684)</f>
        <v>0</v>
      </c>
      <c r="E684" s="16">
        <f t="shared" si="153"/>
        <v>-15253541.340253821</v>
      </c>
      <c r="F684" s="10">
        <f>SUM(D$11:D683)</f>
        <v>0</v>
      </c>
      <c r="G684" s="10">
        <f t="shared" si="146"/>
        <v>365</v>
      </c>
      <c r="H684" s="7">
        <f t="shared" si="154"/>
        <v>-41790.524219873478</v>
      </c>
      <c r="I684" s="16">
        <f>SUMIFS('Filing Data'!$X:$X,'Filing Data'!$D:$D,'Benchmark Value'!$B684)</f>
        <v>0</v>
      </c>
      <c r="J684" s="16">
        <f t="shared" si="150"/>
        <v>28015936.438124154</v>
      </c>
      <c r="K684" s="10">
        <f>SUM(I$11:I683)</f>
        <v>0</v>
      </c>
      <c r="L684" s="27">
        <f t="shared" si="147"/>
        <v>365</v>
      </c>
      <c r="M684" s="7">
        <f t="shared" si="155"/>
        <v>76755.99024143604</v>
      </c>
      <c r="N684" s="7">
        <f>IF(ISNA(VLOOKUP(B684,'Distribution Data'!$G:$H,2,FALSE)),0,VLOOKUP(B684,'Distribution Data'!$G:$H,2,FALSE))</f>
        <v>0</v>
      </c>
      <c r="O684" s="16">
        <f>IF(ISNA(INDEX($C683:$C$3618,MATCH(TRUE,INDEX($C683:$C$3618&lt;&gt;$C683,0),0))), O683, INDEX($C683:$C$3618,MATCH(TRUE,INDEX($C683:$C$3618&lt;&gt;$C683,0),0)))</f>
        <v>1890145301.1793325</v>
      </c>
      <c r="P684" s="16">
        <f t="shared" si="145"/>
        <v>1691182637.8972976</v>
      </c>
      <c r="Q684" s="27">
        <f t="shared" si="151"/>
        <v>79</v>
      </c>
      <c r="R684" s="7">
        <f t="shared" si="156"/>
        <v>2518514.725089049</v>
      </c>
      <c r="S684" s="7">
        <f t="shared" si="148"/>
        <v>2399968.2106277398</v>
      </c>
      <c r="T684" s="5">
        <f>VLOOKUP($B684,'Benchmark Data'!$A:$B,2,FALSE)</f>
        <v>13.48</v>
      </c>
      <c r="U684" s="12">
        <f t="shared" si="157"/>
        <v>1.4947961435873366E-2</v>
      </c>
      <c r="V684" s="7">
        <f t="shared" si="158"/>
        <v>2032056157.9854805</v>
      </c>
    </row>
    <row r="685" spans="1:22" x14ac:dyDescent="0.25">
      <c r="A685" s="5">
        <f t="shared" si="149"/>
        <v>2005</v>
      </c>
      <c r="B685" s="6">
        <f t="shared" si="152"/>
        <v>38625</v>
      </c>
      <c r="C685" s="7">
        <f>MAX(SUMIFS('Filing Data'!$V:$V,'Filing Data'!$D:$D,'Benchmark Value'!$B685),C684)</f>
        <v>1691182637.8972976</v>
      </c>
      <c r="D685" s="7">
        <f>SUMIFS('Filing Data'!$Z:$Z,'Filing Data'!$D:$D,'Benchmark Value'!$B685)</f>
        <v>0</v>
      </c>
      <c r="E685" s="16">
        <f t="shared" si="153"/>
        <v>-15253541.340253821</v>
      </c>
      <c r="F685" s="10">
        <f>SUM(D$11:D684)</f>
        <v>0</v>
      </c>
      <c r="G685" s="10">
        <f t="shared" si="146"/>
        <v>365</v>
      </c>
      <c r="H685" s="7">
        <f t="shared" si="154"/>
        <v>-41790.524219873478</v>
      </c>
      <c r="I685" s="16">
        <f>SUMIFS('Filing Data'!$X:$X,'Filing Data'!$D:$D,'Benchmark Value'!$B685)</f>
        <v>0</v>
      </c>
      <c r="J685" s="16">
        <f t="shared" si="150"/>
        <v>28015936.438124154</v>
      </c>
      <c r="K685" s="10">
        <f>SUM(I$11:I684)</f>
        <v>0</v>
      </c>
      <c r="L685" s="27">
        <f t="shared" si="147"/>
        <v>365</v>
      </c>
      <c r="M685" s="7">
        <f t="shared" si="155"/>
        <v>76755.99024143604</v>
      </c>
      <c r="N685" s="7">
        <f>IF(ISNA(VLOOKUP(B685,'Distribution Data'!$G:$H,2,FALSE)),0,VLOOKUP(B685,'Distribution Data'!$G:$H,2,FALSE))</f>
        <v>14147029.007172745</v>
      </c>
      <c r="O685" s="16">
        <f>IF(ISNA(INDEX($C684:$C$3618,MATCH(TRUE,INDEX($C684:$C$3618&lt;&gt;$C684,0),0))), O684, INDEX($C684:$C$3618,MATCH(TRUE,INDEX($C684:$C$3618&lt;&gt;$C684,0),0)))</f>
        <v>1890145301.1793325</v>
      </c>
      <c r="P685" s="16">
        <f t="shared" si="145"/>
        <v>1691182637.8972976</v>
      </c>
      <c r="Q685" s="27">
        <f t="shared" si="151"/>
        <v>79</v>
      </c>
      <c r="R685" s="7">
        <f t="shared" si="156"/>
        <v>2518514.725089049</v>
      </c>
      <c r="S685" s="7">
        <f t="shared" si="148"/>
        <v>-11747060.796545006</v>
      </c>
      <c r="T685" s="5">
        <f>VLOOKUP($B685,'Benchmark Data'!$A:$B,2,FALSE)</f>
        <v>13.66</v>
      </c>
      <c r="U685" s="12">
        <f t="shared" si="157"/>
        <v>1.3264748658483101E-2</v>
      </c>
      <c r="V685" s="7">
        <f t="shared" si="158"/>
        <v>2047443378.2302849</v>
      </c>
    </row>
    <row r="686" spans="1:22" x14ac:dyDescent="0.25">
      <c r="A686" s="5">
        <f t="shared" si="149"/>
        <v>2005</v>
      </c>
      <c r="B686" s="6">
        <f t="shared" si="152"/>
        <v>38626</v>
      </c>
      <c r="C686" s="7">
        <f>MAX(SUMIFS('Filing Data'!$V:$V,'Filing Data'!$D:$D,'Benchmark Value'!$B686),C685)</f>
        <v>1691182637.8972976</v>
      </c>
      <c r="D686" s="7">
        <f>SUMIFS('Filing Data'!$Z:$Z,'Filing Data'!$D:$D,'Benchmark Value'!$B686)</f>
        <v>0</v>
      </c>
      <c r="E686" s="16">
        <f t="shared" si="153"/>
        <v>-15253541.340253821</v>
      </c>
      <c r="F686" s="10">
        <f>SUM(D$11:D685)</f>
        <v>0</v>
      </c>
      <c r="G686" s="10">
        <f t="shared" si="146"/>
        <v>365</v>
      </c>
      <c r="H686" s="7">
        <f t="shared" si="154"/>
        <v>-41790.524219873478</v>
      </c>
      <c r="I686" s="16">
        <f>SUMIFS('Filing Data'!$X:$X,'Filing Data'!$D:$D,'Benchmark Value'!$B686)</f>
        <v>0</v>
      </c>
      <c r="J686" s="16">
        <f t="shared" si="150"/>
        <v>28015936.438124154</v>
      </c>
      <c r="K686" s="10">
        <f>SUM(I$11:I685)</f>
        <v>0</v>
      </c>
      <c r="L686" s="27">
        <f t="shared" si="147"/>
        <v>365</v>
      </c>
      <c r="M686" s="7">
        <f t="shared" si="155"/>
        <v>76755.99024143604</v>
      </c>
      <c r="N686" s="7">
        <f>IF(ISNA(VLOOKUP(B686,'Distribution Data'!$G:$H,2,FALSE)),0,VLOOKUP(B686,'Distribution Data'!$G:$H,2,FALSE))</f>
        <v>0</v>
      </c>
      <c r="O686" s="16">
        <f>IF(ISNA(INDEX($C685:$C$3618,MATCH(TRUE,INDEX($C685:$C$3618&lt;&gt;$C685,0),0))), O685, INDEX($C685:$C$3618,MATCH(TRUE,INDEX($C685:$C$3618&lt;&gt;$C685,0),0)))</f>
        <v>1890145301.1793325</v>
      </c>
      <c r="P686" s="16">
        <f t="shared" si="145"/>
        <v>1691182637.8972976</v>
      </c>
      <c r="Q686" s="27">
        <f t="shared" si="151"/>
        <v>79</v>
      </c>
      <c r="R686" s="7">
        <f t="shared" si="156"/>
        <v>2518514.725089049</v>
      </c>
      <c r="S686" s="7">
        <f t="shared" si="148"/>
        <v>2399968.2106277398</v>
      </c>
      <c r="T686" s="5">
        <f>VLOOKUP($B686,'Benchmark Data'!$A:$B,2,FALSE)</f>
        <v>13.66</v>
      </c>
      <c r="U686" s="12">
        <f t="shared" si="157"/>
        <v>0</v>
      </c>
      <c r="V686" s="7">
        <f t="shared" si="158"/>
        <v>2049843346.4409127</v>
      </c>
    </row>
    <row r="687" spans="1:22" x14ac:dyDescent="0.25">
      <c r="A687" s="5">
        <f t="shared" si="149"/>
        <v>2005</v>
      </c>
      <c r="B687" s="6">
        <f t="shared" si="152"/>
        <v>38627</v>
      </c>
      <c r="C687" s="7">
        <f>MAX(SUMIFS('Filing Data'!$V:$V,'Filing Data'!$D:$D,'Benchmark Value'!$B687),C686)</f>
        <v>1691182637.8972976</v>
      </c>
      <c r="D687" s="7">
        <f>SUMIFS('Filing Data'!$Z:$Z,'Filing Data'!$D:$D,'Benchmark Value'!$B687)</f>
        <v>0</v>
      </c>
      <c r="E687" s="16">
        <f t="shared" si="153"/>
        <v>-15253541.340253821</v>
      </c>
      <c r="F687" s="10">
        <f>SUM(D$11:D686)</f>
        <v>0</v>
      </c>
      <c r="G687" s="10">
        <f t="shared" si="146"/>
        <v>365</v>
      </c>
      <c r="H687" s="7">
        <f t="shared" si="154"/>
        <v>-41790.524219873478</v>
      </c>
      <c r="I687" s="16">
        <f>SUMIFS('Filing Data'!$X:$X,'Filing Data'!$D:$D,'Benchmark Value'!$B687)</f>
        <v>0</v>
      </c>
      <c r="J687" s="16">
        <f t="shared" si="150"/>
        <v>28015936.438124154</v>
      </c>
      <c r="K687" s="10">
        <f>SUM(I$11:I686)</f>
        <v>0</v>
      </c>
      <c r="L687" s="27">
        <f t="shared" si="147"/>
        <v>365</v>
      </c>
      <c r="M687" s="7">
        <f t="shared" si="155"/>
        <v>76755.99024143604</v>
      </c>
      <c r="N687" s="7">
        <f>IF(ISNA(VLOOKUP(B687,'Distribution Data'!$G:$H,2,FALSE)),0,VLOOKUP(B687,'Distribution Data'!$G:$H,2,FALSE))</f>
        <v>0</v>
      </c>
      <c r="O687" s="16">
        <f>IF(ISNA(INDEX($C686:$C$3618,MATCH(TRUE,INDEX($C686:$C$3618&lt;&gt;$C686,0),0))), O686, INDEX($C686:$C$3618,MATCH(TRUE,INDEX($C686:$C$3618&lt;&gt;$C686,0),0)))</f>
        <v>1890145301.1793325</v>
      </c>
      <c r="P687" s="16">
        <f t="shared" si="145"/>
        <v>1691182637.8972976</v>
      </c>
      <c r="Q687" s="27">
        <f t="shared" si="151"/>
        <v>79</v>
      </c>
      <c r="R687" s="7">
        <f t="shared" si="156"/>
        <v>2518514.725089049</v>
      </c>
      <c r="S687" s="7">
        <f t="shared" si="148"/>
        <v>2399968.2106277398</v>
      </c>
      <c r="T687" s="5">
        <f>VLOOKUP($B687,'Benchmark Data'!$A:$B,2,FALSE)</f>
        <v>13.66</v>
      </c>
      <c r="U687" s="12">
        <f t="shared" si="157"/>
        <v>0</v>
      </c>
      <c r="V687" s="7">
        <f t="shared" si="158"/>
        <v>2052243314.6515405</v>
      </c>
    </row>
    <row r="688" spans="1:22" x14ac:dyDescent="0.25">
      <c r="A688" s="5">
        <f t="shared" si="149"/>
        <v>2005</v>
      </c>
      <c r="B688" s="6">
        <f t="shared" si="152"/>
        <v>38628</v>
      </c>
      <c r="C688" s="7">
        <f>MAX(SUMIFS('Filing Data'!$V:$V,'Filing Data'!$D:$D,'Benchmark Value'!$B688),C687)</f>
        <v>1691182637.8972976</v>
      </c>
      <c r="D688" s="7">
        <f>SUMIFS('Filing Data'!$Z:$Z,'Filing Data'!$D:$D,'Benchmark Value'!$B688)</f>
        <v>0</v>
      </c>
      <c r="E688" s="16">
        <f t="shared" si="153"/>
        <v>-15253541.340253821</v>
      </c>
      <c r="F688" s="10">
        <f>SUM(D$11:D687)</f>
        <v>0</v>
      </c>
      <c r="G688" s="10">
        <f t="shared" si="146"/>
        <v>365</v>
      </c>
      <c r="H688" s="7">
        <f t="shared" si="154"/>
        <v>-41790.524219873478</v>
      </c>
      <c r="I688" s="16">
        <f>SUMIFS('Filing Data'!$X:$X,'Filing Data'!$D:$D,'Benchmark Value'!$B688)</f>
        <v>0</v>
      </c>
      <c r="J688" s="16">
        <f t="shared" si="150"/>
        <v>28015936.438124154</v>
      </c>
      <c r="K688" s="10">
        <f>SUM(I$11:I687)</f>
        <v>0</v>
      </c>
      <c r="L688" s="27">
        <f t="shared" si="147"/>
        <v>365</v>
      </c>
      <c r="M688" s="7">
        <f t="shared" si="155"/>
        <v>76755.99024143604</v>
      </c>
      <c r="N688" s="7">
        <f>IF(ISNA(VLOOKUP(B688,'Distribution Data'!$G:$H,2,FALSE)),0,VLOOKUP(B688,'Distribution Data'!$G:$H,2,FALSE))</f>
        <v>0</v>
      </c>
      <c r="O688" s="16">
        <f>IF(ISNA(INDEX($C687:$C$3618,MATCH(TRUE,INDEX($C687:$C$3618&lt;&gt;$C687,0),0))), O687, INDEX($C687:$C$3618,MATCH(TRUE,INDEX($C687:$C$3618&lt;&gt;$C687,0),0)))</f>
        <v>1890145301.1793325</v>
      </c>
      <c r="P688" s="16">
        <f t="shared" si="145"/>
        <v>1691182637.8972976</v>
      </c>
      <c r="Q688" s="27">
        <f t="shared" si="151"/>
        <v>79</v>
      </c>
      <c r="R688" s="7">
        <f t="shared" si="156"/>
        <v>2518514.725089049</v>
      </c>
      <c r="S688" s="7">
        <f t="shared" si="148"/>
        <v>2399968.2106277398</v>
      </c>
      <c r="T688" s="5">
        <f>VLOOKUP($B688,'Benchmark Data'!$A:$B,2,FALSE)</f>
        <v>13.7</v>
      </c>
      <c r="U688" s="12">
        <f t="shared" si="157"/>
        <v>2.9239786914350605E-3</v>
      </c>
      <c r="V688" s="7">
        <f t="shared" si="158"/>
        <v>2060652780.1232266</v>
      </c>
    </row>
    <row r="689" spans="1:22" x14ac:dyDescent="0.25">
      <c r="A689" s="5">
        <f t="shared" si="149"/>
        <v>2005</v>
      </c>
      <c r="B689" s="6">
        <f t="shared" si="152"/>
        <v>38629</v>
      </c>
      <c r="C689" s="7">
        <f>MAX(SUMIFS('Filing Data'!$V:$V,'Filing Data'!$D:$D,'Benchmark Value'!$B689),C688)</f>
        <v>1691182637.8972976</v>
      </c>
      <c r="D689" s="7">
        <f>SUMIFS('Filing Data'!$Z:$Z,'Filing Data'!$D:$D,'Benchmark Value'!$B689)</f>
        <v>0</v>
      </c>
      <c r="E689" s="16">
        <f t="shared" si="153"/>
        <v>-15253541.340253821</v>
      </c>
      <c r="F689" s="10">
        <f>SUM(D$11:D688)</f>
        <v>0</v>
      </c>
      <c r="G689" s="10">
        <f t="shared" si="146"/>
        <v>365</v>
      </c>
      <c r="H689" s="7">
        <f t="shared" si="154"/>
        <v>-41790.524219873478</v>
      </c>
      <c r="I689" s="16">
        <f>SUMIFS('Filing Data'!$X:$X,'Filing Data'!$D:$D,'Benchmark Value'!$B689)</f>
        <v>0</v>
      </c>
      <c r="J689" s="16">
        <f t="shared" si="150"/>
        <v>28015936.438124154</v>
      </c>
      <c r="K689" s="10">
        <f>SUM(I$11:I688)</f>
        <v>0</v>
      </c>
      <c r="L689" s="27">
        <f t="shared" si="147"/>
        <v>365</v>
      </c>
      <c r="M689" s="7">
        <f t="shared" si="155"/>
        <v>76755.99024143604</v>
      </c>
      <c r="N689" s="7">
        <f>IF(ISNA(VLOOKUP(B689,'Distribution Data'!$G:$H,2,FALSE)),0,VLOOKUP(B689,'Distribution Data'!$G:$H,2,FALSE))</f>
        <v>0</v>
      </c>
      <c r="O689" s="16">
        <f>IF(ISNA(INDEX($C688:$C$3618,MATCH(TRUE,INDEX($C688:$C$3618&lt;&gt;$C688,0),0))), O688, INDEX($C688:$C$3618,MATCH(TRUE,INDEX($C688:$C$3618&lt;&gt;$C688,0),0)))</f>
        <v>1890145301.1793325</v>
      </c>
      <c r="P689" s="16">
        <f t="shared" si="145"/>
        <v>1691182637.8972976</v>
      </c>
      <c r="Q689" s="27">
        <f t="shared" si="151"/>
        <v>79</v>
      </c>
      <c r="R689" s="7">
        <f t="shared" si="156"/>
        <v>2518514.725089049</v>
      </c>
      <c r="S689" s="7">
        <f t="shared" si="148"/>
        <v>2399968.2106277398</v>
      </c>
      <c r="T689" s="5">
        <f>VLOOKUP($B689,'Benchmark Data'!$A:$B,2,FALSE)</f>
        <v>13.47</v>
      </c>
      <c r="U689" s="12">
        <f t="shared" si="157"/>
        <v>-1.6930842411806493E-2</v>
      </c>
      <c r="V689" s="7">
        <f t="shared" si="158"/>
        <v>2028457847.6456544</v>
      </c>
    </row>
    <row r="690" spans="1:22" x14ac:dyDescent="0.25">
      <c r="A690" s="5">
        <f t="shared" si="149"/>
        <v>2005</v>
      </c>
      <c r="B690" s="6">
        <f t="shared" si="152"/>
        <v>38630</v>
      </c>
      <c r="C690" s="7">
        <f>MAX(SUMIFS('Filing Data'!$V:$V,'Filing Data'!$D:$D,'Benchmark Value'!$B690),C689)</f>
        <v>1691182637.8972976</v>
      </c>
      <c r="D690" s="7">
        <f>SUMIFS('Filing Data'!$Z:$Z,'Filing Data'!$D:$D,'Benchmark Value'!$B690)</f>
        <v>0</v>
      </c>
      <c r="E690" s="16">
        <f t="shared" si="153"/>
        <v>-15253541.340253821</v>
      </c>
      <c r="F690" s="10">
        <f>SUM(D$11:D689)</f>
        <v>0</v>
      </c>
      <c r="G690" s="10">
        <f t="shared" si="146"/>
        <v>365</v>
      </c>
      <c r="H690" s="7">
        <f t="shared" si="154"/>
        <v>-41790.524219873478</v>
      </c>
      <c r="I690" s="16">
        <f>SUMIFS('Filing Data'!$X:$X,'Filing Data'!$D:$D,'Benchmark Value'!$B690)</f>
        <v>0</v>
      </c>
      <c r="J690" s="16">
        <f t="shared" si="150"/>
        <v>28015936.438124154</v>
      </c>
      <c r="K690" s="10">
        <f>SUM(I$11:I689)</f>
        <v>0</v>
      </c>
      <c r="L690" s="27">
        <f t="shared" si="147"/>
        <v>365</v>
      </c>
      <c r="M690" s="7">
        <f t="shared" si="155"/>
        <v>76755.99024143604</v>
      </c>
      <c r="N690" s="7">
        <f>IF(ISNA(VLOOKUP(B690,'Distribution Data'!$G:$H,2,FALSE)),0,VLOOKUP(B690,'Distribution Data'!$G:$H,2,FALSE))</f>
        <v>0</v>
      </c>
      <c r="O690" s="16">
        <f>IF(ISNA(INDEX($C689:$C$3618,MATCH(TRUE,INDEX($C689:$C$3618&lt;&gt;$C689,0),0))), O689, INDEX($C689:$C$3618,MATCH(TRUE,INDEX($C689:$C$3618&lt;&gt;$C689,0),0)))</f>
        <v>1890145301.1793325</v>
      </c>
      <c r="P690" s="16">
        <f t="shared" si="145"/>
        <v>1691182637.8972976</v>
      </c>
      <c r="Q690" s="27">
        <f t="shared" si="151"/>
        <v>79</v>
      </c>
      <c r="R690" s="7">
        <f t="shared" si="156"/>
        <v>2518514.725089049</v>
      </c>
      <c r="S690" s="7">
        <f t="shared" si="148"/>
        <v>2399968.2106277398</v>
      </c>
      <c r="T690" s="5">
        <f>VLOOKUP($B690,'Benchmark Data'!$A:$B,2,FALSE)</f>
        <v>13.23</v>
      </c>
      <c r="U690" s="12">
        <f t="shared" si="157"/>
        <v>-1.7978012295408317E-2</v>
      </c>
      <c r="V690" s="7">
        <f t="shared" si="158"/>
        <v>1994716027.9249566</v>
      </c>
    </row>
    <row r="691" spans="1:22" x14ac:dyDescent="0.25">
      <c r="A691" s="5">
        <f t="shared" si="149"/>
        <v>2005</v>
      </c>
      <c r="B691" s="6">
        <f t="shared" si="152"/>
        <v>38631</v>
      </c>
      <c r="C691" s="7">
        <f>MAX(SUMIFS('Filing Data'!$V:$V,'Filing Data'!$D:$D,'Benchmark Value'!$B691),C690)</f>
        <v>1691182637.8972976</v>
      </c>
      <c r="D691" s="7">
        <f>SUMIFS('Filing Data'!$Z:$Z,'Filing Data'!$D:$D,'Benchmark Value'!$B691)</f>
        <v>0</v>
      </c>
      <c r="E691" s="16">
        <f t="shared" si="153"/>
        <v>-15253541.340253821</v>
      </c>
      <c r="F691" s="10">
        <f>SUM(D$11:D690)</f>
        <v>0</v>
      </c>
      <c r="G691" s="10">
        <f t="shared" si="146"/>
        <v>365</v>
      </c>
      <c r="H691" s="7">
        <f t="shared" si="154"/>
        <v>-41790.524219873478</v>
      </c>
      <c r="I691" s="16">
        <f>SUMIFS('Filing Data'!$X:$X,'Filing Data'!$D:$D,'Benchmark Value'!$B691)</f>
        <v>0</v>
      </c>
      <c r="J691" s="16">
        <f t="shared" si="150"/>
        <v>28015936.438124154</v>
      </c>
      <c r="K691" s="10">
        <f>SUM(I$11:I690)</f>
        <v>0</v>
      </c>
      <c r="L691" s="27">
        <f t="shared" si="147"/>
        <v>365</v>
      </c>
      <c r="M691" s="7">
        <f t="shared" si="155"/>
        <v>76755.99024143604</v>
      </c>
      <c r="N691" s="7">
        <f>IF(ISNA(VLOOKUP(B691,'Distribution Data'!$G:$H,2,FALSE)),0,VLOOKUP(B691,'Distribution Data'!$G:$H,2,FALSE))</f>
        <v>0</v>
      </c>
      <c r="O691" s="16">
        <f>IF(ISNA(INDEX($C690:$C$3618,MATCH(TRUE,INDEX($C690:$C$3618&lt;&gt;$C690,0),0))), O690, INDEX($C690:$C$3618,MATCH(TRUE,INDEX($C690:$C$3618&lt;&gt;$C690,0),0)))</f>
        <v>1890145301.1793325</v>
      </c>
      <c r="P691" s="16">
        <f t="shared" si="145"/>
        <v>1691182637.8972976</v>
      </c>
      <c r="Q691" s="27">
        <f t="shared" si="151"/>
        <v>79</v>
      </c>
      <c r="R691" s="7">
        <f t="shared" si="156"/>
        <v>2518514.725089049</v>
      </c>
      <c r="S691" s="7">
        <f t="shared" si="148"/>
        <v>2399968.2106277398</v>
      </c>
      <c r="T691" s="5">
        <f>VLOOKUP($B691,'Benchmark Data'!$A:$B,2,FALSE)</f>
        <v>13.2</v>
      </c>
      <c r="U691" s="12">
        <f t="shared" si="157"/>
        <v>-2.2701485345391855E-3</v>
      </c>
      <c r="V691" s="7">
        <f t="shared" si="158"/>
        <v>1992592830.5393825</v>
      </c>
    </row>
    <row r="692" spans="1:22" x14ac:dyDescent="0.25">
      <c r="A692" s="5">
        <f t="shared" si="149"/>
        <v>2005</v>
      </c>
      <c r="B692" s="6">
        <f t="shared" si="152"/>
        <v>38632</v>
      </c>
      <c r="C692" s="7">
        <f>MAX(SUMIFS('Filing Data'!$V:$V,'Filing Data'!$D:$D,'Benchmark Value'!$B692),C691)</f>
        <v>1691182637.8972976</v>
      </c>
      <c r="D692" s="7">
        <f>SUMIFS('Filing Data'!$Z:$Z,'Filing Data'!$D:$D,'Benchmark Value'!$B692)</f>
        <v>0</v>
      </c>
      <c r="E692" s="16">
        <f t="shared" si="153"/>
        <v>-15253541.340253821</v>
      </c>
      <c r="F692" s="10">
        <f>SUM(D$11:D691)</f>
        <v>0</v>
      </c>
      <c r="G692" s="10">
        <f t="shared" si="146"/>
        <v>365</v>
      </c>
      <c r="H692" s="7">
        <f t="shared" si="154"/>
        <v>-41790.524219873478</v>
      </c>
      <c r="I692" s="16">
        <f>SUMIFS('Filing Data'!$X:$X,'Filing Data'!$D:$D,'Benchmark Value'!$B692)</f>
        <v>0</v>
      </c>
      <c r="J692" s="16">
        <f t="shared" si="150"/>
        <v>28015936.438124154</v>
      </c>
      <c r="K692" s="10">
        <f>SUM(I$11:I691)</f>
        <v>0</v>
      </c>
      <c r="L692" s="27">
        <f t="shared" si="147"/>
        <v>365</v>
      </c>
      <c r="M692" s="7">
        <f t="shared" si="155"/>
        <v>76755.99024143604</v>
      </c>
      <c r="N692" s="7">
        <f>IF(ISNA(VLOOKUP(B692,'Distribution Data'!$G:$H,2,FALSE)),0,VLOOKUP(B692,'Distribution Data'!$G:$H,2,FALSE))</f>
        <v>0</v>
      </c>
      <c r="O692" s="16">
        <f>IF(ISNA(INDEX($C691:$C$3618,MATCH(TRUE,INDEX($C691:$C$3618&lt;&gt;$C691,0),0))), O691, INDEX($C691:$C$3618,MATCH(TRUE,INDEX($C691:$C$3618&lt;&gt;$C691,0),0)))</f>
        <v>1890145301.1793325</v>
      </c>
      <c r="P692" s="16">
        <f t="shared" si="145"/>
        <v>1691182637.8972976</v>
      </c>
      <c r="Q692" s="27">
        <f t="shared" si="151"/>
        <v>79</v>
      </c>
      <c r="R692" s="7">
        <f t="shared" si="156"/>
        <v>2518514.725089049</v>
      </c>
      <c r="S692" s="7">
        <f t="shared" si="148"/>
        <v>2399968.2106277398</v>
      </c>
      <c r="T692" s="5">
        <f>VLOOKUP($B692,'Benchmark Data'!$A:$B,2,FALSE)</f>
        <v>13.1</v>
      </c>
      <c r="U692" s="12">
        <f t="shared" si="157"/>
        <v>-7.6045993852193036E-3</v>
      </c>
      <c r="V692" s="7">
        <f t="shared" si="158"/>
        <v>1979897398.5186512</v>
      </c>
    </row>
    <row r="693" spans="1:22" x14ac:dyDescent="0.25">
      <c r="A693" s="5">
        <f t="shared" si="149"/>
        <v>2005</v>
      </c>
      <c r="B693" s="6">
        <f t="shared" si="152"/>
        <v>38633</v>
      </c>
      <c r="C693" s="7">
        <f>MAX(SUMIFS('Filing Data'!$V:$V,'Filing Data'!$D:$D,'Benchmark Value'!$B693),C692)</f>
        <v>1691182637.8972976</v>
      </c>
      <c r="D693" s="7">
        <f>SUMIFS('Filing Data'!$Z:$Z,'Filing Data'!$D:$D,'Benchmark Value'!$B693)</f>
        <v>0</v>
      </c>
      <c r="E693" s="16">
        <f t="shared" si="153"/>
        <v>-15253541.340253821</v>
      </c>
      <c r="F693" s="10">
        <f>SUM(D$11:D692)</f>
        <v>0</v>
      </c>
      <c r="G693" s="10">
        <f t="shared" si="146"/>
        <v>365</v>
      </c>
      <c r="H693" s="7">
        <f t="shared" si="154"/>
        <v>-41790.524219873478</v>
      </c>
      <c r="I693" s="16">
        <f>SUMIFS('Filing Data'!$X:$X,'Filing Data'!$D:$D,'Benchmark Value'!$B693)</f>
        <v>0</v>
      </c>
      <c r="J693" s="16">
        <f t="shared" si="150"/>
        <v>28015936.438124154</v>
      </c>
      <c r="K693" s="10">
        <f>SUM(I$11:I692)</f>
        <v>0</v>
      </c>
      <c r="L693" s="27">
        <f t="shared" si="147"/>
        <v>365</v>
      </c>
      <c r="M693" s="7">
        <f t="shared" si="155"/>
        <v>76755.99024143604</v>
      </c>
      <c r="N693" s="7">
        <f>IF(ISNA(VLOOKUP(B693,'Distribution Data'!$G:$H,2,FALSE)),0,VLOOKUP(B693,'Distribution Data'!$G:$H,2,FALSE))</f>
        <v>0</v>
      </c>
      <c r="O693" s="16">
        <f>IF(ISNA(INDEX($C692:$C$3618,MATCH(TRUE,INDEX($C692:$C$3618&lt;&gt;$C692,0),0))), O692, INDEX($C692:$C$3618,MATCH(TRUE,INDEX($C692:$C$3618&lt;&gt;$C692,0),0)))</f>
        <v>1890145301.1793325</v>
      </c>
      <c r="P693" s="16">
        <f t="shared" si="145"/>
        <v>1691182637.8972976</v>
      </c>
      <c r="Q693" s="27">
        <f t="shared" si="151"/>
        <v>79</v>
      </c>
      <c r="R693" s="7">
        <f t="shared" si="156"/>
        <v>2518514.725089049</v>
      </c>
      <c r="S693" s="7">
        <f t="shared" si="148"/>
        <v>2399968.2106277398</v>
      </c>
      <c r="T693" s="5">
        <f>VLOOKUP($B693,'Benchmark Data'!$A:$B,2,FALSE)</f>
        <v>13.1</v>
      </c>
      <c r="U693" s="12">
        <f t="shared" si="157"/>
        <v>0</v>
      </c>
      <c r="V693" s="7">
        <f t="shared" si="158"/>
        <v>1982297366.729279</v>
      </c>
    </row>
    <row r="694" spans="1:22" x14ac:dyDescent="0.25">
      <c r="A694" s="5">
        <f t="shared" si="149"/>
        <v>2005</v>
      </c>
      <c r="B694" s="6">
        <f t="shared" si="152"/>
        <v>38634</v>
      </c>
      <c r="C694" s="7">
        <f>MAX(SUMIFS('Filing Data'!$V:$V,'Filing Data'!$D:$D,'Benchmark Value'!$B694),C693)</f>
        <v>1691182637.8972976</v>
      </c>
      <c r="D694" s="7">
        <f>SUMIFS('Filing Data'!$Z:$Z,'Filing Data'!$D:$D,'Benchmark Value'!$B694)</f>
        <v>0</v>
      </c>
      <c r="E694" s="16">
        <f t="shared" si="153"/>
        <v>-15253541.340253821</v>
      </c>
      <c r="F694" s="10">
        <f>SUM(D$11:D693)</f>
        <v>0</v>
      </c>
      <c r="G694" s="10">
        <f t="shared" si="146"/>
        <v>365</v>
      </c>
      <c r="H694" s="7">
        <f t="shared" si="154"/>
        <v>-41790.524219873478</v>
      </c>
      <c r="I694" s="16">
        <f>SUMIFS('Filing Data'!$X:$X,'Filing Data'!$D:$D,'Benchmark Value'!$B694)</f>
        <v>0</v>
      </c>
      <c r="J694" s="16">
        <f t="shared" si="150"/>
        <v>28015936.438124154</v>
      </c>
      <c r="K694" s="10">
        <f>SUM(I$11:I693)</f>
        <v>0</v>
      </c>
      <c r="L694" s="27">
        <f t="shared" si="147"/>
        <v>365</v>
      </c>
      <c r="M694" s="7">
        <f t="shared" si="155"/>
        <v>76755.99024143604</v>
      </c>
      <c r="N694" s="7">
        <f>IF(ISNA(VLOOKUP(B694,'Distribution Data'!$G:$H,2,FALSE)),0,VLOOKUP(B694,'Distribution Data'!$G:$H,2,FALSE))</f>
        <v>0</v>
      </c>
      <c r="O694" s="16">
        <f>IF(ISNA(INDEX($C693:$C$3618,MATCH(TRUE,INDEX($C693:$C$3618&lt;&gt;$C693,0),0))), O693, INDEX($C693:$C$3618,MATCH(TRUE,INDEX($C693:$C$3618&lt;&gt;$C693,0),0)))</f>
        <v>1890145301.1793325</v>
      </c>
      <c r="P694" s="16">
        <f t="shared" si="145"/>
        <v>1691182637.8972976</v>
      </c>
      <c r="Q694" s="27">
        <f t="shared" si="151"/>
        <v>79</v>
      </c>
      <c r="R694" s="7">
        <f t="shared" si="156"/>
        <v>2518514.725089049</v>
      </c>
      <c r="S694" s="7">
        <f t="shared" si="148"/>
        <v>2399968.2106277398</v>
      </c>
      <c r="T694" s="5">
        <f>VLOOKUP($B694,'Benchmark Data'!$A:$B,2,FALSE)</f>
        <v>13.1</v>
      </c>
      <c r="U694" s="12">
        <f t="shared" si="157"/>
        <v>0</v>
      </c>
      <c r="V694" s="7">
        <f t="shared" si="158"/>
        <v>1984697334.9399068</v>
      </c>
    </row>
    <row r="695" spans="1:22" x14ac:dyDescent="0.25">
      <c r="A695" s="5">
        <f t="shared" si="149"/>
        <v>2005</v>
      </c>
      <c r="B695" s="6">
        <f t="shared" si="152"/>
        <v>38635</v>
      </c>
      <c r="C695" s="7">
        <f>MAX(SUMIFS('Filing Data'!$V:$V,'Filing Data'!$D:$D,'Benchmark Value'!$B695),C694)</f>
        <v>1691182637.8972976</v>
      </c>
      <c r="D695" s="7">
        <f>SUMIFS('Filing Data'!$Z:$Z,'Filing Data'!$D:$D,'Benchmark Value'!$B695)</f>
        <v>0</v>
      </c>
      <c r="E695" s="16">
        <f t="shared" si="153"/>
        <v>-15253541.340253821</v>
      </c>
      <c r="F695" s="10">
        <f>SUM(D$11:D694)</f>
        <v>0</v>
      </c>
      <c r="G695" s="10">
        <f t="shared" si="146"/>
        <v>365</v>
      </c>
      <c r="H695" s="7">
        <f t="shared" si="154"/>
        <v>-41790.524219873478</v>
      </c>
      <c r="I695" s="16">
        <f>SUMIFS('Filing Data'!$X:$X,'Filing Data'!$D:$D,'Benchmark Value'!$B695)</f>
        <v>0</v>
      </c>
      <c r="J695" s="16">
        <f t="shared" si="150"/>
        <v>28015936.438124154</v>
      </c>
      <c r="K695" s="10">
        <f>SUM(I$11:I694)</f>
        <v>0</v>
      </c>
      <c r="L695" s="27">
        <f t="shared" si="147"/>
        <v>365</v>
      </c>
      <c r="M695" s="7">
        <f t="shared" si="155"/>
        <v>76755.99024143604</v>
      </c>
      <c r="N695" s="7">
        <f>IF(ISNA(VLOOKUP(B695,'Distribution Data'!$G:$H,2,FALSE)),0,VLOOKUP(B695,'Distribution Data'!$G:$H,2,FALSE))</f>
        <v>0</v>
      </c>
      <c r="O695" s="16">
        <f>IF(ISNA(INDEX($C694:$C$3618,MATCH(TRUE,INDEX($C694:$C$3618&lt;&gt;$C694,0),0))), O694, INDEX($C694:$C$3618,MATCH(TRUE,INDEX($C694:$C$3618&lt;&gt;$C694,0),0)))</f>
        <v>1890145301.1793325</v>
      </c>
      <c r="P695" s="16">
        <f t="shared" si="145"/>
        <v>1691182637.8972976</v>
      </c>
      <c r="Q695" s="27">
        <f t="shared" si="151"/>
        <v>79</v>
      </c>
      <c r="R695" s="7">
        <f t="shared" si="156"/>
        <v>2518514.725089049</v>
      </c>
      <c r="S695" s="7">
        <f t="shared" si="148"/>
        <v>2399968.2106277398</v>
      </c>
      <c r="T695" s="5">
        <f>VLOOKUP($B695,'Benchmark Data'!$A:$B,2,FALSE)</f>
        <v>12.92</v>
      </c>
      <c r="U695" s="12">
        <f t="shared" si="157"/>
        <v>-1.3835731852650024E-2</v>
      </c>
      <c r="V695" s="7">
        <f t="shared" si="158"/>
        <v>1959826652.7467802</v>
      </c>
    </row>
    <row r="696" spans="1:22" x14ac:dyDescent="0.25">
      <c r="A696" s="5">
        <f t="shared" si="149"/>
        <v>2005</v>
      </c>
      <c r="B696" s="6">
        <f t="shared" si="152"/>
        <v>38636</v>
      </c>
      <c r="C696" s="7">
        <f>MAX(SUMIFS('Filing Data'!$V:$V,'Filing Data'!$D:$D,'Benchmark Value'!$B696),C695)</f>
        <v>1691182637.8972976</v>
      </c>
      <c r="D696" s="7">
        <f>SUMIFS('Filing Data'!$Z:$Z,'Filing Data'!$D:$D,'Benchmark Value'!$B696)</f>
        <v>0</v>
      </c>
      <c r="E696" s="16">
        <f t="shared" si="153"/>
        <v>-15253541.340253821</v>
      </c>
      <c r="F696" s="10">
        <f>SUM(D$11:D695)</f>
        <v>0</v>
      </c>
      <c r="G696" s="10">
        <f t="shared" si="146"/>
        <v>365</v>
      </c>
      <c r="H696" s="7">
        <f t="shared" si="154"/>
        <v>-41790.524219873478</v>
      </c>
      <c r="I696" s="16">
        <f>SUMIFS('Filing Data'!$X:$X,'Filing Data'!$D:$D,'Benchmark Value'!$B696)</f>
        <v>0</v>
      </c>
      <c r="J696" s="16">
        <f t="shared" si="150"/>
        <v>28015936.438124154</v>
      </c>
      <c r="K696" s="10">
        <f>SUM(I$11:I695)</f>
        <v>0</v>
      </c>
      <c r="L696" s="27">
        <f t="shared" si="147"/>
        <v>365</v>
      </c>
      <c r="M696" s="7">
        <f t="shared" si="155"/>
        <v>76755.99024143604</v>
      </c>
      <c r="N696" s="7">
        <f>IF(ISNA(VLOOKUP(B696,'Distribution Data'!$G:$H,2,FALSE)),0,VLOOKUP(B696,'Distribution Data'!$G:$H,2,FALSE))</f>
        <v>0</v>
      </c>
      <c r="O696" s="16">
        <f>IF(ISNA(INDEX($C695:$C$3618,MATCH(TRUE,INDEX($C695:$C$3618&lt;&gt;$C695,0),0))), O695, INDEX($C695:$C$3618,MATCH(TRUE,INDEX($C695:$C$3618&lt;&gt;$C695,0),0)))</f>
        <v>1890145301.1793325</v>
      </c>
      <c r="P696" s="16">
        <f t="shared" si="145"/>
        <v>1691182637.8972976</v>
      </c>
      <c r="Q696" s="27">
        <f t="shared" si="151"/>
        <v>79</v>
      </c>
      <c r="R696" s="7">
        <f t="shared" si="156"/>
        <v>2518514.725089049</v>
      </c>
      <c r="S696" s="7">
        <f t="shared" si="148"/>
        <v>2399968.2106277398</v>
      </c>
      <c r="T696" s="5">
        <f>VLOOKUP($B696,'Benchmark Data'!$A:$B,2,FALSE)</f>
        <v>12.84</v>
      </c>
      <c r="U696" s="12">
        <f t="shared" si="157"/>
        <v>-6.2112000926406357E-3</v>
      </c>
      <c r="V696" s="7">
        <f t="shared" si="158"/>
        <v>1950091471.4047964</v>
      </c>
    </row>
    <row r="697" spans="1:22" x14ac:dyDescent="0.25">
      <c r="A697" s="5">
        <f t="shared" si="149"/>
        <v>2005</v>
      </c>
      <c r="B697" s="6">
        <f t="shared" si="152"/>
        <v>38637</v>
      </c>
      <c r="C697" s="7">
        <f>MAX(SUMIFS('Filing Data'!$V:$V,'Filing Data'!$D:$D,'Benchmark Value'!$B697),C696)</f>
        <v>1691182637.8972976</v>
      </c>
      <c r="D697" s="7">
        <f>SUMIFS('Filing Data'!$Z:$Z,'Filing Data'!$D:$D,'Benchmark Value'!$B697)</f>
        <v>0</v>
      </c>
      <c r="E697" s="16">
        <f t="shared" si="153"/>
        <v>-15253541.340253821</v>
      </c>
      <c r="F697" s="10">
        <f>SUM(D$11:D696)</f>
        <v>0</v>
      </c>
      <c r="G697" s="10">
        <f t="shared" si="146"/>
        <v>365</v>
      </c>
      <c r="H697" s="7">
        <f t="shared" si="154"/>
        <v>-41790.524219873478</v>
      </c>
      <c r="I697" s="16">
        <f>SUMIFS('Filing Data'!$X:$X,'Filing Data'!$D:$D,'Benchmark Value'!$B697)</f>
        <v>0</v>
      </c>
      <c r="J697" s="16">
        <f t="shared" si="150"/>
        <v>28015936.438124154</v>
      </c>
      <c r="K697" s="10">
        <f>SUM(I$11:I696)</f>
        <v>0</v>
      </c>
      <c r="L697" s="27">
        <f t="shared" si="147"/>
        <v>365</v>
      </c>
      <c r="M697" s="7">
        <f t="shared" si="155"/>
        <v>76755.99024143604</v>
      </c>
      <c r="N697" s="7">
        <f>IF(ISNA(VLOOKUP(B697,'Distribution Data'!$G:$H,2,FALSE)),0,VLOOKUP(B697,'Distribution Data'!$G:$H,2,FALSE))</f>
        <v>0</v>
      </c>
      <c r="O697" s="16">
        <f>IF(ISNA(INDEX($C696:$C$3618,MATCH(TRUE,INDEX($C696:$C$3618&lt;&gt;$C696,0),0))), O696, INDEX($C696:$C$3618,MATCH(TRUE,INDEX($C696:$C$3618&lt;&gt;$C696,0),0)))</f>
        <v>1890145301.1793325</v>
      </c>
      <c r="P697" s="16">
        <f t="shared" si="145"/>
        <v>1691182637.8972976</v>
      </c>
      <c r="Q697" s="27">
        <f t="shared" si="151"/>
        <v>79</v>
      </c>
      <c r="R697" s="7">
        <f t="shared" si="156"/>
        <v>2518514.725089049</v>
      </c>
      <c r="S697" s="7">
        <f t="shared" si="148"/>
        <v>2399968.2106277398</v>
      </c>
      <c r="T697" s="5">
        <f>VLOOKUP($B697,'Benchmark Data'!$A:$B,2,FALSE)</f>
        <v>12.63</v>
      </c>
      <c r="U697" s="12">
        <f t="shared" si="157"/>
        <v>-1.649036189941535E-2</v>
      </c>
      <c r="V697" s="7">
        <f t="shared" si="158"/>
        <v>1920597420.2232897</v>
      </c>
    </row>
    <row r="698" spans="1:22" x14ac:dyDescent="0.25">
      <c r="A698" s="5">
        <f t="shared" si="149"/>
        <v>2005</v>
      </c>
      <c r="B698" s="6">
        <f t="shared" si="152"/>
        <v>38638</v>
      </c>
      <c r="C698" s="7">
        <f>MAX(SUMIFS('Filing Data'!$V:$V,'Filing Data'!$D:$D,'Benchmark Value'!$B698),C697)</f>
        <v>1691182637.8972976</v>
      </c>
      <c r="D698" s="7">
        <f>SUMIFS('Filing Data'!$Z:$Z,'Filing Data'!$D:$D,'Benchmark Value'!$B698)</f>
        <v>0</v>
      </c>
      <c r="E698" s="16">
        <f t="shared" si="153"/>
        <v>-15253541.340253821</v>
      </c>
      <c r="F698" s="10">
        <f>SUM(D$11:D697)</f>
        <v>0</v>
      </c>
      <c r="G698" s="10">
        <f t="shared" si="146"/>
        <v>365</v>
      </c>
      <c r="H698" s="7">
        <f t="shared" si="154"/>
        <v>-41790.524219873478</v>
      </c>
      <c r="I698" s="16">
        <f>SUMIFS('Filing Data'!$X:$X,'Filing Data'!$D:$D,'Benchmark Value'!$B698)</f>
        <v>0</v>
      </c>
      <c r="J698" s="16">
        <f t="shared" si="150"/>
        <v>28015936.438124154</v>
      </c>
      <c r="K698" s="10">
        <f>SUM(I$11:I697)</f>
        <v>0</v>
      </c>
      <c r="L698" s="27">
        <f t="shared" si="147"/>
        <v>365</v>
      </c>
      <c r="M698" s="7">
        <f t="shared" si="155"/>
        <v>76755.99024143604</v>
      </c>
      <c r="N698" s="7">
        <f>IF(ISNA(VLOOKUP(B698,'Distribution Data'!$G:$H,2,FALSE)),0,VLOOKUP(B698,'Distribution Data'!$G:$H,2,FALSE))</f>
        <v>0</v>
      </c>
      <c r="O698" s="16">
        <f>IF(ISNA(INDEX($C697:$C$3618,MATCH(TRUE,INDEX($C697:$C$3618&lt;&gt;$C697,0),0))), O697, INDEX($C697:$C$3618,MATCH(TRUE,INDEX($C697:$C$3618&lt;&gt;$C697,0),0)))</f>
        <v>1890145301.1793325</v>
      </c>
      <c r="P698" s="16">
        <f t="shared" si="145"/>
        <v>1691182637.8972976</v>
      </c>
      <c r="Q698" s="27">
        <f t="shared" si="151"/>
        <v>79</v>
      </c>
      <c r="R698" s="7">
        <f t="shared" si="156"/>
        <v>2518514.725089049</v>
      </c>
      <c r="S698" s="7">
        <f t="shared" si="148"/>
        <v>2399968.2106277398</v>
      </c>
      <c r="T698" s="5">
        <f>VLOOKUP($B698,'Benchmark Data'!$A:$B,2,FALSE)</f>
        <v>12.62</v>
      </c>
      <c r="U698" s="12">
        <f t="shared" si="157"/>
        <v>-7.9207924933279302E-4</v>
      </c>
      <c r="V698" s="7">
        <f t="shared" si="158"/>
        <v>1921476725.3933604</v>
      </c>
    </row>
    <row r="699" spans="1:22" x14ac:dyDescent="0.25">
      <c r="A699" s="5">
        <f t="shared" si="149"/>
        <v>2005</v>
      </c>
      <c r="B699" s="6">
        <f t="shared" si="152"/>
        <v>38639</v>
      </c>
      <c r="C699" s="7">
        <f>MAX(SUMIFS('Filing Data'!$V:$V,'Filing Data'!$D:$D,'Benchmark Value'!$B699),C698)</f>
        <v>1691182637.8972976</v>
      </c>
      <c r="D699" s="7">
        <f>SUMIFS('Filing Data'!$Z:$Z,'Filing Data'!$D:$D,'Benchmark Value'!$B699)</f>
        <v>0</v>
      </c>
      <c r="E699" s="16">
        <f t="shared" si="153"/>
        <v>-15253541.340253821</v>
      </c>
      <c r="F699" s="10">
        <f>SUM(D$11:D698)</f>
        <v>0</v>
      </c>
      <c r="G699" s="10">
        <f t="shared" si="146"/>
        <v>365</v>
      </c>
      <c r="H699" s="7">
        <f t="shared" si="154"/>
        <v>-41790.524219873478</v>
      </c>
      <c r="I699" s="16">
        <f>SUMIFS('Filing Data'!$X:$X,'Filing Data'!$D:$D,'Benchmark Value'!$B699)</f>
        <v>0</v>
      </c>
      <c r="J699" s="16">
        <f t="shared" si="150"/>
        <v>28015936.438124154</v>
      </c>
      <c r="K699" s="10">
        <f>SUM(I$11:I698)</f>
        <v>0</v>
      </c>
      <c r="L699" s="27">
        <f t="shared" si="147"/>
        <v>365</v>
      </c>
      <c r="M699" s="7">
        <f t="shared" si="155"/>
        <v>76755.99024143604</v>
      </c>
      <c r="N699" s="7">
        <f>IF(ISNA(VLOOKUP(B699,'Distribution Data'!$G:$H,2,FALSE)),0,VLOOKUP(B699,'Distribution Data'!$G:$H,2,FALSE))</f>
        <v>0</v>
      </c>
      <c r="O699" s="16">
        <f>IF(ISNA(INDEX($C698:$C$3618,MATCH(TRUE,INDEX($C698:$C$3618&lt;&gt;$C698,0),0))), O698, INDEX($C698:$C$3618,MATCH(TRUE,INDEX($C698:$C$3618&lt;&gt;$C698,0),0)))</f>
        <v>1890145301.1793325</v>
      </c>
      <c r="P699" s="16">
        <f t="shared" si="145"/>
        <v>1691182637.8972976</v>
      </c>
      <c r="Q699" s="27">
        <f t="shared" si="151"/>
        <v>79</v>
      </c>
      <c r="R699" s="7">
        <f t="shared" si="156"/>
        <v>2518514.725089049</v>
      </c>
      <c r="S699" s="7">
        <f t="shared" si="148"/>
        <v>2399968.2106277398</v>
      </c>
      <c r="T699" s="5">
        <f>VLOOKUP($B699,'Benchmark Data'!$A:$B,2,FALSE)</f>
        <v>12.91</v>
      </c>
      <c r="U699" s="12">
        <f t="shared" si="157"/>
        <v>2.2719347745484047E-2</v>
      </c>
      <c r="V699" s="7">
        <f t="shared" si="158"/>
        <v>1968031071.604311</v>
      </c>
    </row>
    <row r="700" spans="1:22" x14ac:dyDescent="0.25">
      <c r="A700" s="5">
        <f t="shared" si="149"/>
        <v>2005</v>
      </c>
      <c r="B700" s="6">
        <f t="shared" si="152"/>
        <v>38640</v>
      </c>
      <c r="C700" s="7">
        <f>MAX(SUMIFS('Filing Data'!$V:$V,'Filing Data'!$D:$D,'Benchmark Value'!$B700),C699)</f>
        <v>1691182637.8972976</v>
      </c>
      <c r="D700" s="7">
        <f>SUMIFS('Filing Data'!$Z:$Z,'Filing Data'!$D:$D,'Benchmark Value'!$B700)</f>
        <v>0</v>
      </c>
      <c r="E700" s="16">
        <f t="shared" si="153"/>
        <v>-15253541.340253821</v>
      </c>
      <c r="F700" s="10">
        <f>SUM(D$11:D699)</f>
        <v>0</v>
      </c>
      <c r="G700" s="10">
        <f t="shared" si="146"/>
        <v>365</v>
      </c>
      <c r="H700" s="7">
        <f t="shared" si="154"/>
        <v>-41790.524219873478</v>
      </c>
      <c r="I700" s="16">
        <f>SUMIFS('Filing Data'!$X:$X,'Filing Data'!$D:$D,'Benchmark Value'!$B700)</f>
        <v>0</v>
      </c>
      <c r="J700" s="16">
        <f t="shared" si="150"/>
        <v>28015936.438124154</v>
      </c>
      <c r="K700" s="10">
        <f>SUM(I$11:I699)</f>
        <v>0</v>
      </c>
      <c r="L700" s="27">
        <f t="shared" si="147"/>
        <v>365</v>
      </c>
      <c r="M700" s="7">
        <f t="shared" si="155"/>
        <v>76755.99024143604</v>
      </c>
      <c r="N700" s="7">
        <f>IF(ISNA(VLOOKUP(B700,'Distribution Data'!$G:$H,2,FALSE)),0,VLOOKUP(B700,'Distribution Data'!$G:$H,2,FALSE))</f>
        <v>0</v>
      </c>
      <c r="O700" s="16">
        <f>IF(ISNA(INDEX($C699:$C$3618,MATCH(TRUE,INDEX($C699:$C$3618&lt;&gt;$C699,0),0))), O699, INDEX($C699:$C$3618,MATCH(TRUE,INDEX($C699:$C$3618&lt;&gt;$C699,0),0)))</f>
        <v>1890145301.1793325</v>
      </c>
      <c r="P700" s="16">
        <f t="shared" si="145"/>
        <v>1691182637.8972976</v>
      </c>
      <c r="Q700" s="27">
        <f t="shared" si="151"/>
        <v>79</v>
      </c>
      <c r="R700" s="7">
        <f t="shared" si="156"/>
        <v>2518514.725089049</v>
      </c>
      <c r="S700" s="7">
        <f t="shared" si="148"/>
        <v>2399968.2106277398</v>
      </c>
      <c r="T700" s="5">
        <f>VLOOKUP($B700,'Benchmark Data'!$A:$B,2,FALSE)</f>
        <v>12.91</v>
      </c>
      <c r="U700" s="12">
        <f t="shared" si="157"/>
        <v>0</v>
      </c>
      <c r="V700" s="7">
        <f t="shared" si="158"/>
        <v>1970431039.8149388</v>
      </c>
    </row>
    <row r="701" spans="1:22" x14ac:dyDescent="0.25">
      <c r="A701" s="5">
        <f t="shared" si="149"/>
        <v>2005</v>
      </c>
      <c r="B701" s="6">
        <f t="shared" si="152"/>
        <v>38641</v>
      </c>
      <c r="C701" s="7">
        <f>MAX(SUMIFS('Filing Data'!$V:$V,'Filing Data'!$D:$D,'Benchmark Value'!$B701),C700)</f>
        <v>1691182637.8972976</v>
      </c>
      <c r="D701" s="7">
        <f>SUMIFS('Filing Data'!$Z:$Z,'Filing Data'!$D:$D,'Benchmark Value'!$B701)</f>
        <v>0</v>
      </c>
      <c r="E701" s="16">
        <f t="shared" si="153"/>
        <v>-15253541.340253821</v>
      </c>
      <c r="F701" s="10">
        <f>SUM(D$11:D700)</f>
        <v>0</v>
      </c>
      <c r="G701" s="10">
        <f t="shared" si="146"/>
        <v>365</v>
      </c>
      <c r="H701" s="7">
        <f t="shared" si="154"/>
        <v>-41790.524219873478</v>
      </c>
      <c r="I701" s="16">
        <f>SUMIFS('Filing Data'!$X:$X,'Filing Data'!$D:$D,'Benchmark Value'!$B701)</f>
        <v>0</v>
      </c>
      <c r="J701" s="16">
        <f t="shared" si="150"/>
        <v>28015936.438124154</v>
      </c>
      <c r="K701" s="10">
        <f>SUM(I$11:I700)</f>
        <v>0</v>
      </c>
      <c r="L701" s="27">
        <f t="shared" si="147"/>
        <v>365</v>
      </c>
      <c r="M701" s="7">
        <f t="shared" si="155"/>
        <v>76755.99024143604</v>
      </c>
      <c r="N701" s="7">
        <f>IF(ISNA(VLOOKUP(B701,'Distribution Data'!$G:$H,2,FALSE)),0,VLOOKUP(B701,'Distribution Data'!$G:$H,2,FALSE))</f>
        <v>0</v>
      </c>
      <c r="O701" s="16">
        <f>IF(ISNA(INDEX($C700:$C$3618,MATCH(TRUE,INDEX($C700:$C$3618&lt;&gt;$C700,0),0))), O700, INDEX($C700:$C$3618,MATCH(TRUE,INDEX($C700:$C$3618&lt;&gt;$C700,0),0)))</f>
        <v>1890145301.1793325</v>
      </c>
      <c r="P701" s="16">
        <f t="shared" ref="P701:P764" si="159">C700</f>
        <v>1691182637.8972976</v>
      </c>
      <c r="Q701" s="27">
        <f t="shared" si="151"/>
        <v>79</v>
      </c>
      <c r="R701" s="7">
        <f t="shared" si="156"/>
        <v>2518514.725089049</v>
      </c>
      <c r="S701" s="7">
        <f t="shared" si="148"/>
        <v>2399968.2106277398</v>
      </c>
      <c r="T701" s="5">
        <f>VLOOKUP($B701,'Benchmark Data'!$A:$B,2,FALSE)</f>
        <v>12.91</v>
      </c>
      <c r="U701" s="12">
        <f t="shared" si="157"/>
        <v>0</v>
      </c>
      <c r="V701" s="7">
        <f t="shared" si="158"/>
        <v>1972831008.0255666</v>
      </c>
    </row>
    <row r="702" spans="1:22" x14ac:dyDescent="0.25">
      <c r="A702" s="5">
        <f t="shared" si="149"/>
        <v>2005</v>
      </c>
      <c r="B702" s="6">
        <f t="shared" si="152"/>
        <v>38642</v>
      </c>
      <c r="C702" s="7">
        <f>MAX(SUMIFS('Filing Data'!$V:$V,'Filing Data'!$D:$D,'Benchmark Value'!$B702),C701)</f>
        <v>1691182637.8972976</v>
      </c>
      <c r="D702" s="7">
        <f>SUMIFS('Filing Data'!$Z:$Z,'Filing Data'!$D:$D,'Benchmark Value'!$B702)</f>
        <v>0</v>
      </c>
      <c r="E702" s="16">
        <f t="shared" si="153"/>
        <v>-15253541.340253821</v>
      </c>
      <c r="F702" s="10">
        <f>SUM(D$11:D701)</f>
        <v>0</v>
      </c>
      <c r="G702" s="10">
        <f t="shared" si="146"/>
        <v>365</v>
      </c>
      <c r="H702" s="7">
        <f t="shared" si="154"/>
        <v>-41790.524219873478</v>
      </c>
      <c r="I702" s="16">
        <f>SUMIFS('Filing Data'!$X:$X,'Filing Data'!$D:$D,'Benchmark Value'!$B702)</f>
        <v>0</v>
      </c>
      <c r="J702" s="16">
        <f t="shared" si="150"/>
        <v>28015936.438124154</v>
      </c>
      <c r="K702" s="10">
        <f>SUM(I$11:I701)</f>
        <v>0</v>
      </c>
      <c r="L702" s="27">
        <f t="shared" si="147"/>
        <v>365</v>
      </c>
      <c r="M702" s="7">
        <f t="shared" si="155"/>
        <v>76755.99024143604</v>
      </c>
      <c r="N702" s="7">
        <f>IF(ISNA(VLOOKUP(B702,'Distribution Data'!$G:$H,2,FALSE)),0,VLOOKUP(B702,'Distribution Data'!$G:$H,2,FALSE))</f>
        <v>0</v>
      </c>
      <c r="O702" s="16">
        <f>IF(ISNA(INDEX($C701:$C$3618,MATCH(TRUE,INDEX($C701:$C$3618&lt;&gt;$C701,0),0))), O701, INDEX($C701:$C$3618,MATCH(TRUE,INDEX($C701:$C$3618&lt;&gt;$C701,0),0)))</f>
        <v>1890145301.1793325</v>
      </c>
      <c r="P702" s="16">
        <f t="shared" si="159"/>
        <v>1691182637.8972976</v>
      </c>
      <c r="Q702" s="27">
        <f t="shared" si="151"/>
        <v>79</v>
      </c>
      <c r="R702" s="7">
        <f t="shared" si="156"/>
        <v>2518514.725089049</v>
      </c>
      <c r="S702" s="7">
        <f t="shared" si="148"/>
        <v>2399968.2106277398</v>
      </c>
      <c r="T702" s="5">
        <f>VLOOKUP($B702,'Benchmark Data'!$A:$B,2,FALSE)</f>
        <v>12.97</v>
      </c>
      <c r="U702" s="12">
        <f t="shared" si="157"/>
        <v>4.6367934698015251E-3</v>
      </c>
      <c r="V702" s="7">
        <f t="shared" si="158"/>
        <v>1984399826.7769797</v>
      </c>
    </row>
    <row r="703" spans="1:22" x14ac:dyDescent="0.25">
      <c r="A703" s="5">
        <f t="shared" si="149"/>
        <v>2005</v>
      </c>
      <c r="B703" s="6">
        <f t="shared" si="152"/>
        <v>38643</v>
      </c>
      <c r="C703" s="7">
        <f>MAX(SUMIFS('Filing Data'!$V:$V,'Filing Data'!$D:$D,'Benchmark Value'!$B703),C702)</f>
        <v>1691182637.8972976</v>
      </c>
      <c r="D703" s="7">
        <f>SUMIFS('Filing Data'!$Z:$Z,'Filing Data'!$D:$D,'Benchmark Value'!$B703)</f>
        <v>0</v>
      </c>
      <c r="E703" s="16">
        <f t="shared" si="153"/>
        <v>-15253541.340253821</v>
      </c>
      <c r="F703" s="10">
        <f>SUM(D$11:D702)</f>
        <v>0</v>
      </c>
      <c r="G703" s="10">
        <f t="shared" si="146"/>
        <v>365</v>
      </c>
      <c r="H703" s="7">
        <f t="shared" si="154"/>
        <v>-41790.524219873478</v>
      </c>
      <c r="I703" s="16">
        <f>SUMIFS('Filing Data'!$X:$X,'Filing Data'!$D:$D,'Benchmark Value'!$B703)</f>
        <v>0</v>
      </c>
      <c r="J703" s="16">
        <f t="shared" si="150"/>
        <v>28015936.438124154</v>
      </c>
      <c r="K703" s="10">
        <f>SUM(I$11:I702)</f>
        <v>0</v>
      </c>
      <c r="L703" s="27">
        <f t="shared" si="147"/>
        <v>365</v>
      </c>
      <c r="M703" s="7">
        <f t="shared" si="155"/>
        <v>76755.99024143604</v>
      </c>
      <c r="N703" s="7">
        <f>IF(ISNA(VLOOKUP(B703,'Distribution Data'!$G:$H,2,FALSE)),0,VLOOKUP(B703,'Distribution Data'!$G:$H,2,FALSE))</f>
        <v>0</v>
      </c>
      <c r="O703" s="16">
        <f>IF(ISNA(INDEX($C702:$C$3618,MATCH(TRUE,INDEX($C702:$C$3618&lt;&gt;$C702,0),0))), O702, INDEX($C702:$C$3618,MATCH(TRUE,INDEX($C702:$C$3618&lt;&gt;$C702,0),0)))</f>
        <v>1890145301.1793325</v>
      </c>
      <c r="P703" s="16">
        <f t="shared" si="159"/>
        <v>1691182637.8972976</v>
      </c>
      <c r="Q703" s="27">
        <f t="shared" si="151"/>
        <v>79</v>
      </c>
      <c r="R703" s="7">
        <f t="shared" si="156"/>
        <v>2518514.725089049</v>
      </c>
      <c r="S703" s="7">
        <f t="shared" si="148"/>
        <v>2399968.2106277398</v>
      </c>
      <c r="T703" s="5">
        <f>VLOOKUP($B703,'Benchmark Data'!$A:$B,2,FALSE)</f>
        <v>12.84</v>
      </c>
      <c r="U703" s="12">
        <f t="shared" si="157"/>
        <v>-1.0073700066537508E-2</v>
      </c>
      <c r="V703" s="7">
        <f t="shared" si="158"/>
        <v>1966909896.9551473</v>
      </c>
    </row>
    <row r="704" spans="1:22" x14ac:dyDescent="0.25">
      <c r="A704" s="5">
        <f t="shared" si="149"/>
        <v>2005</v>
      </c>
      <c r="B704" s="6">
        <f t="shared" si="152"/>
        <v>38644</v>
      </c>
      <c r="C704" s="7">
        <f>MAX(SUMIFS('Filing Data'!$V:$V,'Filing Data'!$D:$D,'Benchmark Value'!$B704),C703)</f>
        <v>1691182637.8972976</v>
      </c>
      <c r="D704" s="7">
        <f>SUMIFS('Filing Data'!$Z:$Z,'Filing Data'!$D:$D,'Benchmark Value'!$B704)</f>
        <v>0</v>
      </c>
      <c r="E704" s="16">
        <f t="shared" si="153"/>
        <v>-15253541.340253821</v>
      </c>
      <c r="F704" s="10">
        <f>SUM(D$11:D703)</f>
        <v>0</v>
      </c>
      <c r="G704" s="10">
        <f t="shared" si="146"/>
        <v>365</v>
      </c>
      <c r="H704" s="7">
        <f t="shared" si="154"/>
        <v>-41790.524219873478</v>
      </c>
      <c r="I704" s="16">
        <f>SUMIFS('Filing Data'!$X:$X,'Filing Data'!$D:$D,'Benchmark Value'!$B704)</f>
        <v>0</v>
      </c>
      <c r="J704" s="16">
        <f t="shared" si="150"/>
        <v>28015936.438124154</v>
      </c>
      <c r="K704" s="10">
        <f>SUM(I$11:I703)</f>
        <v>0</v>
      </c>
      <c r="L704" s="27">
        <f t="shared" si="147"/>
        <v>365</v>
      </c>
      <c r="M704" s="7">
        <f t="shared" si="155"/>
        <v>76755.99024143604</v>
      </c>
      <c r="N704" s="7">
        <f>IF(ISNA(VLOOKUP(B704,'Distribution Data'!$G:$H,2,FALSE)),0,VLOOKUP(B704,'Distribution Data'!$G:$H,2,FALSE))</f>
        <v>0</v>
      </c>
      <c r="O704" s="16">
        <f>IF(ISNA(INDEX($C703:$C$3618,MATCH(TRUE,INDEX($C703:$C$3618&lt;&gt;$C703,0),0))), O703, INDEX($C703:$C$3618,MATCH(TRUE,INDEX($C703:$C$3618&lt;&gt;$C703,0),0)))</f>
        <v>1890145301.1793325</v>
      </c>
      <c r="P704" s="16">
        <f t="shared" si="159"/>
        <v>1691182637.8972976</v>
      </c>
      <c r="Q704" s="27">
        <f t="shared" si="151"/>
        <v>79</v>
      </c>
      <c r="R704" s="7">
        <f t="shared" si="156"/>
        <v>2518514.725089049</v>
      </c>
      <c r="S704" s="7">
        <f t="shared" si="148"/>
        <v>2399968.2106277398</v>
      </c>
      <c r="T704" s="5">
        <f>VLOOKUP($B704,'Benchmark Data'!$A:$B,2,FALSE)</f>
        <v>13.01</v>
      </c>
      <c r="U704" s="12">
        <f t="shared" si="157"/>
        <v>1.3152994262598765E-2</v>
      </c>
      <c r="V704" s="7">
        <f t="shared" si="158"/>
        <v>1995351507.1036546</v>
      </c>
    </row>
    <row r="705" spans="1:22" x14ac:dyDescent="0.25">
      <c r="A705" s="5">
        <f t="shared" si="149"/>
        <v>2005</v>
      </c>
      <c r="B705" s="6">
        <f t="shared" si="152"/>
        <v>38645</v>
      </c>
      <c r="C705" s="7">
        <f>MAX(SUMIFS('Filing Data'!$V:$V,'Filing Data'!$D:$D,'Benchmark Value'!$B705),C704)</f>
        <v>1691182637.8972976</v>
      </c>
      <c r="D705" s="7">
        <f>SUMIFS('Filing Data'!$Z:$Z,'Filing Data'!$D:$D,'Benchmark Value'!$B705)</f>
        <v>0</v>
      </c>
      <c r="E705" s="16">
        <f t="shared" si="153"/>
        <v>-15253541.340253821</v>
      </c>
      <c r="F705" s="10">
        <f>SUM(D$11:D704)</f>
        <v>0</v>
      </c>
      <c r="G705" s="10">
        <f t="shared" si="146"/>
        <v>365</v>
      </c>
      <c r="H705" s="7">
        <f t="shared" si="154"/>
        <v>-41790.524219873478</v>
      </c>
      <c r="I705" s="16">
        <f>SUMIFS('Filing Data'!$X:$X,'Filing Data'!$D:$D,'Benchmark Value'!$B705)</f>
        <v>0</v>
      </c>
      <c r="J705" s="16">
        <f t="shared" si="150"/>
        <v>28015936.438124154</v>
      </c>
      <c r="K705" s="10">
        <f>SUM(I$11:I704)</f>
        <v>0</v>
      </c>
      <c r="L705" s="27">
        <f t="shared" si="147"/>
        <v>365</v>
      </c>
      <c r="M705" s="7">
        <f t="shared" si="155"/>
        <v>76755.99024143604</v>
      </c>
      <c r="N705" s="7">
        <f>IF(ISNA(VLOOKUP(B705,'Distribution Data'!$G:$H,2,FALSE)),0,VLOOKUP(B705,'Distribution Data'!$G:$H,2,FALSE))</f>
        <v>0</v>
      </c>
      <c r="O705" s="16">
        <f>IF(ISNA(INDEX($C704:$C$3618,MATCH(TRUE,INDEX($C704:$C$3618&lt;&gt;$C704,0),0))), O704, INDEX($C704:$C$3618,MATCH(TRUE,INDEX($C704:$C$3618&lt;&gt;$C704,0),0)))</f>
        <v>1890145301.1793325</v>
      </c>
      <c r="P705" s="16">
        <f t="shared" si="159"/>
        <v>1691182637.8972976</v>
      </c>
      <c r="Q705" s="27">
        <f t="shared" si="151"/>
        <v>79</v>
      </c>
      <c r="R705" s="7">
        <f t="shared" si="156"/>
        <v>2518514.725089049</v>
      </c>
      <c r="S705" s="7">
        <f t="shared" si="148"/>
        <v>2399968.2106277398</v>
      </c>
      <c r="T705" s="5">
        <f>VLOOKUP($B705,'Benchmark Data'!$A:$B,2,FALSE)</f>
        <v>12.82</v>
      </c>
      <c r="U705" s="12">
        <f t="shared" si="157"/>
        <v>-1.4711841031889871E-2</v>
      </c>
      <c r="V705" s="7">
        <f t="shared" si="158"/>
        <v>1968611061.2981646</v>
      </c>
    </row>
    <row r="706" spans="1:22" x14ac:dyDescent="0.25">
      <c r="A706" s="5">
        <f t="shared" si="149"/>
        <v>2005</v>
      </c>
      <c r="B706" s="6">
        <f t="shared" si="152"/>
        <v>38646</v>
      </c>
      <c r="C706" s="7">
        <f>MAX(SUMIFS('Filing Data'!$V:$V,'Filing Data'!$D:$D,'Benchmark Value'!$B706),C705)</f>
        <v>1691182637.8972976</v>
      </c>
      <c r="D706" s="7">
        <f>SUMIFS('Filing Data'!$Z:$Z,'Filing Data'!$D:$D,'Benchmark Value'!$B706)</f>
        <v>0</v>
      </c>
      <c r="E706" s="16">
        <f t="shared" si="153"/>
        <v>-15253541.340253821</v>
      </c>
      <c r="F706" s="10">
        <f>SUM(D$11:D705)</f>
        <v>0</v>
      </c>
      <c r="G706" s="10">
        <f t="shared" si="146"/>
        <v>365</v>
      </c>
      <c r="H706" s="7">
        <f t="shared" si="154"/>
        <v>-41790.524219873478</v>
      </c>
      <c r="I706" s="16">
        <f>SUMIFS('Filing Data'!$X:$X,'Filing Data'!$D:$D,'Benchmark Value'!$B706)</f>
        <v>0</v>
      </c>
      <c r="J706" s="16">
        <f t="shared" si="150"/>
        <v>28015936.438124154</v>
      </c>
      <c r="K706" s="10">
        <f>SUM(I$11:I705)</f>
        <v>0</v>
      </c>
      <c r="L706" s="27">
        <f t="shared" si="147"/>
        <v>365</v>
      </c>
      <c r="M706" s="7">
        <f t="shared" si="155"/>
        <v>76755.99024143604</v>
      </c>
      <c r="N706" s="7">
        <f>IF(ISNA(VLOOKUP(B706,'Distribution Data'!$G:$H,2,FALSE)),0,VLOOKUP(B706,'Distribution Data'!$G:$H,2,FALSE))</f>
        <v>0</v>
      </c>
      <c r="O706" s="16">
        <f>IF(ISNA(INDEX($C705:$C$3618,MATCH(TRUE,INDEX($C705:$C$3618&lt;&gt;$C705,0),0))), O705, INDEX($C705:$C$3618,MATCH(TRUE,INDEX($C705:$C$3618&lt;&gt;$C705,0),0)))</f>
        <v>1890145301.1793325</v>
      </c>
      <c r="P706" s="16">
        <f t="shared" si="159"/>
        <v>1691182637.8972976</v>
      </c>
      <c r="Q706" s="27">
        <f t="shared" si="151"/>
        <v>79</v>
      </c>
      <c r="R706" s="7">
        <f t="shared" si="156"/>
        <v>2518514.725089049</v>
      </c>
      <c r="S706" s="7">
        <f t="shared" si="148"/>
        <v>2399968.2106277398</v>
      </c>
      <c r="T706" s="5">
        <f>VLOOKUP($B706,'Benchmark Data'!$A:$B,2,FALSE)</f>
        <v>12.97</v>
      </c>
      <c r="U706" s="12">
        <f t="shared" si="157"/>
        <v>1.1632546835828496E-2</v>
      </c>
      <c r="V706" s="7">
        <f t="shared" si="158"/>
        <v>1994044700.2728114</v>
      </c>
    </row>
    <row r="707" spans="1:22" x14ac:dyDescent="0.25">
      <c r="A707" s="5">
        <f t="shared" si="149"/>
        <v>2005</v>
      </c>
      <c r="B707" s="6">
        <f t="shared" si="152"/>
        <v>38647</v>
      </c>
      <c r="C707" s="7">
        <f>MAX(SUMIFS('Filing Data'!$V:$V,'Filing Data'!$D:$D,'Benchmark Value'!$B707),C706)</f>
        <v>1691182637.8972976</v>
      </c>
      <c r="D707" s="7">
        <f>SUMIFS('Filing Data'!$Z:$Z,'Filing Data'!$D:$D,'Benchmark Value'!$B707)</f>
        <v>0</v>
      </c>
      <c r="E707" s="16">
        <f t="shared" si="153"/>
        <v>-15253541.340253821</v>
      </c>
      <c r="F707" s="10">
        <f>SUM(D$11:D706)</f>
        <v>0</v>
      </c>
      <c r="G707" s="10">
        <f t="shared" si="146"/>
        <v>365</v>
      </c>
      <c r="H707" s="7">
        <f t="shared" si="154"/>
        <v>-41790.524219873478</v>
      </c>
      <c r="I707" s="16">
        <f>SUMIFS('Filing Data'!$X:$X,'Filing Data'!$D:$D,'Benchmark Value'!$B707)</f>
        <v>0</v>
      </c>
      <c r="J707" s="16">
        <f t="shared" si="150"/>
        <v>28015936.438124154</v>
      </c>
      <c r="K707" s="10">
        <f>SUM(I$11:I706)</f>
        <v>0</v>
      </c>
      <c r="L707" s="27">
        <f t="shared" si="147"/>
        <v>365</v>
      </c>
      <c r="M707" s="7">
        <f t="shared" si="155"/>
        <v>76755.99024143604</v>
      </c>
      <c r="N707" s="7">
        <f>IF(ISNA(VLOOKUP(B707,'Distribution Data'!$G:$H,2,FALSE)),0,VLOOKUP(B707,'Distribution Data'!$G:$H,2,FALSE))</f>
        <v>0</v>
      </c>
      <c r="O707" s="16">
        <f>IF(ISNA(INDEX($C706:$C$3618,MATCH(TRUE,INDEX($C706:$C$3618&lt;&gt;$C706,0),0))), O706, INDEX($C706:$C$3618,MATCH(TRUE,INDEX($C706:$C$3618&lt;&gt;$C706,0),0)))</f>
        <v>1890145301.1793325</v>
      </c>
      <c r="P707" s="16">
        <f t="shared" si="159"/>
        <v>1691182637.8972976</v>
      </c>
      <c r="Q707" s="27">
        <f t="shared" si="151"/>
        <v>79</v>
      </c>
      <c r="R707" s="7">
        <f t="shared" si="156"/>
        <v>2518514.725089049</v>
      </c>
      <c r="S707" s="7">
        <f t="shared" si="148"/>
        <v>2399968.2106277398</v>
      </c>
      <c r="T707" s="5">
        <f>VLOOKUP($B707,'Benchmark Data'!$A:$B,2,FALSE)</f>
        <v>12.97</v>
      </c>
      <c r="U707" s="12">
        <f t="shared" si="157"/>
        <v>0</v>
      </c>
      <c r="V707" s="7">
        <f t="shared" si="158"/>
        <v>1996444668.4834392</v>
      </c>
    </row>
    <row r="708" spans="1:22" x14ac:dyDescent="0.25">
      <c r="A708" s="5">
        <f t="shared" si="149"/>
        <v>2005</v>
      </c>
      <c r="B708" s="6">
        <f t="shared" si="152"/>
        <v>38648</v>
      </c>
      <c r="C708" s="7">
        <f>MAX(SUMIFS('Filing Data'!$V:$V,'Filing Data'!$D:$D,'Benchmark Value'!$B708),C707)</f>
        <v>1691182637.8972976</v>
      </c>
      <c r="D708" s="7">
        <f>SUMIFS('Filing Data'!$Z:$Z,'Filing Data'!$D:$D,'Benchmark Value'!$B708)</f>
        <v>0</v>
      </c>
      <c r="E708" s="16">
        <f t="shared" si="153"/>
        <v>-15253541.340253821</v>
      </c>
      <c r="F708" s="10">
        <f>SUM(D$11:D707)</f>
        <v>0</v>
      </c>
      <c r="G708" s="10">
        <f t="shared" si="146"/>
        <v>365</v>
      </c>
      <c r="H708" s="7">
        <f t="shared" si="154"/>
        <v>-41790.524219873478</v>
      </c>
      <c r="I708" s="16">
        <f>SUMIFS('Filing Data'!$X:$X,'Filing Data'!$D:$D,'Benchmark Value'!$B708)</f>
        <v>0</v>
      </c>
      <c r="J708" s="16">
        <f t="shared" si="150"/>
        <v>28015936.438124154</v>
      </c>
      <c r="K708" s="10">
        <f>SUM(I$11:I707)</f>
        <v>0</v>
      </c>
      <c r="L708" s="27">
        <f t="shared" si="147"/>
        <v>365</v>
      </c>
      <c r="M708" s="7">
        <f t="shared" si="155"/>
        <v>76755.99024143604</v>
      </c>
      <c r="N708" s="7">
        <f>IF(ISNA(VLOOKUP(B708,'Distribution Data'!$G:$H,2,FALSE)),0,VLOOKUP(B708,'Distribution Data'!$G:$H,2,FALSE))</f>
        <v>0</v>
      </c>
      <c r="O708" s="16">
        <f>IF(ISNA(INDEX($C707:$C$3618,MATCH(TRUE,INDEX($C707:$C$3618&lt;&gt;$C707,0),0))), O707, INDEX($C707:$C$3618,MATCH(TRUE,INDEX($C707:$C$3618&lt;&gt;$C707,0),0)))</f>
        <v>1890145301.1793325</v>
      </c>
      <c r="P708" s="16">
        <f t="shared" si="159"/>
        <v>1691182637.8972976</v>
      </c>
      <c r="Q708" s="27">
        <f t="shared" si="151"/>
        <v>79</v>
      </c>
      <c r="R708" s="7">
        <f t="shared" si="156"/>
        <v>2518514.725089049</v>
      </c>
      <c r="S708" s="7">
        <f t="shared" si="148"/>
        <v>2399968.2106277398</v>
      </c>
      <c r="T708" s="5">
        <f>VLOOKUP($B708,'Benchmark Data'!$A:$B,2,FALSE)</f>
        <v>12.97</v>
      </c>
      <c r="U708" s="12">
        <f t="shared" si="157"/>
        <v>0</v>
      </c>
      <c r="V708" s="7">
        <f t="shared" si="158"/>
        <v>1998844636.694067</v>
      </c>
    </row>
    <row r="709" spans="1:22" x14ac:dyDescent="0.25">
      <c r="A709" s="5">
        <f t="shared" si="149"/>
        <v>2005</v>
      </c>
      <c r="B709" s="6">
        <f t="shared" si="152"/>
        <v>38649</v>
      </c>
      <c r="C709" s="7">
        <f>MAX(SUMIFS('Filing Data'!$V:$V,'Filing Data'!$D:$D,'Benchmark Value'!$B709),C708)</f>
        <v>1691182637.8972976</v>
      </c>
      <c r="D709" s="7">
        <f>SUMIFS('Filing Data'!$Z:$Z,'Filing Data'!$D:$D,'Benchmark Value'!$B709)</f>
        <v>0</v>
      </c>
      <c r="E709" s="16">
        <f t="shared" si="153"/>
        <v>-15253541.340253821</v>
      </c>
      <c r="F709" s="10">
        <f>SUM(D$11:D708)</f>
        <v>0</v>
      </c>
      <c r="G709" s="10">
        <f t="shared" si="146"/>
        <v>365</v>
      </c>
      <c r="H709" s="7">
        <f t="shared" si="154"/>
        <v>-41790.524219873478</v>
      </c>
      <c r="I709" s="16">
        <f>SUMIFS('Filing Data'!$X:$X,'Filing Data'!$D:$D,'Benchmark Value'!$B709)</f>
        <v>0</v>
      </c>
      <c r="J709" s="16">
        <f t="shared" si="150"/>
        <v>28015936.438124154</v>
      </c>
      <c r="K709" s="10">
        <f>SUM(I$11:I708)</f>
        <v>0</v>
      </c>
      <c r="L709" s="27">
        <f t="shared" si="147"/>
        <v>365</v>
      </c>
      <c r="M709" s="7">
        <f t="shared" si="155"/>
        <v>76755.99024143604</v>
      </c>
      <c r="N709" s="7">
        <f>IF(ISNA(VLOOKUP(B709,'Distribution Data'!$G:$H,2,FALSE)),0,VLOOKUP(B709,'Distribution Data'!$G:$H,2,FALSE))</f>
        <v>0</v>
      </c>
      <c r="O709" s="16">
        <f>IF(ISNA(INDEX($C708:$C$3618,MATCH(TRUE,INDEX($C708:$C$3618&lt;&gt;$C708,0),0))), O708, INDEX($C708:$C$3618,MATCH(TRUE,INDEX($C708:$C$3618&lt;&gt;$C708,0),0)))</f>
        <v>1890145301.1793325</v>
      </c>
      <c r="P709" s="16">
        <f t="shared" si="159"/>
        <v>1691182637.8972976</v>
      </c>
      <c r="Q709" s="27">
        <f t="shared" si="151"/>
        <v>79</v>
      </c>
      <c r="R709" s="7">
        <f t="shared" si="156"/>
        <v>2518514.725089049</v>
      </c>
      <c r="S709" s="7">
        <f t="shared" si="148"/>
        <v>2399968.2106277398</v>
      </c>
      <c r="T709" s="5">
        <f>VLOOKUP($B709,'Benchmark Data'!$A:$B,2,FALSE)</f>
        <v>13.21</v>
      </c>
      <c r="U709" s="12">
        <f t="shared" si="157"/>
        <v>1.8335120205881447E-2</v>
      </c>
      <c r="V709" s="7">
        <f t="shared" si="158"/>
        <v>2038231706.8944077</v>
      </c>
    </row>
    <row r="710" spans="1:22" x14ac:dyDescent="0.25">
      <c r="A710" s="5">
        <f t="shared" si="149"/>
        <v>2005</v>
      </c>
      <c r="B710" s="6">
        <f t="shared" si="152"/>
        <v>38650</v>
      </c>
      <c r="C710" s="7">
        <f>MAX(SUMIFS('Filing Data'!$V:$V,'Filing Data'!$D:$D,'Benchmark Value'!$B710),C709)</f>
        <v>1691182637.8972976</v>
      </c>
      <c r="D710" s="7">
        <f>SUMIFS('Filing Data'!$Z:$Z,'Filing Data'!$D:$D,'Benchmark Value'!$B710)</f>
        <v>0</v>
      </c>
      <c r="E710" s="16">
        <f t="shared" si="153"/>
        <v>-15253541.340253821</v>
      </c>
      <c r="F710" s="10">
        <f>SUM(D$11:D709)</f>
        <v>0</v>
      </c>
      <c r="G710" s="10">
        <f t="shared" si="146"/>
        <v>365</v>
      </c>
      <c r="H710" s="7">
        <f t="shared" si="154"/>
        <v>-41790.524219873478</v>
      </c>
      <c r="I710" s="16">
        <f>SUMIFS('Filing Data'!$X:$X,'Filing Data'!$D:$D,'Benchmark Value'!$B710)</f>
        <v>0</v>
      </c>
      <c r="J710" s="16">
        <f t="shared" si="150"/>
        <v>28015936.438124154</v>
      </c>
      <c r="K710" s="10">
        <f>SUM(I$11:I709)</f>
        <v>0</v>
      </c>
      <c r="L710" s="27">
        <f t="shared" si="147"/>
        <v>365</v>
      </c>
      <c r="M710" s="7">
        <f t="shared" si="155"/>
        <v>76755.99024143604</v>
      </c>
      <c r="N710" s="7">
        <f>IF(ISNA(VLOOKUP(B710,'Distribution Data'!$G:$H,2,FALSE)),0,VLOOKUP(B710,'Distribution Data'!$G:$H,2,FALSE))</f>
        <v>0</v>
      </c>
      <c r="O710" s="16">
        <f>IF(ISNA(INDEX($C709:$C$3618,MATCH(TRUE,INDEX($C709:$C$3618&lt;&gt;$C709,0),0))), O709, INDEX($C709:$C$3618,MATCH(TRUE,INDEX($C709:$C$3618&lt;&gt;$C709,0),0)))</f>
        <v>1890145301.1793325</v>
      </c>
      <c r="P710" s="16">
        <f t="shared" si="159"/>
        <v>1691182637.8972976</v>
      </c>
      <c r="Q710" s="27">
        <f t="shared" si="151"/>
        <v>79</v>
      </c>
      <c r="R710" s="7">
        <f t="shared" si="156"/>
        <v>2518514.725089049</v>
      </c>
      <c r="S710" s="7">
        <f t="shared" si="148"/>
        <v>2399968.2106277398</v>
      </c>
      <c r="T710" s="5">
        <f>VLOOKUP($B710,'Benchmark Data'!$A:$B,2,FALSE)</f>
        <v>13.14</v>
      </c>
      <c r="U710" s="12">
        <f t="shared" si="157"/>
        <v>-5.3131054777695386E-3</v>
      </c>
      <c r="V710" s="7">
        <f t="shared" si="158"/>
        <v>2029831052.8883352</v>
      </c>
    </row>
    <row r="711" spans="1:22" x14ac:dyDescent="0.25">
      <c r="A711" s="5">
        <f t="shared" si="149"/>
        <v>2005</v>
      </c>
      <c r="B711" s="6">
        <f t="shared" si="152"/>
        <v>38651</v>
      </c>
      <c r="C711" s="7">
        <f>MAX(SUMIFS('Filing Data'!$V:$V,'Filing Data'!$D:$D,'Benchmark Value'!$B711),C710)</f>
        <v>1691182637.8972976</v>
      </c>
      <c r="D711" s="7">
        <f>SUMIFS('Filing Data'!$Z:$Z,'Filing Data'!$D:$D,'Benchmark Value'!$B711)</f>
        <v>0</v>
      </c>
      <c r="E711" s="16">
        <f t="shared" si="153"/>
        <v>-15253541.340253821</v>
      </c>
      <c r="F711" s="10">
        <f>SUM(D$11:D710)</f>
        <v>0</v>
      </c>
      <c r="G711" s="10">
        <f t="shared" si="146"/>
        <v>365</v>
      </c>
      <c r="H711" s="7">
        <f t="shared" si="154"/>
        <v>-41790.524219873478</v>
      </c>
      <c r="I711" s="16">
        <f>SUMIFS('Filing Data'!$X:$X,'Filing Data'!$D:$D,'Benchmark Value'!$B711)</f>
        <v>0</v>
      </c>
      <c r="J711" s="16">
        <f t="shared" si="150"/>
        <v>28015936.438124154</v>
      </c>
      <c r="K711" s="10">
        <f>SUM(I$11:I710)</f>
        <v>0</v>
      </c>
      <c r="L711" s="27">
        <f t="shared" si="147"/>
        <v>365</v>
      </c>
      <c r="M711" s="7">
        <f t="shared" si="155"/>
        <v>76755.99024143604</v>
      </c>
      <c r="N711" s="7">
        <f>IF(ISNA(VLOOKUP(B711,'Distribution Data'!$G:$H,2,FALSE)),0,VLOOKUP(B711,'Distribution Data'!$G:$H,2,FALSE))</f>
        <v>0</v>
      </c>
      <c r="O711" s="16">
        <f>IF(ISNA(INDEX($C710:$C$3618,MATCH(TRUE,INDEX($C710:$C$3618&lt;&gt;$C710,0),0))), O710, INDEX($C710:$C$3618,MATCH(TRUE,INDEX($C710:$C$3618&lt;&gt;$C710,0),0)))</f>
        <v>1890145301.1793325</v>
      </c>
      <c r="P711" s="16">
        <f t="shared" si="159"/>
        <v>1691182637.8972976</v>
      </c>
      <c r="Q711" s="27">
        <f t="shared" si="151"/>
        <v>79</v>
      </c>
      <c r="R711" s="7">
        <f t="shared" si="156"/>
        <v>2518514.725089049</v>
      </c>
      <c r="S711" s="7">
        <f t="shared" si="148"/>
        <v>2399968.2106277398</v>
      </c>
      <c r="T711" s="5">
        <f>VLOOKUP($B711,'Benchmark Data'!$A:$B,2,FALSE)</f>
        <v>13.02</v>
      </c>
      <c r="U711" s="12">
        <f t="shared" si="157"/>
        <v>-9.1743762760413804E-3</v>
      </c>
      <c r="V711" s="7">
        <f t="shared" si="158"/>
        <v>2013693751.2095716</v>
      </c>
    </row>
    <row r="712" spans="1:22" x14ac:dyDescent="0.25">
      <c r="A712" s="5">
        <f t="shared" si="149"/>
        <v>2005</v>
      </c>
      <c r="B712" s="6">
        <f t="shared" si="152"/>
        <v>38652</v>
      </c>
      <c r="C712" s="7">
        <f>MAX(SUMIFS('Filing Data'!$V:$V,'Filing Data'!$D:$D,'Benchmark Value'!$B712),C711)</f>
        <v>1691182637.8972976</v>
      </c>
      <c r="D712" s="7">
        <f>SUMIFS('Filing Data'!$Z:$Z,'Filing Data'!$D:$D,'Benchmark Value'!$B712)</f>
        <v>0</v>
      </c>
      <c r="E712" s="16">
        <f t="shared" si="153"/>
        <v>-15253541.340253821</v>
      </c>
      <c r="F712" s="10">
        <f>SUM(D$11:D711)</f>
        <v>0</v>
      </c>
      <c r="G712" s="10">
        <f t="shared" si="146"/>
        <v>365</v>
      </c>
      <c r="H712" s="7">
        <f t="shared" si="154"/>
        <v>-41790.524219873478</v>
      </c>
      <c r="I712" s="16">
        <f>SUMIFS('Filing Data'!$X:$X,'Filing Data'!$D:$D,'Benchmark Value'!$B712)</f>
        <v>0</v>
      </c>
      <c r="J712" s="16">
        <f t="shared" si="150"/>
        <v>28015936.438124154</v>
      </c>
      <c r="K712" s="10">
        <f>SUM(I$11:I711)</f>
        <v>0</v>
      </c>
      <c r="L712" s="27">
        <f t="shared" si="147"/>
        <v>365</v>
      </c>
      <c r="M712" s="7">
        <f t="shared" si="155"/>
        <v>76755.99024143604</v>
      </c>
      <c r="N712" s="7">
        <f>IF(ISNA(VLOOKUP(B712,'Distribution Data'!$G:$H,2,FALSE)),0,VLOOKUP(B712,'Distribution Data'!$G:$H,2,FALSE))</f>
        <v>0</v>
      </c>
      <c r="O712" s="16">
        <f>IF(ISNA(INDEX($C711:$C$3618,MATCH(TRUE,INDEX($C711:$C$3618&lt;&gt;$C711,0),0))), O711, INDEX($C711:$C$3618,MATCH(TRUE,INDEX($C711:$C$3618&lt;&gt;$C711,0),0)))</f>
        <v>1890145301.1793325</v>
      </c>
      <c r="P712" s="16">
        <f t="shared" si="159"/>
        <v>1691182637.8972976</v>
      </c>
      <c r="Q712" s="27">
        <f t="shared" si="151"/>
        <v>79</v>
      </c>
      <c r="R712" s="7">
        <f t="shared" si="156"/>
        <v>2518514.725089049</v>
      </c>
      <c r="S712" s="7">
        <f t="shared" si="148"/>
        <v>2399968.2106277398</v>
      </c>
      <c r="T712" s="5">
        <f>VLOOKUP($B712,'Benchmark Data'!$A:$B,2,FALSE)</f>
        <v>12.88</v>
      </c>
      <c r="U712" s="12">
        <f t="shared" si="157"/>
        <v>-1.0810916104215506E-2</v>
      </c>
      <c r="V712" s="7">
        <f t="shared" si="158"/>
        <v>1994441098.4394515</v>
      </c>
    </row>
    <row r="713" spans="1:22" x14ac:dyDescent="0.25">
      <c r="A713" s="5">
        <f t="shared" si="149"/>
        <v>2005</v>
      </c>
      <c r="B713" s="6">
        <f t="shared" si="152"/>
        <v>38653</v>
      </c>
      <c r="C713" s="7">
        <f>MAX(SUMIFS('Filing Data'!$V:$V,'Filing Data'!$D:$D,'Benchmark Value'!$B713),C712)</f>
        <v>1691182637.8972976</v>
      </c>
      <c r="D713" s="7">
        <f>SUMIFS('Filing Data'!$Z:$Z,'Filing Data'!$D:$D,'Benchmark Value'!$B713)</f>
        <v>0</v>
      </c>
      <c r="E713" s="16">
        <f t="shared" si="153"/>
        <v>-15253541.340253821</v>
      </c>
      <c r="F713" s="10">
        <f>SUM(D$11:D712)</f>
        <v>0</v>
      </c>
      <c r="G713" s="10">
        <f t="shared" si="146"/>
        <v>365</v>
      </c>
      <c r="H713" s="7">
        <f t="shared" si="154"/>
        <v>-41790.524219873478</v>
      </c>
      <c r="I713" s="16">
        <f>SUMIFS('Filing Data'!$X:$X,'Filing Data'!$D:$D,'Benchmark Value'!$B713)</f>
        <v>0</v>
      </c>
      <c r="J713" s="16">
        <f t="shared" si="150"/>
        <v>28015936.438124154</v>
      </c>
      <c r="K713" s="10">
        <f>SUM(I$11:I712)</f>
        <v>0</v>
      </c>
      <c r="L713" s="27">
        <f t="shared" si="147"/>
        <v>365</v>
      </c>
      <c r="M713" s="7">
        <f t="shared" si="155"/>
        <v>76755.99024143604</v>
      </c>
      <c r="N713" s="7">
        <f>IF(ISNA(VLOOKUP(B713,'Distribution Data'!$G:$H,2,FALSE)),0,VLOOKUP(B713,'Distribution Data'!$G:$H,2,FALSE))</f>
        <v>0</v>
      </c>
      <c r="O713" s="16">
        <f>IF(ISNA(INDEX($C712:$C$3618,MATCH(TRUE,INDEX($C712:$C$3618&lt;&gt;$C712,0),0))), O712, INDEX($C712:$C$3618,MATCH(TRUE,INDEX($C712:$C$3618&lt;&gt;$C712,0),0)))</f>
        <v>1890145301.1793325</v>
      </c>
      <c r="P713" s="16">
        <f t="shared" si="159"/>
        <v>1691182637.8972976</v>
      </c>
      <c r="Q713" s="27">
        <f t="shared" si="151"/>
        <v>79</v>
      </c>
      <c r="R713" s="7">
        <f t="shared" si="156"/>
        <v>2518514.725089049</v>
      </c>
      <c r="S713" s="7">
        <f t="shared" si="148"/>
        <v>2399968.2106277398</v>
      </c>
      <c r="T713" s="5">
        <f>VLOOKUP($B713,'Benchmark Data'!$A:$B,2,FALSE)</f>
        <v>13.24</v>
      </c>
      <c r="U713" s="12">
        <f t="shared" si="157"/>
        <v>2.7566829832654592E-2</v>
      </c>
      <c r="V713" s="7">
        <f t="shared" si="158"/>
        <v>2052586314.7431073</v>
      </c>
    </row>
    <row r="714" spans="1:22" x14ac:dyDescent="0.25">
      <c r="A714" s="5">
        <f t="shared" si="149"/>
        <v>2005</v>
      </c>
      <c r="B714" s="6">
        <f t="shared" si="152"/>
        <v>38654</v>
      </c>
      <c r="C714" s="7">
        <f>MAX(SUMIFS('Filing Data'!$V:$V,'Filing Data'!$D:$D,'Benchmark Value'!$B714),C713)</f>
        <v>1691182637.8972976</v>
      </c>
      <c r="D714" s="7">
        <f>SUMIFS('Filing Data'!$Z:$Z,'Filing Data'!$D:$D,'Benchmark Value'!$B714)</f>
        <v>0</v>
      </c>
      <c r="E714" s="16">
        <f t="shared" si="153"/>
        <v>-15253541.340253821</v>
      </c>
      <c r="F714" s="10">
        <f>SUM(D$11:D713)</f>
        <v>0</v>
      </c>
      <c r="G714" s="10">
        <f t="shared" si="146"/>
        <v>365</v>
      </c>
      <c r="H714" s="7">
        <f t="shared" si="154"/>
        <v>-41790.524219873478</v>
      </c>
      <c r="I714" s="16">
        <f>SUMIFS('Filing Data'!$X:$X,'Filing Data'!$D:$D,'Benchmark Value'!$B714)</f>
        <v>0</v>
      </c>
      <c r="J714" s="16">
        <f t="shared" si="150"/>
        <v>28015936.438124154</v>
      </c>
      <c r="K714" s="10">
        <f>SUM(I$11:I713)</f>
        <v>0</v>
      </c>
      <c r="L714" s="27">
        <f t="shared" si="147"/>
        <v>365</v>
      </c>
      <c r="M714" s="7">
        <f t="shared" si="155"/>
        <v>76755.99024143604</v>
      </c>
      <c r="N714" s="7">
        <f>IF(ISNA(VLOOKUP(B714,'Distribution Data'!$G:$H,2,FALSE)),0,VLOOKUP(B714,'Distribution Data'!$G:$H,2,FALSE))</f>
        <v>0</v>
      </c>
      <c r="O714" s="16">
        <f>IF(ISNA(INDEX($C713:$C$3618,MATCH(TRUE,INDEX($C713:$C$3618&lt;&gt;$C713,0),0))), O713, INDEX($C713:$C$3618,MATCH(TRUE,INDEX($C713:$C$3618&lt;&gt;$C713,0),0)))</f>
        <v>1890145301.1793325</v>
      </c>
      <c r="P714" s="16">
        <f t="shared" si="159"/>
        <v>1691182637.8972976</v>
      </c>
      <c r="Q714" s="27">
        <f t="shared" si="151"/>
        <v>79</v>
      </c>
      <c r="R714" s="7">
        <f t="shared" si="156"/>
        <v>2518514.725089049</v>
      </c>
      <c r="S714" s="7">
        <f t="shared" si="148"/>
        <v>2399968.2106277398</v>
      </c>
      <c r="T714" s="5">
        <f>VLOOKUP($B714,'Benchmark Data'!$A:$B,2,FALSE)</f>
        <v>13.24</v>
      </c>
      <c r="U714" s="12">
        <f t="shared" si="157"/>
        <v>0</v>
      </c>
      <c r="V714" s="7">
        <f t="shared" si="158"/>
        <v>2054986282.9537351</v>
      </c>
    </row>
    <row r="715" spans="1:22" x14ac:dyDescent="0.25">
      <c r="A715" s="5">
        <f t="shared" si="149"/>
        <v>2005</v>
      </c>
      <c r="B715" s="6">
        <f t="shared" si="152"/>
        <v>38655</v>
      </c>
      <c r="C715" s="7">
        <f>MAX(SUMIFS('Filing Data'!$V:$V,'Filing Data'!$D:$D,'Benchmark Value'!$B715),C714)</f>
        <v>1691182637.8972976</v>
      </c>
      <c r="D715" s="7">
        <f>SUMIFS('Filing Data'!$Z:$Z,'Filing Data'!$D:$D,'Benchmark Value'!$B715)</f>
        <v>0</v>
      </c>
      <c r="E715" s="16">
        <f t="shared" si="153"/>
        <v>-15253541.340253821</v>
      </c>
      <c r="F715" s="10">
        <f>SUM(D$11:D714)</f>
        <v>0</v>
      </c>
      <c r="G715" s="10">
        <f t="shared" ref="G715:G778" si="160">COUNTIFS(F$11:F$3618,F715,A$11:A$3618,YEAR(B715))</f>
        <v>365</v>
      </c>
      <c r="H715" s="7">
        <f t="shared" si="154"/>
        <v>-41790.524219873478</v>
      </c>
      <c r="I715" s="16">
        <f>SUMIFS('Filing Data'!$X:$X,'Filing Data'!$D:$D,'Benchmark Value'!$B715)</f>
        <v>0</v>
      </c>
      <c r="J715" s="16">
        <f t="shared" si="150"/>
        <v>28015936.438124154</v>
      </c>
      <c r="K715" s="10">
        <f>SUM(I$11:I714)</f>
        <v>0</v>
      </c>
      <c r="L715" s="27">
        <f t="shared" ref="L715:L778" si="161">COUNTIFS(K$11:K$3618,K715,A$11:A$3618,YEAR(B715))</f>
        <v>365</v>
      </c>
      <c r="M715" s="7">
        <f t="shared" si="155"/>
        <v>76755.99024143604</v>
      </c>
      <c r="N715" s="7">
        <f>IF(ISNA(VLOOKUP(B715,'Distribution Data'!$G:$H,2,FALSE)),0,VLOOKUP(B715,'Distribution Data'!$G:$H,2,FALSE))</f>
        <v>0</v>
      </c>
      <c r="O715" s="16">
        <f>IF(ISNA(INDEX($C714:$C$3618,MATCH(TRUE,INDEX($C714:$C$3618&lt;&gt;$C714,0),0))), O714, INDEX($C714:$C$3618,MATCH(TRUE,INDEX($C714:$C$3618&lt;&gt;$C714,0),0)))</f>
        <v>1890145301.1793325</v>
      </c>
      <c r="P715" s="16">
        <f t="shared" si="159"/>
        <v>1691182637.8972976</v>
      </c>
      <c r="Q715" s="27">
        <f t="shared" si="151"/>
        <v>79</v>
      </c>
      <c r="R715" s="7">
        <f t="shared" si="156"/>
        <v>2518514.725089049</v>
      </c>
      <c r="S715" s="7">
        <f t="shared" ref="S715:S778" si="162">IF(AND($E$3&lt;&gt;"Y",$E$4&lt;&gt;"Y"),R715-N715+H715, IF(AND($E$3="Y",$E$4="Y"), R715-N715-M715, IF($E$4="Y", R715-N715-M715+H715, IF($E$3="Y", R715-N715, R715-N715))))</f>
        <v>2399968.2106277398</v>
      </c>
      <c r="T715" s="5">
        <f>VLOOKUP($B715,'Benchmark Data'!$A:$B,2,FALSE)</f>
        <v>13.24</v>
      </c>
      <c r="U715" s="12">
        <f t="shared" si="157"/>
        <v>0</v>
      </c>
      <c r="V715" s="7">
        <f t="shared" si="158"/>
        <v>2057386251.1643629</v>
      </c>
    </row>
    <row r="716" spans="1:22" x14ac:dyDescent="0.25">
      <c r="A716" s="5">
        <f t="shared" ref="A716:A779" si="163">YEAR(B716)</f>
        <v>2005</v>
      </c>
      <c r="B716" s="6">
        <f t="shared" si="152"/>
        <v>38656</v>
      </c>
      <c r="C716" s="7">
        <f>MAX(SUMIFS('Filing Data'!$V:$V,'Filing Data'!$D:$D,'Benchmark Value'!$B716),C715)</f>
        <v>1691182637.8972976</v>
      </c>
      <c r="D716" s="7">
        <f>SUMIFS('Filing Data'!$Z:$Z,'Filing Data'!$D:$D,'Benchmark Value'!$B716)</f>
        <v>0</v>
      </c>
      <c r="E716" s="16">
        <f t="shared" si="153"/>
        <v>-15253541.340253821</v>
      </c>
      <c r="F716" s="10">
        <f>SUM(D$11:D715)</f>
        <v>0</v>
      </c>
      <c r="G716" s="10">
        <f t="shared" si="160"/>
        <v>365</v>
      </c>
      <c r="H716" s="7">
        <f t="shared" si="154"/>
        <v>-41790.524219873478</v>
      </c>
      <c r="I716" s="16">
        <f>SUMIFS('Filing Data'!$X:$X,'Filing Data'!$D:$D,'Benchmark Value'!$B716)</f>
        <v>0</v>
      </c>
      <c r="J716" s="16">
        <f t="shared" ref="J716:J779" si="164">IF(I716&lt;&gt;0,J715,IF(ISNA(INDEX($I716:$I1080,MATCH(TRUE,INDEX($I716:$I1080&lt;&gt;$I716,0),0))),0,INDEX($I716:$I1080,MATCH(TRUE,INDEX($I716:$I1080&lt;&gt;$I716,0),0))))</f>
        <v>28015936.438124154</v>
      </c>
      <c r="K716" s="10">
        <f>SUM(I$11:I715)</f>
        <v>0</v>
      </c>
      <c r="L716" s="27">
        <f t="shared" si="161"/>
        <v>365</v>
      </c>
      <c r="M716" s="7">
        <f t="shared" si="155"/>
        <v>76755.99024143604</v>
      </c>
      <c r="N716" s="7">
        <f>IF(ISNA(VLOOKUP(B716,'Distribution Data'!$G:$H,2,FALSE)),0,VLOOKUP(B716,'Distribution Data'!$G:$H,2,FALSE))</f>
        <v>0</v>
      </c>
      <c r="O716" s="16">
        <f>IF(ISNA(INDEX($C715:$C$3618,MATCH(TRUE,INDEX($C715:$C$3618&lt;&gt;$C715,0),0))), O715, INDEX($C715:$C$3618,MATCH(TRUE,INDEX($C715:$C$3618&lt;&gt;$C715,0),0)))</f>
        <v>1890145301.1793325</v>
      </c>
      <c r="P716" s="16">
        <f t="shared" si="159"/>
        <v>1691182637.8972976</v>
      </c>
      <c r="Q716" s="27">
        <f t="shared" ref="Q716:Q779" si="165">MATCH($O716,$C$11:$C$3618,0)-MATCH($C715,$C$11:$C$3618,0)</f>
        <v>79</v>
      </c>
      <c r="R716" s="7">
        <f t="shared" si="156"/>
        <v>2518514.725089049</v>
      </c>
      <c r="S716" s="7">
        <f t="shared" si="162"/>
        <v>2399968.2106277398</v>
      </c>
      <c r="T716" s="5">
        <f>VLOOKUP($B716,'Benchmark Data'!$A:$B,2,FALSE)</f>
        <v>13.33</v>
      </c>
      <c r="U716" s="12">
        <f t="shared" si="157"/>
        <v>6.7745836817551209E-3</v>
      </c>
      <c r="V716" s="7">
        <f t="shared" si="158"/>
        <v>2073771473.3481624</v>
      </c>
    </row>
    <row r="717" spans="1:22" x14ac:dyDescent="0.25">
      <c r="A717" s="5">
        <f t="shared" si="163"/>
        <v>2005</v>
      </c>
      <c r="B717" s="6">
        <f t="shared" ref="B717:B780" si="166">B716+1</f>
        <v>38657</v>
      </c>
      <c r="C717" s="7">
        <f>MAX(SUMIFS('Filing Data'!$V:$V,'Filing Data'!$D:$D,'Benchmark Value'!$B717),C716)</f>
        <v>1691182637.8972976</v>
      </c>
      <c r="D717" s="7">
        <f>SUMIFS('Filing Data'!$Z:$Z,'Filing Data'!$D:$D,'Benchmark Value'!$B717)</f>
        <v>0</v>
      </c>
      <c r="E717" s="16">
        <f t="shared" ref="E717:E780" si="167">IF(D717&lt;&gt;0,E716,IF(ISNA(INDEX($D717:$D1081,MATCH(TRUE,INDEX($D717:$D1081&lt;&gt;$D717,0),0))),0,INDEX($D717:$D1081,MATCH(TRUE,INDEX($D717:$D1081&lt;&gt;$D717,0),0))))</f>
        <v>-15253541.340253821</v>
      </c>
      <c r="F717" s="10">
        <f>SUM(D$11:D716)</f>
        <v>0</v>
      </c>
      <c r="G717" s="10">
        <f t="shared" si="160"/>
        <v>365</v>
      </c>
      <c r="H717" s="7">
        <f t="shared" ref="H717:H780" si="168">E717/G717</f>
        <v>-41790.524219873478</v>
      </c>
      <c r="I717" s="16">
        <f>SUMIFS('Filing Data'!$X:$X,'Filing Data'!$D:$D,'Benchmark Value'!$B717)</f>
        <v>0</v>
      </c>
      <c r="J717" s="16">
        <f t="shared" si="164"/>
        <v>28015936.438124154</v>
      </c>
      <c r="K717" s="10">
        <f>SUM(I$11:I716)</f>
        <v>0</v>
      </c>
      <c r="L717" s="27">
        <f t="shared" si="161"/>
        <v>365</v>
      </c>
      <c r="M717" s="7">
        <f t="shared" ref="M717:M780" si="169">J717/L717</f>
        <v>76755.99024143604</v>
      </c>
      <c r="N717" s="7">
        <f>IF(ISNA(VLOOKUP(B717,'Distribution Data'!$G:$H,2,FALSE)),0,VLOOKUP(B717,'Distribution Data'!$G:$H,2,FALSE))</f>
        <v>0</v>
      </c>
      <c r="O717" s="16">
        <f>IF(ISNA(INDEX($C716:$C$3618,MATCH(TRUE,INDEX($C716:$C$3618&lt;&gt;$C716,0),0))), O716, INDEX($C716:$C$3618,MATCH(TRUE,INDEX($C716:$C$3618&lt;&gt;$C716,0),0)))</f>
        <v>1890145301.1793325</v>
      </c>
      <c r="P717" s="16">
        <f t="shared" si="159"/>
        <v>1691182637.8972976</v>
      </c>
      <c r="Q717" s="27">
        <f t="shared" si="165"/>
        <v>79</v>
      </c>
      <c r="R717" s="7">
        <f t="shared" ref="R717:R780" si="170">IF(Q717=0, 0, (O717-P717)/Q717)</f>
        <v>2518514.725089049</v>
      </c>
      <c r="S717" s="7">
        <f t="shared" si="162"/>
        <v>2399968.2106277398</v>
      </c>
      <c r="T717" s="5">
        <f>VLOOKUP($B717,'Benchmark Data'!$A:$B,2,FALSE)</f>
        <v>13.04</v>
      </c>
      <c r="U717" s="12">
        <f t="shared" ref="U717:U780" si="171">LN(T717/T716)</f>
        <v>-2.1995577692110461E-2</v>
      </c>
      <c r="V717" s="7">
        <f t="shared" ref="V717:V780" si="172">V716*EXP($U717)+$S717</f>
        <v>2031055633.0613432</v>
      </c>
    </row>
    <row r="718" spans="1:22" x14ac:dyDescent="0.25">
      <c r="A718" s="5">
        <f t="shared" si="163"/>
        <v>2005</v>
      </c>
      <c r="B718" s="6">
        <f t="shared" si="166"/>
        <v>38658</v>
      </c>
      <c r="C718" s="7">
        <f>MAX(SUMIFS('Filing Data'!$V:$V,'Filing Data'!$D:$D,'Benchmark Value'!$B718),C717)</f>
        <v>1691182637.8972976</v>
      </c>
      <c r="D718" s="7">
        <f>SUMIFS('Filing Data'!$Z:$Z,'Filing Data'!$D:$D,'Benchmark Value'!$B718)</f>
        <v>0</v>
      </c>
      <c r="E718" s="16">
        <f t="shared" si="167"/>
        <v>-15253541.340253821</v>
      </c>
      <c r="F718" s="10">
        <f>SUM(D$11:D717)</f>
        <v>0</v>
      </c>
      <c r="G718" s="10">
        <f t="shared" si="160"/>
        <v>365</v>
      </c>
      <c r="H718" s="7">
        <f t="shared" si="168"/>
        <v>-41790.524219873478</v>
      </c>
      <c r="I718" s="16">
        <f>SUMIFS('Filing Data'!$X:$X,'Filing Data'!$D:$D,'Benchmark Value'!$B718)</f>
        <v>0</v>
      </c>
      <c r="J718" s="16">
        <f t="shared" si="164"/>
        <v>28015936.438124154</v>
      </c>
      <c r="K718" s="10">
        <f>SUM(I$11:I717)</f>
        <v>0</v>
      </c>
      <c r="L718" s="27">
        <f t="shared" si="161"/>
        <v>365</v>
      </c>
      <c r="M718" s="7">
        <f t="shared" si="169"/>
        <v>76755.99024143604</v>
      </c>
      <c r="N718" s="7">
        <f>IF(ISNA(VLOOKUP(B718,'Distribution Data'!$G:$H,2,FALSE)),0,VLOOKUP(B718,'Distribution Data'!$G:$H,2,FALSE))</f>
        <v>0</v>
      </c>
      <c r="O718" s="16">
        <f>IF(ISNA(INDEX($C717:$C$3618,MATCH(TRUE,INDEX($C717:$C$3618&lt;&gt;$C717,0),0))), O717, INDEX($C717:$C$3618,MATCH(TRUE,INDEX($C717:$C$3618&lt;&gt;$C717,0),0)))</f>
        <v>1890145301.1793325</v>
      </c>
      <c r="P718" s="16">
        <f t="shared" si="159"/>
        <v>1691182637.8972976</v>
      </c>
      <c r="Q718" s="27">
        <f t="shared" si="165"/>
        <v>79</v>
      </c>
      <c r="R718" s="7">
        <f t="shared" si="170"/>
        <v>2518514.725089049</v>
      </c>
      <c r="S718" s="7">
        <f t="shared" si="162"/>
        <v>2399968.2106277398</v>
      </c>
      <c r="T718" s="5">
        <f>VLOOKUP($B718,'Benchmark Data'!$A:$B,2,FALSE)</f>
        <v>13.16</v>
      </c>
      <c r="U718" s="12">
        <f t="shared" si="171"/>
        <v>9.1603693986644155E-3</v>
      </c>
      <c r="V718" s="7">
        <f t="shared" si="172"/>
        <v>2052146297.2817383</v>
      </c>
    </row>
    <row r="719" spans="1:22" x14ac:dyDescent="0.25">
      <c r="A719" s="5">
        <f t="shared" si="163"/>
        <v>2005</v>
      </c>
      <c r="B719" s="6">
        <f t="shared" si="166"/>
        <v>38659</v>
      </c>
      <c r="C719" s="7">
        <f>MAX(SUMIFS('Filing Data'!$V:$V,'Filing Data'!$D:$D,'Benchmark Value'!$B719),C718)</f>
        <v>1691182637.8972976</v>
      </c>
      <c r="D719" s="7">
        <f>SUMIFS('Filing Data'!$Z:$Z,'Filing Data'!$D:$D,'Benchmark Value'!$B719)</f>
        <v>0</v>
      </c>
      <c r="E719" s="16">
        <f t="shared" si="167"/>
        <v>-15253541.340253821</v>
      </c>
      <c r="F719" s="10">
        <f>SUM(D$11:D718)</f>
        <v>0</v>
      </c>
      <c r="G719" s="10">
        <f t="shared" si="160"/>
        <v>365</v>
      </c>
      <c r="H719" s="7">
        <f t="shared" si="168"/>
        <v>-41790.524219873478</v>
      </c>
      <c r="I719" s="16">
        <f>SUMIFS('Filing Data'!$X:$X,'Filing Data'!$D:$D,'Benchmark Value'!$B719)</f>
        <v>0</v>
      </c>
      <c r="J719" s="16">
        <f t="shared" si="164"/>
        <v>28015936.438124154</v>
      </c>
      <c r="K719" s="10">
        <f>SUM(I$11:I718)</f>
        <v>0</v>
      </c>
      <c r="L719" s="27">
        <f t="shared" si="161"/>
        <v>365</v>
      </c>
      <c r="M719" s="7">
        <f t="shared" si="169"/>
        <v>76755.99024143604</v>
      </c>
      <c r="N719" s="7">
        <f>IF(ISNA(VLOOKUP(B719,'Distribution Data'!$G:$H,2,FALSE)),0,VLOOKUP(B719,'Distribution Data'!$G:$H,2,FALSE))</f>
        <v>0</v>
      </c>
      <c r="O719" s="16">
        <f>IF(ISNA(INDEX($C718:$C$3618,MATCH(TRUE,INDEX($C718:$C$3618&lt;&gt;$C718,0),0))), O718, INDEX($C718:$C$3618,MATCH(TRUE,INDEX($C718:$C$3618&lt;&gt;$C718,0),0)))</f>
        <v>1890145301.1793325</v>
      </c>
      <c r="P719" s="16">
        <f t="shared" si="159"/>
        <v>1691182637.8972976</v>
      </c>
      <c r="Q719" s="27">
        <f t="shared" si="165"/>
        <v>79</v>
      </c>
      <c r="R719" s="7">
        <f t="shared" si="170"/>
        <v>2518514.725089049</v>
      </c>
      <c r="S719" s="7">
        <f t="shared" si="162"/>
        <v>2399968.2106277398</v>
      </c>
      <c r="T719" s="5">
        <f>VLOOKUP($B719,'Benchmark Data'!$A:$B,2,FALSE)</f>
        <v>13.09</v>
      </c>
      <c r="U719" s="12">
        <f t="shared" si="171"/>
        <v>-5.3333459753626168E-3</v>
      </c>
      <c r="V719" s="7">
        <f t="shared" si="172"/>
        <v>2043630593.6983142</v>
      </c>
    </row>
    <row r="720" spans="1:22" x14ac:dyDescent="0.25">
      <c r="A720" s="5">
        <f t="shared" si="163"/>
        <v>2005</v>
      </c>
      <c r="B720" s="6">
        <f t="shared" si="166"/>
        <v>38660</v>
      </c>
      <c r="C720" s="7">
        <f>MAX(SUMIFS('Filing Data'!$V:$V,'Filing Data'!$D:$D,'Benchmark Value'!$B720),C719)</f>
        <v>1691182637.8972976</v>
      </c>
      <c r="D720" s="7">
        <f>SUMIFS('Filing Data'!$Z:$Z,'Filing Data'!$D:$D,'Benchmark Value'!$B720)</f>
        <v>0</v>
      </c>
      <c r="E720" s="16">
        <f t="shared" si="167"/>
        <v>-15253541.340253821</v>
      </c>
      <c r="F720" s="10">
        <f>SUM(D$11:D719)</f>
        <v>0</v>
      </c>
      <c r="G720" s="10">
        <f t="shared" si="160"/>
        <v>365</v>
      </c>
      <c r="H720" s="7">
        <f t="shared" si="168"/>
        <v>-41790.524219873478</v>
      </c>
      <c r="I720" s="16">
        <f>SUMIFS('Filing Data'!$X:$X,'Filing Data'!$D:$D,'Benchmark Value'!$B720)</f>
        <v>0</v>
      </c>
      <c r="J720" s="16">
        <f t="shared" si="164"/>
        <v>28015936.438124154</v>
      </c>
      <c r="K720" s="10">
        <f>SUM(I$11:I719)</f>
        <v>0</v>
      </c>
      <c r="L720" s="27">
        <f t="shared" si="161"/>
        <v>365</v>
      </c>
      <c r="M720" s="7">
        <f t="shared" si="169"/>
        <v>76755.99024143604</v>
      </c>
      <c r="N720" s="7">
        <f>IF(ISNA(VLOOKUP(B720,'Distribution Data'!$G:$H,2,FALSE)),0,VLOOKUP(B720,'Distribution Data'!$G:$H,2,FALSE))</f>
        <v>0</v>
      </c>
      <c r="O720" s="16">
        <f>IF(ISNA(INDEX($C719:$C$3618,MATCH(TRUE,INDEX($C719:$C$3618&lt;&gt;$C719,0),0))), O719, INDEX($C719:$C$3618,MATCH(TRUE,INDEX($C719:$C$3618&lt;&gt;$C719,0),0)))</f>
        <v>1890145301.1793325</v>
      </c>
      <c r="P720" s="16">
        <f t="shared" si="159"/>
        <v>1691182637.8972976</v>
      </c>
      <c r="Q720" s="27">
        <f t="shared" si="165"/>
        <v>79</v>
      </c>
      <c r="R720" s="7">
        <f t="shared" si="170"/>
        <v>2518514.725089049</v>
      </c>
      <c r="S720" s="7">
        <f t="shared" si="162"/>
        <v>2399968.2106277398</v>
      </c>
      <c r="T720" s="5">
        <f>VLOOKUP($B720,'Benchmark Data'!$A:$B,2,FALSE)</f>
        <v>13.05</v>
      </c>
      <c r="U720" s="12">
        <f t="shared" si="171"/>
        <v>-3.0604461531060934E-3</v>
      </c>
      <c r="V720" s="7">
        <f t="shared" si="172"/>
        <v>2039785701.4239969</v>
      </c>
    </row>
    <row r="721" spans="1:22" x14ac:dyDescent="0.25">
      <c r="A721" s="5">
        <f t="shared" si="163"/>
        <v>2005</v>
      </c>
      <c r="B721" s="6">
        <f t="shared" si="166"/>
        <v>38661</v>
      </c>
      <c r="C721" s="7">
        <f>MAX(SUMIFS('Filing Data'!$V:$V,'Filing Data'!$D:$D,'Benchmark Value'!$B721),C720)</f>
        <v>1691182637.8972976</v>
      </c>
      <c r="D721" s="7">
        <f>SUMIFS('Filing Data'!$Z:$Z,'Filing Data'!$D:$D,'Benchmark Value'!$B721)</f>
        <v>0</v>
      </c>
      <c r="E721" s="16">
        <f t="shared" si="167"/>
        <v>-15253541.340253821</v>
      </c>
      <c r="F721" s="10">
        <f>SUM(D$11:D720)</f>
        <v>0</v>
      </c>
      <c r="G721" s="10">
        <f t="shared" si="160"/>
        <v>365</v>
      </c>
      <c r="H721" s="7">
        <f t="shared" si="168"/>
        <v>-41790.524219873478</v>
      </c>
      <c r="I721" s="16">
        <f>SUMIFS('Filing Data'!$X:$X,'Filing Data'!$D:$D,'Benchmark Value'!$B721)</f>
        <v>0</v>
      </c>
      <c r="J721" s="16">
        <f t="shared" si="164"/>
        <v>28015936.438124154</v>
      </c>
      <c r="K721" s="10">
        <f>SUM(I$11:I720)</f>
        <v>0</v>
      </c>
      <c r="L721" s="27">
        <f t="shared" si="161"/>
        <v>365</v>
      </c>
      <c r="M721" s="7">
        <f t="shared" si="169"/>
        <v>76755.99024143604</v>
      </c>
      <c r="N721" s="7">
        <f>IF(ISNA(VLOOKUP(B721,'Distribution Data'!$G:$H,2,FALSE)),0,VLOOKUP(B721,'Distribution Data'!$G:$H,2,FALSE))</f>
        <v>0</v>
      </c>
      <c r="O721" s="16">
        <f>IF(ISNA(INDEX($C720:$C$3618,MATCH(TRUE,INDEX($C720:$C$3618&lt;&gt;$C720,0),0))), O720, INDEX($C720:$C$3618,MATCH(TRUE,INDEX($C720:$C$3618&lt;&gt;$C720,0),0)))</f>
        <v>1890145301.1793325</v>
      </c>
      <c r="P721" s="16">
        <f t="shared" si="159"/>
        <v>1691182637.8972976</v>
      </c>
      <c r="Q721" s="27">
        <f t="shared" si="165"/>
        <v>79</v>
      </c>
      <c r="R721" s="7">
        <f t="shared" si="170"/>
        <v>2518514.725089049</v>
      </c>
      <c r="S721" s="7">
        <f t="shared" si="162"/>
        <v>2399968.2106277398</v>
      </c>
      <c r="T721" s="5">
        <f>VLOOKUP($B721,'Benchmark Data'!$A:$B,2,FALSE)</f>
        <v>13.05</v>
      </c>
      <c r="U721" s="12">
        <f t="shared" si="171"/>
        <v>0</v>
      </c>
      <c r="V721" s="7">
        <f t="shared" si="172"/>
        <v>2042185669.6346247</v>
      </c>
    </row>
    <row r="722" spans="1:22" x14ac:dyDescent="0.25">
      <c r="A722" s="5">
        <f t="shared" si="163"/>
        <v>2005</v>
      </c>
      <c r="B722" s="6">
        <f t="shared" si="166"/>
        <v>38662</v>
      </c>
      <c r="C722" s="7">
        <f>MAX(SUMIFS('Filing Data'!$V:$V,'Filing Data'!$D:$D,'Benchmark Value'!$B722),C721)</f>
        <v>1691182637.8972976</v>
      </c>
      <c r="D722" s="7">
        <f>SUMIFS('Filing Data'!$Z:$Z,'Filing Data'!$D:$D,'Benchmark Value'!$B722)</f>
        <v>0</v>
      </c>
      <c r="E722" s="16">
        <f t="shared" si="167"/>
        <v>-15253541.340253821</v>
      </c>
      <c r="F722" s="10">
        <f>SUM(D$11:D721)</f>
        <v>0</v>
      </c>
      <c r="G722" s="10">
        <f t="shared" si="160"/>
        <v>365</v>
      </c>
      <c r="H722" s="7">
        <f t="shared" si="168"/>
        <v>-41790.524219873478</v>
      </c>
      <c r="I722" s="16">
        <f>SUMIFS('Filing Data'!$X:$X,'Filing Data'!$D:$D,'Benchmark Value'!$B722)</f>
        <v>0</v>
      </c>
      <c r="J722" s="16">
        <f t="shared" si="164"/>
        <v>28015936.438124154</v>
      </c>
      <c r="K722" s="10">
        <f>SUM(I$11:I721)</f>
        <v>0</v>
      </c>
      <c r="L722" s="27">
        <f t="shared" si="161"/>
        <v>365</v>
      </c>
      <c r="M722" s="7">
        <f t="shared" si="169"/>
        <v>76755.99024143604</v>
      </c>
      <c r="N722" s="7">
        <f>IF(ISNA(VLOOKUP(B722,'Distribution Data'!$G:$H,2,FALSE)),0,VLOOKUP(B722,'Distribution Data'!$G:$H,2,FALSE))</f>
        <v>0</v>
      </c>
      <c r="O722" s="16">
        <f>IF(ISNA(INDEX($C721:$C$3618,MATCH(TRUE,INDEX($C721:$C$3618&lt;&gt;$C721,0),0))), O721, INDEX($C721:$C$3618,MATCH(TRUE,INDEX($C721:$C$3618&lt;&gt;$C721,0),0)))</f>
        <v>1890145301.1793325</v>
      </c>
      <c r="P722" s="16">
        <f t="shared" si="159"/>
        <v>1691182637.8972976</v>
      </c>
      <c r="Q722" s="27">
        <f t="shared" si="165"/>
        <v>79</v>
      </c>
      <c r="R722" s="7">
        <f t="shared" si="170"/>
        <v>2518514.725089049</v>
      </c>
      <c r="S722" s="7">
        <f t="shared" si="162"/>
        <v>2399968.2106277398</v>
      </c>
      <c r="T722" s="5">
        <f>VLOOKUP($B722,'Benchmark Data'!$A:$B,2,FALSE)</f>
        <v>13.05</v>
      </c>
      <c r="U722" s="12">
        <f t="shared" si="171"/>
        <v>0</v>
      </c>
      <c r="V722" s="7">
        <f t="shared" si="172"/>
        <v>2044585637.8452525</v>
      </c>
    </row>
    <row r="723" spans="1:22" x14ac:dyDescent="0.25">
      <c r="A723" s="5">
        <f t="shared" si="163"/>
        <v>2005</v>
      </c>
      <c r="B723" s="6">
        <f t="shared" si="166"/>
        <v>38663</v>
      </c>
      <c r="C723" s="7">
        <f>MAX(SUMIFS('Filing Data'!$V:$V,'Filing Data'!$D:$D,'Benchmark Value'!$B723),C722)</f>
        <v>1691182637.8972976</v>
      </c>
      <c r="D723" s="7">
        <f>SUMIFS('Filing Data'!$Z:$Z,'Filing Data'!$D:$D,'Benchmark Value'!$B723)</f>
        <v>0</v>
      </c>
      <c r="E723" s="16">
        <f t="shared" si="167"/>
        <v>-15253541.340253821</v>
      </c>
      <c r="F723" s="10">
        <f>SUM(D$11:D722)</f>
        <v>0</v>
      </c>
      <c r="G723" s="10">
        <f t="shared" si="160"/>
        <v>365</v>
      </c>
      <c r="H723" s="7">
        <f t="shared" si="168"/>
        <v>-41790.524219873478</v>
      </c>
      <c r="I723" s="16">
        <f>SUMIFS('Filing Data'!$X:$X,'Filing Data'!$D:$D,'Benchmark Value'!$B723)</f>
        <v>0</v>
      </c>
      <c r="J723" s="16">
        <f t="shared" si="164"/>
        <v>28015936.438124154</v>
      </c>
      <c r="K723" s="10">
        <f>SUM(I$11:I722)</f>
        <v>0</v>
      </c>
      <c r="L723" s="27">
        <f t="shared" si="161"/>
        <v>365</v>
      </c>
      <c r="M723" s="7">
        <f t="shared" si="169"/>
        <v>76755.99024143604</v>
      </c>
      <c r="N723" s="7">
        <f>IF(ISNA(VLOOKUP(B723,'Distribution Data'!$G:$H,2,FALSE)),0,VLOOKUP(B723,'Distribution Data'!$G:$H,2,FALSE))</f>
        <v>0</v>
      </c>
      <c r="O723" s="16">
        <f>IF(ISNA(INDEX($C722:$C$3618,MATCH(TRUE,INDEX($C722:$C$3618&lt;&gt;$C722,0),0))), O722, INDEX($C722:$C$3618,MATCH(TRUE,INDEX($C722:$C$3618&lt;&gt;$C722,0),0)))</f>
        <v>1890145301.1793325</v>
      </c>
      <c r="P723" s="16">
        <f t="shared" si="159"/>
        <v>1691182637.8972976</v>
      </c>
      <c r="Q723" s="27">
        <f t="shared" si="165"/>
        <v>79</v>
      </c>
      <c r="R723" s="7">
        <f t="shared" si="170"/>
        <v>2518514.725089049</v>
      </c>
      <c r="S723" s="7">
        <f t="shared" si="162"/>
        <v>2399968.2106277398</v>
      </c>
      <c r="T723" s="5">
        <f>VLOOKUP($B723,'Benchmark Data'!$A:$B,2,FALSE)</f>
        <v>13.12</v>
      </c>
      <c r="U723" s="12">
        <f t="shared" si="171"/>
        <v>5.3496497472404793E-3</v>
      </c>
      <c r="V723" s="7">
        <f t="shared" si="172"/>
        <v>2057952732.0826364</v>
      </c>
    </row>
    <row r="724" spans="1:22" x14ac:dyDescent="0.25">
      <c r="A724" s="5">
        <f t="shared" si="163"/>
        <v>2005</v>
      </c>
      <c r="B724" s="6">
        <f t="shared" si="166"/>
        <v>38664</v>
      </c>
      <c r="C724" s="7">
        <f>MAX(SUMIFS('Filing Data'!$V:$V,'Filing Data'!$D:$D,'Benchmark Value'!$B724),C723)</f>
        <v>1691182637.8972976</v>
      </c>
      <c r="D724" s="7">
        <f>SUMIFS('Filing Data'!$Z:$Z,'Filing Data'!$D:$D,'Benchmark Value'!$B724)</f>
        <v>0</v>
      </c>
      <c r="E724" s="16">
        <f t="shared" si="167"/>
        <v>-15253541.340253821</v>
      </c>
      <c r="F724" s="10">
        <f>SUM(D$11:D723)</f>
        <v>0</v>
      </c>
      <c r="G724" s="10">
        <f t="shared" si="160"/>
        <v>365</v>
      </c>
      <c r="H724" s="7">
        <f t="shared" si="168"/>
        <v>-41790.524219873478</v>
      </c>
      <c r="I724" s="16">
        <f>SUMIFS('Filing Data'!$X:$X,'Filing Data'!$D:$D,'Benchmark Value'!$B724)</f>
        <v>0</v>
      </c>
      <c r="J724" s="16">
        <f t="shared" si="164"/>
        <v>28015936.438124154</v>
      </c>
      <c r="K724" s="10">
        <f>SUM(I$11:I723)</f>
        <v>0</v>
      </c>
      <c r="L724" s="27">
        <f t="shared" si="161"/>
        <v>365</v>
      </c>
      <c r="M724" s="7">
        <f t="shared" si="169"/>
        <v>76755.99024143604</v>
      </c>
      <c r="N724" s="7">
        <f>IF(ISNA(VLOOKUP(B724,'Distribution Data'!$G:$H,2,FALSE)),0,VLOOKUP(B724,'Distribution Data'!$G:$H,2,FALSE))</f>
        <v>0</v>
      </c>
      <c r="O724" s="16">
        <f>IF(ISNA(INDEX($C723:$C$3618,MATCH(TRUE,INDEX($C723:$C$3618&lt;&gt;$C723,0),0))), O723, INDEX($C723:$C$3618,MATCH(TRUE,INDEX($C723:$C$3618&lt;&gt;$C723,0),0)))</f>
        <v>1890145301.1793325</v>
      </c>
      <c r="P724" s="16">
        <f t="shared" si="159"/>
        <v>1691182637.8972976</v>
      </c>
      <c r="Q724" s="27">
        <f t="shared" si="165"/>
        <v>79</v>
      </c>
      <c r="R724" s="7">
        <f t="shared" si="170"/>
        <v>2518514.725089049</v>
      </c>
      <c r="S724" s="7">
        <f t="shared" si="162"/>
        <v>2399968.2106277398</v>
      </c>
      <c r="T724" s="5">
        <f>VLOOKUP($B724,'Benchmark Data'!$A:$B,2,FALSE)</f>
        <v>13.07</v>
      </c>
      <c r="U724" s="12">
        <f t="shared" si="171"/>
        <v>-3.8182558798122673E-3</v>
      </c>
      <c r="V724" s="7">
        <f t="shared" si="172"/>
        <v>2052509892.6252666</v>
      </c>
    </row>
    <row r="725" spans="1:22" x14ac:dyDescent="0.25">
      <c r="A725" s="5">
        <f t="shared" si="163"/>
        <v>2005</v>
      </c>
      <c r="B725" s="6">
        <f t="shared" si="166"/>
        <v>38665</v>
      </c>
      <c r="C725" s="7">
        <f>MAX(SUMIFS('Filing Data'!$V:$V,'Filing Data'!$D:$D,'Benchmark Value'!$B725),C724)</f>
        <v>1691182637.8972976</v>
      </c>
      <c r="D725" s="7">
        <f>SUMIFS('Filing Data'!$Z:$Z,'Filing Data'!$D:$D,'Benchmark Value'!$B725)</f>
        <v>0</v>
      </c>
      <c r="E725" s="16">
        <f t="shared" si="167"/>
        <v>-15253541.340253821</v>
      </c>
      <c r="F725" s="10">
        <f>SUM(D$11:D724)</f>
        <v>0</v>
      </c>
      <c r="G725" s="10">
        <f t="shared" si="160"/>
        <v>365</v>
      </c>
      <c r="H725" s="7">
        <f t="shared" si="168"/>
        <v>-41790.524219873478</v>
      </c>
      <c r="I725" s="16">
        <f>SUMIFS('Filing Data'!$X:$X,'Filing Data'!$D:$D,'Benchmark Value'!$B725)</f>
        <v>0</v>
      </c>
      <c r="J725" s="16">
        <f t="shared" si="164"/>
        <v>28015936.438124154</v>
      </c>
      <c r="K725" s="10">
        <f>SUM(I$11:I724)</f>
        <v>0</v>
      </c>
      <c r="L725" s="27">
        <f t="shared" si="161"/>
        <v>365</v>
      </c>
      <c r="M725" s="7">
        <f t="shared" si="169"/>
        <v>76755.99024143604</v>
      </c>
      <c r="N725" s="7">
        <f>IF(ISNA(VLOOKUP(B725,'Distribution Data'!$G:$H,2,FALSE)),0,VLOOKUP(B725,'Distribution Data'!$G:$H,2,FALSE))</f>
        <v>0</v>
      </c>
      <c r="O725" s="16">
        <f>IF(ISNA(INDEX($C724:$C$3618,MATCH(TRUE,INDEX($C724:$C$3618&lt;&gt;$C724,0),0))), O724, INDEX($C724:$C$3618,MATCH(TRUE,INDEX($C724:$C$3618&lt;&gt;$C724,0),0)))</f>
        <v>1890145301.1793325</v>
      </c>
      <c r="P725" s="16">
        <f t="shared" si="159"/>
        <v>1691182637.8972976</v>
      </c>
      <c r="Q725" s="27">
        <f t="shared" si="165"/>
        <v>79</v>
      </c>
      <c r="R725" s="7">
        <f t="shared" si="170"/>
        <v>2518514.725089049</v>
      </c>
      <c r="S725" s="7">
        <f t="shared" si="162"/>
        <v>2399968.2106277398</v>
      </c>
      <c r="T725" s="5">
        <f>VLOOKUP($B725,'Benchmark Data'!$A:$B,2,FALSE)</f>
        <v>13.22</v>
      </c>
      <c r="U725" s="12">
        <f t="shared" si="171"/>
        <v>1.141130678740967E-2</v>
      </c>
      <c r="V725" s="7">
        <f t="shared" si="172"/>
        <v>2078465827.4689312</v>
      </c>
    </row>
    <row r="726" spans="1:22" x14ac:dyDescent="0.25">
      <c r="A726" s="5">
        <f t="shared" si="163"/>
        <v>2005</v>
      </c>
      <c r="B726" s="6">
        <f t="shared" si="166"/>
        <v>38666</v>
      </c>
      <c r="C726" s="7">
        <f>MAX(SUMIFS('Filing Data'!$V:$V,'Filing Data'!$D:$D,'Benchmark Value'!$B726),C725)</f>
        <v>1691182637.8972976</v>
      </c>
      <c r="D726" s="7">
        <f>SUMIFS('Filing Data'!$Z:$Z,'Filing Data'!$D:$D,'Benchmark Value'!$B726)</f>
        <v>0</v>
      </c>
      <c r="E726" s="16">
        <f t="shared" si="167"/>
        <v>-15253541.340253821</v>
      </c>
      <c r="F726" s="10">
        <f>SUM(D$11:D725)</f>
        <v>0</v>
      </c>
      <c r="G726" s="10">
        <f t="shared" si="160"/>
        <v>365</v>
      </c>
      <c r="H726" s="7">
        <f t="shared" si="168"/>
        <v>-41790.524219873478</v>
      </c>
      <c r="I726" s="16">
        <f>SUMIFS('Filing Data'!$X:$X,'Filing Data'!$D:$D,'Benchmark Value'!$B726)</f>
        <v>0</v>
      </c>
      <c r="J726" s="16">
        <f t="shared" si="164"/>
        <v>28015936.438124154</v>
      </c>
      <c r="K726" s="10">
        <f>SUM(I$11:I725)</f>
        <v>0</v>
      </c>
      <c r="L726" s="27">
        <f t="shared" si="161"/>
        <v>365</v>
      </c>
      <c r="M726" s="7">
        <f t="shared" si="169"/>
        <v>76755.99024143604</v>
      </c>
      <c r="N726" s="7">
        <f>IF(ISNA(VLOOKUP(B726,'Distribution Data'!$G:$H,2,FALSE)),0,VLOOKUP(B726,'Distribution Data'!$G:$H,2,FALSE))</f>
        <v>0</v>
      </c>
      <c r="O726" s="16">
        <f>IF(ISNA(INDEX($C725:$C$3618,MATCH(TRUE,INDEX($C725:$C$3618&lt;&gt;$C725,0),0))), O725, INDEX($C725:$C$3618,MATCH(TRUE,INDEX($C725:$C$3618&lt;&gt;$C725,0),0)))</f>
        <v>1890145301.1793325</v>
      </c>
      <c r="P726" s="16">
        <f t="shared" si="159"/>
        <v>1691182637.8972976</v>
      </c>
      <c r="Q726" s="27">
        <f t="shared" si="165"/>
        <v>79</v>
      </c>
      <c r="R726" s="7">
        <f t="shared" si="170"/>
        <v>2518514.725089049</v>
      </c>
      <c r="S726" s="7">
        <f t="shared" si="162"/>
        <v>2399968.2106277398</v>
      </c>
      <c r="T726" s="5">
        <f>VLOOKUP($B726,'Benchmark Data'!$A:$B,2,FALSE)</f>
        <v>13.5</v>
      </c>
      <c r="U726" s="12">
        <f t="shared" si="171"/>
        <v>2.0958851020843522E-2</v>
      </c>
      <c r="V726" s="7">
        <f t="shared" si="172"/>
        <v>2124887764.7938783</v>
      </c>
    </row>
    <row r="727" spans="1:22" x14ac:dyDescent="0.25">
      <c r="A727" s="5">
        <f t="shared" si="163"/>
        <v>2005</v>
      </c>
      <c r="B727" s="6">
        <f t="shared" si="166"/>
        <v>38667</v>
      </c>
      <c r="C727" s="7">
        <f>MAX(SUMIFS('Filing Data'!$V:$V,'Filing Data'!$D:$D,'Benchmark Value'!$B727),C726)</f>
        <v>1890145301.1793325</v>
      </c>
      <c r="D727" s="7">
        <f>SUMIFS('Filing Data'!$Z:$Z,'Filing Data'!$D:$D,'Benchmark Value'!$B727)</f>
        <v>0</v>
      </c>
      <c r="E727" s="16">
        <f t="shared" si="167"/>
        <v>-15253541.340253821</v>
      </c>
      <c r="F727" s="10">
        <f>SUM(D$11:D726)</f>
        <v>0</v>
      </c>
      <c r="G727" s="10">
        <f t="shared" si="160"/>
        <v>365</v>
      </c>
      <c r="H727" s="7">
        <f t="shared" si="168"/>
        <v>-41790.524219873478</v>
      </c>
      <c r="I727" s="16">
        <f>SUMIFS('Filing Data'!$X:$X,'Filing Data'!$D:$D,'Benchmark Value'!$B727)</f>
        <v>0</v>
      </c>
      <c r="J727" s="16">
        <f t="shared" si="164"/>
        <v>28015936.438124154</v>
      </c>
      <c r="K727" s="10">
        <f>SUM(I$11:I726)</f>
        <v>0</v>
      </c>
      <c r="L727" s="27">
        <f t="shared" si="161"/>
        <v>365</v>
      </c>
      <c r="M727" s="7">
        <f t="shared" si="169"/>
        <v>76755.99024143604</v>
      </c>
      <c r="N727" s="7">
        <f>IF(ISNA(VLOOKUP(B727,'Distribution Data'!$G:$H,2,FALSE)),0,VLOOKUP(B727,'Distribution Data'!$G:$H,2,FALSE))</f>
        <v>0</v>
      </c>
      <c r="O727" s="16">
        <f>IF(ISNA(INDEX($C726:$C$3618,MATCH(TRUE,INDEX($C726:$C$3618&lt;&gt;$C726,0),0))), O726, INDEX($C726:$C$3618,MATCH(TRUE,INDEX($C726:$C$3618&lt;&gt;$C726,0),0)))</f>
        <v>1890145301.1793325</v>
      </c>
      <c r="P727" s="16">
        <f t="shared" si="159"/>
        <v>1691182637.8972976</v>
      </c>
      <c r="Q727" s="27">
        <f t="shared" si="165"/>
        <v>79</v>
      </c>
      <c r="R727" s="7">
        <f t="shared" si="170"/>
        <v>2518514.725089049</v>
      </c>
      <c r="S727" s="7">
        <f t="shared" si="162"/>
        <v>2399968.2106277398</v>
      </c>
      <c r="T727" s="5">
        <f>VLOOKUP($B727,'Benchmark Data'!$A:$B,2,FALSE)</f>
        <v>13.6</v>
      </c>
      <c r="U727" s="12">
        <f t="shared" si="171"/>
        <v>7.38010729762246E-3</v>
      </c>
      <c r="V727" s="7">
        <f t="shared" si="172"/>
        <v>2143027642.3733494</v>
      </c>
    </row>
    <row r="728" spans="1:22" x14ac:dyDescent="0.25">
      <c r="A728" s="5">
        <f t="shared" si="163"/>
        <v>2005</v>
      </c>
      <c r="B728" s="6">
        <f t="shared" si="166"/>
        <v>38668</v>
      </c>
      <c r="C728" s="7">
        <f>MAX(SUMIFS('Filing Data'!$V:$V,'Filing Data'!$D:$D,'Benchmark Value'!$B728),C727)</f>
        <v>1890145301.1793325</v>
      </c>
      <c r="D728" s="7">
        <f>SUMIFS('Filing Data'!$Z:$Z,'Filing Data'!$D:$D,'Benchmark Value'!$B728)</f>
        <v>0</v>
      </c>
      <c r="E728" s="16">
        <f t="shared" si="167"/>
        <v>-15253541.340253821</v>
      </c>
      <c r="F728" s="10">
        <f>SUM(D$11:D727)</f>
        <v>0</v>
      </c>
      <c r="G728" s="10">
        <f t="shared" si="160"/>
        <v>365</v>
      </c>
      <c r="H728" s="7">
        <f t="shared" si="168"/>
        <v>-41790.524219873478</v>
      </c>
      <c r="I728" s="16">
        <f>SUMIFS('Filing Data'!$X:$X,'Filing Data'!$D:$D,'Benchmark Value'!$B728)</f>
        <v>0</v>
      </c>
      <c r="J728" s="16">
        <f t="shared" si="164"/>
        <v>28015936.438124154</v>
      </c>
      <c r="K728" s="10">
        <f>SUM(I$11:I727)</f>
        <v>0</v>
      </c>
      <c r="L728" s="27">
        <f t="shared" si="161"/>
        <v>365</v>
      </c>
      <c r="M728" s="7">
        <f t="shared" si="169"/>
        <v>76755.99024143604</v>
      </c>
      <c r="N728" s="7">
        <f>IF(ISNA(VLOOKUP(B728,'Distribution Data'!$G:$H,2,FALSE)),0,VLOOKUP(B728,'Distribution Data'!$G:$H,2,FALSE))</f>
        <v>0</v>
      </c>
      <c r="O728" s="16">
        <f>IF(ISNA(INDEX($C727:$C$3618,MATCH(TRUE,INDEX($C727:$C$3618&lt;&gt;$C727,0),0))), O727, INDEX($C727:$C$3618,MATCH(TRUE,INDEX($C727:$C$3618&lt;&gt;$C727,0),0)))</f>
        <v>1890145301.1803272</v>
      </c>
      <c r="P728" s="16">
        <f t="shared" si="159"/>
        <v>1890145301.1793325</v>
      </c>
      <c r="Q728" s="27">
        <f t="shared" si="165"/>
        <v>15</v>
      </c>
      <c r="R728" s="7">
        <f t="shared" si="170"/>
        <v>6.6312154134114582E-5</v>
      </c>
      <c r="S728" s="7">
        <f t="shared" si="162"/>
        <v>-118546.51439499736</v>
      </c>
      <c r="T728" s="5">
        <f>VLOOKUP($B728,'Benchmark Data'!$A:$B,2,FALSE)</f>
        <v>13.6</v>
      </c>
      <c r="U728" s="12">
        <f t="shared" si="171"/>
        <v>0</v>
      </c>
      <c r="V728" s="7">
        <f t="shared" si="172"/>
        <v>2142909095.8589544</v>
      </c>
    </row>
    <row r="729" spans="1:22" x14ac:dyDescent="0.25">
      <c r="A729" s="5">
        <f t="shared" si="163"/>
        <v>2005</v>
      </c>
      <c r="B729" s="6">
        <f t="shared" si="166"/>
        <v>38669</v>
      </c>
      <c r="C729" s="7">
        <f>MAX(SUMIFS('Filing Data'!$V:$V,'Filing Data'!$D:$D,'Benchmark Value'!$B729),C728)</f>
        <v>1890145301.1793325</v>
      </c>
      <c r="D729" s="7">
        <f>SUMIFS('Filing Data'!$Z:$Z,'Filing Data'!$D:$D,'Benchmark Value'!$B729)</f>
        <v>0</v>
      </c>
      <c r="E729" s="16">
        <f t="shared" si="167"/>
        <v>-15253541.340253821</v>
      </c>
      <c r="F729" s="10">
        <f>SUM(D$11:D728)</f>
        <v>0</v>
      </c>
      <c r="G729" s="10">
        <f t="shared" si="160"/>
        <v>365</v>
      </c>
      <c r="H729" s="7">
        <f t="shared" si="168"/>
        <v>-41790.524219873478</v>
      </c>
      <c r="I729" s="16">
        <f>SUMIFS('Filing Data'!$X:$X,'Filing Data'!$D:$D,'Benchmark Value'!$B729)</f>
        <v>0</v>
      </c>
      <c r="J729" s="16">
        <f t="shared" si="164"/>
        <v>28015936.438124154</v>
      </c>
      <c r="K729" s="10">
        <f>SUM(I$11:I728)</f>
        <v>0</v>
      </c>
      <c r="L729" s="27">
        <f t="shared" si="161"/>
        <v>365</v>
      </c>
      <c r="M729" s="7">
        <f t="shared" si="169"/>
        <v>76755.99024143604</v>
      </c>
      <c r="N729" s="7">
        <f>IF(ISNA(VLOOKUP(B729,'Distribution Data'!$G:$H,2,FALSE)),0,VLOOKUP(B729,'Distribution Data'!$G:$H,2,FALSE))</f>
        <v>0</v>
      </c>
      <c r="O729" s="16">
        <f>IF(ISNA(INDEX($C728:$C$3618,MATCH(TRUE,INDEX($C728:$C$3618&lt;&gt;$C728,0),0))), O728, INDEX($C728:$C$3618,MATCH(TRUE,INDEX($C728:$C$3618&lt;&gt;$C728,0),0)))</f>
        <v>1890145301.1803272</v>
      </c>
      <c r="P729" s="16">
        <f t="shared" si="159"/>
        <v>1890145301.1793325</v>
      </c>
      <c r="Q729" s="27">
        <f t="shared" si="165"/>
        <v>15</v>
      </c>
      <c r="R729" s="7">
        <f t="shared" si="170"/>
        <v>6.6312154134114582E-5</v>
      </c>
      <c r="S729" s="7">
        <f t="shared" si="162"/>
        <v>-118546.51439499736</v>
      </c>
      <c r="T729" s="5">
        <f>VLOOKUP($B729,'Benchmark Data'!$A:$B,2,FALSE)</f>
        <v>13.6</v>
      </c>
      <c r="U729" s="12">
        <f t="shared" si="171"/>
        <v>0</v>
      </c>
      <c r="V729" s="7">
        <f t="shared" si="172"/>
        <v>2142790549.3445594</v>
      </c>
    </row>
    <row r="730" spans="1:22" x14ac:dyDescent="0.25">
      <c r="A730" s="5">
        <f t="shared" si="163"/>
        <v>2005</v>
      </c>
      <c r="B730" s="6">
        <f t="shared" si="166"/>
        <v>38670</v>
      </c>
      <c r="C730" s="7">
        <f>MAX(SUMIFS('Filing Data'!$V:$V,'Filing Data'!$D:$D,'Benchmark Value'!$B730),C729)</f>
        <v>1890145301.1793325</v>
      </c>
      <c r="D730" s="7">
        <f>SUMIFS('Filing Data'!$Z:$Z,'Filing Data'!$D:$D,'Benchmark Value'!$B730)</f>
        <v>0</v>
      </c>
      <c r="E730" s="16">
        <f t="shared" si="167"/>
        <v>-15253541.340253821</v>
      </c>
      <c r="F730" s="10">
        <f>SUM(D$11:D729)</f>
        <v>0</v>
      </c>
      <c r="G730" s="10">
        <f t="shared" si="160"/>
        <v>365</v>
      </c>
      <c r="H730" s="7">
        <f t="shared" si="168"/>
        <v>-41790.524219873478</v>
      </c>
      <c r="I730" s="16">
        <f>SUMIFS('Filing Data'!$X:$X,'Filing Data'!$D:$D,'Benchmark Value'!$B730)</f>
        <v>0</v>
      </c>
      <c r="J730" s="16">
        <f t="shared" si="164"/>
        <v>28015936.438124154</v>
      </c>
      <c r="K730" s="10">
        <f>SUM(I$11:I729)</f>
        <v>0</v>
      </c>
      <c r="L730" s="27">
        <f t="shared" si="161"/>
        <v>365</v>
      </c>
      <c r="M730" s="7">
        <f t="shared" si="169"/>
        <v>76755.99024143604</v>
      </c>
      <c r="N730" s="7">
        <f>IF(ISNA(VLOOKUP(B730,'Distribution Data'!$G:$H,2,FALSE)),0,VLOOKUP(B730,'Distribution Data'!$G:$H,2,FALSE))</f>
        <v>0</v>
      </c>
      <c r="O730" s="16">
        <f>IF(ISNA(INDEX($C729:$C$3618,MATCH(TRUE,INDEX($C729:$C$3618&lt;&gt;$C729,0),0))), O729, INDEX($C729:$C$3618,MATCH(TRUE,INDEX($C729:$C$3618&lt;&gt;$C729,0),0)))</f>
        <v>1890145301.1803272</v>
      </c>
      <c r="P730" s="16">
        <f t="shared" si="159"/>
        <v>1890145301.1793325</v>
      </c>
      <c r="Q730" s="27">
        <f t="shared" si="165"/>
        <v>15</v>
      </c>
      <c r="R730" s="7">
        <f t="shared" si="170"/>
        <v>6.6312154134114582E-5</v>
      </c>
      <c r="S730" s="7">
        <f t="shared" si="162"/>
        <v>-118546.51439499736</v>
      </c>
      <c r="T730" s="5">
        <f>VLOOKUP($B730,'Benchmark Data'!$A:$B,2,FALSE)</f>
        <v>13.55</v>
      </c>
      <c r="U730" s="12">
        <f t="shared" si="171"/>
        <v>-3.6832454162962934E-3</v>
      </c>
      <c r="V730" s="7">
        <f t="shared" si="172"/>
        <v>2134794096.3987508</v>
      </c>
    </row>
    <row r="731" spans="1:22" x14ac:dyDescent="0.25">
      <c r="A731" s="5">
        <f t="shared" si="163"/>
        <v>2005</v>
      </c>
      <c r="B731" s="6">
        <f t="shared" si="166"/>
        <v>38671</v>
      </c>
      <c r="C731" s="7">
        <f>MAX(SUMIFS('Filing Data'!$V:$V,'Filing Data'!$D:$D,'Benchmark Value'!$B731),C730)</f>
        <v>1890145301.1793325</v>
      </c>
      <c r="D731" s="7">
        <f>SUMIFS('Filing Data'!$Z:$Z,'Filing Data'!$D:$D,'Benchmark Value'!$B731)</f>
        <v>0</v>
      </c>
      <c r="E731" s="16">
        <f t="shared" si="167"/>
        <v>-15253541.340253821</v>
      </c>
      <c r="F731" s="10">
        <f>SUM(D$11:D730)</f>
        <v>0</v>
      </c>
      <c r="G731" s="10">
        <f t="shared" si="160"/>
        <v>365</v>
      </c>
      <c r="H731" s="7">
        <f t="shared" si="168"/>
        <v>-41790.524219873478</v>
      </c>
      <c r="I731" s="16">
        <f>SUMIFS('Filing Data'!$X:$X,'Filing Data'!$D:$D,'Benchmark Value'!$B731)</f>
        <v>0</v>
      </c>
      <c r="J731" s="16">
        <f t="shared" si="164"/>
        <v>28015936.438124154</v>
      </c>
      <c r="K731" s="10">
        <f>SUM(I$11:I730)</f>
        <v>0</v>
      </c>
      <c r="L731" s="27">
        <f t="shared" si="161"/>
        <v>365</v>
      </c>
      <c r="M731" s="7">
        <f t="shared" si="169"/>
        <v>76755.99024143604</v>
      </c>
      <c r="N731" s="7">
        <f>IF(ISNA(VLOOKUP(B731,'Distribution Data'!$G:$H,2,FALSE)),0,VLOOKUP(B731,'Distribution Data'!$G:$H,2,FALSE))</f>
        <v>0</v>
      </c>
      <c r="O731" s="16">
        <f>IF(ISNA(INDEX($C730:$C$3618,MATCH(TRUE,INDEX($C730:$C$3618&lt;&gt;$C730,0),0))), O730, INDEX($C730:$C$3618,MATCH(TRUE,INDEX($C730:$C$3618&lt;&gt;$C730,0),0)))</f>
        <v>1890145301.1803272</v>
      </c>
      <c r="P731" s="16">
        <f t="shared" si="159"/>
        <v>1890145301.1793325</v>
      </c>
      <c r="Q731" s="27">
        <f t="shared" si="165"/>
        <v>15</v>
      </c>
      <c r="R731" s="7">
        <f t="shared" si="170"/>
        <v>6.6312154134114582E-5</v>
      </c>
      <c r="S731" s="7">
        <f t="shared" si="162"/>
        <v>-118546.51439499736</v>
      </c>
      <c r="T731" s="5">
        <f>VLOOKUP($B731,'Benchmark Data'!$A:$B,2,FALSE)</f>
        <v>13.52</v>
      </c>
      <c r="U731" s="12">
        <f t="shared" si="171"/>
        <v>-2.2164767108919558E-3</v>
      </c>
      <c r="V731" s="7">
        <f t="shared" si="172"/>
        <v>2129949068.4901149</v>
      </c>
    </row>
    <row r="732" spans="1:22" x14ac:dyDescent="0.25">
      <c r="A732" s="5">
        <f t="shared" si="163"/>
        <v>2005</v>
      </c>
      <c r="B732" s="6">
        <f t="shared" si="166"/>
        <v>38672</v>
      </c>
      <c r="C732" s="7">
        <f>MAX(SUMIFS('Filing Data'!$V:$V,'Filing Data'!$D:$D,'Benchmark Value'!$B732),C731)</f>
        <v>1890145301.1793325</v>
      </c>
      <c r="D732" s="7">
        <f>SUMIFS('Filing Data'!$Z:$Z,'Filing Data'!$D:$D,'Benchmark Value'!$B732)</f>
        <v>0</v>
      </c>
      <c r="E732" s="16">
        <f t="shared" si="167"/>
        <v>-15253541.340253821</v>
      </c>
      <c r="F732" s="10">
        <f>SUM(D$11:D731)</f>
        <v>0</v>
      </c>
      <c r="G732" s="10">
        <f t="shared" si="160"/>
        <v>365</v>
      </c>
      <c r="H732" s="7">
        <f t="shared" si="168"/>
        <v>-41790.524219873478</v>
      </c>
      <c r="I732" s="16">
        <f>SUMIFS('Filing Data'!$X:$X,'Filing Data'!$D:$D,'Benchmark Value'!$B732)</f>
        <v>0</v>
      </c>
      <c r="J732" s="16">
        <f t="shared" si="164"/>
        <v>28015936.438124154</v>
      </c>
      <c r="K732" s="10">
        <f>SUM(I$11:I731)</f>
        <v>0</v>
      </c>
      <c r="L732" s="27">
        <f t="shared" si="161"/>
        <v>365</v>
      </c>
      <c r="M732" s="7">
        <f t="shared" si="169"/>
        <v>76755.99024143604</v>
      </c>
      <c r="N732" s="7">
        <f>IF(ISNA(VLOOKUP(B732,'Distribution Data'!$G:$H,2,FALSE)),0,VLOOKUP(B732,'Distribution Data'!$G:$H,2,FALSE))</f>
        <v>0</v>
      </c>
      <c r="O732" s="16">
        <f>IF(ISNA(INDEX($C731:$C$3618,MATCH(TRUE,INDEX($C731:$C$3618&lt;&gt;$C731,0),0))), O731, INDEX($C731:$C$3618,MATCH(TRUE,INDEX($C731:$C$3618&lt;&gt;$C731,0),0)))</f>
        <v>1890145301.1803272</v>
      </c>
      <c r="P732" s="16">
        <f t="shared" si="159"/>
        <v>1890145301.1793325</v>
      </c>
      <c r="Q732" s="27">
        <f t="shared" si="165"/>
        <v>15</v>
      </c>
      <c r="R732" s="7">
        <f t="shared" si="170"/>
        <v>6.6312154134114582E-5</v>
      </c>
      <c r="S732" s="7">
        <f t="shared" si="162"/>
        <v>-118546.51439499736</v>
      </c>
      <c r="T732" s="5">
        <f>VLOOKUP($B732,'Benchmark Data'!$A:$B,2,FALSE)</f>
        <v>13.47</v>
      </c>
      <c r="U732" s="12">
        <f t="shared" si="171"/>
        <v>-3.7050801925453511E-3</v>
      </c>
      <c r="V732" s="7">
        <f t="shared" si="172"/>
        <v>2121953491.3969843</v>
      </c>
    </row>
    <row r="733" spans="1:22" x14ac:dyDescent="0.25">
      <c r="A733" s="5">
        <f t="shared" si="163"/>
        <v>2005</v>
      </c>
      <c r="B733" s="6">
        <f t="shared" si="166"/>
        <v>38673</v>
      </c>
      <c r="C733" s="7">
        <f>MAX(SUMIFS('Filing Data'!$V:$V,'Filing Data'!$D:$D,'Benchmark Value'!$B733),C732)</f>
        <v>1890145301.1793325</v>
      </c>
      <c r="D733" s="7">
        <f>SUMIFS('Filing Data'!$Z:$Z,'Filing Data'!$D:$D,'Benchmark Value'!$B733)</f>
        <v>0</v>
      </c>
      <c r="E733" s="16">
        <f t="shared" si="167"/>
        <v>-15253541.340253821</v>
      </c>
      <c r="F733" s="10">
        <f>SUM(D$11:D732)</f>
        <v>0</v>
      </c>
      <c r="G733" s="10">
        <f t="shared" si="160"/>
        <v>365</v>
      </c>
      <c r="H733" s="7">
        <f t="shared" si="168"/>
        <v>-41790.524219873478</v>
      </c>
      <c r="I733" s="16">
        <f>SUMIFS('Filing Data'!$X:$X,'Filing Data'!$D:$D,'Benchmark Value'!$B733)</f>
        <v>0</v>
      </c>
      <c r="J733" s="16">
        <f t="shared" si="164"/>
        <v>28015936.438124154</v>
      </c>
      <c r="K733" s="10">
        <f>SUM(I$11:I732)</f>
        <v>0</v>
      </c>
      <c r="L733" s="27">
        <f t="shared" si="161"/>
        <v>365</v>
      </c>
      <c r="M733" s="7">
        <f t="shared" si="169"/>
        <v>76755.99024143604</v>
      </c>
      <c r="N733" s="7">
        <f>IF(ISNA(VLOOKUP(B733,'Distribution Data'!$G:$H,2,FALSE)),0,VLOOKUP(B733,'Distribution Data'!$G:$H,2,FALSE))</f>
        <v>0</v>
      </c>
      <c r="O733" s="16">
        <f>IF(ISNA(INDEX($C732:$C$3618,MATCH(TRUE,INDEX($C732:$C$3618&lt;&gt;$C732,0),0))), O732, INDEX($C732:$C$3618,MATCH(TRUE,INDEX($C732:$C$3618&lt;&gt;$C732,0),0)))</f>
        <v>1890145301.1803272</v>
      </c>
      <c r="P733" s="16">
        <f t="shared" si="159"/>
        <v>1890145301.1793325</v>
      </c>
      <c r="Q733" s="27">
        <f t="shared" si="165"/>
        <v>15</v>
      </c>
      <c r="R733" s="7">
        <f t="shared" si="170"/>
        <v>6.6312154134114582E-5</v>
      </c>
      <c r="S733" s="7">
        <f t="shared" si="162"/>
        <v>-118546.51439499736</v>
      </c>
      <c r="T733" s="5">
        <f>VLOOKUP($B733,'Benchmark Data'!$A:$B,2,FALSE)</f>
        <v>13.67</v>
      </c>
      <c r="U733" s="12">
        <f t="shared" si="171"/>
        <v>1.4738660313585608E-2</v>
      </c>
      <c r="V733" s="7">
        <f t="shared" si="172"/>
        <v>2153341307.0414166</v>
      </c>
    </row>
    <row r="734" spans="1:22" x14ac:dyDescent="0.25">
      <c r="A734" s="5">
        <f t="shared" si="163"/>
        <v>2005</v>
      </c>
      <c r="B734" s="6">
        <f t="shared" si="166"/>
        <v>38674</v>
      </c>
      <c r="C734" s="7">
        <f>MAX(SUMIFS('Filing Data'!$V:$V,'Filing Data'!$D:$D,'Benchmark Value'!$B734),C733)</f>
        <v>1890145301.1793325</v>
      </c>
      <c r="D734" s="7">
        <f>SUMIFS('Filing Data'!$Z:$Z,'Filing Data'!$D:$D,'Benchmark Value'!$B734)</f>
        <v>0</v>
      </c>
      <c r="E734" s="16">
        <f t="shared" si="167"/>
        <v>-15253541.340253821</v>
      </c>
      <c r="F734" s="10">
        <f>SUM(D$11:D733)</f>
        <v>0</v>
      </c>
      <c r="G734" s="10">
        <f t="shared" si="160"/>
        <v>365</v>
      </c>
      <c r="H734" s="7">
        <f t="shared" si="168"/>
        <v>-41790.524219873478</v>
      </c>
      <c r="I734" s="16">
        <f>SUMIFS('Filing Data'!$X:$X,'Filing Data'!$D:$D,'Benchmark Value'!$B734)</f>
        <v>0</v>
      </c>
      <c r="J734" s="16">
        <f t="shared" si="164"/>
        <v>28015936.438124154</v>
      </c>
      <c r="K734" s="10">
        <f>SUM(I$11:I733)</f>
        <v>0</v>
      </c>
      <c r="L734" s="27">
        <f t="shared" si="161"/>
        <v>365</v>
      </c>
      <c r="M734" s="7">
        <f t="shared" si="169"/>
        <v>76755.99024143604</v>
      </c>
      <c r="N734" s="7">
        <f>IF(ISNA(VLOOKUP(B734,'Distribution Data'!$G:$H,2,FALSE)),0,VLOOKUP(B734,'Distribution Data'!$G:$H,2,FALSE))</f>
        <v>0</v>
      </c>
      <c r="O734" s="16">
        <f>IF(ISNA(INDEX($C733:$C$3618,MATCH(TRUE,INDEX($C733:$C$3618&lt;&gt;$C733,0),0))), O733, INDEX($C733:$C$3618,MATCH(TRUE,INDEX($C733:$C$3618&lt;&gt;$C733,0),0)))</f>
        <v>1890145301.1803272</v>
      </c>
      <c r="P734" s="16">
        <f t="shared" si="159"/>
        <v>1890145301.1793325</v>
      </c>
      <c r="Q734" s="27">
        <f t="shared" si="165"/>
        <v>15</v>
      </c>
      <c r="R734" s="7">
        <f t="shared" si="170"/>
        <v>6.6312154134114582E-5</v>
      </c>
      <c r="S734" s="7">
        <f t="shared" si="162"/>
        <v>-118546.51439499736</v>
      </c>
      <c r="T734" s="5">
        <f>VLOOKUP($B734,'Benchmark Data'!$A:$B,2,FALSE)</f>
        <v>13.75</v>
      </c>
      <c r="U734" s="12">
        <f t="shared" si="171"/>
        <v>5.8351733767222132E-3</v>
      </c>
      <c r="V734" s="7">
        <f t="shared" si="172"/>
        <v>2165824611.6289468</v>
      </c>
    </row>
    <row r="735" spans="1:22" x14ac:dyDescent="0.25">
      <c r="A735" s="5">
        <f t="shared" si="163"/>
        <v>2005</v>
      </c>
      <c r="B735" s="6">
        <f t="shared" si="166"/>
        <v>38675</v>
      </c>
      <c r="C735" s="7">
        <f>MAX(SUMIFS('Filing Data'!$V:$V,'Filing Data'!$D:$D,'Benchmark Value'!$B735),C734)</f>
        <v>1890145301.1793325</v>
      </c>
      <c r="D735" s="7">
        <f>SUMIFS('Filing Data'!$Z:$Z,'Filing Data'!$D:$D,'Benchmark Value'!$B735)</f>
        <v>0</v>
      </c>
      <c r="E735" s="16">
        <f t="shared" si="167"/>
        <v>-15253541.340253821</v>
      </c>
      <c r="F735" s="10">
        <f>SUM(D$11:D734)</f>
        <v>0</v>
      </c>
      <c r="G735" s="10">
        <f t="shared" si="160"/>
        <v>365</v>
      </c>
      <c r="H735" s="7">
        <f t="shared" si="168"/>
        <v>-41790.524219873478</v>
      </c>
      <c r="I735" s="16">
        <f>SUMIFS('Filing Data'!$X:$X,'Filing Data'!$D:$D,'Benchmark Value'!$B735)</f>
        <v>0</v>
      </c>
      <c r="J735" s="16">
        <f t="shared" si="164"/>
        <v>28015936.438124154</v>
      </c>
      <c r="K735" s="10">
        <f>SUM(I$11:I734)</f>
        <v>0</v>
      </c>
      <c r="L735" s="27">
        <f t="shared" si="161"/>
        <v>365</v>
      </c>
      <c r="M735" s="7">
        <f t="shared" si="169"/>
        <v>76755.99024143604</v>
      </c>
      <c r="N735" s="7">
        <f>IF(ISNA(VLOOKUP(B735,'Distribution Data'!$G:$H,2,FALSE)),0,VLOOKUP(B735,'Distribution Data'!$G:$H,2,FALSE))</f>
        <v>0</v>
      </c>
      <c r="O735" s="16">
        <f>IF(ISNA(INDEX($C734:$C$3618,MATCH(TRUE,INDEX($C734:$C$3618&lt;&gt;$C734,0),0))), O734, INDEX($C734:$C$3618,MATCH(TRUE,INDEX($C734:$C$3618&lt;&gt;$C734,0),0)))</f>
        <v>1890145301.1803272</v>
      </c>
      <c r="P735" s="16">
        <f t="shared" si="159"/>
        <v>1890145301.1793325</v>
      </c>
      <c r="Q735" s="27">
        <f t="shared" si="165"/>
        <v>15</v>
      </c>
      <c r="R735" s="7">
        <f t="shared" si="170"/>
        <v>6.6312154134114582E-5</v>
      </c>
      <c r="S735" s="7">
        <f t="shared" si="162"/>
        <v>-118546.51439499736</v>
      </c>
      <c r="T735" s="5">
        <f>VLOOKUP($B735,'Benchmark Data'!$A:$B,2,FALSE)</f>
        <v>13.75</v>
      </c>
      <c r="U735" s="12">
        <f t="shared" si="171"/>
        <v>0</v>
      </c>
      <c r="V735" s="7">
        <f t="shared" si="172"/>
        <v>2165706065.114552</v>
      </c>
    </row>
    <row r="736" spans="1:22" x14ac:dyDescent="0.25">
      <c r="A736" s="5">
        <f t="shared" si="163"/>
        <v>2005</v>
      </c>
      <c r="B736" s="6">
        <f t="shared" si="166"/>
        <v>38676</v>
      </c>
      <c r="C736" s="7">
        <f>MAX(SUMIFS('Filing Data'!$V:$V,'Filing Data'!$D:$D,'Benchmark Value'!$B736),C735)</f>
        <v>1890145301.1793325</v>
      </c>
      <c r="D736" s="7">
        <f>SUMIFS('Filing Data'!$Z:$Z,'Filing Data'!$D:$D,'Benchmark Value'!$B736)</f>
        <v>0</v>
      </c>
      <c r="E736" s="16">
        <f t="shared" si="167"/>
        <v>-15253541.340253821</v>
      </c>
      <c r="F736" s="10">
        <f>SUM(D$11:D735)</f>
        <v>0</v>
      </c>
      <c r="G736" s="10">
        <f t="shared" si="160"/>
        <v>365</v>
      </c>
      <c r="H736" s="7">
        <f t="shared" si="168"/>
        <v>-41790.524219873478</v>
      </c>
      <c r="I736" s="16">
        <f>SUMIFS('Filing Data'!$X:$X,'Filing Data'!$D:$D,'Benchmark Value'!$B736)</f>
        <v>0</v>
      </c>
      <c r="J736" s="16">
        <f t="shared" si="164"/>
        <v>28015936.438124154</v>
      </c>
      <c r="K736" s="10">
        <f>SUM(I$11:I735)</f>
        <v>0</v>
      </c>
      <c r="L736" s="27">
        <f t="shared" si="161"/>
        <v>365</v>
      </c>
      <c r="M736" s="7">
        <f t="shared" si="169"/>
        <v>76755.99024143604</v>
      </c>
      <c r="N736" s="7">
        <f>IF(ISNA(VLOOKUP(B736,'Distribution Data'!$G:$H,2,FALSE)),0,VLOOKUP(B736,'Distribution Data'!$G:$H,2,FALSE))</f>
        <v>0</v>
      </c>
      <c r="O736" s="16">
        <f>IF(ISNA(INDEX($C735:$C$3618,MATCH(TRUE,INDEX($C735:$C$3618&lt;&gt;$C735,0),0))), O735, INDEX($C735:$C$3618,MATCH(TRUE,INDEX($C735:$C$3618&lt;&gt;$C735,0),0)))</f>
        <v>1890145301.1803272</v>
      </c>
      <c r="P736" s="16">
        <f t="shared" si="159"/>
        <v>1890145301.1793325</v>
      </c>
      <c r="Q736" s="27">
        <f t="shared" si="165"/>
        <v>15</v>
      </c>
      <c r="R736" s="7">
        <f t="shared" si="170"/>
        <v>6.6312154134114582E-5</v>
      </c>
      <c r="S736" s="7">
        <f t="shared" si="162"/>
        <v>-118546.51439499736</v>
      </c>
      <c r="T736" s="5">
        <f>VLOOKUP($B736,'Benchmark Data'!$A:$B,2,FALSE)</f>
        <v>13.75</v>
      </c>
      <c r="U736" s="12">
        <f t="shared" si="171"/>
        <v>0</v>
      </c>
      <c r="V736" s="7">
        <f t="shared" si="172"/>
        <v>2165587518.6001573</v>
      </c>
    </row>
    <row r="737" spans="1:22" x14ac:dyDescent="0.25">
      <c r="A737" s="5">
        <f t="shared" si="163"/>
        <v>2005</v>
      </c>
      <c r="B737" s="6">
        <f t="shared" si="166"/>
        <v>38677</v>
      </c>
      <c r="C737" s="7">
        <f>MAX(SUMIFS('Filing Data'!$V:$V,'Filing Data'!$D:$D,'Benchmark Value'!$B737),C736)</f>
        <v>1890145301.1793325</v>
      </c>
      <c r="D737" s="7">
        <f>SUMIFS('Filing Data'!$Z:$Z,'Filing Data'!$D:$D,'Benchmark Value'!$B737)</f>
        <v>0</v>
      </c>
      <c r="E737" s="16">
        <f t="shared" si="167"/>
        <v>-15253541.340253821</v>
      </c>
      <c r="F737" s="10">
        <f>SUM(D$11:D736)</f>
        <v>0</v>
      </c>
      <c r="G737" s="10">
        <f t="shared" si="160"/>
        <v>365</v>
      </c>
      <c r="H737" s="7">
        <f t="shared" si="168"/>
        <v>-41790.524219873478</v>
      </c>
      <c r="I737" s="16">
        <f>SUMIFS('Filing Data'!$X:$X,'Filing Data'!$D:$D,'Benchmark Value'!$B737)</f>
        <v>0</v>
      </c>
      <c r="J737" s="16">
        <f t="shared" si="164"/>
        <v>28015936.438124154</v>
      </c>
      <c r="K737" s="10">
        <f>SUM(I$11:I736)</f>
        <v>0</v>
      </c>
      <c r="L737" s="27">
        <f t="shared" si="161"/>
        <v>365</v>
      </c>
      <c r="M737" s="7">
        <f t="shared" si="169"/>
        <v>76755.99024143604</v>
      </c>
      <c r="N737" s="7">
        <f>IF(ISNA(VLOOKUP(B737,'Distribution Data'!$G:$H,2,FALSE)),0,VLOOKUP(B737,'Distribution Data'!$G:$H,2,FALSE))</f>
        <v>0</v>
      </c>
      <c r="O737" s="16">
        <f>IF(ISNA(INDEX($C736:$C$3618,MATCH(TRUE,INDEX($C736:$C$3618&lt;&gt;$C736,0),0))), O736, INDEX($C736:$C$3618,MATCH(TRUE,INDEX($C736:$C$3618&lt;&gt;$C736,0),0)))</f>
        <v>1890145301.1803272</v>
      </c>
      <c r="P737" s="16">
        <f t="shared" si="159"/>
        <v>1890145301.1793325</v>
      </c>
      <c r="Q737" s="27">
        <f t="shared" si="165"/>
        <v>15</v>
      </c>
      <c r="R737" s="7">
        <f t="shared" si="170"/>
        <v>6.6312154134114582E-5</v>
      </c>
      <c r="S737" s="7">
        <f t="shared" si="162"/>
        <v>-118546.51439499736</v>
      </c>
      <c r="T737" s="5">
        <f>VLOOKUP($B737,'Benchmark Data'!$A:$B,2,FALSE)</f>
        <v>13.82</v>
      </c>
      <c r="U737" s="12">
        <f t="shared" si="171"/>
        <v>5.0779942269434828E-3</v>
      </c>
      <c r="V737" s="7">
        <f t="shared" si="172"/>
        <v>2176493781.2713633</v>
      </c>
    </row>
    <row r="738" spans="1:22" x14ac:dyDescent="0.25">
      <c r="A738" s="5">
        <f t="shared" si="163"/>
        <v>2005</v>
      </c>
      <c r="B738" s="6">
        <f t="shared" si="166"/>
        <v>38678</v>
      </c>
      <c r="C738" s="7">
        <f>MAX(SUMIFS('Filing Data'!$V:$V,'Filing Data'!$D:$D,'Benchmark Value'!$B738),C737)</f>
        <v>1890145301.1793325</v>
      </c>
      <c r="D738" s="7">
        <f>SUMIFS('Filing Data'!$Z:$Z,'Filing Data'!$D:$D,'Benchmark Value'!$B738)</f>
        <v>0</v>
      </c>
      <c r="E738" s="16">
        <f t="shared" si="167"/>
        <v>-15253541.340253821</v>
      </c>
      <c r="F738" s="10">
        <f>SUM(D$11:D737)</f>
        <v>0</v>
      </c>
      <c r="G738" s="10">
        <f t="shared" si="160"/>
        <v>365</v>
      </c>
      <c r="H738" s="7">
        <f t="shared" si="168"/>
        <v>-41790.524219873478</v>
      </c>
      <c r="I738" s="16">
        <f>SUMIFS('Filing Data'!$X:$X,'Filing Data'!$D:$D,'Benchmark Value'!$B738)</f>
        <v>0</v>
      </c>
      <c r="J738" s="16">
        <f t="shared" si="164"/>
        <v>28015936.438124154</v>
      </c>
      <c r="K738" s="10">
        <f>SUM(I$11:I737)</f>
        <v>0</v>
      </c>
      <c r="L738" s="27">
        <f t="shared" si="161"/>
        <v>365</v>
      </c>
      <c r="M738" s="7">
        <f t="shared" si="169"/>
        <v>76755.99024143604</v>
      </c>
      <c r="N738" s="7">
        <f>IF(ISNA(VLOOKUP(B738,'Distribution Data'!$G:$H,2,FALSE)),0,VLOOKUP(B738,'Distribution Data'!$G:$H,2,FALSE))</f>
        <v>0</v>
      </c>
      <c r="O738" s="16">
        <f>IF(ISNA(INDEX($C737:$C$3618,MATCH(TRUE,INDEX($C737:$C$3618&lt;&gt;$C737,0),0))), O737, INDEX($C737:$C$3618,MATCH(TRUE,INDEX($C737:$C$3618&lt;&gt;$C737,0),0)))</f>
        <v>1890145301.1803272</v>
      </c>
      <c r="P738" s="16">
        <f t="shared" si="159"/>
        <v>1890145301.1793325</v>
      </c>
      <c r="Q738" s="27">
        <f t="shared" si="165"/>
        <v>15</v>
      </c>
      <c r="R738" s="7">
        <f t="shared" si="170"/>
        <v>6.6312154134114582E-5</v>
      </c>
      <c r="S738" s="7">
        <f t="shared" si="162"/>
        <v>-118546.51439499736</v>
      </c>
      <c r="T738" s="5">
        <f>VLOOKUP($B738,'Benchmark Data'!$A:$B,2,FALSE)</f>
        <v>13.96</v>
      </c>
      <c r="U738" s="12">
        <f t="shared" si="171"/>
        <v>1.0079278994702663E-2</v>
      </c>
      <c r="V738" s="7">
        <f t="shared" si="172"/>
        <v>2198423652.2228146</v>
      </c>
    </row>
    <row r="739" spans="1:22" x14ac:dyDescent="0.25">
      <c r="A739" s="5">
        <f t="shared" si="163"/>
        <v>2005</v>
      </c>
      <c r="B739" s="6">
        <f t="shared" si="166"/>
        <v>38679</v>
      </c>
      <c r="C739" s="7">
        <f>MAX(SUMIFS('Filing Data'!$V:$V,'Filing Data'!$D:$D,'Benchmark Value'!$B739),C738)</f>
        <v>1890145301.1793325</v>
      </c>
      <c r="D739" s="7">
        <f>SUMIFS('Filing Data'!$Z:$Z,'Filing Data'!$D:$D,'Benchmark Value'!$B739)</f>
        <v>0</v>
      </c>
      <c r="E739" s="16">
        <f t="shared" si="167"/>
        <v>-15253541.340253821</v>
      </c>
      <c r="F739" s="10">
        <f>SUM(D$11:D738)</f>
        <v>0</v>
      </c>
      <c r="G739" s="10">
        <f t="shared" si="160"/>
        <v>365</v>
      </c>
      <c r="H739" s="7">
        <f t="shared" si="168"/>
        <v>-41790.524219873478</v>
      </c>
      <c r="I739" s="16">
        <f>SUMIFS('Filing Data'!$X:$X,'Filing Data'!$D:$D,'Benchmark Value'!$B739)</f>
        <v>0</v>
      </c>
      <c r="J739" s="16">
        <f t="shared" si="164"/>
        <v>28015936.438124154</v>
      </c>
      <c r="K739" s="10">
        <f>SUM(I$11:I738)</f>
        <v>0</v>
      </c>
      <c r="L739" s="27">
        <f t="shared" si="161"/>
        <v>365</v>
      </c>
      <c r="M739" s="7">
        <f t="shared" si="169"/>
        <v>76755.99024143604</v>
      </c>
      <c r="N739" s="7">
        <f>IF(ISNA(VLOOKUP(B739,'Distribution Data'!$G:$H,2,FALSE)),0,VLOOKUP(B739,'Distribution Data'!$G:$H,2,FALSE))</f>
        <v>0</v>
      </c>
      <c r="O739" s="16">
        <f>IF(ISNA(INDEX($C738:$C$3618,MATCH(TRUE,INDEX($C738:$C$3618&lt;&gt;$C738,0),0))), O738, INDEX($C738:$C$3618,MATCH(TRUE,INDEX($C738:$C$3618&lt;&gt;$C738,0),0)))</f>
        <v>1890145301.1803272</v>
      </c>
      <c r="P739" s="16">
        <f t="shared" si="159"/>
        <v>1890145301.1793325</v>
      </c>
      <c r="Q739" s="27">
        <f t="shared" si="165"/>
        <v>15</v>
      </c>
      <c r="R739" s="7">
        <f t="shared" si="170"/>
        <v>6.6312154134114582E-5</v>
      </c>
      <c r="S739" s="7">
        <f t="shared" si="162"/>
        <v>-118546.51439499736</v>
      </c>
      <c r="T739" s="5">
        <f>VLOOKUP($B739,'Benchmark Data'!$A:$B,2,FALSE)</f>
        <v>14.03</v>
      </c>
      <c r="U739" s="12">
        <f t="shared" si="171"/>
        <v>5.0017967801430927E-3</v>
      </c>
      <c r="V739" s="7">
        <f t="shared" si="172"/>
        <v>2209328720.0103965</v>
      </c>
    </row>
    <row r="740" spans="1:22" x14ac:dyDescent="0.25">
      <c r="A740" s="5">
        <f t="shared" si="163"/>
        <v>2005</v>
      </c>
      <c r="B740" s="6">
        <f t="shared" si="166"/>
        <v>38680</v>
      </c>
      <c r="C740" s="7">
        <f>MAX(SUMIFS('Filing Data'!$V:$V,'Filing Data'!$D:$D,'Benchmark Value'!$B740),C739)</f>
        <v>1890145301.1793325</v>
      </c>
      <c r="D740" s="7">
        <f>SUMIFS('Filing Data'!$Z:$Z,'Filing Data'!$D:$D,'Benchmark Value'!$B740)</f>
        <v>0</v>
      </c>
      <c r="E740" s="16">
        <f t="shared" si="167"/>
        <v>-15253541.340253821</v>
      </c>
      <c r="F740" s="10">
        <f>SUM(D$11:D739)</f>
        <v>0</v>
      </c>
      <c r="G740" s="10">
        <f t="shared" si="160"/>
        <v>365</v>
      </c>
      <c r="H740" s="7">
        <f t="shared" si="168"/>
        <v>-41790.524219873478</v>
      </c>
      <c r="I740" s="16">
        <f>SUMIFS('Filing Data'!$X:$X,'Filing Data'!$D:$D,'Benchmark Value'!$B740)</f>
        <v>0</v>
      </c>
      <c r="J740" s="16">
        <f t="shared" si="164"/>
        <v>28015936.438124154</v>
      </c>
      <c r="K740" s="10">
        <f>SUM(I$11:I739)</f>
        <v>0</v>
      </c>
      <c r="L740" s="27">
        <f t="shared" si="161"/>
        <v>365</v>
      </c>
      <c r="M740" s="7">
        <f t="shared" si="169"/>
        <v>76755.99024143604</v>
      </c>
      <c r="N740" s="7">
        <f>IF(ISNA(VLOOKUP(B740,'Distribution Data'!$G:$H,2,FALSE)),0,VLOOKUP(B740,'Distribution Data'!$G:$H,2,FALSE))</f>
        <v>0</v>
      </c>
      <c r="O740" s="16">
        <f>IF(ISNA(INDEX($C739:$C$3618,MATCH(TRUE,INDEX($C739:$C$3618&lt;&gt;$C739,0),0))), O739, INDEX($C739:$C$3618,MATCH(TRUE,INDEX($C739:$C$3618&lt;&gt;$C739,0),0)))</f>
        <v>1890145301.1803272</v>
      </c>
      <c r="P740" s="16">
        <f t="shared" si="159"/>
        <v>1890145301.1793325</v>
      </c>
      <c r="Q740" s="27">
        <f t="shared" si="165"/>
        <v>15</v>
      </c>
      <c r="R740" s="7">
        <f t="shared" si="170"/>
        <v>6.6312154134114582E-5</v>
      </c>
      <c r="S740" s="7">
        <f t="shared" si="162"/>
        <v>-118546.51439499736</v>
      </c>
      <c r="T740" s="5">
        <f>VLOOKUP($B740,'Benchmark Data'!$A:$B,2,FALSE)</f>
        <v>14.03</v>
      </c>
      <c r="U740" s="12">
        <f t="shared" si="171"/>
        <v>0</v>
      </c>
      <c r="V740" s="7">
        <f t="shared" si="172"/>
        <v>2209210173.4960017</v>
      </c>
    </row>
    <row r="741" spans="1:22" x14ac:dyDescent="0.25">
      <c r="A741" s="5">
        <f t="shared" si="163"/>
        <v>2005</v>
      </c>
      <c r="B741" s="6">
        <f t="shared" si="166"/>
        <v>38681</v>
      </c>
      <c r="C741" s="7">
        <f>MAX(SUMIFS('Filing Data'!$V:$V,'Filing Data'!$D:$D,'Benchmark Value'!$B741),C740)</f>
        <v>1890145301.1793325</v>
      </c>
      <c r="D741" s="7">
        <f>SUMIFS('Filing Data'!$Z:$Z,'Filing Data'!$D:$D,'Benchmark Value'!$B741)</f>
        <v>0</v>
      </c>
      <c r="E741" s="16">
        <f t="shared" si="167"/>
        <v>-15253541.340253821</v>
      </c>
      <c r="F741" s="10">
        <f>SUM(D$11:D740)</f>
        <v>0</v>
      </c>
      <c r="G741" s="10">
        <f t="shared" si="160"/>
        <v>365</v>
      </c>
      <c r="H741" s="7">
        <f t="shared" si="168"/>
        <v>-41790.524219873478</v>
      </c>
      <c r="I741" s="16">
        <f>SUMIFS('Filing Data'!$X:$X,'Filing Data'!$D:$D,'Benchmark Value'!$B741)</f>
        <v>0</v>
      </c>
      <c r="J741" s="16">
        <f t="shared" si="164"/>
        <v>28015936.438124154</v>
      </c>
      <c r="K741" s="10">
        <f>SUM(I$11:I740)</f>
        <v>0</v>
      </c>
      <c r="L741" s="27">
        <f t="shared" si="161"/>
        <v>365</v>
      </c>
      <c r="M741" s="7">
        <f t="shared" si="169"/>
        <v>76755.99024143604</v>
      </c>
      <c r="N741" s="7">
        <f>IF(ISNA(VLOOKUP(B741,'Distribution Data'!$G:$H,2,FALSE)),0,VLOOKUP(B741,'Distribution Data'!$G:$H,2,FALSE))</f>
        <v>0</v>
      </c>
      <c r="O741" s="16">
        <f>IF(ISNA(INDEX($C740:$C$3618,MATCH(TRUE,INDEX($C740:$C$3618&lt;&gt;$C740,0),0))), O740, INDEX($C740:$C$3618,MATCH(TRUE,INDEX($C740:$C$3618&lt;&gt;$C740,0),0)))</f>
        <v>1890145301.1803272</v>
      </c>
      <c r="P741" s="16">
        <f t="shared" si="159"/>
        <v>1890145301.1793325</v>
      </c>
      <c r="Q741" s="27">
        <f t="shared" si="165"/>
        <v>15</v>
      </c>
      <c r="R741" s="7">
        <f t="shared" si="170"/>
        <v>6.6312154134114582E-5</v>
      </c>
      <c r="S741" s="7">
        <f t="shared" si="162"/>
        <v>-118546.51439499736</v>
      </c>
      <c r="T741" s="5">
        <f>VLOOKUP($B741,'Benchmark Data'!$A:$B,2,FALSE)</f>
        <v>14.06</v>
      </c>
      <c r="U741" s="12">
        <f t="shared" si="171"/>
        <v>2.1359922681493055E-3</v>
      </c>
      <c r="V741" s="7">
        <f t="shared" si="172"/>
        <v>2213815526.1409001</v>
      </c>
    </row>
    <row r="742" spans="1:22" x14ac:dyDescent="0.25">
      <c r="A742" s="5">
        <f t="shared" si="163"/>
        <v>2005</v>
      </c>
      <c r="B742" s="6">
        <f t="shared" si="166"/>
        <v>38682</v>
      </c>
      <c r="C742" s="7">
        <f>MAX(SUMIFS('Filing Data'!$V:$V,'Filing Data'!$D:$D,'Benchmark Value'!$B742),C741)</f>
        <v>1890145301.1803272</v>
      </c>
      <c r="D742" s="7">
        <f>SUMIFS('Filing Data'!$Z:$Z,'Filing Data'!$D:$D,'Benchmark Value'!$B742)</f>
        <v>0</v>
      </c>
      <c r="E742" s="16">
        <f t="shared" si="167"/>
        <v>-15253541.340253821</v>
      </c>
      <c r="F742" s="10">
        <f>SUM(D$11:D741)</f>
        <v>0</v>
      </c>
      <c r="G742" s="10">
        <f t="shared" si="160"/>
        <v>365</v>
      </c>
      <c r="H742" s="7">
        <f t="shared" si="168"/>
        <v>-41790.524219873478</v>
      </c>
      <c r="I742" s="16">
        <f>SUMIFS('Filing Data'!$X:$X,'Filing Data'!$D:$D,'Benchmark Value'!$B742)</f>
        <v>0</v>
      </c>
      <c r="J742" s="16">
        <f t="shared" si="164"/>
        <v>28015936.438124154</v>
      </c>
      <c r="K742" s="10">
        <f>SUM(I$11:I741)</f>
        <v>0</v>
      </c>
      <c r="L742" s="27">
        <f t="shared" si="161"/>
        <v>365</v>
      </c>
      <c r="M742" s="7">
        <f t="shared" si="169"/>
        <v>76755.99024143604</v>
      </c>
      <c r="N742" s="7">
        <f>IF(ISNA(VLOOKUP(B742,'Distribution Data'!$G:$H,2,FALSE)),0,VLOOKUP(B742,'Distribution Data'!$G:$H,2,FALSE))</f>
        <v>0</v>
      </c>
      <c r="O742" s="16">
        <f>IF(ISNA(INDEX($C741:$C$3618,MATCH(TRUE,INDEX($C741:$C$3618&lt;&gt;$C741,0),0))), O741, INDEX($C741:$C$3618,MATCH(TRUE,INDEX($C741:$C$3618&lt;&gt;$C741,0),0)))</f>
        <v>1890145301.1803272</v>
      </c>
      <c r="P742" s="16">
        <f t="shared" si="159"/>
        <v>1890145301.1793325</v>
      </c>
      <c r="Q742" s="27">
        <f t="shared" si="165"/>
        <v>15</v>
      </c>
      <c r="R742" s="7">
        <f t="shared" si="170"/>
        <v>6.6312154134114582E-5</v>
      </c>
      <c r="S742" s="7">
        <f t="shared" si="162"/>
        <v>-118546.51439499736</v>
      </c>
      <c r="T742" s="5">
        <f>VLOOKUP($B742,'Benchmark Data'!$A:$B,2,FALSE)</f>
        <v>14.06</v>
      </c>
      <c r="U742" s="12">
        <f t="shared" si="171"/>
        <v>0</v>
      </c>
      <c r="V742" s="7">
        <f t="shared" si="172"/>
        <v>2213696979.6265054</v>
      </c>
    </row>
    <row r="743" spans="1:22" x14ac:dyDescent="0.25">
      <c r="A743" s="5">
        <f t="shared" si="163"/>
        <v>2005</v>
      </c>
      <c r="B743" s="6">
        <f t="shared" si="166"/>
        <v>38683</v>
      </c>
      <c r="C743" s="7">
        <f>MAX(SUMIFS('Filing Data'!$V:$V,'Filing Data'!$D:$D,'Benchmark Value'!$B743),C742)</f>
        <v>1890145301.1803272</v>
      </c>
      <c r="D743" s="7">
        <f>SUMIFS('Filing Data'!$Z:$Z,'Filing Data'!$D:$D,'Benchmark Value'!$B743)</f>
        <v>0</v>
      </c>
      <c r="E743" s="16">
        <f t="shared" si="167"/>
        <v>-15253541.340253821</v>
      </c>
      <c r="F743" s="10">
        <f>SUM(D$11:D742)</f>
        <v>0</v>
      </c>
      <c r="G743" s="10">
        <f t="shared" si="160"/>
        <v>365</v>
      </c>
      <c r="H743" s="7">
        <f t="shared" si="168"/>
        <v>-41790.524219873478</v>
      </c>
      <c r="I743" s="16">
        <f>SUMIFS('Filing Data'!$X:$X,'Filing Data'!$D:$D,'Benchmark Value'!$B743)</f>
        <v>0</v>
      </c>
      <c r="J743" s="16">
        <f t="shared" si="164"/>
        <v>28015936.438124154</v>
      </c>
      <c r="K743" s="10">
        <f>SUM(I$11:I742)</f>
        <v>0</v>
      </c>
      <c r="L743" s="27">
        <f t="shared" si="161"/>
        <v>365</v>
      </c>
      <c r="M743" s="7">
        <f t="shared" si="169"/>
        <v>76755.99024143604</v>
      </c>
      <c r="N743" s="7">
        <f>IF(ISNA(VLOOKUP(B743,'Distribution Data'!$G:$H,2,FALSE)),0,VLOOKUP(B743,'Distribution Data'!$G:$H,2,FALSE))</f>
        <v>0</v>
      </c>
      <c r="O743" s="16">
        <f>IF(ISNA(INDEX($C742:$C$3618,MATCH(TRUE,INDEX($C742:$C$3618&lt;&gt;$C742,0),0))), O742, INDEX($C742:$C$3618,MATCH(TRUE,INDEX($C742:$C$3618&lt;&gt;$C742,0),0)))</f>
        <v>1890344263.8436093</v>
      </c>
      <c r="P743" s="16">
        <f t="shared" si="159"/>
        <v>1890145301.1803272</v>
      </c>
      <c r="Q743" s="27">
        <f t="shared" si="165"/>
        <v>6</v>
      </c>
      <c r="R743" s="7">
        <f t="shared" si="170"/>
        <v>33160.443880359329</v>
      </c>
      <c r="S743" s="7">
        <f t="shared" si="162"/>
        <v>-85386.070580950181</v>
      </c>
      <c r="T743" s="5">
        <f>VLOOKUP($B743,'Benchmark Data'!$A:$B,2,FALSE)</f>
        <v>14.06</v>
      </c>
      <c r="U743" s="12">
        <f t="shared" si="171"/>
        <v>0</v>
      </c>
      <c r="V743" s="7">
        <f t="shared" si="172"/>
        <v>2213611593.5559244</v>
      </c>
    </row>
    <row r="744" spans="1:22" x14ac:dyDescent="0.25">
      <c r="A744" s="5">
        <f t="shared" si="163"/>
        <v>2005</v>
      </c>
      <c r="B744" s="6">
        <f t="shared" si="166"/>
        <v>38684</v>
      </c>
      <c r="C744" s="7">
        <f>MAX(SUMIFS('Filing Data'!$V:$V,'Filing Data'!$D:$D,'Benchmark Value'!$B744),C743)</f>
        <v>1890145301.1803272</v>
      </c>
      <c r="D744" s="7">
        <f>SUMIFS('Filing Data'!$Z:$Z,'Filing Data'!$D:$D,'Benchmark Value'!$B744)</f>
        <v>0</v>
      </c>
      <c r="E744" s="16">
        <f t="shared" si="167"/>
        <v>-15253541.340253821</v>
      </c>
      <c r="F744" s="10">
        <f>SUM(D$11:D743)</f>
        <v>0</v>
      </c>
      <c r="G744" s="10">
        <f t="shared" si="160"/>
        <v>365</v>
      </c>
      <c r="H744" s="7">
        <f t="shared" si="168"/>
        <v>-41790.524219873478</v>
      </c>
      <c r="I744" s="16">
        <f>SUMIFS('Filing Data'!$X:$X,'Filing Data'!$D:$D,'Benchmark Value'!$B744)</f>
        <v>0</v>
      </c>
      <c r="J744" s="16">
        <f t="shared" si="164"/>
        <v>28015936.438124154</v>
      </c>
      <c r="K744" s="10">
        <f>SUM(I$11:I743)</f>
        <v>0</v>
      </c>
      <c r="L744" s="27">
        <f t="shared" si="161"/>
        <v>365</v>
      </c>
      <c r="M744" s="7">
        <f t="shared" si="169"/>
        <v>76755.99024143604</v>
      </c>
      <c r="N744" s="7">
        <f>IF(ISNA(VLOOKUP(B744,'Distribution Data'!$G:$H,2,FALSE)),0,VLOOKUP(B744,'Distribution Data'!$G:$H,2,FALSE))</f>
        <v>0</v>
      </c>
      <c r="O744" s="16">
        <f>IF(ISNA(INDEX($C743:$C$3618,MATCH(TRUE,INDEX($C743:$C$3618&lt;&gt;$C743,0),0))), O743, INDEX($C743:$C$3618,MATCH(TRUE,INDEX($C743:$C$3618&lt;&gt;$C743,0),0)))</f>
        <v>1890344263.8436093</v>
      </c>
      <c r="P744" s="16">
        <f t="shared" si="159"/>
        <v>1890145301.1803272</v>
      </c>
      <c r="Q744" s="27">
        <f t="shared" si="165"/>
        <v>6</v>
      </c>
      <c r="R744" s="7">
        <f t="shared" si="170"/>
        <v>33160.443880359329</v>
      </c>
      <c r="S744" s="7">
        <f t="shared" si="162"/>
        <v>-85386.070580950181</v>
      </c>
      <c r="T744" s="5">
        <f>VLOOKUP($B744,'Benchmark Data'!$A:$B,2,FALSE)</f>
        <v>13.91</v>
      </c>
      <c r="U744" s="12">
        <f t="shared" si="171"/>
        <v>-1.0725880447167378E-2</v>
      </c>
      <c r="V744" s="7">
        <f t="shared" si="172"/>
        <v>2189910152.0775633</v>
      </c>
    </row>
    <row r="745" spans="1:22" x14ac:dyDescent="0.25">
      <c r="A745" s="5">
        <f t="shared" si="163"/>
        <v>2005</v>
      </c>
      <c r="B745" s="6">
        <f t="shared" si="166"/>
        <v>38685</v>
      </c>
      <c r="C745" s="7">
        <f>MAX(SUMIFS('Filing Data'!$V:$V,'Filing Data'!$D:$D,'Benchmark Value'!$B745),C744)</f>
        <v>1890145301.1803272</v>
      </c>
      <c r="D745" s="7">
        <f>SUMIFS('Filing Data'!$Z:$Z,'Filing Data'!$D:$D,'Benchmark Value'!$B745)</f>
        <v>0</v>
      </c>
      <c r="E745" s="16">
        <f t="shared" si="167"/>
        <v>-15253541.340253821</v>
      </c>
      <c r="F745" s="10">
        <f>SUM(D$11:D744)</f>
        <v>0</v>
      </c>
      <c r="G745" s="10">
        <f t="shared" si="160"/>
        <v>365</v>
      </c>
      <c r="H745" s="7">
        <f t="shared" si="168"/>
        <v>-41790.524219873478</v>
      </c>
      <c r="I745" s="16">
        <f>SUMIFS('Filing Data'!$X:$X,'Filing Data'!$D:$D,'Benchmark Value'!$B745)</f>
        <v>0</v>
      </c>
      <c r="J745" s="16">
        <f t="shared" si="164"/>
        <v>28015936.438124154</v>
      </c>
      <c r="K745" s="10">
        <f>SUM(I$11:I744)</f>
        <v>0</v>
      </c>
      <c r="L745" s="27">
        <f t="shared" si="161"/>
        <v>365</v>
      </c>
      <c r="M745" s="7">
        <f t="shared" si="169"/>
        <v>76755.99024143604</v>
      </c>
      <c r="N745" s="7">
        <f>IF(ISNA(VLOOKUP(B745,'Distribution Data'!$G:$H,2,FALSE)),0,VLOOKUP(B745,'Distribution Data'!$G:$H,2,FALSE))</f>
        <v>0</v>
      </c>
      <c r="O745" s="16">
        <f>IF(ISNA(INDEX($C744:$C$3618,MATCH(TRUE,INDEX($C744:$C$3618&lt;&gt;$C744,0),0))), O744, INDEX($C744:$C$3618,MATCH(TRUE,INDEX($C744:$C$3618&lt;&gt;$C744,0),0)))</f>
        <v>1890344263.8436093</v>
      </c>
      <c r="P745" s="16">
        <f t="shared" si="159"/>
        <v>1890145301.1803272</v>
      </c>
      <c r="Q745" s="27">
        <f t="shared" si="165"/>
        <v>6</v>
      </c>
      <c r="R745" s="7">
        <f t="shared" si="170"/>
        <v>33160.443880359329</v>
      </c>
      <c r="S745" s="7">
        <f t="shared" si="162"/>
        <v>-85386.070580950181</v>
      </c>
      <c r="T745" s="5">
        <f>VLOOKUP($B745,'Benchmark Data'!$A:$B,2,FALSE)</f>
        <v>13.96</v>
      </c>
      <c r="U745" s="12">
        <f t="shared" si="171"/>
        <v>3.5880913988748475E-3</v>
      </c>
      <c r="V745" s="7">
        <f t="shared" si="172"/>
        <v>2197696477.5529118</v>
      </c>
    </row>
    <row r="746" spans="1:22" x14ac:dyDescent="0.25">
      <c r="A746" s="5">
        <f t="shared" si="163"/>
        <v>2005</v>
      </c>
      <c r="B746" s="6">
        <f t="shared" si="166"/>
        <v>38686</v>
      </c>
      <c r="C746" s="7">
        <f>MAX(SUMIFS('Filing Data'!$V:$V,'Filing Data'!$D:$D,'Benchmark Value'!$B746),C745)</f>
        <v>1890145301.1803272</v>
      </c>
      <c r="D746" s="7">
        <f>SUMIFS('Filing Data'!$Z:$Z,'Filing Data'!$D:$D,'Benchmark Value'!$B746)</f>
        <v>0</v>
      </c>
      <c r="E746" s="16">
        <f t="shared" si="167"/>
        <v>-15253541.340253821</v>
      </c>
      <c r="F746" s="10">
        <f>SUM(D$11:D745)</f>
        <v>0</v>
      </c>
      <c r="G746" s="10">
        <f t="shared" si="160"/>
        <v>365</v>
      </c>
      <c r="H746" s="7">
        <f t="shared" si="168"/>
        <v>-41790.524219873478</v>
      </c>
      <c r="I746" s="16">
        <f>SUMIFS('Filing Data'!$X:$X,'Filing Data'!$D:$D,'Benchmark Value'!$B746)</f>
        <v>0</v>
      </c>
      <c r="J746" s="16">
        <f t="shared" si="164"/>
        <v>28015936.438124154</v>
      </c>
      <c r="K746" s="10">
        <f>SUM(I$11:I745)</f>
        <v>0</v>
      </c>
      <c r="L746" s="27">
        <f t="shared" si="161"/>
        <v>365</v>
      </c>
      <c r="M746" s="7">
        <f t="shared" si="169"/>
        <v>76755.99024143604</v>
      </c>
      <c r="N746" s="7">
        <f>IF(ISNA(VLOOKUP(B746,'Distribution Data'!$G:$H,2,FALSE)),0,VLOOKUP(B746,'Distribution Data'!$G:$H,2,FALSE))</f>
        <v>0</v>
      </c>
      <c r="O746" s="16">
        <f>IF(ISNA(INDEX($C745:$C$3618,MATCH(TRUE,INDEX($C745:$C$3618&lt;&gt;$C745,0),0))), O745, INDEX($C745:$C$3618,MATCH(TRUE,INDEX($C745:$C$3618&lt;&gt;$C745,0),0)))</f>
        <v>1890344263.8436093</v>
      </c>
      <c r="P746" s="16">
        <f t="shared" si="159"/>
        <v>1890145301.1803272</v>
      </c>
      <c r="Q746" s="27">
        <f t="shared" si="165"/>
        <v>6</v>
      </c>
      <c r="R746" s="7">
        <f t="shared" si="170"/>
        <v>33160.443880359329</v>
      </c>
      <c r="S746" s="7">
        <f t="shared" si="162"/>
        <v>-85386.070580950181</v>
      </c>
      <c r="T746" s="5">
        <f>VLOOKUP($B746,'Benchmark Data'!$A:$B,2,FALSE)</f>
        <v>13.9</v>
      </c>
      <c r="U746" s="12">
        <f t="shared" si="171"/>
        <v>-4.3072571975803324E-3</v>
      </c>
      <c r="V746" s="7">
        <f t="shared" si="172"/>
        <v>2188165404.6160574</v>
      </c>
    </row>
    <row r="747" spans="1:22" x14ac:dyDescent="0.25">
      <c r="A747" s="5">
        <f t="shared" si="163"/>
        <v>2005</v>
      </c>
      <c r="B747" s="6">
        <f t="shared" si="166"/>
        <v>38687</v>
      </c>
      <c r="C747" s="7">
        <f>MAX(SUMIFS('Filing Data'!$V:$V,'Filing Data'!$D:$D,'Benchmark Value'!$B747),C746)</f>
        <v>1890145301.1803272</v>
      </c>
      <c r="D747" s="7">
        <f>SUMIFS('Filing Data'!$Z:$Z,'Filing Data'!$D:$D,'Benchmark Value'!$B747)</f>
        <v>0</v>
      </c>
      <c r="E747" s="16">
        <f t="shared" si="167"/>
        <v>-15253541.340253821</v>
      </c>
      <c r="F747" s="10">
        <f>SUM(D$11:D746)</f>
        <v>0</v>
      </c>
      <c r="G747" s="10">
        <f t="shared" si="160"/>
        <v>365</v>
      </c>
      <c r="H747" s="7">
        <f t="shared" si="168"/>
        <v>-41790.524219873478</v>
      </c>
      <c r="I747" s="16">
        <f>SUMIFS('Filing Data'!$X:$X,'Filing Data'!$D:$D,'Benchmark Value'!$B747)</f>
        <v>0</v>
      </c>
      <c r="J747" s="16">
        <f t="shared" si="164"/>
        <v>28015936.438124154</v>
      </c>
      <c r="K747" s="10">
        <f>SUM(I$11:I746)</f>
        <v>0</v>
      </c>
      <c r="L747" s="27">
        <f t="shared" si="161"/>
        <v>365</v>
      </c>
      <c r="M747" s="7">
        <f t="shared" si="169"/>
        <v>76755.99024143604</v>
      </c>
      <c r="N747" s="7">
        <f>IF(ISNA(VLOOKUP(B747,'Distribution Data'!$G:$H,2,FALSE)),0,VLOOKUP(B747,'Distribution Data'!$G:$H,2,FALSE))</f>
        <v>0</v>
      </c>
      <c r="O747" s="16">
        <f>IF(ISNA(INDEX($C746:$C$3618,MATCH(TRUE,INDEX($C746:$C$3618&lt;&gt;$C746,0),0))), O746, INDEX($C746:$C$3618,MATCH(TRUE,INDEX($C746:$C$3618&lt;&gt;$C746,0),0)))</f>
        <v>1890344263.8436093</v>
      </c>
      <c r="P747" s="16">
        <f t="shared" si="159"/>
        <v>1890145301.1803272</v>
      </c>
      <c r="Q747" s="27">
        <f t="shared" si="165"/>
        <v>6</v>
      </c>
      <c r="R747" s="7">
        <f t="shared" si="170"/>
        <v>33160.443880359329</v>
      </c>
      <c r="S747" s="7">
        <f t="shared" si="162"/>
        <v>-85386.070580950181</v>
      </c>
      <c r="T747" s="5">
        <f>VLOOKUP($B747,'Benchmark Data'!$A:$B,2,FALSE)</f>
        <v>14.07</v>
      </c>
      <c r="U747" s="12">
        <f t="shared" si="171"/>
        <v>1.2156030989651671E-2</v>
      </c>
      <c r="V747" s="7">
        <f t="shared" si="172"/>
        <v>2214841753.7098455</v>
      </c>
    </row>
    <row r="748" spans="1:22" x14ac:dyDescent="0.25">
      <c r="A748" s="5">
        <f t="shared" si="163"/>
        <v>2005</v>
      </c>
      <c r="B748" s="6">
        <f t="shared" si="166"/>
        <v>38688</v>
      </c>
      <c r="C748" s="7">
        <f>MAX(SUMIFS('Filing Data'!$V:$V,'Filing Data'!$D:$D,'Benchmark Value'!$B748),C747)</f>
        <v>1890344263.8436093</v>
      </c>
      <c r="D748" s="7">
        <f>SUMIFS('Filing Data'!$Z:$Z,'Filing Data'!$D:$D,'Benchmark Value'!$B748)</f>
        <v>0</v>
      </c>
      <c r="E748" s="16">
        <f t="shared" si="167"/>
        <v>-15253541.340253821</v>
      </c>
      <c r="F748" s="10">
        <f>SUM(D$11:D747)</f>
        <v>0</v>
      </c>
      <c r="G748" s="10">
        <f t="shared" si="160"/>
        <v>365</v>
      </c>
      <c r="H748" s="7">
        <f t="shared" si="168"/>
        <v>-41790.524219873478</v>
      </c>
      <c r="I748" s="16">
        <f>SUMIFS('Filing Data'!$X:$X,'Filing Data'!$D:$D,'Benchmark Value'!$B748)</f>
        <v>0</v>
      </c>
      <c r="J748" s="16">
        <f t="shared" si="164"/>
        <v>28015936.438124154</v>
      </c>
      <c r="K748" s="10">
        <f>SUM(I$11:I747)</f>
        <v>0</v>
      </c>
      <c r="L748" s="27">
        <f t="shared" si="161"/>
        <v>365</v>
      </c>
      <c r="M748" s="7">
        <f t="shared" si="169"/>
        <v>76755.99024143604</v>
      </c>
      <c r="N748" s="7">
        <f>IF(ISNA(VLOOKUP(B748,'Distribution Data'!$G:$H,2,FALSE)),0,VLOOKUP(B748,'Distribution Data'!$G:$H,2,FALSE))</f>
        <v>0</v>
      </c>
      <c r="O748" s="16">
        <f>IF(ISNA(INDEX($C747:$C$3618,MATCH(TRUE,INDEX($C747:$C$3618&lt;&gt;$C747,0),0))), O747, INDEX($C747:$C$3618,MATCH(TRUE,INDEX($C747:$C$3618&lt;&gt;$C747,0),0)))</f>
        <v>1890344263.8436093</v>
      </c>
      <c r="P748" s="16">
        <f t="shared" si="159"/>
        <v>1890145301.1803272</v>
      </c>
      <c r="Q748" s="27">
        <f t="shared" si="165"/>
        <v>6</v>
      </c>
      <c r="R748" s="7">
        <f t="shared" si="170"/>
        <v>33160.443880359329</v>
      </c>
      <c r="S748" s="7">
        <f t="shared" si="162"/>
        <v>-85386.070580950181</v>
      </c>
      <c r="T748" s="5">
        <f>VLOOKUP($B748,'Benchmark Data'!$A:$B,2,FALSE)</f>
        <v>14.04</v>
      </c>
      <c r="U748" s="12">
        <f t="shared" si="171"/>
        <v>-2.1344725286326811E-3</v>
      </c>
      <c r="V748" s="7">
        <f t="shared" si="172"/>
        <v>2210033890.5524631</v>
      </c>
    </row>
    <row r="749" spans="1:22" x14ac:dyDescent="0.25">
      <c r="A749" s="5">
        <f t="shared" si="163"/>
        <v>2005</v>
      </c>
      <c r="B749" s="6">
        <f t="shared" si="166"/>
        <v>38689</v>
      </c>
      <c r="C749" s="7">
        <f>MAX(SUMIFS('Filing Data'!$V:$V,'Filing Data'!$D:$D,'Benchmark Value'!$B749),C748)</f>
        <v>1890344263.8436093</v>
      </c>
      <c r="D749" s="7">
        <f>SUMIFS('Filing Data'!$Z:$Z,'Filing Data'!$D:$D,'Benchmark Value'!$B749)</f>
        <v>0</v>
      </c>
      <c r="E749" s="16">
        <f t="shared" si="167"/>
        <v>-15253541.340253821</v>
      </c>
      <c r="F749" s="10">
        <f>SUM(D$11:D748)</f>
        <v>0</v>
      </c>
      <c r="G749" s="10">
        <f t="shared" si="160"/>
        <v>365</v>
      </c>
      <c r="H749" s="7">
        <f t="shared" si="168"/>
        <v>-41790.524219873478</v>
      </c>
      <c r="I749" s="16">
        <f>SUMIFS('Filing Data'!$X:$X,'Filing Data'!$D:$D,'Benchmark Value'!$B749)</f>
        <v>0</v>
      </c>
      <c r="J749" s="16">
        <f t="shared" si="164"/>
        <v>28015936.438124154</v>
      </c>
      <c r="K749" s="10">
        <f>SUM(I$11:I748)</f>
        <v>0</v>
      </c>
      <c r="L749" s="27">
        <f t="shared" si="161"/>
        <v>365</v>
      </c>
      <c r="M749" s="7">
        <f t="shared" si="169"/>
        <v>76755.99024143604</v>
      </c>
      <c r="N749" s="7">
        <f>IF(ISNA(VLOOKUP(B749,'Distribution Data'!$G:$H,2,FALSE)),0,VLOOKUP(B749,'Distribution Data'!$G:$H,2,FALSE))</f>
        <v>0</v>
      </c>
      <c r="O749" s="16">
        <f>IF(ISNA(INDEX($C748:$C$3618,MATCH(TRUE,INDEX($C748:$C$3618&lt;&gt;$C748,0),0))), O748, INDEX($C748:$C$3618,MATCH(TRUE,INDEX($C748:$C$3618&lt;&gt;$C748,0),0)))</f>
        <v>1904371131.6049926</v>
      </c>
      <c r="P749" s="16">
        <f t="shared" si="159"/>
        <v>1890344263.8436093</v>
      </c>
      <c r="Q749" s="27">
        <f t="shared" si="165"/>
        <v>14</v>
      </c>
      <c r="R749" s="7">
        <f t="shared" si="170"/>
        <v>1001919.1258130925</v>
      </c>
      <c r="S749" s="7">
        <f t="shared" si="162"/>
        <v>883372.61135178292</v>
      </c>
      <c r="T749" s="5">
        <f>VLOOKUP($B749,'Benchmark Data'!$A:$B,2,FALSE)</f>
        <v>14.04</v>
      </c>
      <c r="U749" s="12">
        <f t="shared" si="171"/>
        <v>0</v>
      </c>
      <c r="V749" s="7">
        <f t="shared" si="172"/>
        <v>2210917263.163815</v>
      </c>
    </row>
    <row r="750" spans="1:22" x14ac:dyDescent="0.25">
      <c r="A750" s="5">
        <f t="shared" si="163"/>
        <v>2005</v>
      </c>
      <c r="B750" s="6">
        <f t="shared" si="166"/>
        <v>38690</v>
      </c>
      <c r="C750" s="7">
        <f>MAX(SUMIFS('Filing Data'!$V:$V,'Filing Data'!$D:$D,'Benchmark Value'!$B750),C749)</f>
        <v>1890344263.8436093</v>
      </c>
      <c r="D750" s="7">
        <f>SUMIFS('Filing Data'!$Z:$Z,'Filing Data'!$D:$D,'Benchmark Value'!$B750)</f>
        <v>0</v>
      </c>
      <c r="E750" s="16">
        <f t="shared" si="167"/>
        <v>-15253541.340253821</v>
      </c>
      <c r="F750" s="10">
        <f>SUM(D$11:D749)</f>
        <v>0</v>
      </c>
      <c r="G750" s="10">
        <f t="shared" si="160"/>
        <v>365</v>
      </c>
      <c r="H750" s="7">
        <f t="shared" si="168"/>
        <v>-41790.524219873478</v>
      </c>
      <c r="I750" s="16">
        <f>SUMIFS('Filing Data'!$X:$X,'Filing Data'!$D:$D,'Benchmark Value'!$B750)</f>
        <v>0</v>
      </c>
      <c r="J750" s="16">
        <f t="shared" si="164"/>
        <v>28015936.438124154</v>
      </c>
      <c r="K750" s="10">
        <f>SUM(I$11:I749)</f>
        <v>0</v>
      </c>
      <c r="L750" s="27">
        <f t="shared" si="161"/>
        <v>365</v>
      </c>
      <c r="M750" s="7">
        <f t="shared" si="169"/>
        <v>76755.99024143604</v>
      </c>
      <c r="N750" s="7">
        <f>IF(ISNA(VLOOKUP(B750,'Distribution Data'!$G:$H,2,FALSE)),0,VLOOKUP(B750,'Distribution Data'!$G:$H,2,FALSE))</f>
        <v>0</v>
      </c>
      <c r="O750" s="16">
        <f>IF(ISNA(INDEX($C749:$C$3618,MATCH(TRUE,INDEX($C749:$C$3618&lt;&gt;$C749,0),0))), O749, INDEX($C749:$C$3618,MATCH(TRUE,INDEX($C749:$C$3618&lt;&gt;$C749,0),0)))</f>
        <v>1904371131.6049926</v>
      </c>
      <c r="P750" s="16">
        <f t="shared" si="159"/>
        <v>1890344263.8436093</v>
      </c>
      <c r="Q750" s="27">
        <f t="shared" si="165"/>
        <v>14</v>
      </c>
      <c r="R750" s="7">
        <f t="shared" si="170"/>
        <v>1001919.1258130925</v>
      </c>
      <c r="S750" s="7">
        <f t="shared" si="162"/>
        <v>883372.61135178292</v>
      </c>
      <c r="T750" s="5">
        <f>VLOOKUP($B750,'Benchmark Data'!$A:$B,2,FALSE)</f>
        <v>14.04</v>
      </c>
      <c r="U750" s="12">
        <f t="shared" si="171"/>
        <v>0</v>
      </c>
      <c r="V750" s="7">
        <f t="shared" si="172"/>
        <v>2211800635.775167</v>
      </c>
    </row>
    <row r="751" spans="1:22" x14ac:dyDescent="0.25">
      <c r="A751" s="5">
        <f t="shared" si="163"/>
        <v>2005</v>
      </c>
      <c r="B751" s="6">
        <f t="shared" si="166"/>
        <v>38691</v>
      </c>
      <c r="C751" s="7">
        <f>MAX(SUMIFS('Filing Data'!$V:$V,'Filing Data'!$D:$D,'Benchmark Value'!$B751),C750)</f>
        <v>1890344263.8436093</v>
      </c>
      <c r="D751" s="7">
        <f>SUMIFS('Filing Data'!$Z:$Z,'Filing Data'!$D:$D,'Benchmark Value'!$B751)</f>
        <v>0</v>
      </c>
      <c r="E751" s="16">
        <f t="shared" si="167"/>
        <v>-15253541.340253821</v>
      </c>
      <c r="F751" s="10">
        <f>SUM(D$11:D750)</f>
        <v>0</v>
      </c>
      <c r="G751" s="10">
        <f t="shared" si="160"/>
        <v>365</v>
      </c>
      <c r="H751" s="7">
        <f t="shared" si="168"/>
        <v>-41790.524219873478</v>
      </c>
      <c r="I751" s="16">
        <f>SUMIFS('Filing Data'!$X:$X,'Filing Data'!$D:$D,'Benchmark Value'!$B751)</f>
        <v>0</v>
      </c>
      <c r="J751" s="16">
        <f t="shared" si="164"/>
        <v>28015936.438124154</v>
      </c>
      <c r="K751" s="10">
        <f>SUM(I$11:I750)</f>
        <v>0</v>
      </c>
      <c r="L751" s="27">
        <f t="shared" si="161"/>
        <v>365</v>
      </c>
      <c r="M751" s="7">
        <f t="shared" si="169"/>
        <v>76755.99024143604</v>
      </c>
      <c r="N751" s="7">
        <f>IF(ISNA(VLOOKUP(B751,'Distribution Data'!$G:$H,2,FALSE)),0,VLOOKUP(B751,'Distribution Data'!$G:$H,2,FALSE))</f>
        <v>0</v>
      </c>
      <c r="O751" s="16">
        <f>IF(ISNA(INDEX($C750:$C$3618,MATCH(TRUE,INDEX($C750:$C$3618&lt;&gt;$C750,0),0))), O750, INDEX($C750:$C$3618,MATCH(TRUE,INDEX($C750:$C$3618&lt;&gt;$C750,0),0)))</f>
        <v>1904371131.6049926</v>
      </c>
      <c r="P751" s="16">
        <f t="shared" si="159"/>
        <v>1890344263.8436093</v>
      </c>
      <c r="Q751" s="27">
        <f t="shared" si="165"/>
        <v>14</v>
      </c>
      <c r="R751" s="7">
        <f t="shared" si="170"/>
        <v>1001919.1258130925</v>
      </c>
      <c r="S751" s="7">
        <f t="shared" si="162"/>
        <v>883372.61135178292</v>
      </c>
      <c r="T751" s="5">
        <f>VLOOKUP($B751,'Benchmark Data'!$A:$B,2,FALSE)</f>
        <v>13.93</v>
      </c>
      <c r="U751" s="12">
        <f t="shared" si="171"/>
        <v>-7.865610805950737E-3</v>
      </c>
      <c r="V751" s="7">
        <f t="shared" si="172"/>
        <v>2195355086.0264573</v>
      </c>
    </row>
    <row r="752" spans="1:22" x14ac:dyDescent="0.25">
      <c r="A752" s="5">
        <f t="shared" si="163"/>
        <v>2005</v>
      </c>
      <c r="B752" s="6">
        <f t="shared" si="166"/>
        <v>38692</v>
      </c>
      <c r="C752" s="7">
        <f>MAX(SUMIFS('Filing Data'!$V:$V,'Filing Data'!$D:$D,'Benchmark Value'!$B752),C751)</f>
        <v>1890344263.8436093</v>
      </c>
      <c r="D752" s="7">
        <f>SUMIFS('Filing Data'!$Z:$Z,'Filing Data'!$D:$D,'Benchmark Value'!$B752)</f>
        <v>0</v>
      </c>
      <c r="E752" s="16">
        <f t="shared" si="167"/>
        <v>-15253541.340253821</v>
      </c>
      <c r="F752" s="10">
        <f>SUM(D$11:D751)</f>
        <v>0</v>
      </c>
      <c r="G752" s="10">
        <f t="shared" si="160"/>
        <v>365</v>
      </c>
      <c r="H752" s="7">
        <f t="shared" si="168"/>
        <v>-41790.524219873478</v>
      </c>
      <c r="I752" s="16">
        <f>SUMIFS('Filing Data'!$X:$X,'Filing Data'!$D:$D,'Benchmark Value'!$B752)</f>
        <v>0</v>
      </c>
      <c r="J752" s="16">
        <f t="shared" si="164"/>
        <v>28015936.438124154</v>
      </c>
      <c r="K752" s="10">
        <f>SUM(I$11:I751)</f>
        <v>0</v>
      </c>
      <c r="L752" s="27">
        <f t="shared" si="161"/>
        <v>365</v>
      </c>
      <c r="M752" s="7">
        <f t="shared" si="169"/>
        <v>76755.99024143604</v>
      </c>
      <c r="N752" s="7">
        <f>IF(ISNA(VLOOKUP(B752,'Distribution Data'!$G:$H,2,FALSE)),0,VLOOKUP(B752,'Distribution Data'!$G:$H,2,FALSE))</f>
        <v>0</v>
      </c>
      <c r="O752" s="16">
        <f>IF(ISNA(INDEX($C751:$C$3618,MATCH(TRUE,INDEX($C751:$C$3618&lt;&gt;$C751,0),0))), O751, INDEX($C751:$C$3618,MATCH(TRUE,INDEX($C751:$C$3618&lt;&gt;$C751,0),0)))</f>
        <v>1904371131.6049926</v>
      </c>
      <c r="P752" s="16">
        <f t="shared" si="159"/>
        <v>1890344263.8436093</v>
      </c>
      <c r="Q752" s="27">
        <f t="shared" si="165"/>
        <v>14</v>
      </c>
      <c r="R752" s="7">
        <f t="shared" si="170"/>
        <v>1001919.1258130925</v>
      </c>
      <c r="S752" s="7">
        <f t="shared" si="162"/>
        <v>883372.61135178292</v>
      </c>
      <c r="T752" s="5">
        <f>VLOOKUP($B752,'Benchmark Data'!$A:$B,2,FALSE)</f>
        <v>13.89</v>
      </c>
      <c r="U752" s="12">
        <f t="shared" si="171"/>
        <v>-2.8756310254618523E-3</v>
      </c>
      <c r="V752" s="7">
        <f t="shared" si="172"/>
        <v>2189934495.7202892</v>
      </c>
    </row>
    <row r="753" spans="1:22" x14ac:dyDescent="0.25">
      <c r="A753" s="5">
        <f t="shared" si="163"/>
        <v>2005</v>
      </c>
      <c r="B753" s="6">
        <f t="shared" si="166"/>
        <v>38693</v>
      </c>
      <c r="C753" s="7">
        <f>MAX(SUMIFS('Filing Data'!$V:$V,'Filing Data'!$D:$D,'Benchmark Value'!$B753),C752)</f>
        <v>1890344263.8436093</v>
      </c>
      <c r="D753" s="7">
        <f>SUMIFS('Filing Data'!$Z:$Z,'Filing Data'!$D:$D,'Benchmark Value'!$B753)</f>
        <v>0</v>
      </c>
      <c r="E753" s="16">
        <f t="shared" si="167"/>
        <v>-15253541.340253821</v>
      </c>
      <c r="F753" s="10">
        <f>SUM(D$11:D752)</f>
        <v>0</v>
      </c>
      <c r="G753" s="10">
        <f t="shared" si="160"/>
        <v>365</v>
      </c>
      <c r="H753" s="7">
        <f t="shared" si="168"/>
        <v>-41790.524219873478</v>
      </c>
      <c r="I753" s="16">
        <f>SUMIFS('Filing Data'!$X:$X,'Filing Data'!$D:$D,'Benchmark Value'!$B753)</f>
        <v>0</v>
      </c>
      <c r="J753" s="16">
        <f t="shared" si="164"/>
        <v>28015936.438124154</v>
      </c>
      <c r="K753" s="10">
        <f>SUM(I$11:I752)</f>
        <v>0</v>
      </c>
      <c r="L753" s="27">
        <f t="shared" si="161"/>
        <v>365</v>
      </c>
      <c r="M753" s="7">
        <f t="shared" si="169"/>
        <v>76755.99024143604</v>
      </c>
      <c r="N753" s="7">
        <f>IF(ISNA(VLOOKUP(B753,'Distribution Data'!$G:$H,2,FALSE)),0,VLOOKUP(B753,'Distribution Data'!$G:$H,2,FALSE))</f>
        <v>0</v>
      </c>
      <c r="O753" s="16">
        <f>IF(ISNA(INDEX($C752:$C$3618,MATCH(TRUE,INDEX($C752:$C$3618&lt;&gt;$C752,0),0))), O752, INDEX($C752:$C$3618,MATCH(TRUE,INDEX($C752:$C$3618&lt;&gt;$C752,0),0)))</f>
        <v>1904371131.6049926</v>
      </c>
      <c r="P753" s="16">
        <f t="shared" si="159"/>
        <v>1890344263.8436093</v>
      </c>
      <c r="Q753" s="27">
        <f t="shared" si="165"/>
        <v>14</v>
      </c>
      <c r="R753" s="7">
        <f t="shared" si="170"/>
        <v>1001919.1258130925</v>
      </c>
      <c r="S753" s="7">
        <f t="shared" si="162"/>
        <v>883372.61135178292</v>
      </c>
      <c r="T753" s="5">
        <f>VLOOKUP($B753,'Benchmark Data'!$A:$B,2,FALSE)</f>
        <v>13.81</v>
      </c>
      <c r="U753" s="12">
        <f t="shared" si="171"/>
        <v>-5.7761893450516064E-3</v>
      </c>
      <c r="V753" s="7">
        <f t="shared" si="172"/>
        <v>2178204854.6773849</v>
      </c>
    </row>
    <row r="754" spans="1:22" x14ac:dyDescent="0.25">
      <c r="A754" s="5">
        <f t="shared" si="163"/>
        <v>2005</v>
      </c>
      <c r="B754" s="6">
        <f t="shared" si="166"/>
        <v>38694</v>
      </c>
      <c r="C754" s="7">
        <f>MAX(SUMIFS('Filing Data'!$V:$V,'Filing Data'!$D:$D,'Benchmark Value'!$B754),C753)</f>
        <v>1890344263.8436093</v>
      </c>
      <c r="D754" s="7">
        <f>SUMIFS('Filing Data'!$Z:$Z,'Filing Data'!$D:$D,'Benchmark Value'!$B754)</f>
        <v>0</v>
      </c>
      <c r="E754" s="16">
        <f t="shared" si="167"/>
        <v>-15253541.340253821</v>
      </c>
      <c r="F754" s="10">
        <f>SUM(D$11:D753)</f>
        <v>0</v>
      </c>
      <c r="G754" s="10">
        <f t="shared" si="160"/>
        <v>365</v>
      </c>
      <c r="H754" s="7">
        <f t="shared" si="168"/>
        <v>-41790.524219873478</v>
      </c>
      <c r="I754" s="16">
        <f>SUMIFS('Filing Data'!$X:$X,'Filing Data'!$D:$D,'Benchmark Value'!$B754)</f>
        <v>0</v>
      </c>
      <c r="J754" s="16">
        <f t="shared" si="164"/>
        <v>28015936.438124154</v>
      </c>
      <c r="K754" s="10">
        <f>SUM(I$11:I753)</f>
        <v>0</v>
      </c>
      <c r="L754" s="27">
        <f t="shared" si="161"/>
        <v>365</v>
      </c>
      <c r="M754" s="7">
        <f t="shared" si="169"/>
        <v>76755.99024143604</v>
      </c>
      <c r="N754" s="7">
        <f>IF(ISNA(VLOOKUP(B754,'Distribution Data'!$G:$H,2,FALSE)),0,VLOOKUP(B754,'Distribution Data'!$G:$H,2,FALSE))</f>
        <v>0</v>
      </c>
      <c r="O754" s="16">
        <f>IF(ISNA(INDEX($C753:$C$3618,MATCH(TRUE,INDEX($C753:$C$3618&lt;&gt;$C753,0),0))), O753, INDEX($C753:$C$3618,MATCH(TRUE,INDEX($C753:$C$3618&lt;&gt;$C753,0),0)))</f>
        <v>1904371131.6049926</v>
      </c>
      <c r="P754" s="16">
        <f t="shared" si="159"/>
        <v>1890344263.8436093</v>
      </c>
      <c r="Q754" s="27">
        <f t="shared" si="165"/>
        <v>14</v>
      </c>
      <c r="R754" s="7">
        <f t="shared" si="170"/>
        <v>1001919.1258130925</v>
      </c>
      <c r="S754" s="7">
        <f t="shared" si="162"/>
        <v>883372.61135178292</v>
      </c>
      <c r="T754" s="5">
        <f>VLOOKUP($B754,'Benchmark Data'!$A:$B,2,FALSE)</f>
        <v>13.91</v>
      </c>
      <c r="U754" s="12">
        <f t="shared" si="171"/>
        <v>7.2150385141506934E-3</v>
      </c>
      <c r="V754" s="7">
        <f t="shared" si="172"/>
        <v>2194860890.9721355</v>
      </c>
    </row>
    <row r="755" spans="1:22" x14ac:dyDescent="0.25">
      <c r="A755" s="5">
        <f t="shared" si="163"/>
        <v>2005</v>
      </c>
      <c r="B755" s="6">
        <f t="shared" si="166"/>
        <v>38695</v>
      </c>
      <c r="C755" s="7">
        <f>MAX(SUMIFS('Filing Data'!$V:$V,'Filing Data'!$D:$D,'Benchmark Value'!$B755),C754)</f>
        <v>1890344263.8436093</v>
      </c>
      <c r="D755" s="7">
        <f>SUMIFS('Filing Data'!$Z:$Z,'Filing Data'!$D:$D,'Benchmark Value'!$B755)</f>
        <v>0</v>
      </c>
      <c r="E755" s="16">
        <f t="shared" si="167"/>
        <v>-15253541.340253821</v>
      </c>
      <c r="F755" s="10">
        <f>SUM(D$11:D754)</f>
        <v>0</v>
      </c>
      <c r="G755" s="10">
        <f t="shared" si="160"/>
        <v>365</v>
      </c>
      <c r="H755" s="7">
        <f t="shared" si="168"/>
        <v>-41790.524219873478</v>
      </c>
      <c r="I755" s="16">
        <f>SUMIFS('Filing Data'!$X:$X,'Filing Data'!$D:$D,'Benchmark Value'!$B755)</f>
        <v>0</v>
      </c>
      <c r="J755" s="16">
        <f t="shared" si="164"/>
        <v>28015936.438124154</v>
      </c>
      <c r="K755" s="10">
        <f>SUM(I$11:I754)</f>
        <v>0</v>
      </c>
      <c r="L755" s="27">
        <f t="shared" si="161"/>
        <v>365</v>
      </c>
      <c r="M755" s="7">
        <f t="shared" si="169"/>
        <v>76755.99024143604</v>
      </c>
      <c r="N755" s="7">
        <f>IF(ISNA(VLOOKUP(B755,'Distribution Data'!$G:$H,2,FALSE)),0,VLOOKUP(B755,'Distribution Data'!$G:$H,2,FALSE))</f>
        <v>0</v>
      </c>
      <c r="O755" s="16">
        <f>IF(ISNA(INDEX($C754:$C$3618,MATCH(TRUE,INDEX($C754:$C$3618&lt;&gt;$C754,0),0))), O754, INDEX($C754:$C$3618,MATCH(TRUE,INDEX($C754:$C$3618&lt;&gt;$C754,0),0)))</f>
        <v>1904371131.6049926</v>
      </c>
      <c r="P755" s="16">
        <f t="shared" si="159"/>
        <v>1890344263.8436093</v>
      </c>
      <c r="Q755" s="27">
        <f t="shared" si="165"/>
        <v>14</v>
      </c>
      <c r="R755" s="7">
        <f t="shared" si="170"/>
        <v>1001919.1258130925</v>
      </c>
      <c r="S755" s="7">
        <f t="shared" si="162"/>
        <v>883372.61135178292</v>
      </c>
      <c r="T755" s="5">
        <f>VLOOKUP($B755,'Benchmark Data'!$A:$B,2,FALSE)</f>
        <v>13.98</v>
      </c>
      <c r="U755" s="12">
        <f t="shared" si="171"/>
        <v>5.0197308703126657E-3</v>
      </c>
      <c r="V755" s="7">
        <f t="shared" si="172"/>
        <v>2206789573.6027579</v>
      </c>
    </row>
    <row r="756" spans="1:22" x14ac:dyDescent="0.25">
      <c r="A756" s="5">
        <f t="shared" si="163"/>
        <v>2005</v>
      </c>
      <c r="B756" s="6">
        <f t="shared" si="166"/>
        <v>38696</v>
      </c>
      <c r="C756" s="7">
        <f>MAX(SUMIFS('Filing Data'!$V:$V,'Filing Data'!$D:$D,'Benchmark Value'!$B756),C755)</f>
        <v>1890344263.8436093</v>
      </c>
      <c r="D756" s="7">
        <f>SUMIFS('Filing Data'!$Z:$Z,'Filing Data'!$D:$D,'Benchmark Value'!$B756)</f>
        <v>0</v>
      </c>
      <c r="E756" s="16">
        <f t="shared" si="167"/>
        <v>-15253541.340253821</v>
      </c>
      <c r="F756" s="10">
        <f>SUM(D$11:D755)</f>
        <v>0</v>
      </c>
      <c r="G756" s="10">
        <f t="shared" si="160"/>
        <v>365</v>
      </c>
      <c r="H756" s="7">
        <f t="shared" si="168"/>
        <v>-41790.524219873478</v>
      </c>
      <c r="I756" s="16">
        <f>SUMIFS('Filing Data'!$X:$X,'Filing Data'!$D:$D,'Benchmark Value'!$B756)</f>
        <v>0</v>
      </c>
      <c r="J756" s="16">
        <f t="shared" si="164"/>
        <v>28015936.438124154</v>
      </c>
      <c r="K756" s="10">
        <f>SUM(I$11:I755)</f>
        <v>0</v>
      </c>
      <c r="L756" s="27">
        <f t="shared" si="161"/>
        <v>365</v>
      </c>
      <c r="M756" s="7">
        <f t="shared" si="169"/>
        <v>76755.99024143604</v>
      </c>
      <c r="N756" s="7">
        <f>IF(ISNA(VLOOKUP(B756,'Distribution Data'!$G:$H,2,FALSE)),0,VLOOKUP(B756,'Distribution Data'!$G:$H,2,FALSE))</f>
        <v>0</v>
      </c>
      <c r="O756" s="16">
        <f>IF(ISNA(INDEX($C755:$C$3618,MATCH(TRUE,INDEX($C755:$C$3618&lt;&gt;$C755,0),0))), O755, INDEX($C755:$C$3618,MATCH(TRUE,INDEX($C755:$C$3618&lt;&gt;$C755,0),0)))</f>
        <v>1904371131.6049926</v>
      </c>
      <c r="P756" s="16">
        <f t="shared" si="159"/>
        <v>1890344263.8436093</v>
      </c>
      <c r="Q756" s="27">
        <f t="shared" si="165"/>
        <v>14</v>
      </c>
      <c r="R756" s="7">
        <f t="shared" si="170"/>
        <v>1001919.1258130925</v>
      </c>
      <c r="S756" s="7">
        <f t="shared" si="162"/>
        <v>883372.61135178292</v>
      </c>
      <c r="T756" s="5">
        <f>VLOOKUP($B756,'Benchmark Data'!$A:$B,2,FALSE)</f>
        <v>13.98</v>
      </c>
      <c r="U756" s="12">
        <f t="shared" si="171"/>
        <v>0</v>
      </c>
      <c r="V756" s="7">
        <f t="shared" si="172"/>
        <v>2207672946.2141099</v>
      </c>
    </row>
    <row r="757" spans="1:22" x14ac:dyDescent="0.25">
      <c r="A757" s="5">
        <f t="shared" si="163"/>
        <v>2005</v>
      </c>
      <c r="B757" s="6">
        <f t="shared" si="166"/>
        <v>38697</v>
      </c>
      <c r="C757" s="7">
        <f>MAX(SUMIFS('Filing Data'!$V:$V,'Filing Data'!$D:$D,'Benchmark Value'!$B757),C756)</f>
        <v>1890344263.8436093</v>
      </c>
      <c r="D757" s="7">
        <f>SUMIFS('Filing Data'!$Z:$Z,'Filing Data'!$D:$D,'Benchmark Value'!$B757)</f>
        <v>0</v>
      </c>
      <c r="E757" s="16">
        <f t="shared" si="167"/>
        <v>-15253541.340253821</v>
      </c>
      <c r="F757" s="10">
        <f>SUM(D$11:D756)</f>
        <v>0</v>
      </c>
      <c r="G757" s="10">
        <f t="shared" si="160"/>
        <v>365</v>
      </c>
      <c r="H757" s="7">
        <f t="shared" si="168"/>
        <v>-41790.524219873478</v>
      </c>
      <c r="I757" s="16">
        <f>SUMIFS('Filing Data'!$X:$X,'Filing Data'!$D:$D,'Benchmark Value'!$B757)</f>
        <v>0</v>
      </c>
      <c r="J757" s="16">
        <f t="shared" si="164"/>
        <v>28015936.438124154</v>
      </c>
      <c r="K757" s="10">
        <f>SUM(I$11:I756)</f>
        <v>0</v>
      </c>
      <c r="L757" s="27">
        <f t="shared" si="161"/>
        <v>365</v>
      </c>
      <c r="M757" s="7">
        <f t="shared" si="169"/>
        <v>76755.99024143604</v>
      </c>
      <c r="N757" s="7">
        <f>IF(ISNA(VLOOKUP(B757,'Distribution Data'!$G:$H,2,FALSE)),0,VLOOKUP(B757,'Distribution Data'!$G:$H,2,FALSE))</f>
        <v>0</v>
      </c>
      <c r="O757" s="16">
        <f>IF(ISNA(INDEX($C756:$C$3618,MATCH(TRUE,INDEX($C756:$C$3618&lt;&gt;$C756,0),0))), O756, INDEX($C756:$C$3618,MATCH(TRUE,INDEX($C756:$C$3618&lt;&gt;$C756,0),0)))</f>
        <v>1904371131.6049926</v>
      </c>
      <c r="P757" s="16">
        <f t="shared" si="159"/>
        <v>1890344263.8436093</v>
      </c>
      <c r="Q757" s="27">
        <f t="shared" si="165"/>
        <v>14</v>
      </c>
      <c r="R757" s="7">
        <f t="shared" si="170"/>
        <v>1001919.1258130925</v>
      </c>
      <c r="S757" s="7">
        <f t="shared" si="162"/>
        <v>883372.61135178292</v>
      </c>
      <c r="T757" s="5">
        <f>VLOOKUP($B757,'Benchmark Data'!$A:$B,2,FALSE)</f>
        <v>13.98</v>
      </c>
      <c r="U757" s="12">
        <f t="shared" si="171"/>
        <v>0</v>
      </c>
      <c r="V757" s="7">
        <f t="shared" si="172"/>
        <v>2208556318.8254619</v>
      </c>
    </row>
    <row r="758" spans="1:22" x14ac:dyDescent="0.25">
      <c r="A758" s="5">
        <f t="shared" si="163"/>
        <v>2005</v>
      </c>
      <c r="B758" s="6">
        <f t="shared" si="166"/>
        <v>38698</v>
      </c>
      <c r="C758" s="7">
        <f>MAX(SUMIFS('Filing Data'!$V:$V,'Filing Data'!$D:$D,'Benchmark Value'!$B758),C757)</f>
        <v>1890344263.8436093</v>
      </c>
      <c r="D758" s="7">
        <f>SUMIFS('Filing Data'!$Z:$Z,'Filing Data'!$D:$D,'Benchmark Value'!$B758)</f>
        <v>0</v>
      </c>
      <c r="E758" s="16">
        <f t="shared" si="167"/>
        <v>-15253541.340253821</v>
      </c>
      <c r="F758" s="10">
        <f>SUM(D$11:D757)</f>
        <v>0</v>
      </c>
      <c r="G758" s="10">
        <f t="shared" si="160"/>
        <v>365</v>
      </c>
      <c r="H758" s="7">
        <f t="shared" si="168"/>
        <v>-41790.524219873478</v>
      </c>
      <c r="I758" s="16">
        <f>SUMIFS('Filing Data'!$X:$X,'Filing Data'!$D:$D,'Benchmark Value'!$B758)</f>
        <v>0</v>
      </c>
      <c r="J758" s="16">
        <f t="shared" si="164"/>
        <v>28015936.438124154</v>
      </c>
      <c r="K758" s="10">
        <f>SUM(I$11:I757)</f>
        <v>0</v>
      </c>
      <c r="L758" s="27">
        <f t="shared" si="161"/>
        <v>365</v>
      </c>
      <c r="M758" s="7">
        <f t="shared" si="169"/>
        <v>76755.99024143604</v>
      </c>
      <c r="N758" s="7">
        <f>IF(ISNA(VLOOKUP(B758,'Distribution Data'!$G:$H,2,FALSE)),0,VLOOKUP(B758,'Distribution Data'!$G:$H,2,FALSE))</f>
        <v>0</v>
      </c>
      <c r="O758" s="16">
        <f>IF(ISNA(INDEX($C757:$C$3618,MATCH(TRUE,INDEX($C757:$C$3618&lt;&gt;$C757,0),0))), O757, INDEX($C757:$C$3618,MATCH(TRUE,INDEX($C757:$C$3618&lt;&gt;$C757,0),0)))</f>
        <v>1904371131.6049926</v>
      </c>
      <c r="P758" s="16">
        <f t="shared" si="159"/>
        <v>1890344263.8436093</v>
      </c>
      <c r="Q758" s="27">
        <f t="shared" si="165"/>
        <v>14</v>
      </c>
      <c r="R758" s="7">
        <f t="shared" si="170"/>
        <v>1001919.1258130925</v>
      </c>
      <c r="S758" s="7">
        <f t="shared" si="162"/>
        <v>883372.61135178292</v>
      </c>
      <c r="T758" s="5">
        <f>VLOOKUP($B758,'Benchmark Data'!$A:$B,2,FALSE)</f>
        <v>13.95</v>
      </c>
      <c r="U758" s="12">
        <f t="shared" si="171"/>
        <v>-2.1482285382896063E-3</v>
      </c>
      <c r="V758" s="7">
        <f t="shared" si="172"/>
        <v>2204700300.1946988</v>
      </c>
    </row>
    <row r="759" spans="1:22" x14ac:dyDescent="0.25">
      <c r="A759" s="5">
        <f t="shared" si="163"/>
        <v>2005</v>
      </c>
      <c r="B759" s="6">
        <f t="shared" si="166"/>
        <v>38699</v>
      </c>
      <c r="C759" s="7">
        <f>MAX(SUMIFS('Filing Data'!$V:$V,'Filing Data'!$D:$D,'Benchmark Value'!$B759),C758)</f>
        <v>1890344263.8436093</v>
      </c>
      <c r="D759" s="7">
        <f>SUMIFS('Filing Data'!$Z:$Z,'Filing Data'!$D:$D,'Benchmark Value'!$B759)</f>
        <v>0</v>
      </c>
      <c r="E759" s="16">
        <f t="shared" si="167"/>
        <v>-15253541.340253821</v>
      </c>
      <c r="F759" s="10">
        <f>SUM(D$11:D758)</f>
        <v>0</v>
      </c>
      <c r="G759" s="10">
        <f t="shared" si="160"/>
        <v>365</v>
      </c>
      <c r="H759" s="7">
        <f t="shared" si="168"/>
        <v>-41790.524219873478</v>
      </c>
      <c r="I759" s="16">
        <f>SUMIFS('Filing Data'!$X:$X,'Filing Data'!$D:$D,'Benchmark Value'!$B759)</f>
        <v>0</v>
      </c>
      <c r="J759" s="16">
        <f t="shared" si="164"/>
        <v>28015936.438124154</v>
      </c>
      <c r="K759" s="10">
        <f>SUM(I$11:I758)</f>
        <v>0</v>
      </c>
      <c r="L759" s="27">
        <f t="shared" si="161"/>
        <v>365</v>
      </c>
      <c r="M759" s="7">
        <f t="shared" si="169"/>
        <v>76755.99024143604</v>
      </c>
      <c r="N759" s="7">
        <f>IF(ISNA(VLOOKUP(B759,'Distribution Data'!$G:$H,2,FALSE)),0,VLOOKUP(B759,'Distribution Data'!$G:$H,2,FALSE))</f>
        <v>0</v>
      </c>
      <c r="O759" s="16">
        <f>IF(ISNA(INDEX($C758:$C$3618,MATCH(TRUE,INDEX($C758:$C$3618&lt;&gt;$C758,0),0))), O758, INDEX($C758:$C$3618,MATCH(TRUE,INDEX($C758:$C$3618&lt;&gt;$C758,0),0)))</f>
        <v>1904371131.6049926</v>
      </c>
      <c r="P759" s="16">
        <f t="shared" si="159"/>
        <v>1890344263.8436093</v>
      </c>
      <c r="Q759" s="27">
        <f t="shared" si="165"/>
        <v>14</v>
      </c>
      <c r="R759" s="7">
        <f t="shared" si="170"/>
        <v>1001919.1258130925</v>
      </c>
      <c r="S759" s="7">
        <f t="shared" si="162"/>
        <v>883372.61135178292</v>
      </c>
      <c r="T759" s="5">
        <f>VLOOKUP($B759,'Benchmark Data'!$A:$B,2,FALSE)</f>
        <v>14.04</v>
      </c>
      <c r="U759" s="12">
        <f t="shared" si="171"/>
        <v>6.4308903302903314E-3</v>
      </c>
      <c r="V759" s="7">
        <f t="shared" si="172"/>
        <v>2219807545.7105327</v>
      </c>
    </row>
    <row r="760" spans="1:22" x14ac:dyDescent="0.25">
      <c r="A760" s="5">
        <f t="shared" si="163"/>
        <v>2005</v>
      </c>
      <c r="B760" s="6">
        <f t="shared" si="166"/>
        <v>38700</v>
      </c>
      <c r="C760" s="7">
        <f>MAX(SUMIFS('Filing Data'!$V:$V,'Filing Data'!$D:$D,'Benchmark Value'!$B760),C759)</f>
        <v>1890344263.8436093</v>
      </c>
      <c r="D760" s="7">
        <f>SUMIFS('Filing Data'!$Z:$Z,'Filing Data'!$D:$D,'Benchmark Value'!$B760)</f>
        <v>0</v>
      </c>
      <c r="E760" s="16">
        <f t="shared" si="167"/>
        <v>-15253541.340253821</v>
      </c>
      <c r="F760" s="10">
        <f>SUM(D$11:D759)</f>
        <v>0</v>
      </c>
      <c r="G760" s="10">
        <f t="shared" si="160"/>
        <v>365</v>
      </c>
      <c r="H760" s="7">
        <f t="shared" si="168"/>
        <v>-41790.524219873478</v>
      </c>
      <c r="I760" s="16">
        <f>SUMIFS('Filing Data'!$X:$X,'Filing Data'!$D:$D,'Benchmark Value'!$B760)</f>
        <v>0</v>
      </c>
      <c r="J760" s="16">
        <f t="shared" si="164"/>
        <v>28015936.438124154</v>
      </c>
      <c r="K760" s="10">
        <f>SUM(I$11:I759)</f>
        <v>0</v>
      </c>
      <c r="L760" s="27">
        <f t="shared" si="161"/>
        <v>365</v>
      </c>
      <c r="M760" s="7">
        <f t="shared" si="169"/>
        <v>76755.99024143604</v>
      </c>
      <c r="N760" s="7">
        <f>IF(ISNA(VLOOKUP(B760,'Distribution Data'!$G:$H,2,FALSE)),0,VLOOKUP(B760,'Distribution Data'!$G:$H,2,FALSE))</f>
        <v>0</v>
      </c>
      <c r="O760" s="16">
        <f>IF(ISNA(INDEX($C759:$C$3618,MATCH(TRUE,INDEX($C759:$C$3618&lt;&gt;$C759,0),0))), O759, INDEX($C759:$C$3618,MATCH(TRUE,INDEX($C759:$C$3618&lt;&gt;$C759,0),0)))</f>
        <v>1904371131.6049926</v>
      </c>
      <c r="P760" s="16">
        <f t="shared" si="159"/>
        <v>1890344263.8436093</v>
      </c>
      <c r="Q760" s="27">
        <f t="shared" si="165"/>
        <v>14</v>
      </c>
      <c r="R760" s="7">
        <f t="shared" si="170"/>
        <v>1001919.1258130925</v>
      </c>
      <c r="S760" s="7">
        <f t="shared" si="162"/>
        <v>883372.61135178292</v>
      </c>
      <c r="T760" s="5">
        <f>VLOOKUP($B760,'Benchmark Data'!$A:$B,2,FALSE)</f>
        <v>14.07</v>
      </c>
      <c r="U760" s="12">
        <f t="shared" si="171"/>
        <v>2.1344725286326196E-3</v>
      </c>
      <c r="V760" s="7">
        <f t="shared" si="172"/>
        <v>2225434096.8383603</v>
      </c>
    </row>
    <row r="761" spans="1:22" x14ac:dyDescent="0.25">
      <c r="A761" s="5">
        <f t="shared" si="163"/>
        <v>2005</v>
      </c>
      <c r="B761" s="6">
        <f t="shared" si="166"/>
        <v>38701</v>
      </c>
      <c r="C761" s="7">
        <f>MAX(SUMIFS('Filing Data'!$V:$V,'Filing Data'!$D:$D,'Benchmark Value'!$B761),C760)</f>
        <v>1890344263.8436093</v>
      </c>
      <c r="D761" s="7">
        <f>SUMIFS('Filing Data'!$Z:$Z,'Filing Data'!$D:$D,'Benchmark Value'!$B761)</f>
        <v>0</v>
      </c>
      <c r="E761" s="16">
        <f t="shared" si="167"/>
        <v>-15253541.340253821</v>
      </c>
      <c r="F761" s="10">
        <f>SUM(D$11:D760)</f>
        <v>0</v>
      </c>
      <c r="G761" s="10">
        <f t="shared" si="160"/>
        <v>365</v>
      </c>
      <c r="H761" s="7">
        <f t="shared" si="168"/>
        <v>-41790.524219873478</v>
      </c>
      <c r="I761" s="16">
        <f>SUMIFS('Filing Data'!$X:$X,'Filing Data'!$D:$D,'Benchmark Value'!$B761)</f>
        <v>0</v>
      </c>
      <c r="J761" s="16">
        <f t="shared" si="164"/>
        <v>28015936.438124154</v>
      </c>
      <c r="K761" s="10">
        <f>SUM(I$11:I760)</f>
        <v>0</v>
      </c>
      <c r="L761" s="27">
        <f t="shared" si="161"/>
        <v>365</v>
      </c>
      <c r="M761" s="7">
        <f t="shared" si="169"/>
        <v>76755.99024143604</v>
      </c>
      <c r="N761" s="7">
        <f>IF(ISNA(VLOOKUP(B761,'Distribution Data'!$G:$H,2,FALSE)),0,VLOOKUP(B761,'Distribution Data'!$G:$H,2,FALSE))</f>
        <v>0</v>
      </c>
      <c r="O761" s="16">
        <f>IF(ISNA(INDEX($C760:$C$3618,MATCH(TRUE,INDEX($C760:$C$3618&lt;&gt;$C760,0),0))), O760, INDEX($C760:$C$3618,MATCH(TRUE,INDEX($C760:$C$3618&lt;&gt;$C760,0),0)))</f>
        <v>1904371131.6049926</v>
      </c>
      <c r="P761" s="16">
        <f t="shared" si="159"/>
        <v>1890344263.8436093</v>
      </c>
      <c r="Q761" s="27">
        <f t="shared" si="165"/>
        <v>14</v>
      </c>
      <c r="R761" s="7">
        <f t="shared" si="170"/>
        <v>1001919.1258130925</v>
      </c>
      <c r="S761" s="7">
        <f t="shared" si="162"/>
        <v>883372.61135178292</v>
      </c>
      <c r="T761" s="5">
        <f>VLOOKUP($B761,'Benchmark Data'!$A:$B,2,FALSE)</f>
        <v>13.97</v>
      </c>
      <c r="U761" s="12">
        <f t="shared" si="171"/>
        <v>-7.1326978574271583E-3</v>
      </c>
      <c r="V761" s="7">
        <f t="shared" si="172"/>
        <v>2210500595.9824886</v>
      </c>
    </row>
    <row r="762" spans="1:22" x14ac:dyDescent="0.25">
      <c r="A762" s="5">
        <f t="shared" si="163"/>
        <v>2005</v>
      </c>
      <c r="B762" s="6">
        <f t="shared" si="166"/>
        <v>38702</v>
      </c>
      <c r="C762" s="7">
        <f>MAX(SUMIFS('Filing Data'!$V:$V,'Filing Data'!$D:$D,'Benchmark Value'!$B762),C761)</f>
        <v>1904371131.6049926</v>
      </c>
      <c r="D762" s="7">
        <f>SUMIFS('Filing Data'!$Z:$Z,'Filing Data'!$D:$D,'Benchmark Value'!$B762)</f>
        <v>0</v>
      </c>
      <c r="E762" s="16">
        <f t="shared" si="167"/>
        <v>-15253541.340253821</v>
      </c>
      <c r="F762" s="10">
        <f>SUM(D$11:D761)</f>
        <v>0</v>
      </c>
      <c r="G762" s="10">
        <f t="shared" si="160"/>
        <v>365</v>
      </c>
      <c r="H762" s="7">
        <f t="shared" si="168"/>
        <v>-41790.524219873478</v>
      </c>
      <c r="I762" s="16">
        <f>SUMIFS('Filing Data'!$X:$X,'Filing Data'!$D:$D,'Benchmark Value'!$B762)</f>
        <v>0</v>
      </c>
      <c r="J762" s="16">
        <f t="shared" si="164"/>
        <v>28015936.438124154</v>
      </c>
      <c r="K762" s="10">
        <f>SUM(I$11:I761)</f>
        <v>0</v>
      </c>
      <c r="L762" s="27">
        <f t="shared" si="161"/>
        <v>365</v>
      </c>
      <c r="M762" s="7">
        <f t="shared" si="169"/>
        <v>76755.99024143604</v>
      </c>
      <c r="N762" s="7">
        <f>IF(ISNA(VLOOKUP(B762,'Distribution Data'!$G:$H,2,FALSE)),0,VLOOKUP(B762,'Distribution Data'!$G:$H,2,FALSE))</f>
        <v>0</v>
      </c>
      <c r="O762" s="16">
        <f>IF(ISNA(INDEX($C761:$C$3618,MATCH(TRUE,INDEX($C761:$C$3618&lt;&gt;$C761,0),0))), O761, INDEX($C761:$C$3618,MATCH(TRUE,INDEX($C761:$C$3618&lt;&gt;$C761,0),0)))</f>
        <v>1904371131.6049926</v>
      </c>
      <c r="P762" s="16">
        <f t="shared" si="159"/>
        <v>1890344263.8436093</v>
      </c>
      <c r="Q762" s="27">
        <f t="shared" si="165"/>
        <v>14</v>
      </c>
      <c r="R762" s="7">
        <f t="shared" si="170"/>
        <v>1001919.1258130925</v>
      </c>
      <c r="S762" s="7">
        <f t="shared" si="162"/>
        <v>883372.61135178292</v>
      </c>
      <c r="T762" s="5">
        <f>VLOOKUP($B762,'Benchmark Data'!$A:$B,2,FALSE)</f>
        <v>14</v>
      </c>
      <c r="U762" s="12">
        <f t="shared" si="171"/>
        <v>2.145156346388202E-3</v>
      </c>
      <c r="V762" s="7">
        <f t="shared" si="172"/>
        <v>2216130927.6403313</v>
      </c>
    </row>
    <row r="763" spans="1:22" x14ac:dyDescent="0.25">
      <c r="A763" s="5">
        <f t="shared" si="163"/>
        <v>2005</v>
      </c>
      <c r="B763" s="6">
        <f t="shared" si="166"/>
        <v>38703</v>
      </c>
      <c r="C763" s="7">
        <f>MAX(SUMIFS('Filing Data'!$V:$V,'Filing Data'!$D:$D,'Benchmark Value'!$B763),C762)</f>
        <v>1904371131.6049926</v>
      </c>
      <c r="D763" s="7">
        <f>SUMIFS('Filing Data'!$Z:$Z,'Filing Data'!$D:$D,'Benchmark Value'!$B763)</f>
        <v>0</v>
      </c>
      <c r="E763" s="16">
        <f t="shared" si="167"/>
        <v>-15253541.340253821</v>
      </c>
      <c r="F763" s="10">
        <f>SUM(D$11:D762)</f>
        <v>0</v>
      </c>
      <c r="G763" s="10">
        <f t="shared" si="160"/>
        <v>365</v>
      </c>
      <c r="H763" s="7">
        <f t="shared" si="168"/>
        <v>-41790.524219873478</v>
      </c>
      <c r="I763" s="16">
        <f>SUMIFS('Filing Data'!$X:$X,'Filing Data'!$D:$D,'Benchmark Value'!$B763)</f>
        <v>0</v>
      </c>
      <c r="J763" s="16">
        <f t="shared" si="164"/>
        <v>28015936.438124154</v>
      </c>
      <c r="K763" s="10">
        <f>SUM(I$11:I762)</f>
        <v>0</v>
      </c>
      <c r="L763" s="27">
        <f t="shared" si="161"/>
        <v>365</v>
      </c>
      <c r="M763" s="7">
        <f t="shared" si="169"/>
        <v>76755.99024143604</v>
      </c>
      <c r="N763" s="7">
        <f>IF(ISNA(VLOOKUP(B763,'Distribution Data'!$G:$H,2,FALSE)),0,VLOOKUP(B763,'Distribution Data'!$G:$H,2,FALSE))</f>
        <v>0</v>
      </c>
      <c r="O763" s="16">
        <f>IF(ISNA(INDEX($C762:$C$3618,MATCH(TRUE,INDEX($C762:$C$3618&lt;&gt;$C762,0),0))), O762, INDEX($C762:$C$3618,MATCH(TRUE,INDEX($C762:$C$3618&lt;&gt;$C762,0),0)))</f>
        <v>2015591260.3786557</v>
      </c>
      <c r="P763" s="16">
        <f t="shared" si="159"/>
        <v>1904371131.6049926</v>
      </c>
      <c r="Q763" s="27">
        <f t="shared" si="165"/>
        <v>7</v>
      </c>
      <c r="R763" s="7">
        <f t="shared" si="170"/>
        <v>15888589.824809005</v>
      </c>
      <c r="S763" s="7">
        <f t="shared" si="162"/>
        <v>15770043.310347695</v>
      </c>
      <c r="T763" s="5">
        <f>VLOOKUP($B763,'Benchmark Data'!$A:$B,2,FALSE)</f>
        <v>14</v>
      </c>
      <c r="U763" s="12">
        <f t="shared" si="171"/>
        <v>0</v>
      </c>
      <c r="V763" s="7">
        <f t="shared" si="172"/>
        <v>2231900970.9506788</v>
      </c>
    </row>
    <row r="764" spans="1:22" x14ac:dyDescent="0.25">
      <c r="A764" s="5">
        <f t="shared" si="163"/>
        <v>2005</v>
      </c>
      <c r="B764" s="6">
        <f t="shared" si="166"/>
        <v>38704</v>
      </c>
      <c r="C764" s="7">
        <f>MAX(SUMIFS('Filing Data'!$V:$V,'Filing Data'!$D:$D,'Benchmark Value'!$B764),C763)</f>
        <v>1904371131.6049926</v>
      </c>
      <c r="D764" s="7">
        <f>SUMIFS('Filing Data'!$Z:$Z,'Filing Data'!$D:$D,'Benchmark Value'!$B764)</f>
        <v>0</v>
      </c>
      <c r="E764" s="16">
        <f t="shared" si="167"/>
        <v>-15253541.340253821</v>
      </c>
      <c r="F764" s="10">
        <f>SUM(D$11:D763)</f>
        <v>0</v>
      </c>
      <c r="G764" s="10">
        <f t="shared" si="160"/>
        <v>365</v>
      </c>
      <c r="H764" s="7">
        <f t="shared" si="168"/>
        <v>-41790.524219873478</v>
      </c>
      <c r="I764" s="16">
        <f>SUMIFS('Filing Data'!$X:$X,'Filing Data'!$D:$D,'Benchmark Value'!$B764)</f>
        <v>0</v>
      </c>
      <c r="J764" s="16">
        <f t="shared" si="164"/>
        <v>28015936.438124154</v>
      </c>
      <c r="K764" s="10">
        <f>SUM(I$11:I763)</f>
        <v>0</v>
      </c>
      <c r="L764" s="27">
        <f t="shared" si="161"/>
        <v>365</v>
      </c>
      <c r="M764" s="7">
        <f t="shared" si="169"/>
        <v>76755.99024143604</v>
      </c>
      <c r="N764" s="7">
        <f>IF(ISNA(VLOOKUP(B764,'Distribution Data'!$G:$H,2,FALSE)),0,VLOOKUP(B764,'Distribution Data'!$G:$H,2,FALSE))</f>
        <v>0</v>
      </c>
      <c r="O764" s="16">
        <f>IF(ISNA(INDEX($C763:$C$3618,MATCH(TRUE,INDEX($C763:$C$3618&lt;&gt;$C763,0),0))), O763, INDEX($C763:$C$3618,MATCH(TRUE,INDEX($C763:$C$3618&lt;&gt;$C763,0),0)))</f>
        <v>2015591260.3786557</v>
      </c>
      <c r="P764" s="16">
        <f t="shared" si="159"/>
        <v>1904371131.6049926</v>
      </c>
      <c r="Q764" s="27">
        <f t="shared" si="165"/>
        <v>7</v>
      </c>
      <c r="R764" s="7">
        <f t="shared" si="170"/>
        <v>15888589.824809005</v>
      </c>
      <c r="S764" s="7">
        <f t="shared" si="162"/>
        <v>15770043.310347695</v>
      </c>
      <c r="T764" s="5">
        <f>VLOOKUP($B764,'Benchmark Data'!$A:$B,2,FALSE)</f>
        <v>14</v>
      </c>
      <c r="U764" s="12">
        <f t="shared" si="171"/>
        <v>0</v>
      </c>
      <c r="V764" s="7">
        <f t="shared" si="172"/>
        <v>2247671014.2610264</v>
      </c>
    </row>
    <row r="765" spans="1:22" x14ac:dyDescent="0.25">
      <c r="A765" s="5">
        <f t="shared" si="163"/>
        <v>2005</v>
      </c>
      <c r="B765" s="6">
        <f t="shared" si="166"/>
        <v>38705</v>
      </c>
      <c r="C765" s="7">
        <f>MAX(SUMIFS('Filing Data'!$V:$V,'Filing Data'!$D:$D,'Benchmark Value'!$B765),C764)</f>
        <v>1904371131.6049926</v>
      </c>
      <c r="D765" s="7">
        <f>SUMIFS('Filing Data'!$Z:$Z,'Filing Data'!$D:$D,'Benchmark Value'!$B765)</f>
        <v>0</v>
      </c>
      <c r="E765" s="16">
        <f t="shared" si="167"/>
        <v>-15253541.340253821</v>
      </c>
      <c r="F765" s="10">
        <f>SUM(D$11:D764)</f>
        <v>0</v>
      </c>
      <c r="G765" s="10">
        <f t="shared" si="160"/>
        <v>365</v>
      </c>
      <c r="H765" s="7">
        <f t="shared" si="168"/>
        <v>-41790.524219873478</v>
      </c>
      <c r="I765" s="16">
        <f>SUMIFS('Filing Data'!$X:$X,'Filing Data'!$D:$D,'Benchmark Value'!$B765)</f>
        <v>0</v>
      </c>
      <c r="J765" s="16">
        <f t="shared" si="164"/>
        <v>28015936.438124154</v>
      </c>
      <c r="K765" s="10">
        <f>SUM(I$11:I764)</f>
        <v>0</v>
      </c>
      <c r="L765" s="27">
        <f t="shared" si="161"/>
        <v>365</v>
      </c>
      <c r="M765" s="7">
        <f t="shared" si="169"/>
        <v>76755.99024143604</v>
      </c>
      <c r="N765" s="7">
        <f>IF(ISNA(VLOOKUP(B765,'Distribution Data'!$G:$H,2,FALSE)),0,VLOOKUP(B765,'Distribution Data'!$G:$H,2,FALSE))</f>
        <v>0</v>
      </c>
      <c r="O765" s="16">
        <f>IF(ISNA(INDEX($C764:$C$3618,MATCH(TRUE,INDEX($C764:$C$3618&lt;&gt;$C764,0),0))), O764, INDEX($C764:$C$3618,MATCH(TRUE,INDEX($C764:$C$3618&lt;&gt;$C764,0),0)))</f>
        <v>2015591260.3786557</v>
      </c>
      <c r="P765" s="16">
        <f t="shared" ref="P765:P828" si="173">C764</f>
        <v>1904371131.6049926</v>
      </c>
      <c r="Q765" s="27">
        <f t="shared" si="165"/>
        <v>7</v>
      </c>
      <c r="R765" s="7">
        <f t="shared" si="170"/>
        <v>15888589.824809005</v>
      </c>
      <c r="S765" s="7">
        <f t="shared" si="162"/>
        <v>15770043.310347695</v>
      </c>
      <c r="T765" s="5">
        <f>VLOOKUP($B765,'Benchmark Data'!$A:$B,2,FALSE)</f>
        <v>13.84</v>
      </c>
      <c r="U765" s="12">
        <f t="shared" si="171"/>
        <v>-1.1494379425735134E-2</v>
      </c>
      <c r="V765" s="7">
        <f t="shared" si="172"/>
        <v>2237753388.8369622</v>
      </c>
    </row>
    <row r="766" spans="1:22" x14ac:dyDescent="0.25">
      <c r="A766" s="5">
        <f t="shared" si="163"/>
        <v>2005</v>
      </c>
      <c r="B766" s="6">
        <f t="shared" si="166"/>
        <v>38706</v>
      </c>
      <c r="C766" s="7">
        <f>MAX(SUMIFS('Filing Data'!$V:$V,'Filing Data'!$D:$D,'Benchmark Value'!$B766),C765)</f>
        <v>1904371131.6049926</v>
      </c>
      <c r="D766" s="7">
        <f>SUMIFS('Filing Data'!$Z:$Z,'Filing Data'!$D:$D,'Benchmark Value'!$B766)</f>
        <v>0</v>
      </c>
      <c r="E766" s="16">
        <f t="shared" si="167"/>
        <v>-15253541.340253821</v>
      </c>
      <c r="F766" s="10">
        <f>SUM(D$11:D765)</f>
        <v>0</v>
      </c>
      <c r="G766" s="10">
        <f t="shared" si="160"/>
        <v>365</v>
      </c>
      <c r="H766" s="7">
        <f t="shared" si="168"/>
        <v>-41790.524219873478</v>
      </c>
      <c r="I766" s="16">
        <f>SUMIFS('Filing Data'!$X:$X,'Filing Data'!$D:$D,'Benchmark Value'!$B766)</f>
        <v>0</v>
      </c>
      <c r="J766" s="16">
        <f t="shared" si="164"/>
        <v>28015936.438124154</v>
      </c>
      <c r="K766" s="10">
        <f>SUM(I$11:I765)</f>
        <v>0</v>
      </c>
      <c r="L766" s="27">
        <f t="shared" si="161"/>
        <v>365</v>
      </c>
      <c r="M766" s="7">
        <f t="shared" si="169"/>
        <v>76755.99024143604</v>
      </c>
      <c r="N766" s="7">
        <f>IF(ISNA(VLOOKUP(B766,'Distribution Data'!$G:$H,2,FALSE)),0,VLOOKUP(B766,'Distribution Data'!$G:$H,2,FALSE))</f>
        <v>0</v>
      </c>
      <c r="O766" s="16">
        <f>IF(ISNA(INDEX($C765:$C$3618,MATCH(TRUE,INDEX($C765:$C$3618&lt;&gt;$C765,0),0))), O765, INDEX($C765:$C$3618,MATCH(TRUE,INDEX($C765:$C$3618&lt;&gt;$C765,0),0)))</f>
        <v>2015591260.3786557</v>
      </c>
      <c r="P766" s="16">
        <f t="shared" si="173"/>
        <v>1904371131.6049926</v>
      </c>
      <c r="Q766" s="27">
        <f t="shared" si="165"/>
        <v>7</v>
      </c>
      <c r="R766" s="7">
        <f t="shared" si="170"/>
        <v>15888589.824809005</v>
      </c>
      <c r="S766" s="7">
        <f t="shared" si="162"/>
        <v>15770043.310347695</v>
      </c>
      <c r="T766" s="5">
        <f>VLOOKUP($B766,'Benchmark Data'!$A:$B,2,FALSE)</f>
        <v>13.83</v>
      </c>
      <c r="U766" s="12">
        <f t="shared" si="171"/>
        <v>-7.2280451285664426E-4</v>
      </c>
      <c r="V766" s="7">
        <f t="shared" si="172"/>
        <v>2251906558.3114448</v>
      </c>
    </row>
    <row r="767" spans="1:22" x14ac:dyDescent="0.25">
      <c r="A767" s="5">
        <f t="shared" si="163"/>
        <v>2005</v>
      </c>
      <c r="B767" s="6">
        <f t="shared" si="166"/>
        <v>38707</v>
      </c>
      <c r="C767" s="7">
        <f>MAX(SUMIFS('Filing Data'!$V:$V,'Filing Data'!$D:$D,'Benchmark Value'!$B767),C766)</f>
        <v>1904371131.6049926</v>
      </c>
      <c r="D767" s="7">
        <f>SUMIFS('Filing Data'!$Z:$Z,'Filing Data'!$D:$D,'Benchmark Value'!$B767)</f>
        <v>0</v>
      </c>
      <c r="E767" s="16">
        <f t="shared" si="167"/>
        <v>-15253541.340253821</v>
      </c>
      <c r="F767" s="10">
        <f>SUM(D$11:D766)</f>
        <v>0</v>
      </c>
      <c r="G767" s="10">
        <f t="shared" si="160"/>
        <v>365</v>
      </c>
      <c r="H767" s="7">
        <f t="shared" si="168"/>
        <v>-41790.524219873478</v>
      </c>
      <c r="I767" s="16">
        <f>SUMIFS('Filing Data'!$X:$X,'Filing Data'!$D:$D,'Benchmark Value'!$B767)</f>
        <v>0</v>
      </c>
      <c r="J767" s="16">
        <f t="shared" si="164"/>
        <v>28015936.438124154</v>
      </c>
      <c r="K767" s="10">
        <f>SUM(I$11:I766)</f>
        <v>0</v>
      </c>
      <c r="L767" s="27">
        <f t="shared" si="161"/>
        <v>365</v>
      </c>
      <c r="M767" s="7">
        <f t="shared" si="169"/>
        <v>76755.99024143604</v>
      </c>
      <c r="N767" s="7">
        <f>IF(ISNA(VLOOKUP(B767,'Distribution Data'!$G:$H,2,FALSE)),0,VLOOKUP(B767,'Distribution Data'!$G:$H,2,FALSE))</f>
        <v>0</v>
      </c>
      <c r="O767" s="16">
        <f>IF(ISNA(INDEX($C766:$C$3618,MATCH(TRUE,INDEX($C766:$C$3618&lt;&gt;$C766,0),0))), O766, INDEX($C766:$C$3618,MATCH(TRUE,INDEX($C766:$C$3618&lt;&gt;$C766,0),0)))</f>
        <v>2015591260.3786557</v>
      </c>
      <c r="P767" s="16">
        <f t="shared" si="173"/>
        <v>1904371131.6049926</v>
      </c>
      <c r="Q767" s="27">
        <f t="shared" si="165"/>
        <v>7</v>
      </c>
      <c r="R767" s="7">
        <f t="shared" si="170"/>
        <v>15888589.824809005</v>
      </c>
      <c r="S767" s="7">
        <f t="shared" si="162"/>
        <v>15770043.310347695</v>
      </c>
      <c r="T767" s="5">
        <f>VLOOKUP($B767,'Benchmark Data'!$A:$B,2,FALSE)</f>
        <v>13.92</v>
      </c>
      <c r="U767" s="12">
        <f t="shared" si="171"/>
        <v>6.486509229606632E-3</v>
      </c>
      <c r="V767" s="7">
        <f t="shared" si="172"/>
        <v>2282331091.155272</v>
      </c>
    </row>
    <row r="768" spans="1:22" x14ac:dyDescent="0.25">
      <c r="A768" s="5">
        <f t="shared" si="163"/>
        <v>2005</v>
      </c>
      <c r="B768" s="6">
        <f t="shared" si="166"/>
        <v>38708</v>
      </c>
      <c r="C768" s="7">
        <f>MAX(SUMIFS('Filing Data'!$V:$V,'Filing Data'!$D:$D,'Benchmark Value'!$B768),C767)</f>
        <v>1904371131.6049926</v>
      </c>
      <c r="D768" s="7">
        <f>SUMIFS('Filing Data'!$Z:$Z,'Filing Data'!$D:$D,'Benchmark Value'!$B768)</f>
        <v>0</v>
      </c>
      <c r="E768" s="16">
        <f t="shared" si="167"/>
        <v>-15253541.340253821</v>
      </c>
      <c r="F768" s="10">
        <f>SUM(D$11:D767)</f>
        <v>0</v>
      </c>
      <c r="G768" s="10">
        <f t="shared" si="160"/>
        <v>365</v>
      </c>
      <c r="H768" s="7">
        <f t="shared" si="168"/>
        <v>-41790.524219873478</v>
      </c>
      <c r="I768" s="16">
        <f>SUMIFS('Filing Data'!$X:$X,'Filing Data'!$D:$D,'Benchmark Value'!$B768)</f>
        <v>0</v>
      </c>
      <c r="J768" s="16">
        <f t="shared" si="164"/>
        <v>28015936.438124154</v>
      </c>
      <c r="K768" s="10">
        <f>SUM(I$11:I767)</f>
        <v>0</v>
      </c>
      <c r="L768" s="27">
        <f t="shared" si="161"/>
        <v>365</v>
      </c>
      <c r="M768" s="7">
        <f t="shared" si="169"/>
        <v>76755.99024143604</v>
      </c>
      <c r="N768" s="7">
        <f>IF(ISNA(VLOOKUP(B768,'Distribution Data'!$G:$H,2,FALSE)),0,VLOOKUP(B768,'Distribution Data'!$G:$H,2,FALSE))</f>
        <v>0</v>
      </c>
      <c r="O768" s="16">
        <f>IF(ISNA(INDEX($C767:$C$3618,MATCH(TRUE,INDEX($C767:$C$3618&lt;&gt;$C767,0),0))), O767, INDEX($C767:$C$3618,MATCH(TRUE,INDEX($C767:$C$3618&lt;&gt;$C767,0),0)))</f>
        <v>2015591260.3786557</v>
      </c>
      <c r="P768" s="16">
        <f t="shared" si="173"/>
        <v>1904371131.6049926</v>
      </c>
      <c r="Q768" s="27">
        <f t="shared" si="165"/>
        <v>7</v>
      </c>
      <c r="R768" s="7">
        <f t="shared" si="170"/>
        <v>15888589.824809005</v>
      </c>
      <c r="S768" s="7">
        <f t="shared" si="162"/>
        <v>15770043.310347695</v>
      </c>
      <c r="T768" s="5">
        <f>VLOOKUP($B768,'Benchmark Data'!$A:$B,2,FALSE)</f>
        <v>14</v>
      </c>
      <c r="U768" s="12">
        <f t="shared" si="171"/>
        <v>5.7306747089850745E-3</v>
      </c>
      <c r="V768" s="7">
        <f t="shared" si="172"/>
        <v>2311217979.8170867</v>
      </c>
    </row>
    <row r="769" spans="1:22" x14ac:dyDescent="0.25">
      <c r="A769" s="5">
        <f t="shared" si="163"/>
        <v>2005</v>
      </c>
      <c r="B769" s="6">
        <f t="shared" si="166"/>
        <v>38709</v>
      </c>
      <c r="C769" s="7">
        <f>MAX(SUMIFS('Filing Data'!$V:$V,'Filing Data'!$D:$D,'Benchmark Value'!$B769),C768)</f>
        <v>2015591260.3786557</v>
      </c>
      <c r="D769" s="7">
        <f>SUMIFS('Filing Data'!$Z:$Z,'Filing Data'!$D:$D,'Benchmark Value'!$B769)</f>
        <v>0</v>
      </c>
      <c r="E769" s="16">
        <f t="shared" si="167"/>
        <v>-15253541.340253821</v>
      </c>
      <c r="F769" s="10">
        <f>SUM(D$11:D768)</f>
        <v>0</v>
      </c>
      <c r="G769" s="10">
        <f t="shared" si="160"/>
        <v>365</v>
      </c>
      <c r="H769" s="7">
        <f t="shared" si="168"/>
        <v>-41790.524219873478</v>
      </c>
      <c r="I769" s="16">
        <f>SUMIFS('Filing Data'!$X:$X,'Filing Data'!$D:$D,'Benchmark Value'!$B769)</f>
        <v>0</v>
      </c>
      <c r="J769" s="16">
        <f t="shared" si="164"/>
        <v>28015936.438124154</v>
      </c>
      <c r="K769" s="10">
        <f>SUM(I$11:I768)</f>
        <v>0</v>
      </c>
      <c r="L769" s="27">
        <f t="shared" si="161"/>
        <v>365</v>
      </c>
      <c r="M769" s="7">
        <f t="shared" si="169"/>
        <v>76755.99024143604</v>
      </c>
      <c r="N769" s="7">
        <f>IF(ISNA(VLOOKUP(B769,'Distribution Data'!$G:$H,2,FALSE)),0,VLOOKUP(B769,'Distribution Data'!$G:$H,2,FALSE))</f>
        <v>0</v>
      </c>
      <c r="O769" s="16">
        <f>IF(ISNA(INDEX($C768:$C$3618,MATCH(TRUE,INDEX($C768:$C$3618&lt;&gt;$C768,0),0))), O768, INDEX($C768:$C$3618,MATCH(TRUE,INDEX($C768:$C$3618&lt;&gt;$C768,0),0)))</f>
        <v>2015591260.3786557</v>
      </c>
      <c r="P769" s="16">
        <f t="shared" si="173"/>
        <v>1904371131.6049926</v>
      </c>
      <c r="Q769" s="27">
        <f t="shared" si="165"/>
        <v>7</v>
      </c>
      <c r="R769" s="7">
        <f t="shared" si="170"/>
        <v>15888589.824809005</v>
      </c>
      <c r="S769" s="7">
        <f t="shared" si="162"/>
        <v>15770043.310347695</v>
      </c>
      <c r="T769" s="5">
        <f>VLOOKUP($B769,'Benchmark Data'!$A:$B,2,FALSE)</f>
        <v>14.05</v>
      </c>
      <c r="U769" s="12">
        <f t="shared" si="171"/>
        <v>3.5650661644961446E-3</v>
      </c>
      <c r="V769" s="7">
        <f t="shared" si="172"/>
        <v>2335242373.0553522</v>
      </c>
    </row>
    <row r="770" spans="1:22" x14ac:dyDescent="0.25">
      <c r="A770" s="5">
        <f t="shared" si="163"/>
        <v>2005</v>
      </c>
      <c r="B770" s="6">
        <f t="shared" si="166"/>
        <v>38710</v>
      </c>
      <c r="C770" s="7">
        <f>MAX(SUMIFS('Filing Data'!$V:$V,'Filing Data'!$D:$D,'Benchmark Value'!$B770),C769)</f>
        <v>2015591260.3786557</v>
      </c>
      <c r="D770" s="7">
        <f>SUMIFS('Filing Data'!$Z:$Z,'Filing Data'!$D:$D,'Benchmark Value'!$B770)</f>
        <v>0</v>
      </c>
      <c r="E770" s="16">
        <f t="shared" si="167"/>
        <v>-15253541.340253821</v>
      </c>
      <c r="F770" s="10">
        <f>SUM(D$11:D769)</f>
        <v>0</v>
      </c>
      <c r="G770" s="10">
        <f t="shared" si="160"/>
        <v>365</v>
      </c>
      <c r="H770" s="7">
        <f t="shared" si="168"/>
        <v>-41790.524219873478</v>
      </c>
      <c r="I770" s="16">
        <f>SUMIFS('Filing Data'!$X:$X,'Filing Data'!$D:$D,'Benchmark Value'!$B770)</f>
        <v>0</v>
      </c>
      <c r="J770" s="16">
        <f t="shared" si="164"/>
        <v>28015936.438124154</v>
      </c>
      <c r="K770" s="10">
        <f>SUM(I$11:I769)</f>
        <v>0</v>
      </c>
      <c r="L770" s="27">
        <f t="shared" si="161"/>
        <v>365</v>
      </c>
      <c r="M770" s="7">
        <f t="shared" si="169"/>
        <v>76755.99024143604</v>
      </c>
      <c r="N770" s="7">
        <f>IF(ISNA(VLOOKUP(B770,'Distribution Data'!$G:$H,2,FALSE)),0,VLOOKUP(B770,'Distribution Data'!$G:$H,2,FALSE))</f>
        <v>0</v>
      </c>
      <c r="O770" s="16">
        <f>IF(ISNA(INDEX($C769:$C$3618,MATCH(TRUE,INDEX($C769:$C$3618&lt;&gt;$C769,0),0))), O769, INDEX($C769:$C$3618,MATCH(TRUE,INDEX($C769:$C$3618&lt;&gt;$C769,0),0)))</f>
        <v>2034163279.4849682</v>
      </c>
      <c r="P770" s="16">
        <f t="shared" si="173"/>
        <v>2015591260.3786557</v>
      </c>
      <c r="Q770" s="27">
        <f t="shared" si="165"/>
        <v>8</v>
      </c>
      <c r="R770" s="7">
        <f t="shared" si="170"/>
        <v>2321502.3882890642</v>
      </c>
      <c r="S770" s="7">
        <f t="shared" si="162"/>
        <v>2202955.873827755</v>
      </c>
      <c r="T770" s="5">
        <f>VLOOKUP($B770,'Benchmark Data'!$A:$B,2,FALSE)</f>
        <v>14.05</v>
      </c>
      <c r="U770" s="12">
        <f t="shared" si="171"/>
        <v>0</v>
      </c>
      <c r="V770" s="7">
        <f t="shared" si="172"/>
        <v>2337445328.9291801</v>
      </c>
    </row>
    <row r="771" spans="1:22" x14ac:dyDescent="0.25">
      <c r="A771" s="5">
        <f t="shared" si="163"/>
        <v>2005</v>
      </c>
      <c r="B771" s="6">
        <f t="shared" si="166"/>
        <v>38711</v>
      </c>
      <c r="C771" s="7">
        <f>MAX(SUMIFS('Filing Data'!$V:$V,'Filing Data'!$D:$D,'Benchmark Value'!$B771),C770)</f>
        <v>2015591260.3786557</v>
      </c>
      <c r="D771" s="7">
        <f>SUMIFS('Filing Data'!$Z:$Z,'Filing Data'!$D:$D,'Benchmark Value'!$B771)</f>
        <v>0</v>
      </c>
      <c r="E771" s="16">
        <f t="shared" si="167"/>
        <v>-15253541.340253821</v>
      </c>
      <c r="F771" s="10">
        <f>SUM(D$11:D770)</f>
        <v>0</v>
      </c>
      <c r="G771" s="10">
        <f t="shared" si="160"/>
        <v>365</v>
      </c>
      <c r="H771" s="7">
        <f t="shared" si="168"/>
        <v>-41790.524219873478</v>
      </c>
      <c r="I771" s="16">
        <f>SUMIFS('Filing Data'!$X:$X,'Filing Data'!$D:$D,'Benchmark Value'!$B771)</f>
        <v>0</v>
      </c>
      <c r="J771" s="16">
        <f t="shared" si="164"/>
        <v>28015936.438124154</v>
      </c>
      <c r="K771" s="10">
        <f>SUM(I$11:I770)</f>
        <v>0</v>
      </c>
      <c r="L771" s="27">
        <f t="shared" si="161"/>
        <v>365</v>
      </c>
      <c r="M771" s="7">
        <f t="shared" si="169"/>
        <v>76755.99024143604</v>
      </c>
      <c r="N771" s="7">
        <f>IF(ISNA(VLOOKUP(B771,'Distribution Data'!$G:$H,2,FALSE)),0,VLOOKUP(B771,'Distribution Data'!$G:$H,2,FALSE))</f>
        <v>0</v>
      </c>
      <c r="O771" s="16">
        <f>IF(ISNA(INDEX($C770:$C$3618,MATCH(TRUE,INDEX($C770:$C$3618&lt;&gt;$C770,0),0))), O770, INDEX($C770:$C$3618,MATCH(TRUE,INDEX($C770:$C$3618&lt;&gt;$C770,0),0)))</f>
        <v>2034163279.4849682</v>
      </c>
      <c r="P771" s="16">
        <f t="shared" si="173"/>
        <v>2015591260.3786557</v>
      </c>
      <c r="Q771" s="27">
        <f t="shared" si="165"/>
        <v>8</v>
      </c>
      <c r="R771" s="7">
        <f t="shared" si="170"/>
        <v>2321502.3882890642</v>
      </c>
      <c r="S771" s="7">
        <f t="shared" si="162"/>
        <v>2202955.873827755</v>
      </c>
      <c r="T771" s="5">
        <f>VLOOKUP($B771,'Benchmark Data'!$A:$B,2,FALSE)</f>
        <v>14.05</v>
      </c>
      <c r="U771" s="12">
        <f t="shared" si="171"/>
        <v>0</v>
      </c>
      <c r="V771" s="7">
        <f t="shared" si="172"/>
        <v>2339648284.8030081</v>
      </c>
    </row>
    <row r="772" spans="1:22" x14ac:dyDescent="0.25">
      <c r="A772" s="5">
        <f t="shared" si="163"/>
        <v>2005</v>
      </c>
      <c r="B772" s="6">
        <f t="shared" si="166"/>
        <v>38712</v>
      </c>
      <c r="C772" s="7">
        <f>MAX(SUMIFS('Filing Data'!$V:$V,'Filing Data'!$D:$D,'Benchmark Value'!$B772),C771)</f>
        <v>2015591260.3786557</v>
      </c>
      <c r="D772" s="7">
        <f>SUMIFS('Filing Data'!$Z:$Z,'Filing Data'!$D:$D,'Benchmark Value'!$B772)</f>
        <v>0</v>
      </c>
      <c r="E772" s="16">
        <f t="shared" si="167"/>
        <v>-15253541.340253821</v>
      </c>
      <c r="F772" s="10">
        <f>SUM(D$11:D771)</f>
        <v>0</v>
      </c>
      <c r="G772" s="10">
        <f t="shared" si="160"/>
        <v>365</v>
      </c>
      <c r="H772" s="7">
        <f t="shared" si="168"/>
        <v>-41790.524219873478</v>
      </c>
      <c r="I772" s="16">
        <f>SUMIFS('Filing Data'!$X:$X,'Filing Data'!$D:$D,'Benchmark Value'!$B772)</f>
        <v>0</v>
      </c>
      <c r="J772" s="16">
        <f t="shared" si="164"/>
        <v>28015936.438124154</v>
      </c>
      <c r="K772" s="10">
        <f>SUM(I$11:I771)</f>
        <v>0</v>
      </c>
      <c r="L772" s="27">
        <f t="shared" si="161"/>
        <v>365</v>
      </c>
      <c r="M772" s="7">
        <f t="shared" si="169"/>
        <v>76755.99024143604</v>
      </c>
      <c r="N772" s="7">
        <f>IF(ISNA(VLOOKUP(B772,'Distribution Data'!$G:$H,2,FALSE)),0,VLOOKUP(B772,'Distribution Data'!$G:$H,2,FALSE))</f>
        <v>0</v>
      </c>
      <c r="O772" s="16">
        <f>IF(ISNA(INDEX($C771:$C$3618,MATCH(TRUE,INDEX($C771:$C$3618&lt;&gt;$C771,0),0))), O771, INDEX($C771:$C$3618,MATCH(TRUE,INDEX($C771:$C$3618&lt;&gt;$C771,0),0)))</f>
        <v>2034163279.4849682</v>
      </c>
      <c r="P772" s="16">
        <f t="shared" si="173"/>
        <v>2015591260.3786557</v>
      </c>
      <c r="Q772" s="27">
        <f t="shared" si="165"/>
        <v>8</v>
      </c>
      <c r="R772" s="7">
        <f t="shared" si="170"/>
        <v>2321502.3882890642</v>
      </c>
      <c r="S772" s="7">
        <f t="shared" si="162"/>
        <v>2202955.873827755</v>
      </c>
      <c r="T772" s="5">
        <f>VLOOKUP($B772,'Benchmark Data'!$A:$B,2,FALSE)</f>
        <v>14.05</v>
      </c>
      <c r="U772" s="12">
        <f t="shared" si="171"/>
        <v>0</v>
      </c>
      <c r="V772" s="7">
        <f t="shared" si="172"/>
        <v>2341851240.676836</v>
      </c>
    </row>
    <row r="773" spans="1:22" x14ac:dyDescent="0.25">
      <c r="A773" s="5">
        <f t="shared" si="163"/>
        <v>2005</v>
      </c>
      <c r="B773" s="6">
        <f t="shared" si="166"/>
        <v>38713</v>
      </c>
      <c r="C773" s="7">
        <f>MAX(SUMIFS('Filing Data'!$V:$V,'Filing Data'!$D:$D,'Benchmark Value'!$B773),C772)</f>
        <v>2015591260.3786557</v>
      </c>
      <c r="D773" s="7">
        <f>SUMIFS('Filing Data'!$Z:$Z,'Filing Data'!$D:$D,'Benchmark Value'!$B773)</f>
        <v>0</v>
      </c>
      <c r="E773" s="16">
        <f t="shared" si="167"/>
        <v>-15253541.340253821</v>
      </c>
      <c r="F773" s="10">
        <f>SUM(D$11:D772)</f>
        <v>0</v>
      </c>
      <c r="G773" s="10">
        <f t="shared" si="160"/>
        <v>365</v>
      </c>
      <c r="H773" s="7">
        <f t="shared" si="168"/>
        <v>-41790.524219873478</v>
      </c>
      <c r="I773" s="16">
        <f>SUMIFS('Filing Data'!$X:$X,'Filing Data'!$D:$D,'Benchmark Value'!$B773)</f>
        <v>0</v>
      </c>
      <c r="J773" s="16">
        <f t="shared" si="164"/>
        <v>28015936.438124154</v>
      </c>
      <c r="K773" s="10">
        <f>SUM(I$11:I772)</f>
        <v>0</v>
      </c>
      <c r="L773" s="27">
        <f t="shared" si="161"/>
        <v>365</v>
      </c>
      <c r="M773" s="7">
        <f t="shared" si="169"/>
        <v>76755.99024143604</v>
      </c>
      <c r="N773" s="7">
        <f>IF(ISNA(VLOOKUP(B773,'Distribution Data'!$G:$H,2,FALSE)),0,VLOOKUP(B773,'Distribution Data'!$G:$H,2,FALSE))</f>
        <v>0</v>
      </c>
      <c r="O773" s="16">
        <f>IF(ISNA(INDEX($C772:$C$3618,MATCH(TRUE,INDEX($C772:$C$3618&lt;&gt;$C772,0),0))), O772, INDEX($C772:$C$3618,MATCH(TRUE,INDEX($C772:$C$3618&lt;&gt;$C772,0),0)))</f>
        <v>2034163279.4849682</v>
      </c>
      <c r="P773" s="16">
        <f t="shared" si="173"/>
        <v>2015591260.3786557</v>
      </c>
      <c r="Q773" s="27">
        <f t="shared" si="165"/>
        <v>8</v>
      </c>
      <c r="R773" s="7">
        <f t="shared" si="170"/>
        <v>2321502.3882890642</v>
      </c>
      <c r="S773" s="7">
        <f t="shared" si="162"/>
        <v>2202955.873827755</v>
      </c>
      <c r="T773" s="5">
        <f>VLOOKUP($B773,'Benchmark Data'!$A:$B,2,FALSE)</f>
        <v>14.02</v>
      </c>
      <c r="U773" s="12">
        <f t="shared" si="171"/>
        <v>-2.1375141733108666E-3</v>
      </c>
      <c r="V773" s="7">
        <f t="shared" si="172"/>
        <v>2339053802.4424567</v>
      </c>
    </row>
    <row r="774" spans="1:22" x14ac:dyDescent="0.25">
      <c r="A774" s="5">
        <f t="shared" si="163"/>
        <v>2005</v>
      </c>
      <c r="B774" s="6">
        <f t="shared" si="166"/>
        <v>38714</v>
      </c>
      <c r="C774" s="7">
        <f>MAX(SUMIFS('Filing Data'!$V:$V,'Filing Data'!$D:$D,'Benchmark Value'!$B774),C773)</f>
        <v>2015591260.3786557</v>
      </c>
      <c r="D774" s="7">
        <f>SUMIFS('Filing Data'!$Z:$Z,'Filing Data'!$D:$D,'Benchmark Value'!$B774)</f>
        <v>0</v>
      </c>
      <c r="E774" s="16">
        <f t="shared" si="167"/>
        <v>-15253541.340253821</v>
      </c>
      <c r="F774" s="10">
        <f>SUM(D$11:D773)</f>
        <v>0</v>
      </c>
      <c r="G774" s="10">
        <f t="shared" si="160"/>
        <v>365</v>
      </c>
      <c r="H774" s="7">
        <f t="shared" si="168"/>
        <v>-41790.524219873478</v>
      </c>
      <c r="I774" s="16">
        <f>SUMIFS('Filing Data'!$X:$X,'Filing Data'!$D:$D,'Benchmark Value'!$B774)</f>
        <v>0</v>
      </c>
      <c r="J774" s="16">
        <f t="shared" si="164"/>
        <v>28015936.438124154</v>
      </c>
      <c r="K774" s="10">
        <f>SUM(I$11:I773)</f>
        <v>0</v>
      </c>
      <c r="L774" s="27">
        <f t="shared" si="161"/>
        <v>365</v>
      </c>
      <c r="M774" s="7">
        <f t="shared" si="169"/>
        <v>76755.99024143604</v>
      </c>
      <c r="N774" s="7">
        <f>IF(ISNA(VLOOKUP(B774,'Distribution Data'!$G:$H,2,FALSE)),0,VLOOKUP(B774,'Distribution Data'!$G:$H,2,FALSE))</f>
        <v>0</v>
      </c>
      <c r="O774" s="16">
        <f>IF(ISNA(INDEX($C773:$C$3618,MATCH(TRUE,INDEX($C773:$C$3618&lt;&gt;$C773,0),0))), O773, INDEX($C773:$C$3618,MATCH(TRUE,INDEX($C773:$C$3618&lt;&gt;$C773,0),0)))</f>
        <v>2034163279.4849682</v>
      </c>
      <c r="P774" s="16">
        <f t="shared" si="173"/>
        <v>2015591260.3786557</v>
      </c>
      <c r="Q774" s="27">
        <f t="shared" si="165"/>
        <v>8</v>
      </c>
      <c r="R774" s="7">
        <f t="shared" si="170"/>
        <v>2321502.3882890642</v>
      </c>
      <c r="S774" s="7">
        <f t="shared" si="162"/>
        <v>2202955.873827755</v>
      </c>
      <c r="T774" s="5">
        <f>VLOOKUP($B774,'Benchmark Data'!$A:$B,2,FALSE)</f>
        <v>14.01</v>
      </c>
      <c r="U774" s="12">
        <f t="shared" si="171"/>
        <v>-7.1352125752835579E-4</v>
      </c>
      <c r="V774" s="7">
        <f t="shared" si="172"/>
        <v>2339588388.9850135</v>
      </c>
    </row>
    <row r="775" spans="1:22" x14ac:dyDescent="0.25">
      <c r="A775" s="5">
        <f t="shared" si="163"/>
        <v>2005</v>
      </c>
      <c r="B775" s="6">
        <f t="shared" si="166"/>
        <v>38715</v>
      </c>
      <c r="C775" s="7">
        <f>MAX(SUMIFS('Filing Data'!$V:$V,'Filing Data'!$D:$D,'Benchmark Value'!$B775),C774)</f>
        <v>2015591260.3786557</v>
      </c>
      <c r="D775" s="7">
        <f>SUMIFS('Filing Data'!$Z:$Z,'Filing Data'!$D:$D,'Benchmark Value'!$B775)</f>
        <v>0</v>
      </c>
      <c r="E775" s="16">
        <f t="shared" si="167"/>
        <v>-15253541.340253821</v>
      </c>
      <c r="F775" s="10">
        <f>SUM(D$11:D774)</f>
        <v>0</v>
      </c>
      <c r="G775" s="10">
        <f t="shared" si="160"/>
        <v>365</v>
      </c>
      <c r="H775" s="7">
        <f t="shared" si="168"/>
        <v>-41790.524219873478</v>
      </c>
      <c r="I775" s="16">
        <f>SUMIFS('Filing Data'!$X:$X,'Filing Data'!$D:$D,'Benchmark Value'!$B775)</f>
        <v>0</v>
      </c>
      <c r="J775" s="16">
        <f t="shared" si="164"/>
        <v>28015936.438124154</v>
      </c>
      <c r="K775" s="10">
        <f>SUM(I$11:I774)</f>
        <v>0</v>
      </c>
      <c r="L775" s="27">
        <f t="shared" si="161"/>
        <v>365</v>
      </c>
      <c r="M775" s="7">
        <f t="shared" si="169"/>
        <v>76755.99024143604</v>
      </c>
      <c r="N775" s="7">
        <f>IF(ISNA(VLOOKUP(B775,'Distribution Data'!$G:$H,2,FALSE)),0,VLOOKUP(B775,'Distribution Data'!$G:$H,2,FALSE))</f>
        <v>0</v>
      </c>
      <c r="O775" s="16">
        <f>IF(ISNA(INDEX($C774:$C$3618,MATCH(TRUE,INDEX($C774:$C$3618&lt;&gt;$C774,0),0))), O774, INDEX($C774:$C$3618,MATCH(TRUE,INDEX($C774:$C$3618&lt;&gt;$C774,0),0)))</f>
        <v>2034163279.4849682</v>
      </c>
      <c r="P775" s="16">
        <f t="shared" si="173"/>
        <v>2015591260.3786557</v>
      </c>
      <c r="Q775" s="27">
        <f t="shared" si="165"/>
        <v>8</v>
      </c>
      <c r="R775" s="7">
        <f t="shared" si="170"/>
        <v>2321502.3882890642</v>
      </c>
      <c r="S775" s="7">
        <f t="shared" si="162"/>
        <v>2202955.873827755</v>
      </c>
      <c r="T775" s="5">
        <f>VLOOKUP($B775,'Benchmark Data'!$A:$B,2,FALSE)</f>
        <v>13.93</v>
      </c>
      <c r="U775" s="12">
        <f t="shared" si="171"/>
        <v>-5.7265725572013086E-3</v>
      </c>
      <c r="V775" s="7">
        <f t="shared" si="172"/>
        <v>2328431810.87463</v>
      </c>
    </row>
    <row r="776" spans="1:22" x14ac:dyDescent="0.25">
      <c r="A776" s="5">
        <f t="shared" si="163"/>
        <v>2005</v>
      </c>
      <c r="B776" s="6">
        <f t="shared" si="166"/>
        <v>38716</v>
      </c>
      <c r="C776" s="7">
        <f>MAX(SUMIFS('Filing Data'!$V:$V,'Filing Data'!$D:$D,'Benchmark Value'!$B776),C775)</f>
        <v>2015591260.3786557</v>
      </c>
      <c r="D776" s="7">
        <f>SUMIFS('Filing Data'!$Z:$Z,'Filing Data'!$D:$D,'Benchmark Value'!$B776)</f>
        <v>0</v>
      </c>
      <c r="E776" s="16">
        <f t="shared" si="167"/>
        <v>-15253541.340253821</v>
      </c>
      <c r="F776" s="10">
        <f>SUM(D$11:D775)</f>
        <v>0</v>
      </c>
      <c r="G776" s="10">
        <f t="shared" si="160"/>
        <v>365</v>
      </c>
      <c r="H776" s="7">
        <f t="shared" si="168"/>
        <v>-41790.524219873478</v>
      </c>
      <c r="I776" s="16">
        <f>SUMIFS('Filing Data'!$X:$X,'Filing Data'!$D:$D,'Benchmark Value'!$B776)</f>
        <v>0</v>
      </c>
      <c r="J776" s="16">
        <f t="shared" si="164"/>
        <v>28015936.438124154</v>
      </c>
      <c r="K776" s="10">
        <f>SUM(I$11:I775)</f>
        <v>0</v>
      </c>
      <c r="L776" s="27">
        <f t="shared" si="161"/>
        <v>365</v>
      </c>
      <c r="M776" s="7">
        <f t="shared" si="169"/>
        <v>76755.99024143604</v>
      </c>
      <c r="N776" s="7">
        <f>IF(ISNA(VLOOKUP(B776,'Distribution Data'!$G:$H,2,FALSE)),0,VLOOKUP(B776,'Distribution Data'!$G:$H,2,FALSE))</f>
        <v>0</v>
      </c>
      <c r="O776" s="16">
        <f>IF(ISNA(INDEX($C775:$C$3618,MATCH(TRUE,INDEX($C775:$C$3618&lt;&gt;$C775,0),0))), O775, INDEX($C775:$C$3618,MATCH(TRUE,INDEX($C775:$C$3618&lt;&gt;$C775,0),0)))</f>
        <v>2034163279.4849682</v>
      </c>
      <c r="P776" s="16">
        <f t="shared" si="173"/>
        <v>2015591260.3786557</v>
      </c>
      <c r="Q776" s="27">
        <f t="shared" si="165"/>
        <v>8</v>
      </c>
      <c r="R776" s="7">
        <f t="shared" si="170"/>
        <v>2321502.3882890642</v>
      </c>
      <c r="S776" s="7">
        <f t="shared" si="162"/>
        <v>2202955.873827755</v>
      </c>
      <c r="T776" s="5">
        <f>VLOOKUP($B776,'Benchmark Data'!$A:$B,2,FALSE)</f>
        <v>13.89</v>
      </c>
      <c r="U776" s="12">
        <f t="shared" si="171"/>
        <v>-2.8756310254618523E-3</v>
      </c>
      <c r="V776" s="7">
        <f t="shared" si="172"/>
        <v>2323948673.9677701</v>
      </c>
    </row>
    <row r="777" spans="1:22" x14ac:dyDescent="0.25">
      <c r="A777" s="5">
        <f t="shared" si="163"/>
        <v>2005</v>
      </c>
      <c r="B777" s="6">
        <f t="shared" si="166"/>
        <v>38717</v>
      </c>
      <c r="C777" s="7">
        <f>MAX(SUMIFS('Filing Data'!$V:$V,'Filing Data'!$D:$D,'Benchmark Value'!$B777),C776)</f>
        <v>2034163279.4849682</v>
      </c>
      <c r="D777" s="7">
        <f>SUMIFS('Filing Data'!$Z:$Z,'Filing Data'!$D:$D,'Benchmark Value'!$B777)</f>
        <v>-15253541.340253821</v>
      </c>
      <c r="E777" s="16">
        <f t="shared" si="167"/>
        <v>-15253541.340253821</v>
      </c>
      <c r="F777" s="10">
        <f>SUM(D$11:D776)</f>
        <v>0</v>
      </c>
      <c r="G777" s="10">
        <f t="shared" si="160"/>
        <v>365</v>
      </c>
      <c r="H777" s="7">
        <f t="shared" si="168"/>
        <v>-41790.524219873478</v>
      </c>
      <c r="I777" s="16">
        <f>SUMIFS('Filing Data'!$X:$X,'Filing Data'!$D:$D,'Benchmark Value'!$B777)</f>
        <v>28015936.438124154</v>
      </c>
      <c r="J777" s="16">
        <f t="shared" si="164"/>
        <v>28015936.438124154</v>
      </c>
      <c r="K777" s="10">
        <f>SUM(I$11:I776)</f>
        <v>0</v>
      </c>
      <c r="L777" s="27">
        <f t="shared" si="161"/>
        <v>365</v>
      </c>
      <c r="M777" s="7">
        <f t="shared" si="169"/>
        <v>76755.99024143604</v>
      </c>
      <c r="N777" s="7">
        <f>IF(ISNA(VLOOKUP(B777,'Distribution Data'!$G:$H,2,FALSE)),0,VLOOKUP(B777,'Distribution Data'!$G:$H,2,FALSE))</f>
        <v>27283129.230132844</v>
      </c>
      <c r="O777" s="16">
        <f>IF(ISNA(INDEX($C776:$C$3618,MATCH(TRUE,INDEX($C776:$C$3618&lt;&gt;$C776,0),0))), O776, INDEX($C776:$C$3618,MATCH(TRUE,INDEX($C776:$C$3618&lt;&gt;$C776,0),0)))</f>
        <v>2034163279.4849682</v>
      </c>
      <c r="P777" s="16">
        <f t="shared" si="173"/>
        <v>2015591260.3786557</v>
      </c>
      <c r="Q777" s="27">
        <f t="shared" si="165"/>
        <v>8</v>
      </c>
      <c r="R777" s="7">
        <f t="shared" si="170"/>
        <v>2321502.3882890642</v>
      </c>
      <c r="S777" s="7">
        <f t="shared" si="162"/>
        <v>-25080173.356305089</v>
      </c>
      <c r="T777" s="5">
        <f>VLOOKUP($B777,'Benchmark Data'!$A:$B,2,FALSE)</f>
        <v>13.89</v>
      </c>
      <c r="U777" s="12">
        <f t="shared" si="171"/>
        <v>0</v>
      </c>
      <c r="V777" s="7">
        <f t="shared" si="172"/>
        <v>2298868500.611465</v>
      </c>
    </row>
    <row r="778" spans="1:22" x14ac:dyDescent="0.25">
      <c r="A778" s="5">
        <f t="shared" si="163"/>
        <v>2006</v>
      </c>
      <c r="B778" s="6">
        <f t="shared" si="166"/>
        <v>38718</v>
      </c>
      <c r="C778" s="7">
        <f>MAX(SUMIFS('Filing Data'!$V:$V,'Filing Data'!$D:$D,'Benchmark Value'!$B778),C777)</f>
        <v>2034163279.4849682</v>
      </c>
      <c r="D778" s="7">
        <f>SUMIFS('Filing Data'!$Z:$Z,'Filing Data'!$D:$D,'Benchmark Value'!$B778)</f>
        <v>0</v>
      </c>
      <c r="E778" s="16">
        <f t="shared" si="167"/>
        <v>-32367805.370854922</v>
      </c>
      <c r="F778" s="10">
        <f>SUM(D$11:D777)</f>
        <v>-15253541.340253821</v>
      </c>
      <c r="G778" s="10">
        <f t="shared" si="160"/>
        <v>365</v>
      </c>
      <c r="H778" s="7">
        <f t="shared" si="168"/>
        <v>-88678.918824260065</v>
      </c>
      <c r="I778" s="16">
        <f>SUMIFS('Filing Data'!$X:$X,'Filing Data'!$D:$D,'Benchmark Value'!$B778)</f>
        <v>0</v>
      </c>
      <c r="J778" s="16">
        <f t="shared" si="164"/>
        <v>57493512.713882759</v>
      </c>
      <c r="K778" s="10">
        <f>SUM(I$11:I777)</f>
        <v>28015936.438124154</v>
      </c>
      <c r="L778" s="27">
        <f t="shared" si="161"/>
        <v>365</v>
      </c>
      <c r="M778" s="7">
        <f t="shared" si="169"/>
        <v>157516.47318871989</v>
      </c>
      <c r="N778" s="7">
        <f>IF(ISNA(VLOOKUP(B778,'Distribution Data'!$G:$H,2,FALSE)),0,VLOOKUP(B778,'Distribution Data'!$G:$H,2,FALSE))</f>
        <v>0</v>
      </c>
      <c r="O778" s="16">
        <f>IF(ISNA(INDEX($C777:$C$3618,MATCH(TRUE,INDEX($C777:$C$3618&lt;&gt;$C777,0),0))), O777, INDEX($C777:$C$3618,MATCH(TRUE,INDEX($C777:$C$3618&lt;&gt;$C777,0),0)))</f>
        <v>2204599918.2566299</v>
      </c>
      <c r="P778" s="16">
        <f t="shared" si="173"/>
        <v>2034163279.4849682</v>
      </c>
      <c r="Q778" s="27">
        <f t="shared" si="165"/>
        <v>83</v>
      </c>
      <c r="R778" s="7">
        <f t="shared" si="170"/>
        <v>2053453.4791766477</v>
      </c>
      <c r="S778" s="7">
        <f t="shared" si="162"/>
        <v>1807258.0871636677</v>
      </c>
      <c r="T778" s="5">
        <f>VLOOKUP($B778,'Benchmark Data'!$A:$B,2,FALSE)</f>
        <v>13.89</v>
      </c>
      <c r="U778" s="12">
        <f t="shared" si="171"/>
        <v>0</v>
      </c>
      <c r="V778" s="7">
        <f t="shared" si="172"/>
        <v>2300675758.6986284</v>
      </c>
    </row>
    <row r="779" spans="1:22" x14ac:dyDescent="0.25">
      <c r="A779" s="5">
        <f t="shared" si="163"/>
        <v>2006</v>
      </c>
      <c r="B779" s="6">
        <f t="shared" si="166"/>
        <v>38719</v>
      </c>
      <c r="C779" s="7">
        <f>MAX(SUMIFS('Filing Data'!$V:$V,'Filing Data'!$D:$D,'Benchmark Value'!$B779),C778)</f>
        <v>2034163279.4849682</v>
      </c>
      <c r="D779" s="7">
        <f>SUMIFS('Filing Data'!$Z:$Z,'Filing Data'!$D:$D,'Benchmark Value'!$B779)</f>
        <v>0</v>
      </c>
      <c r="E779" s="16">
        <f t="shared" si="167"/>
        <v>-32367805.370854922</v>
      </c>
      <c r="F779" s="10">
        <f>SUM(D$11:D778)</f>
        <v>-15253541.340253821</v>
      </c>
      <c r="G779" s="10">
        <f t="shared" ref="G779:G842" si="174">COUNTIFS(F$11:F$3618,F779,A$11:A$3618,YEAR(B779))</f>
        <v>365</v>
      </c>
      <c r="H779" s="7">
        <f t="shared" si="168"/>
        <v>-88678.918824260065</v>
      </c>
      <c r="I779" s="16">
        <f>SUMIFS('Filing Data'!$X:$X,'Filing Data'!$D:$D,'Benchmark Value'!$B779)</f>
        <v>0</v>
      </c>
      <c r="J779" s="16">
        <f t="shared" si="164"/>
        <v>57493512.713882759</v>
      </c>
      <c r="K779" s="10">
        <f>SUM(I$11:I778)</f>
        <v>28015936.438124154</v>
      </c>
      <c r="L779" s="27">
        <f t="shared" ref="L779:L842" si="175">COUNTIFS(K$11:K$3618,K779,A$11:A$3618,YEAR(B779))</f>
        <v>365</v>
      </c>
      <c r="M779" s="7">
        <f t="shared" si="169"/>
        <v>157516.47318871989</v>
      </c>
      <c r="N779" s="7">
        <f>IF(ISNA(VLOOKUP(B779,'Distribution Data'!$G:$H,2,FALSE)),0,VLOOKUP(B779,'Distribution Data'!$G:$H,2,FALSE))</f>
        <v>0</v>
      </c>
      <c r="O779" s="16">
        <f>IF(ISNA(INDEX($C778:$C$3618,MATCH(TRUE,INDEX($C778:$C$3618&lt;&gt;$C778,0),0))), O778, INDEX($C778:$C$3618,MATCH(TRUE,INDEX($C778:$C$3618&lt;&gt;$C778,0),0)))</f>
        <v>2204599918.2566299</v>
      </c>
      <c r="P779" s="16">
        <f t="shared" si="173"/>
        <v>2034163279.4849682</v>
      </c>
      <c r="Q779" s="27">
        <f t="shared" si="165"/>
        <v>83</v>
      </c>
      <c r="R779" s="7">
        <f t="shared" si="170"/>
        <v>2053453.4791766477</v>
      </c>
      <c r="S779" s="7">
        <f t="shared" ref="S779:S842" si="176">IF(AND($E$3&lt;&gt;"Y",$E$4&lt;&gt;"Y"),R779-N779+H779, IF(AND($E$3="Y",$E$4="Y"), R779-N779-M779, IF($E$4="Y", R779-N779-M779+H779, IF($E$3="Y", R779-N779, R779-N779))))</f>
        <v>1807258.0871636677</v>
      </c>
      <c r="T779" s="5">
        <f>VLOOKUP($B779,'Benchmark Data'!$A:$B,2,FALSE)</f>
        <v>13.89</v>
      </c>
      <c r="U779" s="12">
        <f t="shared" si="171"/>
        <v>0</v>
      </c>
      <c r="V779" s="7">
        <f t="shared" si="172"/>
        <v>2302483016.7857919</v>
      </c>
    </row>
    <row r="780" spans="1:22" x14ac:dyDescent="0.25">
      <c r="A780" s="5">
        <f t="shared" ref="A780:A843" si="177">YEAR(B780)</f>
        <v>2006</v>
      </c>
      <c r="B780" s="6">
        <f t="shared" si="166"/>
        <v>38720</v>
      </c>
      <c r="C780" s="7">
        <f>MAX(SUMIFS('Filing Data'!$V:$V,'Filing Data'!$D:$D,'Benchmark Value'!$B780),C779)</f>
        <v>2034163279.4849682</v>
      </c>
      <c r="D780" s="7">
        <f>SUMIFS('Filing Data'!$Z:$Z,'Filing Data'!$D:$D,'Benchmark Value'!$B780)</f>
        <v>0</v>
      </c>
      <c r="E780" s="16">
        <f t="shared" si="167"/>
        <v>-32367805.370854922</v>
      </c>
      <c r="F780" s="10">
        <f>SUM(D$11:D779)</f>
        <v>-15253541.340253821</v>
      </c>
      <c r="G780" s="10">
        <f t="shared" si="174"/>
        <v>365</v>
      </c>
      <c r="H780" s="7">
        <f t="shared" si="168"/>
        <v>-88678.918824260065</v>
      </c>
      <c r="I780" s="16">
        <f>SUMIFS('Filing Data'!$X:$X,'Filing Data'!$D:$D,'Benchmark Value'!$B780)</f>
        <v>0</v>
      </c>
      <c r="J780" s="16">
        <f t="shared" ref="J780:J843" si="178">IF(I780&lt;&gt;0,J779,IF(ISNA(INDEX($I780:$I1144,MATCH(TRUE,INDEX($I780:$I1144&lt;&gt;$I780,0),0))),0,INDEX($I780:$I1144,MATCH(TRUE,INDEX($I780:$I1144&lt;&gt;$I780,0),0))))</f>
        <v>57493512.713882759</v>
      </c>
      <c r="K780" s="10">
        <f>SUM(I$11:I779)</f>
        <v>28015936.438124154</v>
      </c>
      <c r="L780" s="27">
        <f t="shared" si="175"/>
        <v>365</v>
      </c>
      <c r="M780" s="7">
        <f t="shared" si="169"/>
        <v>157516.47318871989</v>
      </c>
      <c r="N780" s="7">
        <f>IF(ISNA(VLOOKUP(B780,'Distribution Data'!$G:$H,2,FALSE)),0,VLOOKUP(B780,'Distribution Data'!$G:$H,2,FALSE))</f>
        <v>0</v>
      </c>
      <c r="O780" s="16">
        <f>IF(ISNA(INDEX($C779:$C$3618,MATCH(TRUE,INDEX($C779:$C$3618&lt;&gt;$C779,0),0))), O779, INDEX($C779:$C$3618,MATCH(TRUE,INDEX($C779:$C$3618&lt;&gt;$C779,0),0)))</f>
        <v>2204599918.2566299</v>
      </c>
      <c r="P780" s="16">
        <f t="shared" si="173"/>
        <v>2034163279.4849682</v>
      </c>
      <c r="Q780" s="27">
        <f t="shared" ref="Q780:Q843" si="179">MATCH($O780,$C$11:$C$3618,0)-MATCH($C779,$C$11:$C$3618,0)</f>
        <v>83</v>
      </c>
      <c r="R780" s="7">
        <f t="shared" si="170"/>
        <v>2053453.4791766477</v>
      </c>
      <c r="S780" s="7">
        <f t="shared" si="176"/>
        <v>1807258.0871636677</v>
      </c>
      <c r="T780" s="5">
        <f>VLOOKUP($B780,'Benchmark Data'!$A:$B,2,FALSE)</f>
        <v>14.18</v>
      </c>
      <c r="U780" s="12">
        <f t="shared" si="171"/>
        <v>2.0663364337728984E-2</v>
      </c>
      <c r="V780" s="7">
        <f t="shared" si="172"/>
        <v>2352362274.5034719</v>
      </c>
    </row>
    <row r="781" spans="1:22" x14ac:dyDescent="0.25">
      <c r="A781" s="5">
        <f t="shared" si="177"/>
        <v>2006</v>
      </c>
      <c r="B781" s="6">
        <f t="shared" ref="B781:B844" si="180">B780+1</f>
        <v>38721</v>
      </c>
      <c r="C781" s="7">
        <f>MAX(SUMIFS('Filing Data'!$V:$V,'Filing Data'!$D:$D,'Benchmark Value'!$B781),C780)</f>
        <v>2034163279.4849682</v>
      </c>
      <c r="D781" s="7">
        <f>SUMIFS('Filing Data'!$Z:$Z,'Filing Data'!$D:$D,'Benchmark Value'!$B781)</f>
        <v>0</v>
      </c>
      <c r="E781" s="16">
        <f t="shared" ref="E781:E844" si="181">IF(D781&lt;&gt;0,E780,IF(ISNA(INDEX($D781:$D1145,MATCH(TRUE,INDEX($D781:$D1145&lt;&gt;$D781,0),0))),0,INDEX($D781:$D1145,MATCH(TRUE,INDEX($D781:$D1145&lt;&gt;$D781,0),0))))</f>
        <v>-32367805.370854922</v>
      </c>
      <c r="F781" s="10">
        <f>SUM(D$11:D780)</f>
        <v>-15253541.340253821</v>
      </c>
      <c r="G781" s="10">
        <f t="shared" si="174"/>
        <v>365</v>
      </c>
      <c r="H781" s="7">
        <f t="shared" ref="H781:H844" si="182">E781/G781</f>
        <v>-88678.918824260065</v>
      </c>
      <c r="I781" s="16">
        <f>SUMIFS('Filing Data'!$X:$X,'Filing Data'!$D:$D,'Benchmark Value'!$B781)</f>
        <v>0</v>
      </c>
      <c r="J781" s="16">
        <f t="shared" si="178"/>
        <v>57493512.713882759</v>
      </c>
      <c r="K781" s="10">
        <f>SUM(I$11:I780)</f>
        <v>28015936.438124154</v>
      </c>
      <c r="L781" s="27">
        <f t="shared" si="175"/>
        <v>365</v>
      </c>
      <c r="M781" s="7">
        <f t="shared" ref="M781:M844" si="183">J781/L781</f>
        <v>157516.47318871989</v>
      </c>
      <c r="N781" s="7">
        <f>IF(ISNA(VLOOKUP(B781,'Distribution Data'!$G:$H,2,FALSE)),0,VLOOKUP(B781,'Distribution Data'!$G:$H,2,FALSE))</f>
        <v>0</v>
      </c>
      <c r="O781" s="16">
        <f>IF(ISNA(INDEX($C780:$C$3618,MATCH(TRUE,INDEX($C780:$C$3618&lt;&gt;$C780,0),0))), O780, INDEX($C780:$C$3618,MATCH(TRUE,INDEX($C780:$C$3618&lt;&gt;$C780,0),0)))</f>
        <v>2204599918.2566299</v>
      </c>
      <c r="P781" s="16">
        <f t="shared" si="173"/>
        <v>2034163279.4849682</v>
      </c>
      <c r="Q781" s="27">
        <f t="shared" si="179"/>
        <v>83</v>
      </c>
      <c r="R781" s="7">
        <f t="shared" ref="R781:R844" si="184">IF(Q781=0, 0, (O781-P781)/Q781)</f>
        <v>2053453.4791766477</v>
      </c>
      <c r="S781" s="7">
        <f t="shared" si="176"/>
        <v>1807258.0871636677</v>
      </c>
      <c r="T781" s="5">
        <f>VLOOKUP($B781,'Benchmark Data'!$A:$B,2,FALSE)</f>
        <v>14.23</v>
      </c>
      <c r="U781" s="12">
        <f t="shared" ref="U781:U844" si="185">LN(T781/T780)</f>
        <v>3.5198909977796657E-3</v>
      </c>
      <c r="V781" s="7">
        <f t="shared" ref="V781:V844" si="186">V780*EXP($U781)+$S781</f>
        <v>2362464180.9492517</v>
      </c>
    </row>
    <row r="782" spans="1:22" x14ac:dyDescent="0.25">
      <c r="A782" s="5">
        <f t="shared" si="177"/>
        <v>2006</v>
      </c>
      <c r="B782" s="6">
        <f t="shared" si="180"/>
        <v>38722</v>
      </c>
      <c r="C782" s="7">
        <f>MAX(SUMIFS('Filing Data'!$V:$V,'Filing Data'!$D:$D,'Benchmark Value'!$B782),C781)</f>
        <v>2034163279.4849682</v>
      </c>
      <c r="D782" s="7">
        <f>SUMIFS('Filing Data'!$Z:$Z,'Filing Data'!$D:$D,'Benchmark Value'!$B782)</f>
        <v>0</v>
      </c>
      <c r="E782" s="16">
        <f t="shared" si="181"/>
        <v>-32367805.370854922</v>
      </c>
      <c r="F782" s="10">
        <f>SUM(D$11:D781)</f>
        <v>-15253541.340253821</v>
      </c>
      <c r="G782" s="10">
        <f t="shared" si="174"/>
        <v>365</v>
      </c>
      <c r="H782" s="7">
        <f t="shared" si="182"/>
        <v>-88678.918824260065</v>
      </c>
      <c r="I782" s="16">
        <f>SUMIFS('Filing Data'!$X:$X,'Filing Data'!$D:$D,'Benchmark Value'!$B782)</f>
        <v>0</v>
      </c>
      <c r="J782" s="16">
        <f t="shared" si="178"/>
        <v>57493512.713882759</v>
      </c>
      <c r="K782" s="10">
        <f>SUM(I$11:I781)</f>
        <v>28015936.438124154</v>
      </c>
      <c r="L782" s="27">
        <f t="shared" si="175"/>
        <v>365</v>
      </c>
      <c r="M782" s="7">
        <f t="shared" si="183"/>
        <v>157516.47318871989</v>
      </c>
      <c r="N782" s="7">
        <f>IF(ISNA(VLOOKUP(B782,'Distribution Data'!$G:$H,2,FALSE)),0,VLOOKUP(B782,'Distribution Data'!$G:$H,2,FALSE))</f>
        <v>0</v>
      </c>
      <c r="O782" s="16">
        <f>IF(ISNA(INDEX($C781:$C$3618,MATCH(TRUE,INDEX($C781:$C$3618&lt;&gt;$C781,0),0))), O781, INDEX($C781:$C$3618,MATCH(TRUE,INDEX($C781:$C$3618&lt;&gt;$C781,0),0)))</f>
        <v>2204599918.2566299</v>
      </c>
      <c r="P782" s="16">
        <f t="shared" si="173"/>
        <v>2034163279.4849682</v>
      </c>
      <c r="Q782" s="27">
        <f t="shared" si="179"/>
        <v>83</v>
      </c>
      <c r="R782" s="7">
        <f t="shared" si="184"/>
        <v>2053453.4791766477</v>
      </c>
      <c r="S782" s="7">
        <f t="shared" si="176"/>
        <v>1807258.0871636677</v>
      </c>
      <c r="T782" s="5">
        <f>VLOOKUP($B782,'Benchmark Data'!$A:$B,2,FALSE)</f>
        <v>14.37</v>
      </c>
      <c r="U782" s="12">
        <f t="shared" si="185"/>
        <v>9.7902879891725372E-3</v>
      </c>
      <c r="V782" s="7">
        <f t="shared" si="186"/>
        <v>2387514234.9136391</v>
      </c>
    </row>
    <row r="783" spans="1:22" x14ac:dyDescent="0.25">
      <c r="A783" s="5">
        <f t="shared" si="177"/>
        <v>2006</v>
      </c>
      <c r="B783" s="6">
        <f t="shared" si="180"/>
        <v>38723</v>
      </c>
      <c r="C783" s="7">
        <f>MAX(SUMIFS('Filing Data'!$V:$V,'Filing Data'!$D:$D,'Benchmark Value'!$B783),C782)</f>
        <v>2034163279.4849682</v>
      </c>
      <c r="D783" s="7">
        <f>SUMIFS('Filing Data'!$Z:$Z,'Filing Data'!$D:$D,'Benchmark Value'!$B783)</f>
        <v>0</v>
      </c>
      <c r="E783" s="16">
        <f t="shared" si="181"/>
        <v>-32367805.370854922</v>
      </c>
      <c r="F783" s="10">
        <f>SUM(D$11:D782)</f>
        <v>-15253541.340253821</v>
      </c>
      <c r="G783" s="10">
        <f t="shared" si="174"/>
        <v>365</v>
      </c>
      <c r="H783" s="7">
        <f t="shared" si="182"/>
        <v>-88678.918824260065</v>
      </c>
      <c r="I783" s="16">
        <f>SUMIFS('Filing Data'!$X:$X,'Filing Data'!$D:$D,'Benchmark Value'!$B783)</f>
        <v>0</v>
      </c>
      <c r="J783" s="16">
        <f t="shared" si="178"/>
        <v>57493512.713882759</v>
      </c>
      <c r="K783" s="10">
        <f>SUM(I$11:I782)</f>
        <v>28015936.438124154</v>
      </c>
      <c r="L783" s="27">
        <f t="shared" si="175"/>
        <v>365</v>
      </c>
      <c r="M783" s="7">
        <f t="shared" si="183"/>
        <v>157516.47318871989</v>
      </c>
      <c r="N783" s="7">
        <f>IF(ISNA(VLOOKUP(B783,'Distribution Data'!$G:$H,2,FALSE)),0,VLOOKUP(B783,'Distribution Data'!$G:$H,2,FALSE))</f>
        <v>0</v>
      </c>
      <c r="O783" s="16">
        <f>IF(ISNA(INDEX($C782:$C$3618,MATCH(TRUE,INDEX($C782:$C$3618&lt;&gt;$C782,0),0))), O782, INDEX($C782:$C$3618,MATCH(TRUE,INDEX($C782:$C$3618&lt;&gt;$C782,0),0)))</f>
        <v>2204599918.2566299</v>
      </c>
      <c r="P783" s="16">
        <f t="shared" si="173"/>
        <v>2034163279.4849682</v>
      </c>
      <c r="Q783" s="27">
        <f t="shared" si="179"/>
        <v>83</v>
      </c>
      <c r="R783" s="7">
        <f t="shared" si="184"/>
        <v>2053453.4791766477</v>
      </c>
      <c r="S783" s="7">
        <f t="shared" si="176"/>
        <v>1807258.0871636677</v>
      </c>
      <c r="T783" s="5">
        <f>VLOOKUP($B783,'Benchmark Data'!$A:$B,2,FALSE)</f>
        <v>14.52</v>
      </c>
      <c r="U783" s="12">
        <f t="shared" si="185"/>
        <v>1.0384309305716389E-2</v>
      </c>
      <c r="V783" s="7">
        <f t="shared" si="186"/>
        <v>2414243353.4905062</v>
      </c>
    </row>
    <row r="784" spans="1:22" x14ac:dyDescent="0.25">
      <c r="A784" s="5">
        <f t="shared" si="177"/>
        <v>2006</v>
      </c>
      <c r="B784" s="6">
        <f t="shared" si="180"/>
        <v>38724</v>
      </c>
      <c r="C784" s="7">
        <f>MAX(SUMIFS('Filing Data'!$V:$V,'Filing Data'!$D:$D,'Benchmark Value'!$B784),C783)</f>
        <v>2034163279.4849682</v>
      </c>
      <c r="D784" s="7">
        <f>SUMIFS('Filing Data'!$Z:$Z,'Filing Data'!$D:$D,'Benchmark Value'!$B784)</f>
        <v>0</v>
      </c>
      <c r="E784" s="16">
        <f t="shared" si="181"/>
        <v>-32367805.370854922</v>
      </c>
      <c r="F784" s="10">
        <f>SUM(D$11:D783)</f>
        <v>-15253541.340253821</v>
      </c>
      <c r="G784" s="10">
        <f t="shared" si="174"/>
        <v>365</v>
      </c>
      <c r="H784" s="7">
        <f t="shared" si="182"/>
        <v>-88678.918824260065</v>
      </c>
      <c r="I784" s="16">
        <f>SUMIFS('Filing Data'!$X:$X,'Filing Data'!$D:$D,'Benchmark Value'!$B784)</f>
        <v>0</v>
      </c>
      <c r="J784" s="16">
        <f t="shared" si="178"/>
        <v>57493512.713882759</v>
      </c>
      <c r="K784" s="10">
        <f>SUM(I$11:I783)</f>
        <v>28015936.438124154</v>
      </c>
      <c r="L784" s="27">
        <f t="shared" si="175"/>
        <v>365</v>
      </c>
      <c r="M784" s="7">
        <f t="shared" si="183"/>
        <v>157516.47318871989</v>
      </c>
      <c r="N784" s="7">
        <f>IF(ISNA(VLOOKUP(B784,'Distribution Data'!$G:$H,2,FALSE)),0,VLOOKUP(B784,'Distribution Data'!$G:$H,2,FALSE))</f>
        <v>0</v>
      </c>
      <c r="O784" s="16">
        <f>IF(ISNA(INDEX($C783:$C$3618,MATCH(TRUE,INDEX($C783:$C$3618&lt;&gt;$C783,0),0))), O783, INDEX($C783:$C$3618,MATCH(TRUE,INDEX($C783:$C$3618&lt;&gt;$C783,0),0)))</f>
        <v>2204599918.2566299</v>
      </c>
      <c r="P784" s="16">
        <f t="shared" si="173"/>
        <v>2034163279.4849682</v>
      </c>
      <c r="Q784" s="27">
        <f t="shared" si="179"/>
        <v>83</v>
      </c>
      <c r="R784" s="7">
        <f t="shared" si="184"/>
        <v>2053453.4791766477</v>
      </c>
      <c r="S784" s="7">
        <f t="shared" si="176"/>
        <v>1807258.0871636677</v>
      </c>
      <c r="T784" s="5">
        <f>VLOOKUP($B784,'Benchmark Data'!$A:$B,2,FALSE)</f>
        <v>14.52</v>
      </c>
      <c r="U784" s="12">
        <f t="shared" si="185"/>
        <v>0</v>
      </c>
      <c r="V784" s="7">
        <f t="shared" si="186"/>
        <v>2416050611.5776696</v>
      </c>
    </row>
    <row r="785" spans="1:22" x14ac:dyDescent="0.25">
      <c r="A785" s="5">
        <f t="shared" si="177"/>
        <v>2006</v>
      </c>
      <c r="B785" s="6">
        <f t="shared" si="180"/>
        <v>38725</v>
      </c>
      <c r="C785" s="7">
        <f>MAX(SUMIFS('Filing Data'!$V:$V,'Filing Data'!$D:$D,'Benchmark Value'!$B785),C784)</f>
        <v>2034163279.4849682</v>
      </c>
      <c r="D785" s="7">
        <f>SUMIFS('Filing Data'!$Z:$Z,'Filing Data'!$D:$D,'Benchmark Value'!$B785)</f>
        <v>0</v>
      </c>
      <c r="E785" s="16">
        <f t="shared" si="181"/>
        <v>-32367805.370854922</v>
      </c>
      <c r="F785" s="10">
        <f>SUM(D$11:D784)</f>
        <v>-15253541.340253821</v>
      </c>
      <c r="G785" s="10">
        <f t="shared" si="174"/>
        <v>365</v>
      </c>
      <c r="H785" s="7">
        <f t="shared" si="182"/>
        <v>-88678.918824260065</v>
      </c>
      <c r="I785" s="16">
        <f>SUMIFS('Filing Data'!$X:$X,'Filing Data'!$D:$D,'Benchmark Value'!$B785)</f>
        <v>0</v>
      </c>
      <c r="J785" s="16">
        <f t="shared" si="178"/>
        <v>57493512.713882759</v>
      </c>
      <c r="K785" s="10">
        <f>SUM(I$11:I784)</f>
        <v>28015936.438124154</v>
      </c>
      <c r="L785" s="27">
        <f t="shared" si="175"/>
        <v>365</v>
      </c>
      <c r="M785" s="7">
        <f t="shared" si="183"/>
        <v>157516.47318871989</v>
      </c>
      <c r="N785" s="7">
        <f>IF(ISNA(VLOOKUP(B785,'Distribution Data'!$G:$H,2,FALSE)),0,VLOOKUP(B785,'Distribution Data'!$G:$H,2,FALSE))</f>
        <v>0</v>
      </c>
      <c r="O785" s="16">
        <f>IF(ISNA(INDEX($C784:$C$3618,MATCH(TRUE,INDEX($C784:$C$3618&lt;&gt;$C784,0),0))), O784, INDEX($C784:$C$3618,MATCH(TRUE,INDEX($C784:$C$3618&lt;&gt;$C784,0),0)))</f>
        <v>2204599918.2566299</v>
      </c>
      <c r="P785" s="16">
        <f t="shared" si="173"/>
        <v>2034163279.4849682</v>
      </c>
      <c r="Q785" s="27">
        <f t="shared" si="179"/>
        <v>83</v>
      </c>
      <c r="R785" s="7">
        <f t="shared" si="184"/>
        <v>2053453.4791766477</v>
      </c>
      <c r="S785" s="7">
        <f t="shared" si="176"/>
        <v>1807258.0871636677</v>
      </c>
      <c r="T785" s="5">
        <f>VLOOKUP($B785,'Benchmark Data'!$A:$B,2,FALSE)</f>
        <v>14.52</v>
      </c>
      <c r="U785" s="12">
        <f t="shared" si="185"/>
        <v>0</v>
      </c>
      <c r="V785" s="7">
        <f t="shared" si="186"/>
        <v>2417857869.6648331</v>
      </c>
    </row>
    <row r="786" spans="1:22" x14ac:dyDescent="0.25">
      <c r="A786" s="5">
        <f t="shared" si="177"/>
        <v>2006</v>
      </c>
      <c r="B786" s="6">
        <f t="shared" si="180"/>
        <v>38726</v>
      </c>
      <c r="C786" s="7">
        <f>MAX(SUMIFS('Filing Data'!$V:$V,'Filing Data'!$D:$D,'Benchmark Value'!$B786),C785)</f>
        <v>2034163279.4849682</v>
      </c>
      <c r="D786" s="7">
        <f>SUMIFS('Filing Data'!$Z:$Z,'Filing Data'!$D:$D,'Benchmark Value'!$B786)</f>
        <v>0</v>
      </c>
      <c r="E786" s="16">
        <f t="shared" si="181"/>
        <v>-32367805.370854922</v>
      </c>
      <c r="F786" s="10">
        <f>SUM(D$11:D785)</f>
        <v>-15253541.340253821</v>
      </c>
      <c r="G786" s="10">
        <f t="shared" si="174"/>
        <v>365</v>
      </c>
      <c r="H786" s="7">
        <f t="shared" si="182"/>
        <v>-88678.918824260065</v>
      </c>
      <c r="I786" s="16">
        <f>SUMIFS('Filing Data'!$X:$X,'Filing Data'!$D:$D,'Benchmark Value'!$B786)</f>
        <v>0</v>
      </c>
      <c r="J786" s="16">
        <f t="shared" si="178"/>
        <v>57493512.713882759</v>
      </c>
      <c r="K786" s="10">
        <f>SUM(I$11:I785)</f>
        <v>28015936.438124154</v>
      </c>
      <c r="L786" s="27">
        <f t="shared" si="175"/>
        <v>365</v>
      </c>
      <c r="M786" s="7">
        <f t="shared" si="183"/>
        <v>157516.47318871989</v>
      </c>
      <c r="N786" s="7">
        <f>IF(ISNA(VLOOKUP(B786,'Distribution Data'!$G:$H,2,FALSE)),0,VLOOKUP(B786,'Distribution Data'!$G:$H,2,FALSE))</f>
        <v>0</v>
      </c>
      <c r="O786" s="16">
        <f>IF(ISNA(INDEX($C785:$C$3618,MATCH(TRUE,INDEX($C785:$C$3618&lt;&gt;$C785,0),0))), O785, INDEX($C785:$C$3618,MATCH(TRUE,INDEX($C785:$C$3618&lt;&gt;$C785,0),0)))</f>
        <v>2204599918.2566299</v>
      </c>
      <c r="P786" s="16">
        <f t="shared" si="173"/>
        <v>2034163279.4849682</v>
      </c>
      <c r="Q786" s="27">
        <f t="shared" si="179"/>
        <v>83</v>
      </c>
      <c r="R786" s="7">
        <f t="shared" si="184"/>
        <v>2053453.4791766477</v>
      </c>
      <c r="S786" s="7">
        <f t="shared" si="176"/>
        <v>1807258.0871636677</v>
      </c>
      <c r="T786" s="5">
        <f>VLOOKUP($B786,'Benchmark Data'!$A:$B,2,FALSE)</f>
        <v>14.63</v>
      </c>
      <c r="U786" s="12">
        <f t="shared" si="185"/>
        <v>7.5472056353829038E-3</v>
      </c>
      <c r="V786" s="7">
        <f t="shared" si="186"/>
        <v>2437982232.8252149</v>
      </c>
    </row>
    <row r="787" spans="1:22" x14ac:dyDescent="0.25">
      <c r="A787" s="5">
        <f t="shared" si="177"/>
        <v>2006</v>
      </c>
      <c r="B787" s="6">
        <f t="shared" si="180"/>
        <v>38727</v>
      </c>
      <c r="C787" s="7">
        <f>MAX(SUMIFS('Filing Data'!$V:$V,'Filing Data'!$D:$D,'Benchmark Value'!$B787),C786)</f>
        <v>2034163279.4849682</v>
      </c>
      <c r="D787" s="7">
        <f>SUMIFS('Filing Data'!$Z:$Z,'Filing Data'!$D:$D,'Benchmark Value'!$B787)</f>
        <v>0</v>
      </c>
      <c r="E787" s="16">
        <f t="shared" si="181"/>
        <v>-32367805.370854922</v>
      </c>
      <c r="F787" s="10">
        <f>SUM(D$11:D786)</f>
        <v>-15253541.340253821</v>
      </c>
      <c r="G787" s="10">
        <f t="shared" si="174"/>
        <v>365</v>
      </c>
      <c r="H787" s="7">
        <f t="shared" si="182"/>
        <v>-88678.918824260065</v>
      </c>
      <c r="I787" s="16">
        <f>SUMIFS('Filing Data'!$X:$X,'Filing Data'!$D:$D,'Benchmark Value'!$B787)</f>
        <v>0</v>
      </c>
      <c r="J787" s="16">
        <f t="shared" si="178"/>
        <v>57493512.713882759</v>
      </c>
      <c r="K787" s="10">
        <f>SUM(I$11:I786)</f>
        <v>28015936.438124154</v>
      </c>
      <c r="L787" s="27">
        <f t="shared" si="175"/>
        <v>365</v>
      </c>
      <c r="M787" s="7">
        <f t="shared" si="183"/>
        <v>157516.47318871989</v>
      </c>
      <c r="N787" s="7">
        <f>IF(ISNA(VLOOKUP(B787,'Distribution Data'!$G:$H,2,FALSE)),0,VLOOKUP(B787,'Distribution Data'!$G:$H,2,FALSE))</f>
        <v>0</v>
      </c>
      <c r="O787" s="16">
        <f>IF(ISNA(INDEX($C786:$C$3618,MATCH(TRUE,INDEX($C786:$C$3618&lt;&gt;$C786,0),0))), O786, INDEX($C786:$C$3618,MATCH(TRUE,INDEX($C786:$C$3618&lt;&gt;$C786,0),0)))</f>
        <v>2204599918.2566299</v>
      </c>
      <c r="P787" s="16">
        <f t="shared" si="173"/>
        <v>2034163279.4849682</v>
      </c>
      <c r="Q787" s="27">
        <f t="shared" si="179"/>
        <v>83</v>
      </c>
      <c r="R787" s="7">
        <f t="shared" si="184"/>
        <v>2053453.4791766477</v>
      </c>
      <c r="S787" s="7">
        <f t="shared" si="176"/>
        <v>1807258.0871636677</v>
      </c>
      <c r="T787" s="5">
        <f>VLOOKUP($B787,'Benchmark Data'!$A:$B,2,FALSE)</f>
        <v>14.76</v>
      </c>
      <c r="U787" s="12">
        <f t="shared" si="185"/>
        <v>8.8466041402934011E-3</v>
      </c>
      <c r="V787" s="7">
        <f t="shared" si="186"/>
        <v>2461453037.7522469</v>
      </c>
    </row>
    <row r="788" spans="1:22" x14ac:dyDescent="0.25">
      <c r="A788" s="5">
        <f t="shared" si="177"/>
        <v>2006</v>
      </c>
      <c r="B788" s="6">
        <f t="shared" si="180"/>
        <v>38728</v>
      </c>
      <c r="C788" s="7">
        <f>MAX(SUMIFS('Filing Data'!$V:$V,'Filing Data'!$D:$D,'Benchmark Value'!$B788),C787)</f>
        <v>2034163279.4849682</v>
      </c>
      <c r="D788" s="7">
        <f>SUMIFS('Filing Data'!$Z:$Z,'Filing Data'!$D:$D,'Benchmark Value'!$B788)</f>
        <v>0</v>
      </c>
      <c r="E788" s="16">
        <f t="shared" si="181"/>
        <v>-32367805.370854922</v>
      </c>
      <c r="F788" s="10">
        <f>SUM(D$11:D787)</f>
        <v>-15253541.340253821</v>
      </c>
      <c r="G788" s="10">
        <f t="shared" si="174"/>
        <v>365</v>
      </c>
      <c r="H788" s="7">
        <f t="shared" si="182"/>
        <v>-88678.918824260065</v>
      </c>
      <c r="I788" s="16">
        <f>SUMIFS('Filing Data'!$X:$X,'Filing Data'!$D:$D,'Benchmark Value'!$B788)</f>
        <v>0</v>
      </c>
      <c r="J788" s="16">
        <f t="shared" si="178"/>
        <v>57493512.713882759</v>
      </c>
      <c r="K788" s="10">
        <f>SUM(I$11:I787)</f>
        <v>28015936.438124154</v>
      </c>
      <c r="L788" s="27">
        <f t="shared" si="175"/>
        <v>365</v>
      </c>
      <c r="M788" s="7">
        <f t="shared" si="183"/>
        <v>157516.47318871989</v>
      </c>
      <c r="N788" s="7">
        <f>IF(ISNA(VLOOKUP(B788,'Distribution Data'!$G:$H,2,FALSE)),0,VLOOKUP(B788,'Distribution Data'!$G:$H,2,FALSE))</f>
        <v>0</v>
      </c>
      <c r="O788" s="16">
        <f>IF(ISNA(INDEX($C787:$C$3618,MATCH(TRUE,INDEX($C787:$C$3618&lt;&gt;$C787,0),0))), O787, INDEX($C787:$C$3618,MATCH(TRUE,INDEX($C787:$C$3618&lt;&gt;$C787,0),0)))</f>
        <v>2204599918.2566299</v>
      </c>
      <c r="P788" s="16">
        <f t="shared" si="173"/>
        <v>2034163279.4849682</v>
      </c>
      <c r="Q788" s="27">
        <f t="shared" si="179"/>
        <v>83</v>
      </c>
      <c r="R788" s="7">
        <f t="shared" si="184"/>
        <v>2053453.4791766477</v>
      </c>
      <c r="S788" s="7">
        <f t="shared" si="176"/>
        <v>1807258.0871636677</v>
      </c>
      <c r="T788" s="5">
        <f>VLOOKUP($B788,'Benchmark Data'!$A:$B,2,FALSE)</f>
        <v>14.73</v>
      </c>
      <c r="U788" s="12">
        <f t="shared" si="185"/>
        <v>-2.0345886977874632E-3</v>
      </c>
      <c r="V788" s="7">
        <f t="shared" si="186"/>
        <v>2458257342.5106459</v>
      </c>
    </row>
    <row r="789" spans="1:22" x14ac:dyDescent="0.25">
      <c r="A789" s="5">
        <f t="shared" si="177"/>
        <v>2006</v>
      </c>
      <c r="B789" s="6">
        <f t="shared" si="180"/>
        <v>38729</v>
      </c>
      <c r="C789" s="7">
        <f>MAX(SUMIFS('Filing Data'!$V:$V,'Filing Data'!$D:$D,'Benchmark Value'!$B789),C788)</f>
        <v>2034163279.4849682</v>
      </c>
      <c r="D789" s="7">
        <f>SUMIFS('Filing Data'!$Z:$Z,'Filing Data'!$D:$D,'Benchmark Value'!$B789)</f>
        <v>0</v>
      </c>
      <c r="E789" s="16">
        <f t="shared" si="181"/>
        <v>-32367805.370854922</v>
      </c>
      <c r="F789" s="10">
        <f>SUM(D$11:D788)</f>
        <v>-15253541.340253821</v>
      </c>
      <c r="G789" s="10">
        <f t="shared" si="174"/>
        <v>365</v>
      </c>
      <c r="H789" s="7">
        <f t="shared" si="182"/>
        <v>-88678.918824260065</v>
      </c>
      <c r="I789" s="16">
        <f>SUMIFS('Filing Data'!$X:$X,'Filing Data'!$D:$D,'Benchmark Value'!$B789)</f>
        <v>0</v>
      </c>
      <c r="J789" s="16">
        <f t="shared" si="178"/>
        <v>57493512.713882759</v>
      </c>
      <c r="K789" s="10">
        <f>SUM(I$11:I788)</f>
        <v>28015936.438124154</v>
      </c>
      <c r="L789" s="27">
        <f t="shared" si="175"/>
        <v>365</v>
      </c>
      <c r="M789" s="7">
        <f t="shared" si="183"/>
        <v>157516.47318871989</v>
      </c>
      <c r="N789" s="7">
        <f>IF(ISNA(VLOOKUP(B789,'Distribution Data'!$G:$H,2,FALSE)),0,VLOOKUP(B789,'Distribution Data'!$G:$H,2,FALSE))</f>
        <v>0</v>
      </c>
      <c r="O789" s="16">
        <f>IF(ISNA(INDEX($C788:$C$3618,MATCH(TRUE,INDEX($C788:$C$3618&lt;&gt;$C788,0),0))), O788, INDEX($C788:$C$3618,MATCH(TRUE,INDEX($C788:$C$3618&lt;&gt;$C788,0),0)))</f>
        <v>2204599918.2566299</v>
      </c>
      <c r="P789" s="16">
        <f t="shared" si="173"/>
        <v>2034163279.4849682</v>
      </c>
      <c r="Q789" s="27">
        <f t="shared" si="179"/>
        <v>83</v>
      </c>
      <c r="R789" s="7">
        <f t="shared" si="184"/>
        <v>2053453.4791766477</v>
      </c>
      <c r="S789" s="7">
        <f t="shared" si="176"/>
        <v>1807258.0871636677</v>
      </c>
      <c r="T789" s="5">
        <f>VLOOKUP($B789,'Benchmark Data'!$A:$B,2,FALSE)</f>
        <v>14.69</v>
      </c>
      <c r="U789" s="12">
        <f t="shared" si="185"/>
        <v>-2.7192402887530457E-3</v>
      </c>
      <c r="V789" s="7">
        <f t="shared" si="186"/>
        <v>2453389088.4660764</v>
      </c>
    </row>
    <row r="790" spans="1:22" x14ac:dyDescent="0.25">
      <c r="A790" s="5">
        <f t="shared" si="177"/>
        <v>2006</v>
      </c>
      <c r="B790" s="6">
        <f t="shared" si="180"/>
        <v>38730</v>
      </c>
      <c r="C790" s="7">
        <f>MAX(SUMIFS('Filing Data'!$V:$V,'Filing Data'!$D:$D,'Benchmark Value'!$B790),C789)</f>
        <v>2034163279.4849682</v>
      </c>
      <c r="D790" s="7">
        <f>SUMIFS('Filing Data'!$Z:$Z,'Filing Data'!$D:$D,'Benchmark Value'!$B790)</f>
        <v>0</v>
      </c>
      <c r="E790" s="16">
        <f t="shared" si="181"/>
        <v>-32367805.370854922</v>
      </c>
      <c r="F790" s="10">
        <f>SUM(D$11:D789)</f>
        <v>-15253541.340253821</v>
      </c>
      <c r="G790" s="10">
        <f t="shared" si="174"/>
        <v>365</v>
      </c>
      <c r="H790" s="7">
        <f t="shared" si="182"/>
        <v>-88678.918824260065</v>
      </c>
      <c r="I790" s="16">
        <f>SUMIFS('Filing Data'!$X:$X,'Filing Data'!$D:$D,'Benchmark Value'!$B790)</f>
        <v>0</v>
      </c>
      <c r="J790" s="16">
        <f t="shared" si="178"/>
        <v>57493512.713882759</v>
      </c>
      <c r="K790" s="10">
        <f>SUM(I$11:I789)</f>
        <v>28015936.438124154</v>
      </c>
      <c r="L790" s="27">
        <f t="shared" si="175"/>
        <v>365</v>
      </c>
      <c r="M790" s="7">
        <f t="shared" si="183"/>
        <v>157516.47318871989</v>
      </c>
      <c r="N790" s="7">
        <f>IF(ISNA(VLOOKUP(B790,'Distribution Data'!$G:$H,2,FALSE)),0,VLOOKUP(B790,'Distribution Data'!$G:$H,2,FALSE))</f>
        <v>0</v>
      </c>
      <c r="O790" s="16">
        <f>IF(ISNA(INDEX($C789:$C$3618,MATCH(TRUE,INDEX($C789:$C$3618&lt;&gt;$C789,0),0))), O789, INDEX($C789:$C$3618,MATCH(TRUE,INDEX($C789:$C$3618&lt;&gt;$C789,0),0)))</f>
        <v>2204599918.2566299</v>
      </c>
      <c r="P790" s="16">
        <f t="shared" si="173"/>
        <v>2034163279.4849682</v>
      </c>
      <c r="Q790" s="27">
        <f t="shared" si="179"/>
        <v>83</v>
      </c>
      <c r="R790" s="7">
        <f t="shared" si="184"/>
        <v>2053453.4791766477</v>
      </c>
      <c r="S790" s="7">
        <f t="shared" si="176"/>
        <v>1807258.0871636677</v>
      </c>
      <c r="T790" s="5">
        <f>VLOOKUP($B790,'Benchmark Data'!$A:$B,2,FALSE)</f>
        <v>14.5</v>
      </c>
      <c r="U790" s="12">
        <f t="shared" si="185"/>
        <v>-1.3018340759257162E-2</v>
      </c>
      <c r="V790" s="7">
        <f t="shared" si="186"/>
        <v>2423464288.9080014</v>
      </c>
    </row>
    <row r="791" spans="1:22" x14ac:dyDescent="0.25">
      <c r="A791" s="5">
        <f t="shared" si="177"/>
        <v>2006</v>
      </c>
      <c r="B791" s="6">
        <f t="shared" si="180"/>
        <v>38731</v>
      </c>
      <c r="C791" s="7">
        <f>MAX(SUMIFS('Filing Data'!$V:$V,'Filing Data'!$D:$D,'Benchmark Value'!$B791),C790)</f>
        <v>2034163279.4849682</v>
      </c>
      <c r="D791" s="7">
        <f>SUMIFS('Filing Data'!$Z:$Z,'Filing Data'!$D:$D,'Benchmark Value'!$B791)</f>
        <v>0</v>
      </c>
      <c r="E791" s="16">
        <f t="shared" si="181"/>
        <v>-32367805.370854922</v>
      </c>
      <c r="F791" s="10">
        <f>SUM(D$11:D790)</f>
        <v>-15253541.340253821</v>
      </c>
      <c r="G791" s="10">
        <f t="shared" si="174"/>
        <v>365</v>
      </c>
      <c r="H791" s="7">
        <f t="shared" si="182"/>
        <v>-88678.918824260065</v>
      </c>
      <c r="I791" s="16">
        <f>SUMIFS('Filing Data'!$X:$X,'Filing Data'!$D:$D,'Benchmark Value'!$B791)</f>
        <v>0</v>
      </c>
      <c r="J791" s="16">
        <f t="shared" si="178"/>
        <v>57493512.713882759</v>
      </c>
      <c r="K791" s="10">
        <f>SUM(I$11:I790)</f>
        <v>28015936.438124154</v>
      </c>
      <c r="L791" s="27">
        <f t="shared" si="175"/>
        <v>365</v>
      </c>
      <c r="M791" s="7">
        <f t="shared" si="183"/>
        <v>157516.47318871989</v>
      </c>
      <c r="N791" s="7">
        <f>IF(ISNA(VLOOKUP(B791,'Distribution Data'!$G:$H,2,FALSE)),0,VLOOKUP(B791,'Distribution Data'!$G:$H,2,FALSE))</f>
        <v>0</v>
      </c>
      <c r="O791" s="16">
        <f>IF(ISNA(INDEX($C790:$C$3618,MATCH(TRUE,INDEX($C790:$C$3618&lt;&gt;$C790,0),0))), O790, INDEX($C790:$C$3618,MATCH(TRUE,INDEX($C790:$C$3618&lt;&gt;$C790,0),0)))</f>
        <v>2204599918.2566299</v>
      </c>
      <c r="P791" s="16">
        <f t="shared" si="173"/>
        <v>2034163279.4849682</v>
      </c>
      <c r="Q791" s="27">
        <f t="shared" si="179"/>
        <v>83</v>
      </c>
      <c r="R791" s="7">
        <f t="shared" si="184"/>
        <v>2053453.4791766477</v>
      </c>
      <c r="S791" s="7">
        <f t="shared" si="176"/>
        <v>1807258.0871636677</v>
      </c>
      <c r="T791" s="5">
        <f>VLOOKUP($B791,'Benchmark Data'!$A:$B,2,FALSE)</f>
        <v>14.5</v>
      </c>
      <c r="U791" s="12">
        <f t="shared" si="185"/>
        <v>0</v>
      </c>
      <c r="V791" s="7">
        <f t="shared" si="186"/>
        <v>2425271546.9951649</v>
      </c>
    </row>
    <row r="792" spans="1:22" x14ac:dyDescent="0.25">
      <c r="A792" s="5">
        <f t="shared" si="177"/>
        <v>2006</v>
      </c>
      <c r="B792" s="6">
        <f t="shared" si="180"/>
        <v>38732</v>
      </c>
      <c r="C792" s="7">
        <f>MAX(SUMIFS('Filing Data'!$V:$V,'Filing Data'!$D:$D,'Benchmark Value'!$B792),C791)</f>
        <v>2034163279.4849682</v>
      </c>
      <c r="D792" s="7">
        <f>SUMIFS('Filing Data'!$Z:$Z,'Filing Data'!$D:$D,'Benchmark Value'!$B792)</f>
        <v>0</v>
      </c>
      <c r="E792" s="16">
        <f t="shared" si="181"/>
        <v>-32367805.370854922</v>
      </c>
      <c r="F792" s="10">
        <f>SUM(D$11:D791)</f>
        <v>-15253541.340253821</v>
      </c>
      <c r="G792" s="10">
        <f t="shared" si="174"/>
        <v>365</v>
      </c>
      <c r="H792" s="7">
        <f t="shared" si="182"/>
        <v>-88678.918824260065</v>
      </c>
      <c r="I792" s="16">
        <f>SUMIFS('Filing Data'!$X:$X,'Filing Data'!$D:$D,'Benchmark Value'!$B792)</f>
        <v>0</v>
      </c>
      <c r="J792" s="16">
        <f t="shared" si="178"/>
        <v>57493512.713882759</v>
      </c>
      <c r="K792" s="10">
        <f>SUM(I$11:I791)</f>
        <v>28015936.438124154</v>
      </c>
      <c r="L792" s="27">
        <f t="shared" si="175"/>
        <v>365</v>
      </c>
      <c r="M792" s="7">
        <f t="shared" si="183"/>
        <v>157516.47318871989</v>
      </c>
      <c r="N792" s="7">
        <f>IF(ISNA(VLOOKUP(B792,'Distribution Data'!$G:$H,2,FALSE)),0,VLOOKUP(B792,'Distribution Data'!$G:$H,2,FALSE))</f>
        <v>0</v>
      </c>
      <c r="O792" s="16">
        <f>IF(ISNA(INDEX($C791:$C$3618,MATCH(TRUE,INDEX($C791:$C$3618&lt;&gt;$C791,0),0))), O791, INDEX($C791:$C$3618,MATCH(TRUE,INDEX($C791:$C$3618&lt;&gt;$C791,0),0)))</f>
        <v>2204599918.2566299</v>
      </c>
      <c r="P792" s="16">
        <f t="shared" si="173"/>
        <v>2034163279.4849682</v>
      </c>
      <c r="Q792" s="27">
        <f t="shared" si="179"/>
        <v>83</v>
      </c>
      <c r="R792" s="7">
        <f t="shared" si="184"/>
        <v>2053453.4791766477</v>
      </c>
      <c r="S792" s="7">
        <f t="shared" si="176"/>
        <v>1807258.0871636677</v>
      </c>
      <c r="T792" s="5">
        <f>VLOOKUP($B792,'Benchmark Data'!$A:$B,2,FALSE)</f>
        <v>14.5</v>
      </c>
      <c r="U792" s="12">
        <f t="shared" si="185"/>
        <v>0</v>
      </c>
      <c r="V792" s="7">
        <f t="shared" si="186"/>
        <v>2427078805.0823283</v>
      </c>
    </row>
    <row r="793" spans="1:22" x14ac:dyDescent="0.25">
      <c r="A793" s="5">
        <f t="shared" si="177"/>
        <v>2006</v>
      </c>
      <c r="B793" s="6">
        <f t="shared" si="180"/>
        <v>38733</v>
      </c>
      <c r="C793" s="7">
        <f>MAX(SUMIFS('Filing Data'!$V:$V,'Filing Data'!$D:$D,'Benchmark Value'!$B793),C792)</f>
        <v>2034163279.4849682</v>
      </c>
      <c r="D793" s="7">
        <f>SUMIFS('Filing Data'!$Z:$Z,'Filing Data'!$D:$D,'Benchmark Value'!$B793)</f>
        <v>0</v>
      </c>
      <c r="E793" s="16">
        <f t="shared" si="181"/>
        <v>-32367805.370854922</v>
      </c>
      <c r="F793" s="10">
        <f>SUM(D$11:D792)</f>
        <v>-15253541.340253821</v>
      </c>
      <c r="G793" s="10">
        <f t="shared" si="174"/>
        <v>365</v>
      </c>
      <c r="H793" s="7">
        <f t="shared" si="182"/>
        <v>-88678.918824260065</v>
      </c>
      <c r="I793" s="16">
        <f>SUMIFS('Filing Data'!$X:$X,'Filing Data'!$D:$D,'Benchmark Value'!$B793)</f>
        <v>0</v>
      </c>
      <c r="J793" s="16">
        <f t="shared" si="178"/>
        <v>57493512.713882759</v>
      </c>
      <c r="K793" s="10">
        <f>SUM(I$11:I792)</f>
        <v>28015936.438124154</v>
      </c>
      <c r="L793" s="27">
        <f t="shared" si="175"/>
        <v>365</v>
      </c>
      <c r="M793" s="7">
        <f t="shared" si="183"/>
        <v>157516.47318871989</v>
      </c>
      <c r="N793" s="7">
        <f>IF(ISNA(VLOOKUP(B793,'Distribution Data'!$G:$H,2,FALSE)),0,VLOOKUP(B793,'Distribution Data'!$G:$H,2,FALSE))</f>
        <v>0</v>
      </c>
      <c r="O793" s="16">
        <f>IF(ISNA(INDEX($C792:$C$3618,MATCH(TRUE,INDEX($C792:$C$3618&lt;&gt;$C792,0),0))), O792, INDEX($C792:$C$3618,MATCH(TRUE,INDEX($C792:$C$3618&lt;&gt;$C792,0),0)))</f>
        <v>2204599918.2566299</v>
      </c>
      <c r="P793" s="16">
        <f t="shared" si="173"/>
        <v>2034163279.4849682</v>
      </c>
      <c r="Q793" s="27">
        <f t="shared" si="179"/>
        <v>83</v>
      </c>
      <c r="R793" s="7">
        <f t="shared" si="184"/>
        <v>2053453.4791766477</v>
      </c>
      <c r="S793" s="7">
        <f t="shared" si="176"/>
        <v>1807258.0871636677</v>
      </c>
      <c r="T793" s="5">
        <f>VLOOKUP($B793,'Benchmark Data'!$A:$B,2,FALSE)</f>
        <v>14.5</v>
      </c>
      <c r="U793" s="12">
        <f t="shared" si="185"/>
        <v>0</v>
      </c>
      <c r="V793" s="7">
        <f t="shared" si="186"/>
        <v>2428886063.1694918</v>
      </c>
    </row>
    <row r="794" spans="1:22" x14ac:dyDescent="0.25">
      <c r="A794" s="5">
        <f t="shared" si="177"/>
        <v>2006</v>
      </c>
      <c r="B794" s="6">
        <f t="shared" si="180"/>
        <v>38734</v>
      </c>
      <c r="C794" s="7">
        <f>MAX(SUMIFS('Filing Data'!$V:$V,'Filing Data'!$D:$D,'Benchmark Value'!$B794),C793)</f>
        <v>2034163279.4849682</v>
      </c>
      <c r="D794" s="7">
        <f>SUMIFS('Filing Data'!$Z:$Z,'Filing Data'!$D:$D,'Benchmark Value'!$B794)</f>
        <v>0</v>
      </c>
      <c r="E794" s="16">
        <f t="shared" si="181"/>
        <v>-32367805.370854922</v>
      </c>
      <c r="F794" s="10">
        <f>SUM(D$11:D793)</f>
        <v>-15253541.340253821</v>
      </c>
      <c r="G794" s="10">
        <f t="shared" si="174"/>
        <v>365</v>
      </c>
      <c r="H794" s="7">
        <f t="shared" si="182"/>
        <v>-88678.918824260065</v>
      </c>
      <c r="I794" s="16">
        <f>SUMIFS('Filing Data'!$X:$X,'Filing Data'!$D:$D,'Benchmark Value'!$B794)</f>
        <v>0</v>
      </c>
      <c r="J794" s="16">
        <f t="shared" si="178"/>
        <v>57493512.713882759</v>
      </c>
      <c r="K794" s="10">
        <f>SUM(I$11:I793)</f>
        <v>28015936.438124154</v>
      </c>
      <c r="L794" s="27">
        <f t="shared" si="175"/>
        <v>365</v>
      </c>
      <c r="M794" s="7">
        <f t="shared" si="183"/>
        <v>157516.47318871989</v>
      </c>
      <c r="N794" s="7">
        <f>IF(ISNA(VLOOKUP(B794,'Distribution Data'!$G:$H,2,FALSE)),0,VLOOKUP(B794,'Distribution Data'!$G:$H,2,FALSE))</f>
        <v>0</v>
      </c>
      <c r="O794" s="16">
        <f>IF(ISNA(INDEX($C793:$C$3618,MATCH(TRUE,INDEX($C793:$C$3618&lt;&gt;$C793,0),0))), O793, INDEX($C793:$C$3618,MATCH(TRUE,INDEX($C793:$C$3618&lt;&gt;$C793,0),0)))</f>
        <v>2204599918.2566299</v>
      </c>
      <c r="P794" s="16">
        <f t="shared" si="173"/>
        <v>2034163279.4849682</v>
      </c>
      <c r="Q794" s="27">
        <f t="shared" si="179"/>
        <v>83</v>
      </c>
      <c r="R794" s="7">
        <f t="shared" si="184"/>
        <v>2053453.4791766477</v>
      </c>
      <c r="S794" s="7">
        <f t="shared" si="176"/>
        <v>1807258.0871636677</v>
      </c>
      <c r="T794" s="5">
        <f>VLOOKUP($B794,'Benchmark Data'!$A:$B,2,FALSE)</f>
        <v>14.46</v>
      </c>
      <c r="U794" s="12">
        <f t="shared" si="185"/>
        <v>-2.7624326959100726E-3</v>
      </c>
      <c r="V794" s="7">
        <f t="shared" si="186"/>
        <v>2423992945.9099808</v>
      </c>
    </row>
    <row r="795" spans="1:22" x14ac:dyDescent="0.25">
      <c r="A795" s="5">
        <f t="shared" si="177"/>
        <v>2006</v>
      </c>
      <c r="B795" s="6">
        <f t="shared" si="180"/>
        <v>38735</v>
      </c>
      <c r="C795" s="7">
        <f>MAX(SUMIFS('Filing Data'!$V:$V,'Filing Data'!$D:$D,'Benchmark Value'!$B795),C794)</f>
        <v>2034163279.4849682</v>
      </c>
      <c r="D795" s="7">
        <f>SUMIFS('Filing Data'!$Z:$Z,'Filing Data'!$D:$D,'Benchmark Value'!$B795)</f>
        <v>0</v>
      </c>
      <c r="E795" s="16">
        <f t="shared" si="181"/>
        <v>-32367805.370854922</v>
      </c>
      <c r="F795" s="10">
        <f>SUM(D$11:D794)</f>
        <v>-15253541.340253821</v>
      </c>
      <c r="G795" s="10">
        <f t="shared" si="174"/>
        <v>365</v>
      </c>
      <c r="H795" s="7">
        <f t="shared" si="182"/>
        <v>-88678.918824260065</v>
      </c>
      <c r="I795" s="16">
        <f>SUMIFS('Filing Data'!$X:$X,'Filing Data'!$D:$D,'Benchmark Value'!$B795)</f>
        <v>0</v>
      </c>
      <c r="J795" s="16">
        <f t="shared" si="178"/>
        <v>57493512.713882759</v>
      </c>
      <c r="K795" s="10">
        <f>SUM(I$11:I794)</f>
        <v>28015936.438124154</v>
      </c>
      <c r="L795" s="27">
        <f t="shared" si="175"/>
        <v>365</v>
      </c>
      <c r="M795" s="7">
        <f t="shared" si="183"/>
        <v>157516.47318871989</v>
      </c>
      <c r="N795" s="7">
        <f>IF(ISNA(VLOOKUP(B795,'Distribution Data'!$G:$H,2,FALSE)),0,VLOOKUP(B795,'Distribution Data'!$G:$H,2,FALSE))</f>
        <v>0</v>
      </c>
      <c r="O795" s="16">
        <f>IF(ISNA(INDEX($C794:$C$3618,MATCH(TRUE,INDEX($C794:$C$3618&lt;&gt;$C794,0),0))), O794, INDEX($C794:$C$3618,MATCH(TRUE,INDEX($C794:$C$3618&lt;&gt;$C794,0),0)))</f>
        <v>2204599918.2566299</v>
      </c>
      <c r="P795" s="16">
        <f t="shared" si="173"/>
        <v>2034163279.4849682</v>
      </c>
      <c r="Q795" s="27">
        <f t="shared" si="179"/>
        <v>83</v>
      </c>
      <c r="R795" s="7">
        <f t="shared" si="184"/>
        <v>2053453.4791766477</v>
      </c>
      <c r="S795" s="7">
        <f t="shared" si="176"/>
        <v>1807258.0871636677</v>
      </c>
      <c r="T795" s="5">
        <f>VLOOKUP($B795,'Benchmark Data'!$A:$B,2,FALSE)</f>
        <v>14.45</v>
      </c>
      <c r="U795" s="12">
        <f t="shared" si="185"/>
        <v>-6.9180217217756977E-4</v>
      </c>
      <c r="V795" s="7">
        <f t="shared" si="186"/>
        <v>2424123860.3277731</v>
      </c>
    </row>
    <row r="796" spans="1:22" x14ac:dyDescent="0.25">
      <c r="A796" s="5">
        <f t="shared" si="177"/>
        <v>2006</v>
      </c>
      <c r="B796" s="6">
        <f t="shared" si="180"/>
        <v>38736</v>
      </c>
      <c r="C796" s="7">
        <f>MAX(SUMIFS('Filing Data'!$V:$V,'Filing Data'!$D:$D,'Benchmark Value'!$B796),C795)</f>
        <v>2034163279.4849682</v>
      </c>
      <c r="D796" s="7">
        <f>SUMIFS('Filing Data'!$Z:$Z,'Filing Data'!$D:$D,'Benchmark Value'!$B796)</f>
        <v>0</v>
      </c>
      <c r="E796" s="16">
        <f t="shared" si="181"/>
        <v>-32367805.370854922</v>
      </c>
      <c r="F796" s="10">
        <f>SUM(D$11:D795)</f>
        <v>-15253541.340253821</v>
      </c>
      <c r="G796" s="10">
        <f t="shared" si="174"/>
        <v>365</v>
      </c>
      <c r="H796" s="7">
        <f t="shared" si="182"/>
        <v>-88678.918824260065</v>
      </c>
      <c r="I796" s="16">
        <f>SUMIFS('Filing Data'!$X:$X,'Filing Data'!$D:$D,'Benchmark Value'!$B796)</f>
        <v>0</v>
      </c>
      <c r="J796" s="16">
        <f t="shared" si="178"/>
        <v>57493512.713882759</v>
      </c>
      <c r="K796" s="10">
        <f>SUM(I$11:I795)</f>
        <v>28015936.438124154</v>
      </c>
      <c r="L796" s="27">
        <f t="shared" si="175"/>
        <v>365</v>
      </c>
      <c r="M796" s="7">
        <f t="shared" si="183"/>
        <v>157516.47318871989</v>
      </c>
      <c r="N796" s="7">
        <f>IF(ISNA(VLOOKUP(B796,'Distribution Data'!$G:$H,2,FALSE)),0,VLOOKUP(B796,'Distribution Data'!$G:$H,2,FALSE))</f>
        <v>0</v>
      </c>
      <c r="O796" s="16">
        <f>IF(ISNA(INDEX($C795:$C$3618,MATCH(TRUE,INDEX($C795:$C$3618&lt;&gt;$C795,0),0))), O795, INDEX($C795:$C$3618,MATCH(TRUE,INDEX($C795:$C$3618&lt;&gt;$C795,0),0)))</f>
        <v>2204599918.2566299</v>
      </c>
      <c r="P796" s="16">
        <f t="shared" si="173"/>
        <v>2034163279.4849682</v>
      </c>
      <c r="Q796" s="27">
        <f t="shared" si="179"/>
        <v>83</v>
      </c>
      <c r="R796" s="7">
        <f t="shared" si="184"/>
        <v>2053453.4791766477</v>
      </c>
      <c r="S796" s="7">
        <f t="shared" si="176"/>
        <v>1807258.0871636677</v>
      </c>
      <c r="T796" s="5">
        <f>VLOOKUP($B796,'Benchmark Data'!$A:$B,2,FALSE)</f>
        <v>14.65</v>
      </c>
      <c r="U796" s="12">
        <f t="shared" si="185"/>
        <v>1.3745920904635136E-2</v>
      </c>
      <c r="V796" s="7">
        <f t="shared" si="186"/>
        <v>2459483005.7551131</v>
      </c>
    </row>
    <row r="797" spans="1:22" x14ac:dyDescent="0.25">
      <c r="A797" s="5">
        <f t="shared" si="177"/>
        <v>2006</v>
      </c>
      <c r="B797" s="6">
        <f t="shared" si="180"/>
        <v>38737</v>
      </c>
      <c r="C797" s="7">
        <f>MAX(SUMIFS('Filing Data'!$V:$V,'Filing Data'!$D:$D,'Benchmark Value'!$B797),C796)</f>
        <v>2034163279.4849682</v>
      </c>
      <c r="D797" s="7">
        <f>SUMIFS('Filing Data'!$Z:$Z,'Filing Data'!$D:$D,'Benchmark Value'!$B797)</f>
        <v>0</v>
      </c>
      <c r="E797" s="16">
        <f t="shared" si="181"/>
        <v>-32367805.370854922</v>
      </c>
      <c r="F797" s="10">
        <f>SUM(D$11:D796)</f>
        <v>-15253541.340253821</v>
      </c>
      <c r="G797" s="10">
        <f t="shared" si="174"/>
        <v>365</v>
      </c>
      <c r="H797" s="7">
        <f t="shared" si="182"/>
        <v>-88678.918824260065</v>
      </c>
      <c r="I797" s="16">
        <f>SUMIFS('Filing Data'!$X:$X,'Filing Data'!$D:$D,'Benchmark Value'!$B797)</f>
        <v>0</v>
      </c>
      <c r="J797" s="16">
        <f t="shared" si="178"/>
        <v>57493512.713882759</v>
      </c>
      <c r="K797" s="10">
        <f>SUM(I$11:I796)</f>
        <v>28015936.438124154</v>
      </c>
      <c r="L797" s="27">
        <f t="shared" si="175"/>
        <v>365</v>
      </c>
      <c r="M797" s="7">
        <f t="shared" si="183"/>
        <v>157516.47318871989</v>
      </c>
      <c r="N797" s="7">
        <f>IF(ISNA(VLOOKUP(B797,'Distribution Data'!$G:$H,2,FALSE)),0,VLOOKUP(B797,'Distribution Data'!$G:$H,2,FALSE))</f>
        <v>0</v>
      </c>
      <c r="O797" s="16">
        <f>IF(ISNA(INDEX($C796:$C$3618,MATCH(TRUE,INDEX($C796:$C$3618&lt;&gt;$C796,0),0))), O796, INDEX($C796:$C$3618,MATCH(TRUE,INDEX($C796:$C$3618&lt;&gt;$C796,0),0)))</f>
        <v>2204599918.2566299</v>
      </c>
      <c r="P797" s="16">
        <f t="shared" si="173"/>
        <v>2034163279.4849682</v>
      </c>
      <c r="Q797" s="27">
        <f t="shared" si="179"/>
        <v>83</v>
      </c>
      <c r="R797" s="7">
        <f t="shared" si="184"/>
        <v>2053453.4791766477</v>
      </c>
      <c r="S797" s="7">
        <f t="shared" si="176"/>
        <v>1807258.0871636677</v>
      </c>
      <c r="T797" s="5">
        <f>VLOOKUP($B797,'Benchmark Data'!$A:$B,2,FALSE)</f>
        <v>14.47</v>
      </c>
      <c r="U797" s="12">
        <f t="shared" si="185"/>
        <v>-1.2362794819683757E-2</v>
      </c>
      <c r="V797" s="7">
        <f t="shared" si="186"/>
        <v>2431071360.0172992</v>
      </c>
    </row>
    <row r="798" spans="1:22" x14ac:dyDescent="0.25">
      <c r="A798" s="5">
        <f t="shared" si="177"/>
        <v>2006</v>
      </c>
      <c r="B798" s="6">
        <f t="shared" si="180"/>
        <v>38738</v>
      </c>
      <c r="C798" s="7">
        <f>MAX(SUMIFS('Filing Data'!$V:$V,'Filing Data'!$D:$D,'Benchmark Value'!$B798),C797)</f>
        <v>2034163279.4849682</v>
      </c>
      <c r="D798" s="7">
        <f>SUMIFS('Filing Data'!$Z:$Z,'Filing Data'!$D:$D,'Benchmark Value'!$B798)</f>
        <v>0</v>
      </c>
      <c r="E798" s="16">
        <f t="shared" si="181"/>
        <v>-32367805.370854922</v>
      </c>
      <c r="F798" s="10">
        <f>SUM(D$11:D797)</f>
        <v>-15253541.340253821</v>
      </c>
      <c r="G798" s="10">
        <f t="shared" si="174"/>
        <v>365</v>
      </c>
      <c r="H798" s="7">
        <f t="shared" si="182"/>
        <v>-88678.918824260065</v>
      </c>
      <c r="I798" s="16">
        <f>SUMIFS('Filing Data'!$X:$X,'Filing Data'!$D:$D,'Benchmark Value'!$B798)</f>
        <v>0</v>
      </c>
      <c r="J798" s="16">
        <f t="shared" si="178"/>
        <v>57493512.713882759</v>
      </c>
      <c r="K798" s="10">
        <f>SUM(I$11:I797)</f>
        <v>28015936.438124154</v>
      </c>
      <c r="L798" s="27">
        <f t="shared" si="175"/>
        <v>365</v>
      </c>
      <c r="M798" s="7">
        <f t="shared" si="183"/>
        <v>157516.47318871989</v>
      </c>
      <c r="N798" s="7">
        <f>IF(ISNA(VLOOKUP(B798,'Distribution Data'!$G:$H,2,FALSE)),0,VLOOKUP(B798,'Distribution Data'!$G:$H,2,FALSE))</f>
        <v>0</v>
      </c>
      <c r="O798" s="16">
        <f>IF(ISNA(INDEX($C797:$C$3618,MATCH(TRUE,INDEX($C797:$C$3618&lt;&gt;$C797,0),0))), O797, INDEX($C797:$C$3618,MATCH(TRUE,INDEX($C797:$C$3618&lt;&gt;$C797,0),0)))</f>
        <v>2204599918.2566299</v>
      </c>
      <c r="P798" s="16">
        <f t="shared" si="173"/>
        <v>2034163279.4849682</v>
      </c>
      <c r="Q798" s="27">
        <f t="shared" si="179"/>
        <v>83</v>
      </c>
      <c r="R798" s="7">
        <f t="shared" si="184"/>
        <v>2053453.4791766477</v>
      </c>
      <c r="S798" s="7">
        <f t="shared" si="176"/>
        <v>1807258.0871636677</v>
      </c>
      <c r="T798" s="5">
        <f>VLOOKUP($B798,'Benchmark Data'!$A:$B,2,FALSE)</f>
        <v>14.47</v>
      </c>
      <c r="U798" s="12">
        <f t="shared" si="185"/>
        <v>0</v>
      </c>
      <c r="V798" s="7">
        <f t="shared" si="186"/>
        <v>2432878618.1044626</v>
      </c>
    </row>
    <row r="799" spans="1:22" x14ac:dyDescent="0.25">
      <c r="A799" s="5">
        <f t="shared" si="177"/>
        <v>2006</v>
      </c>
      <c r="B799" s="6">
        <f t="shared" si="180"/>
        <v>38739</v>
      </c>
      <c r="C799" s="7">
        <f>MAX(SUMIFS('Filing Data'!$V:$V,'Filing Data'!$D:$D,'Benchmark Value'!$B799),C798)</f>
        <v>2034163279.4849682</v>
      </c>
      <c r="D799" s="7">
        <f>SUMIFS('Filing Data'!$Z:$Z,'Filing Data'!$D:$D,'Benchmark Value'!$B799)</f>
        <v>0</v>
      </c>
      <c r="E799" s="16">
        <f t="shared" si="181"/>
        <v>-32367805.370854922</v>
      </c>
      <c r="F799" s="10">
        <f>SUM(D$11:D798)</f>
        <v>-15253541.340253821</v>
      </c>
      <c r="G799" s="10">
        <f t="shared" si="174"/>
        <v>365</v>
      </c>
      <c r="H799" s="7">
        <f t="shared" si="182"/>
        <v>-88678.918824260065</v>
      </c>
      <c r="I799" s="16">
        <f>SUMIFS('Filing Data'!$X:$X,'Filing Data'!$D:$D,'Benchmark Value'!$B799)</f>
        <v>0</v>
      </c>
      <c r="J799" s="16">
        <f t="shared" si="178"/>
        <v>57493512.713882759</v>
      </c>
      <c r="K799" s="10">
        <f>SUM(I$11:I798)</f>
        <v>28015936.438124154</v>
      </c>
      <c r="L799" s="27">
        <f t="shared" si="175"/>
        <v>365</v>
      </c>
      <c r="M799" s="7">
        <f t="shared" si="183"/>
        <v>157516.47318871989</v>
      </c>
      <c r="N799" s="7">
        <f>IF(ISNA(VLOOKUP(B799,'Distribution Data'!$G:$H,2,FALSE)),0,VLOOKUP(B799,'Distribution Data'!$G:$H,2,FALSE))</f>
        <v>0</v>
      </c>
      <c r="O799" s="16">
        <f>IF(ISNA(INDEX($C798:$C$3618,MATCH(TRUE,INDEX($C798:$C$3618&lt;&gt;$C798,0),0))), O798, INDEX($C798:$C$3618,MATCH(TRUE,INDEX($C798:$C$3618&lt;&gt;$C798,0),0)))</f>
        <v>2204599918.2566299</v>
      </c>
      <c r="P799" s="16">
        <f t="shared" si="173"/>
        <v>2034163279.4849682</v>
      </c>
      <c r="Q799" s="27">
        <f t="shared" si="179"/>
        <v>83</v>
      </c>
      <c r="R799" s="7">
        <f t="shared" si="184"/>
        <v>2053453.4791766477</v>
      </c>
      <c r="S799" s="7">
        <f t="shared" si="176"/>
        <v>1807258.0871636677</v>
      </c>
      <c r="T799" s="5">
        <f>VLOOKUP($B799,'Benchmark Data'!$A:$B,2,FALSE)</f>
        <v>14.47</v>
      </c>
      <c r="U799" s="12">
        <f t="shared" si="185"/>
        <v>0</v>
      </c>
      <c r="V799" s="7">
        <f t="shared" si="186"/>
        <v>2434685876.1916261</v>
      </c>
    </row>
    <row r="800" spans="1:22" x14ac:dyDescent="0.25">
      <c r="A800" s="5">
        <f t="shared" si="177"/>
        <v>2006</v>
      </c>
      <c r="B800" s="6">
        <f t="shared" si="180"/>
        <v>38740</v>
      </c>
      <c r="C800" s="7">
        <f>MAX(SUMIFS('Filing Data'!$V:$V,'Filing Data'!$D:$D,'Benchmark Value'!$B800),C799)</f>
        <v>2034163279.4849682</v>
      </c>
      <c r="D800" s="7">
        <f>SUMIFS('Filing Data'!$Z:$Z,'Filing Data'!$D:$D,'Benchmark Value'!$B800)</f>
        <v>0</v>
      </c>
      <c r="E800" s="16">
        <f t="shared" si="181"/>
        <v>-32367805.370854922</v>
      </c>
      <c r="F800" s="10">
        <f>SUM(D$11:D799)</f>
        <v>-15253541.340253821</v>
      </c>
      <c r="G800" s="10">
        <f t="shared" si="174"/>
        <v>365</v>
      </c>
      <c r="H800" s="7">
        <f t="shared" si="182"/>
        <v>-88678.918824260065</v>
      </c>
      <c r="I800" s="16">
        <f>SUMIFS('Filing Data'!$X:$X,'Filing Data'!$D:$D,'Benchmark Value'!$B800)</f>
        <v>0</v>
      </c>
      <c r="J800" s="16">
        <f t="shared" si="178"/>
        <v>57493512.713882759</v>
      </c>
      <c r="K800" s="10">
        <f>SUM(I$11:I799)</f>
        <v>28015936.438124154</v>
      </c>
      <c r="L800" s="27">
        <f t="shared" si="175"/>
        <v>365</v>
      </c>
      <c r="M800" s="7">
        <f t="shared" si="183"/>
        <v>157516.47318871989</v>
      </c>
      <c r="N800" s="7">
        <f>IF(ISNA(VLOOKUP(B800,'Distribution Data'!$G:$H,2,FALSE)),0,VLOOKUP(B800,'Distribution Data'!$G:$H,2,FALSE))</f>
        <v>0</v>
      </c>
      <c r="O800" s="16">
        <f>IF(ISNA(INDEX($C799:$C$3618,MATCH(TRUE,INDEX($C799:$C$3618&lt;&gt;$C799,0),0))), O799, INDEX($C799:$C$3618,MATCH(TRUE,INDEX($C799:$C$3618&lt;&gt;$C799,0),0)))</f>
        <v>2204599918.2566299</v>
      </c>
      <c r="P800" s="16">
        <f t="shared" si="173"/>
        <v>2034163279.4849682</v>
      </c>
      <c r="Q800" s="27">
        <f t="shared" si="179"/>
        <v>83</v>
      </c>
      <c r="R800" s="7">
        <f t="shared" si="184"/>
        <v>2053453.4791766477</v>
      </c>
      <c r="S800" s="7">
        <f t="shared" si="176"/>
        <v>1807258.0871636677</v>
      </c>
      <c r="T800" s="5">
        <f>VLOOKUP($B800,'Benchmark Data'!$A:$B,2,FALSE)</f>
        <v>14.58</v>
      </c>
      <c r="U800" s="12">
        <f t="shared" si="185"/>
        <v>7.5731859371195769E-3</v>
      </c>
      <c r="V800" s="7">
        <f t="shared" si="186"/>
        <v>2455001458.1475577</v>
      </c>
    </row>
    <row r="801" spans="1:22" x14ac:dyDescent="0.25">
      <c r="A801" s="5">
        <f t="shared" si="177"/>
        <v>2006</v>
      </c>
      <c r="B801" s="6">
        <f t="shared" si="180"/>
        <v>38741</v>
      </c>
      <c r="C801" s="7">
        <f>MAX(SUMIFS('Filing Data'!$V:$V,'Filing Data'!$D:$D,'Benchmark Value'!$B801),C800)</f>
        <v>2034163279.4849682</v>
      </c>
      <c r="D801" s="7">
        <f>SUMIFS('Filing Data'!$Z:$Z,'Filing Data'!$D:$D,'Benchmark Value'!$B801)</f>
        <v>0</v>
      </c>
      <c r="E801" s="16">
        <f t="shared" si="181"/>
        <v>-32367805.370854922</v>
      </c>
      <c r="F801" s="10">
        <f>SUM(D$11:D800)</f>
        <v>-15253541.340253821</v>
      </c>
      <c r="G801" s="10">
        <f t="shared" si="174"/>
        <v>365</v>
      </c>
      <c r="H801" s="7">
        <f t="shared" si="182"/>
        <v>-88678.918824260065</v>
      </c>
      <c r="I801" s="16">
        <f>SUMIFS('Filing Data'!$X:$X,'Filing Data'!$D:$D,'Benchmark Value'!$B801)</f>
        <v>0</v>
      </c>
      <c r="J801" s="16">
        <f t="shared" si="178"/>
        <v>57493512.713882759</v>
      </c>
      <c r="K801" s="10">
        <f>SUM(I$11:I800)</f>
        <v>28015936.438124154</v>
      </c>
      <c r="L801" s="27">
        <f t="shared" si="175"/>
        <v>365</v>
      </c>
      <c r="M801" s="7">
        <f t="shared" si="183"/>
        <v>157516.47318871989</v>
      </c>
      <c r="N801" s="7">
        <f>IF(ISNA(VLOOKUP(B801,'Distribution Data'!$G:$H,2,FALSE)),0,VLOOKUP(B801,'Distribution Data'!$G:$H,2,FALSE))</f>
        <v>0</v>
      </c>
      <c r="O801" s="16">
        <f>IF(ISNA(INDEX($C800:$C$3618,MATCH(TRUE,INDEX($C800:$C$3618&lt;&gt;$C800,0),0))), O800, INDEX($C800:$C$3618,MATCH(TRUE,INDEX($C800:$C$3618&lt;&gt;$C800,0),0)))</f>
        <v>2204599918.2566299</v>
      </c>
      <c r="P801" s="16">
        <f t="shared" si="173"/>
        <v>2034163279.4849682</v>
      </c>
      <c r="Q801" s="27">
        <f t="shared" si="179"/>
        <v>83</v>
      </c>
      <c r="R801" s="7">
        <f t="shared" si="184"/>
        <v>2053453.4791766477</v>
      </c>
      <c r="S801" s="7">
        <f t="shared" si="176"/>
        <v>1807258.0871636677</v>
      </c>
      <c r="T801" s="5">
        <f>VLOOKUP($B801,'Benchmark Data'!$A:$B,2,FALSE)</f>
        <v>14.67</v>
      </c>
      <c r="U801" s="12">
        <f t="shared" si="185"/>
        <v>6.1538655743782859E-3</v>
      </c>
      <c r="V801" s="7">
        <f t="shared" si="186"/>
        <v>2471963046.2232866</v>
      </c>
    </row>
    <row r="802" spans="1:22" x14ac:dyDescent="0.25">
      <c r="A802" s="5">
        <f t="shared" si="177"/>
        <v>2006</v>
      </c>
      <c r="B802" s="6">
        <f t="shared" si="180"/>
        <v>38742</v>
      </c>
      <c r="C802" s="7">
        <f>MAX(SUMIFS('Filing Data'!$V:$V,'Filing Data'!$D:$D,'Benchmark Value'!$B802),C801)</f>
        <v>2034163279.4849682</v>
      </c>
      <c r="D802" s="7">
        <f>SUMIFS('Filing Data'!$Z:$Z,'Filing Data'!$D:$D,'Benchmark Value'!$B802)</f>
        <v>0</v>
      </c>
      <c r="E802" s="16">
        <f t="shared" si="181"/>
        <v>-32367805.370854922</v>
      </c>
      <c r="F802" s="10">
        <f>SUM(D$11:D801)</f>
        <v>-15253541.340253821</v>
      </c>
      <c r="G802" s="10">
        <f t="shared" si="174"/>
        <v>365</v>
      </c>
      <c r="H802" s="7">
        <f t="shared" si="182"/>
        <v>-88678.918824260065</v>
      </c>
      <c r="I802" s="16">
        <f>SUMIFS('Filing Data'!$X:$X,'Filing Data'!$D:$D,'Benchmark Value'!$B802)</f>
        <v>0</v>
      </c>
      <c r="J802" s="16">
        <f t="shared" si="178"/>
        <v>57493512.713882759</v>
      </c>
      <c r="K802" s="10">
        <f>SUM(I$11:I801)</f>
        <v>28015936.438124154</v>
      </c>
      <c r="L802" s="27">
        <f t="shared" si="175"/>
        <v>365</v>
      </c>
      <c r="M802" s="7">
        <f t="shared" si="183"/>
        <v>157516.47318871989</v>
      </c>
      <c r="N802" s="7">
        <f>IF(ISNA(VLOOKUP(B802,'Distribution Data'!$G:$H,2,FALSE)),0,VLOOKUP(B802,'Distribution Data'!$G:$H,2,FALSE))</f>
        <v>0</v>
      </c>
      <c r="O802" s="16">
        <f>IF(ISNA(INDEX($C801:$C$3618,MATCH(TRUE,INDEX($C801:$C$3618&lt;&gt;$C801,0),0))), O801, INDEX($C801:$C$3618,MATCH(TRUE,INDEX($C801:$C$3618&lt;&gt;$C801,0),0)))</f>
        <v>2204599918.2566299</v>
      </c>
      <c r="P802" s="16">
        <f t="shared" si="173"/>
        <v>2034163279.4849682</v>
      </c>
      <c r="Q802" s="27">
        <f t="shared" si="179"/>
        <v>83</v>
      </c>
      <c r="R802" s="7">
        <f t="shared" si="184"/>
        <v>2053453.4791766477</v>
      </c>
      <c r="S802" s="7">
        <f t="shared" si="176"/>
        <v>1807258.0871636677</v>
      </c>
      <c r="T802" s="5">
        <f>VLOOKUP($B802,'Benchmark Data'!$A:$B,2,FALSE)</f>
        <v>14.67</v>
      </c>
      <c r="U802" s="12">
        <f t="shared" si="185"/>
        <v>0</v>
      </c>
      <c r="V802" s="7">
        <f t="shared" si="186"/>
        <v>2473770304.3104501</v>
      </c>
    </row>
    <row r="803" spans="1:22" x14ac:dyDescent="0.25">
      <c r="A803" s="5">
        <f t="shared" si="177"/>
        <v>2006</v>
      </c>
      <c r="B803" s="6">
        <f t="shared" si="180"/>
        <v>38743</v>
      </c>
      <c r="C803" s="7">
        <f>MAX(SUMIFS('Filing Data'!$V:$V,'Filing Data'!$D:$D,'Benchmark Value'!$B803),C802)</f>
        <v>2034163279.4849682</v>
      </c>
      <c r="D803" s="7">
        <f>SUMIFS('Filing Data'!$Z:$Z,'Filing Data'!$D:$D,'Benchmark Value'!$B803)</f>
        <v>0</v>
      </c>
      <c r="E803" s="16">
        <f t="shared" si="181"/>
        <v>-32367805.370854922</v>
      </c>
      <c r="F803" s="10">
        <f>SUM(D$11:D802)</f>
        <v>-15253541.340253821</v>
      </c>
      <c r="G803" s="10">
        <f t="shared" si="174"/>
        <v>365</v>
      </c>
      <c r="H803" s="7">
        <f t="shared" si="182"/>
        <v>-88678.918824260065</v>
      </c>
      <c r="I803" s="16">
        <f>SUMIFS('Filing Data'!$X:$X,'Filing Data'!$D:$D,'Benchmark Value'!$B803)</f>
        <v>0</v>
      </c>
      <c r="J803" s="16">
        <f t="shared" si="178"/>
        <v>57493512.713882759</v>
      </c>
      <c r="K803" s="10">
        <f>SUM(I$11:I802)</f>
        <v>28015936.438124154</v>
      </c>
      <c r="L803" s="27">
        <f t="shared" si="175"/>
        <v>365</v>
      </c>
      <c r="M803" s="7">
        <f t="shared" si="183"/>
        <v>157516.47318871989</v>
      </c>
      <c r="N803" s="7">
        <f>IF(ISNA(VLOOKUP(B803,'Distribution Data'!$G:$H,2,FALSE)),0,VLOOKUP(B803,'Distribution Data'!$G:$H,2,FALSE))</f>
        <v>0</v>
      </c>
      <c r="O803" s="16">
        <f>IF(ISNA(INDEX($C802:$C$3618,MATCH(TRUE,INDEX($C802:$C$3618&lt;&gt;$C802,0),0))), O802, INDEX($C802:$C$3618,MATCH(TRUE,INDEX($C802:$C$3618&lt;&gt;$C802,0),0)))</f>
        <v>2204599918.2566299</v>
      </c>
      <c r="P803" s="16">
        <f t="shared" si="173"/>
        <v>2034163279.4849682</v>
      </c>
      <c r="Q803" s="27">
        <f t="shared" si="179"/>
        <v>83</v>
      </c>
      <c r="R803" s="7">
        <f t="shared" si="184"/>
        <v>2053453.4791766477</v>
      </c>
      <c r="S803" s="7">
        <f t="shared" si="176"/>
        <v>1807258.0871636677</v>
      </c>
      <c r="T803" s="5">
        <f>VLOOKUP($B803,'Benchmark Data'!$A:$B,2,FALSE)</f>
        <v>14.72</v>
      </c>
      <c r="U803" s="12">
        <f t="shared" si="185"/>
        <v>3.4025211458399338E-3</v>
      </c>
      <c r="V803" s="7">
        <f t="shared" si="186"/>
        <v>2484008954.0278473</v>
      </c>
    </row>
    <row r="804" spans="1:22" x14ac:dyDescent="0.25">
      <c r="A804" s="5">
        <f t="shared" si="177"/>
        <v>2006</v>
      </c>
      <c r="B804" s="6">
        <f t="shared" si="180"/>
        <v>38744</v>
      </c>
      <c r="C804" s="7">
        <f>MAX(SUMIFS('Filing Data'!$V:$V,'Filing Data'!$D:$D,'Benchmark Value'!$B804),C803)</f>
        <v>2034163279.4849682</v>
      </c>
      <c r="D804" s="7">
        <f>SUMIFS('Filing Data'!$Z:$Z,'Filing Data'!$D:$D,'Benchmark Value'!$B804)</f>
        <v>0</v>
      </c>
      <c r="E804" s="16">
        <f t="shared" si="181"/>
        <v>-32367805.370854922</v>
      </c>
      <c r="F804" s="10">
        <f>SUM(D$11:D803)</f>
        <v>-15253541.340253821</v>
      </c>
      <c r="G804" s="10">
        <f t="shared" si="174"/>
        <v>365</v>
      </c>
      <c r="H804" s="7">
        <f t="shared" si="182"/>
        <v>-88678.918824260065</v>
      </c>
      <c r="I804" s="16">
        <f>SUMIFS('Filing Data'!$X:$X,'Filing Data'!$D:$D,'Benchmark Value'!$B804)</f>
        <v>0</v>
      </c>
      <c r="J804" s="16">
        <f t="shared" si="178"/>
        <v>57493512.713882759</v>
      </c>
      <c r="K804" s="10">
        <f>SUM(I$11:I803)</f>
        <v>28015936.438124154</v>
      </c>
      <c r="L804" s="27">
        <f t="shared" si="175"/>
        <v>365</v>
      </c>
      <c r="M804" s="7">
        <f t="shared" si="183"/>
        <v>157516.47318871989</v>
      </c>
      <c r="N804" s="7">
        <f>IF(ISNA(VLOOKUP(B804,'Distribution Data'!$G:$H,2,FALSE)),0,VLOOKUP(B804,'Distribution Data'!$G:$H,2,FALSE))</f>
        <v>0</v>
      </c>
      <c r="O804" s="16">
        <f>IF(ISNA(INDEX($C803:$C$3618,MATCH(TRUE,INDEX($C803:$C$3618&lt;&gt;$C803,0),0))), O803, INDEX($C803:$C$3618,MATCH(TRUE,INDEX($C803:$C$3618&lt;&gt;$C803,0),0)))</f>
        <v>2204599918.2566299</v>
      </c>
      <c r="P804" s="16">
        <f t="shared" si="173"/>
        <v>2034163279.4849682</v>
      </c>
      <c r="Q804" s="27">
        <f t="shared" si="179"/>
        <v>83</v>
      </c>
      <c r="R804" s="7">
        <f t="shared" si="184"/>
        <v>2053453.4791766477</v>
      </c>
      <c r="S804" s="7">
        <f t="shared" si="176"/>
        <v>1807258.0871636677</v>
      </c>
      <c r="T804" s="5">
        <f>VLOOKUP($B804,'Benchmark Data'!$A:$B,2,FALSE)</f>
        <v>14.92</v>
      </c>
      <c r="U804" s="12">
        <f t="shared" si="185"/>
        <v>1.3495481474884509E-2</v>
      </c>
      <c r="V804" s="7">
        <f t="shared" si="186"/>
        <v>2519566333.7729974</v>
      </c>
    </row>
    <row r="805" spans="1:22" x14ac:dyDescent="0.25">
      <c r="A805" s="5">
        <f t="shared" si="177"/>
        <v>2006</v>
      </c>
      <c r="B805" s="6">
        <f t="shared" si="180"/>
        <v>38745</v>
      </c>
      <c r="C805" s="7">
        <f>MAX(SUMIFS('Filing Data'!$V:$V,'Filing Data'!$D:$D,'Benchmark Value'!$B805),C804)</f>
        <v>2034163279.4849682</v>
      </c>
      <c r="D805" s="7">
        <f>SUMIFS('Filing Data'!$Z:$Z,'Filing Data'!$D:$D,'Benchmark Value'!$B805)</f>
        <v>0</v>
      </c>
      <c r="E805" s="16">
        <f t="shared" si="181"/>
        <v>-32367805.370854922</v>
      </c>
      <c r="F805" s="10">
        <f>SUM(D$11:D804)</f>
        <v>-15253541.340253821</v>
      </c>
      <c r="G805" s="10">
        <f t="shared" si="174"/>
        <v>365</v>
      </c>
      <c r="H805" s="7">
        <f t="shared" si="182"/>
        <v>-88678.918824260065</v>
      </c>
      <c r="I805" s="16">
        <f>SUMIFS('Filing Data'!$X:$X,'Filing Data'!$D:$D,'Benchmark Value'!$B805)</f>
        <v>0</v>
      </c>
      <c r="J805" s="16">
        <f t="shared" si="178"/>
        <v>57493512.713882759</v>
      </c>
      <c r="K805" s="10">
        <f>SUM(I$11:I804)</f>
        <v>28015936.438124154</v>
      </c>
      <c r="L805" s="27">
        <f t="shared" si="175"/>
        <v>365</v>
      </c>
      <c r="M805" s="7">
        <f t="shared" si="183"/>
        <v>157516.47318871989</v>
      </c>
      <c r="N805" s="7">
        <f>IF(ISNA(VLOOKUP(B805,'Distribution Data'!$G:$H,2,FALSE)),0,VLOOKUP(B805,'Distribution Data'!$G:$H,2,FALSE))</f>
        <v>0</v>
      </c>
      <c r="O805" s="16">
        <f>IF(ISNA(INDEX($C804:$C$3618,MATCH(TRUE,INDEX($C804:$C$3618&lt;&gt;$C804,0),0))), O804, INDEX($C804:$C$3618,MATCH(TRUE,INDEX($C804:$C$3618&lt;&gt;$C804,0),0)))</f>
        <v>2204599918.2566299</v>
      </c>
      <c r="P805" s="16">
        <f t="shared" si="173"/>
        <v>2034163279.4849682</v>
      </c>
      <c r="Q805" s="27">
        <f t="shared" si="179"/>
        <v>83</v>
      </c>
      <c r="R805" s="7">
        <f t="shared" si="184"/>
        <v>2053453.4791766477</v>
      </c>
      <c r="S805" s="7">
        <f t="shared" si="176"/>
        <v>1807258.0871636677</v>
      </c>
      <c r="T805" s="5">
        <f>VLOOKUP($B805,'Benchmark Data'!$A:$B,2,FALSE)</f>
        <v>14.92</v>
      </c>
      <c r="U805" s="12">
        <f t="shared" si="185"/>
        <v>0</v>
      </c>
      <c r="V805" s="7">
        <f t="shared" si="186"/>
        <v>2521373591.8601608</v>
      </c>
    </row>
    <row r="806" spans="1:22" x14ac:dyDescent="0.25">
      <c r="A806" s="5">
        <f t="shared" si="177"/>
        <v>2006</v>
      </c>
      <c r="B806" s="6">
        <f t="shared" si="180"/>
        <v>38746</v>
      </c>
      <c r="C806" s="7">
        <f>MAX(SUMIFS('Filing Data'!$V:$V,'Filing Data'!$D:$D,'Benchmark Value'!$B806),C805)</f>
        <v>2034163279.4849682</v>
      </c>
      <c r="D806" s="7">
        <f>SUMIFS('Filing Data'!$Z:$Z,'Filing Data'!$D:$D,'Benchmark Value'!$B806)</f>
        <v>0</v>
      </c>
      <c r="E806" s="16">
        <f t="shared" si="181"/>
        <v>-32367805.370854922</v>
      </c>
      <c r="F806" s="10">
        <f>SUM(D$11:D805)</f>
        <v>-15253541.340253821</v>
      </c>
      <c r="G806" s="10">
        <f t="shared" si="174"/>
        <v>365</v>
      </c>
      <c r="H806" s="7">
        <f t="shared" si="182"/>
        <v>-88678.918824260065</v>
      </c>
      <c r="I806" s="16">
        <f>SUMIFS('Filing Data'!$X:$X,'Filing Data'!$D:$D,'Benchmark Value'!$B806)</f>
        <v>0</v>
      </c>
      <c r="J806" s="16">
        <f t="shared" si="178"/>
        <v>57493512.713882759</v>
      </c>
      <c r="K806" s="10">
        <f>SUM(I$11:I805)</f>
        <v>28015936.438124154</v>
      </c>
      <c r="L806" s="27">
        <f t="shared" si="175"/>
        <v>365</v>
      </c>
      <c r="M806" s="7">
        <f t="shared" si="183"/>
        <v>157516.47318871989</v>
      </c>
      <c r="N806" s="7">
        <f>IF(ISNA(VLOOKUP(B806,'Distribution Data'!$G:$H,2,FALSE)),0,VLOOKUP(B806,'Distribution Data'!$G:$H,2,FALSE))</f>
        <v>0</v>
      </c>
      <c r="O806" s="16">
        <f>IF(ISNA(INDEX($C805:$C$3618,MATCH(TRUE,INDEX($C805:$C$3618&lt;&gt;$C805,0),0))), O805, INDEX($C805:$C$3618,MATCH(TRUE,INDEX($C805:$C$3618&lt;&gt;$C805,0),0)))</f>
        <v>2204599918.2566299</v>
      </c>
      <c r="P806" s="16">
        <f t="shared" si="173"/>
        <v>2034163279.4849682</v>
      </c>
      <c r="Q806" s="27">
        <f t="shared" si="179"/>
        <v>83</v>
      </c>
      <c r="R806" s="7">
        <f t="shared" si="184"/>
        <v>2053453.4791766477</v>
      </c>
      <c r="S806" s="7">
        <f t="shared" si="176"/>
        <v>1807258.0871636677</v>
      </c>
      <c r="T806" s="5">
        <f>VLOOKUP($B806,'Benchmark Data'!$A:$B,2,FALSE)</f>
        <v>14.92</v>
      </c>
      <c r="U806" s="12">
        <f t="shared" si="185"/>
        <v>0</v>
      </c>
      <c r="V806" s="7">
        <f t="shared" si="186"/>
        <v>2523180849.9473243</v>
      </c>
    </row>
    <row r="807" spans="1:22" x14ac:dyDescent="0.25">
      <c r="A807" s="5">
        <f t="shared" si="177"/>
        <v>2006</v>
      </c>
      <c r="B807" s="6">
        <f t="shared" si="180"/>
        <v>38747</v>
      </c>
      <c r="C807" s="7">
        <f>MAX(SUMIFS('Filing Data'!$V:$V,'Filing Data'!$D:$D,'Benchmark Value'!$B807),C806)</f>
        <v>2034163279.4849682</v>
      </c>
      <c r="D807" s="7">
        <f>SUMIFS('Filing Data'!$Z:$Z,'Filing Data'!$D:$D,'Benchmark Value'!$B807)</f>
        <v>0</v>
      </c>
      <c r="E807" s="16">
        <f t="shared" si="181"/>
        <v>-32367805.370854922</v>
      </c>
      <c r="F807" s="10">
        <f>SUM(D$11:D806)</f>
        <v>-15253541.340253821</v>
      </c>
      <c r="G807" s="10">
        <f t="shared" si="174"/>
        <v>365</v>
      </c>
      <c r="H807" s="7">
        <f t="shared" si="182"/>
        <v>-88678.918824260065</v>
      </c>
      <c r="I807" s="16">
        <f>SUMIFS('Filing Data'!$X:$X,'Filing Data'!$D:$D,'Benchmark Value'!$B807)</f>
        <v>0</v>
      </c>
      <c r="J807" s="16">
        <f t="shared" si="178"/>
        <v>57493512.713882759</v>
      </c>
      <c r="K807" s="10">
        <f>SUM(I$11:I806)</f>
        <v>28015936.438124154</v>
      </c>
      <c r="L807" s="27">
        <f t="shared" si="175"/>
        <v>365</v>
      </c>
      <c r="M807" s="7">
        <f t="shared" si="183"/>
        <v>157516.47318871989</v>
      </c>
      <c r="N807" s="7">
        <f>IF(ISNA(VLOOKUP(B807,'Distribution Data'!$G:$H,2,FALSE)),0,VLOOKUP(B807,'Distribution Data'!$G:$H,2,FALSE))</f>
        <v>0</v>
      </c>
      <c r="O807" s="16">
        <f>IF(ISNA(INDEX($C806:$C$3618,MATCH(TRUE,INDEX($C806:$C$3618&lt;&gt;$C806,0),0))), O806, INDEX($C806:$C$3618,MATCH(TRUE,INDEX($C806:$C$3618&lt;&gt;$C806,0),0)))</f>
        <v>2204599918.2566299</v>
      </c>
      <c r="P807" s="16">
        <f t="shared" si="173"/>
        <v>2034163279.4849682</v>
      </c>
      <c r="Q807" s="27">
        <f t="shared" si="179"/>
        <v>83</v>
      </c>
      <c r="R807" s="7">
        <f t="shared" si="184"/>
        <v>2053453.4791766477</v>
      </c>
      <c r="S807" s="7">
        <f t="shared" si="176"/>
        <v>1807258.0871636677</v>
      </c>
      <c r="T807" s="5">
        <f>VLOOKUP($B807,'Benchmark Data'!$A:$B,2,FALSE)</f>
        <v>14.87</v>
      </c>
      <c r="U807" s="12">
        <f t="shared" si="185"/>
        <v>-3.3568343035511447E-3</v>
      </c>
      <c r="V807" s="7">
        <f t="shared" si="186"/>
        <v>2516532408.1352005</v>
      </c>
    </row>
    <row r="808" spans="1:22" x14ac:dyDescent="0.25">
      <c r="A808" s="5">
        <f t="shared" si="177"/>
        <v>2006</v>
      </c>
      <c r="B808" s="6">
        <f t="shared" si="180"/>
        <v>38748</v>
      </c>
      <c r="C808" s="7">
        <f>MAX(SUMIFS('Filing Data'!$V:$V,'Filing Data'!$D:$D,'Benchmark Value'!$B808),C807)</f>
        <v>2034163279.4849682</v>
      </c>
      <c r="D808" s="7">
        <f>SUMIFS('Filing Data'!$Z:$Z,'Filing Data'!$D:$D,'Benchmark Value'!$B808)</f>
        <v>0</v>
      </c>
      <c r="E808" s="16">
        <f t="shared" si="181"/>
        <v>-32367805.370854922</v>
      </c>
      <c r="F808" s="10">
        <f>SUM(D$11:D807)</f>
        <v>-15253541.340253821</v>
      </c>
      <c r="G808" s="10">
        <f t="shared" si="174"/>
        <v>365</v>
      </c>
      <c r="H808" s="7">
        <f t="shared" si="182"/>
        <v>-88678.918824260065</v>
      </c>
      <c r="I808" s="16">
        <f>SUMIFS('Filing Data'!$X:$X,'Filing Data'!$D:$D,'Benchmark Value'!$B808)</f>
        <v>0</v>
      </c>
      <c r="J808" s="16">
        <f t="shared" si="178"/>
        <v>57493512.713882759</v>
      </c>
      <c r="K808" s="10">
        <f>SUM(I$11:I807)</f>
        <v>28015936.438124154</v>
      </c>
      <c r="L808" s="27">
        <f t="shared" si="175"/>
        <v>365</v>
      </c>
      <c r="M808" s="7">
        <f t="shared" si="183"/>
        <v>157516.47318871989</v>
      </c>
      <c r="N808" s="7">
        <f>IF(ISNA(VLOOKUP(B808,'Distribution Data'!$G:$H,2,FALSE)),0,VLOOKUP(B808,'Distribution Data'!$G:$H,2,FALSE))</f>
        <v>0</v>
      </c>
      <c r="O808" s="16">
        <f>IF(ISNA(INDEX($C807:$C$3618,MATCH(TRUE,INDEX($C807:$C$3618&lt;&gt;$C807,0),0))), O807, INDEX($C807:$C$3618,MATCH(TRUE,INDEX($C807:$C$3618&lt;&gt;$C807,0),0)))</f>
        <v>2204599918.2566299</v>
      </c>
      <c r="P808" s="16">
        <f t="shared" si="173"/>
        <v>2034163279.4849682</v>
      </c>
      <c r="Q808" s="27">
        <f t="shared" si="179"/>
        <v>83</v>
      </c>
      <c r="R808" s="7">
        <f t="shared" si="184"/>
        <v>2053453.4791766477</v>
      </c>
      <c r="S808" s="7">
        <f t="shared" si="176"/>
        <v>1807258.0871636677</v>
      </c>
      <c r="T808" s="5">
        <f>VLOOKUP($B808,'Benchmark Data'!$A:$B,2,FALSE)</f>
        <v>14.93</v>
      </c>
      <c r="U808" s="12">
        <f t="shared" si="185"/>
        <v>4.0268510790354454E-3</v>
      </c>
      <c r="V808" s="7">
        <f t="shared" si="186"/>
        <v>2528493798.333199</v>
      </c>
    </row>
    <row r="809" spans="1:22" x14ac:dyDescent="0.25">
      <c r="A809" s="5">
        <f t="shared" si="177"/>
        <v>2006</v>
      </c>
      <c r="B809" s="6">
        <f t="shared" si="180"/>
        <v>38749</v>
      </c>
      <c r="C809" s="7">
        <f>MAX(SUMIFS('Filing Data'!$V:$V,'Filing Data'!$D:$D,'Benchmark Value'!$B809),C808)</f>
        <v>2034163279.4849682</v>
      </c>
      <c r="D809" s="7">
        <f>SUMIFS('Filing Data'!$Z:$Z,'Filing Data'!$D:$D,'Benchmark Value'!$B809)</f>
        <v>0</v>
      </c>
      <c r="E809" s="16">
        <f t="shared" si="181"/>
        <v>-32367805.370854922</v>
      </c>
      <c r="F809" s="10">
        <f>SUM(D$11:D808)</f>
        <v>-15253541.340253821</v>
      </c>
      <c r="G809" s="10">
        <f t="shared" si="174"/>
        <v>365</v>
      </c>
      <c r="H809" s="7">
        <f t="shared" si="182"/>
        <v>-88678.918824260065</v>
      </c>
      <c r="I809" s="16">
        <f>SUMIFS('Filing Data'!$X:$X,'Filing Data'!$D:$D,'Benchmark Value'!$B809)</f>
        <v>0</v>
      </c>
      <c r="J809" s="16">
        <f t="shared" si="178"/>
        <v>57493512.713882759</v>
      </c>
      <c r="K809" s="10">
        <f>SUM(I$11:I808)</f>
        <v>28015936.438124154</v>
      </c>
      <c r="L809" s="27">
        <f t="shared" si="175"/>
        <v>365</v>
      </c>
      <c r="M809" s="7">
        <f t="shared" si="183"/>
        <v>157516.47318871989</v>
      </c>
      <c r="N809" s="7">
        <f>IF(ISNA(VLOOKUP(B809,'Distribution Data'!$G:$H,2,FALSE)),0,VLOOKUP(B809,'Distribution Data'!$G:$H,2,FALSE))</f>
        <v>0</v>
      </c>
      <c r="O809" s="16">
        <f>IF(ISNA(INDEX($C808:$C$3618,MATCH(TRUE,INDEX($C808:$C$3618&lt;&gt;$C808,0),0))), O808, INDEX($C808:$C$3618,MATCH(TRUE,INDEX($C808:$C$3618&lt;&gt;$C808,0),0)))</f>
        <v>2204599918.2566299</v>
      </c>
      <c r="P809" s="16">
        <f t="shared" si="173"/>
        <v>2034163279.4849682</v>
      </c>
      <c r="Q809" s="27">
        <f t="shared" si="179"/>
        <v>83</v>
      </c>
      <c r="R809" s="7">
        <f t="shared" si="184"/>
        <v>2053453.4791766477</v>
      </c>
      <c r="S809" s="7">
        <f t="shared" si="176"/>
        <v>1807258.0871636677</v>
      </c>
      <c r="T809" s="5">
        <f>VLOOKUP($B809,'Benchmark Data'!$A:$B,2,FALSE)</f>
        <v>14.99</v>
      </c>
      <c r="U809" s="12">
        <f t="shared" si="185"/>
        <v>4.0107005634072747E-3</v>
      </c>
      <c r="V809" s="7">
        <f t="shared" si="186"/>
        <v>2540462451.4572005</v>
      </c>
    </row>
    <row r="810" spans="1:22" x14ac:dyDescent="0.25">
      <c r="A810" s="5">
        <f t="shared" si="177"/>
        <v>2006</v>
      </c>
      <c r="B810" s="6">
        <f t="shared" si="180"/>
        <v>38750</v>
      </c>
      <c r="C810" s="7">
        <f>MAX(SUMIFS('Filing Data'!$V:$V,'Filing Data'!$D:$D,'Benchmark Value'!$B810),C809)</f>
        <v>2034163279.4849682</v>
      </c>
      <c r="D810" s="7">
        <f>SUMIFS('Filing Data'!$Z:$Z,'Filing Data'!$D:$D,'Benchmark Value'!$B810)</f>
        <v>0</v>
      </c>
      <c r="E810" s="16">
        <f t="shared" si="181"/>
        <v>-32367805.370854922</v>
      </c>
      <c r="F810" s="10">
        <f>SUM(D$11:D809)</f>
        <v>-15253541.340253821</v>
      </c>
      <c r="G810" s="10">
        <f t="shared" si="174"/>
        <v>365</v>
      </c>
      <c r="H810" s="7">
        <f t="shared" si="182"/>
        <v>-88678.918824260065</v>
      </c>
      <c r="I810" s="16">
        <f>SUMIFS('Filing Data'!$X:$X,'Filing Data'!$D:$D,'Benchmark Value'!$B810)</f>
        <v>0</v>
      </c>
      <c r="J810" s="16">
        <f t="shared" si="178"/>
        <v>57493512.713882759</v>
      </c>
      <c r="K810" s="10">
        <f>SUM(I$11:I809)</f>
        <v>28015936.438124154</v>
      </c>
      <c r="L810" s="27">
        <f t="shared" si="175"/>
        <v>365</v>
      </c>
      <c r="M810" s="7">
        <f t="shared" si="183"/>
        <v>157516.47318871989</v>
      </c>
      <c r="N810" s="7">
        <f>IF(ISNA(VLOOKUP(B810,'Distribution Data'!$G:$H,2,FALSE)),0,VLOOKUP(B810,'Distribution Data'!$G:$H,2,FALSE))</f>
        <v>0</v>
      </c>
      <c r="O810" s="16">
        <f>IF(ISNA(INDEX($C809:$C$3618,MATCH(TRUE,INDEX($C809:$C$3618&lt;&gt;$C809,0),0))), O809, INDEX($C809:$C$3618,MATCH(TRUE,INDEX($C809:$C$3618&lt;&gt;$C809,0),0)))</f>
        <v>2204599918.2566299</v>
      </c>
      <c r="P810" s="16">
        <f t="shared" si="173"/>
        <v>2034163279.4849682</v>
      </c>
      <c r="Q810" s="27">
        <f t="shared" si="179"/>
        <v>83</v>
      </c>
      <c r="R810" s="7">
        <f t="shared" si="184"/>
        <v>2053453.4791766477</v>
      </c>
      <c r="S810" s="7">
        <f t="shared" si="176"/>
        <v>1807258.0871636677</v>
      </c>
      <c r="T810" s="5">
        <f>VLOOKUP($B810,'Benchmark Data'!$A:$B,2,FALSE)</f>
        <v>14.89</v>
      </c>
      <c r="U810" s="12">
        <f t="shared" si="185"/>
        <v>-6.6934654185887175E-3</v>
      </c>
      <c r="V810" s="7">
        <f t="shared" si="186"/>
        <v>2525321994.7247696</v>
      </c>
    </row>
    <row r="811" spans="1:22" x14ac:dyDescent="0.25">
      <c r="A811" s="5">
        <f t="shared" si="177"/>
        <v>2006</v>
      </c>
      <c r="B811" s="6">
        <f t="shared" si="180"/>
        <v>38751</v>
      </c>
      <c r="C811" s="7">
        <f>MAX(SUMIFS('Filing Data'!$V:$V,'Filing Data'!$D:$D,'Benchmark Value'!$B811),C810)</f>
        <v>2034163279.4849682</v>
      </c>
      <c r="D811" s="7">
        <f>SUMIFS('Filing Data'!$Z:$Z,'Filing Data'!$D:$D,'Benchmark Value'!$B811)</f>
        <v>0</v>
      </c>
      <c r="E811" s="16">
        <f t="shared" si="181"/>
        <v>-32367805.370854922</v>
      </c>
      <c r="F811" s="10">
        <f>SUM(D$11:D810)</f>
        <v>-15253541.340253821</v>
      </c>
      <c r="G811" s="10">
        <f t="shared" si="174"/>
        <v>365</v>
      </c>
      <c r="H811" s="7">
        <f t="shared" si="182"/>
        <v>-88678.918824260065</v>
      </c>
      <c r="I811" s="16">
        <f>SUMIFS('Filing Data'!$X:$X,'Filing Data'!$D:$D,'Benchmark Value'!$B811)</f>
        <v>0</v>
      </c>
      <c r="J811" s="16">
        <f t="shared" si="178"/>
        <v>57493512.713882759</v>
      </c>
      <c r="K811" s="10">
        <f>SUM(I$11:I810)</f>
        <v>28015936.438124154</v>
      </c>
      <c r="L811" s="27">
        <f t="shared" si="175"/>
        <v>365</v>
      </c>
      <c r="M811" s="7">
        <f t="shared" si="183"/>
        <v>157516.47318871989</v>
      </c>
      <c r="N811" s="7">
        <f>IF(ISNA(VLOOKUP(B811,'Distribution Data'!$G:$H,2,FALSE)),0,VLOOKUP(B811,'Distribution Data'!$G:$H,2,FALSE))</f>
        <v>0</v>
      </c>
      <c r="O811" s="16">
        <f>IF(ISNA(INDEX($C810:$C$3618,MATCH(TRUE,INDEX($C810:$C$3618&lt;&gt;$C810,0),0))), O810, INDEX($C810:$C$3618,MATCH(TRUE,INDEX($C810:$C$3618&lt;&gt;$C810,0),0)))</f>
        <v>2204599918.2566299</v>
      </c>
      <c r="P811" s="16">
        <f t="shared" si="173"/>
        <v>2034163279.4849682</v>
      </c>
      <c r="Q811" s="27">
        <f t="shared" si="179"/>
        <v>83</v>
      </c>
      <c r="R811" s="7">
        <f t="shared" si="184"/>
        <v>2053453.4791766477</v>
      </c>
      <c r="S811" s="7">
        <f t="shared" si="176"/>
        <v>1807258.0871636677</v>
      </c>
      <c r="T811" s="5">
        <f>VLOOKUP($B811,'Benchmark Data'!$A:$B,2,FALSE)</f>
        <v>14.73</v>
      </c>
      <c r="U811" s="12">
        <f t="shared" si="185"/>
        <v>-1.0803616221378733E-2</v>
      </c>
      <c r="V811" s="7">
        <f t="shared" si="186"/>
        <v>2499993489.2688866</v>
      </c>
    </row>
    <row r="812" spans="1:22" x14ac:dyDescent="0.25">
      <c r="A812" s="5">
        <f t="shared" si="177"/>
        <v>2006</v>
      </c>
      <c r="B812" s="6">
        <f t="shared" si="180"/>
        <v>38752</v>
      </c>
      <c r="C812" s="7">
        <f>MAX(SUMIFS('Filing Data'!$V:$V,'Filing Data'!$D:$D,'Benchmark Value'!$B812),C811)</f>
        <v>2034163279.4849682</v>
      </c>
      <c r="D812" s="7">
        <f>SUMIFS('Filing Data'!$Z:$Z,'Filing Data'!$D:$D,'Benchmark Value'!$B812)</f>
        <v>0</v>
      </c>
      <c r="E812" s="16">
        <f t="shared" si="181"/>
        <v>-32367805.370854922</v>
      </c>
      <c r="F812" s="10">
        <f>SUM(D$11:D811)</f>
        <v>-15253541.340253821</v>
      </c>
      <c r="G812" s="10">
        <f t="shared" si="174"/>
        <v>365</v>
      </c>
      <c r="H812" s="7">
        <f t="shared" si="182"/>
        <v>-88678.918824260065</v>
      </c>
      <c r="I812" s="16">
        <f>SUMIFS('Filing Data'!$X:$X,'Filing Data'!$D:$D,'Benchmark Value'!$B812)</f>
        <v>0</v>
      </c>
      <c r="J812" s="16">
        <f t="shared" si="178"/>
        <v>57493512.713882759</v>
      </c>
      <c r="K812" s="10">
        <f>SUM(I$11:I811)</f>
        <v>28015936.438124154</v>
      </c>
      <c r="L812" s="27">
        <f t="shared" si="175"/>
        <v>365</v>
      </c>
      <c r="M812" s="7">
        <f t="shared" si="183"/>
        <v>157516.47318871989</v>
      </c>
      <c r="N812" s="7">
        <f>IF(ISNA(VLOOKUP(B812,'Distribution Data'!$G:$H,2,FALSE)),0,VLOOKUP(B812,'Distribution Data'!$G:$H,2,FALSE))</f>
        <v>0</v>
      </c>
      <c r="O812" s="16">
        <f>IF(ISNA(INDEX($C811:$C$3618,MATCH(TRUE,INDEX($C811:$C$3618&lt;&gt;$C811,0),0))), O811, INDEX($C811:$C$3618,MATCH(TRUE,INDEX($C811:$C$3618&lt;&gt;$C811,0),0)))</f>
        <v>2204599918.2566299</v>
      </c>
      <c r="P812" s="16">
        <f t="shared" si="173"/>
        <v>2034163279.4849682</v>
      </c>
      <c r="Q812" s="27">
        <f t="shared" si="179"/>
        <v>83</v>
      </c>
      <c r="R812" s="7">
        <f t="shared" si="184"/>
        <v>2053453.4791766477</v>
      </c>
      <c r="S812" s="7">
        <f t="shared" si="176"/>
        <v>1807258.0871636677</v>
      </c>
      <c r="T812" s="5">
        <f>VLOOKUP($B812,'Benchmark Data'!$A:$B,2,FALSE)</f>
        <v>14.73</v>
      </c>
      <c r="U812" s="12">
        <f t="shared" si="185"/>
        <v>0</v>
      </c>
      <c r="V812" s="7">
        <f t="shared" si="186"/>
        <v>2501800747.35605</v>
      </c>
    </row>
    <row r="813" spans="1:22" x14ac:dyDescent="0.25">
      <c r="A813" s="5">
        <f t="shared" si="177"/>
        <v>2006</v>
      </c>
      <c r="B813" s="6">
        <f t="shared" si="180"/>
        <v>38753</v>
      </c>
      <c r="C813" s="7">
        <f>MAX(SUMIFS('Filing Data'!$V:$V,'Filing Data'!$D:$D,'Benchmark Value'!$B813),C812)</f>
        <v>2034163279.4849682</v>
      </c>
      <c r="D813" s="7">
        <f>SUMIFS('Filing Data'!$Z:$Z,'Filing Data'!$D:$D,'Benchmark Value'!$B813)</f>
        <v>0</v>
      </c>
      <c r="E813" s="16">
        <f t="shared" si="181"/>
        <v>-32367805.370854922</v>
      </c>
      <c r="F813" s="10">
        <f>SUM(D$11:D812)</f>
        <v>-15253541.340253821</v>
      </c>
      <c r="G813" s="10">
        <f t="shared" si="174"/>
        <v>365</v>
      </c>
      <c r="H813" s="7">
        <f t="shared" si="182"/>
        <v>-88678.918824260065</v>
      </c>
      <c r="I813" s="16">
        <f>SUMIFS('Filing Data'!$X:$X,'Filing Data'!$D:$D,'Benchmark Value'!$B813)</f>
        <v>0</v>
      </c>
      <c r="J813" s="16">
        <f t="shared" si="178"/>
        <v>57493512.713882759</v>
      </c>
      <c r="K813" s="10">
        <f>SUM(I$11:I812)</f>
        <v>28015936.438124154</v>
      </c>
      <c r="L813" s="27">
        <f t="shared" si="175"/>
        <v>365</v>
      </c>
      <c r="M813" s="7">
        <f t="shared" si="183"/>
        <v>157516.47318871989</v>
      </c>
      <c r="N813" s="7">
        <f>IF(ISNA(VLOOKUP(B813,'Distribution Data'!$G:$H,2,FALSE)),0,VLOOKUP(B813,'Distribution Data'!$G:$H,2,FALSE))</f>
        <v>0</v>
      </c>
      <c r="O813" s="16">
        <f>IF(ISNA(INDEX($C812:$C$3618,MATCH(TRUE,INDEX($C812:$C$3618&lt;&gt;$C812,0),0))), O812, INDEX($C812:$C$3618,MATCH(TRUE,INDEX($C812:$C$3618&lt;&gt;$C812,0),0)))</f>
        <v>2204599918.2566299</v>
      </c>
      <c r="P813" s="16">
        <f t="shared" si="173"/>
        <v>2034163279.4849682</v>
      </c>
      <c r="Q813" s="27">
        <f t="shared" si="179"/>
        <v>83</v>
      </c>
      <c r="R813" s="7">
        <f t="shared" si="184"/>
        <v>2053453.4791766477</v>
      </c>
      <c r="S813" s="7">
        <f t="shared" si="176"/>
        <v>1807258.0871636677</v>
      </c>
      <c r="T813" s="5">
        <f>VLOOKUP($B813,'Benchmark Data'!$A:$B,2,FALSE)</f>
        <v>14.73</v>
      </c>
      <c r="U813" s="12">
        <f t="shared" si="185"/>
        <v>0</v>
      </c>
      <c r="V813" s="7">
        <f t="shared" si="186"/>
        <v>2503608005.4432135</v>
      </c>
    </row>
    <row r="814" spans="1:22" x14ac:dyDescent="0.25">
      <c r="A814" s="5">
        <f t="shared" si="177"/>
        <v>2006</v>
      </c>
      <c r="B814" s="6">
        <f t="shared" si="180"/>
        <v>38754</v>
      </c>
      <c r="C814" s="7">
        <f>MAX(SUMIFS('Filing Data'!$V:$V,'Filing Data'!$D:$D,'Benchmark Value'!$B814),C813)</f>
        <v>2034163279.4849682</v>
      </c>
      <c r="D814" s="7">
        <f>SUMIFS('Filing Data'!$Z:$Z,'Filing Data'!$D:$D,'Benchmark Value'!$B814)</f>
        <v>0</v>
      </c>
      <c r="E814" s="16">
        <f t="shared" si="181"/>
        <v>-32367805.370854922</v>
      </c>
      <c r="F814" s="10">
        <f>SUM(D$11:D813)</f>
        <v>-15253541.340253821</v>
      </c>
      <c r="G814" s="10">
        <f t="shared" si="174"/>
        <v>365</v>
      </c>
      <c r="H814" s="7">
        <f t="shared" si="182"/>
        <v>-88678.918824260065</v>
      </c>
      <c r="I814" s="16">
        <f>SUMIFS('Filing Data'!$X:$X,'Filing Data'!$D:$D,'Benchmark Value'!$B814)</f>
        <v>0</v>
      </c>
      <c r="J814" s="16">
        <f t="shared" si="178"/>
        <v>57493512.713882759</v>
      </c>
      <c r="K814" s="10">
        <f>SUM(I$11:I813)</f>
        <v>28015936.438124154</v>
      </c>
      <c r="L814" s="27">
        <f t="shared" si="175"/>
        <v>365</v>
      </c>
      <c r="M814" s="7">
        <f t="shared" si="183"/>
        <v>157516.47318871989</v>
      </c>
      <c r="N814" s="7">
        <f>IF(ISNA(VLOOKUP(B814,'Distribution Data'!$G:$H,2,FALSE)),0,VLOOKUP(B814,'Distribution Data'!$G:$H,2,FALSE))</f>
        <v>0</v>
      </c>
      <c r="O814" s="16">
        <f>IF(ISNA(INDEX($C813:$C$3618,MATCH(TRUE,INDEX($C813:$C$3618&lt;&gt;$C813,0),0))), O813, INDEX($C813:$C$3618,MATCH(TRUE,INDEX($C813:$C$3618&lt;&gt;$C813,0),0)))</f>
        <v>2204599918.2566299</v>
      </c>
      <c r="P814" s="16">
        <f t="shared" si="173"/>
        <v>2034163279.4849682</v>
      </c>
      <c r="Q814" s="27">
        <f t="shared" si="179"/>
        <v>83</v>
      </c>
      <c r="R814" s="7">
        <f t="shared" si="184"/>
        <v>2053453.4791766477</v>
      </c>
      <c r="S814" s="7">
        <f t="shared" si="176"/>
        <v>1807258.0871636677</v>
      </c>
      <c r="T814" s="5">
        <f>VLOOKUP($B814,'Benchmark Data'!$A:$B,2,FALSE)</f>
        <v>14.8</v>
      </c>
      <c r="U814" s="12">
        <f t="shared" si="185"/>
        <v>4.7409502955305894E-3</v>
      </c>
      <c r="V814" s="7">
        <f t="shared" si="186"/>
        <v>2517312925.4707046</v>
      </c>
    </row>
    <row r="815" spans="1:22" x14ac:dyDescent="0.25">
      <c r="A815" s="5">
        <f t="shared" si="177"/>
        <v>2006</v>
      </c>
      <c r="B815" s="6">
        <f t="shared" si="180"/>
        <v>38755</v>
      </c>
      <c r="C815" s="7">
        <f>MAX(SUMIFS('Filing Data'!$V:$V,'Filing Data'!$D:$D,'Benchmark Value'!$B815),C814)</f>
        <v>2034163279.4849682</v>
      </c>
      <c r="D815" s="7">
        <f>SUMIFS('Filing Data'!$Z:$Z,'Filing Data'!$D:$D,'Benchmark Value'!$B815)</f>
        <v>0</v>
      </c>
      <c r="E815" s="16">
        <f t="shared" si="181"/>
        <v>-32367805.370854922</v>
      </c>
      <c r="F815" s="10">
        <f>SUM(D$11:D814)</f>
        <v>-15253541.340253821</v>
      </c>
      <c r="G815" s="10">
        <f t="shared" si="174"/>
        <v>365</v>
      </c>
      <c r="H815" s="7">
        <f t="shared" si="182"/>
        <v>-88678.918824260065</v>
      </c>
      <c r="I815" s="16">
        <f>SUMIFS('Filing Data'!$X:$X,'Filing Data'!$D:$D,'Benchmark Value'!$B815)</f>
        <v>0</v>
      </c>
      <c r="J815" s="16">
        <f t="shared" si="178"/>
        <v>57493512.713882759</v>
      </c>
      <c r="K815" s="10">
        <f>SUM(I$11:I814)</f>
        <v>28015936.438124154</v>
      </c>
      <c r="L815" s="27">
        <f t="shared" si="175"/>
        <v>365</v>
      </c>
      <c r="M815" s="7">
        <f t="shared" si="183"/>
        <v>157516.47318871989</v>
      </c>
      <c r="N815" s="7">
        <f>IF(ISNA(VLOOKUP(B815,'Distribution Data'!$G:$H,2,FALSE)),0,VLOOKUP(B815,'Distribution Data'!$G:$H,2,FALSE))</f>
        <v>0</v>
      </c>
      <c r="O815" s="16">
        <f>IF(ISNA(INDEX($C814:$C$3618,MATCH(TRUE,INDEX($C814:$C$3618&lt;&gt;$C814,0),0))), O814, INDEX($C814:$C$3618,MATCH(TRUE,INDEX($C814:$C$3618&lt;&gt;$C814,0),0)))</f>
        <v>2204599918.2566299</v>
      </c>
      <c r="P815" s="16">
        <f t="shared" si="173"/>
        <v>2034163279.4849682</v>
      </c>
      <c r="Q815" s="27">
        <f t="shared" si="179"/>
        <v>83</v>
      </c>
      <c r="R815" s="7">
        <f t="shared" si="184"/>
        <v>2053453.4791766477</v>
      </c>
      <c r="S815" s="7">
        <f t="shared" si="176"/>
        <v>1807258.0871636677</v>
      </c>
      <c r="T815" s="5">
        <f>VLOOKUP($B815,'Benchmark Data'!$A:$B,2,FALSE)</f>
        <v>14.68</v>
      </c>
      <c r="U815" s="12">
        <f t="shared" si="185"/>
        <v>-8.1411575836998849E-3</v>
      </c>
      <c r="V815" s="7">
        <f t="shared" si="186"/>
        <v>2498709538.2162137</v>
      </c>
    </row>
    <row r="816" spans="1:22" x14ac:dyDescent="0.25">
      <c r="A816" s="5">
        <f t="shared" si="177"/>
        <v>2006</v>
      </c>
      <c r="B816" s="6">
        <f t="shared" si="180"/>
        <v>38756</v>
      </c>
      <c r="C816" s="7">
        <f>MAX(SUMIFS('Filing Data'!$V:$V,'Filing Data'!$D:$D,'Benchmark Value'!$B816),C815)</f>
        <v>2034163279.4849682</v>
      </c>
      <c r="D816" s="7">
        <f>SUMIFS('Filing Data'!$Z:$Z,'Filing Data'!$D:$D,'Benchmark Value'!$B816)</f>
        <v>0</v>
      </c>
      <c r="E816" s="16">
        <f t="shared" si="181"/>
        <v>-32367805.370854922</v>
      </c>
      <c r="F816" s="10">
        <f>SUM(D$11:D815)</f>
        <v>-15253541.340253821</v>
      </c>
      <c r="G816" s="10">
        <f t="shared" si="174"/>
        <v>365</v>
      </c>
      <c r="H816" s="7">
        <f t="shared" si="182"/>
        <v>-88678.918824260065</v>
      </c>
      <c r="I816" s="16">
        <f>SUMIFS('Filing Data'!$X:$X,'Filing Data'!$D:$D,'Benchmark Value'!$B816)</f>
        <v>0</v>
      </c>
      <c r="J816" s="16">
        <f t="shared" si="178"/>
        <v>57493512.713882759</v>
      </c>
      <c r="K816" s="10">
        <f>SUM(I$11:I815)</f>
        <v>28015936.438124154</v>
      </c>
      <c r="L816" s="27">
        <f t="shared" si="175"/>
        <v>365</v>
      </c>
      <c r="M816" s="7">
        <f t="shared" si="183"/>
        <v>157516.47318871989</v>
      </c>
      <c r="N816" s="7">
        <f>IF(ISNA(VLOOKUP(B816,'Distribution Data'!$G:$H,2,FALSE)),0,VLOOKUP(B816,'Distribution Data'!$G:$H,2,FALSE))</f>
        <v>0</v>
      </c>
      <c r="O816" s="16">
        <f>IF(ISNA(INDEX($C815:$C$3618,MATCH(TRUE,INDEX($C815:$C$3618&lt;&gt;$C815,0),0))), O815, INDEX($C815:$C$3618,MATCH(TRUE,INDEX($C815:$C$3618&lt;&gt;$C815,0),0)))</f>
        <v>2204599918.2566299</v>
      </c>
      <c r="P816" s="16">
        <f t="shared" si="173"/>
        <v>2034163279.4849682</v>
      </c>
      <c r="Q816" s="27">
        <f t="shared" si="179"/>
        <v>83</v>
      </c>
      <c r="R816" s="7">
        <f t="shared" si="184"/>
        <v>2053453.4791766477</v>
      </c>
      <c r="S816" s="7">
        <f t="shared" si="176"/>
        <v>1807258.0871636677</v>
      </c>
      <c r="T816" s="5">
        <f>VLOOKUP($B816,'Benchmark Data'!$A:$B,2,FALSE)</f>
        <v>14.62</v>
      </c>
      <c r="U816" s="12">
        <f t="shared" si="185"/>
        <v>-4.0955688647370822E-3</v>
      </c>
      <c r="V816" s="7">
        <f t="shared" si="186"/>
        <v>2490304087.0191145</v>
      </c>
    </row>
    <row r="817" spans="1:22" x14ac:dyDescent="0.25">
      <c r="A817" s="5">
        <f t="shared" si="177"/>
        <v>2006</v>
      </c>
      <c r="B817" s="6">
        <f t="shared" si="180"/>
        <v>38757</v>
      </c>
      <c r="C817" s="7">
        <f>MAX(SUMIFS('Filing Data'!$V:$V,'Filing Data'!$D:$D,'Benchmark Value'!$B817),C816)</f>
        <v>2034163279.4849682</v>
      </c>
      <c r="D817" s="7">
        <f>SUMIFS('Filing Data'!$Z:$Z,'Filing Data'!$D:$D,'Benchmark Value'!$B817)</f>
        <v>0</v>
      </c>
      <c r="E817" s="16">
        <f t="shared" si="181"/>
        <v>-32367805.370854922</v>
      </c>
      <c r="F817" s="10">
        <f>SUM(D$11:D816)</f>
        <v>-15253541.340253821</v>
      </c>
      <c r="G817" s="10">
        <f t="shared" si="174"/>
        <v>365</v>
      </c>
      <c r="H817" s="7">
        <f t="shared" si="182"/>
        <v>-88678.918824260065</v>
      </c>
      <c r="I817" s="16">
        <f>SUMIFS('Filing Data'!$X:$X,'Filing Data'!$D:$D,'Benchmark Value'!$B817)</f>
        <v>0</v>
      </c>
      <c r="J817" s="16">
        <f t="shared" si="178"/>
        <v>57493512.713882759</v>
      </c>
      <c r="K817" s="10">
        <f>SUM(I$11:I816)</f>
        <v>28015936.438124154</v>
      </c>
      <c r="L817" s="27">
        <f t="shared" si="175"/>
        <v>365</v>
      </c>
      <c r="M817" s="7">
        <f t="shared" si="183"/>
        <v>157516.47318871989</v>
      </c>
      <c r="N817" s="7">
        <f>IF(ISNA(VLOOKUP(B817,'Distribution Data'!$G:$H,2,FALSE)),0,VLOOKUP(B817,'Distribution Data'!$G:$H,2,FALSE))</f>
        <v>0</v>
      </c>
      <c r="O817" s="16">
        <f>IF(ISNA(INDEX($C816:$C$3618,MATCH(TRUE,INDEX($C816:$C$3618&lt;&gt;$C816,0),0))), O816, INDEX($C816:$C$3618,MATCH(TRUE,INDEX($C816:$C$3618&lt;&gt;$C816,0),0)))</f>
        <v>2204599918.2566299</v>
      </c>
      <c r="P817" s="16">
        <f t="shared" si="173"/>
        <v>2034163279.4849682</v>
      </c>
      <c r="Q817" s="27">
        <f t="shared" si="179"/>
        <v>83</v>
      </c>
      <c r="R817" s="7">
        <f t="shared" si="184"/>
        <v>2053453.4791766477</v>
      </c>
      <c r="S817" s="7">
        <f t="shared" si="176"/>
        <v>1807258.0871636677</v>
      </c>
      <c r="T817" s="5">
        <f>VLOOKUP($B817,'Benchmark Data'!$A:$B,2,FALSE)</f>
        <v>14.67</v>
      </c>
      <c r="U817" s="12">
        <f t="shared" si="185"/>
        <v>3.414137833257897E-3</v>
      </c>
      <c r="V817" s="7">
        <f t="shared" si="186"/>
        <v>2500628116.9497085</v>
      </c>
    </row>
    <row r="818" spans="1:22" x14ac:dyDescent="0.25">
      <c r="A818" s="5">
        <f t="shared" si="177"/>
        <v>2006</v>
      </c>
      <c r="B818" s="6">
        <f t="shared" si="180"/>
        <v>38758</v>
      </c>
      <c r="C818" s="7">
        <f>MAX(SUMIFS('Filing Data'!$V:$V,'Filing Data'!$D:$D,'Benchmark Value'!$B818),C817)</f>
        <v>2034163279.4849682</v>
      </c>
      <c r="D818" s="7">
        <f>SUMIFS('Filing Data'!$Z:$Z,'Filing Data'!$D:$D,'Benchmark Value'!$B818)</f>
        <v>0</v>
      </c>
      <c r="E818" s="16">
        <f t="shared" si="181"/>
        <v>-32367805.370854922</v>
      </c>
      <c r="F818" s="10">
        <f>SUM(D$11:D817)</f>
        <v>-15253541.340253821</v>
      </c>
      <c r="G818" s="10">
        <f t="shared" si="174"/>
        <v>365</v>
      </c>
      <c r="H818" s="7">
        <f t="shared" si="182"/>
        <v>-88678.918824260065</v>
      </c>
      <c r="I818" s="16">
        <f>SUMIFS('Filing Data'!$X:$X,'Filing Data'!$D:$D,'Benchmark Value'!$B818)</f>
        <v>0</v>
      </c>
      <c r="J818" s="16">
        <f t="shared" si="178"/>
        <v>57493512.713882759</v>
      </c>
      <c r="K818" s="10">
        <f>SUM(I$11:I817)</f>
        <v>28015936.438124154</v>
      </c>
      <c r="L818" s="27">
        <f t="shared" si="175"/>
        <v>365</v>
      </c>
      <c r="M818" s="7">
        <f t="shared" si="183"/>
        <v>157516.47318871989</v>
      </c>
      <c r="N818" s="7">
        <f>IF(ISNA(VLOOKUP(B818,'Distribution Data'!$G:$H,2,FALSE)),0,VLOOKUP(B818,'Distribution Data'!$G:$H,2,FALSE))</f>
        <v>0</v>
      </c>
      <c r="O818" s="16">
        <f>IF(ISNA(INDEX($C817:$C$3618,MATCH(TRUE,INDEX($C817:$C$3618&lt;&gt;$C817,0),0))), O817, INDEX($C817:$C$3618,MATCH(TRUE,INDEX($C817:$C$3618&lt;&gt;$C817,0),0)))</f>
        <v>2204599918.2566299</v>
      </c>
      <c r="P818" s="16">
        <f t="shared" si="173"/>
        <v>2034163279.4849682</v>
      </c>
      <c r="Q818" s="27">
        <f t="shared" si="179"/>
        <v>83</v>
      </c>
      <c r="R818" s="7">
        <f t="shared" si="184"/>
        <v>2053453.4791766477</v>
      </c>
      <c r="S818" s="7">
        <f t="shared" si="176"/>
        <v>1807258.0871636677</v>
      </c>
      <c r="T818" s="5">
        <f>VLOOKUP($B818,'Benchmark Data'!$A:$B,2,FALSE)</f>
        <v>14.69</v>
      </c>
      <c r="U818" s="12">
        <f t="shared" si="185"/>
        <v>1.3623980308956293E-3</v>
      </c>
      <c r="V818" s="7">
        <f t="shared" si="186"/>
        <v>2505844547.6571169</v>
      </c>
    </row>
    <row r="819" spans="1:22" x14ac:dyDescent="0.25">
      <c r="A819" s="5">
        <f t="shared" si="177"/>
        <v>2006</v>
      </c>
      <c r="B819" s="6">
        <f t="shared" si="180"/>
        <v>38759</v>
      </c>
      <c r="C819" s="7">
        <f>MAX(SUMIFS('Filing Data'!$V:$V,'Filing Data'!$D:$D,'Benchmark Value'!$B819),C818)</f>
        <v>2034163279.4849682</v>
      </c>
      <c r="D819" s="7">
        <f>SUMIFS('Filing Data'!$Z:$Z,'Filing Data'!$D:$D,'Benchmark Value'!$B819)</f>
        <v>0</v>
      </c>
      <c r="E819" s="16">
        <f t="shared" si="181"/>
        <v>-32367805.370854922</v>
      </c>
      <c r="F819" s="10">
        <f>SUM(D$11:D818)</f>
        <v>-15253541.340253821</v>
      </c>
      <c r="G819" s="10">
        <f t="shared" si="174"/>
        <v>365</v>
      </c>
      <c r="H819" s="7">
        <f t="shared" si="182"/>
        <v>-88678.918824260065</v>
      </c>
      <c r="I819" s="16">
        <f>SUMIFS('Filing Data'!$X:$X,'Filing Data'!$D:$D,'Benchmark Value'!$B819)</f>
        <v>0</v>
      </c>
      <c r="J819" s="16">
        <f t="shared" si="178"/>
        <v>57493512.713882759</v>
      </c>
      <c r="K819" s="10">
        <f>SUM(I$11:I818)</f>
        <v>28015936.438124154</v>
      </c>
      <c r="L819" s="27">
        <f t="shared" si="175"/>
        <v>365</v>
      </c>
      <c r="M819" s="7">
        <f t="shared" si="183"/>
        <v>157516.47318871989</v>
      </c>
      <c r="N819" s="7">
        <f>IF(ISNA(VLOOKUP(B819,'Distribution Data'!$G:$H,2,FALSE)),0,VLOOKUP(B819,'Distribution Data'!$G:$H,2,FALSE))</f>
        <v>0</v>
      </c>
      <c r="O819" s="16">
        <f>IF(ISNA(INDEX($C818:$C$3618,MATCH(TRUE,INDEX($C818:$C$3618&lt;&gt;$C818,0),0))), O818, INDEX($C818:$C$3618,MATCH(TRUE,INDEX($C818:$C$3618&lt;&gt;$C818,0),0)))</f>
        <v>2204599918.2566299</v>
      </c>
      <c r="P819" s="16">
        <f t="shared" si="173"/>
        <v>2034163279.4849682</v>
      </c>
      <c r="Q819" s="27">
        <f t="shared" si="179"/>
        <v>83</v>
      </c>
      <c r="R819" s="7">
        <f t="shared" si="184"/>
        <v>2053453.4791766477</v>
      </c>
      <c r="S819" s="7">
        <f t="shared" si="176"/>
        <v>1807258.0871636677</v>
      </c>
      <c r="T819" s="5">
        <f>VLOOKUP($B819,'Benchmark Data'!$A:$B,2,FALSE)</f>
        <v>14.69</v>
      </c>
      <c r="U819" s="12">
        <f t="shared" si="185"/>
        <v>0</v>
      </c>
      <c r="V819" s="7">
        <f t="shared" si="186"/>
        <v>2507651805.7442803</v>
      </c>
    </row>
    <row r="820" spans="1:22" x14ac:dyDescent="0.25">
      <c r="A820" s="5">
        <f t="shared" si="177"/>
        <v>2006</v>
      </c>
      <c r="B820" s="6">
        <f t="shared" si="180"/>
        <v>38760</v>
      </c>
      <c r="C820" s="7">
        <f>MAX(SUMIFS('Filing Data'!$V:$V,'Filing Data'!$D:$D,'Benchmark Value'!$B820),C819)</f>
        <v>2034163279.4849682</v>
      </c>
      <c r="D820" s="7">
        <f>SUMIFS('Filing Data'!$Z:$Z,'Filing Data'!$D:$D,'Benchmark Value'!$B820)</f>
        <v>0</v>
      </c>
      <c r="E820" s="16">
        <f t="shared" si="181"/>
        <v>-32367805.370854922</v>
      </c>
      <c r="F820" s="10">
        <f>SUM(D$11:D819)</f>
        <v>-15253541.340253821</v>
      </c>
      <c r="G820" s="10">
        <f t="shared" si="174"/>
        <v>365</v>
      </c>
      <c r="H820" s="7">
        <f t="shared" si="182"/>
        <v>-88678.918824260065</v>
      </c>
      <c r="I820" s="16">
        <f>SUMIFS('Filing Data'!$X:$X,'Filing Data'!$D:$D,'Benchmark Value'!$B820)</f>
        <v>0</v>
      </c>
      <c r="J820" s="16">
        <f t="shared" si="178"/>
        <v>57493512.713882759</v>
      </c>
      <c r="K820" s="10">
        <f>SUM(I$11:I819)</f>
        <v>28015936.438124154</v>
      </c>
      <c r="L820" s="27">
        <f t="shared" si="175"/>
        <v>365</v>
      </c>
      <c r="M820" s="7">
        <f t="shared" si="183"/>
        <v>157516.47318871989</v>
      </c>
      <c r="N820" s="7">
        <f>IF(ISNA(VLOOKUP(B820,'Distribution Data'!$G:$H,2,FALSE)),0,VLOOKUP(B820,'Distribution Data'!$G:$H,2,FALSE))</f>
        <v>0</v>
      </c>
      <c r="O820" s="16">
        <f>IF(ISNA(INDEX($C819:$C$3618,MATCH(TRUE,INDEX($C819:$C$3618&lt;&gt;$C819,0),0))), O819, INDEX($C819:$C$3618,MATCH(TRUE,INDEX($C819:$C$3618&lt;&gt;$C819,0),0)))</f>
        <v>2204599918.2566299</v>
      </c>
      <c r="P820" s="16">
        <f t="shared" si="173"/>
        <v>2034163279.4849682</v>
      </c>
      <c r="Q820" s="27">
        <f t="shared" si="179"/>
        <v>83</v>
      </c>
      <c r="R820" s="7">
        <f t="shared" si="184"/>
        <v>2053453.4791766477</v>
      </c>
      <c r="S820" s="7">
        <f t="shared" si="176"/>
        <v>1807258.0871636677</v>
      </c>
      <c r="T820" s="5">
        <f>VLOOKUP($B820,'Benchmark Data'!$A:$B,2,FALSE)</f>
        <v>14.69</v>
      </c>
      <c r="U820" s="12">
        <f t="shared" si="185"/>
        <v>0</v>
      </c>
      <c r="V820" s="7">
        <f t="shared" si="186"/>
        <v>2509459063.8314438</v>
      </c>
    </row>
    <row r="821" spans="1:22" x14ac:dyDescent="0.25">
      <c r="A821" s="5">
        <f t="shared" si="177"/>
        <v>2006</v>
      </c>
      <c r="B821" s="6">
        <f t="shared" si="180"/>
        <v>38761</v>
      </c>
      <c r="C821" s="7">
        <f>MAX(SUMIFS('Filing Data'!$V:$V,'Filing Data'!$D:$D,'Benchmark Value'!$B821),C820)</f>
        <v>2034163279.4849682</v>
      </c>
      <c r="D821" s="7">
        <f>SUMIFS('Filing Data'!$Z:$Z,'Filing Data'!$D:$D,'Benchmark Value'!$B821)</f>
        <v>0</v>
      </c>
      <c r="E821" s="16">
        <f t="shared" si="181"/>
        <v>-32367805.370854922</v>
      </c>
      <c r="F821" s="10">
        <f>SUM(D$11:D820)</f>
        <v>-15253541.340253821</v>
      </c>
      <c r="G821" s="10">
        <f t="shared" si="174"/>
        <v>365</v>
      </c>
      <c r="H821" s="7">
        <f t="shared" si="182"/>
        <v>-88678.918824260065</v>
      </c>
      <c r="I821" s="16">
        <f>SUMIFS('Filing Data'!$X:$X,'Filing Data'!$D:$D,'Benchmark Value'!$B821)</f>
        <v>0</v>
      </c>
      <c r="J821" s="16">
        <f t="shared" si="178"/>
        <v>57493512.713882759</v>
      </c>
      <c r="K821" s="10">
        <f>SUM(I$11:I820)</f>
        <v>28015936.438124154</v>
      </c>
      <c r="L821" s="27">
        <f t="shared" si="175"/>
        <v>365</v>
      </c>
      <c r="M821" s="7">
        <f t="shared" si="183"/>
        <v>157516.47318871989</v>
      </c>
      <c r="N821" s="7">
        <f>IF(ISNA(VLOOKUP(B821,'Distribution Data'!$G:$H,2,FALSE)),0,VLOOKUP(B821,'Distribution Data'!$G:$H,2,FALSE))</f>
        <v>0</v>
      </c>
      <c r="O821" s="16">
        <f>IF(ISNA(INDEX($C820:$C$3618,MATCH(TRUE,INDEX($C820:$C$3618&lt;&gt;$C820,0),0))), O820, INDEX($C820:$C$3618,MATCH(TRUE,INDEX($C820:$C$3618&lt;&gt;$C820,0),0)))</f>
        <v>2204599918.2566299</v>
      </c>
      <c r="P821" s="16">
        <f t="shared" si="173"/>
        <v>2034163279.4849682</v>
      </c>
      <c r="Q821" s="27">
        <f t="shared" si="179"/>
        <v>83</v>
      </c>
      <c r="R821" s="7">
        <f t="shared" si="184"/>
        <v>2053453.4791766477</v>
      </c>
      <c r="S821" s="7">
        <f t="shared" si="176"/>
        <v>1807258.0871636677</v>
      </c>
      <c r="T821" s="5">
        <f>VLOOKUP($B821,'Benchmark Data'!$A:$B,2,FALSE)</f>
        <v>14.72</v>
      </c>
      <c r="U821" s="12">
        <f t="shared" si="185"/>
        <v>2.0401231149442629E-3</v>
      </c>
      <c r="V821" s="7">
        <f t="shared" si="186"/>
        <v>2516391153.2266359</v>
      </c>
    </row>
    <row r="822" spans="1:22" x14ac:dyDescent="0.25">
      <c r="A822" s="5">
        <f t="shared" si="177"/>
        <v>2006</v>
      </c>
      <c r="B822" s="6">
        <f t="shared" si="180"/>
        <v>38762</v>
      </c>
      <c r="C822" s="7">
        <f>MAX(SUMIFS('Filing Data'!$V:$V,'Filing Data'!$D:$D,'Benchmark Value'!$B822),C821)</f>
        <v>2034163279.4849682</v>
      </c>
      <c r="D822" s="7">
        <f>SUMIFS('Filing Data'!$Z:$Z,'Filing Data'!$D:$D,'Benchmark Value'!$B822)</f>
        <v>0</v>
      </c>
      <c r="E822" s="16">
        <f t="shared" si="181"/>
        <v>-32367805.370854922</v>
      </c>
      <c r="F822" s="10">
        <f>SUM(D$11:D821)</f>
        <v>-15253541.340253821</v>
      </c>
      <c r="G822" s="10">
        <f t="shared" si="174"/>
        <v>365</v>
      </c>
      <c r="H822" s="7">
        <f t="shared" si="182"/>
        <v>-88678.918824260065</v>
      </c>
      <c r="I822" s="16">
        <f>SUMIFS('Filing Data'!$X:$X,'Filing Data'!$D:$D,'Benchmark Value'!$B822)</f>
        <v>0</v>
      </c>
      <c r="J822" s="16">
        <f t="shared" si="178"/>
        <v>57493512.713882759</v>
      </c>
      <c r="K822" s="10">
        <f>SUM(I$11:I821)</f>
        <v>28015936.438124154</v>
      </c>
      <c r="L822" s="27">
        <f t="shared" si="175"/>
        <v>365</v>
      </c>
      <c r="M822" s="7">
        <f t="shared" si="183"/>
        <v>157516.47318871989</v>
      </c>
      <c r="N822" s="7">
        <f>IF(ISNA(VLOOKUP(B822,'Distribution Data'!$G:$H,2,FALSE)),0,VLOOKUP(B822,'Distribution Data'!$G:$H,2,FALSE))</f>
        <v>0</v>
      </c>
      <c r="O822" s="16">
        <f>IF(ISNA(INDEX($C821:$C$3618,MATCH(TRUE,INDEX($C821:$C$3618&lt;&gt;$C821,0),0))), O821, INDEX($C821:$C$3618,MATCH(TRUE,INDEX($C821:$C$3618&lt;&gt;$C821,0),0)))</f>
        <v>2204599918.2566299</v>
      </c>
      <c r="P822" s="16">
        <f t="shared" si="173"/>
        <v>2034163279.4849682</v>
      </c>
      <c r="Q822" s="27">
        <f t="shared" si="179"/>
        <v>83</v>
      </c>
      <c r="R822" s="7">
        <f t="shared" si="184"/>
        <v>2053453.4791766477</v>
      </c>
      <c r="S822" s="7">
        <f t="shared" si="176"/>
        <v>1807258.0871636677</v>
      </c>
      <c r="T822" s="5">
        <f>VLOOKUP($B822,'Benchmark Data'!$A:$B,2,FALSE)</f>
        <v>14.81</v>
      </c>
      <c r="U822" s="12">
        <f t="shared" si="185"/>
        <v>6.0955149789773313E-3</v>
      </c>
      <c r="V822" s="7">
        <f t="shared" si="186"/>
        <v>2533583955.0495601</v>
      </c>
    </row>
    <row r="823" spans="1:22" x14ac:dyDescent="0.25">
      <c r="A823" s="5">
        <f t="shared" si="177"/>
        <v>2006</v>
      </c>
      <c r="B823" s="6">
        <f t="shared" si="180"/>
        <v>38763</v>
      </c>
      <c r="C823" s="7">
        <f>MAX(SUMIFS('Filing Data'!$V:$V,'Filing Data'!$D:$D,'Benchmark Value'!$B823),C822)</f>
        <v>2034163279.4849682</v>
      </c>
      <c r="D823" s="7">
        <f>SUMIFS('Filing Data'!$Z:$Z,'Filing Data'!$D:$D,'Benchmark Value'!$B823)</f>
        <v>0</v>
      </c>
      <c r="E823" s="16">
        <f t="shared" si="181"/>
        <v>-32367805.370854922</v>
      </c>
      <c r="F823" s="10">
        <f>SUM(D$11:D822)</f>
        <v>-15253541.340253821</v>
      </c>
      <c r="G823" s="10">
        <f t="shared" si="174"/>
        <v>365</v>
      </c>
      <c r="H823" s="7">
        <f t="shared" si="182"/>
        <v>-88678.918824260065</v>
      </c>
      <c r="I823" s="16">
        <f>SUMIFS('Filing Data'!$X:$X,'Filing Data'!$D:$D,'Benchmark Value'!$B823)</f>
        <v>0</v>
      </c>
      <c r="J823" s="16">
        <f t="shared" si="178"/>
        <v>57493512.713882759</v>
      </c>
      <c r="K823" s="10">
        <f>SUM(I$11:I822)</f>
        <v>28015936.438124154</v>
      </c>
      <c r="L823" s="27">
        <f t="shared" si="175"/>
        <v>365</v>
      </c>
      <c r="M823" s="7">
        <f t="shared" si="183"/>
        <v>157516.47318871989</v>
      </c>
      <c r="N823" s="7">
        <f>IF(ISNA(VLOOKUP(B823,'Distribution Data'!$G:$H,2,FALSE)),0,VLOOKUP(B823,'Distribution Data'!$G:$H,2,FALSE))</f>
        <v>0</v>
      </c>
      <c r="O823" s="16">
        <f>IF(ISNA(INDEX($C822:$C$3618,MATCH(TRUE,INDEX($C822:$C$3618&lt;&gt;$C822,0),0))), O822, INDEX($C822:$C$3618,MATCH(TRUE,INDEX($C822:$C$3618&lt;&gt;$C822,0),0)))</f>
        <v>2204599918.2566299</v>
      </c>
      <c r="P823" s="16">
        <f t="shared" si="173"/>
        <v>2034163279.4849682</v>
      </c>
      <c r="Q823" s="27">
        <f t="shared" si="179"/>
        <v>83</v>
      </c>
      <c r="R823" s="7">
        <f t="shared" si="184"/>
        <v>2053453.4791766477</v>
      </c>
      <c r="S823" s="7">
        <f t="shared" si="176"/>
        <v>1807258.0871636677</v>
      </c>
      <c r="T823" s="5">
        <f>VLOOKUP($B823,'Benchmark Data'!$A:$B,2,FALSE)</f>
        <v>14.93</v>
      </c>
      <c r="U823" s="12">
        <f t="shared" si="185"/>
        <v>8.0699832713914503E-3</v>
      </c>
      <c r="V823" s="7">
        <f t="shared" si="186"/>
        <v>2555919915.0007305</v>
      </c>
    </row>
    <row r="824" spans="1:22" x14ac:dyDescent="0.25">
      <c r="A824" s="5">
        <f t="shared" si="177"/>
        <v>2006</v>
      </c>
      <c r="B824" s="6">
        <f t="shared" si="180"/>
        <v>38764</v>
      </c>
      <c r="C824" s="7">
        <f>MAX(SUMIFS('Filing Data'!$V:$V,'Filing Data'!$D:$D,'Benchmark Value'!$B824),C823)</f>
        <v>2034163279.4849682</v>
      </c>
      <c r="D824" s="7">
        <f>SUMIFS('Filing Data'!$Z:$Z,'Filing Data'!$D:$D,'Benchmark Value'!$B824)</f>
        <v>0</v>
      </c>
      <c r="E824" s="16">
        <f t="shared" si="181"/>
        <v>-32367805.370854922</v>
      </c>
      <c r="F824" s="10">
        <f>SUM(D$11:D823)</f>
        <v>-15253541.340253821</v>
      </c>
      <c r="G824" s="10">
        <f t="shared" si="174"/>
        <v>365</v>
      </c>
      <c r="H824" s="7">
        <f t="shared" si="182"/>
        <v>-88678.918824260065</v>
      </c>
      <c r="I824" s="16">
        <f>SUMIFS('Filing Data'!$X:$X,'Filing Data'!$D:$D,'Benchmark Value'!$B824)</f>
        <v>0</v>
      </c>
      <c r="J824" s="16">
        <f t="shared" si="178"/>
        <v>57493512.713882759</v>
      </c>
      <c r="K824" s="10">
        <f>SUM(I$11:I823)</f>
        <v>28015936.438124154</v>
      </c>
      <c r="L824" s="27">
        <f t="shared" si="175"/>
        <v>365</v>
      </c>
      <c r="M824" s="7">
        <f t="shared" si="183"/>
        <v>157516.47318871989</v>
      </c>
      <c r="N824" s="7">
        <f>IF(ISNA(VLOOKUP(B824,'Distribution Data'!$G:$H,2,FALSE)),0,VLOOKUP(B824,'Distribution Data'!$G:$H,2,FALSE))</f>
        <v>0</v>
      </c>
      <c r="O824" s="16">
        <f>IF(ISNA(INDEX($C823:$C$3618,MATCH(TRUE,INDEX($C823:$C$3618&lt;&gt;$C823,0),0))), O823, INDEX($C823:$C$3618,MATCH(TRUE,INDEX($C823:$C$3618&lt;&gt;$C823,0),0)))</f>
        <v>2204599918.2566299</v>
      </c>
      <c r="P824" s="16">
        <f t="shared" si="173"/>
        <v>2034163279.4849682</v>
      </c>
      <c r="Q824" s="27">
        <f t="shared" si="179"/>
        <v>83</v>
      </c>
      <c r="R824" s="7">
        <f t="shared" si="184"/>
        <v>2053453.4791766477</v>
      </c>
      <c r="S824" s="7">
        <f t="shared" si="176"/>
        <v>1807258.0871636677</v>
      </c>
      <c r="T824" s="5">
        <f>VLOOKUP($B824,'Benchmark Data'!$A:$B,2,FALSE)</f>
        <v>15.04</v>
      </c>
      <c r="U824" s="12">
        <f t="shared" si="185"/>
        <v>7.3407069705946687E-3</v>
      </c>
      <c r="V824" s="7">
        <f t="shared" si="186"/>
        <v>2576558465.1609063</v>
      </c>
    </row>
    <row r="825" spans="1:22" x14ac:dyDescent="0.25">
      <c r="A825" s="5">
        <f t="shared" si="177"/>
        <v>2006</v>
      </c>
      <c r="B825" s="6">
        <f t="shared" si="180"/>
        <v>38765</v>
      </c>
      <c r="C825" s="7">
        <f>MAX(SUMIFS('Filing Data'!$V:$V,'Filing Data'!$D:$D,'Benchmark Value'!$B825),C824)</f>
        <v>2034163279.4849682</v>
      </c>
      <c r="D825" s="7">
        <f>SUMIFS('Filing Data'!$Z:$Z,'Filing Data'!$D:$D,'Benchmark Value'!$B825)</f>
        <v>0</v>
      </c>
      <c r="E825" s="16">
        <f t="shared" si="181"/>
        <v>-32367805.370854922</v>
      </c>
      <c r="F825" s="10">
        <f>SUM(D$11:D824)</f>
        <v>-15253541.340253821</v>
      </c>
      <c r="G825" s="10">
        <f t="shared" si="174"/>
        <v>365</v>
      </c>
      <c r="H825" s="7">
        <f t="shared" si="182"/>
        <v>-88678.918824260065</v>
      </c>
      <c r="I825" s="16">
        <f>SUMIFS('Filing Data'!$X:$X,'Filing Data'!$D:$D,'Benchmark Value'!$B825)</f>
        <v>0</v>
      </c>
      <c r="J825" s="16">
        <f t="shared" si="178"/>
        <v>57493512.713882759</v>
      </c>
      <c r="K825" s="10">
        <f>SUM(I$11:I824)</f>
        <v>28015936.438124154</v>
      </c>
      <c r="L825" s="27">
        <f t="shared" si="175"/>
        <v>365</v>
      </c>
      <c r="M825" s="7">
        <f t="shared" si="183"/>
        <v>157516.47318871989</v>
      </c>
      <c r="N825" s="7">
        <f>IF(ISNA(VLOOKUP(B825,'Distribution Data'!$G:$H,2,FALSE)),0,VLOOKUP(B825,'Distribution Data'!$G:$H,2,FALSE))</f>
        <v>0</v>
      </c>
      <c r="O825" s="16">
        <f>IF(ISNA(INDEX($C824:$C$3618,MATCH(TRUE,INDEX($C824:$C$3618&lt;&gt;$C824,0),0))), O824, INDEX($C824:$C$3618,MATCH(TRUE,INDEX($C824:$C$3618&lt;&gt;$C824,0),0)))</f>
        <v>2204599918.2566299</v>
      </c>
      <c r="P825" s="16">
        <f t="shared" si="173"/>
        <v>2034163279.4849682</v>
      </c>
      <c r="Q825" s="27">
        <f t="shared" si="179"/>
        <v>83</v>
      </c>
      <c r="R825" s="7">
        <f t="shared" si="184"/>
        <v>2053453.4791766477</v>
      </c>
      <c r="S825" s="7">
        <f t="shared" si="176"/>
        <v>1807258.0871636677</v>
      </c>
      <c r="T825" s="5">
        <f>VLOOKUP($B825,'Benchmark Data'!$A:$B,2,FALSE)</f>
        <v>15.15</v>
      </c>
      <c r="U825" s="12">
        <f t="shared" si="185"/>
        <v>7.2872134336845005E-3</v>
      </c>
      <c r="V825" s="7">
        <f t="shared" si="186"/>
        <v>2597210233.2991138</v>
      </c>
    </row>
    <row r="826" spans="1:22" x14ac:dyDescent="0.25">
      <c r="A826" s="5">
        <f t="shared" si="177"/>
        <v>2006</v>
      </c>
      <c r="B826" s="6">
        <f t="shared" si="180"/>
        <v>38766</v>
      </c>
      <c r="C826" s="7">
        <f>MAX(SUMIFS('Filing Data'!$V:$V,'Filing Data'!$D:$D,'Benchmark Value'!$B826),C825)</f>
        <v>2034163279.4849682</v>
      </c>
      <c r="D826" s="7">
        <f>SUMIFS('Filing Data'!$Z:$Z,'Filing Data'!$D:$D,'Benchmark Value'!$B826)</f>
        <v>0</v>
      </c>
      <c r="E826" s="16">
        <f t="shared" si="181"/>
        <v>-32367805.370854922</v>
      </c>
      <c r="F826" s="10">
        <f>SUM(D$11:D825)</f>
        <v>-15253541.340253821</v>
      </c>
      <c r="G826" s="10">
        <f t="shared" si="174"/>
        <v>365</v>
      </c>
      <c r="H826" s="7">
        <f t="shared" si="182"/>
        <v>-88678.918824260065</v>
      </c>
      <c r="I826" s="16">
        <f>SUMIFS('Filing Data'!$X:$X,'Filing Data'!$D:$D,'Benchmark Value'!$B826)</f>
        <v>0</v>
      </c>
      <c r="J826" s="16">
        <f t="shared" si="178"/>
        <v>57493512.713882759</v>
      </c>
      <c r="K826" s="10">
        <f>SUM(I$11:I825)</f>
        <v>28015936.438124154</v>
      </c>
      <c r="L826" s="27">
        <f t="shared" si="175"/>
        <v>365</v>
      </c>
      <c r="M826" s="7">
        <f t="shared" si="183"/>
        <v>157516.47318871989</v>
      </c>
      <c r="N826" s="7">
        <f>IF(ISNA(VLOOKUP(B826,'Distribution Data'!$G:$H,2,FALSE)),0,VLOOKUP(B826,'Distribution Data'!$G:$H,2,FALSE))</f>
        <v>0</v>
      </c>
      <c r="O826" s="16">
        <f>IF(ISNA(INDEX($C825:$C$3618,MATCH(TRUE,INDEX($C825:$C$3618&lt;&gt;$C825,0),0))), O825, INDEX($C825:$C$3618,MATCH(TRUE,INDEX($C825:$C$3618&lt;&gt;$C825,0),0)))</f>
        <v>2204599918.2566299</v>
      </c>
      <c r="P826" s="16">
        <f t="shared" si="173"/>
        <v>2034163279.4849682</v>
      </c>
      <c r="Q826" s="27">
        <f t="shared" si="179"/>
        <v>83</v>
      </c>
      <c r="R826" s="7">
        <f t="shared" si="184"/>
        <v>2053453.4791766477</v>
      </c>
      <c r="S826" s="7">
        <f t="shared" si="176"/>
        <v>1807258.0871636677</v>
      </c>
      <c r="T826" s="5">
        <f>VLOOKUP($B826,'Benchmark Data'!$A:$B,2,FALSE)</f>
        <v>15.15</v>
      </c>
      <c r="U826" s="12">
        <f t="shared" si="185"/>
        <v>0</v>
      </c>
      <c r="V826" s="7">
        <f t="shared" si="186"/>
        <v>2599017491.3862772</v>
      </c>
    </row>
    <row r="827" spans="1:22" x14ac:dyDescent="0.25">
      <c r="A827" s="5">
        <f t="shared" si="177"/>
        <v>2006</v>
      </c>
      <c r="B827" s="6">
        <f t="shared" si="180"/>
        <v>38767</v>
      </c>
      <c r="C827" s="7">
        <f>MAX(SUMIFS('Filing Data'!$V:$V,'Filing Data'!$D:$D,'Benchmark Value'!$B827),C826)</f>
        <v>2034163279.4849682</v>
      </c>
      <c r="D827" s="7">
        <f>SUMIFS('Filing Data'!$Z:$Z,'Filing Data'!$D:$D,'Benchmark Value'!$B827)</f>
        <v>0</v>
      </c>
      <c r="E827" s="16">
        <f t="shared" si="181"/>
        <v>-32367805.370854922</v>
      </c>
      <c r="F827" s="10">
        <f>SUM(D$11:D826)</f>
        <v>-15253541.340253821</v>
      </c>
      <c r="G827" s="10">
        <f t="shared" si="174"/>
        <v>365</v>
      </c>
      <c r="H827" s="7">
        <f t="shared" si="182"/>
        <v>-88678.918824260065</v>
      </c>
      <c r="I827" s="16">
        <f>SUMIFS('Filing Data'!$X:$X,'Filing Data'!$D:$D,'Benchmark Value'!$B827)</f>
        <v>0</v>
      </c>
      <c r="J827" s="16">
        <f t="shared" si="178"/>
        <v>57493512.713882759</v>
      </c>
      <c r="K827" s="10">
        <f>SUM(I$11:I826)</f>
        <v>28015936.438124154</v>
      </c>
      <c r="L827" s="27">
        <f t="shared" si="175"/>
        <v>365</v>
      </c>
      <c r="M827" s="7">
        <f t="shared" si="183"/>
        <v>157516.47318871989</v>
      </c>
      <c r="N827" s="7">
        <f>IF(ISNA(VLOOKUP(B827,'Distribution Data'!$G:$H,2,FALSE)),0,VLOOKUP(B827,'Distribution Data'!$G:$H,2,FALSE))</f>
        <v>0</v>
      </c>
      <c r="O827" s="16">
        <f>IF(ISNA(INDEX($C826:$C$3618,MATCH(TRUE,INDEX($C826:$C$3618&lt;&gt;$C826,0),0))), O826, INDEX($C826:$C$3618,MATCH(TRUE,INDEX($C826:$C$3618&lt;&gt;$C826,0),0)))</f>
        <v>2204599918.2566299</v>
      </c>
      <c r="P827" s="16">
        <f t="shared" si="173"/>
        <v>2034163279.4849682</v>
      </c>
      <c r="Q827" s="27">
        <f t="shared" si="179"/>
        <v>83</v>
      </c>
      <c r="R827" s="7">
        <f t="shared" si="184"/>
        <v>2053453.4791766477</v>
      </c>
      <c r="S827" s="7">
        <f t="shared" si="176"/>
        <v>1807258.0871636677</v>
      </c>
      <c r="T827" s="5">
        <f>VLOOKUP($B827,'Benchmark Data'!$A:$B,2,FALSE)</f>
        <v>15.15</v>
      </c>
      <c r="U827" s="12">
        <f t="shared" si="185"/>
        <v>0</v>
      </c>
      <c r="V827" s="7">
        <f t="shared" si="186"/>
        <v>2600824749.4734406</v>
      </c>
    </row>
    <row r="828" spans="1:22" x14ac:dyDescent="0.25">
      <c r="A828" s="5">
        <f t="shared" si="177"/>
        <v>2006</v>
      </c>
      <c r="B828" s="6">
        <f t="shared" si="180"/>
        <v>38768</v>
      </c>
      <c r="C828" s="7">
        <f>MAX(SUMIFS('Filing Data'!$V:$V,'Filing Data'!$D:$D,'Benchmark Value'!$B828),C827)</f>
        <v>2034163279.4849682</v>
      </c>
      <c r="D828" s="7">
        <f>SUMIFS('Filing Data'!$Z:$Z,'Filing Data'!$D:$D,'Benchmark Value'!$B828)</f>
        <v>0</v>
      </c>
      <c r="E828" s="16">
        <f t="shared" si="181"/>
        <v>-32367805.370854922</v>
      </c>
      <c r="F828" s="10">
        <f>SUM(D$11:D827)</f>
        <v>-15253541.340253821</v>
      </c>
      <c r="G828" s="10">
        <f t="shared" si="174"/>
        <v>365</v>
      </c>
      <c r="H828" s="7">
        <f t="shared" si="182"/>
        <v>-88678.918824260065</v>
      </c>
      <c r="I828" s="16">
        <f>SUMIFS('Filing Data'!$X:$X,'Filing Data'!$D:$D,'Benchmark Value'!$B828)</f>
        <v>0</v>
      </c>
      <c r="J828" s="16">
        <f t="shared" si="178"/>
        <v>57493512.713882759</v>
      </c>
      <c r="K828" s="10">
        <f>SUM(I$11:I827)</f>
        <v>28015936.438124154</v>
      </c>
      <c r="L828" s="27">
        <f t="shared" si="175"/>
        <v>365</v>
      </c>
      <c r="M828" s="7">
        <f t="shared" si="183"/>
        <v>157516.47318871989</v>
      </c>
      <c r="N828" s="7">
        <f>IF(ISNA(VLOOKUP(B828,'Distribution Data'!$G:$H,2,FALSE)),0,VLOOKUP(B828,'Distribution Data'!$G:$H,2,FALSE))</f>
        <v>0</v>
      </c>
      <c r="O828" s="16">
        <f>IF(ISNA(INDEX($C827:$C$3618,MATCH(TRUE,INDEX($C827:$C$3618&lt;&gt;$C827,0),0))), O827, INDEX($C827:$C$3618,MATCH(TRUE,INDEX($C827:$C$3618&lt;&gt;$C827,0),0)))</f>
        <v>2204599918.2566299</v>
      </c>
      <c r="P828" s="16">
        <f t="shared" si="173"/>
        <v>2034163279.4849682</v>
      </c>
      <c r="Q828" s="27">
        <f t="shared" si="179"/>
        <v>83</v>
      </c>
      <c r="R828" s="7">
        <f t="shared" si="184"/>
        <v>2053453.4791766477</v>
      </c>
      <c r="S828" s="7">
        <f t="shared" si="176"/>
        <v>1807258.0871636677</v>
      </c>
      <c r="T828" s="5">
        <f>VLOOKUP($B828,'Benchmark Data'!$A:$B,2,FALSE)</f>
        <v>15.15</v>
      </c>
      <c r="U828" s="12">
        <f t="shared" si="185"/>
        <v>0</v>
      </c>
      <c r="V828" s="7">
        <f t="shared" si="186"/>
        <v>2602632007.5606041</v>
      </c>
    </row>
    <row r="829" spans="1:22" x14ac:dyDescent="0.25">
      <c r="A829" s="5">
        <f t="shared" si="177"/>
        <v>2006</v>
      </c>
      <c r="B829" s="6">
        <f t="shared" si="180"/>
        <v>38769</v>
      </c>
      <c r="C829" s="7">
        <f>MAX(SUMIFS('Filing Data'!$V:$V,'Filing Data'!$D:$D,'Benchmark Value'!$B829),C828)</f>
        <v>2034163279.4849682</v>
      </c>
      <c r="D829" s="7">
        <f>SUMIFS('Filing Data'!$Z:$Z,'Filing Data'!$D:$D,'Benchmark Value'!$B829)</f>
        <v>0</v>
      </c>
      <c r="E829" s="16">
        <f t="shared" si="181"/>
        <v>-32367805.370854922</v>
      </c>
      <c r="F829" s="10">
        <f>SUM(D$11:D828)</f>
        <v>-15253541.340253821</v>
      </c>
      <c r="G829" s="10">
        <f t="shared" si="174"/>
        <v>365</v>
      </c>
      <c r="H829" s="7">
        <f t="shared" si="182"/>
        <v>-88678.918824260065</v>
      </c>
      <c r="I829" s="16">
        <f>SUMIFS('Filing Data'!$X:$X,'Filing Data'!$D:$D,'Benchmark Value'!$B829)</f>
        <v>0</v>
      </c>
      <c r="J829" s="16">
        <f t="shared" si="178"/>
        <v>57493512.713882759</v>
      </c>
      <c r="K829" s="10">
        <f>SUM(I$11:I828)</f>
        <v>28015936.438124154</v>
      </c>
      <c r="L829" s="27">
        <f t="shared" si="175"/>
        <v>365</v>
      </c>
      <c r="M829" s="7">
        <f t="shared" si="183"/>
        <v>157516.47318871989</v>
      </c>
      <c r="N829" s="7">
        <f>IF(ISNA(VLOOKUP(B829,'Distribution Data'!$G:$H,2,FALSE)),0,VLOOKUP(B829,'Distribution Data'!$G:$H,2,FALSE))</f>
        <v>0</v>
      </c>
      <c r="O829" s="16">
        <f>IF(ISNA(INDEX($C828:$C$3618,MATCH(TRUE,INDEX($C828:$C$3618&lt;&gt;$C828,0),0))), O828, INDEX($C828:$C$3618,MATCH(TRUE,INDEX($C828:$C$3618&lt;&gt;$C828,0),0)))</f>
        <v>2204599918.2566299</v>
      </c>
      <c r="P829" s="16">
        <f t="shared" ref="P829:P892" si="187">C828</f>
        <v>2034163279.4849682</v>
      </c>
      <c r="Q829" s="27">
        <f t="shared" si="179"/>
        <v>83</v>
      </c>
      <c r="R829" s="7">
        <f t="shared" si="184"/>
        <v>2053453.4791766477</v>
      </c>
      <c r="S829" s="7">
        <f t="shared" si="176"/>
        <v>1807258.0871636677</v>
      </c>
      <c r="T829" s="5">
        <f>VLOOKUP($B829,'Benchmark Data'!$A:$B,2,FALSE)</f>
        <v>15.2</v>
      </c>
      <c r="U829" s="12">
        <f t="shared" si="185"/>
        <v>3.2948958968524846E-3</v>
      </c>
      <c r="V829" s="7">
        <f t="shared" si="186"/>
        <v>2613028810.2271752</v>
      </c>
    </row>
    <row r="830" spans="1:22" x14ac:dyDescent="0.25">
      <c r="A830" s="5">
        <f t="shared" si="177"/>
        <v>2006</v>
      </c>
      <c r="B830" s="6">
        <f t="shared" si="180"/>
        <v>38770</v>
      </c>
      <c r="C830" s="7">
        <f>MAX(SUMIFS('Filing Data'!$V:$V,'Filing Data'!$D:$D,'Benchmark Value'!$B830),C829)</f>
        <v>2034163279.4849682</v>
      </c>
      <c r="D830" s="7">
        <f>SUMIFS('Filing Data'!$Z:$Z,'Filing Data'!$D:$D,'Benchmark Value'!$B830)</f>
        <v>0</v>
      </c>
      <c r="E830" s="16">
        <f t="shared" si="181"/>
        <v>-32367805.370854922</v>
      </c>
      <c r="F830" s="10">
        <f>SUM(D$11:D829)</f>
        <v>-15253541.340253821</v>
      </c>
      <c r="G830" s="10">
        <f t="shared" si="174"/>
        <v>365</v>
      </c>
      <c r="H830" s="7">
        <f t="shared" si="182"/>
        <v>-88678.918824260065</v>
      </c>
      <c r="I830" s="16">
        <f>SUMIFS('Filing Data'!$X:$X,'Filing Data'!$D:$D,'Benchmark Value'!$B830)</f>
        <v>0</v>
      </c>
      <c r="J830" s="16">
        <f t="shared" si="178"/>
        <v>57493512.713882759</v>
      </c>
      <c r="K830" s="10">
        <f>SUM(I$11:I829)</f>
        <v>28015936.438124154</v>
      </c>
      <c r="L830" s="27">
        <f t="shared" si="175"/>
        <v>365</v>
      </c>
      <c r="M830" s="7">
        <f t="shared" si="183"/>
        <v>157516.47318871989</v>
      </c>
      <c r="N830" s="7">
        <f>IF(ISNA(VLOOKUP(B830,'Distribution Data'!$G:$H,2,FALSE)),0,VLOOKUP(B830,'Distribution Data'!$G:$H,2,FALSE))</f>
        <v>0</v>
      </c>
      <c r="O830" s="16">
        <f>IF(ISNA(INDEX($C829:$C$3618,MATCH(TRUE,INDEX($C829:$C$3618&lt;&gt;$C829,0),0))), O829, INDEX($C829:$C$3618,MATCH(TRUE,INDEX($C829:$C$3618&lt;&gt;$C829,0),0)))</f>
        <v>2204599918.2566299</v>
      </c>
      <c r="P830" s="16">
        <f t="shared" si="187"/>
        <v>2034163279.4849682</v>
      </c>
      <c r="Q830" s="27">
        <f t="shared" si="179"/>
        <v>83</v>
      </c>
      <c r="R830" s="7">
        <f t="shared" si="184"/>
        <v>2053453.4791766477</v>
      </c>
      <c r="S830" s="7">
        <f t="shared" si="176"/>
        <v>1807258.0871636677</v>
      </c>
      <c r="T830" s="5">
        <f>VLOOKUP($B830,'Benchmark Data'!$A:$B,2,FALSE)</f>
        <v>15.36</v>
      </c>
      <c r="U830" s="12">
        <f t="shared" si="185"/>
        <v>1.0471299867295437E-2</v>
      </c>
      <c r="V830" s="7">
        <f t="shared" si="186"/>
        <v>2642341634.737783</v>
      </c>
    </row>
    <row r="831" spans="1:22" x14ac:dyDescent="0.25">
      <c r="A831" s="5">
        <f t="shared" si="177"/>
        <v>2006</v>
      </c>
      <c r="B831" s="6">
        <f t="shared" si="180"/>
        <v>38771</v>
      </c>
      <c r="C831" s="7">
        <f>MAX(SUMIFS('Filing Data'!$V:$V,'Filing Data'!$D:$D,'Benchmark Value'!$B831),C830)</f>
        <v>2034163279.4849682</v>
      </c>
      <c r="D831" s="7">
        <f>SUMIFS('Filing Data'!$Z:$Z,'Filing Data'!$D:$D,'Benchmark Value'!$B831)</f>
        <v>0</v>
      </c>
      <c r="E831" s="16">
        <f t="shared" si="181"/>
        <v>-32367805.370854922</v>
      </c>
      <c r="F831" s="10">
        <f>SUM(D$11:D830)</f>
        <v>-15253541.340253821</v>
      </c>
      <c r="G831" s="10">
        <f t="shared" si="174"/>
        <v>365</v>
      </c>
      <c r="H831" s="7">
        <f t="shared" si="182"/>
        <v>-88678.918824260065</v>
      </c>
      <c r="I831" s="16">
        <f>SUMIFS('Filing Data'!$X:$X,'Filing Data'!$D:$D,'Benchmark Value'!$B831)</f>
        <v>0</v>
      </c>
      <c r="J831" s="16">
        <f t="shared" si="178"/>
        <v>57493512.713882759</v>
      </c>
      <c r="K831" s="10">
        <f>SUM(I$11:I830)</f>
        <v>28015936.438124154</v>
      </c>
      <c r="L831" s="27">
        <f t="shared" si="175"/>
        <v>365</v>
      </c>
      <c r="M831" s="7">
        <f t="shared" si="183"/>
        <v>157516.47318871989</v>
      </c>
      <c r="N831" s="7">
        <f>IF(ISNA(VLOOKUP(B831,'Distribution Data'!$G:$H,2,FALSE)),0,VLOOKUP(B831,'Distribution Data'!$G:$H,2,FALSE))</f>
        <v>0</v>
      </c>
      <c r="O831" s="16">
        <f>IF(ISNA(INDEX($C830:$C$3618,MATCH(TRUE,INDEX($C830:$C$3618&lt;&gt;$C830,0),0))), O830, INDEX($C830:$C$3618,MATCH(TRUE,INDEX($C830:$C$3618&lt;&gt;$C830,0),0)))</f>
        <v>2204599918.2566299</v>
      </c>
      <c r="P831" s="16">
        <f t="shared" si="187"/>
        <v>2034163279.4849682</v>
      </c>
      <c r="Q831" s="27">
        <f t="shared" si="179"/>
        <v>83</v>
      </c>
      <c r="R831" s="7">
        <f t="shared" si="184"/>
        <v>2053453.4791766477</v>
      </c>
      <c r="S831" s="7">
        <f t="shared" si="176"/>
        <v>1807258.0871636677</v>
      </c>
      <c r="T831" s="5">
        <f>VLOOKUP($B831,'Benchmark Data'!$A:$B,2,FALSE)</f>
        <v>15.33</v>
      </c>
      <c r="U831" s="12">
        <f t="shared" si="185"/>
        <v>-1.9550348358033506E-3</v>
      </c>
      <c r="V831" s="7">
        <f t="shared" si="186"/>
        <v>2638988069.3195992</v>
      </c>
    </row>
    <row r="832" spans="1:22" x14ac:dyDescent="0.25">
      <c r="A832" s="5">
        <f t="shared" si="177"/>
        <v>2006</v>
      </c>
      <c r="B832" s="6">
        <f t="shared" si="180"/>
        <v>38772</v>
      </c>
      <c r="C832" s="7">
        <f>MAX(SUMIFS('Filing Data'!$V:$V,'Filing Data'!$D:$D,'Benchmark Value'!$B832),C831)</f>
        <v>2034163279.4849682</v>
      </c>
      <c r="D832" s="7">
        <f>SUMIFS('Filing Data'!$Z:$Z,'Filing Data'!$D:$D,'Benchmark Value'!$B832)</f>
        <v>0</v>
      </c>
      <c r="E832" s="16">
        <f t="shared" si="181"/>
        <v>-32367805.370854922</v>
      </c>
      <c r="F832" s="10">
        <f>SUM(D$11:D831)</f>
        <v>-15253541.340253821</v>
      </c>
      <c r="G832" s="10">
        <f t="shared" si="174"/>
        <v>365</v>
      </c>
      <c r="H832" s="7">
        <f t="shared" si="182"/>
        <v>-88678.918824260065</v>
      </c>
      <c r="I832" s="16">
        <f>SUMIFS('Filing Data'!$X:$X,'Filing Data'!$D:$D,'Benchmark Value'!$B832)</f>
        <v>0</v>
      </c>
      <c r="J832" s="16">
        <f t="shared" si="178"/>
        <v>57493512.713882759</v>
      </c>
      <c r="K832" s="10">
        <f>SUM(I$11:I831)</f>
        <v>28015936.438124154</v>
      </c>
      <c r="L832" s="27">
        <f t="shared" si="175"/>
        <v>365</v>
      </c>
      <c r="M832" s="7">
        <f t="shared" si="183"/>
        <v>157516.47318871989</v>
      </c>
      <c r="N832" s="7">
        <f>IF(ISNA(VLOOKUP(B832,'Distribution Data'!$G:$H,2,FALSE)),0,VLOOKUP(B832,'Distribution Data'!$G:$H,2,FALSE))</f>
        <v>0</v>
      </c>
      <c r="O832" s="16">
        <f>IF(ISNA(INDEX($C831:$C$3618,MATCH(TRUE,INDEX($C831:$C$3618&lt;&gt;$C831,0),0))), O831, INDEX($C831:$C$3618,MATCH(TRUE,INDEX($C831:$C$3618&lt;&gt;$C831,0),0)))</f>
        <v>2204599918.2566299</v>
      </c>
      <c r="P832" s="16">
        <f t="shared" si="187"/>
        <v>2034163279.4849682</v>
      </c>
      <c r="Q832" s="27">
        <f t="shared" si="179"/>
        <v>83</v>
      </c>
      <c r="R832" s="7">
        <f t="shared" si="184"/>
        <v>2053453.4791766477</v>
      </c>
      <c r="S832" s="7">
        <f t="shared" si="176"/>
        <v>1807258.0871636677</v>
      </c>
      <c r="T832" s="5">
        <f>VLOOKUP($B832,'Benchmark Data'!$A:$B,2,FALSE)</f>
        <v>15.25</v>
      </c>
      <c r="U832" s="12">
        <f t="shared" si="185"/>
        <v>-5.2321898303021273E-3</v>
      </c>
      <c r="V832" s="7">
        <f t="shared" si="186"/>
        <v>2627023700.1696086</v>
      </c>
    </row>
    <row r="833" spans="1:22" x14ac:dyDescent="0.25">
      <c r="A833" s="5">
        <f t="shared" si="177"/>
        <v>2006</v>
      </c>
      <c r="B833" s="6">
        <f t="shared" si="180"/>
        <v>38773</v>
      </c>
      <c r="C833" s="7">
        <f>MAX(SUMIFS('Filing Data'!$V:$V,'Filing Data'!$D:$D,'Benchmark Value'!$B833),C832)</f>
        <v>2034163279.4849682</v>
      </c>
      <c r="D833" s="7">
        <f>SUMIFS('Filing Data'!$Z:$Z,'Filing Data'!$D:$D,'Benchmark Value'!$B833)</f>
        <v>0</v>
      </c>
      <c r="E833" s="16">
        <f t="shared" si="181"/>
        <v>-32367805.370854922</v>
      </c>
      <c r="F833" s="10">
        <f>SUM(D$11:D832)</f>
        <v>-15253541.340253821</v>
      </c>
      <c r="G833" s="10">
        <f t="shared" si="174"/>
        <v>365</v>
      </c>
      <c r="H833" s="7">
        <f t="shared" si="182"/>
        <v>-88678.918824260065</v>
      </c>
      <c r="I833" s="16">
        <f>SUMIFS('Filing Data'!$X:$X,'Filing Data'!$D:$D,'Benchmark Value'!$B833)</f>
        <v>0</v>
      </c>
      <c r="J833" s="16">
        <f t="shared" si="178"/>
        <v>57493512.713882759</v>
      </c>
      <c r="K833" s="10">
        <f>SUM(I$11:I832)</f>
        <v>28015936.438124154</v>
      </c>
      <c r="L833" s="27">
        <f t="shared" si="175"/>
        <v>365</v>
      </c>
      <c r="M833" s="7">
        <f t="shared" si="183"/>
        <v>157516.47318871989</v>
      </c>
      <c r="N833" s="7">
        <f>IF(ISNA(VLOOKUP(B833,'Distribution Data'!$G:$H,2,FALSE)),0,VLOOKUP(B833,'Distribution Data'!$G:$H,2,FALSE))</f>
        <v>0</v>
      </c>
      <c r="O833" s="16">
        <f>IF(ISNA(INDEX($C832:$C$3618,MATCH(TRUE,INDEX($C832:$C$3618&lt;&gt;$C832,0),0))), O832, INDEX($C832:$C$3618,MATCH(TRUE,INDEX($C832:$C$3618&lt;&gt;$C832,0),0)))</f>
        <v>2204599918.2566299</v>
      </c>
      <c r="P833" s="16">
        <f t="shared" si="187"/>
        <v>2034163279.4849682</v>
      </c>
      <c r="Q833" s="27">
        <f t="shared" si="179"/>
        <v>83</v>
      </c>
      <c r="R833" s="7">
        <f t="shared" si="184"/>
        <v>2053453.4791766477</v>
      </c>
      <c r="S833" s="7">
        <f t="shared" si="176"/>
        <v>1807258.0871636677</v>
      </c>
      <c r="T833" s="5">
        <f>VLOOKUP($B833,'Benchmark Data'!$A:$B,2,FALSE)</f>
        <v>15.25</v>
      </c>
      <c r="U833" s="12">
        <f t="shared" si="185"/>
        <v>0</v>
      </c>
      <c r="V833" s="7">
        <f t="shared" si="186"/>
        <v>2628830958.256772</v>
      </c>
    </row>
    <row r="834" spans="1:22" x14ac:dyDescent="0.25">
      <c r="A834" s="5">
        <f t="shared" si="177"/>
        <v>2006</v>
      </c>
      <c r="B834" s="6">
        <f t="shared" si="180"/>
        <v>38774</v>
      </c>
      <c r="C834" s="7">
        <f>MAX(SUMIFS('Filing Data'!$V:$V,'Filing Data'!$D:$D,'Benchmark Value'!$B834),C833)</f>
        <v>2034163279.4849682</v>
      </c>
      <c r="D834" s="7">
        <f>SUMIFS('Filing Data'!$Z:$Z,'Filing Data'!$D:$D,'Benchmark Value'!$B834)</f>
        <v>0</v>
      </c>
      <c r="E834" s="16">
        <f t="shared" si="181"/>
        <v>-32367805.370854922</v>
      </c>
      <c r="F834" s="10">
        <f>SUM(D$11:D833)</f>
        <v>-15253541.340253821</v>
      </c>
      <c r="G834" s="10">
        <f t="shared" si="174"/>
        <v>365</v>
      </c>
      <c r="H834" s="7">
        <f t="shared" si="182"/>
        <v>-88678.918824260065</v>
      </c>
      <c r="I834" s="16">
        <f>SUMIFS('Filing Data'!$X:$X,'Filing Data'!$D:$D,'Benchmark Value'!$B834)</f>
        <v>0</v>
      </c>
      <c r="J834" s="16">
        <f t="shared" si="178"/>
        <v>57493512.713882759</v>
      </c>
      <c r="K834" s="10">
        <f>SUM(I$11:I833)</f>
        <v>28015936.438124154</v>
      </c>
      <c r="L834" s="27">
        <f t="shared" si="175"/>
        <v>365</v>
      </c>
      <c r="M834" s="7">
        <f t="shared" si="183"/>
        <v>157516.47318871989</v>
      </c>
      <c r="N834" s="7">
        <f>IF(ISNA(VLOOKUP(B834,'Distribution Data'!$G:$H,2,FALSE)),0,VLOOKUP(B834,'Distribution Data'!$G:$H,2,FALSE))</f>
        <v>0</v>
      </c>
      <c r="O834" s="16">
        <f>IF(ISNA(INDEX($C833:$C$3618,MATCH(TRUE,INDEX($C833:$C$3618&lt;&gt;$C833,0),0))), O833, INDEX($C833:$C$3618,MATCH(TRUE,INDEX($C833:$C$3618&lt;&gt;$C833,0),0)))</f>
        <v>2204599918.2566299</v>
      </c>
      <c r="P834" s="16">
        <f t="shared" si="187"/>
        <v>2034163279.4849682</v>
      </c>
      <c r="Q834" s="27">
        <f t="shared" si="179"/>
        <v>83</v>
      </c>
      <c r="R834" s="7">
        <f t="shared" si="184"/>
        <v>2053453.4791766477</v>
      </c>
      <c r="S834" s="7">
        <f t="shared" si="176"/>
        <v>1807258.0871636677</v>
      </c>
      <c r="T834" s="5">
        <f>VLOOKUP($B834,'Benchmark Data'!$A:$B,2,FALSE)</f>
        <v>15.25</v>
      </c>
      <c r="U834" s="12">
        <f t="shared" si="185"/>
        <v>0</v>
      </c>
      <c r="V834" s="7">
        <f t="shared" si="186"/>
        <v>2630638216.3439355</v>
      </c>
    </row>
    <row r="835" spans="1:22" x14ac:dyDescent="0.25">
      <c r="A835" s="5">
        <f t="shared" si="177"/>
        <v>2006</v>
      </c>
      <c r="B835" s="6">
        <f t="shared" si="180"/>
        <v>38775</v>
      </c>
      <c r="C835" s="7">
        <f>MAX(SUMIFS('Filing Data'!$V:$V,'Filing Data'!$D:$D,'Benchmark Value'!$B835),C834)</f>
        <v>2034163279.4849682</v>
      </c>
      <c r="D835" s="7">
        <f>SUMIFS('Filing Data'!$Z:$Z,'Filing Data'!$D:$D,'Benchmark Value'!$B835)</f>
        <v>0</v>
      </c>
      <c r="E835" s="16">
        <f t="shared" si="181"/>
        <v>-32367805.370854922</v>
      </c>
      <c r="F835" s="10">
        <f>SUM(D$11:D834)</f>
        <v>-15253541.340253821</v>
      </c>
      <c r="G835" s="10">
        <f t="shared" si="174"/>
        <v>365</v>
      </c>
      <c r="H835" s="7">
        <f t="shared" si="182"/>
        <v>-88678.918824260065</v>
      </c>
      <c r="I835" s="16">
        <f>SUMIFS('Filing Data'!$X:$X,'Filing Data'!$D:$D,'Benchmark Value'!$B835)</f>
        <v>0</v>
      </c>
      <c r="J835" s="16">
        <f t="shared" si="178"/>
        <v>57493512.713882759</v>
      </c>
      <c r="K835" s="10">
        <f>SUM(I$11:I834)</f>
        <v>28015936.438124154</v>
      </c>
      <c r="L835" s="27">
        <f t="shared" si="175"/>
        <v>365</v>
      </c>
      <c r="M835" s="7">
        <f t="shared" si="183"/>
        <v>157516.47318871989</v>
      </c>
      <c r="N835" s="7">
        <f>IF(ISNA(VLOOKUP(B835,'Distribution Data'!$G:$H,2,FALSE)),0,VLOOKUP(B835,'Distribution Data'!$G:$H,2,FALSE))</f>
        <v>0</v>
      </c>
      <c r="O835" s="16">
        <f>IF(ISNA(INDEX($C834:$C$3618,MATCH(TRUE,INDEX($C834:$C$3618&lt;&gt;$C834,0),0))), O834, INDEX($C834:$C$3618,MATCH(TRUE,INDEX($C834:$C$3618&lt;&gt;$C834,0),0)))</f>
        <v>2204599918.2566299</v>
      </c>
      <c r="P835" s="16">
        <f t="shared" si="187"/>
        <v>2034163279.4849682</v>
      </c>
      <c r="Q835" s="27">
        <f t="shared" si="179"/>
        <v>83</v>
      </c>
      <c r="R835" s="7">
        <f t="shared" si="184"/>
        <v>2053453.4791766477</v>
      </c>
      <c r="S835" s="7">
        <f t="shared" si="176"/>
        <v>1807258.0871636677</v>
      </c>
      <c r="T835" s="5">
        <f>VLOOKUP($B835,'Benchmark Data'!$A:$B,2,FALSE)</f>
        <v>15.26</v>
      </c>
      <c r="U835" s="12">
        <f t="shared" si="185"/>
        <v>6.5552280289039758E-4</v>
      </c>
      <c r="V835" s="7">
        <f t="shared" si="186"/>
        <v>2634170483.0975542</v>
      </c>
    </row>
    <row r="836" spans="1:22" x14ac:dyDescent="0.25">
      <c r="A836" s="5">
        <f t="shared" si="177"/>
        <v>2006</v>
      </c>
      <c r="B836" s="6">
        <f t="shared" si="180"/>
        <v>38776</v>
      </c>
      <c r="C836" s="7">
        <f>MAX(SUMIFS('Filing Data'!$V:$V,'Filing Data'!$D:$D,'Benchmark Value'!$B836),C835)</f>
        <v>2034163279.4849682</v>
      </c>
      <c r="D836" s="7">
        <f>SUMIFS('Filing Data'!$Z:$Z,'Filing Data'!$D:$D,'Benchmark Value'!$B836)</f>
        <v>0</v>
      </c>
      <c r="E836" s="16">
        <f t="shared" si="181"/>
        <v>-32367805.370854922</v>
      </c>
      <c r="F836" s="10">
        <f>SUM(D$11:D835)</f>
        <v>-15253541.340253821</v>
      </c>
      <c r="G836" s="10">
        <f t="shared" si="174"/>
        <v>365</v>
      </c>
      <c r="H836" s="7">
        <f t="shared" si="182"/>
        <v>-88678.918824260065</v>
      </c>
      <c r="I836" s="16">
        <f>SUMIFS('Filing Data'!$X:$X,'Filing Data'!$D:$D,'Benchmark Value'!$B836)</f>
        <v>0</v>
      </c>
      <c r="J836" s="16">
        <f t="shared" si="178"/>
        <v>57493512.713882759</v>
      </c>
      <c r="K836" s="10">
        <f>SUM(I$11:I835)</f>
        <v>28015936.438124154</v>
      </c>
      <c r="L836" s="27">
        <f t="shared" si="175"/>
        <v>365</v>
      </c>
      <c r="M836" s="7">
        <f t="shared" si="183"/>
        <v>157516.47318871989</v>
      </c>
      <c r="N836" s="7">
        <f>IF(ISNA(VLOOKUP(B836,'Distribution Data'!$G:$H,2,FALSE)),0,VLOOKUP(B836,'Distribution Data'!$G:$H,2,FALSE))</f>
        <v>0</v>
      </c>
      <c r="O836" s="16">
        <f>IF(ISNA(INDEX($C835:$C$3618,MATCH(TRUE,INDEX($C835:$C$3618&lt;&gt;$C835,0),0))), O835, INDEX($C835:$C$3618,MATCH(TRUE,INDEX($C835:$C$3618&lt;&gt;$C835,0),0)))</f>
        <v>2204599918.2566299</v>
      </c>
      <c r="P836" s="16">
        <f t="shared" si="187"/>
        <v>2034163279.4849682</v>
      </c>
      <c r="Q836" s="27">
        <f t="shared" si="179"/>
        <v>83</v>
      </c>
      <c r="R836" s="7">
        <f t="shared" si="184"/>
        <v>2053453.4791766477</v>
      </c>
      <c r="S836" s="7">
        <f t="shared" si="176"/>
        <v>1807258.0871636677</v>
      </c>
      <c r="T836" s="5">
        <f>VLOOKUP($B836,'Benchmark Data'!$A:$B,2,FALSE)</f>
        <v>15.21</v>
      </c>
      <c r="U836" s="12">
        <f t="shared" si="185"/>
        <v>-3.2819195851094083E-3</v>
      </c>
      <c r="V836" s="7">
        <f t="shared" si="186"/>
        <v>2627346776.299077</v>
      </c>
    </row>
    <row r="837" spans="1:22" x14ac:dyDescent="0.25">
      <c r="A837" s="5">
        <f t="shared" si="177"/>
        <v>2006</v>
      </c>
      <c r="B837" s="6">
        <f t="shared" si="180"/>
        <v>38777</v>
      </c>
      <c r="C837" s="7">
        <f>MAX(SUMIFS('Filing Data'!$V:$V,'Filing Data'!$D:$D,'Benchmark Value'!$B837),C836)</f>
        <v>2034163279.4849682</v>
      </c>
      <c r="D837" s="7">
        <f>SUMIFS('Filing Data'!$Z:$Z,'Filing Data'!$D:$D,'Benchmark Value'!$B837)</f>
        <v>0</v>
      </c>
      <c r="E837" s="16">
        <f t="shared" si="181"/>
        <v>-32367805.370854922</v>
      </c>
      <c r="F837" s="10">
        <f>SUM(D$11:D836)</f>
        <v>-15253541.340253821</v>
      </c>
      <c r="G837" s="10">
        <f t="shared" si="174"/>
        <v>365</v>
      </c>
      <c r="H837" s="7">
        <f t="shared" si="182"/>
        <v>-88678.918824260065</v>
      </c>
      <c r="I837" s="16">
        <f>SUMIFS('Filing Data'!$X:$X,'Filing Data'!$D:$D,'Benchmark Value'!$B837)</f>
        <v>0</v>
      </c>
      <c r="J837" s="16">
        <f t="shared" si="178"/>
        <v>57493512.713882759</v>
      </c>
      <c r="K837" s="10">
        <f>SUM(I$11:I836)</f>
        <v>28015936.438124154</v>
      </c>
      <c r="L837" s="27">
        <f t="shared" si="175"/>
        <v>365</v>
      </c>
      <c r="M837" s="7">
        <f t="shared" si="183"/>
        <v>157516.47318871989</v>
      </c>
      <c r="N837" s="7">
        <f>IF(ISNA(VLOOKUP(B837,'Distribution Data'!$G:$H,2,FALSE)),0,VLOOKUP(B837,'Distribution Data'!$G:$H,2,FALSE))</f>
        <v>0</v>
      </c>
      <c r="O837" s="16">
        <f>IF(ISNA(INDEX($C836:$C$3618,MATCH(TRUE,INDEX($C836:$C$3618&lt;&gt;$C836,0),0))), O836, INDEX($C836:$C$3618,MATCH(TRUE,INDEX($C836:$C$3618&lt;&gt;$C836,0),0)))</f>
        <v>2204599918.2566299</v>
      </c>
      <c r="P837" s="16">
        <f t="shared" si="187"/>
        <v>2034163279.4849682</v>
      </c>
      <c r="Q837" s="27">
        <f t="shared" si="179"/>
        <v>83</v>
      </c>
      <c r="R837" s="7">
        <f t="shared" si="184"/>
        <v>2053453.4791766477</v>
      </c>
      <c r="S837" s="7">
        <f t="shared" si="176"/>
        <v>1807258.0871636677</v>
      </c>
      <c r="T837" s="5">
        <f>VLOOKUP($B837,'Benchmark Data'!$A:$B,2,FALSE)</f>
        <v>15.29</v>
      </c>
      <c r="U837" s="12">
        <f t="shared" si="185"/>
        <v>5.2459136697693256E-3</v>
      </c>
      <c r="V837" s="7">
        <f t="shared" si="186"/>
        <v>2642973083.8342299</v>
      </c>
    </row>
    <row r="838" spans="1:22" x14ac:dyDescent="0.25">
      <c r="A838" s="5">
        <f t="shared" si="177"/>
        <v>2006</v>
      </c>
      <c r="B838" s="6">
        <f t="shared" si="180"/>
        <v>38778</v>
      </c>
      <c r="C838" s="7">
        <f>MAX(SUMIFS('Filing Data'!$V:$V,'Filing Data'!$D:$D,'Benchmark Value'!$B838),C837)</f>
        <v>2034163279.4849682</v>
      </c>
      <c r="D838" s="7">
        <f>SUMIFS('Filing Data'!$Z:$Z,'Filing Data'!$D:$D,'Benchmark Value'!$B838)</f>
        <v>0</v>
      </c>
      <c r="E838" s="16">
        <f t="shared" si="181"/>
        <v>-32367805.370854922</v>
      </c>
      <c r="F838" s="10">
        <f>SUM(D$11:D837)</f>
        <v>-15253541.340253821</v>
      </c>
      <c r="G838" s="10">
        <f t="shared" si="174"/>
        <v>365</v>
      </c>
      <c r="H838" s="7">
        <f t="shared" si="182"/>
        <v>-88678.918824260065</v>
      </c>
      <c r="I838" s="16">
        <f>SUMIFS('Filing Data'!$X:$X,'Filing Data'!$D:$D,'Benchmark Value'!$B838)</f>
        <v>0</v>
      </c>
      <c r="J838" s="16">
        <f t="shared" si="178"/>
        <v>57493512.713882759</v>
      </c>
      <c r="K838" s="10">
        <f>SUM(I$11:I837)</f>
        <v>28015936.438124154</v>
      </c>
      <c r="L838" s="27">
        <f t="shared" si="175"/>
        <v>365</v>
      </c>
      <c r="M838" s="7">
        <f t="shared" si="183"/>
        <v>157516.47318871989</v>
      </c>
      <c r="N838" s="7">
        <f>IF(ISNA(VLOOKUP(B838,'Distribution Data'!$G:$H,2,FALSE)),0,VLOOKUP(B838,'Distribution Data'!$G:$H,2,FALSE))</f>
        <v>0</v>
      </c>
      <c r="O838" s="16">
        <f>IF(ISNA(INDEX($C837:$C$3618,MATCH(TRUE,INDEX($C837:$C$3618&lt;&gt;$C837,0),0))), O837, INDEX($C837:$C$3618,MATCH(TRUE,INDEX($C837:$C$3618&lt;&gt;$C837,0),0)))</f>
        <v>2204599918.2566299</v>
      </c>
      <c r="P838" s="16">
        <f t="shared" si="187"/>
        <v>2034163279.4849682</v>
      </c>
      <c r="Q838" s="27">
        <f t="shared" si="179"/>
        <v>83</v>
      </c>
      <c r="R838" s="7">
        <f t="shared" si="184"/>
        <v>2053453.4791766477</v>
      </c>
      <c r="S838" s="7">
        <f t="shared" si="176"/>
        <v>1807258.0871636677</v>
      </c>
      <c r="T838" s="5">
        <f>VLOOKUP($B838,'Benchmark Data'!$A:$B,2,FALSE)</f>
        <v>15.25</v>
      </c>
      <c r="U838" s="12">
        <f t="shared" si="185"/>
        <v>-2.6195168875502465E-3</v>
      </c>
      <c r="V838" s="7">
        <f t="shared" si="186"/>
        <v>2637866089.2494922</v>
      </c>
    </row>
    <row r="839" spans="1:22" x14ac:dyDescent="0.25">
      <c r="A839" s="5">
        <f t="shared" si="177"/>
        <v>2006</v>
      </c>
      <c r="B839" s="6">
        <f t="shared" si="180"/>
        <v>38779</v>
      </c>
      <c r="C839" s="7">
        <f>MAX(SUMIFS('Filing Data'!$V:$V,'Filing Data'!$D:$D,'Benchmark Value'!$B839),C838)</f>
        <v>2034163279.4849682</v>
      </c>
      <c r="D839" s="7">
        <f>SUMIFS('Filing Data'!$Z:$Z,'Filing Data'!$D:$D,'Benchmark Value'!$B839)</f>
        <v>0</v>
      </c>
      <c r="E839" s="16">
        <f t="shared" si="181"/>
        <v>-32367805.370854922</v>
      </c>
      <c r="F839" s="10">
        <f>SUM(D$11:D838)</f>
        <v>-15253541.340253821</v>
      </c>
      <c r="G839" s="10">
        <f t="shared" si="174"/>
        <v>365</v>
      </c>
      <c r="H839" s="7">
        <f t="shared" si="182"/>
        <v>-88678.918824260065</v>
      </c>
      <c r="I839" s="16">
        <f>SUMIFS('Filing Data'!$X:$X,'Filing Data'!$D:$D,'Benchmark Value'!$B839)</f>
        <v>0</v>
      </c>
      <c r="J839" s="16">
        <f t="shared" si="178"/>
        <v>57493512.713882759</v>
      </c>
      <c r="K839" s="10">
        <f>SUM(I$11:I838)</f>
        <v>28015936.438124154</v>
      </c>
      <c r="L839" s="27">
        <f t="shared" si="175"/>
        <v>365</v>
      </c>
      <c r="M839" s="7">
        <f t="shared" si="183"/>
        <v>157516.47318871989</v>
      </c>
      <c r="N839" s="7">
        <f>IF(ISNA(VLOOKUP(B839,'Distribution Data'!$G:$H,2,FALSE)),0,VLOOKUP(B839,'Distribution Data'!$G:$H,2,FALSE))</f>
        <v>0</v>
      </c>
      <c r="O839" s="16">
        <f>IF(ISNA(INDEX($C838:$C$3618,MATCH(TRUE,INDEX($C838:$C$3618&lt;&gt;$C838,0),0))), O838, INDEX($C838:$C$3618,MATCH(TRUE,INDEX($C838:$C$3618&lt;&gt;$C838,0),0)))</f>
        <v>2204599918.2566299</v>
      </c>
      <c r="P839" s="16">
        <f t="shared" si="187"/>
        <v>2034163279.4849682</v>
      </c>
      <c r="Q839" s="27">
        <f t="shared" si="179"/>
        <v>83</v>
      </c>
      <c r="R839" s="7">
        <f t="shared" si="184"/>
        <v>2053453.4791766477</v>
      </c>
      <c r="S839" s="7">
        <f t="shared" si="176"/>
        <v>1807258.0871636677</v>
      </c>
      <c r="T839" s="5">
        <f>VLOOKUP($B839,'Benchmark Data'!$A:$B,2,FALSE)</f>
        <v>15.18</v>
      </c>
      <c r="U839" s="12">
        <f t="shared" si="185"/>
        <v>-4.6007310859367719E-3</v>
      </c>
      <c r="V839" s="7">
        <f t="shared" si="186"/>
        <v>2627565109.5499368</v>
      </c>
    </row>
    <row r="840" spans="1:22" x14ac:dyDescent="0.25">
      <c r="A840" s="5">
        <f t="shared" si="177"/>
        <v>2006</v>
      </c>
      <c r="B840" s="6">
        <f t="shared" si="180"/>
        <v>38780</v>
      </c>
      <c r="C840" s="7">
        <f>MAX(SUMIFS('Filing Data'!$V:$V,'Filing Data'!$D:$D,'Benchmark Value'!$B840),C839)</f>
        <v>2034163279.4849682</v>
      </c>
      <c r="D840" s="7">
        <f>SUMIFS('Filing Data'!$Z:$Z,'Filing Data'!$D:$D,'Benchmark Value'!$B840)</f>
        <v>0</v>
      </c>
      <c r="E840" s="16">
        <f t="shared" si="181"/>
        <v>-32367805.370854922</v>
      </c>
      <c r="F840" s="10">
        <f>SUM(D$11:D839)</f>
        <v>-15253541.340253821</v>
      </c>
      <c r="G840" s="10">
        <f t="shared" si="174"/>
        <v>365</v>
      </c>
      <c r="H840" s="7">
        <f t="shared" si="182"/>
        <v>-88678.918824260065</v>
      </c>
      <c r="I840" s="16">
        <f>SUMIFS('Filing Data'!$X:$X,'Filing Data'!$D:$D,'Benchmark Value'!$B840)</f>
        <v>0</v>
      </c>
      <c r="J840" s="16">
        <f t="shared" si="178"/>
        <v>57493512.713882759</v>
      </c>
      <c r="K840" s="10">
        <f>SUM(I$11:I839)</f>
        <v>28015936.438124154</v>
      </c>
      <c r="L840" s="27">
        <f t="shared" si="175"/>
        <v>365</v>
      </c>
      <c r="M840" s="7">
        <f t="shared" si="183"/>
        <v>157516.47318871989</v>
      </c>
      <c r="N840" s="7">
        <f>IF(ISNA(VLOOKUP(B840,'Distribution Data'!$G:$H,2,FALSE)),0,VLOOKUP(B840,'Distribution Data'!$G:$H,2,FALSE))</f>
        <v>0</v>
      </c>
      <c r="O840" s="16">
        <f>IF(ISNA(INDEX($C839:$C$3618,MATCH(TRUE,INDEX($C839:$C$3618&lt;&gt;$C839,0),0))), O839, INDEX($C839:$C$3618,MATCH(TRUE,INDEX($C839:$C$3618&lt;&gt;$C839,0),0)))</f>
        <v>2204599918.2566299</v>
      </c>
      <c r="P840" s="16">
        <f t="shared" si="187"/>
        <v>2034163279.4849682</v>
      </c>
      <c r="Q840" s="27">
        <f t="shared" si="179"/>
        <v>83</v>
      </c>
      <c r="R840" s="7">
        <f t="shared" si="184"/>
        <v>2053453.4791766477</v>
      </c>
      <c r="S840" s="7">
        <f t="shared" si="176"/>
        <v>1807258.0871636677</v>
      </c>
      <c r="T840" s="5">
        <f>VLOOKUP($B840,'Benchmark Data'!$A:$B,2,FALSE)</f>
        <v>15.18</v>
      </c>
      <c r="U840" s="12">
        <f t="shared" si="185"/>
        <v>0</v>
      </c>
      <c r="V840" s="7">
        <f t="shared" si="186"/>
        <v>2629372367.6371002</v>
      </c>
    </row>
    <row r="841" spans="1:22" x14ac:dyDescent="0.25">
      <c r="A841" s="5">
        <f t="shared" si="177"/>
        <v>2006</v>
      </c>
      <c r="B841" s="6">
        <f t="shared" si="180"/>
        <v>38781</v>
      </c>
      <c r="C841" s="7">
        <f>MAX(SUMIFS('Filing Data'!$V:$V,'Filing Data'!$D:$D,'Benchmark Value'!$B841),C840)</f>
        <v>2034163279.4849682</v>
      </c>
      <c r="D841" s="7">
        <f>SUMIFS('Filing Data'!$Z:$Z,'Filing Data'!$D:$D,'Benchmark Value'!$B841)</f>
        <v>0</v>
      </c>
      <c r="E841" s="16">
        <f t="shared" si="181"/>
        <v>-32367805.370854922</v>
      </c>
      <c r="F841" s="10">
        <f>SUM(D$11:D840)</f>
        <v>-15253541.340253821</v>
      </c>
      <c r="G841" s="10">
        <f t="shared" si="174"/>
        <v>365</v>
      </c>
      <c r="H841" s="7">
        <f t="shared" si="182"/>
        <v>-88678.918824260065</v>
      </c>
      <c r="I841" s="16">
        <f>SUMIFS('Filing Data'!$X:$X,'Filing Data'!$D:$D,'Benchmark Value'!$B841)</f>
        <v>0</v>
      </c>
      <c r="J841" s="16">
        <f t="shared" si="178"/>
        <v>57493512.713882759</v>
      </c>
      <c r="K841" s="10">
        <f>SUM(I$11:I840)</f>
        <v>28015936.438124154</v>
      </c>
      <c r="L841" s="27">
        <f t="shared" si="175"/>
        <v>365</v>
      </c>
      <c r="M841" s="7">
        <f t="shared" si="183"/>
        <v>157516.47318871989</v>
      </c>
      <c r="N841" s="7">
        <f>IF(ISNA(VLOOKUP(B841,'Distribution Data'!$G:$H,2,FALSE)),0,VLOOKUP(B841,'Distribution Data'!$G:$H,2,FALSE))</f>
        <v>0</v>
      </c>
      <c r="O841" s="16">
        <f>IF(ISNA(INDEX($C840:$C$3618,MATCH(TRUE,INDEX($C840:$C$3618&lt;&gt;$C840,0),0))), O840, INDEX($C840:$C$3618,MATCH(TRUE,INDEX($C840:$C$3618&lt;&gt;$C840,0),0)))</f>
        <v>2204599918.2566299</v>
      </c>
      <c r="P841" s="16">
        <f t="shared" si="187"/>
        <v>2034163279.4849682</v>
      </c>
      <c r="Q841" s="27">
        <f t="shared" si="179"/>
        <v>83</v>
      </c>
      <c r="R841" s="7">
        <f t="shared" si="184"/>
        <v>2053453.4791766477</v>
      </c>
      <c r="S841" s="7">
        <f t="shared" si="176"/>
        <v>1807258.0871636677</v>
      </c>
      <c r="T841" s="5">
        <f>VLOOKUP($B841,'Benchmark Data'!$A:$B,2,FALSE)</f>
        <v>15.18</v>
      </c>
      <c r="U841" s="12">
        <f t="shared" si="185"/>
        <v>0</v>
      </c>
      <c r="V841" s="7">
        <f t="shared" si="186"/>
        <v>2631179625.7242637</v>
      </c>
    </row>
    <row r="842" spans="1:22" x14ac:dyDescent="0.25">
      <c r="A842" s="5">
        <f t="shared" si="177"/>
        <v>2006</v>
      </c>
      <c r="B842" s="6">
        <f t="shared" si="180"/>
        <v>38782</v>
      </c>
      <c r="C842" s="7">
        <f>MAX(SUMIFS('Filing Data'!$V:$V,'Filing Data'!$D:$D,'Benchmark Value'!$B842),C841)</f>
        <v>2034163279.4849682</v>
      </c>
      <c r="D842" s="7">
        <f>SUMIFS('Filing Data'!$Z:$Z,'Filing Data'!$D:$D,'Benchmark Value'!$B842)</f>
        <v>0</v>
      </c>
      <c r="E842" s="16">
        <f t="shared" si="181"/>
        <v>-32367805.370854922</v>
      </c>
      <c r="F842" s="10">
        <f>SUM(D$11:D841)</f>
        <v>-15253541.340253821</v>
      </c>
      <c r="G842" s="10">
        <f t="shared" si="174"/>
        <v>365</v>
      </c>
      <c r="H842" s="7">
        <f t="shared" si="182"/>
        <v>-88678.918824260065</v>
      </c>
      <c r="I842" s="16">
        <f>SUMIFS('Filing Data'!$X:$X,'Filing Data'!$D:$D,'Benchmark Value'!$B842)</f>
        <v>0</v>
      </c>
      <c r="J842" s="16">
        <f t="shared" si="178"/>
        <v>57493512.713882759</v>
      </c>
      <c r="K842" s="10">
        <f>SUM(I$11:I841)</f>
        <v>28015936.438124154</v>
      </c>
      <c r="L842" s="27">
        <f t="shared" si="175"/>
        <v>365</v>
      </c>
      <c r="M842" s="7">
        <f t="shared" si="183"/>
        <v>157516.47318871989</v>
      </c>
      <c r="N842" s="7">
        <f>IF(ISNA(VLOOKUP(B842,'Distribution Data'!$G:$H,2,FALSE)),0,VLOOKUP(B842,'Distribution Data'!$G:$H,2,FALSE))</f>
        <v>0</v>
      </c>
      <c r="O842" s="16">
        <f>IF(ISNA(INDEX($C841:$C$3618,MATCH(TRUE,INDEX($C841:$C$3618&lt;&gt;$C841,0),0))), O841, INDEX($C841:$C$3618,MATCH(TRUE,INDEX($C841:$C$3618&lt;&gt;$C841,0),0)))</f>
        <v>2204599918.2566299</v>
      </c>
      <c r="P842" s="16">
        <f t="shared" si="187"/>
        <v>2034163279.4849682</v>
      </c>
      <c r="Q842" s="27">
        <f t="shared" si="179"/>
        <v>83</v>
      </c>
      <c r="R842" s="7">
        <f t="shared" si="184"/>
        <v>2053453.4791766477</v>
      </c>
      <c r="S842" s="7">
        <f t="shared" si="176"/>
        <v>1807258.0871636677</v>
      </c>
      <c r="T842" s="5">
        <f>VLOOKUP($B842,'Benchmark Data'!$A:$B,2,FALSE)</f>
        <v>15.45</v>
      </c>
      <c r="U842" s="12">
        <f t="shared" si="185"/>
        <v>1.7630231376270501E-2</v>
      </c>
      <c r="V842" s="7">
        <f t="shared" si="186"/>
        <v>2679786521.4231234</v>
      </c>
    </row>
    <row r="843" spans="1:22" x14ac:dyDescent="0.25">
      <c r="A843" s="5">
        <f t="shared" si="177"/>
        <v>2006</v>
      </c>
      <c r="B843" s="6">
        <f t="shared" si="180"/>
        <v>38783</v>
      </c>
      <c r="C843" s="7">
        <f>MAX(SUMIFS('Filing Data'!$V:$V,'Filing Data'!$D:$D,'Benchmark Value'!$B843),C842)</f>
        <v>2034163279.4849682</v>
      </c>
      <c r="D843" s="7">
        <f>SUMIFS('Filing Data'!$Z:$Z,'Filing Data'!$D:$D,'Benchmark Value'!$B843)</f>
        <v>0</v>
      </c>
      <c r="E843" s="16">
        <f t="shared" si="181"/>
        <v>-32367805.370854922</v>
      </c>
      <c r="F843" s="10">
        <f>SUM(D$11:D842)</f>
        <v>-15253541.340253821</v>
      </c>
      <c r="G843" s="10">
        <f t="shared" ref="G843:G906" si="188">COUNTIFS(F$11:F$3618,F843,A$11:A$3618,YEAR(B843))</f>
        <v>365</v>
      </c>
      <c r="H843" s="7">
        <f t="shared" si="182"/>
        <v>-88678.918824260065</v>
      </c>
      <c r="I843" s="16">
        <f>SUMIFS('Filing Data'!$X:$X,'Filing Data'!$D:$D,'Benchmark Value'!$B843)</f>
        <v>0</v>
      </c>
      <c r="J843" s="16">
        <f t="shared" si="178"/>
        <v>57493512.713882759</v>
      </c>
      <c r="K843" s="10">
        <f>SUM(I$11:I842)</f>
        <v>28015936.438124154</v>
      </c>
      <c r="L843" s="27">
        <f t="shared" ref="L843:L906" si="189">COUNTIFS(K$11:K$3618,K843,A$11:A$3618,YEAR(B843))</f>
        <v>365</v>
      </c>
      <c r="M843" s="7">
        <f t="shared" si="183"/>
        <v>157516.47318871989</v>
      </c>
      <c r="N843" s="7">
        <f>IF(ISNA(VLOOKUP(B843,'Distribution Data'!$G:$H,2,FALSE)),0,VLOOKUP(B843,'Distribution Data'!$G:$H,2,FALSE))</f>
        <v>0</v>
      </c>
      <c r="O843" s="16">
        <f>IF(ISNA(INDEX($C842:$C$3618,MATCH(TRUE,INDEX($C842:$C$3618&lt;&gt;$C842,0),0))), O842, INDEX($C842:$C$3618,MATCH(TRUE,INDEX($C842:$C$3618&lt;&gt;$C842,0),0)))</f>
        <v>2204599918.2566299</v>
      </c>
      <c r="P843" s="16">
        <f t="shared" si="187"/>
        <v>2034163279.4849682</v>
      </c>
      <c r="Q843" s="27">
        <f t="shared" si="179"/>
        <v>83</v>
      </c>
      <c r="R843" s="7">
        <f t="shared" si="184"/>
        <v>2053453.4791766477</v>
      </c>
      <c r="S843" s="7">
        <f t="shared" ref="S843:S906" si="190">IF(AND($E$3&lt;&gt;"Y",$E$4&lt;&gt;"Y"),R843-N843+H843, IF(AND($E$3="Y",$E$4="Y"), R843-N843-M843, IF($E$4="Y", R843-N843-M843+H843, IF($E$3="Y", R843-N843, R843-N843))))</f>
        <v>1807258.0871636677</v>
      </c>
      <c r="T843" s="5">
        <f>VLOOKUP($B843,'Benchmark Data'!$A:$B,2,FALSE)</f>
        <v>15.27</v>
      </c>
      <c r="U843" s="12">
        <f t="shared" si="185"/>
        <v>-1.1718884113213375E-2</v>
      </c>
      <c r="V843" s="7">
        <f t="shared" si="186"/>
        <v>2650372965.6684642</v>
      </c>
    </row>
    <row r="844" spans="1:22" x14ac:dyDescent="0.25">
      <c r="A844" s="5">
        <f t="shared" ref="A844:A907" si="191">YEAR(B844)</f>
        <v>2006</v>
      </c>
      <c r="B844" s="6">
        <f t="shared" si="180"/>
        <v>38784</v>
      </c>
      <c r="C844" s="7">
        <f>MAX(SUMIFS('Filing Data'!$V:$V,'Filing Data'!$D:$D,'Benchmark Value'!$B844),C843)</f>
        <v>2034163279.4849682</v>
      </c>
      <c r="D844" s="7">
        <f>SUMIFS('Filing Data'!$Z:$Z,'Filing Data'!$D:$D,'Benchmark Value'!$B844)</f>
        <v>0</v>
      </c>
      <c r="E844" s="16">
        <f t="shared" si="181"/>
        <v>-32367805.370854922</v>
      </c>
      <c r="F844" s="10">
        <f>SUM(D$11:D843)</f>
        <v>-15253541.340253821</v>
      </c>
      <c r="G844" s="10">
        <f t="shared" si="188"/>
        <v>365</v>
      </c>
      <c r="H844" s="7">
        <f t="shared" si="182"/>
        <v>-88678.918824260065</v>
      </c>
      <c r="I844" s="16">
        <f>SUMIFS('Filing Data'!$X:$X,'Filing Data'!$D:$D,'Benchmark Value'!$B844)</f>
        <v>0</v>
      </c>
      <c r="J844" s="16">
        <f t="shared" ref="J844:J907" si="192">IF(I844&lt;&gt;0,J843,IF(ISNA(INDEX($I844:$I1208,MATCH(TRUE,INDEX($I844:$I1208&lt;&gt;$I844,0),0))),0,INDEX($I844:$I1208,MATCH(TRUE,INDEX($I844:$I1208&lt;&gt;$I844,0),0))))</f>
        <v>57493512.713882759</v>
      </c>
      <c r="K844" s="10">
        <f>SUM(I$11:I843)</f>
        <v>28015936.438124154</v>
      </c>
      <c r="L844" s="27">
        <f t="shared" si="189"/>
        <v>365</v>
      </c>
      <c r="M844" s="7">
        <f t="shared" si="183"/>
        <v>157516.47318871989</v>
      </c>
      <c r="N844" s="7">
        <f>IF(ISNA(VLOOKUP(B844,'Distribution Data'!$G:$H,2,FALSE)),0,VLOOKUP(B844,'Distribution Data'!$G:$H,2,FALSE))</f>
        <v>0</v>
      </c>
      <c r="O844" s="16">
        <f>IF(ISNA(INDEX($C843:$C$3618,MATCH(TRUE,INDEX($C843:$C$3618&lt;&gt;$C843,0),0))), O843, INDEX($C843:$C$3618,MATCH(TRUE,INDEX($C843:$C$3618&lt;&gt;$C843,0),0)))</f>
        <v>2204599918.2566299</v>
      </c>
      <c r="P844" s="16">
        <f t="shared" si="187"/>
        <v>2034163279.4849682</v>
      </c>
      <c r="Q844" s="27">
        <f t="shared" ref="Q844:Q907" si="193">MATCH($O844,$C$11:$C$3618,0)-MATCH($C843,$C$11:$C$3618,0)</f>
        <v>83</v>
      </c>
      <c r="R844" s="7">
        <f t="shared" si="184"/>
        <v>2053453.4791766477</v>
      </c>
      <c r="S844" s="7">
        <f t="shared" si="190"/>
        <v>1807258.0871636677</v>
      </c>
      <c r="T844" s="5">
        <f>VLOOKUP($B844,'Benchmark Data'!$A:$B,2,FALSE)</f>
        <v>15.34</v>
      </c>
      <c r="U844" s="12">
        <f t="shared" si="185"/>
        <v>4.573676708569006E-3</v>
      </c>
      <c r="V844" s="7">
        <f t="shared" si="186"/>
        <v>2664329936.1064324</v>
      </c>
    </row>
    <row r="845" spans="1:22" x14ac:dyDescent="0.25">
      <c r="A845" s="5">
        <f t="shared" si="191"/>
        <v>2006</v>
      </c>
      <c r="B845" s="6">
        <f t="shared" ref="B845:B908" si="194">B844+1</f>
        <v>38785</v>
      </c>
      <c r="C845" s="7">
        <f>MAX(SUMIFS('Filing Data'!$V:$V,'Filing Data'!$D:$D,'Benchmark Value'!$B845),C844)</f>
        <v>2034163279.4849682</v>
      </c>
      <c r="D845" s="7">
        <f>SUMIFS('Filing Data'!$Z:$Z,'Filing Data'!$D:$D,'Benchmark Value'!$B845)</f>
        <v>0</v>
      </c>
      <c r="E845" s="16">
        <f t="shared" ref="E845:E908" si="195">IF(D845&lt;&gt;0,E844,IF(ISNA(INDEX($D845:$D1209,MATCH(TRUE,INDEX($D845:$D1209&lt;&gt;$D845,0),0))),0,INDEX($D845:$D1209,MATCH(TRUE,INDEX($D845:$D1209&lt;&gt;$D845,0),0))))</f>
        <v>-32367805.370854922</v>
      </c>
      <c r="F845" s="10">
        <f>SUM(D$11:D844)</f>
        <v>-15253541.340253821</v>
      </c>
      <c r="G845" s="10">
        <f t="shared" si="188"/>
        <v>365</v>
      </c>
      <c r="H845" s="7">
        <f t="shared" ref="H845:H908" si="196">E845/G845</f>
        <v>-88678.918824260065</v>
      </c>
      <c r="I845" s="16">
        <f>SUMIFS('Filing Data'!$X:$X,'Filing Data'!$D:$D,'Benchmark Value'!$B845)</f>
        <v>0</v>
      </c>
      <c r="J845" s="16">
        <f t="shared" si="192"/>
        <v>57493512.713882759</v>
      </c>
      <c r="K845" s="10">
        <f>SUM(I$11:I844)</f>
        <v>28015936.438124154</v>
      </c>
      <c r="L845" s="27">
        <f t="shared" si="189"/>
        <v>365</v>
      </c>
      <c r="M845" s="7">
        <f t="shared" ref="M845:M908" si="197">J845/L845</f>
        <v>157516.47318871989</v>
      </c>
      <c r="N845" s="7">
        <f>IF(ISNA(VLOOKUP(B845,'Distribution Data'!$G:$H,2,FALSE)),0,VLOOKUP(B845,'Distribution Data'!$G:$H,2,FALSE))</f>
        <v>0</v>
      </c>
      <c r="O845" s="16">
        <f>IF(ISNA(INDEX($C844:$C$3618,MATCH(TRUE,INDEX($C844:$C$3618&lt;&gt;$C844,0),0))), O844, INDEX($C844:$C$3618,MATCH(TRUE,INDEX($C844:$C$3618&lt;&gt;$C844,0),0)))</f>
        <v>2204599918.2566299</v>
      </c>
      <c r="P845" s="16">
        <f t="shared" si="187"/>
        <v>2034163279.4849682</v>
      </c>
      <c r="Q845" s="27">
        <f t="shared" si="193"/>
        <v>83</v>
      </c>
      <c r="R845" s="7">
        <f t="shared" ref="R845:R908" si="198">IF(Q845=0, 0, (O845-P845)/Q845)</f>
        <v>2053453.4791766477</v>
      </c>
      <c r="S845" s="7">
        <f t="shared" si="190"/>
        <v>1807258.0871636677</v>
      </c>
      <c r="T845" s="5">
        <f>VLOOKUP($B845,'Benchmark Data'!$A:$B,2,FALSE)</f>
        <v>15.49</v>
      </c>
      <c r="U845" s="12">
        <f t="shared" ref="U845:U908" si="199">LN(T845/T844)</f>
        <v>9.7308584896671942E-3</v>
      </c>
      <c r="V845" s="7">
        <f t="shared" ref="V845:V908" si="200">V844*EXP($U845)+$S845</f>
        <v>2692189964.1033721</v>
      </c>
    </row>
    <row r="846" spans="1:22" x14ac:dyDescent="0.25">
      <c r="A846" s="5">
        <f t="shared" si="191"/>
        <v>2006</v>
      </c>
      <c r="B846" s="6">
        <f t="shared" si="194"/>
        <v>38786</v>
      </c>
      <c r="C846" s="7">
        <f>MAX(SUMIFS('Filing Data'!$V:$V,'Filing Data'!$D:$D,'Benchmark Value'!$B846),C845)</f>
        <v>2034163279.4849682</v>
      </c>
      <c r="D846" s="7">
        <f>SUMIFS('Filing Data'!$Z:$Z,'Filing Data'!$D:$D,'Benchmark Value'!$B846)</f>
        <v>0</v>
      </c>
      <c r="E846" s="16">
        <f t="shared" si="195"/>
        <v>-32367805.370854922</v>
      </c>
      <c r="F846" s="10">
        <f>SUM(D$11:D845)</f>
        <v>-15253541.340253821</v>
      </c>
      <c r="G846" s="10">
        <f t="shared" si="188"/>
        <v>365</v>
      </c>
      <c r="H846" s="7">
        <f t="shared" si="196"/>
        <v>-88678.918824260065</v>
      </c>
      <c r="I846" s="16">
        <f>SUMIFS('Filing Data'!$X:$X,'Filing Data'!$D:$D,'Benchmark Value'!$B846)</f>
        <v>0</v>
      </c>
      <c r="J846" s="16">
        <f t="shared" si="192"/>
        <v>57493512.713882759</v>
      </c>
      <c r="K846" s="10">
        <f>SUM(I$11:I845)</f>
        <v>28015936.438124154</v>
      </c>
      <c r="L846" s="27">
        <f t="shared" si="189"/>
        <v>365</v>
      </c>
      <c r="M846" s="7">
        <f t="shared" si="197"/>
        <v>157516.47318871989</v>
      </c>
      <c r="N846" s="7">
        <f>IF(ISNA(VLOOKUP(B846,'Distribution Data'!$G:$H,2,FALSE)),0,VLOOKUP(B846,'Distribution Data'!$G:$H,2,FALSE))</f>
        <v>0</v>
      </c>
      <c r="O846" s="16">
        <f>IF(ISNA(INDEX($C845:$C$3618,MATCH(TRUE,INDEX($C845:$C$3618&lt;&gt;$C845,0),0))), O845, INDEX($C845:$C$3618,MATCH(TRUE,INDEX($C845:$C$3618&lt;&gt;$C845,0),0)))</f>
        <v>2204599918.2566299</v>
      </c>
      <c r="P846" s="16">
        <f t="shared" si="187"/>
        <v>2034163279.4849682</v>
      </c>
      <c r="Q846" s="27">
        <f t="shared" si="193"/>
        <v>83</v>
      </c>
      <c r="R846" s="7">
        <f t="shared" si="198"/>
        <v>2053453.4791766477</v>
      </c>
      <c r="S846" s="7">
        <f t="shared" si="190"/>
        <v>1807258.0871636677</v>
      </c>
      <c r="T846" s="5">
        <f>VLOOKUP($B846,'Benchmark Data'!$A:$B,2,FALSE)</f>
        <v>15.63</v>
      </c>
      <c r="U846" s="12">
        <f t="shared" si="199"/>
        <v>8.9974900046079116E-3</v>
      </c>
      <c r="V846" s="7">
        <f t="shared" si="200"/>
        <v>2718329474.9325929</v>
      </c>
    </row>
    <row r="847" spans="1:22" x14ac:dyDescent="0.25">
      <c r="A847" s="5">
        <f t="shared" si="191"/>
        <v>2006</v>
      </c>
      <c r="B847" s="6">
        <f t="shared" si="194"/>
        <v>38787</v>
      </c>
      <c r="C847" s="7">
        <f>MAX(SUMIFS('Filing Data'!$V:$V,'Filing Data'!$D:$D,'Benchmark Value'!$B847),C846)</f>
        <v>2034163279.4849682</v>
      </c>
      <c r="D847" s="7">
        <f>SUMIFS('Filing Data'!$Z:$Z,'Filing Data'!$D:$D,'Benchmark Value'!$B847)</f>
        <v>0</v>
      </c>
      <c r="E847" s="16">
        <f t="shared" si="195"/>
        <v>-32367805.370854922</v>
      </c>
      <c r="F847" s="10">
        <f>SUM(D$11:D846)</f>
        <v>-15253541.340253821</v>
      </c>
      <c r="G847" s="10">
        <f t="shared" si="188"/>
        <v>365</v>
      </c>
      <c r="H847" s="7">
        <f t="shared" si="196"/>
        <v>-88678.918824260065</v>
      </c>
      <c r="I847" s="16">
        <f>SUMIFS('Filing Data'!$X:$X,'Filing Data'!$D:$D,'Benchmark Value'!$B847)</f>
        <v>0</v>
      </c>
      <c r="J847" s="16">
        <f t="shared" si="192"/>
        <v>57493512.713882759</v>
      </c>
      <c r="K847" s="10">
        <f>SUM(I$11:I846)</f>
        <v>28015936.438124154</v>
      </c>
      <c r="L847" s="27">
        <f t="shared" si="189"/>
        <v>365</v>
      </c>
      <c r="M847" s="7">
        <f t="shared" si="197"/>
        <v>157516.47318871989</v>
      </c>
      <c r="N847" s="7">
        <f>IF(ISNA(VLOOKUP(B847,'Distribution Data'!$G:$H,2,FALSE)),0,VLOOKUP(B847,'Distribution Data'!$G:$H,2,FALSE))</f>
        <v>0</v>
      </c>
      <c r="O847" s="16">
        <f>IF(ISNA(INDEX($C846:$C$3618,MATCH(TRUE,INDEX($C846:$C$3618&lt;&gt;$C846,0),0))), O846, INDEX($C846:$C$3618,MATCH(TRUE,INDEX($C846:$C$3618&lt;&gt;$C846,0),0)))</f>
        <v>2204599918.2566299</v>
      </c>
      <c r="P847" s="16">
        <f t="shared" si="187"/>
        <v>2034163279.4849682</v>
      </c>
      <c r="Q847" s="27">
        <f t="shared" si="193"/>
        <v>83</v>
      </c>
      <c r="R847" s="7">
        <f t="shared" si="198"/>
        <v>2053453.4791766477</v>
      </c>
      <c r="S847" s="7">
        <f t="shared" si="190"/>
        <v>1807258.0871636677</v>
      </c>
      <c r="T847" s="5">
        <f>VLOOKUP($B847,'Benchmark Data'!$A:$B,2,FALSE)</f>
        <v>15.63</v>
      </c>
      <c r="U847" s="12">
        <f t="shared" si="199"/>
        <v>0</v>
      </c>
      <c r="V847" s="7">
        <f t="shared" si="200"/>
        <v>2720136733.0197563</v>
      </c>
    </row>
    <row r="848" spans="1:22" x14ac:dyDescent="0.25">
      <c r="A848" s="5">
        <f t="shared" si="191"/>
        <v>2006</v>
      </c>
      <c r="B848" s="6">
        <f t="shared" si="194"/>
        <v>38788</v>
      </c>
      <c r="C848" s="7">
        <f>MAX(SUMIFS('Filing Data'!$V:$V,'Filing Data'!$D:$D,'Benchmark Value'!$B848),C847)</f>
        <v>2034163279.4849682</v>
      </c>
      <c r="D848" s="7">
        <f>SUMIFS('Filing Data'!$Z:$Z,'Filing Data'!$D:$D,'Benchmark Value'!$B848)</f>
        <v>0</v>
      </c>
      <c r="E848" s="16">
        <f t="shared" si="195"/>
        <v>-32367805.370854922</v>
      </c>
      <c r="F848" s="10">
        <f>SUM(D$11:D847)</f>
        <v>-15253541.340253821</v>
      </c>
      <c r="G848" s="10">
        <f t="shared" si="188"/>
        <v>365</v>
      </c>
      <c r="H848" s="7">
        <f t="shared" si="196"/>
        <v>-88678.918824260065</v>
      </c>
      <c r="I848" s="16">
        <f>SUMIFS('Filing Data'!$X:$X,'Filing Data'!$D:$D,'Benchmark Value'!$B848)</f>
        <v>0</v>
      </c>
      <c r="J848" s="16">
        <f t="shared" si="192"/>
        <v>57493512.713882759</v>
      </c>
      <c r="K848" s="10">
        <f>SUM(I$11:I847)</f>
        <v>28015936.438124154</v>
      </c>
      <c r="L848" s="27">
        <f t="shared" si="189"/>
        <v>365</v>
      </c>
      <c r="M848" s="7">
        <f t="shared" si="197"/>
        <v>157516.47318871989</v>
      </c>
      <c r="N848" s="7">
        <f>IF(ISNA(VLOOKUP(B848,'Distribution Data'!$G:$H,2,FALSE)),0,VLOOKUP(B848,'Distribution Data'!$G:$H,2,FALSE))</f>
        <v>0</v>
      </c>
      <c r="O848" s="16">
        <f>IF(ISNA(INDEX($C847:$C$3618,MATCH(TRUE,INDEX($C847:$C$3618&lt;&gt;$C847,0),0))), O847, INDEX($C847:$C$3618,MATCH(TRUE,INDEX($C847:$C$3618&lt;&gt;$C847,0),0)))</f>
        <v>2204599918.2566299</v>
      </c>
      <c r="P848" s="16">
        <f t="shared" si="187"/>
        <v>2034163279.4849682</v>
      </c>
      <c r="Q848" s="27">
        <f t="shared" si="193"/>
        <v>83</v>
      </c>
      <c r="R848" s="7">
        <f t="shared" si="198"/>
        <v>2053453.4791766477</v>
      </c>
      <c r="S848" s="7">
        <f t="shared" si="190"/>
        <v>1807258.0871636677</v>
      </c>
      <c r="T848" s="5">
        <f>VLOOKUP($B848,'Benchmark Data'!$A:$B,2,FALSE)</f>
        <v>15.63</v>
      </c>
      <c r="U848" s="12">
        <f t="shared" si="199"/>
        <v>0</v>
      </c>
      <c r="V848" s="7">
        <f t="shared" si="200"/>
        <v>2721943991.1069198</v>
      </c>
    </row>
    <row r="849" spans="1:22" x14ac:dyDescent="0.25">
      <c r="A849" s="5">
        <f t="shared" si="191"/>
        <v>2006</v>
      </c>
      <c r="B849" s="6">
        <f t="shared" si="194"/>
        <v>38789</v>
      </c>
      <c r="C849" s="7">
        <f>MAX(SUMIFS('Filing Data'!$V:$V,'Filing Data'!$D:$D,'Benchmark Value'!$B849),C848)</f>
        <v>2034163279.4849682</v>
      </c>
      <c r="D849" s="7">
        <f>SUMIFS('Filing Data'!$Z:$Z,'Filing Data'!$D:$D,'Benchmark Value'!$B849)</f>
        <v>0</v>
      </c>
      <c r="E849" s="16">
        <f t="shared" si="195"/>
        <v>-32367805.370854922</v>
      </c>
      <c r="F849" s="10">
        <f>SUM(D$11:D848)</f>
        <v>-15253541.340253821</v>
      </c>
      <c r="G849" s="10">
        <f t="shared" si="188"/>
        <v>365</v>
      </c>
      <c r="H849" s="7">
        <f t="shared" si="196"/>
        <v>-88678.918824260065</v>
      </c>
      <c r="I849" s="16">
        <f>SUMIFS('Filing Data'!$X:$X,'Filing Data'!$D:$D,'Benchmark Value'!$B849)</f>
        <v>0</v>
      </c>
      <c r="J849" s="16">
        <f t="shared" si="192"/>
        <v>57493512.713882759</v>
      </c>
      <c r="K849" s="10">
        <f>SUM(I$11:I848)</f>
        <v>28015936.438124154</v>
      </c>
      <c r="L849" s="27">
        <f t="shared" si="189"/>
        <v>365</v>
      </c>
      <c r="M849" s="7">
        <f t="shared" si="197"/>
        <v>157516.47318871989</v>
      </c>
      <c r="N849" s="7">
        <f>IF(ISNA(VLOOKUP(B849,'Distribution Data'!$G:$H,2,FALSE)),0,VLOOKUP(B849,'Distribution Data'!$G:$H,2,FALSE))</f>
        <v>0</v>
      </c>
      <c r="O849" s="16">
        <f>IF(ISNA(INDEX($C848:$C$3618,MATCH(TRUE,INDEX($C848:$C$3618&lt;&gt;$C848,0),0))), O848, INDEX($C848:$C$3618,MATCH(TRUE,INDEX($C848:$C$3618&lt;&gt;$C848,0),0)))</f>
        <v>2204599918.2566299</v>
      </c>
      <c r="P849" s="16">
        <f t="shared" si="187"/>
        <v>2034163279.4849682</v>
      </c>
      <c r="Q849" s="27">
        <f t="shared" si="193"/>
        <v>83</v>
      </c>
      <c r="R849" s="7">
        <f t="shared" si="198"/>
        <v>2053453.4791766477</v>
      </c>
      <c r="S849" s="7">
        <f t="shared" si="190"/>
        <v>1807258.0871636677</v>
      </c>
      <c r="T849" s="5">
        <f>VLOOKUP($B849,'Benchmark Data'!$A:$B,2,FALSE)</f>
        <v>15.54</v>
      </c>
      <c r="U849" s="12">
        <f t="shared" si="199"/>
        <v>-5.7747994938839083E-3</v>
      </c>
      <c r="V849" s="7">
        <f t="shared" si="200"/>
        <v>2708077867.2875175</v>
      </c>
    </row>
    <row r="850" spans="1:22" x14ac:dyDescent="0.25">
      <c r="A850" s="5">
        <f t="shared" si="191"/>
        <v>2006</v>
      </c>
      <c r="B850" s="6">
        <f t="shared" si="194"/>
        <v>38790</v>
      </c>
      <c r="C850" s="7">
        <f>MAX(SUMIFS('Filing Data'!$V:$V,'Filing Data'!$D:$D,'Benchmark Value'!$B850),C849)</f>
        <v>2034163279.4849682</v>
      </c>
      <c r="D850" s="7">
        <f>SUMIFS('Filing Data'!$Z:$Z,'Filing Data'!$D:$D,'Benchmark Value'!$B850)</f>
        <v>0</v>
      </c>
      <c r="E850" s="16">
        <f t="shared" si="195"/>
        <v>-32367805.370854922</v>
      </c>
      <c r="F850" s="10">
        <f>SUM(D$11:D849)</f>
        <v>-15253541.340253821</v>
      </c>
      <c r="G850" s="10">
        <f t="shared" si="188"/>
        <v>365</v>
      </c>
      <c r="H850" s="7">
        <f t="shared" si="196"/>
        <v>-88678.918824260065</v>
      </c>
      <c r="I850" s="16">
        <f>SUMIFS('Filing Data'!$X:$X,'Filing Data'!$D:$D,'Benchmark Value'!$B850)</f>
        <v>0</v>
      </c>
      <c r="J850" s="16">
        <f t="shared" si="192"/>
        <v>57493512.713882759</v>
      </c>
      <c r="K850" s="10">
        <f>SUM(I$11:I849)</f>
        <v>28015936.438124154</v>
      </c>
      <c r="L850" s="27">
        <f t="shared" si="189"/>
        <v>365</v>
      </c>
      <c r="M850" s="7">
        <f t="shared" si="197"/>
        <v>157516.47318871989</v>
      </c>
      <c r="N850" s="7">
        <f>IF(ISNA(VLOOKUP(B850,'Distribution Data'!$G:$H,2,FALSE)),0,VLOOKUP(B850,'Distribution Data'!$G:$H,2,FALSE))</f>
        <v>0</v>
      </c>
      <c r="O850" s="16">
        <f>IF(ISNA(INDEX($C849:$C$3618,MATCH(TRUE,INDEX($C849:$C$3618&lt;&gt;$C849,0),0))), O849, INDEX($C849:$C$3618,MATCH(TRUE,INDEX($C849:$C$3618&lt;&gt;$C849,0),0)))</f>
        <v>2204599918.2566299</v>
      </c>
      <c r="P850" s="16">
        <f t="shared" si="187"/>
        <v>2034163279.4849682</v>
      </c>
      <c r="Q850" s="27">
        <f t="shared" si="193"/>
        <v>83</v>
      </c>
      <c r="R850" s="7">
        <f t="shared" si="198"/>
        <v>2053453.4791766477</v>
      </c>
      <c r="S850" s="7">
        <f t="shared" si="190"/>
        <v>1807258.0871636677</v>
      </c>
      <c r="T850" s="5">
        <f>VLOOKUP($B850,'Benchmark Data'!$A:$B,2,FALSE)</f>
        <v>15.64</v>
      </c>
      <c r="U850" s="12">
        <f t="shared" si="199"/>
        <v>6.4143901776637004E-3</v>
      </c>
      <c r="V850" s="7">
        <f t="shared" si="200"/>
        <v>2727311623.8771749</v>
      </c>
    </row>
    <row r="851" spans="1:22" x14ac:dyDescent="0.25">
      <c r="A851" s="5">
        <f t="shared" si="191"/>
        <v>2006</v>
      </c>
      <c r="B851" s="6">
        <f t="shared" si="194"/>
        <v>38791</v>
      </c>
      <c r="C851" s="7">
        <f>MAX(SUMIFS('Filing Data'!$V:$V,'Filing Data'!$D:$D,'Benchmark Value'!$B851),C850)</f>
        <v>2034163279.4849682</v>
      </c>
      <c r="D851" s="7">
        <f>SUMIFS('Filing Data'!$Z:$Z,'Filing Data'!$D:$D,'Benchmark Value'!$B851)</f>
        <v>0</v>
      </c>
      <c r="E851" s="16">
        <f t="shared" si="195"/>
        <v>-32367805.370854922</v>
      </c>
      <c r="F851" s="10">
        <f>SUM(D$11:D850)</f>
        <v>-15253541.340253821</v>
      </c>
      <c r="G851" s="10">
        <f t="shared" si="188"/>
        <v>365</v>
      </c>
      <c r="H851" s="7">
        <f t="shared" si="196"/>
        <v>-88678.918824260065</v>
      </c>
      <c r="I851" s="16">
        <f>SUMIFS('Filing Data'!$X:$X,'Filing Data'!$D:$D,'Benchmark Value'!$B851)</f>
        <v>0</v>
      </c>
      <c r="J851" s="16">
        <f t="shared" si="192"/>
        <v>57493512.713882759</v>
      </c>
      <c r="K851" s="10">
        <f>SUM(I$11:I850)</f>
        <v>28015936.438124154</v>
      </c>
      <c r="L851" s="27">
        <f t="shared" si="189"/>
        <v>365</v>
      </c>
      <c r="M851" s="7">
        <f t="shared" si="197"/>
        <v>157516.47318871989</v>
      </c>
      <c r="N851" s="7">
        <f>IF(ISNA(VLOOKUP(B851,'Distribution Data'!$G:$H,2,FALSE)),0,VLOOKUP(B851,'Distribution Data'!$G:$H,2,FALSE))</f>
        <v>0</v>
      </c>
      <c r="O851" s="16">
        <f>IF(ISNA(INDEX($C850:$C$3618,MATCH(TRUE,INDEX($C850:$C$3618&lt;&gt;$C850,0),0))), O850, INDEX($C850:$C$3618,MATCH(TRUE,INDEX($C850:$C$3618&lt;&gt;$C850,0),0)))</f>
        <v>2204599918.2566299</v>
      </c>
      <c r="P851" s="16">
        <f t="shared" si="187"/>
        <v>2034163279.4849682</v>
      </c>
      <c r="Q851" s="27">
        <f t="shared" si="193"/>
        <v>83</v>
      </c>
      <c r="R851" s="7">
        <f t="shared" si="198"/>
        <v>2053453.4791766477</v>
      </c>
      <c r="S851" s="7">
        <f t="shared" si="190"/>
        <v>1807258.0871636677</v>
      </c>
      <c r="T851" s="5">
        <f>VLOOKUP($B851,'Benchmark Data'!$A:$B,2,FALSE)</f>
        <v>15.91</v>
      </c>
      <c r="U851" s="12">
        <f t="shared" si="199"/>
        <v>1.7116107232530361E-2</v>
      </c>
      <c r="V851" s="7">
        <f t="shared" si="200"/>
        <v>2776201627.3893275</v>
      </c>
    </row>
    <row r="852" spans="1:22" x14ac:dyDescent="0.25">
      <c r="A852" s="5">
        <f t="shared" si="191"/>
        <v>2006</v>
      </c>
      <c r="B852" s="6">
        <f t="shared" si="194"/>
        <v>38792</v>
      </c>
      <c r="C852" s="7">
        <f>MAX(SUMIFS('Filing Data'!$V:$V,'Filing Data'!$D:$D,'Benchmark Value'!$B852),C851)</f>
        <v>2034163279.4849682</v>
      </c>
      <c r="D852" s="7">
        <f>SUMIFS('Filing Data'!$Z:$Z,'Filing Data'!$D:$D,'Benchmark Value'!$B852)</f>
        <v>0</v>
      </c>
      <c r="E852" s="16">
        <f t="shared" si="195"/>
        <v>-32367805.370854922</v>
      </c>
      <c r="F852" s="10">
        <f>SUM(D$11:D851)</f>
        <v>-15253541.340253821</v>
      </c>
      <c r="G852" s="10">
        <f t="shared" si="188"/>
        <v>365</v>
      </c>
      <c r="H852" s="7">
        <f t="shared" si="196"/>
        <v>-88678.918824260065</v>
      </c>
      <c r="I852" s="16">
        <f>SUMIFS('Filing Data'!$X:$X,'Filing Data'!$D:$D,'Benchmark Value'!$B852)</f>
        <v>0</v>
      </c>
      <c r="J852" s="16">
        <f t="shared" si="192"/>
        <v>57493512.713882759</v>
      </c>
      <c r="K852" s="10">
        <f>SUM(I$11:I851)</f>
        <v>28015936.438124154</v>
      </c>
      <c r="L852" s="27">
        <f t="shared" si="189"/>
        <v>365</v>
      </c>
      <c r="M852" s="7">
        <f t="shared" si="197"/>
        <v>157516.47318871989</v>
      </c>
      <c r="N852" s="7">
        <f>IF(ISNA(VLOOKUP(B852,'Distribution Data'!$G:$H,2,FALSE)),0,VLOOKUP(B852,'Distribution Data'!$G:$H,2,FALSE))</f>
        <v>0</v>
      </c>
      <c r="O852" s="16">
        <f>IF(ISNA(INDEX($C851:$C$3618,MATCH(TRUE,INDEX($C851:$C$3618&lt;&gt;$C851,0),0))), O851, INDEX($C851:$C$3618,MATCH(TRUE,INDEX($C851:$C$3618&lt;&gt;$C851,0),0)))</f>
        <v>2204599918.2566299</v>
      </c>
      <c r="P852" s="16">
        <f t="shared" si="187"/>
        <v>2034163279.4849682</v>
      </c>
      <c r="Q852" s="27">
        <f t="shared" si="193"/>
        <v>83</v>
      </c>
      <c r="R852" s="7">
        <f t="shared" si="198"/>
        <v>2053453.4791766477</v>
      </c>
      <c r="S852" s="7">
        <f t="shared" si="190"/>
        <v>1807258.0871636677</v>
      </c>
      <c r="T852" s="5">
        <f>VLOOKUP($B852,'Benchmark Data'!$A:$B,2,FALSE)</f>
        <v>16.07</v>
      </c>
      <c r="U852" s="12">
        <f t="shared" si="199"/>
        <v>1.000633739972576E-2</v>
      </c>
      <c r="V852" s="7">
        <f t="shared" si="200"/>
        <v>2805927946.4684644</v>
      </c>
    </row>
    <row r="853" spans="1:22" x14ac:dyDescent="0.25">
      <c r="A853" s="5">
        <f t="shared" si="191"/>
        <v>2006</v>
      </c>
      <c r="B853" s="6">
        <f t="shared" si="194"/>
        <v>38793</v>
      </c>
      <c r="C853" s="7">
        <f>MAX(SUMIFS('Filing Data'!$V:$V,'Filing Data'!$D:$D,'Benchmark Value'!$B853),C852)</f>
        <v>2034163279.4849682</v>
      </c>
      <c r="D853" s="7">
        <f>SUMIFS('Filing Data'!$Z:$Z,'Filing Data'!$D:$D,'Benchmark Value'!$B853)</f>
        <v>0</v>
      </c>
      <c r="E853" s="16">
        <f t="shared" si="195"/>
        <v>-32367805.370854922</v>
      </c>
      <c r="F853" s="10">
        <f>SUM(D$11:D852)</f>
        <v>-15253541.340253821</v>
      </c>
      <c r="G853" s="10">
        <f t="shared" si="188"/>
        <v>365</v>
      </c>
      <c r="H853" s="7">
        <f t="shared" si="196"/>
        <v>-88678.918824260065</v>
      </c>
      <c r="I853" s="16">
        <f>SUMIFS('Filing Data'!$X:$X,'Filing Data'!$D:$D,'Benchmark Value'!$B853)</f>
        <v>0</v>
      </c>
      <c r="J853" s="16">
        <f t="shared" si="192"/>
        <v>57493512.713882759</v>
      </c>
      <c r="K853" s="10">
        <f>SUM(I$11:I852)</f>
        <v>28015936.438124154</v>
      </c>
      <c r="L853" s="27">
        <f t="shared" si="189"/>
        <v>365</v>
      </c>
      <c r="M853" s="7">
        <f t="shared" si="197"/>
        <v>157516.47318871989</v>
      </c>
      <c r="N853" s="7">
        <f>IF(ISNA(VLOOKUP(B853,'Distribution Data'!$G:$H,2,FALSE)),0,VLOOKUP(B853,'Distribution Data'!$G:$H,2,FALSE))</f>
        <v>0</v>
      </c>
      <c r="O853" s="16">
        <f>IF(ISNA(INDEX($C852:$C$3618,MATCH(TRUE,INDEX($C852:$C$3618&lt;&gt;$C852,0),0))), O852, INDEX($C852:$C$3618,MATCH(TRUE,INDEX($C852:$C$3618&lt;&gt;$C852,0),0)))</f>
        <v>2204599918.2566299</v>
      </c>
      <c r="P853" s="16">
        <f t="shared" si="187"/>
        <v>2034163279.4849682</v>
      </c>
      <c r="Q853" s="27">
        <f t="shared" si="193"/>
        <v>83</v>
      </c>
      <c r="R853" s="7">
        <f t="shared" si="198"/>
        <v>2053453.4791766477</v>
      </c>
      <c r="S853" s="7">
        <f t="shared" si="190"/>
        <v>1807258.0871636677</v>
      </c>
      <c r="T853" s="5">
        <f>VLOOKUP($B853,'Benchmark Data'!$A:$B,2,FALSE)</f>
        <v>16.21</v>
      </c>
      <c r="U853" s="12">
        <f t="shared" si="199"/>
        <v>8.6741559981634801E-3</v>
      </c>
      <c r="V853" s="7">
        <f t="shared" si="200"/>
        <v>2832180127.5491304</v>
      </c>
    </row>
    <row r="854" spans="1:22" x14ac:dyDescent="0.25">
      <c r="A854" s="5">
        <f t="shared" si="191"/>
        <v>2006</v>
      </c>
      <c r="B854" s="6">
        <f t="shared" si="194"/>
        <v>38794</v>
      </c>
      <c r="C854" s="7">
        <f>MAX(SUMIFS('Filing Data'!$V:$V,'Filing Data'!$D:$D,'Benchmark Value'!$B854),C853)</f>
        <v>2034163279.4849682</v>
      </c>
      <c r="D854" s="7">
        <f>SUMIFS('Filing Data'!$Z:$Z,'Filing Data'!$D:$D,'Benchmark Value'!$B854)</f>
        <v>0</v>
      </c>
      <c r="E854" s="16">
        <f t="shared" si="195"/>
        <v>-32367805.370854922</v>
      </c>
      <c r="F854" s="10">
        <f>SUM(D$11:D853)</f>
        <v>-15253541.340253821</v>
      </c>
      <c r="G854" s="10">
        <f t="shared" si="188"/>
        <v>365</v>
      </c>
      <c r="H854" s="7">
        <f t="shared" si="196"/>
        <v>-88678.918824260065</v>
      </c>
      <c r="I854" s="16">
        <f>SUMIFS('Filing Data'!$X:$X,'Filing Data'!$D:$D,'Benchmark Value'!$B854)</f>
        <v>0</v>
      </c>
      <c r="J854" s="16">
        <f t="shared" si="192"/>
        <v>57493512.713882759</v>
      </c>
      <c r="K854" s="10">
        <f>SUM(I$11:I853)</f>
        <v>28015936.438124154</v>
      </c>
      <c r="L854" s="27">
        <f t="shared" si="189"/>
        <v>365</v>
      </c>
      <c r="M854" s="7">
        <f t="shared" si="197"/>
        <v>157516.47318871989</v>
      </c>
      <c r="N854" s="7">
        <f>IF(ISNA(VLOOKUP(B854,'Distribution Data'!$G:$H,2,FALSE)),0,VLOOKUP(B854,'Distribution Data'!$G:$H,2,FALSE))</f>
        <v>0</v>
      </c>
      <c r="O854" s="16">
        <f>IF(ISNA(INDEX($C853:$C$3618,MATCH(TRUE,INDEX($C853:$C$3618&lt;&gt;$C853,0),0))), O853, INDEX($C853:$C$3618,MATCH(TRUE,INDEX($C853:$C$3618&lt;&gt;$C853,0),0)))</f>
        <v>2204599918.2566299</v>
      </c>
      <c r="P854" s="16">
        <f t="shared" si="187"/>
        <v>2034163279.4849682</v>
      </c>
      <c r="Q854" s="27">
        <f t="shared" si="193"/>
        <v>83</v>
      </c>
      <c r="R854" s="7">
        <f t="shared" si="198"/>
        <v>2053453.4791766477</v>
      </c>
      <c r="S854" s="7">
        <f t="shared" si="190"/>
        <v>1807258.0871636677</v>
      </c>
      <c r="T854" s="5">
        <f>VLOOKUP($B854,'Benchmark Data'!$A:$B,2,FALSE)</f>
        <v>16.21</v>
      </c>
      <c r="U854" s="12">
        <f t="shared" si="199"/>
        <v>0</v>
      </c>
      <c r="V854" s="7">
        <f t="shared" si="200"/>
        <v>2833987385.6362939</v>
      </c>
    </row>
    <row r="855" spans="1:22" x14ac:dyDescent="0.25">
      <c r="A855" s="5">
        <f t="shared" si="191"/>
        <v>2006</v>
      </c>
      <c r="B855" s="6">
        <f t="shared" si="194"/>
        <v>38795</v>
      </c>
      <c r="C855" s="7">
        <f>MAX(SUMIFS('Filing Data'!$V:$V,'Filing Data'!$D:$D,'Benchmark Value'!$B855),C854)</f>
        <v>2034163279.4849682</v>
      </c>
      <c r="D855" s="7">
        <f>SUMIFS('Filing Data'!$Z:$Z,'Filing Data'!$D:$D,'Benchmark Value'!$B855)</f>
        <v>0</v>
      </c>
      <c r="E855" s="16">
        <f t="shared" si="195"/>
        <v>-32367805.370854922</v>
      </c>
      <c r="F855" s="10">
        <f>SUM(D$11:D854)</f>
        <v>-15253541.340253821</v>
      </c>
      <c r="G855" s="10">
        <f t="shared" si="188"/>
        <v>365</v>
      </c>
      <c r="H855" s="7">
        <f t="shared" si="196"/>
        <v>-88678.918824260065</v>
      </c>
      <c r="I855" s="16">
        <f>SUMIFS('Filing Data'!$X:$X,'Filing Data'!$D:$D,'Benchmark Value'!$B855)</f>
        <v>0</v>
      </c>
      <c r="J855" s="16">
        <f t="shared" si="192"/>
        <v>57493512.713882759</v>
      </c>
      <c r="K855" s="10">
        <f>SUM(I$11:I854)</f>
        <v>28015936.438124154</v>
      </c>
      <c r="L855" s="27">
        <f t="shared" si="189"/>
        <v>365</v>
      </c>
      <c r="M855" s="7">
        <f t="shared" si="197"/>
        <v>157516.47318871989</v>
      </c>
      <c r="N855" s="7">
        <f>IF(ISNA(VLOOKUP(B855,'Distribution Data'!$G:$H,2,FALSE)),0,VLOOKUP(B855,'Distribution Data'!$G:$H,2,FALSE))</f>
        <v>0</v>
      </c>
      <c r="O855" s="16">
        <f>IF(ISNA(INDEX($C854:$C$3618,MATCH(TRUE,INDEX($C854:$C$3618&lt;&gt;$C854,0),0))), O854, INDEX($C854:$C$3618,MATCH(TRUE,INDEX($C854:$C$3618&lt;&gt;$C854,0),0)))</f>
        <v>2204599918.2566299</v>
      </c>
      <c r="P855" s="16">
        <f t="shared" si="187"/>
        <v>2034163279.4849682</v>
      </c>
      <c r="Q855" s="27">
        <f t="shared" si="193"/>
        <v>83</v>
      </c>
      <c r="R855" s="7">
        <f t="shared" si="198"/>
        <v>2053453.4791766477</v>
      </c>
      <c r="S855" s="7">
        <f t="shared" si="190"/>
        <v>1807258.0871636677</v>
      </c>
      <c r="T855" s="5">
        <f>VLOOKUP($B855,'Benchmark Data'!$A:$B,2,FALSE)</f>
        <v>16.21</v>
      </c>
      <c r="U855" s="12">
        <f t="shared" si="199"/>
        <v>0</v>
      </c>
      <c r="V855" s="7">
        <f t="shared" si="200"/>
        <v>2835794643.7234573</v>
      </c>
    </row>
    <row r="856" spans="1:22" x14ac:dyDescent="0.25">
      <c r="A856" s="5">
        <f t="shared" si="191"/>
        <v>2006</v>
      </c>
      <c r="B856" s="6">
        <f t="shared" si="194"/>
        <v>38796</v>
      </c>
      <c r="C856" s="7">
        <f>MAX(SUMIFS('Filing Data'!$V:$V,'Filing Data'!$D:$D,'Benchmark Value'!$B856),C855)</f>
        <v>2034163279.4849682</v>
      </c>
      <c r="D856" s="7">
        <f>SUMIFS('Filing Data'!$Z:$Z,'Filing Data'!$D:$D,'Benchmark Value'!$B856)</f>
        <v>0</v>
      </c>
      <c r="E856" s="16">
        <f t="shared" si="195"/>
        <v>-32367805.370854922</v>
      </c>
      <c r="F856" s="10">
        <f>SUM(D$11:D855)</f>
        <v>-15253541.340253821</v>
      </c>
      <c r="G856" s="10">
        <f t="shared" si="188"/>
        <v>365</v>
      </c>
      <c r="H856" s="7">
        <f t="shared" si="196"/>
        <v>-88678.918824260065</v>
      </c>
      <c r="I856" s="16">
        <f>SUMIFS('Filing Data'!$X:$X,'Filing Data'!$D:$D,'Benchmark Value'!$B856)</f>
        <v>0</v>
      </c>
      <c r="J856" s="16">
        <f t="shared" si="192"/>
        <v>57493512.713882759</v>
      </c>
      <c r="K856" s="10">
        <f>SUM(I$11:I855)</f>
        <v>28015936.438124154</v>
      </c>
      <c r="L856" s="27">
        <f t="shared" si="189"/>
        <v>365</v>
      </c>
      <c r="M856" s="7">
        <f t="shared" si="197"/>
        <v>157516.47318871989</v>
      </c>
      <c r="N856" s="7">
        <f>IF(ISNA(VLOOKUP(B856,'Distribution Data'!$G:$H,2,FALSE)),0,VLOOKUP(B856,'Distribution Data'!$G:$H,2,FALSE))</f>
        <v>0</v>
      </c>
      <c r="O856" s="16">
        <f>IF(ISNA(INDEX($C855:$C$3618,MATCH(TRUE,INDEX($C855:$C$3618&lt;&gt;$C855,0),0))), O855, INDEX($C855:$C$3618,MATCH(TRUE,INDEX($C855:$C$3618&lt;&gt;$C855,0),0)))</f>
        <v>2204599918.2566299</v>
      </c>
      <c r="P856" s="16">
        <f t="shared" si="187"/>
        <v>2034163279.4849682</v>
      </c>
      <c r="Q856" s="27">
        <f t="shared" si="193"/>
        <v>83</v>
      </c>
      <c r="R856" s="7">
        <f t="shared" si="198"/>
        <v>2053453.4791766477</v>
      </c>
      <c r="S856" s="7">
        <f t="shared" si="190"/>
        <v>1807258.0871636677</v>
      </c>
      <c r="T856" s="5">
        <f>VLOOKUP($B856,'Benchmark Data'!$A:$B,2,FALSE)</f>
        <v>15.96</v>
      </c>
      <c r="U856" s="12">
        <f t="shared" si="199"/>
        <v>-1.5542743725922062E-2</v>
      </c>
      <c r="V856" s="7">
        <f t="shared" si="200"/>
        <v>2793866635.8679395</v>
      </c>
    </row>
    <row r="857" spans="1:22" x14ac:dyDescent="0.25">
      <c r="A857" s="5">
        <f t="shared" si="191"/>
        <v>2006</v>
      </c>
      <c r="B857" s="6">
        <f t="shared" si="194"/>
        <v>38797</v>
      </c>
      <c r="C857" s="7">
        <f>MAX(SUMIFS('Filing Data'!$V:$V,'Filing Data'!$D:$D,'Benchmark Value'!$B857),C856)</f>
        <v>2034163279.4849682</v>
      </c>
      <c r="D857" s="7">
        <f>SUMIFS('Filing Data'!$Z:$Z,'Filing Data'!$D:$D,'Benchmark Value'!$B857)</f>
        <v>0</v>
      </c>
      <c r="E857" s="16">
        <f t="shared" si="195"/>
        <v>-32367805.370854922</v>
      </c>
      <c r="F857" s="10">
        <f>SUM(D$11:D856)</f>
        <v>-15253541.340253821</v>
      </c>
      <c r="G857" s="10">
        <f t="shared" si="188"/>
        <v>365</v>
      </c>
      <c r="H857" s="7">
        <f t="shared" si="196"/>
        <v>-88678.918824260065</v>
      </c>
      <c r="I857" s="16">
        <f>SUMIFS('Filing Data'!$X:$X,'Filing Data'!$D:$D,'Benchmark Value'!$B857)</f>
        <v>0</v>
      </c>
      <c r="J857" s="16">
        <f t="shared" si="192"/>
        <v>57493512.713882759</v>
      </c>
      <c r="K857" s="10">
        <f>SUM(I$11:I856)</f>
        <v>28015936.438124154</v>
      </c>
      <c r="L857" s="27">
        <f t="shared" si="189"/>
        <v>365</v>
      </c>
      <c r="M857" s="7">
        <f t="shared" si="197"/>
        <v>157516.47318871989</v>
      </c>
      <c r="N857" s="7">
        <f>IF(ISNA(VLOOKUP(B857,'Distribution Data'!$G:$H,2,FALSE)),0,VLOOKUP(B857,'Distribution Data'!$G:$H,2,FALSE))</f>
        <v>0</v>
      </c>
      <c r="O857" s="16">
        <f>IF(ISNA(INDEX($C856:$C$3618,MATCH(TRUE,INDEX($C856:$C$3618&lt;&gt;$C856,0),0))), O856, INDEX($C856:$C$3618,MATCH(TRUE,INDEX($C856:$C$3618&lt;&gt;$C856,0),0)))</f>
        <v>2204599918.2566299</v>
      </c>
      <c r="P857" s="16">
        <f t="shared" si="187"/>
        <v>2034163279.4849682</v>
      </c>
      <c r="Q857" s="27">
        <f t="shared" si="193"/>
        <v>83</v>
      </c>
      <c r="R857" s="7">
        <f t="shared" si="198"/>
        <v>2053453.4791766477</v>
      </c>
      <c r="S857" s="7">
        <f t="shared" si="190"/>
        <v>1807258.0871636677</v>
      </c>
      <c r="T857" s="5">
        <f>VLOOKUP($B857,'Benchmark Data'!$A:$B,2,FALSE)</f>
        <v>15.77</v>
      </c>
      <c r="U857" s="12">
        <f t="shared" si="199"/>
        <v>-1.1976191046715762E-2</v>
      </c>
      <c r="V857" s="7">
        <f t="shared" si="200"/>
        <v>2762413576.8614368</v>
      </c>
    </row>
    <row r="858" spans="1:22" x14ac:dyDescent="0.25">
      <c r="A858" s="5">
        <f t="shared" si="191"/>
        <v>2006</v>
      </c>
      <c r="B858" s="6">
        <f t="shared" si="194"/>
        <v>38798</v>
      </c>
      <c r="C858" s="7">
        <f>MAX(SUMIFS('Filing Data'!$V:$V,'Filing Data'!$D:$D,'Benchmark Value'!$B858),C857)</f>
        <v>2034163279.4849682</v>
      </c>
      <c r="D858" s="7">
        <f>SUMIFS('Filing Data'!$Z:$Z,'Filing Data'!$D:$D,'Benchmark Value'!$B858)</f>
        <v>0</v>
      </c>
      <c r="E858" s="16">
        <f t="shared" si="195"/>
        <v>-32367805.370854922</v>
      </c>
      <c r="F858" s="10">
        <f>SUM(D$11:D857)</f>
        <v>-15253541.340253821</v>
      </c>
      <c r="G858" s="10">
        <f t="shared" si="188"/>
        <v>365</v>
      </c>
      <c r="H858" s="7">
        <f t="shared" si="196"/>
        <v>-88678.918824260065</v>
      </c>
      <c r="I858" s="16">
        <f>SUMIFS('Filing Data'!$X:$X,'Filing Data'!$D:$D,'Benchmark Value'!$B858)</f>
        <v>0</v>
      </c>
      <c r="J858" s="16">
        <f t="shared" si="192"/>
        <v>57493512.713882759</v>
      </c>
      <c r="K858" s="10">
        <f>SUM(I$11:I857)</f>
        <v>28015936.438124154</v>
      </c>
      <c r="L858" s="27">
        <f t="shared" si="189"/>
        <v>365</v>
      </c>
      <c r="M858" s="7">
        <f t="shared" si="197"/>
        <v>157516.47318871989</v>
      </c>
      <c r="N858" s="7">
        <f>IF(ISNA(VLOOKUP(B858,'Distribution Data'!$G:$H,2,FALSE)),0,VLOOKUP(B858,'Distribution Data'!$G:$H,2,FALSE))</f>
        <v>0</v>
      </c>
      <c r="O858" s="16">
        <f>IF(ISNA(INDEX($C857:$C$3618,MATCH(TRUE,INDEX($C857:$C$3618&lt;&gt;$C857,0),0))), O857, INDEX($C857:$C$3618,MATCH(TRUE,INDEX($C857:$C$3618&lt;&gt;$C857,0),0)))</f>
        <v>2204599918.2566299</v>
      </c>
      <c r="P858" s="16">
        <f t="shared" si="187"/>
        <v>2034163279.4849682</v>
      </c>
      <c r="Q858" s="27">
        <f t="shared" si="193"/>
        <v>83</v>
      </c>
      <c r="R858" s="7">
        <f t="shared" si="198"/>
        <v>2053453.4791766477</v>
      </c>
      <c r="S858" s="7">
        <f t="shared" si="190"/>
        <v>1807258.0871636677</v>
      </c>
      <c r="T858" s="5">
        <f>VLOOKUP($B858,'Benchmark Data'!$A:$B,2,FALSE)</f>
        <v>15.82</v>
      </c>
      <c r="U858" s="12">
        <f t="shared" si="199"/>
        <v>3.1655613645609321E-3</v>
      </c>
      <c r="V858" s="7">
        <f t="shared" si="200"/>
        <v>2772979280.0242553</v>
      </c>
    </row>
    <row r="859" spans="1:22" x14ac:dyDescent="0.25">
      <c r="A859" s="5">
        <f t="shared" si="191"/>
        <v>2006</v>
      </c>
      <c r="B859" s="6">
        <f t="shared" si="194"/>
        <v>38799</v>
      </c>
      <c r="C859" s="7">
        <f>MAX(SUMIFS('Filing Data'!$V:$V,'Filing Data'!$D:$D,'Benchmark Value'!$B859),C858)</f>
        <v>2034163279.4849682</v>
      </c>
      <c r="D859" s="7">
        <f>SUMIFS('Filing Data'!$Z:$Z,'Filing Data'!$D:$D,'Benchmark Value'!$B859)</f>
        <v>0</v>
      </c>
      <c r="E859" s="16">
        <f t="shared" si="195"/>
        <v>-32367805.370854922</v>
      </c>
      <c r="F859" s="10">
        <f>SUM(D$11:D858)</f>
        <v>-15253541.340253821</v>
      </c>
      <c r="G859" s="10">
        <f t="shared" si="188"/>
        <v>365</v>
      </c>
      <c r="H859" s="7">
        <f t="shared" si="196"/>
        <v>-88678.918824260065</v>
      </c>
      <c r="I859" s="16">
        <f>SUMIFS('Filing Data'!$X:$X,'Filing Data'!$D:$D,'Benchmark Value'!$B859)</f>
        <v>0</v>
      </c>
      <c r="J859" s="16">
        <f t="shared" si="192"/>
        <v>57493512.713882759</v>
      </c>
      <c r="K859" s="10">
        <f>SUM(I$11:I858)</f>
        <v>28015936.438124154</v>
      </c>
      <c r="L859" s="27">
        <f t="shared" si="189"/>
        <v>365</v>
      </c>
      <c r="M859" s="7">
        <f t="shared" si="197"/>
        <v>157516.47318871989</v>
      </c>
      <c r="N859" s="7">
        <f>IF(ISNA(VLOOKUP(B859,'Distribution Data'!$G:$H,2,FALSE)),0,VLOOKUP(B859,'Distribution Data'!$G:$H,2,FALSE))</f>
        <v>0</v>
      </c>
      <c r="O859" s="16">
        <f>IF(ISNA(INDEX($C858:$C$3618,MATCH(TRUE,INDEX($C858:$C$3618&lt;&gt;$C858,0),0))), O858, INDEX($C858:$C$3618,MATCH(TRUE,INDEX($C858:$C$3618&lt;&gt;$C858,0),0)))</f>
        <v>2204599918.2566299</v>
      </c>
      <c r="P859" s="16">
        <f t="shared" si="187"/>
        <v>2034163279.4849682</v>
      </c>
      <c r="Q859" s="27">
        <f t="shared" si="193"/>
        <v>83</v>
      </c>
      <c r="R859" s="7">
        <f t="shared" si="198"/>
        <v>2053453.4791766477</v>
      </c>
      <c r="S859" s="7">
        <f t="shared" si="190"/>
        <v>1807258.0871636677</v>
      </c>
      <c r="T859" s="5">
        <f>VLOOKUP($B859,'Benchmark Data'!$A:$B,2,FALSE)</f>
        <v>15.86</v>
      </c>
      <c r="U859" s="12">
        <f t="shared" si="199"/>
        <v>2.5252538671939884E-3</v>
      </c>
      <c r="V859" s="7">
        <f t="shared" si="200"/>
        <v>2781797863.7246275</v>
      </c>
    </row>
    <row r="860" spans="1:22" x14ac:dyDescent="0.25">
      <c r="A860" s="5">
        <f t="shared" si="191"/>
        <v>2006</v>
      </c>
      <c r="B860" s="6">
        <f t="shared" si="194"/>
        <v>38800</v>
      </c>
      <c r="C860" s="7">
        <f>MAX(SUMIFS('Filing Data'!$V:$V,'Filing Data'!$D:$D,'Benchmark Value'!$B860),C859)</f>
        <v>2204599918.2566299</v>
      </c>
      <c r="D860" s="7">
        <f>SUMIFS('Filing Data'!$Z:$Z,'Filing Data'!$D:$D,'Benchmark Value'!$B860)</f>
        <v>0</v>
      </c>
      <c r="E860" s="16">
        <f t="shared" si="195"/>
        <v>-32367805.370854922</v>
      </c>
      <c r="F860" s="10">
        <f>SUM(D$11:D859)</f>
        <v>-15253541.340253821</v>
      </c>
      <c r="G860" s="10">
        <f t="shared" si="188"/>
        <v>365</v>
      </c>
      <c r="H860" s="7">
        <f t="shared" si="196"/>
        <v>-88678.918824260065</v>
      </c>
      <c r="I860" s="16">
        <f>SUMIFS('Filing Data'!$X:$X,'Filing Data'!$D:$D,'Benchmark Value'!$B860)</f>
        <v>0</v>
      </c>
      <c r="J860" s="16">
        <f t="shared" si="192"/>
        <v>57493512.713882759</v>
      </c>
      <c r="K860" s="10">
        <f>SUM(I$11:I859)</f>
        <v>28015936.438124154</v>
      </c>
      <c r="L860" s="27">
        <f t="shared" si="189"/>
        <v>365</v>
      </c>
      <c r="M860" s="7">
        <f t="shared" si="197"/>
        <v>157516.47318871989</v>
      </c>
      <c r="N860" s="7">
        <f>IF(ISNA(VLOOKUP(B860,'Distribution Data'!$G:$H,2,FALSE)),0,VLOOKUP(B860,'Distribution Data'!$G:$H,2,FALSE))</f>
        <v>0</v>
      </c>
      <c r="O860" s="16">
        <f>IF(ISNA(INDEX($C859:$C$3618,MATCH(TRUE,INDEX($C859:$C$3618&lt;&gt;$C859,0),0))), O859, INDEX($C859:$C$3618,MATCH(TRUE,INDEX($C859:$C$3618&lt;&gt;$C859,0),0)))</f>
        <v>2204599918.2566299</v>
      </c>
      <c r="P860" s="16">
        <f t="shared" si="187"/>
        <v>2034163279.4849682</v>
      </c>
      <c r="Q860" s="27">
        <f t="shared" si="193"/>
        <v>83</v>
      </c>
      <c r="R860" s="7">
        <f t="shared" si="198"/>
        <v>2053453.4791766477</v>
      </c>
      <c r="S860" s="7">
        <f t="shared" si="190"/>
        <v>1807258.0871636677</v>
      </c>
      <c r="T860" s="5">
        <f>VLOOKUP($B860,'Benchmark Data'!$A:$B,2,FALSE)</f>
        <v>15.79</v>
      </c>
      <c r="U860" s="12">
        <f t="shared" si="199"/>
        <v>-4.4233879391512168E-3</v>
      </c>
      <c r="V860" s="7">
        <f t="shared" si="200"/>
        <v>2771327325.4397402</v>
      </c>
    </row>
    <row r="861" spans="1:22" x14ac:dyDescent="0.25">
      <c r="A861" s="5">
        <f t="shared" si="191"/>
        <v>2006</v>
      </c>
      <c r="B861" s="6">
        <f t="shared" si="194"/>
        <v>38801</v>
      </c>
      <c r="C861" s="7">
        <f>MAX(SUMIFS('Filing Data'!$V:$V,'Filing Data'!$D:$D,'Benchmark Value'!$B861),C860)</f>
        <v>2204599918.2566299</v>
      </c>
      <c r="D861" s="7">
        <f>SUMIFS('Filing Data'!$Z:$Z,'Filing Data'!$D:$D,'Benchmark Value'!$B861)</f>
        <v>0</v>
      </c>
      <c r="E861" s="16">
        <f t="shared" si="195"/>
        <v>-32367805.370854922</v>
      </c>
      <c r="F861" s="10">
        <f>SUM(D$11:D860)</f>
        <v>-15253541.340253821</v>
      </c>
      <c r="G861" s="10">
        <f t="shared" si="188"/>
        <v>365</v>
      </c>
      <c r="H861" s="7">
        <f t="shared" si="196"/>
        <v>-88678.918824260065</v>
      </c>
      <c r="I861" s="16">
        <f>SUMIFS('Filing Data'!$X:$X,'Filing Data'!$D:$D,'Benchmark Value'!$B861)</f>
        <v>0</v>
      </c>
      <c r="J861" s="16">
        <f t="shared" si="192"/>
        <v>57493512.713882759</v>
      </c>
      <c r="K861" s="10">
        <f>SUM(I$11:I860)</f>
        <v>28015936.438124154</v>
      </c>
      <c r="L861" s="27">
        <f t="shared" si="189"/>
        <v>365</v>
      </c>
      <c r="M861" s="7">
        <f t="shared" si="197"/>
        <v>157516.47318871989</v>
      </c>
      <c r="N861" s="7">
        <f>IF(ISNA(VLOOKUP(B861,'Distribution Data'!$G:$H,2,FALSE)),0,VLOOKUP(B861,'Distribution Data'!$G:$H,2,FALSE))</f>
        <v>0</v>
      </c>
      <c r="O861" s="16">
        <f>IF(ISNA(INDEX($C860:$C$3618,MATCH(TRUE,INDEX($C860:$C$3618&lt;&gt;$C860,0),0))), O860, INDEX($C860:$C$3618,MATCH(TRUE,INDEX($C860:$C$3618&lt;&gt;$C860,0),0)))</f>
        <v>2204599918.257628</v>
      </c>
      <c r="P861" s="16">
        <f t="shared" si="187"/>
        <v>2204599918.2566299</v>
      </c>
      <c r="Q861" s="27">
        <f t="shared" si="193"/>
        <v>2</v>
      </c>
      <c r="R861" s="7">
        <f t="shared" si="198"/>
        <v>4.9901008605957031E-4</v>
      </c>
      <c r="S861" s="7">
        <f t="shared" si="190"/>
        <v>-246195.39151396987</v>
      </c>
      <c r="T861" s="5">
        <f>VLOOKUP($B861,'Benchmark Data'!$A:$B,2,FALSE)</f>
        <v>15.79</v>
      </c>
      <c r="U861" s="12">
        <f t="shared" si="199"/>
        <v>0</v>
      </c>
      <c r="V861" s="7">
        <f t="shared" si="200"/>
        <v>2771081130.0482264</v>
      </c>
    </row>
    <row r="862" spans="1:22" x14ac:dyDescent="0.25">
      <c r="A862" s="5">
        <f t="shared" si="191"/>
        <v>2006</v>
      </c>
      <c r="B862" s="6">
        <f t="shared" si="194"/>
        <v>38802</v>
      </c>
      <c r="C862" s="7">
        <f>MAX(SUMIFS('Filing Data'!$V:$V,'Filing Data'!$D:$D,'Benchmark Value'!$B862),C861)</f>
        <v>2204599918.257628</v>
      </c>
      <c r="D862" s="7">
        <f>SUMIFS('Filing Data'!$Z:$Z,'Filing Data'!$D:$D,'Benchmark Value'!$B862)</f>
        <v>0</v>
      </c>
      <c r="E862" s="16">
        <f t="shared" si="195"/>
        <v>-32367805.370854922</v>
      </c>
      <c r="F862" s="10">
        <f>SUM(D$11:D861)</f>
        <v>-15253541.340253821</v>
      </c>
      <c r="G862" s="10">
        <f t="shared" si="188"/>
        <v>365</v>
      </c>
      <c r="H862" s="7">
        <f t="shared" si="196"/>
        <v>-88678.918824260065</v>
      </c>
      <c r="I862" s="16">
        <f>SUMIFS('Filing Data'!$X:$X,'Filing Data'!$D:$D,'Benchmark Value'!$B862)</f>
        <v>0</v>
      </c>
      <c r="J862" s="16">
        <f t="shared" si="192"/>
        <v>57493512.713882759</v>
      </c>
      <c r="K862" s="10">
        <f>SUM(I$11:I861)</f>
        <v>28015936.438124154</v>
      </c>
      <c r="L862" s="27">
        <f t="shared" si="189"/>
        <v>365</v>
      </c>
      <c r="M862" s="7">
        <f t="shared" si="197"/>
        <v>157516.47318871989</v>
      </c>
      <c r="N862" s="7">
        <f>IF(ISNA(VLOOKUP(B862,'Distribution Data'!$G:$H,2,FALSE)),0,VLOOKUP(B862,'Distribution Data'!$G:$H,2,FALSE))</f>
        <v>0</v>
      </c>
      <c r="O862" s="16">
        <f>IF(ISNA(INDEX($C861:$C$3618,MATCH(TRUE,INDEX($C861:$C$3618&lt;&gt;$C861,0),0))), O861, INDEX($C861:$C$3618,MATCH(TRUE,INDEX($C861:$C$3618&lt;&gt;$C861,0),0)))</f>
        <v>2204599918.257628</v>
      </c>
      <c r="P862" s="16">
        <f t="shared" si="187"/>
        <v>2204599918.2566299</v>
      </c>
      <c r="Q862" s="27">
        <f t="shared" si="193"/>
        <v>2</v>
      </c>
      <c r="R862" s="7">
        <f t="shared" si="198"/>
        <v>4.9901008605957031E-4</v>
      </c>
      <c r="S862" s="7">
        <f t="shared" si="190"/>
        <v>-246195.39151396987</v>
      </c>
      <c r="T862" s="5">
        <f>VLOOKUP($B862,'Benchmark Data'!$A:$B,2,FALSE)</f>
        <v>15.79</v>
      </c>
      <c r="U862" s="12">
        <f t="shared" si="199"/>
        <v>0</v>
      </c>
      <c r="V862" s="7">
        <f t="shared" si="200"/>
        <v>2770834934.6567125</v>
      </c>
    </row>
    <row r="863" spans="1:22" x14ac:dyDescent="0.25">
      <c r="A863" s="5">
        <f t="shared" si="191"/>
        <v>2006</v>
      </c>
      <c r="B863" s="6">
        <f t="shared" si="194"/>
        <v>38803</v>
      </c>
      <c r="C863" s="7">
        <f>MAX(SUMIFS('Filing Data'!$V:$V,'Filing Data'!$D:$D,'Benchmark Value'!$B863),C862)</f>
        <v>2204599918.257628</v>
      </c>
      <c r="D863" s="7">
        <f>SUMIFS('Filing Data'!$Z:$Z,'Filing Data'!$D:$D,'Benchmark Value'!$B863)</f>
        <v>0</v>
      </c>
      <c r="E863" s="16">
        <f t="shared" si="195"/>
        <v>-32367805.370854922</v>
      </c>
      <c r="F863" s="10">
        <f>SUM(D$11:D862)</f>
        <v>-15253541.340253821</v>
      </c>
      <c r="G863" s="10">
        <f t="shared" si="188"/>
        <v>365</v>
      </c>
      <c r="H863" s="7">
        <f t="shared" si="196"/>
        <v>-88678.918824260065</v>
      </c>
      <c r="I863" s="16">
        <f>SUMIFS('Filing Data'!$X:$X,'Filing Data'!$D:$D,'Benchmark Value'!$B863)</f>
        <v>0</v>
      </c>
      <c r="J863" s="16">
        <f t="shared" si="192"/>
        <v>57493512.713882759</v>
      </c>
      <c r="K863" s="10">
        <f>SUM(I$11:I862)</f>
        <v>28015936.438124154</v>
      </c>
      <c r="L863" s="27">
        <f t="shared" si="189"/>
        <v>365</v>
      </c>
      <c r="M863" s="7">
        <f t="shared" si="197"/>
        <v>157516.47318871989</v>
      </c>
      <c r="N863" s="7">
        <f>IF(ISNA(VLOOKUP(B863,'Distribution Data'!$G:$H,2,FALSE)),0,VLOOKUP(B863,'Distribution Data'!$G:$H,2,FALSE))</f>
        <v>0</v>
      </c>
      <c r="O863" s="16">
        <f>IF(ISNA(INDEX($C862:$C$3618,MATCH(TRUE,INDEX($C862:$C$3618&lt;&gt;$C862,0),0))), O862, INDEX($C862:$C$3618,MATCH(TRUE,INDEX($C862:$C$3618&lt;&gt;$C862,0),0)))</f>
        <v>2314665265.1917253</v>
      </c>
      <c r="P863" s="16">
        <f t="shared" si="187"/>
        <v>2204599918.257628</v>
      </c>
      <c r="Q863" s="27">
        <f t="shared" si="193"/>
        <v>47</v>
      </c>
      <c r="R863" s="7">
        <f t="shared" si="198"/>
        <v>2341815.8922148361</v>
      </c>
      <c r="S863" s="7">
        <f t="shared" si="190"/>
        <v>2095620.5002018563</v>
      </c>
      <c r="T863" s="5">
        <f>VLOOKUP($B863,'Benchmark Data'!$A:$B,2,FALSE)</f>
        <v>15.65</v>
      </c>
      <c r="U863" s="12">
        <f t="shared" si="199"/>
        <v>-8.905911281388422E-3</v>
      </c>
      <c r="V863" s="7">
        <f t="shared" si="200"/>
        <v>2748363304.3113198</v>
      </c>
    </row>
    <row r="864" spans="1:22" x14ac:dyDescent="0.25">
      <c r="A864" s="5">
        <f t="shared" si="191"/>
        <v>2006</v>
      </c>
      <c r="B864" s="6">
        <f t="shared" si="194"/>
        <v>38804</v>
      </c>
      <c r="C864" s="7">
        <f>MAX(SUMIFS('Filing Data'!$V:$V,'Filing Data'!$D:$D,'Benchmark Value'!$B864),C863)</f>
        <v>2204599918.257628</v>
      </c>
      <c r="D864" s="7">
        <f>SUMIFS('Filing Data'!$Z:$Z,'Filing Data'!$D:$D,'Benchmark Value'!$B864)</f>
        <v>0</v>
      </c>
      <c r="E864" s="16">
        <f t="shared" si="195"/>
        <v>-32367805.370854922</v>
      </c>
      <c r="F864" s="10">
        <f>SUM(D$11:D863)</f>
        <v>-15253541.340253821</v>
      </c>
      <c r="G864" s="10">
        <f t="shared" si="188"/>
        <v>365</v>
      </c>
      <c r="H864" s="7">
        <f t="shared" si="196"/>
        <v>-88678.918824260065</v>
      </c>
      <c r="I864" s="16">
        <f>SUMIFS('Filing Data'!$X:$X,'Filing Data'!$D:$D,'Benchmark Value'!$B864)</f>
        <v>0</v>
      </c>
      <c r="J864" s="16">
        <f t="shared" si="192"/>
        <v>57493512.713882759</v>
      </c>
      <c r="K864" s="10">
        <f>SUM(I$11:I863)</f>
        <v>28015936.438124154</v>
      </c>
      <c r="L864" s="27">
        <f t="shared" si="189"/>
        <v>365</v>
      </c>
      <c r="M864" s="7">
        <f t="shared" si="197"/>
        <v>157516.47318871989</v>
      </c>
      <c r="N864" s="7">
        <f>IF(ISNA(VLOOKUP(B864,'Distribution Data'!$G:$H,2,FALSE)),0,VLOOKUP(B864,'Distribution Data'!$G:$H,2,FALSE))</f>
        <v>0</v>
      </c>
      <c r="O864" s="16">
        <f>IF(ISNA(INDEX($C863:$C$3618,MATCH(TRUE,INDEX($C863:$C$3618&lt;&gt;$C863,0),0))), O863, INDEX($C863:$C$3618,MATCH(TRUE,INDEX($C863:$C$3618&lt;&gt;$C863,0),0)))</f>
        <v>2314665265.1917253</v>
      </c>
      <c r="P864" s="16">
        <f t="shared" si="187"/>
        <v>2204599918.257628</v>
      </c>
      <c r="Q864" s="27">
        <f t="shared" si="193"/>
        <v>47</v>
      </c>
      <c r="R864" s="7">
        <f t="shared" si="198"/>
        <v>2341815.8922148361</v>
      </c>
      <c r="S864" s="7">
        <f t="shared" si="190"/>
        <v>2095620.5002018563</v>
      </c>
      <c r="T864" s="5">
        <f>VLOOKUP($B864,'Benchmark Data'!$A:$B,2,FALSE)</f>
        <v>15.82</v>
      </c>
      <c r="U864" s="12">
        <f t="shared" si="199"/>
        <v>1.080404535334549E-2</v>
      </c>
      <c r="V864" s="7">
        <f t="shared" si="200"/>
        <v>2780313350.4813566</v>
      </c>
    </row>
    <row r="865" spans="1:22" x14ac:dyDescent="0.25">
      <c r="A865" s="5">
        <f t="shared" si="191"/>
        <v>2006</v>
      </c>
      <c r="B865" s="6">
        <f t="shared" si="194"/>
        <v>38805</v>
      </c>
      <c r="C865" s="7">
        <f>MAX(SUMIFS('Filing Data'!$V:$V,'Filing Data'!$D:$D,'Benchmark Value'!$B865),C864)</f>
        <v>2204599918.257628</v>
      </c>
      <c r="D865" s="7">
        <f>SUMIFS('Filing Data'!$Z:$Z,'Filing Data'!$D:$D,'Benchmark Value'!$B865)</f>
        <v>0</v>
      </c>
      <c r="E865" s="16">
        <f t="shared" si="195"/>
        <v>-32367805.370854922</v>
      </c>
      <c r="F865" s="10">
        <f>SUM(D$11:D864)</f>
        <v>-15253541.340253821</v>
      </c>
      <c r="G865" s="10">
        <f t="shared" si="188"/>
        <v>365</v>
      </c>
      <c r="H865" s="7">
        <f t="shared" si="196"/>
        <v>-88678.918824260065</v>
      </c>
      <c r="I865" s="16">
        <f>SUMIFS('Filing Data'!$X:$X,'Filing Data'!$D:$D,'Benchmark Value'!$B865)</f>
        <v>0</v>
      </c>
      <c r="J865" s="16">
        <f t="shared" si="192"/>
        <v>57493512.713882759</v>
      </c>
      <c r="K865" s="10">
        <f>SUM(I$11:I864)</f>
        <v>28015936.438124154</v>
      </c>
      <c r="L865" s="27">
        <f t="shared" si="189"/>
        <v>365</v>
      </c>
      <c r="M865" s="7">
        <f t="shared" si="197"/>
        <v>157516.47318871989</v>
      </c>
      <c r="N865" s="7">
        <f>IF(ISNA(VLOOKUP(B865,'Distribution Data'!$G:$H,2,FALSE)),0,VLOOKUP(B865,'Distribution Data'!$G:$H,2,FALSE))</f>
        <v>0</v>
      </c>
      <c r="O865" s="16">
        <f>IF(ISNA(INDEX($C864:$C$3618,MATCH(TRUE,INDEX($C864:$C$3618&lt;&gt;$C864,0),0))), O864, INDEX($C864:$C$3618,MATCH(TRUE,INDEX($C864:$C$3618&lt;&gt;$C864,0),0)))</f>
        <v>2314665265.1917253</v>
      </c>
      <c r="P865" s="16">
        <f t="shared" si="187"/>
        <v>2204599918.257628</v>
      </c>
      <c r="Q865" s="27">
        <f t="shared" si="193"/>
        <v>47</v>
      </c>
      <c r="R865" s="7">
        <f t="shared" si="198"/>
        <v>2341815.8922148361</v>
      </c>
      <c r="S865" s="7">
        <f t="shared" si="190"/>
        <v>2095620.5002018563</v>
      </c>
      <c r="T865" s="5">
        <f>VLOOKUP($B865,'Benchmark Data'!$A:$B,2,FALSE)</f>
        <v>16.149999999999999</v>
      </c>
      <c r="U865" s="12">
        <f t="shared" si="199"/>
        <v>2.0645087329157718E-2</v>
      </c>
      <c r="V865" s="7">
        <f t="shared" si="200"/>
        <v>2840405393.5895762</v>
      </c>
    </row>
    <row r="866" spans="1:22" x14ac:dyDescent="0.25">
      <c r="A866" s="5">
        <f t="shared" si="191"/>
        <v>2006</v>
      </c>
      <c r="B866" s="6">
        <f t="shared" si="194"/>
        <v>38806</v>
      </c>
      <c r="C866" s="7">
        <f>MAX(SUMIFS('Filing Data'!$V:$V,'Filing Data'!$D:$D,'Benchmark Value'!$B866),C865)</f>
        <v>2204599918.257628</v>
      </c>
      <c r="D866" s="7">
        <f>SUMIFS('Filing Data'!$Z:$Z,'Filing Data'!$D:$D,'Benchmark Value'!$B866)</f>
        <v>0</v>
      </c>
      <c r="E866" s="16">
        <f t="shared" si="195"/>
        <v>-32367805.370854922</v>
      </c>
      <c r="F866" s="10">
        <f>SUM(D$11:D865)</f>
        <v>-15253541.340253821</v>
      </c>
      <c r="G866" s="10">
        <f t="shared" si="188"/>
        <v>365</v>
      </c>
      <c r="H866" s="7">
        <f t="shared" si="196"/>
        <v>-88678.918824260065</v>
      </c>
      <c r="I866" s="16">
        <f>SUMIFS('Filing Data'!$X:$X,'Filing Data'!$D:$D,'Benchmark Value'!$B866)</f>
        <v>0</v>
      </c>
      <c r="J866" s="16">
        <f t="shared" si="192"/>
        <v>57493512.713882759</v>
      </c>
      <c r="K866" s="10">
        <f>SUM(I$11:I865)</f>
        <v>28015936.438124154</v>
      </c>
      <c r="L866" s="27">
        <f t="shared" si="189"/>
        <v>365</v>
      </c>
      <c r="M866" s="7">
        <f t="shared" si="197"/>
        <v>157516.47318871989</v>
      </c>
      <c r="N866" s="7">
        <f>IF(ISNA(VLOOKUP(B866,'Distribution Data'!$G:$H,2,FALSE)),0,VLOOKUP(B866,'Distribution Data'!$G:$H,2,FALSE))</f>
        <v>0</v>
      </c>
      <c r="O866" s="16">
        <f>IF(ISNA(INDEX($C865:$C$3618,MATCH(TRUE,INDEX($C865:$C$3618&lt;&gt;$C865,0),0))), O865, INDEX($C865:$C$3618,MATCH(TRUE,INDEX($C865:$C$3618&lt;&gt;$C865,0),0)))</f>
        <v>2314665265.1917253</v>
      </c>
      <c r="P866" s="16">
        <f t="shared" si="187"/>
        <v>2204599918.257628</v>
      </c>
      <c r="Q866" s="27">
        <f t="shared" si="193"/>
        <v>47</v>
      </c>
      <c r="R866" s="7">
        <f t="shared" si="198"/>
        <v>2341815.8922148361</v>
      </c>
      <c r="S866" s="7">
        <f t="shared" si="190"/>
        <v>2095620.5002018563</v>
      </c>
      <c r="T866" s="5">
        <f>VLOOKUP($B866,'Benchmark Data'!$A:$B,2,FALSE)</f>
        <v>15.91</v>
      </c>
      <c r="U866" s="12">
        <f t="shared" si="199"/>
        <v>-1.4972207318969928E-2</v>
      </c>
      <c r="V866" s="7">
        <f t="shared" si="200"/>
        <v>2800290655.2995925</v>
      </c>
    </row>
    <row r="867" spans="1:22" x14ac:dyDescent="0.25">
      <c r="A867" s="5">
        <f t="shared" si="191"/>
        <v>2006</v>
      </c>
      <c r="B867" s="6">
        <f t="shared" si="194"/>
        <v>38807</v>
      </c>
      <c r="C867" s="7">
        <f>MAX(SUMIFS('Filing Data'!$V:$V,'Filing Data'!$D:$D,'Benchmark Value'!$B867),C866)</f>
        <v>2204599918.257628</v>
      </c>
      <c r="D867" s="7">
        <f>SUMIFS('Filing Data'!$Z:$Z,'Filing Data'!$D:$D,'Benchmark Value'!$B867)</f>
        <v>0</v>
      </c>
      <c r="E867" s="16">
        <f t="shared" si="195"/>
        <v>-32367805.370854922</v>
      </c>
      <c r="F867" s="10">
        <f>SUM(D$11:D866)</f>
        <v>-15253541.340253821</v>
      </c>
      <c r="G867" s="10">
        <f t="shared" si="188"/>
        <v>365</v>
      </c>
      <c r="H867" s="7">
        <f t="shared" si="196"/>
        <v>-88678.918824260065</v>
      </c>
      <c r="I867" s="16">
        <f>SUMIFS('Filing Data'!$X:$X,'Filing Data'!$D:$D,'Benchmark Value'!$B867)</f>
        <v>0</v>
      </c>
      <c r="J867" s="16">
        <f t="shared" si="192"/>
        <v>57493512.713882759</v>
      </c>
      <c r="K867" s="10">
        <f>SUM(I$11:I866)</f>
        <v>28015936.438124154</v>
      </c>
      <c r="L867" s="27">
        <f t="shared" si="189"/>
        <v>365</v>
      </c>
      <c r="M867" s="7">
        <f t="shared" si="197"/>
        <v>157516.47318871989</v>
      </c>
      <c r="N867" s="7">
        <f>IF(ISNA(VLOOKUP(B867,'Distribution Data'!$G:$H,2,FALSE)),0,VLOOKUP(B867,'Distribution Data'!$G:$H,2,FALSE))</f>
        <v>11198747.008941488</v>
      </c>
      <c r="O867" s="16">
        <f>IF(ISNA(INDEX($C866:$C$3618,MATCH(TRUE,INDEX($C866:$C$3618&lt;&gt;$C866,0),0))), O866, INDEX($C866:$C$3618,MATCH(TRUE,INDEX($C866:$C$3618&lt;&gt;$C866,0),0)))</f>
        <v>2314665265.1917253</v>
      </c>
      <c r="P867" s="16">
        <f t="shared" si="187"/>
        <v>2204599918.257628</v>
      </c>
      <c r="Q867" s="27">
        <f t="shared" si="193"/>
        <v>47</v>
      </c>
      <c r="R867" s="7">
        <f t="shared" si="198"/>
        <v>2341815.8922148361</v>
      </c>
      <c r="S867" s="7">
        <f t="shared" si="190"/>
        <v>-9103126.5087396316</v>
      </c>
      <c r="T867" s="5">
        <f>VLOOKUP($B867,'Benchmark Data'!$A:$B,2,FALSE)</f>
        <v>15.94</v>
      </c>
      <c r="U867" s="12">
        <f t="shared" si="199"/>
        <v>1.8838310123735441E-3</v>
      </c>
      <c r="V867" s="7">
        <f t="shared" si="200"/>
        <v>2796467775.1553402</v>
      </c>
    </row>
    <row r="868" spans="1:22" x14ac:dyDescent="0.25">
      <c r="A868" s="5">
        <f t="shared" si="191"/>
        <v>2006</v>
      </c>
      <c r="B868" s="6">
        <f t="shared" si="194"/>
        <v>38808</v>
      </c>
      <c r="C868" s="7">
        <f>MAX(SUMIFS('Filing Data'!$V:$V,'Filing Data'!$D:$D,'Benchmark Value'!$B868),C867)</f>
        <v>2204599918.257628</v>
      </c>
      <c r="D868" s="7">
        <f>SUMIFS('Filing Data'!$Z:$Z,'Filing Data'!$D:$D,'Benchmark Value'!$B868)</f>
        <v>0</v>
      </c>
      <c r="E868" s="16">
        <f t="shared" si="195"/>
        <v>-32367805.370854922</v>
      </c>
      <c r="F868" s="10">
        <f>SUM(D$11:D867)</f>
        <v>-15253541.340253821</v>
      </c>
      <c r="G868" s="10">
        <f t="shared" si="188"/>
        <v>365</v>
      </c>
      <c r="H868" s="7">
        <f t="shared" si="196"/>
        <v>-88678.918824260065</v>
      </c>
      <c r="I868" s="16">
        <f>SUMIFS('Filing Data'!$X:$X,'Filing Data'!$D:$D,'Benchmark Value'!$B868)</f>
        <v>0</v>
      </c>
      <c r="J868" s="16">
        <f t="shared" si="192"/>
        <v>57493512.713882759</v>
      </c>
      <c r="K868" s="10">
        <f>SUM(I$11:I867)</f>
        <v>28015936.438124154</v>
      </c>
      <c r="L868" s="27">
        <f t="shared" si="189"/>
        <v>365</v>
      </c>
      <c r="M868" s="7">
        <f t="shared" si="197"/>
        <v>157516.47318871989</v>
      </c>
      <c r="N868" s="7">
        <f>IF(ISNA(VLOOKUP(B868,'Distribution Data'!$G:$H,2,FALSE)),0,VLOOKUP(B868,'Distribution Data'!$G:$H,2,FALSE))</f>
        <v>0</v>
      </c>
      <c r="O868" s="16">
        <f>IF(ISNA(INDEX($C867:$C$3618,MATCH(TRUE,INDEX($C867:$C$3618&lt;&gt;$C867,0),0))), O867, INDEX($C867:$C$3618,MATCH(TRUE,INDEX($C867:$C$3618&lt;&gt;$C867,0),0)))</f>
        <v>2314665265.1917253</v>
      </c>
      <c r="P868" s="16">
        <f t="shared" si="187"/>
        <v>2204599918.257628</v>
      </c>
      <c r="Q868" s="27">
        <f t="shared" si="193"/>
        <v>47</v>
      </c>
      <c r="R868" s="7">
        <f t="shared" si="198"/>
        <v>2341815.8922148361</v>
      </c>
      <c r="S868" s="7">
        <f t="shared" si="190"/>
        <v>2095620.5002018563</v>
      </c>
      <c r="T868" s="5">
        <f>VLOOKUP($B868,'Benchmark Data'!$A:$B,2,FALSE)</f>
        <v>15.94</v>
      </c>
      <c r="U868" s="12">
        <f t="shared" si="199"/>
        <v>0</v>
      </c>
      <c r="V868" s="7">
        <f t="shared" si="200"/>
        <v>2798563395.6555419</v>
      </c>
    </row>
    <row r="869" spans="1:22" x14ac:dyDescent="0.25">
      <c r="A869" s="5">
        <f t="shared" si="191"/>
        <v>2006</v>
      </c>
      <c r="B869" s="6">
        <f t="shared" si="194"/>
        <v>38809</v>
      </c>
      <c r="C869" s="7">
        <f>MAX(SUMIFS('Filing Data'!$V:$V,'Filing Data'!$D:$D,'Benchmark Value'!$B869),C868)</f>
        <v>2204599918.257628</v>
      </c>
      <c r="D869" s="7">
        <f>SUMIFS('Filing Data'!$Z:$Z,'Filing Data'!$D:$D,'Benchmark Value'!$B869)</f>
        <v>0</v>
      </c>
      <c r="E869" s="16">
        <f t="shared" si="195"/>
        <v>-32367805.370854922</v>
      </c>
      <c r="F869" s="10">
        <f>SUM(D$11:D868)</f>
        <v>-15253541.340253821</v>
      </c>
      <c r="G869" s="10">
        <f t="shared" si="188"/>
        <v>365</v>
      </c>
      <c r="H869" s="7">
        <f t="shared" si="196"/>
        <v>-88678.918824260065</v>
      </c>
      <c r="I869" s="16">
        <f>SUMIFS('Filing Data'!$X:$X,'Filing Data'!$D:$D,'Benchmark Value'!$B869)</f>
        <v>0</v>
      </c>
      <c r="J869" s="16">
        <f t="shared" si="192"/>
        <v>57493512.713882759</v>
      </c>
      <c r="K869" s="10">
        <f>SUM(I$11:I868)</f>
        <v>28015936.438124154</v>
      </c>
      <c r="L869" s="27">
        <f t="shared" si="189"/>
        <v>365</v>
      </c>
      <c r="M869" s="7">
        <f t="shared" si="197"/>
        <v>157516.47318871989</v>
      </c>
      <c r="N869" s="7">
        <f>IF(ISNA(VLOOKUP(B869,'Distribution Data'!$G:$H,2,FALSE)),0,VLOOKUP(B869,'Distribution Data'!$G:$H,2,FALSE))</f>
        <v>0</v>
      </c>
      <c r="O869" s="16">
        <f>IF(ISNA(INDEX($C868:$C$3618,MATCH(TRUE,INDEX($C868:$C$3618&lt;&gt;$C868,0),0))), O868, INDEX($C868:$C$3618,MATCH(TRUE,INDEX($C868:$C$3618&lt;&gt;$C868,0),0)))</f>
        <v>2314665265.1917253</v>
      </c>
      <c r="P869" s="16">
        <f t="shared" si="187"/>
        <v>2204599918.257628</v>
      </c>
      <c r="Q869" s="27">
        <f t="shared" si="193"/>
        <v>47</v>
      </c>
      <c r="R869" s="7">
        <f t="shared" si="198"/>
        <v>2341815.8922148361</v>
      </c>
      <c r="S869" s="7">
        <f t="shared" si="190"/>
        <v>2095620.5002018563</v>
      </c>
      <c r="T869" s="5">
        <f>VLOOKUP($B869,'Benchmark Data'!$A:$B,2,FALSE)</f>
        <v>15.94</v>
      </c>
      <c r="U869" s="12">
        <f t="shared" si="199"/>
        <v>0</v>
      </c>
      <c r="V869" s="7">
        <f t="shared" si="200"/>
        <v>2800659016.1557436</v>
      </c>
    </row>
    <row r="870" spans="1:22" x14ac:dyDescent="0.25">
      <c r="A870" s="5">
        <f t="shared" si="191"/>
        <v>2006</v>
      </c>
      <c r="B870" s="6">
        <f t="shared" si="194"/>
        <v>38810</v>
      </c>
      <c r="C870" s="7">
        <f>MAX(SUMIFS('Filing Data'!$V:$V,'Filing Data'!$D:$D,'Benchmark Value'!$B870),C869)</f>
        <v>2204599918.257628</v>
      </c>
      <c r="D870" s="7">
        <f>SUMIFS('Filing Data'!$Z:$Z,'Filing Data'!$D:$D,'Benchmark Value'!$B870)</f>
        <v>0</v>
      </c>
      <c r="E870" s="16">
        <f t="shared" si="195"/>
        <v>-32367805.370854922</v>
      </c>
      <c r="F870" s="10">
        <f>SUM(D$11:D869)</f>
        <v>-15253541.340253821</v>
      </c>
      <c r="G870" s="10">
        <f t="shared" si="188"/>
        <v>365</v>
      </c>
      <c r="H870" s="7">
        <f t="shared" si="196"/>
        <v>-88678.918824260065</v>
      </c>
      <c r="I870" s="16">
        <f>SUMIFS('Filing Data'!$X:$X,'Filing Data'!$D:$D,'Benchmark Value'!$B870)</f>
        <v>0</v>
      </c>
      <c r="J870" s="16">
        <f t="shared" si="192"/>
        <v>57493512.713882759</v>
      </c>
      <c r="K870" s="10">
        <f>SUM(I$11:I869)</f>
        <v>28015936.438124154</v>
      </c>
      <c r="L870" s="27">
        <f t="shared" si="189"/>
        <v>365</v>
      </c>
      <c r="M870" s="7">
        <f t="shared" si="197"/>
        <v>157516.47318871989</v>
      </c>
      <c r="N870" s="7">
        <f>IF(ISNA(VLOOKUP(B870,'Distribution Data'!$G:$H,2,FALSE)),0,VLOOKUP(B870,'Distribution Data'!$G:$H,2,FALSE))</f>
        <v>0</v>
      </c>
      <c r="O870" s="16">
        <f>IF(ISNA(INDEX($C869:$C$3618,MATCH(TRUE,INDEX($C869:$C$3618&lt;&gt;$C869,0),0))), O869, INDEX($C869:$C$3618,MATCH(TRUE,INDEX($C869:$C$3618&lt;&gt;$C869,0),0)))</f>
        <v>2314665265.1917253</v>
      </c>
      <c r="P870" s="16">
        <f t="shared" si="187"/>
        <v>2204599918.257628</v>
      </c>
      <c r="Q870" s="27">
        <f t="shared" si="193"/>
        <v>47</v>
      </c>
      <c r="R870" s="7">
        <f t="shared" si="198"/>
        <v>2341815.8922148361</v>
      </c>
      <c r="S870" s="7">
        <f t="shared" si="190"/>
        <v>2095620.5002018563</v>
      </c>
      <c r="T870" s="5">
        <f>VLOOKUP($B870,'Benchmark Data'!$A:$B,2,FALSE)</f>
        <v>15.64</v>
      </c>
      <c r="U870" s="12">
        <f t="shared" si="199"/>
        <v>-1.8999938244903942E-2</v>
      </c>
      <c r="V870" s="7">
        <f t="shared" si="200"/>
        <v>2750044617.5313077</v>
      </c>
    </row>
    <row r="871" spans="1:22" x14ac:dyDescent="0.25">
      <c r="A871" s="5">
        <f t="shared" si="191"/>
        <v>2006</v>
      </c>
      <c r="B871" s="6">
        <f t="shared" si="194"/>
        <v>38811</v>
      </c>
      <c r="C871" s="7">
        <f>MAX(SUMIFS('Filing Data'!$V:$V,'Filing Data'!$D:$D,'Benchmark Value'!$B871),C870)</f>
        <v>2204599918.257628</v>
      </c>
      <c r="D871" s="7">
        <f>SUMIFS('Filing Data'!$Z:$Z,'Filing Data'!$D:$D,'Benchmark Value'!$B871)</f>
        <v>0</v>
      </c>
      <c r="E871" s="16">
        <f t="shared" si="195"/>
        <v>-32367805.370854922</v>
      </c>
      <c r="F871" s="10">
        <f>SUM(D$11:D870)</f>
        <v>-15253541.340253821</v>
      </c>
      <c r="G871" s="10">
        <f t="shared" si="188"/>
        <v>365</v>
      </c>
      <c r="H871" s="7">
        <f t="shared" si="196"/>
        <v>-88678.918824260065</v>
      </c>
      <c r="I871" s="16">
        <f>SUMIFS('Filing Data'!$X:$X,'Filing Data'!$D:$D,'Benchmark Value'!$B871)</f>
        <v>0</v>
      </c>
      <c r="J871" s="16">
        <f t="shared" si="192"/>
        <v>57493512.713882759</v>
      </c>
      <c r="K871" s="10">
        <f>SUM(I$11:I870)</f>
        <v>28015936.438124154</v>
      </c>
      <c r="L871" s="27">
        <f t="shared" si="189"/>
        <v>365</v>
      </c>
      <c r="M871" s="7">
        <f t="shared" si="197"/>
        <v>157516.47318871989</v>
      </c>
      <c r="N871" s="7">
        <f>IF(ISNA(VLOOKUP(B871,'Distribution Data'!$G:$H,2,FALSE)),0,VLOOKUP(B871,'Distribution Data'!$G:$H,2,FALSE))</f>
        <v>0</v>
      </c>
      <c r="O871" s="16">
        <f>IF(ISNA(INDEX($C870:$C$3618,MATCH(TRUE,INDEX($C870:$C$3618&lt;&gt;$C870,0),0))), O870, INDEX($C870:$C$3618,MATCH(TRUE,INDEX($C870:$C$3618&lt;&gt;$C870,0),0)))</f>
        <v>2314665265.1917253</v>
      </c>
      <c r="P871" s="16">
        <f t="shared" si="187"/>
        <v>2204599918.257628</v>
      </c>
      <c r="Q871" s="27">
        <f t="shared" si="193"/>
        <v>47</v>
      </c>
      <c r="R871" s="7">
        <f t="shared" si="198"/>
        <v>2341815.8922148361</v>
      </c>
      <c r="S871" s="7">
        <f t="shared" si="190"/>
        <v>2095620.5002018563</v>
      </c>
      <c r="T871" s="5">
        <f>VLOOKUP($B871,'Benchmark Data'!$A:$B,2,FALSE)</f>
        <v>15.53</v>
      </c>
      <c r="U871" s="12">
        <f t="shared" si="199"/>
        <v>-7.0580979565693586E-3</v>
      </c>
      <c r="V871" s="7">
        <f t="shared" si="200"/>
        <v>2732798492.0002789</v>
      </c>
    </row>
    <row r="872" spans="1:22" x14ac:dyDescent="0.25">
      <c r="A872" s="5">
        <f t="shared" si="191"/>
        <v>2006</v>
      </c>
      <c r="B872" s="6">
        <f t="shared" si="194"/>
        <v>38812</v>
      </c>
      <c r="C872" s="7">
        <f>MAX(SUMIFS('Filing Data'!$V:$V,'Filing Data'!$D:$D,'Benchmark Value'!$B872),C871)</f>
        <v>2204599918.257628</v>
      </c>
      <c r="D872" s="7">
        <f>SUMIFS('Filing Data'!$Z:$Z,'Filing Data'!$D:$D,'Benchmark Value'!$B872)</f>
        <v>0</v>
      </c>
      <c r="E872" s="16">
        <f t="shared" si="195"/>
        <v>-32367805.370854922</v>
      </c>
      <c r="F872" s="10">
        <f>SUM(D$11:D871)</f>
        <v>-15253541.340253821</v>
      </c>
      <c r="G872" s="10">
        <f t="shared" si="188"/>
        <v>365</v>
      </c>
      <c r="H872" s="7">
        <f t="shared" si="196"/>
        <v>-88678.918824260065</v>
      </c>
      <c r="I872" s="16">
        <f>SUMIFS('Filing Data'!$X:$X,'Filing Data'!$D:$D,'Benchmark Value'!$B872)</f>
        <v>0</v>
      </c>
      <c r="J872" s="16">
        <f t="shared" si="192"/>
        <v>57493512.713882759</v>
      </c>
      <c r="K872" s="10">
        <f>SUM(I$11:I871)</f>
        <v>28015936.438124154</v>
      </c>
      <c r="L872" s="27">
        <f t="shared" si="189"/>
        <v>365</v>
      </c>
      <c r="M872" s="7">
        <f t="shared" si="197"/>
        <v>157516.47318871989</v>
      </c>
      <c r="N872" s="7">
        <f>IF(ISNA(VLOOKUP(B872,'Distribution Data'!$G:$H,2,FALSE)),0,VLOOKUP(B872,'Distribution Data'!$G:$H,2,FALSE))</f>
        <v>0</v>
      </c>
      <c r="O872" s="16">
        <f>IF(ISNA(INDEX($C871:$C$3618,MATCH(TRUE,INDEX($C871:$C$3618&lt;&gt;$C871,0),0))), O871, INDEX($C871:$C$3618,MATCH(TRUE,INDEX($C871:$C$3618&lt;&gt;$C871,0),0)))</f>
        <v>2314665265.1917253</v>
      </c>
      <c r="P872" s="16">
        <f t="shared" si="187"/>
        <v>2204599918.257628</v>
      </c>
      <c r="Q872" s="27">
        <f t="shared" si="193"/>
        <v>47</v>
      </c>
      <c r="R872" s="7">
        <f t="shared" si="198"/>
        <v>2341815.8922148361</v>
      </c>
      <c r="S872" s="7">
        <f t="shared" si="190"/>
        <v>2095620.5002018563</v>
      </c>
      <c r="T872" s="5">
        <f>VLOOKUP($B872,'Benchmark Data'!$A:$B,2,FALSE)</f>
        <v>15.65</v>
      </c>
      <c r="U872" s="12">
        <f t="shared" si="199"/>
        <v>7.6972798255666545E-3</v>
      </c>
      <c r="V872" s="7">
        <f t="shared" si="200"/>
        <v>2756010391.8977785</v>
      </c>
    </row>
    <row r="873" spans="1:22" x14ac:dyDescent="0.25">
      <c r="A873" s="5">
        <f t="shared" si="191"/>
        <v>2006</v>
      </c>
      <c r="B873" s="6">
        <f t="shared" si="194"/>
        <v>38813</v>
      </c>
      <c r="C873" s="7">
        <f>MAX(SUMIFS('Filing Data'!$V:$V,'Filing Data'!$D:$D,'Benchmark Value'!$B873),C872)</f>
        <v>2204599918.257628</v>
      </c>
      <c r="D873" s="7">
        <f>SUMIFS('Filing Data'!$Z:$Z,'Filing Data'!$D:$D,'Benchmark Value'!$B873)</f>
        <v>0</v>
      </c>
      <c r="E873" s="16">
        <f t="shared" si="195"/>
        <v>-32367805.370854922</v>
      </c>
      <c r="F873" s="10">
        <f>SUM(D$11:D872)</f>
        <v>-15253541.340253821</v>
      </c>
      <c r="G873" s="10">
        <f t="shared" si="188"/>
        <v>365</v>
      </c>
      <c r="H873" s="7">
        <f t="shared" si="196"/>
        <v>-88678.918824260065</v>
      </c>
      <c r="I873" s="16">
        <f>SUMIFS('Filing Data'!$X:$X,'Filing Data'!$D:$D,'Benchmark Value'!$B873)</f>
        <v>0</v>
      </c>
      <c r="J873" s="16">
        <f t="shared" si="192"/>
        <v>57493512.713882759</v>
      </c>
      <c r="K873" s="10">
        <f>SUM(I$11:I872)</f>
        <v>28015936.438124154</v>
      </c>
      <c r="L873" s="27">
        <f t="shared" si="189"/>
        <v>365</v>
      </c>
      <c r="M873" s="7">
        <f t="shared" si="197"/>
        <v>157516.47318871989</v>
      </c>
      <c r="N873" s="7">
        <f>IF(ISNA(VLOOKUP(B873,'Distribution Data'!$G:$H,2,FALSE)),0,VLOOKUP(B873,'Distribution Data'!$G:$H,2,FALSE))</f>
        <v>0</v>
      </c>
      <c r="O873" s="16">
        <f>IF(ISNA(INDEX($C872:$C$3618,MATCH(TRUE,INDEX($C872:$C$3618&lt;&gt;$C872,0),0))), O872, INDEX($C872:$C$3618,MATCH(TRUE,INDEX($C872:$C$3618&lt;&gt;$C872,0),0)))</f>
        <v>2314665265.1917253</v>
      </c>
      <c r="P873" s="16">
        <f t="shared" si="187"/>
        <v>2204599918.257628</v>
      </c>
      <c r="Q873" s="27">
        <f t="shared" si="193"/>
        <v>47</v>
      </c>
      <c r="R873" s="7">
        <f t="shared" si="198"/>
        <v>2341815.8922148361</v>
      </c>
      <c r="S873" s="7">
        <f t="shared" si="190"/>
        <v>2095620.5002018563</v>
      </c>
      <c r="T873" s="5">
        <f>VLOOKUP($B873,'Benchmark Data'!$A:$B,2,FALSE)</f>
        <v>15.57</v>
      </c>
      <c r="U873" s="12">
        <f t="shared" si="199"/>
        <v>-5.124931140255239E-3</v>
      </c>
      <c r="V873" s="7">
        <f t="shared" si="200"/>
        <v>2744017780.36272</v>
      </c>
    </row>
    <row r="874" spans="1:22" x14ac:dyDescent="0.25">
      <c r="A874" s="5">
        <f t="shared" si="191"/>
        <v>2006</v>
      </c>
      <c r="B874" s="6">
        <f t="shared" si="194"/>
        <v>38814</v>
      </c>
      <c r="C874" s="7">
        <f>MAX(SUMIFS('Filing Data'!$V:$V,'Filing Data'!$D:$D,'Benchmark Value'!$B874),C873)</f>
        <v>2204599918.257628</v>
      </c>
      <c r="D874" s="7">
        <f>SUMIFS('Filing Data'!$Z:$Z,'Filing Data'!$D:$D,'Benchmark Value'!$B874)</f>
        <v>0</v>
      </c>
      <c r="E874" s="16">
        <f t="shared" si="195"/>
        <v>-32367805.370854922</v>
      </c>
      <c r="F874" s="10">
        <f>SUM(D$11:D873)</f>
        <v>-15253541.340253821</v>
      </c>
      <c r="G874" s="10">
        <f t="shared" si="188"/>
        <v>365</v>
      </c>
      <c r="H874" s="7">
        <f t="shared" si="196"/>
        <v>-88678.918824260065</v>
      </c>
      <c r="I874" s="16">
        <f>SUMIFS('Filing Data'!$X:$X,'Filing Data'!$D:$D,'Benchmark Value'!$B874)</f>
        <v>0</v>
      </c>
      <c r="J874" s="16">
        <f t="shared" si="192"/>
        <v>57493512.713882759</v>
      </c>
      <c r="K874" s="10">
        <f>SUM(I$11:I873)</f>
        <v>28015936.438124154</v>
      </c>
      <c r="L874" s="27">
        <f t="shared" si="189"/>
        <v>365</v>
      </c>
      <c r="M874" s="7">
        <f t="shared" si="197"/>
        <v>157516.47318871989</v>
      </c>
      <c r="N874" s="7">
        <f>IF(ISNA(VLOOKUP(B874,'Distribution Data'!$G:$H,2,FALSE)),0,VLOOKUP(B874,'Distribution Data'!$G:$H,2,FALSE))</f>
        <v>0</v>
      </c>
      <c r="O874" s="16">
        <f>IF(ISNA(INDEX($C873:$C$3618,MATCH(TRUE,INDEX($C873:$C$3618&lt;&gt;$C873,0),0))), O873, INDEX($C873:$C$3618,MATCH(TRUE,INDEX($C873:$C$3618&lt;&gt;$C873,0),0)))</f>
        <v>2314665265.1917253</v>
      </c>
      <c r="P874" s="16">
        <f t="shared" si="187"/>
        <v>2204599918.257628</v>
      </c>
      <c r="Q874" s="27">
        <f t="shared" si="193"/>
        <v>47</v>
      </c>
      <c r="R874" s="7">
        <f t="shared" si="198"/>
        <v>2341815.8922148361</v>
      </c>
      <c r="S874" s="7">
        <f t="shared" si="190"/>
        <v>2095620.5002018563</v>
      </c>
      <c r="T874" s="5">
        <f>VLOOKUP($B874,'Benchmark Data'!$A:$B,2,FALSE)</f>
        <v>15.34</v>
      </c>
      <c r="U874" s="12">
        <f t="shared" si="199"/>
        <v>-1.4882189906796895E-2</v>
      </c>
      <c r="V874" s="7">
        <f t="shared" si="200"/>
        <v>2705578777.2609034</v>
      </c>
    </row>
    <row r="875" spans="1:22" x14ac:dyDescent="0.25">
      <c r="A875" s="5">
        <f t="shared" si="191"/>
        <v>2006</v>
      </c>
      <c r="B875" s="6">
        <f t="shared" si="194"/>
        <v>38815</v>
      </c>
      <c r="C875" s="7">
        <f>MAX(SUMIFS('Filing Data'!$V:$V,'Filing Data'!$D:$D,'Benchmark Value'!$B875),C874)</f>
        <v>2204599918.257628</v>
      </c>
      <c r="D875" s="7">
        <f>SUMIFS('Filing Data'!$Z:$Z,'Filing Data'!$D:$D,'Benchmark Value'!$B875)</f>
        <v>0</v>
      </c>
      <c r="E875" s="16">
        <f t="shared" si="195"/>
        <v>-32367805.370854922</v>
      </c>
      <c r="F875" s="10">
        <f>SUM(D$11:D874)</f>
        <v>-15253541.340253821</v>
      </c>
      <c r="G875" s="10">
        <f t="shared" si="188"/>
        <v>365</v>
      </c>
      <c r="H875" s="7">
        <f t="shared" si="196"/>
        <v>-88678.918824260065</v>
      </c>
      <c r="I875" s="16">
        <f>SUMIFS('Filing Data'!$X:$X,'Filing Data'!$D:$D,'Benchmark Value'!$B875)</f>
        <v>0</v>
      </c>
      <c r="J875" s="16">
        <f t="shared" si="192"/>
        <v>57493512.713882759</v>
      </c>
      <c r="K875" s="10">
        <f>SUM(I$11:I874)</f>
        <v>28015936.438124154</v>
      </c>
      <c r="L875" s="27">
        <f t="shared" si="189"/>
        <v>365</v>
      </c>
      <c r="M875" s="7">
        <f t="shared" si="197"/>
        <v>157516.47318871989</v>
      </c>
      <c r="N875" s="7">
        <f>IF(ISNA(VLOOKUP(B875,'Distribution Data'!$G:$H,2,FALSE)),0,VLOOKUP(B875,'Distribution Data'!$G:$H,2,FALSE))</f>
        <v>0</v>
      </c>
      <c r="O875" s="16">
        <f>IF(ISNA(INDEX($C874:$C$3618,MATCH(TRUE,INDEX($C874:$C$3618&lt;&gt;$C874,0),0))), O874, INDEX($C874:$C$3618,MATCH(TRUE,INDEX($C874:$C$3618&lt;&gt;$C874,0),0)))</f>
        <v>2314665265.1917253</v>
      </c>
      <c r="P875" s="16">
        <f t="shared" si="187"/>
        <v>2204599918.257628</v>
      </c>
      <c r="Q875" s="27">
        <f t="shared" si="193"/>
        <v>47</v>
      </c>
      <c r="R875" s="7">
        <f t="shared" si="198"/>
        <v>2341815.8922148361</v>
      </c>
      <c r="S875" s="7">
        <f t="shared" si="190"/>
        <v>2095620.5002018563</v>
      </c>
      <c r="T875" s="5">
        <f>VLOOKUP($B875,'Benchmark Data'!$A:$B,2,FALSE)</f>
        <v>15.34</v>
      </c>
      <c r="U875" s="12">
        <f t="shared" si="199"/>
        <v>0</v>
      </c>
      <c r="V875" s="7">
        <f t="shared" si="200"/>
        <v>2707674397.7611051</v>
      </c>
    </row>
    <row r="876" spans="1:22" x14ac:dyDescent="0.25">
      <c r="A876" s="5">
        <f t="shared" si="191"/>
        <v>2006</v>
      </c>
      <c r="B876" s="6">
        <f t="shared" si="194"/>
        <v>38816</v>
      </c>
      <c r="C876" s="7">
        <f>MAX(SUMIFS('Filing Data'!$V:$V,'Filing Data'!$D:$D,'Benchmark Value'!$B876),C875)</f>
        <v>2204599918.257628</v>
      </c>
      <c r="D876" s="7">
        <f>SUMIFS('Filing Data'!$Z:$Z,'Filing Data'!$D:$D,'Benchmark Value'!$B876)</f>
        <v>0</v>
      </c>
      <c r="E876" s="16">
        <f t="shared" si="195"/>
        <v>-32367805.370854922</v>
      </c>
      <c r="F876" s="10">
        <f>SUM(D$11:D875)</f>
        <v>-15253541.340253821</v>
      </c>
      <c r="G876" s="10">
        <f t="shared" si="188"/>
        <v>365</v>
      </c>
      <c r="H876" s="7">
        <f t="shared" si="196"/>
        <v>-88678.918824260065</v>
      </c>
      <c r="I876" s="16">
        <f>SUMIFS('Filing Data'!$X:$X,'Filing Data'!$D:$D,'Benchmark Value'!$B876)</f>
        <v>0</v>
      </c>
      <c r="J876" s="16">
        <f t="shared" si="192"/>
        <v>57493512.713882759</v>
      </c>
      <c r="K876" s="10">
        <f>SUM(I$11:I875)</f>
        <v>28015936.438124154</v>
      </c>
      <c r="L876" s="27">
        <f t="shared" si="189"/>
        <v>365</v>
      </c>
      <c r="M876" s="7">
        <f t="shared" si="197"/>
        <v>157516.47318871989</v>
      </c>
      <c r="N876" s="7">
        <f>IF(ISNA(VLOOKUP(B876,'Distribution Data'!$G:$H,2,FALSE)),0,VLOOKUP(B876,'Distribution Data'!$G:$H,2,FALSE))</f>
        <v>0</v>
      </c>
      <c r="O876" s="16">
        <f>IF(ISNA(INDEX($C875:$C$3618,MATCH(TRUE,INDEX($C875:$C$3618&lt;&gt;$C875,0),0))), O875, INDEX($C875:$C$3618,MATCH(TRUE,INDEX($C875:$C$3618&lt;&gt;$C875,0),0)))</f>
        <v>2314665265.1917253</v>
      </c>
      <c r="P876" s="16">
        <f t="shared" si="187"/>
        <v>2204599918.257628</v>
      </c>
      <c r="Q876" s="27">
        <f t="shared" si="193"/>
        <v>47</v>
      </c>
      <c r="R876" s="7">
        <f t="shared" si="198"/>
        <v>2341815.8922148361</v>
      </c>
      <c r="S876" s="7">
        <f t="shared" si="190"/>
        <v>2095620.5002018563</v>
      </c>
      <c r="T876" s="5">
        <f>VLOOKUP($B876,'Benchmark Data'!$A:$B,2,FALSE)</f>
        <v>15.34</v>
      </c>
      <c r="U876" s="12">
        <f t="shared" si="199"/>
        <v>0</v>
      </c>
      <c r="V876" s="7">
        <f t="shared" si="200"/>
        <v>2709770018.2613068</v>
      </c>
    </row>
    <row r="877" spans="1:22" x14ac:dyDescent="0.25">
      <c r="A877" s="5">
        <f t="shared" si="191"/>
        <v>2006</v>
      </c>
      <c r="B877" s="6">
        <f t="shared" si="194"/>
        <v>38817</v>
      </c>
      <c r="C877" s="7">
        <f>MAX(SUMIFS('Filing Data'!$V:$V,'Filing Data'!$D:$D,'Benchmark Value'!$B877),C876)</f>
        <v>2204599918.257628</v>
      </c>
      <c r="D877" s="7">
        <f>SUMIFS('Filing Data'!$Z:$Z,'Filing Data'!$D:$D,'Benchmark Value'!$B877)</f>
        <v>0</v>
      </c>
      <c r="E877" s="16">
        <f t="shared" si="195"/>
        <v>-32367805.370854922</v>
      </c>
      <c r="F877" s="10">
        <f>SUM(D$11:D876)</f>
        <v>-15253541.340253821</v>
      </c>
      <c r="G877" s="10">
        <f t="shared" si="188"/>
        <v>365</v>
      </c>
      <c r="H877" s="7">
        <f t="shared" si="196"/>
        <v>-88678.918824260065</v>
      </c>
      <c r="I877" s="16">
        <f>SUMIFS('Filing Data'!$X:$X,'Filing Data'!$D:$D,'Benchmark Value'!$B877)</f>
        <v>0</v>
      </c>
      <c r="J877" s="16">
        <f t="shared" si="192"/>
        <v>57493512.713882759</v>
      </c>
      <c r="K877" s="10">
        <f>SUM(I$11:I876)</f>
        <v>28015936.438124154</v>
      </c>
      <c r="L877" s="27">
        <f t="shared" si="189"/>
        <v>365</v>
      </c>
      <c r="M877" s="7">
        <f t="shared" si="197"/>
        <v>157516.47318871989</v>
      </c>
      <c r="N877" s="7">
        <f>IF(ISNA(VLOOKUP(B877,'Distribution Data'!$G:$H,2,FALSE)),0,VLOOKUP(B877,'Distribution Data'!$G:$H,2,FALSE))</f>
        <v>0</v>
      </c>
      <c r="O877" s="16">
        <f>IF(ISNA(INDEX($C876:$C$3618,MATCH(TRUE,INDEX($C876:$C$3618&lt;&gt;$C876,0),0))), O876, INDEX($C876:$C$3618,MATCH(TRUE,INDEX($C876:$C$3618&lt;&gt;$C876,0),0)))</f>
        <v>2314665265.1917253</v>
      </c>
      <c r="P877" s="16">
        <f t="shared" si="187"/>
        <v>2204599918.257628</v>
      </c>
      <c r="Q877" s="27">
        <f t="shared" si="193"/>
        <v>47</v>
      </c>
      <c r="R877" s="7">
        <f t="shared" si="198"/>
        <v>2341815.8922148361</v>
      </c>
      <c r="S877" s="7">
        <f t="shared" si="190"/>
        <v>2095620.5002018563</v>
      </c>
      <c r="T877" s="5">
        <f>VLOOKUP($B877,'Benchmark Data'!$A:$B,2,FALSE)</f>
        <v>15.17</v>
      </c>
      <c r="U877" s="12">
        <f t="shared" si="199"/>
        <v>-1.1144002578669279E-2</v>
      </c>
      <c r="V877" s="7">
        <f t="shared" si="200"/>
        <v>2681835592.9268003</v>
      </c>
    </row>
    <row r="878" spans="1:22" x14ac:dyDescent="0.25">
      <c r="A878" s="5">
        <f t="shared" si="191"/>
        <v>2006</v>
      </c>
      <c r="B878" s="6">
        <f t="shared" si="194"/>
        <v>38818</v>
      </c>
      <c r="C878" s="7">
        <f>MAX(SUMIFS('Filing Data'!$V:$V,'Filing Data'!$D:$D,'Benchmark Value'!$B878),C877)</f>
        <v>2204599918.257628</v>
      </c>
      <c r="D878" s="7">
        <f>SUMIFS('Filing Data'!$Z:$Z,'Filing Data'!$D:$D,'Benchmark Value'!$B878)</f>
        <v>0</v>
      </c>
      <c r="E878" s="16">
        <f t="shared" si="195"/>
        <v>-32367805.370854922</v>
      </c>
      <c r="F878" s="10">
        <f>SUM(D$11:D877)</f>
        <v>-15253541.340253821</v>
      </c>
      <c r="G878" s="10">
        <f t="shared" si="188"/>
        <v>365</v>
      </c>
      <c r="H878" s="7">
        <f t="shared" si="196"/>
        <v>-88678.918824260065</v>
      </c>
      <c r="I878" s="16">
        <f>SUMIFS('Filing Data'!$X:$X,'Filing Data'!$D:$D,'Benchmark Value'!$B878)</f>
        <v>0</v>
      </c>
      <c r="J878" s="16">
        <f t="shared" si="192"/>
        <v>57493512.713882759</v>
      </c>
      <c r="K878" s="10">
        <f>SUM(I$11:I877)</f>
        <v>28015936.438124154</v>
      </c>
      <c r="L878" s="27">
        <f t="shared" si="189"/>
        <v>365</v>
      </c>
      <c r="M878" s="7">
        <f t="shared" si="197"/>
        <v>157516.47318871989</v>
      </c>
      <c r="N878" s="7">
        <f>IF(ISNA(VLOOKUP(B878,'Distribution Data'!$G:$H,2,FALSE)),0,VLOOKUP(B878,'Distribution Data'!$G:$H,2,FALSE))</f>
        <v>0</v>
      </c>
      <c r="O878" s="16">
        <f>IF(ISNA(INDEX($C877:$C$3618,MATCH(TRUE,INDEX($C877:$C$3618&lt;&gt;$C877,0),0))), O877, INDEX($C877:$C$3618,MATCH(TRUE,INDEX($C877:$C$3618&lt;&gt;$C877,0),0)))</f>
        <v>2314665265.1917253</v>
      </c>
      <c r="P878" s="16">
        <f t="shared" si="187"/>
        <v>2204599918.257628</v>
      </c>
      <c r="Q878" s="27">
        <f t="shared" si="193"/>
        <v>47</v>
      </c>
      <c r="R878" s="7">
        <f t="shared" si="198"/>
        <v>2341815.8922148361</v>
      </c>
      <c r="S878" s="7">
        <f t="shared" si="190"/>
        <v>2095620.5002018563</v>
      </c>
      <c r="T878" s="5">
        <f>VLOOKUP($B878,'Benchmark Data'!$A:$B,2,FALSE)</f>
        <v>15.12</v>
      </c>
      <c r="U878" s="12">
        <f t="shared" si="199"/>
        <v>-3.301422609054013E-3</v>
      </c>
      <c r="V878" s="7">
        <f t="shared" si="200"/>
        <v>2675091939.8840656</v>
      </c>
    </row>
    <row r="879" spans="1:22" x14ac:dyDescent="0.25">
      <c r="A879" s="5">
        <f t="shared" si="191"/>
        <v>2006</v>
      </c>
      <c r="B879" s="6">
        <f t="shared" si="194"/>
        <v>38819</v>
      </c>
      <c r="C879" s="7">
        <f>MAX(SUMIFS('Filing Data'!$V:$V,'Filing Data'!$D:$D,'Benchmark Value'!$B879),C878)</f>
        <v>2204599918.257628</v>
      </c>
      <c r="D879" s="7">
        <f>SUMIFS('Filing Data'!$Z:$Z,'Filing Data'!$D:$D,'Benchmark Value'!$B879)</f>
        <v>0</v>
      </c>
      <c r="E879" s="16">
        <f t="shared" si="195"/>
        <v>-32367805.370854922</v>
      </c>
      <c r="F879" s="10">
        <f>SUM(D$11:D878)</f>
        <v>-15253541.340253821</v>
      </c>
      <c r="G879" s="10">
        <f t="shared" si="188"/>
        <v>365</v>
      </c>
      <c r="H879" s="7">
        <f t="shared" si="196"/>
        <v>-88678.918824260065</v>
      </c>
      <c r="I879" s="16">
        <f>SUMIFS('Filing Data'!$X:$X,'Filing Data'!$D:$D,'Benchmark Value'!$B879)</f>
        <v>0</v>
      </c>
      <c r="J879" s="16">
        <f t="shared" si="192"/>
        <v>57493512.713882759</v>
      </c>
      <c r="K879" s="10">
        <f>SUM(I$11:I878)</f>
        <v>28015936.438124154</v>
      </c>
      <c r="L879" s="27">
        <f t="shared" si="189"/>
        <v>365</v>
      </c>
      <c r="M879" s="7">
        <f t="shared" si="197"/>
        <v>157516.47318871989</v>
      </c>
      <c r="N879" s="7">
        <f>IF(ISNA(VLOOKUP(B879,'Distribution Data'!$G:$H,2,FALSE)),0,VLOOKUP(B879,'Distribution Data'!$G:$H,2,FALSE))</f>
        <v>0</v>
      </c>
      <c r="O879" s="16">
        <f>IF(ISNA(INDEX($C878:$C$3618,MATCH(TRUE,INDEX($C878:$C$3618&lt;&gt;$C878,0),0))), O878, INDEX($C878:$C$3618,MATCH(TRUE,INDEX($C878:$C$3618&lt;&gt;$C878,0),0)))</f>
        <v>2314665265.1917253</v>
      </c>
      <c r="P879" s="16">
        <f t="shared" si="187"/>
        <v>2204599918.257628</v>
      </c>
      <c r="Q879" s="27">
        <f t="shared" si="193"/>
        <v>47</v>
      </c>
      <c r="R879" s="7">
        <f t="shared" si="198"/>
        <v>2341815.8922148361</v>
      </c>
      <c r="S879" s="7">
        <f t="shared" si="190"/>
        <v>2095620.5002018563</v>
      </c>
      <c r="T879" s="5">
        <f>VLOOKUP($B879,'Benchmark Data'!$A:$B,2,FALSE)</f>
        <v>15.12</v>
      </c>
      <c r="U879" s="12">
        <f t="shared" si="199"/>
        <v>0</v>
      </c>
      <c r="V879" s="7">
        <f t="shared" si="200"/>
        <v>2677187560.3842673</v>
      </c>
    </row>
    <row r="880" spans="1:22" x14ac:dyDescent="0.25">
      <c r="A880" s="5">
        <f t="shared" si="191"/>
        <v>2006</v>
      </c>
      <c r="B880" s="6">
        <f t="shared" si="194"/>
        <v>38820</v>
      </c>
      <c r="C880" s="7">
        <f>MAX(SUMIFS('Filing Data'!$V:$V,'Filing Data'!$D:$D,'Benchmark Value'!$B880),C879)</f>
        <v>2204599918.257628</v>
      </c>
      <c r="D880" s="7">
        <f>SUMIFS('Filing Data'!$Z:$Z,'Filing Data'!$D:$D,'Benchmark Value'!$B880)</f>
        <v>0</v>
      </c>
      <c r="E880" s="16">
        <f t="shared" si="195"/>
        <v>-32367805.370854922</v>
      </c>
      <c r="F880" s="10">
        <f>SUM(D$11:D879)</f>
        <v>-15253541.340253821</v>
      </c>
      <c r="G880" s="10">
        <f t="shared" si="188"/>
        <v>365</v>
      </c>
      <c r="H880" s="7">
        <f t="shared" si="196"/>
        <v>-88678.918824260065</v>
      </c>
      <c r="I880" s="16">
        <f>SUMIFS('Filing Data'!$X:$X,'Filing Data'!$D:$D,'Benchmark Value'!$B880)</f>
        <v>0</v>
      </c>
      <c r="J880" s="16">
        <f t="shared" si="192"/>
        <v>57493512.713882759</v>
      </c>
      <c r="K880" s="10">
        <f>SUM(I$11:I879)</f>
        <v>28015936.438124154</v>
      </c>
      <c r="L880" s="27">
        <f t="shared" si="189"/>
        <v>365</v>
      </c>
      <c r="M880" s="7">
        <f t="shared" si="197"/>
        <v>157516.47318871989</v>
      </c>
      <c r="N880" s="7">
        <f>IF(ISNA(VLOOKUP(B880,'Distribution Data'!$G:$H,2,FALSE)),0,VLOOKUP(B880,'Distribution Data'!$G:$H,2,FALSE))</f>
        <v>0</v>
      </c>
      <c r="O880" s="16">
        <f>IF(ISNA(INDEX($C879:$C$3618,MATCH(TRUE,INDEX($C879:$C$3618&lt;&gt;$C879,0),0))), O879, INDEX($C879:$C$3618,MATCH(TRUE,INDEX($C879:$C$3618&lt;&gt;$C879,0),0)))</f>
        <v>2314665265.1917253</v>
      </c>
      <c r="P880" s="16">
        <f t="shared" si="187"/>
        <v>2204599918.257628</v>
      </c>
      <c r="Q880" s="27">
        <f t="shared" si="193"/>
        <v>47</v>
      </c>
      <c r="R880" s="7">
        <f t="shared" si="198"/>
        <v>2341815.8922148361</v>
      </c>
      <c r="S880" s="7">
        <f t="shared" si="190"/>
        <v>2095620.5002018563</v>
      </c>
      <c r="T880" s="5">
        <f>VLOOKUP($B880,'Benchmark Data'!$A:$B,2,FALSE)</f>
        <v>14.94</v>
      </c>
      <c r="U880" s="12">
        <f t="shared" si="199"/>
        <v>-1.1976191046715649E-2</v>
      </c>
      <c r="V880" s="7">
        <f t="shared" si="200"/>
        <v>2647411900.4037042</v>
      </c>
    </row>
    <row r="881" spans="1:22" x14ac:dyDescent="0.25">
      <c r="A881" s="5">
        <f t="shared" si="191"/>
        <v>2006</v>
      </c>
      <c r="B881" s="6">
        <f t="shared" si="194"/>
        <v>38821</v>
      </c>
      <c r="C881" s="7">
        <f>MAX(SUMIFS('Filing Data'!$V:$V,'Filing Data'!$D:$D,'Benchmark Value'!$B881),C880)</f>
        <v>2204599918.257628</v>
      </c>
      <c r="D881" s="7">
        <f>SUMIFS('Filing Data'!$Z:$Z,'Filing Data'!$D:$D,'Benchmark Value'!$B881)</f>
        <v>0</v>
      </c>
      <c r="E881" s="16">
        <f t="shared" si="195"/>
        <v>-32367805.370854922</v>
      </c>
      <c r="F881" s="10">
        <f>SUM(D$11:D880)</f>
        <v>-15253541.340253821</v>
      </c>
      <c r="G881" s="10">
        <f t="shared" si="188"/>
        <v>365</v>
      </c>
      <c r="H881" s="7">
        <f t="shared" si="196"/>
        <v>-88678.918824260065</v>
      </c>
      <c r="I881" s="16">
        <f>SUMIFS('Filing Data'!$X:$X,'Filing Data'!$D:$D,'Benchmark Value'!$B881)</f>
        <v>0</v>
      </c>
      <c r="J881" s="16">
        <f t="shared" si="192"/>
        <v>57493512.713882759</v>
      </c>
      <c r="K881" s="10">
        <f>SUM(I$11:I880)</f>
        <v>28015936.438124154</v>
      </c>
      <c r="L881" s="27">
        <f t="shared" si="189"/>
        <v>365</v>
      </c>
      <c r="M881" s="7">
        <f t="shared" si="197"/>
        <v>157516.47318871989</v>
      </c>
      <c r="N881" s="7">
        <f>IF(ISNA(VLOOKUP(B881,'Distribution Data'!$G:$H,2,FALSE)),0,VLOOKUP(B881,'Distribution Data'!$G:$H,2,FALSE))</f>
        <v>0</v>
      </c>
      <c r="O881" s="16">
        <f>IF(ISNA(INDEX($C880:$C$3618,MATCH(TRUE,INDEX($C880:$C$3618&lt;&gt;$C880,0),0))), O880, INDEX($C880:$C$3618,MATCH(TRUE,INDEX($C880:$C$3618&lt;&gt;$C880,0),0)))</f>
        <v>2314665265.1917253</v>
      </c>
      <c r="P881" s="16">
        <f t="shared" si="187"/>
        <v>2204599918.257628</v>
      </c>
      <c r="Q881" s="27">
        <f t="shared" si="193"/>
        <v>47</v>
      </c>
      <c r="R881" s="7">
        <f t="shared" si="198"/>
        <v>2341815.8922148361</v>
      </c>
      <c r="S881" s="7">
        <f t="shared" si="190"/>
        <v>2095620.5002018563</v>
      </c>
      <c r="T881" s="5">
        <f>VLOOKUP($B881,'Benchmark Data'!$A:$B,2,FALSE)</f>
        <v>14.94</v>
      </c>
      <c r="U881" s="12">
        <f t="shared" si="199"/>
        <v>0</v>
      </c>
      <c r="V881" s="7">
        <f t="shared" si="200"/>
        <v>2649507520.9039059</v>
      </c>
    </row>
    <row r="882" spans="1:22" x14ac:dyDescent="0.25">
      <c r="A882" s="5">
        <f t="shared" si="191"/>
        <v>2006</v>
      </c>
      <c r="B882" s="6">
        <f t="shared" si="194"/>
        <v>38822</v>
      </c>
      <c r="C882" s="7">
        <f>MAX(SUMIFS('Filing Data'!$V:$V,'Filing Data'!$D:$D,'Benchmark Value'!$B882),C881)</f>
        <v>2204599918.257628</v>
      </c>
      <c r="D882" s="7">
        <f>SUMIFS('Filing Data'!$Z:$Z,'Filing Data'!$D:$D,'Benchmark Value'!$B882)</f>
        <v>0</v>
      </c>
      <c r="E882" s="16">
        <f t="shared" si="195"/>
        <v>-32367805.370854922</v>
      </c>
      <c r="F882" s="10">
        <f>SUM(D$11:D881)</f>
        <v>-15253541.340253821</v>
      </c>
      <c r="G882" s="10">
        <f t="shared" si="188"/>
        <v>365</v>
      </c>
      <c r="H882" s="7">
        <f t="shared" si="196"/>
        <v>-88678.918824260065</v>
      </c>
      <c r="I882" s="16">
        <f>SUMIFS('Filing Data'!$X:$X,'Filing Data'!$D:$D,'Benchmark Value'!$B882)</f>
        <v>0</v>
      </c>
      <c r="J882" s="16">
        <f t="shared" si="192"/>
        <v>57493512.713882759</v>
      </c>
      <c r="K882" s="10">
        <f>SUM(I$11:I881)</f>
        <v>28015936.438124154</v>
      </c>
      <c r="L882" s="27">
        <f t="shared" si="189"/>
        <v>365</v>
      </c>
      <c r="M882" s="7">
        <f t="shared" si="197"/>
        <v>157516.47318871989</v>
      </c>
      <c r="N882" s="7">
        <f>IF(ISNA(VLOOKUP(B882,'Distribution Data'!$G:$H,2,FALSE)),0,VLOOKUP(B882,'Distribution Data'!$G:$H,2,FALSE))</f>
        <v>0</v>
      </c>
      <c r="O882" s="16">
        <f>IF(ISNA(INDEX($C881:$C$3618,MATCH(TRUE,INDEX($C881:$C$3618&lt;&gt;$C881,0),0))), O881, INDEX($C881:$C$3618,MATCH(TRUE,INDEX($C881:$C$3618&lt;&gt;$C881,0),0)))</f>
        <v>2314665265.1917253</v>
      </c>
      <c r="P882" s="16">
        <f t="shared" si="187"/>
        <v>2204599918.257628</v>
      </c>
      <c r="Q882" s="27">
        <f t="shared" si="193"/>
        <v>47</v>
      </c>
      <c r="R882" s="7">
        <f t="shared" si="198"/>
        <v>2341815.8922148361</v>
      </c>
      <c r="S882" s="7">
        <f t="shared" si="190"/>
        <v>2095620.5002018563</v>
      </c>
      <c r="T882" s="5">
        <f>VLOOKUP($B882,'Benchmark Data'!$A:$B,2,FALSE)</f>
        <v>14.94</v>
      </c>
      <c r="U882" s="12">
        <f t="shared" si="199"/>
        <v>0</v>
      </c>
      <c r="V882" s="7">
        <f t="shared" si="200"/>
        <v>2651603141.4041076</v>
      </c>
    </row>
    <row r="883" spans="1:22" x14ac:dyDescent="0.25">
      <c r="A883" s="5">
        <f t="shared" si="191"/>
        <v>2006</v>
      </c>
      <c r="B883" s="6">
        <f t="shared" si="194"/>
        <v>38823</v>
      </c>
      <c r="C883" s="7">
        <f>MAX(SUMIFS('Filing Data'!$V:$V,'Filing Data'!$D:$D,'Benchmark Value'!$B883),C882)</f>
        <v>2204599918.257628</v>
      </c>
      <c r="D883" s="7">
        <f>SUMIFS('Filing Data'!$Z:$Z,'Filing Data'!$D:$D,'Benchmark Value'!$B883)</f>
        <v>0</v>
      </c>
      <c r="E883" s="16">
        <f t="shared" si="195"/>
        <v>-32367805.370854922</v>
      </c>
      <c r="F883" s="10">
        <f>SUM(D$11:D882)</f>
        <v>-15253541.340253821</v>
      </c>
      <c r="G883" s="10">
        <f t="shared" si="188"/>
        <v>365</v>
      </c>
      <c r="H883" s="7">
        <f t="shared" si="196"/>
        <v>-88678.918824260065</v>
      </c>
      <c r="I883" s="16">
        <f>SUMIFS('Filing Data'!$X:$X,'Filing Data'!$D:$D,'Benchmark Value'!$B883)</f>
        <v>0</v>
      </c>
      <c r="J883" s="16">
        <f t="shared" si="192"/>
        <v>57493512.713882759</v>
      </c>
      <c r="K883" s="10">
        <f>SUM(I$11:I882)</f>
        <v>28015936.438124154</v>
      </c>
      <c r="L883" s="27">
        <f t="shared" si="189"/>
        <v>365</v>
      </c>
      <c r="M883" s="7">
        <f t="shared" si="197"/>
        <v>157516.47318871989</v>
      </c>
      <c r="N883" s="7">
        <f>IF(ISNA(VLOOKUP(B883,'Distribution Data'!$G:$H,2,FALSE)),0,VLOOKUP(B883,'Distribution Data'!$G:$H,2,FALSE))</f>
        <v>0</v>
      </c>
      <c r="O883" s="16">
        <f>IF(ISNA(INDEX($C882:$C$3618,MATCH(TRUE,INDEX($C882:$C$3618&lt;&gt;$C882,0),0))), O882, INDEX($C882:$C$3618,MATCH(TRUE,INDEX($C882:$C$3618&lt;&gt;$C882,0),0)))</f>
        <v>2314665265.1917253</v>
      </c>
      <c r="P883" s="16">
        <f t="shared" si="187"/>
        <v>2204599918.257628</v>
      </c>
      <c r="Q883" s="27">
        <f t="shared" si="193"/>
        <v>47</v>
      </c>
      <c r="R883" s="7">
        <f t="shared" si="198"/>
        <v>2341815.8922148361</v>
      </c>
      <c r="S883" s="7">
        <f t="shared" si="190"/>
        <v>2095620.5002018563</v>
      </c>
      <c r="T883" s="5">
        <f>VLOOKUP($B883,'Benchmark Data'!$A:$B,2,FALSE)</f>
        <v>14.94</v>
      </c>
      <c r="U883" s="12">
        <f t="shared" si="199"/>
        <v>0</v>
      </c>
      <c r="V883" s="7">
        <f t="shared" si="200"/>
        <v>2653698761.9043093</v>
      </c>
    </row>
    <row r="884" spans="1:22" x14ac:dyDescent="0.25">
      <c r="A884" s="5">
        <f t="shared" si="191"/>
        <v>2006</v>
      </c>
      <c r="B884" s="6">
        <f t="shared" si="194"/>
        <v>38824</v>
      </c>
      <c r="C884" s="7">
        <f>MAX(SUMIFS('Filing Data'!$V:$V,'Filing Data'!$D:$D,'Benchmark Value'!$B884),C883)</f>
        <v>2204599918.257628</v>
      </c>
      <c r="D884" s="7">
        <f>SUMIFS('Filing Data'!$Z:$Z,'Filing Data'!$D:$D,'Benchmark Value'!$B884)</f>
        <v>0</v>
      </c>
      <c r="E884" s="16">
        <f t="shared" si="195"/>
        <v>-32367805.370854922</v>
      </c>
      <c r="F884" s="10">
        <f>SUM(D$11:D883)</f>
        <v>-15253541.340253821</v>
      </c>
      <c r="G884" s="10">
        <f t="shared" si="188"/>
        <v>365</v>
      </c>
      <c r="H884" s="7">
        <f t="shared" si="196"/>
        <v>-88678.918824260065</v>
      </c>
      <c r="I884" s="16">
        <f>SUMIFS('Filing Data'!$X:$X,'Filing Data'!$D:$D,'Benchmark Value'!$B884)</f>
        <v>0</v>
      </c>
      <c r="J884" s="16">
        <f t="shared" si="192"/>
        <v>57493512.713882759</v>
      </c>
      <c r="K884" s="10">
        <f>SUM(I$11:I883)</f>
        <v>28015936.438124154</v>
      </c>
      <c r="L884" s="27">
        <f t="shared" si="189"/>
        <v>365</v>
      </c>
      <c r="M884" s="7">
        <f t="shared" si="197"/>
        <v>157516.47318871989</v>
      </c>
      <c r="N884" s="7">
        <f>IF(ISNA(VLOOKUP(B884,'Distribution Data'!$G:$H,2,FALSE)),0,VLOOKUP(B884,'Distribution Data'!$G:$H,2,FALSE))</f>
        <v>0</v>
      </c>
      <c r="O884" s="16">
        <f>IF(ISNA(INDEX($C883:$C$3618,MATCH(TRUE,INDEX($C883:$C$3618&lt;&gt;$C883,0),0))), O883, INDEX($C883:$C$3618,MATCH(TRUE,INDEX($C883:$C$3618&lt;&gt;$C883,0),0)))</f>
        <v>2314665265.1917253</v>
      </c>
      <c r="P884" s="16">
        <f t="shared" si="187"/>
        <v>2204599918.257628</v>
      </c>
      <c r="Q884" s="27">
        <f t="shared" si="193"/>
        <v>47</v>
      </c>
      <c r="R884" s="7">
        <f t="shared" si="198"/>
        <v>2341815.8922148361</v>
      </c>
      <c r="S884" s="7">
        <f t="shared" si="190"/>
        <v>2095620.5002018563</v>
      </c>
      <c r="T884" s="5">
        <f>VLOOKUP($B884,'Benchmark Data'!$A:$B,2,FALSE)</f>
        <v>14.89</v>
      </c>
      <c r="U884" s="12">
        <f t="shared" si="199"/>
        <v>-3.3523330087535611E-3</v>
      </c>
      <c r="V884" s="7">
        <f t="shared" si="200"/>
        <v>2646913195.115675</v>
      </c>
    </row>
    <row r="885" spans="1:22" x14ac:dyDescent="0.25">
      <c r="A885" s="5">
        <f t="shared" si="191"/>
        <v>2006</v>
      </c>
      <c r="B885" s="6">
        <f t="shared" si="194"/>
        <v>38825</v>
      </c>
      <c r="C885" s="7">
        <f>MAX(SUMIFS('Filing Data'!$V:$V,'Filing Data'!$D:$D,'Benchmark Value'!$B885),C884)</f>
        <v>2204599918.257628</v>
      </c>
      <c r="D885" s="7">
        <f>SUMIFS('Filing Data'!$Z:$Z,'Filing Data'!$D:$D,'Benchmark Value'!$B885)</f>
        <v>0</v>
      </c>
      <c r="E885" s="16">
        <f t="shared" si="195"/>
        <v>-32367805.370854922</v>
      </c>
      <c r="F885" s="10">
        <f>SUM(D$11:D884)</f>
        <v>-15253541.340253821</v>
      </c>
      <c r="G885" s="10">
        <f t="shared" si="188"/>
        <v>365</v>
      </c>
      <c r="H885" s="7">
        <f t="shared" si="196"/>
        <v>-88678.918824260065</v>
      </c>
      <c r="I885" s="16">
        <f>SUMIFS('Filing Data'!$X:$X,'Filing Data'!$D:$D,'Benchmark Value'!$B885)</f>
        <v>0</v>
      </c>
      <c r="J885" s="16">
        <f t="shared" si="192"/>
        <v>57493512.713882759</v>
      </c>
      <c r="K885" s="10">
        <f>SUM(I$11:I884)</f>
        <v>28015936.438124154</v>
      </c>
      <c r="L885" s="27">
        <f t="shared" si="189"/>
        <v>365</v>
      </c>
      <c r="M885" s="7">
        <f t="shared" si="197"/>
        <v>157516.47318871989</v>
      </c>
      <c r="N885" s="7">
        <f>IF(ISNA(VLOOKUP(B885,'Distribution Data'!$G:$H,2,FALSE)),0,VLOOKUP(B885,'Distribution Data'!$G:$H,2,FALSE))</f>
        <v>0</v>
      </c>
      <c r="O885" s="16">
        <f>IF(ISNA(INDEX($C884:$C$3618,MATCH(TRUE,INDEX($C884:$C$3618&lt;&gt;$C884,0),0))), O884, INDEX($C884:$C$3618,MATCH(TRUE,INDEX($C884:$C$3618&lt;&gt;$C884,0),0)))</f>
        <v>2314665265.1917253</v>
      </c>
      <c r="P885" s="16">
        <f t="shared" si="187"/>
        <v>2204599918.257628</v>
      </c>
      <c r="Q885" s="27">
        <f t="shared" si="193"/>
        <v>47</v>
      </c>
      <c r="R885" s="7">
        <f t="shared" si="198"/>
        <v>2341815.8922148361</v>
      </c>
      <c r="S885" s="7">
        <f t="shared" si="190"/>
        <v>2095620.5002018563</v>
      </c>
      <c r="T885" s="5">
        <f>VLOOKUP($B885,'Benchmark Data'!$A:$B,2,FALSE)</f>
        <v>15.25</v>
      </c>
      <c r="U885" s="12">
        <f t="shared" si="199"/>
        <v>2.3889656357503078E-2</v>
      </c>
      <c r="V885" s="7">
        <f t="shared" si="200"/>
        <v>2713004030.5414405</v>
      </c>
    </row>
    <row r="886" spans="1:22" x14ac:dyDescent="0.25">
      <c r="A886" s="5">
        <f t="shared" si="191"/>
        <v>2006</v>
      </c>
      <c r="B886" s="6">
        <f t="shared" si="194"/>
        <v>38826</v>
      </c>
      <c r="C886" s="7">
        <f>MAX(SUMIFS('Filing Data'!$V:$V,'Filing Data'!$D:$D,'Benchmark Value'!$B886),C885)</f>
        <v>2204599918.257628</v>
      </c>
      <c r="D886" s="7">
        <f>SUMIFS('Filing Data'!$Z:$Z,'Filing Data'!$D:$D,'Benchmark Value'!$B886)</f>
        <v>0</v>
      </c>
      <c r="E886" s="16">
        <f t="shared" si="195"/>
        <v>-32367805.370854922</v>
      </c>
      <c r="F886" s="10">
        <f>SUM(D$11:D885)</f>
        <v>-15253541.340253821</v>
      </c>
      <c r="G886" s="10">
        <f t="shared" si="188"/>
        <v>365</v>
      </c>
      <c r="H886" s="7">
        <f t="shared" si="196"/>
        <v>-88678.918824260065</v>
      </c>
      <c r="I886" s="16">
        <f>SUMIFS('Filing Data'!$X:$X,'Filing Data'!$D:$D,'Benchmark Value'!$B886)</f>
        <v>0</v>
      </c>
      <c r="J886" s="16">
        <f t="shared" si="192"/>
        <v>57493512.713882759</v>
      </c>
      <c r="K886" s="10">
        <f>SUM(I$11:I885)</f>
        <v>28015936.438124154</v>
      </c>
      <c r="L886" s="27">
        <f t="shared" si="189"/>
        <v>365</v>
      </c>
      <c r="M886" s="7">
        <f t="shared" si="197"/>
        <v>157516.47318871989</v>
      </c>
      <c r="N886" s="7">
        <f>IF(ISNA(VLOOKUP(B886,'Distribution Data'!$G:$H,2,FALSE)),0,VLOOKUP(B886,'Distribution Data'!$G:$H,2,FALSE))</f>
        <v>0</v>
      </c>
      <c r="O886" s="16">
        <f>IF(ISNA(INDEX($C885:$C$3618,MATCH(TRUE,INDEX($C885:$C$3618&lt;&gt;$C885,0),0))), O885, INDEX($C885:$C$3618,MATCH(TRUE,INDEX($C885:$C$3618&lt;&gt;$C885,0),0)))</f>
        <v>2314665265.1917253</v>
      </c>
      <c r="P886" s="16">
        <f t="shared" si="187"/>
        <v>2204599918.257628</v>
      </c>
      <c r="Q886" s="27">
        <f t="shared" si="193"/>
        <v>47</v>
      </c>
      <c r="R886" s="7">
        <f t="shared" si="198"/>
        <v>2341815.8922148361</v>
      </c>
      <c r="S886" s="7">
        <f t="shared" si="190"/>
        <v>2095620.5002018563</v>
      </c>
      <c r="T886" s="5">
        <f>VLOOKUP($B886,'Benchmark Data'!$A:$B,2,FALSE)</f>
        <v>15.45</v>
      </c>
      <c r="U886" s="12">
        <f t="shared" si="199"/>
        <v>1.3029500290333897E-2</v>
      </c>
      <c r="V886" s="7">
        <f t="shared" si="200"/>
        <v>2750680031.7700548</v>
      </c>
    </row>
    <row r="887" spans="1:22" x14ac:dyDescent="0.25">
      <c r="A887" s="5">
        <f t="shared" si="191"/>
        <v>2006</v>
      </c>
      <c r="B887" s="6">
        <f t="shared" si="194"/>
        <v>38827</v>
      </c>
      <c r="C887" s="7">
        <f>MAX(SUMIFS('Filing Data'!$V:$V,'Filing Data'!$D:$D,'Benchmark Value'!$B887),C886)</f>
        <v>2204599918.257628</v>
      </c>
      <c r="D887" s="7">
        <f>SUMIFS('Filing Data'!$Z:$Z,'Filing Data'!$D:$D,'Benchmark Value'!$B887)</f>
        <v>0</v>
      </c>
      <c r="E887" s="16">
        <f t="shared" si="195"/>
        <v>-32367805.370854922</v>
      </c>
      <c r="F887" s="10">
        <f>SUM(D$11:D886)</f>
        <v>-15253541.340253821</v>
      </c>
      <c r="G887" s="10">
        <f t="shared" si="188"/>
        <v>365</v>
      </c>
      <c r="H887" s="7">
        <f t="shared" si="196"/>
        <v>-88678.918824260065</v>
      </c>
      <c r="I887" s="16">
        <f>SUMIFS('Filing Data'!$X:$X,'Filing Data'!$D:$D,'Benchmark Value'!$B887)</f>
        <v>0</v>
      </c>
      <c r="J887" s="16">
        <f t="shared" si="192"/>
        <v>57493512.713882759</v>
      </c>
      <c r="K887" s="10">
        <f>SUM(I$11:I886)</f>
        <v>28015936.438124154</v>
      </c>
      <c r="L887" s="27">
        <f t="shared" si="189"/>
        <v>365</v>
      </c>
      <c r="M887" s="7">
        <f t="shared" si="197"/>
        <v>157516.47318871989</v>
      </c>
      <c r="N887" s="7">
        <f>IF(ISNA(VLOOKUP(B887,'Distribution Data'!$G:$H,2,FALSE)),0,VLOOKUP(B887,'Distribution Data'!$G:$H,2,FALSE))</f>
        <v>0</v>
      </c>
      <c r="O887" s="16">
        <f>IF(ISNA(INDEX($C886:$C$3618,MATCH(TRUE,INDEX($C886:$C$3618&lt;&gt;$C886,0),0))), O886, INDEX($C886:$C$3618,MATCH(TRUE,INDEX($C886:$C$3618&lt;&gt;$C886,0),0)))</f>
        <v>2314665265.1917253</v>
      </c>
      <c r="P887" s="16">
        <f t="shared" si="187"/>
        <v>2204599918.257628</v>
      </c>
      <c r="Q887" s="27">
        <f t="shared" si="193"/>
        <v>47</v>
      </c>
      <c r="R887" s="7">
        <f t="shared" si="198"/>
        <v>2341815.8922148361</v>
      </c>
      <c r="S887" s="7">
        <f t="shared" si="190"/>
        <v>2095620.5002018563</v>
      </c>
      <c r="T887" s="5">
        <f>VLOOKUP($B887,'Benchmark Data'!$A:$B,2,FALSE)</f>
        <v>15.46</v>
      </c>
      <c r="U887" s="12">
        <f t="shared" si="199"/>
        <v>6.4703981552153753E-4</v>
      </c>
      <c r="V887" s="7">
        <f t="shared" si="200"/>
        <v>2754556027.6953506</v>
      </c>
    </row>
    <row r="888" spans="1:22" x14ac:dyDescent="0.25">
      <c r="A888" s="5">
        <f t="shared" si="191"/>
        <v>2006</v>
      </c>
      <c r="B888" s="6">
        <f t="shared" si="194"/>
        <v>38828</v>
      </c>
      <c r="C888" s="7">
        <f>MAX(SUMIFS('Filing Data'!$V:$V,'Filing Data'!$D:$D,'Benchmark Value'!$B888),C887)</f>
        <v>2204599918.257628</v>
      </c>
      <c r="D888" s="7">
        <f>SUMIFS('Filing Data'!$Z:$Z,'Filing Data'!$D:$D,'Benchmark Value'!$B888)</f>
        <v>0</v>
      </c>
      <c r="E888" s="16">
        <f t="shared" si="195"/>
        <v>-32367805.370854922</v>
      </c>
      <c r="F888" s="10">
        <f>SUM(D$11:D887)</f>
        <v>-15253541.340253821</v>
      </c>
      <c r="G888" s="10">
        <f t="shared" si="188"/>
        <v>365</v>
      </c>
      <c r="H888" s="7">
        <f t="shared" si="196"/>
        <v>-88678.918824260065</v>
      </c>
      <c r="I888" s="16">
        <f>SUMIFS('Filing Data'!$X:$X,'Filing Data'!$D:$D,'Benchmark Value'!$B888)</f>
        <v>0</v>
      </c>
      <c r="J888" s="16">
        <f t="shared" si="192"/>
        <v>57493512.713882759</v>
      </c>
      <c r="K888" s="10">
        <f>SUM(I$11:I887)</f>
        <v>28015936.438124154</v>
      </c>
      <c r="L888" s="27">
        <f t="shared" si="189"/>
        <v>365</v>
      </c>
      <c r="M888" s="7">
        <f t="shared" si="197"/>
        <v>157516.47318871989</v>
      </c>
      <c r="N888" s="7">
        <f>IF(ISNA(VLOOKUP(B888,'Distribution Data'!$G:$H,2,FALSE)),0,VLOOKUP(B888,'Distribution Data'!$G:$H,2,FALSE))</f>
        <v>0</v>
      </c>
      <c r="O888" s="16">
        <f>IF(ISNA(INDEX($C887:$C$3618,MATCH(TRUE,INDEX($C887:$C$3618&lt;&gt;$C887,0),0))), O887, INDEX($C887:$C$3618,MATCH(TRUE,INDEX($C887:$C$3618&lt;&gt;$C887,0),0)))</f>
        <v>2314665265.1917253</v>
      </c>
      <c r="P888" s="16">
        <f t="shared" si="187"/>
        <v>2204599918.257628</v>
      </c>
      <c r="Q888" s="27">
        <f t="shared" si="193"/>
        <v>47</v>
      </c>
      <c r="R888" s="7">
        <f t="shared" si="198"/>
        <v>2341815.8922148361</v>
      </c>
      <c r="S888" s="7">
        <f t="shared" si="190"/>
        <v>2095620.5002018563</v>
      </c>
      <c r="T888" s="5">
        <f>VLOOKUP($B888,'Benchmark Data'!$A:$B,2,FALSE)</f>
        <v>15.48</v>
      </c>
      <c r="U888" s="12">
        <f t="shared" si="199"/>
        <v>1.2928250023051713E-3</v>
      </c>
      <c r="V888" s="7">
        <f t="shared" si="200"/>
        <v>2760215110.0683794</v>
      </c>
    </row>
    <row r="889" spans="1:22" x14ac:dyDescent="0.25">
      <c r="A889" s="5">
        <f t="shared" si="191"/>
        <v>2006</v>
      </c>
      <c r="B889" s="6">
        <f t="shared" si="194"/>
        <v>38829</v>
      </c>
      <c r="C889" s="7">
        <f>MAX(SUMIFS('Filing Data'!$V:$V,'Filing Data'!$D:$D,'Benchmark Value'!$B889),C888)</f>
        <v>2204599918.257628</v>
      </c>
      <c r="D889" s="7">
        <f>SUMIFS('Filing Data'!$Z:$Z,'Filing Data'!$D:$D,'Benchmark Value'!$B889)</f>
        <v>0</v>
      </c>
      <c r="E889" s="16">
        <f t="shared" si="195"/>
        <v>-32367805.370854922</v>
      </c>
      <c r="F889" s="10">
        <f>SUM(D$11:D888)</f>
        <v>-15253541.340253821</v>
      </c>
      <c r="G889" s="10">
        <f t="shared" si="188"/>
        <v>365</v>
      </c>
      <c r="H889" s="7">
        <f t="shared" si="196"/>
        <v>-88678.918824260065</v>
      </c>
      <c r="I889" s="16">
        <f>SUMIFS('Filing Data'!$X:$X,'Filing Data'!$D:$D,'Benchmark Value'!$B889)</f>
        <v>0</v>
      </c>
      <c r="J889" s="16">
        <f t="shared" si="192"/>
        <v>57493512.713882759</v>
      </c>
      <c r="K889" s="10">
        <f>SUM(I$11:I888)</f>
        <v>28015936.438124154</v>
      </c>
      <c r="L889" s="27">
        <f t="shared" si="189"/>
        <v>365</v>
      </c>
      <c r="M889" s="7">
        <f t="shared" si="197"/>
        <v>157516.47318871989</v>
      </c>
      <c r="N889" s="7">
        <f>IF(ISNA(VLOOKUP(B889,'Distribution Data'!$G:$H,2,FALSE)),0,VLOOKUP(B889,'Distribution Data'!$G:$H,2,FALSE))</f>
        <v>0</v>
      </c>
      <c r="O889" s="16">
        <f>IF(ISNA(INDEX($C888:$C$3618,MATCH(TRUE,INDEX($C888:$C$3618&lt;&gt;$C888,0),0))), O888, INDEX($C888:$C$3618,MATCH(TRUE,INDEX($C888:$C$3618&lt;&gt;$C888,0),0)))</f>
        <v>2314665265.1917253</v>
      </c>
      <c r="P889" s="16">
        <f t="shared" si="187"/>
        <v>2204599918.257628</v>
      </c>
      <c r="Q889" s="27">
        <f t="shared" si="193"/>
        <v>47</v>
      </c>
      <c r="R889" s="7">
        <f t="shared" si="198"/>
        <v>2341815.8922148361</v>
      </c>
      <c r="S889" s="7">
        <f t="shared" si="190"/>
        <v>2095620.5002018563</v>
      </c>
      <c r="T889" s="5">
        <f>VLOOKUP($B889,'Benchmark Data'!$A:$B,2,FALSE)</f>
        <v>15.48</v>
      </c>
      <c r="U889" s="12">
        <f t="shared" si="199"/>
        <v>0</v>
      </c>
      <c r="V889" s="7">
        <f t="shared" si="200"/>
        <v>2762310730.5685811</v>
      </c>
    </row>
    <row r="890" spans="1:22" x14ac:dyDescent="0.25">
      <c r="A890" s="5">
        <f t="shared" si="191"/>
        <v>2006</v>
      </c>
      <c r="B890" s="6">
        <f t="shared" si="194"/>
        <v>38830</v>
      </c>
      <c r="C890" s="7">
        <f>MAX(SUMIFS('Filing Data'!$V:$V,'Filing Data'!$D:$D,'Benchmark Value'!$B890),C889)</f>
        <v>2204599918.257628</v>
      </c>
      <c r="D890" s="7">
        <f>SUMIFS('Filing Data'!$Z:$Z,'Filing Data'!$D:$D,'Benchmark Value'!$B890)</f>
        <v>0</v>
      </c>
      <c r="E890" s="16">
        <f t="shared" si="195"/>
        <v>-32367805.370854922</v>
      </c>
      <c r="F890" s="10">
        <f>SUM(D$11:D889)</f>
        <v>-15253541.340253821</v>
      </c>
      <c r="G890" s="10">
        <f t="shared" si="188"/>
        <v>365</v>
      </c>
      <c r="H890" s="7">
        <f t="shared" si="196"/>
        <v>-88678.918824260065</v>
      </c>
      <c r="I890" s="16">
        <f>SUMIFS('Filing Data'!$X:$X,'Filing Data'!$D:$D,'Benchmark Value'!$B890)</f>
        <v>0</v>
      </c>
      <c r="J890" s="16">
        <f t="shared" si="192"/>
        <v>57493512.713882759</v>
      </c>
      <c r="K890" s="10">
        <f>SUM(I$11:I889)</f>
        <v>28015936.438124154</v>
      </c>
      <c r="L890" s="27">
        <f t="shared" si="189"/>
        <v>365</v>
      </c>
      <c r="M890" s="7">
        <f t="shared" si="197"/>
        <v>157516.47318871989</v>
      </c>
      <c r="N890" s="7">
        <f>IF(ISNA(VLOOKUP(B890,'Distribution Data'!$G:$H,2,FALSE)),0,VLOOKUP(B890,'Distribution Data'!$G:$H,2,FALSE))</f>
        <v>0</v>
      </c>
      <c r="O890" s="16">
        <f>IF(ISNA(INDEX($C889:$C$3618,MATCH(TRUE,INDEX($C889:$C$3618&lt;&gt;$C889,0),0))), O889, INDEX($C889:$C$3618,MATCH(TRUE,INDEX($C889:$C$3618&lt;&gt;$C889,0),0)))</f>
        <v>2314665265.1917253</v>
      </c>
      <c r="P890" s="16">
        <f t="shared" si="187"/>
        <v>2204599918.257628</v>
      </c>
      <c r="Q890" s="27">
        <f t="shared" si="193"/>
        <v>47</v>
      </c>
      <c r="R890" s="7">
        <f t="shared" si="198"/>
        <v>2341815.8922148361</v>
      </c>
      <c r="S890" s="7">
        <f t="shared" si="190"/>
        <v>2095620.5002018563</v>
      </c>
      <c r="T890" s="5">
        <f>VLOOKUP($B890,'Benchmark Data'!$A:$B,2,FALSE)</f>
        <v>15.48</v>
      </c>
      <c r="U890" s="12">
        <f t="shared" si="199"/>
        <v>0</v>
      </c>
      <c r="V890" s="7">
        <f t="shared" si="200"/>
        <v>2764406351.0687828</v>
      </c>
    </row>
    <row r="891" spans="1:22" x14ac:dyDescent="0.25">
      <c r="A891" s="5">
        <f t="shared" si="191"/>
        <v>2006</v>
      </c>
      <c r="B891" s="6">
        <f t="shared" si="194"/>
        <v>38831</v>
      </c>
      <c r="C891" s="7">
        <f>MAX(SUMIFS('Filing Data'!$V:$V,'Filing Data'!$D:$D,'Benchmark Value'!$B891),C890)</f>
        <v>2204599918.257628</v>
      </c>
      <c r="D891" s="7">
        <f>SUMIFS('Filing Data'!$Z:$Z,'Filing Data'!$D:$D,'Benchmark Value'!$B891)</f>
        <v>0</v>
      </c>
      <c r="E891" s="16">
        <f t="shared" si="195"/>
        <v>-32367805.370854922</v>
      </c>
      <c r="F891" s="10">
        <f>SUM(D$11:D890)</f>
        <v>-15253541.340253821</v>
      </c>
      <c r="G891" s="10">
        <f t="shared" si="188"/>
        <v>365</v>
      </c>
      <c r="H891" s="7">
        <f t="shared" si="196"/>
        <v>-88678.918824260065</v>
      </c>
      <c r="I891" s="16">
        <f>SUMIFS('Filing Data'!$X:$X,'Filing Data'!$D:$D,'Benchmark Value'!$B891)</f>
        <v>0</v>
      </c>
      <c r="J891" s="16">
        <f t="shared" si="192"/>
        <v>57493512.713882759</v>
      </c>
      <c r="K891" s="10">
        <f>SUM(I$11:I890)</f>
        <v>28015936.438124154</v>
      </c>
      <c r="L891" s="27">
        <f t="shared" si="189"/>
        <v>365</v>
      </c>
      <c r="M891" s="7">
        <f t="shared" si="197"/>
        <v>157516.47318871989</v>
      </c>
      <c r="N891" s="7">
        <f>IF(ISNA(VLOOKUP(B891,'Distribution Data'!$G:$H,2,FALSE)),0,VLOOKUP(B891,'Distribution Data'!$G:$H,2,FALSE))</f>
        <v>0</v>
      </c>
      <c r="O891" s="16">
        <f>IF(ISNA(INDEX($C890:$C$3618,MATCH(TRUE,INDEX($C890:$C$3618&lt;&gt;$C890,0),0))), O890, INDEX($C890:$C$3618,MATCH(TRUE,INDEX($C890:$C$3618&lt;&gt;$C890,0),0)))</f>
        <v>2314665265.1917253</v>
      </c>
      <c r="P891" s="16">
        <f t="shared" si="187"/>
        <v>2204599918.257628</v>
      </c>
      <c r="Q891" s="27">
        <f t="shared" si="193"/>
        <v>47</v>
      </c>
      <c r="R891" s="7">
        <f t="shared" si="198"/>
        <v>2341815.8922148361</v>
      </c>
      <c r="S891" s="7">
        <f t="shared" si="190"/>
        <v>2095620.5002018563</v>
      </c>
      <c r="T891" s="5">
        <f>VLOOKUP($B891,'Benchmark Data'!$A:$B,2,FALSE)</f>
        <v>15.38</v>
      </c>
      <c r="U891" s="12">
        <f t="shared" si="199"/>
        <v>-6.4809040840831155E-3</v>
      </c>
      <c r="V891" s="7">
        <f t="shared" si="200"/>
        <v>2748644049.4044576</v>
      </c>
    </row>
    <row r="892" spans="1:22" x14ac:dyDescent="0.25">
      <c r="A892" s="5">
        <f t="shared" si="191"/>
        <v>2006</v>
      </c>
      <c r="B892" s="6">
        <f t="shared" si="194"/>
        <v>38832</v>
      </c>
      <c r="C892" s="7">
        <f>MAX(SUMIFS('Filing Data'!$V:$V,'Filing Data'!$D:$D,'Benchmark Value'!$B892),C891)</f>
        <v>2204599918.257628</v>
      </c>
      <c r="D892" s="7">
        <f>SUMIFS('Filing Data'!$Z:$Z,'Filing Data'!$D:$D,'Benchmark Value'!$B892)</f>
        <v>0</v>
      </c>
      <c r="E892" s="16">
        <f t="shared" si="195"/>
        <v>-32367805.370854922</v>
      </c>
      <c r="F892" s="10">
        <f>SUM(D$11:D891)</f>
        <v>-15253541.340253821</v>
      </c>
      <c r="G892" s="10">
        <f t="shared" si="188"/>
        <v>365</v>
      </c>
      <c r="H892" s="7">
        <f t="shared" si="196"/>
        <v>-88678.918824260065</v>
      </c>
      <c r="I892" s="16">
        <f>SUMIFS('Filing Data'!$X:$X,'Filing Data'!$D:$D,'Benchmark Value'!$B892)</f>
        <v>0</v>
      </c>
      <c r="J892" s="16">
        <f t="shared" si="192"/>
        <v>57493512.713882759</v>
      </c>
      <c r="K892" s="10">
        <f>SUM(I$11:I891)</f>
        <v>28015936.438124154</v>
      </c>
      <c r="L892" s="27">
        <f t="shared" si="189"/>
        <v>365</v>
      </c>
      <c r="M892" s="7">
        <f t="shared" si="197"/>
        <v>157516.47318871989</v>
      </c>
      <c r="N892" s="7">
        <f>IF(ISNA(VLOOKUP(B892,'Distribution Data'!$G:$H,2,FALSE)),0,VLOOKUP(B892,'Distribution Data'!$G:$H,2,FALSE))</f>
        <v>0</v>
      </c>
      <c r="O892" s="16">
        <f>IF(ISNA(INDEX($C891:$C$3618,MATCH(TRUE,INDEX($C891:$C$3618&lt;&gt;$C891,0),0))), O891, INDEX($C891:$C$3618,MATCH(TRUE,INDEX($C891:$C$3618&lt;&gt;$C891,0),0)))</f>
        <v>2314665265.1917253</v>
      </c>
      <c r="P892" s="16">
        <f t="shared" si="187"/>
        <v>2204599918.257628</v>
      </c>
      <c r="Q892" s="27">
        <f t="shared" si="193"/>
        <v>47</v>
      </c>
      <c r="R892" s="7">
        <f t="shared" si="198"/>
        <v>2341815.8922148361</v>
      </c>
      <c r="S892" s="7">
        <f t="shared" si="190"/>
        <v>2095620.5002018563</v>
      </c>
      <c r="T892" s="5">
        <f>VLOOKUP($B892,'Benchmark Data'!$A:$B,2,FALSE)</f>
        <v>15.29</v>
      </c>
      <c r="U892" s="12">
        <f t="shared" si="199"/>
        <v>-5.8689441365270502E-3</v>
      </c>
      <c r="V892" s="7">
        <f t="shared" si="200"/>
        <v>2734655276.8977408</v>
      </c>
    </row>
    <row r="893" spans="1:22" x14ac:dyDescent="0.25">
      <c r="A893" s="5">
        <f t="shared" si="191"/>
        <v>2006</v>
      </c>
      <c r="B893" s="6">
        <f t="shared" si="194"/>
        <v>38833</v>
      </c>
      <c r="C893" s="7">
        <f>MAX(SUMIFS('Filing Data'!$V:$V,'Filing Data'!$D:$D,'Benchmark Value'!$B893),C892)</f>
        <v>2204599918.257628</v>
      </c>
      <c r="D893" s="7">
        <f>SUMIFS('Filing Data'!$Z:$Z,'Filing Data'!$D:$D,'Benchmark Value'!$B893)</f>
        <v>0</v>
      </c>
      <c r="E893" s="16">
        <f t="shared" si="195"/>
        <v>-32367805.370854922</v>
      </c>
      <c r="F893" s="10">
        <f>SUM(D$11:D892)</f>
        <v>-15253541.340253821</v>
      </c>
      <c r="G893" s="10">
        <f t="shared" si="188"/>
        <v>365</v>
      </c>
      <c r="H893" s="7">
        <f t="shared" si="196"/>
        <v>-88678.918824260065</v>
      </c>
      <c r="I893" s="16">
        <f>SUMIFS('Filing Data'!$X:$X,'Filing Data'!$D:$D,'Benchmark Value'!$B893)</f>
        <v>0</v>
      </c>
      <c r="J893" s="16">
        <f t="shared" si="192"/>
        <v>57493512.713882759</v>
      </c>
      <c r="K893" s="10">
        <f>SUM(I$11:I892)</f>
        <v>28015936.438124154</v>
      </c>
      <c r="L893" s="27">
        <f t="shared" si="189"/>
        <v>365</v>
      </c>
      <c r="M893" s="7">
        <f t="shared" si="197"/>
        <v>157516.47318871989</v>
      </c>
      <c r="N893" s="7">
        <f>IF(ISNA(VLOOKUP(B893,'Distribution Data'!$G:$H,2,FALSE)),0,VLOOKUP(B893,'Distribution Data'!$G:$H,2,FALSE))</f>
        <v>0</v>
      </c>
      <c r="O893" s="16">
        <f>IF(ISNA(INDEX($C892:$C$3618,MATCH(TRUE,INDEX($C892:$C$3618&lt;&gt;$C892,0),0))), O892, INDEX($C892:$C$3618,MATCH(TRUE,INDEX($C892:$C$3618&lt;&gt;$C892,0),0)))</f>
        <v>2314665265.1917253</v>
      </c>
      <c r="P893" s="16">
        <f t="shared" ref="P893:P956" si="201">C892</f>
        <v>2204599918.257628</v>
      </c>
      <c r="Q893" s="27">
        <f t="shared" si="193"/>
        <v>47</v>
      </c>
      <c r="R893" s="7">
        <f t="shared" si="198"/>
        <v>2341815.8922148361</v>
      </c>
      <c r="S893" s="7">
        <f t="shared" si="190"/>
        <v>2095620.5002018563</v>
      </c>
      <c r="T893" s="5">
        <f>VLOOKUP($B893,'Benchmark Data'!$A:$B,2,FALSE)</f>
        <v>15.21</v>
      </c>
      <c r="U893" s="12">
        <f t="shared" si="199"/>
        <v>-5.2459136697693325E-3</v>
      </c>
      <c r="V893" s="7">
        <f t="shared" si="200"/>
        <v>2722442694.5103159</v>
      </c>
    </row>
    <row r="894" spans="1:22" x14ac:dyDescent="0.25">
      <c r="A894" s="5">
        <f t="shared" si="191"/>
        <v>2006</v>
      </c>
      <c r="B894" s="6">
        <f t="shared" si="194"/>
        <v>38834</v>
      </c>
      <c r="C894" s="7">
        <f>MAX(SUMIFS('Filing Data'!$V:$V,'Filing Data'!$D:$D,'Benchmark Value'!$B894),C893)</f>
        <v>2204599918.257628</v>
      </c>
      <c r="D894" s="7">
        <f>SUMIFS('Filing Data'!$Z:$Z,'Filing Data'!$D:$D,'Benchmark Value'!$B894)</f>
        <v>0</v>
      </c>
      <c r="E894" s="16">
        <f t="shared" si="195"/>
        <v>-32367805.370854922</v>
      </c>
      <c r="F894" s="10">
        <f>SUM(D$11:D893)</f>
        <v>-15253541.340253821</v>
      </c>
      <c r="G894" s="10">
        <f t="shared" si="188"/>
        <v>365</v>
      </c>
      <c r="H894" s="7">
        <f t="shared" si="196"/>
        <v>-88678.918824260065</v>
      </c>
      <c r="I894" s="16">
        <f>SUMIFS('Filing Data'!$X:$X,'Filing Data'!$D:$D,'Benchmark Value'!$B894)</f>
        <v>0</v>
      </c>
      <c r="J894" s="16">
        <f t="shared" si="192"/>
        <v>57493512.713882759</v>
      </c>
      <c r="K894" s="10">
        <f>SUM(I$11:I893)</f>
        <v>28015936.438124154</v>
      </c>
      <c r="L894" s="27">
        <f t="shared" si="189"/>
        <v>365</v>
      </c>
      <c r="M894" s="7">
        <f t="shared" si="197"/>
        <v>157516.47318871989</v>
      </c>
      <c r="N894" s="7">
        <f>IF(ISNA(VLOOKUP(B894,'Distribution Data'!$G:$H,2,FALSE)),0,VLOOKUP(B894,'Distribution Data'!$G:$H,2,FALSE))</f>
        <v>0</v>
      </c>
      <c r="O894" s="16">
        <f>IF(ISNA(INDEX($C893:$C$3618,MATCH(TRUE,INDEX($C893:$C$3618&lt;&gt;$C893,0),0))), O893, INDEX($C893:$C$3618,MATCH(TRUE,INDEX($C893:$C$3618&lt;&gt;$C893,0),0)))</f>
        <v>2314665265.1917253</v>
      </c>
      <c r="P894" s="16">
        <f t="shared" si="201"/>
        <v>2204599918.257628</v>
      </c>
      <c r="Q894" s="27">
        <f t="shared" si="193"/>
        <v>47</v>
      </c>
      <c r="R894" s="7">
        <f t="shared" si="198"/>
        <v>2341815.8922148361</v>
      </c>
      <c r="S894" s="7">
        <f t="shared" si="190"/>
        <v>2095620.5002018563</v>
      </c>
      <c r="T894" s="5">
        <f>VLOOKUP($B894,'Benchmark Data'!$A:$B,2,FALSE)</f>
        <v>15.33</v>
      </c>
      <c r="U894" s="12">
        <f t="shared" si="199"/>
        <v>7.8585866125213105E-3</v>
      </c>
      <c r="V894" s="7">
        <f t="shared" si="200"/>
        <v>2746017152.837029</v>
      </c>
    </row>
    <row r="895" spans="1:22" x14ac:dyDescent="0.25">
      <c r="A895" s="5">
        <f t="shared" si="191"/>
        <v>2006</v>
      </c>
      <c r="B895" s="6">
        <f t="shared" si="194"/>
        <v>38835</v>
      </c>
      <c r="C895" s="7">
        <f>MAX(SUMIFS('Filing Data'!$V:$V,'Filing Data'!$D:$D,'Benchmark Value'!$B895),C894)</f>
        <v>2204599918.257628</v>
      </c>
      <c r="D895" s="7">
        <f>SUMIFS('Filing Data'!$Z:$Z,'Filing Data'!$D:$D,'Benchmark Value'!$B895)</f>
        <v>0</v>
      </c>
      <c r="E895" s="16">
        <f t="shared" si="195"/>
        <v>-32367805.370854922</v>
      </c>
      <c r="F895" s="10">
        <f>SUM(D$11:D894)</f>
        <v>-15253541.340253821</v>
      </c>
      <c r="G895" s="10">
        <f t="shared" si="188"/>
        <v>365</v>
      </c>
      <c r="H895" s="7">
        <f t="shared" si="196"/>
        <v>-88678.918824260065</v>
      </c>
      <c r="I895" s="16">
        <f>SUMIFS('Filing Data'!$X:$X,'Filing Data'!$D:$D,'Benchmark Value'!$B895)</f>
        <v>0</v>
      </c>
      <c r="J895" s="16">
        <f t="shared" si="192"/>
        <v>57493512.713882759</v>
      </c>
      <c r="K895" s="10">
        <f>SUM(I$11:I894)</f>
        <v>28015936.438124154</v>
      </c>
      <c r="L895" s="27">
        <f t="shared" si="189"/>
        <v>365</v>
      </c>
      <c r="M895" s="7">
        <f t="shared" si="197"/>
        <v>157516.47318871989</v>
      </c>
      <c r="N895" s="7">
        <f>IF(ISNA(VLOOKUP(B895,'Distribution Data'!$G:$H,2,FALSE)),0,VLOOKUP(B895,'Distribution Data'!$G:$H,2,FALSE))</f>
        <v>0</v>
      </c>
      <c r="O895" s="16">
        <f>IF(ISNA(INDEX($C894:$C$3618,MATCH(TRUE,INDEX($C894:$C$3618&lt;&gt;$C894,0),0))), O894, INDEX($C894:$C$3618,MATCH(TRUE,INDEX($C894:$C$3618&lt;&gt;$C894,0),0)))</f>
        <v>2314665265.1917253</v>
      </c>
      <c r="P895" s="16">
        <f t="shared" si="201"/>
        <v>2204599918.257628</v>
      </c>
      <c r="Q895" s="27">
        <f t="shared" si="193"/>
        <v>47</v>
      </c>
      <c r="R895" s="7">
        <f t="shared" si="198"/>
        <v>2341815.8922148361</v>
      </c>
      <c r="S895" s="7">
        <f t="shared" si="190"/>
        <v>2095620.5002018563</v>
      </c>
      <c r="T895" s="5">
        <f>VLOOKUP($B895,'Benchmark Data'!$A:$B,2,FALSE)</f>
        <v>15.36</v>
      </c>
      <c r="U895" s="12">
        <f t="shared" si="199"/>
        <v>1.9550348358032951E-3</v>
      </c>
      <c r="V895" s="7">
        <f t="shared" si="200"/>
        <v>2753486583.8124499</v>
      </c>
    </row>
    <row r="896" spans="1:22" x14ac:dyDescent="0.25">
      <c r="A896" s="5">
        <f t="shared" si="191"/>
        <v>2006</v>
      </c>
      <c r="B896" s="6">
        <f t="shared" si="194"/>
        <v>38836</v>
      </c>
      <c r="C896" s="7">
        <f>MAX(SUMIFS('Filing Data'!$V:$V,'Filing Data'!$D:$D,'Benchmark Value'!$B896),C895)</f>
        <v>2204599918.257628</v>
      </c>
      <c r="D896" s="7">
        <f>SUMIFS('Filing Data'!$Z:$Z,'Filing Data'!$D:$D,'Benchmark Value'!$B896)</f>
        <v>0</v>
      </c>
      <c r="E896" s="16">
        <f t="shared" si="195"/>
        <v>-32367805.370854922</v>
      </c>
      <c r="F896" s="10">
        <f>SUM(D$11:D895)</f>
        <v>-15253541.340253821</v>
      </c>
      <c r="G896" s="10">
        <f t="shared" si="188"/>
        <v>365</v>
      </c>
      <c r="H896" s="7">
        <f t="shared" si="196"/>
        <v>-88678.918824260065</v>
      </c>
      <c r="I896" s="16">
        <f>SUMIFS('Filing Data'!$X:$X,'Filing Data'!$D:$D,'Benchmark Value'!$B896)</f>
        <v>0</v>
      </c>
      <c r="J896" s="16">
        <f t="shared" si="192"/>
        <v>57493512.713882759</v>
      </c>
      <c r="K896" s="10">
        <f>SUM(I$11:I895)</f>
        <v>28015936.438124154</v>
      </c>
      <c r="L896" s="27">
        <f t="shared" si="189"/>
        <v>365</v>
      </c>
      <c r="M896" s="7">
        <f t="shared" si="197"/>
        <v>157516.47318871989</v>
      </c>
      <c r="N896" s="7">
        <f>IF(ISNA(VLOOKUP(B896,'Distribution Data'!$G:$H,2,FALSE)),0,VLOOKUP(B896,'Distribution Data'!$G:$H,2,FALSE))</f>
        <v>0</v>
      </c>
      <c r="O896" s="16">
        <f>IF(ISNA(INDEX($C895:$C$3618,MATCH(TRUE,INDEX($C895:$C$3618&lt;&gt;$C895,0),0))), O895, INDEX($C895:$C$3618,MATCH(TRUE,INDEX($C895:$C$3618&lt;&gt;$C895,0),0)))</f>
        <v>2314665265.1917253</v>
      </c>
      <c r="P896" s="16">
        <f t="shared" si="201"/>
        <v>2204599918.257628</v>
      </c>
      <c r="Q896" s="27">
        <f t="shared" si="193"/>
        <v>47</v>
      </c>
      <c r="R896" s="7">
        <f t="shared" si="198"/>
        <v>2341815.8922148361</v>
      </c>
      <c r="S896" s="7">
        <f t="shared" si="190"/>
        <v>2095620.5002018563</v>
      </c>
      <c r="T896" s="5">
        <f>VLOOKUP($B896,'Benchmark Data'!$A:$B,2,FALSE)</f>
        <v>15.36</v>
      </c>
      <c r="U896" s="12">
        <f t="shared" si="199"/>
        <v>0</v>
      </c>
      <c r="V896" s="7">
        <f t="shared" si="200"/>
        <v>2755582204.3126516</v>
      </c>
    </row>
    <row r="897" spans="1:22" x14ac:dyDescent="0.25">
      <c r="A897" s="5">
        <f t="shared" si="191"/>
        <v>2006</v>
      </c>
      <c r="B897" s="6">
        <f t="shared" si="194"/>
        <v>38837</v>
      </c>
      <c r="C897" s="7">
        <f>MAX(SUMIFS('Filing Data'!$V:$V,'Filing Data'!$D:$D,'Benchmark Value'!$B897),C896)</f>
        <v>2204599918.257628</v>
      </c>
      <c r="D897" s="7">
        <f>SUMIFS('Filing Data'!$Z:$Z,'Filing Data'!$D:$D,'Benchmark Value'!$B897)</f>
        <v>0</v>
      </c>
      <c r="E897" s="16">
        <f t="shared" si="195"/>
        <v>-32367805.370854922</v>
      </c>
      <c r="F897" s="10">
        <f>SUM(D$11:D896)</f>
        <v>-15253541.340253821</v>
      </c>
      <c r="G897" s="10">
        <f t="shared" si="188"/>
        <v>365</v>
      </c>
      <c r="H897" s="7">
        <f t="shared" si="196"/>
        <v>-88678.918824260065</v>
      </c>
      <c r="I897" s="16">
        <f>SUMIFS('Filing Data'!$X:$X,'Filing Data'!$D:$D,'Benchmark Value'!$B897)</f>
        <v>0</v>
      </c>
      <c r="J897" s="16">
        <f t="shared" si="192"/>
        <v>57493512.713882759</v>
      </c>
      <c r="K897" s="10">
        <f>SUM(I$11:I896)</f>
        <v>28015936.438124154</v>
      </c>
      <c r="L897" s="27">
        <f t="shared" si="189"/>
        <v>365</v>
      </c>
      <c r="M897" s="7">
        <f t="shared" si="197"/>
        <v>157516.47318871989</v>
      </c>
      <c r="N897" s="7">
        <f>IF(ISNA(VLOOKUP(B897,'Distribution Data'!$G:$H,2,FALSE)),0,VLOOKUP(B897,'Distribution Data'!$G:$H,2,FALSE))</f>
        <v>0</v>
      </c>
      <c r="O897" s="16">
        <f>IF(ISNA(INDEX($C896:$C$3618,MATCH(TRUE,INDEX($C896:$C$3618&lt;&gt;$C896,0),0))), O896, INDEX($C896:$C$3618,MATCH(TRUE,INDEX($C896:$C$3618&lt;&gt;$C896,0),0)))</f>
        <v>2314665265.1917253</v>
      </c>
      <c r="P897" s="16">
        <f t="shared" si="201"/>
        <v>2204599918.257628</v>
      </c>
      <c r="Q897" s="27">
        <f t="shared" si="193"/>
        <v>47</v>
      </c>
      <c r="R897" s="7">
        <f t="shared" si="198"/>
        <v>2341815.8922148361</v>
      </c>
      <c r="S897" s="7">
        <f t="shared" si="190"/>
        <v>2095620.5002018563</v>
      </c>
      <c r="T897" s="5">
        <f>VLOOKUP($B897,'Benchmark Data'!$A:$B,2,FALSE)</f>
        <v>15.36</v>
      </c>
      <c r="U897" s="12">
        <f t="shared" si="199"/>
        <v>0</v>
      </c>
      <c r="V897" s="7">
        <f t="shared" si="200"/>
        <v>2757677824.8128533</v>
      </c>
    </row>
    <row r="898" spans="1:22" x14ac:dyDescent="0.25">
      <c r="A898" s="5">
        <f t="shared" si="191"/>
        <v>2006</v>
      </c>
      <c r="B898" s="6">
        <f t="shared" si="194"/>
        <v>38838</v>
      </c>
      <c r="C898" s="7">
        <f>MAX(SUMIFS('Filing Data'!$V:$V,'Filing Data'!$D:$D,'Benchmark Value'!$B898),C897)</f>
        <v>2204599918.257628</v>
      </c>
      <c r="D898" s="7">
        <f>SUMIFS('Filing Data'!$Z:$Z,'Filing Data'!$D:$D,'Benchmark Value'!$B898)</f>
        <v>0</v>
      </c>
      <c r="E898" s="16">
        <f t="shared" si="195"/>
        <v>-32367805.370854922</v>
      </c>
      <c r="F898" s="10">
        <f>SUM(D$11:D897)</f>
        <v>-15253541.340253821</v>
      </c>
      <c r="G898" s="10">
        <f t="shared" si="188"/>
        <v>365</v>
      </c>
      <c r="H898" s="7">
        <f t="shared" si="196"/>
        <v>-88678.918824260065</v>
      </c>
      <c r="I898" s="16">
        <f>SUMIFS('Filing Data'!$X:$X,'Filing Data'!$D:$D,'Benchmark Value'!$B898)</f>
        <v>0</v>
      </c>
      <c r="J898" s="16">
        <f t="shared" si="192"/>
        <v>57493512.713882759</v>
      </c>
      <c r="K898" s="10">
        <f>SUM(I$11:I897)</f>
        <v>28015936.438124154</v>
      </c>
      <c r="L898" s="27">
        <f t="shared" si="189"/>
        <v>365</v>
      </c>
      <c r="M898" s="7">
        <f t="shared" si="197"/>
        <v>157516.47318871989</v>
      </c>
      <c r="N898" s="7">
        <f>IF(ISNA(VLOOKUP(B898,'Distribution Data'!$G:$H,2,FALSE)),0,VLOOKUP(B898,'Distribution Data'!$G:$H,2,FALSE))</f>
        <v>0</v>
      </c>
      <c r="O898" s="16">
        <f>IF(ISNA(INDEX($C897:$C$3618,MATCH(TRUE,INDEX($C897:$C$3618&lt;&gt;$C897,0),0))), O897, INDEX($C897:$C$3618,MATCH(TRUE,INDEX($C897:$C$3618&lt;&gt;$C897,0),0)))</f>
        <v>2314665265.1917253</v>
      </c>
      <c r="P898" s="16">
        <f t="shared" si="201"/>
        <v>2204599918.257628</v>
      </c>
      <c r="Q898" s="27">
        <f t="shared" si="193"/>
        <v>47</v>
      </c>
      <c r="R898" s="7">
        <f t="shared" si="198"/>
        <v>2341815.8922148361</v>
      </c>
      <c r="S898" s="7">
        <f t="shared" si="190"/>
        <v>2095620.5002018563</v>
      </c>
      <c r="T898" s="5">
        <f>VLOOKUP($B898,'Benchmark Data'!$A:$B,2,FALSE)</f>
        <v>15.17</v>
      </c>
      <c r="U898" s="12">
        <f t="shared" si="199"/>
        <v>-1.244693435908519E-2</v>
      </c>
      <c r="V898" s="7">
        <f t="shared" si="200"/>
        <v>2725661545.1363335</v>
      </c>
    </row>
    <row r="899" spans="1:22" x14ac:dyDescent="0.25">
      <c r="A899" s="5">
        <f t="shared" si="191"/>
        <v>2006</v>
      </c>
      <c r="B899" s="6">
        <f t="shared" si="194"/>
        <v>38839</v>
      </c>
      <c r="C899" s="7">
        <f>MAX(SUMIFS('Filing Data'!$V:$V,'Filing Data'!$D:$D,'Benchmark Value'!$B899),C898)</f>
        <v>2204599918.257628</v>
      </c>
      <c r="D899" s="7">
        <f>SUMIFS('Filing Data'!$Z:$Z,'Filing Data'!$D:$D,'Benchmark Value'!$B899)</f>
        <v>0</v>
      </c>
      <c r="E899" s="16">
        <f t="shared" si="195"/>
        <v>-32367805.370854922</v>
      </c>
      <c r="F899" s="10">
        <f>SUM(D$11:D898)</f>
        <v>-15253541.340253821</v>
      </c>
      <c r="G899" s="10">
        <f t="shared" si="188"/>
        <v>365</v>
      </c>
      <c r="H899" s="7">
        <f t="shared" si="196"/>
        <v>-88678.918824260065</v>
      </c>
      <c r="I899" s="16">
        <f>SUMIFS('Filing Data'!$X:$X,'Filing Data'!$D:$D,'Benchmark Value'!$B899)</f>
        <v>0</v>
      </c>
      <c r="J899" s="16">
        <f t="shared" si="192"/>
        <v>57493512.713882759</v>
      </c>
      <c r="K899" s="10">
        <f>SUM(I$11:I898)</f>
        <v>28015936.438124154</v>
      </c>
      <c r="L899" s="27">
        <f t="shared" si="189"/>
        <v>365</v>
      </c>
      <c r="M899" s="7">
        <f t="shared" si="197"/>
        <v>157516.47318871989</v>
      </c>
      <c r="N899" s="7">
        <f>IF(ISNA(VLOOKUP(B899,'Distribution Data'!$G:$H,2,FALSE)),0,VLOOKUP(B899,'Distribution Data'!$G:$H,2,FALSE))</f>
        <v>0</v>
      </c>
      <c r="O899" s="16">
        <f>IF(ISNA(INDEX($C898:$C$3618,MATCH(TRUE,INDEX($C898:$C$3618&lt;&gt;$C898,0),0))), O898, INDEX($C898:$C$3618,MATCH(TRUE,INDEX($C898:$C$3618&lt;&gt;$C898,0),0)))</f>
        <v>2314665265.1917253</v>
      </c>
      <c r="P899" s="16">
        <f t="shared" si="201"/>
        <v>2204599918.257628</v>
      </c>
      <c r="Q899" s="27">
        <f t="shared" si="193"/>
        <v>47</v>
      </c>
      <c r="R899" s="7">
        <f t="shared" si="198"/>
        <v>2341815.8922148361</v>
      </c>
      <c r="S899" s="7">
        <f t="shared" si="190"/>
        <v>2095620.5002018563</v>
      </c>
      <c r="T899" s="5">
        <f>VLOOKUP($B899,'Benchmark Data'!$A:$B,2,FALSE)</f>
        <v>15.05</v>
      </c>
      <c r="U899" s="12">
        <f t="shared" si="199"/>
        <v>-7.9418021655561395E-3</v>
      </c>
      <c r="V899" s="7">
        <f t="shared" si="200"/>
        <v>2706196230.5398731</v>
      </c>
    </row>
    <row r="900" spans="1:22" x14ac:dyDescent="0.25">
      <c r="A900" s="5">
        <f t="shared" si="191"/>
        <v>2006</v>
      </c>
      <c r="B900" s="6">
        <f t="shared" si="194"/>
        <v>38840</v>
      </c>
      <c r="C900" s="7">
        <f>MAX(SUMIFS('Filing Data'!$V:$V,'Filing Data'!$D:$D,'Benchmark Value'!$B900),C899)</f>
        <v>2204599918.257628</v>
      </c>
      <c r="D900" s="7">
        <f>SUMIFS('Filing Data'!$Z:$Z,'Filing Data'!$D:$D,'Benchmark Value'!$B900)</f>
        <v>0</v>
      </c>
      <c r="E900" s="16">
        <f t="shared" si="195"/>
        <v>-32367805.370854922</v>
      </c>
      <c r="F900" s="10">
        <f>SUM(D$11:D899)</f>
        <v>-15253541.340253821</v>
      </c>
      <c r="G900" s="10">
        <f t="shared" si="188"/>
        <v>365</v>
      </c>
      <c r="H900" s="7">
        <f t="shared" si="196"/>
        <v>-88678.918824260065</v>
      </c>
      <c r="I900" s="16">
        <f>SUMIFS('Filing Data'!$X:$X,'Filing Data'!$D:$D,'Benchmark Value'!$B900)</f>
        <v>0</v>
      </c>
      <c r="J900" s="16">
        <f t="shared" si="192"/>
        <v>57493512.713882759</v>
      </c>
      <c r="K900" s="10">
        <f>SUM(I$11:I899)</f>
        <v>28015936.438124154</v>
      </c>
      <c r="L900" s="27">
        <f t="shared" si="189"/>
        <v>365</v>
      </c>
      <c r="M900" s="7">
        <f t="shared" si="197"/>
        <v>157516.47318871989</v>
      </c>
      <c r="N900" s="7">
        <f>IF(ISNA(VLOOKUP(B900,'Distribution Data'!$G:$H,2,FALSE)),0,VLOOKUP(B900,'Distribution Data'!$G:$H,2,FALSE))</f>
        <v>0</v>
      </c>
      <c r="O900" s="16">
        <f>IF(ISNA(INDEX($C899:$C$3618,MATCH(TRUE,INDEX($C899:$C$3618&lt;&gt;$C899,0),0))), O899, INDEX($C899:$C$3618,MATCH(TRUE,INDEX($C899:$C$3618&lt;&gt;$C899,0),0)))</f>
        <v>2314665265.1917253</v>
      </c>
      <c r="P900" s="16">
        <f t="shared" si="201"/>
        <v>2204599918.257628</v>
      </c>
      <c r="Q900" s="27">
        <f t="shared" si="193"/>
        <v>47</v>
      </c>
      <c r="R900" s="7">
        <f t="shared" si="198"/>
        <v>2341815.8922148361</v>
      </c>
      <c r="S900" s="7">
        <f t="shared" si="190"/>
        <v>2095620.5002018563</v>
      </c>
      <c r="T900" s="5">
        <f>VLOOKUP($B900,'Benchmark Data'!$A:$B,2,FALSE)</f>
        <v>15.07</v>
      </c>
      <c r="U900" s="12">
        <f t="shared" si="199"/>
        <v>1.3280214435193206E-3</v>
      </c>
      <c r="V900" s="7">
        <f t="shared" si="200"/>
        <v>2711888125.1005926</v>
      </c>
    </row>
    <row r="901" spans="1:22" x14ac:dyDescent="0.25">
      <c r="A901" s="5">
        <f t="shared" si="191"/>
        <v>2006</v>
      </c>
      <c r="B901" s="6">
        <f t="shared" si="194"/>
        <v>38841</v>
      </c>
      <c r="C901" s="7">
        <f>MAX(SUMIFS('Filing Data'!$V:$V,'Filing Data'!$D:$D,'Benchmark Value'!$B901),C900)</f>
        <v>2204599918.257628</v>
      </c>
      <c r="D901" s="7">
        <f>SUMIFS('Filing Data'!$Z:$Z,'Filing Data'!$D:$D,'Benchmark Value'!$B901)</f>
        <v>0</v>
      </c>
      <c r="E901" s="16">
        <f t="shared" si="195"/>
        <v>-32367805.370854922</v>
      </c>
      <c r="F901" s="10">
        <f>SUM(D$11:D900)</f>
        <v>-15253541.340253821</v>
      </c>
      <c r="G901" s="10">
        <f t="shared" si="188"/>
        <v>365</v>
      </c>
      <c r="H901" s="7">
        <f t="shared" si="196"/>
        <v>-88678.918824260065</v>
      </c>
      <c r="I901" s="16">
        <f>SUMIFS('Filing Data'!$X:$X,'Filing Data'!$D:$D,'Benchmark Value'!$B901)</f>
        <v>0</v>
      </c>
      <c r="J901" s="16">
        <f t="shared" si="192"/>
        <v>57493512.713882759</v>
      </c>
      <c r="K901" s="10">
        <f>SUM(I$11:I900)</f>
        <v>28015936.438124154</v>
      </c>
      <c r="L901" s="27">
        <f t="shared" si="189"/>
        <v>365</v>
      </c>
      <c r="M901" s="7">
        <f t="shared" si="197"/>
        <v>157516.47318871989</v>
      </c>
      <c r="N901" s="7">
        <f>IF(ISNA(VLOOKUP(B901,'Distribution Data'!$G:$H,2,FALSE)),0,VLOOKUP(B901,'Distribution Data'!$G:$H,2,FALSE))</f>
        <v>0</v>
      </c>
      <c r="O901" s="16">
        <f>IF(ISNA(INDEX($C900:$C$3618,MATCH(TRUE,INDEX($C900:$C$3618&lt;&gt;$C900,0),0))), O900, INDEX($C900:$C$3618,MATCH(TRUE,INDEX($C900:$C$3618&lt;&gt;$C900,0),0)))</f>
        <v>2314665265.1917253</v>
      </c>
      <c r="P901" s="16">
        <f t="shared" si="201"/>
        <v>2204599918.257628</v>
      </c>
      <c r="Q901" s="27">
        <f t="shared" si="193"/>
        <v>47</v>
      </c>
      <c r="R901" s="7">
        <f t="shared" si="198"/>
        <v>2341815.8922148361</v>
      </c>
      <c r="S901" s="7">
        <f t="shared" si="190"/>
        <v>2095620.5002018563</v>
      </c>
      <c r="T901" s="5">
        <f>VLOOKUP($B901,'Benchmark Data'!$A:$B,2,FALSE)</f>
        <v>15.27</v>
      </c>
      <c r="U901" s="12">
        <f t="shared" si="199"/>
        <v>1.318410659213686E-2</v>
      </c>
      <c r="V901" s="7">
        <f t="shared" si="200"/>
        <v>2749974298.0241594</v>
      </c>
    </row>
    <row r="902" spans="1:22" x14ac:dyDescent="0.25">
      <c r="A902" s="5">
        <f t="shared" si="191"/>
        <v>2006</v>
      </c>
      <c r="B902" s="6">
        <f t="shared" si="194"/>
        <v>38842</v>
      </c>
      <c r="C902" s="7">
        <f>MAX(SUMIFS('Filing Data'!$V:$V,'Filing Data'!$D:$D,'Benchmark Value'!$B902),C901)</f>
        <v>2204599918.257628</v>
      </c>
      <c r="D902" s="7">
        <f>SUMIFS('Filing Data'!$Z:$Z,'Filing Data'!$D:$D,'Benchmark Value'!$B902)</f>
        <v>0</v>
      </c>
      <c r="E902" s="16">
        <f t="shared" si="195"/>
        <v>-32367805.370854922</v>
      </c>
      <c r="F902" s="10">
        <f>SUM(D$11:D901)</f>
        <v>-15253541.340253821</v>
      </c>
      <c r="G902" s="10">
        <f t="shared" si="188"/>
        <v>365</v>
      </c>
      <c r="H902" s="7">
        <f t="shared" si="196"/>
        <v>-88678.918824260065</v>
      </c>
      <c r="I902" s="16">
        <f>SUMIFS('Filing Data'!$X:$X,'Filing Data'!$D:$D,'Benchmark Value'!$B902)</f>
        <v>0</v>
      </c>
      <c r="J902" s="16">
        <f t="shared" si="192"/>
        <v>57493512.713882759</v>
      </c>
      <c r="K902" s="10">
        <f>SUM(I$11:I901)</f>
        <v>28015936.438124154</v>
      </c>
      <c r="L902" s="27">
        <f t="shared" si="189"/>
        <v>365</v>
      </c>
      <c r="M902" s="7">
        <f t="shared" si="197"/>
        <v>157516.47318871989</v>
      </c>
      <c r="N902" s="7">
        <f>IF(ISNA(VLOOKUP(B902,'Distribution Data'!$G:$H,2,FALSE)),0,VLOOKUP(B902,'Distribution Data'!$G:$H,2,FALSE))</f>
        <v>0</v>
      </c>
      <c r="O902" s="16">
        <f>IF(ISNA(INDEX($C901:$C$3618,MATCH(TRUE,INDEX($C901:$C$3618&lt;&gt;$C901,0),0))), O901, INDEX($C901:$C$3618,MATCH(TRUE,INDEX($C901:$C$3618&lt;&gt;$C901,0),0)))</f>
        <v>2314665265.1917253</v>
      </c>
      <c r="P902" s="16">
        <f t="shared" si="201"/>
        <v>2204599918.257628</v>
      </c>
      <c r="Q902" s="27">
        <f t="shared" si="193"/>
        <v>47</v>
      </c>
      <c r="R902" s="7">
        <f t="shared" si="198"/>
        <v>2341815.8922148361</v>
      </c>
      <c r="S902" s="7">
        <f t="shared" si="190"/>
        <v>2095620.5002018563</v>
      </c>
      <c r="T902" s="5">
        <f>VLOOKUP($B902,'Benchmark Data'!$A:$B,2,FALSE)</f>
        <v>15.46</v>
      </c>
      <c r="U902" s="12">
        <f t="shared" si="199"/>
        <v>1.2365923928734906E-2</v>
      </c>
      <c r="V902" s="7">
        <f t="shared" si="200"/>
        <v>2786287018.4997764</v>
      </c>
    </row>
    <row r="903" spans="1:22" x14ac:dyDescent="0.25">
      <c r="A903" s="5">
        <f t="shared" si="191"/>
        <v>2006</v>
      </c>
      <c r="B903" s="6">
        <f t="shared" si="194"/>
        <v>38843</v>
      </c>
      <c r="C903" s="7">
        <f>MAX(SUMIFS('Filing Data'!$V:$V,'Filing Data'!$D:$D,'Benchmark Value'!$B903),C902)</f>
        <v>2204599918.257628</v>
      </c>
      <c r="D903" s="7">
        <f>SUMIFS('Filing Data'!$Z:$Z,'Filing Data'!$D:$D,'Benchmark Value'!$B903)</f>
        <v>0</v>
      </c>
      <c r="E903" s="16">
        <f t="shared" si="195"/>
        <v>-32367805.370854922</v>
      </c>
      <c r="F903" s="10">
        <f>SUM(D$11:D902)</f>
        <v>-15253541.340253821</v>
      </c>
      <c r="G903" s="10">
        <f t="shared" si="188"/>
        <v>365</v>
      </c>
      <c r="H903" s="7">
        <f t="shared" si="196"/>
        <v>-88678.918824260065</v>
      </c>
      <c r="I903" s="16">
        <f>SUMIFS('Filing Data'!$X:$X,'Filing Data'!$D:$D,'Benchmark Value'!$B903)</f>
        <v>0</v>
      </c>
      <c r="J903" s="16">
        <f t="shared" si="192"/>
        <v>57493512.713882759</v>
      </c>
      <c r="K903" s="10">
        <f>SUM(I$11:I902)</f>
        <v>28015936.438124154</v>
      </c>
      <c r="L903" s="27">
        <f t="shared" si="189"/>
        <v>365</v>
      </c>
      <c r="M903" s="7">
        <f t="shared" si="197"/>
        <v>157516.47318871989</v>
      </c>
      <c r="N903" s="7">
        <f>IF(ISNA(VLOOKUP(B903,'Distribution Data'!$G:$H,2,FALSE)),0,VLOOKUP(B903,'Distribution Data'!$G:$H,2,FALSE))</f>
        <v>0</v>
      </c>
      <c r="O903" s="16">
        <f>IF(ISNA(INDEX($C902:$C$3618,MATCH(TRUE,INDEX($C902:$C$3618&lt;&gt;$C902,0),0))), O902, INDEX($C902:$C$3618,MATCH(TRUE,INDEX($C902:$C$3618&lt;&gt;$C902,0),0)))</f>
        <v>2314665265.1917253</v>
      </c>
      <c r="P903" s="16">
        <f t="shared" si="201"/>
        <v>2204599918.257628</v>
      </c>
      <c r="Q903" s="27">
        <f t="shared" si="193"/>
        <v>47</v>
      </c>
      <c r="R903" s="7">
        <f t="shared" si="198"/>
        <v>2341815.8922148361</v>
      </c>
      <c r="S903" s="7">
        <f t="shared" si="190"/>
        <v>2095620.5002018563</v>
      </c>
      <c r="T903" s="5">
        <f>VLOOKUP($B903,'Benchmark Data'!$A:$B,2,FALSE)</f>
        <v>15.46</v>
      </c>
      <c r="U903" s="12">
        <f t="shared" si="199"/>
        <v>0</v>
      </c>
      <c r="V903" s="7">
        <f t="shared" si="200"/>
        <v>2788382638.9999781</v>
      </c>
    </row>
    <row r="904" spans="1:22" x14ac:dyDescent="0.25">
      <c r="A904" s="5">
        <f t="shared" si="191"/>
        <v>2006</v>
      </c>
      <c r="B904" s="6">
        <f t="shared" si="194"/>
        <v>38844</v>
      </c>
      <c r="C904" s="7">
        <f>MAX(SUMIFS('Filing Data'!$V:$V,'Filing Data'!$D:$D,'Benchmark Value'!$B904),C903)</f>
        <v>2204599918.257628</v>
      </c>
      <c r="D904" s="7">
        <f>SUMIFS('Filing Data'!$Z:$Z,'Filing Data'!$D:$D,'Benchmark Value'!$B904)</f>
        <v>0</v>
      </c>
      <c r="E904" s="16">
        <f t="shared" si="195"/>
        <v>-32367805.370854922</v>
      </c>
      <c r="F904" s="10">
        <f>SUM(D$11:D903)</f>
        <v>-15253541.340253821</v>
      </c>
      <c r="G904" s="10">
        <f t="shared" si="188"/>
        <v>365</v>
      </c>
      <c r="H904" s="7">
        <f t="shared" si="196"/>
        <v>-88678.918824260065</v>
      </c>
      <c r="I904" s="16">
        <f>SUMIFS('Filing Data'!$X:$X,'Filing Data'!$D:$D,'Benchmark Value'!$B904)</f>
        <v>0</v>
      </c>
      <c r="J904" s="16">
        <f t="shared" si="192"/>
        <v>57493512.713882759</v>
      </c>
      <c r="K904" s="10">
        <f>SUM(I$11:I903)</f>
        <v>28015936.438124154</v>
      </c>
      <c r="L904" s="27">
        <f t="shared" si="189"/>
        <v>365</v>
      </c>
      <c r="M904" s="7">
        <f t="shared" si="197"/>
        <v>157516.47318871989</v>
      </c>
      <c r="N904" s="7">
        <f>IF(ISNA(VLOOKUP(B904,'Distribution Data'!$G:$H,2,FALSE)),0,VLOOKUP(B904,'Distribution Data'!$G:$H,2,FALSE))</f>
        <v>0</v>
      </c>
      <c r="O904" s="16">
        <f>IF(ISNA(INDEX($C903:$C$3618,MATCH(TRUE,INDEX($C903:$C$3618&lt;&gt;$C903,0),0))), O903, INDEX($C903:$C$3618,MATCH(TRUE,INDEX($C903:$C$3618&lt;&gt;$C903,0),0)))</f>
        <v>2314665265.1917253</v>
      </c>
      <c r="P904" s="16">
        <f t="shared" si="201"/>
        <v>2204599918.257628</v>
      </c>
      <c r="Q904" s="27">
        <f t="shared" si="193"/>
        <v>47</v>
      </c>
      <c r="R904" s="7">
        <f t="shared" si="198"/>
        <v>2341815.8922148361</v>
      </c>
      <c r="S904" s="7">
        <f t="shared" si="190"/>
        <v>2095620.5002018563</v>
      </c>
      <c r="T904" s="5">
        <f>VLOOKUP($B904,'Benchmark Data'!$A:$B,2,FALSE)</f>
        <v>15.46</v>
      </c>
      <c r="U904" s="12">
        <f t="shared" si="199"/>
        <v>0</v>
      </c>
      <c r="V904" s="7">
        <f t="shared" si="200"/>
        <v>2790478259.5001798</v>
      </c>
    </row>
    <row r="905" spans="1:22" x14ac:dyDescent="0.25">
      <c r="A905" s="5">
        <f t="shared" si="191"/>
        <v>2006</v>
      </c>
      <c r="B905" s="6">
        <f t="shared" si="194"/>
        <v>38845</v>
      </c>
      <c r="C905" s="7">
        <f>MAX(SUMIFS('Filing Data'!$V:$V,'Filing Data'!$D:$D,'Benchmark Value'!$B905),C904)</f>
        <v>2204599918.257628</v>
      </c>
      <c r="D905" s="7">
        <f>SUMIFS('Filing Data'!$Z:$Z,'Filing Data'!$D:$D,'Benchmark Value'!$B905)</f>
        <v>0</v>
      </c>
      <c r="E905" s="16">
        <f t="shared" si="195"/>
        <v>-32367805.370854922</v>
      </c>
      <c r="F905" s="10">
        <f>SUM(D$11:D904)</f>
        <v>-15253541.340253821</v>
      </c>
      <c r="G905" s="10">
        <f t="shared" si="188"/>
        <v>365</v>
      </c>
      <c r="H905" s="7">
        <f t="shared" si="196"/>
        <v>-88678.918824260065</v>
      </c>
      <c r="I905" s="16">
        <f>SUMIFS('Filing Data'!$X:$X,'Filing Data'!$D:$D,'Benchmark Value'!$B905)</f>
        <v>0</v>
      </c>
      <c r="J905" s="16">
        <f t="shared" si="192"/>
        <v>57493512.713882759</v>
      </c>
      <c r="K905" s="10">
        <f>SUM(I$11:I904)</f>
        <v>28015936.438124154</v>
      </c>
      <c r="L905" s="27">
        <f t="shared" si="189"/>
        <v>365</v>
      </c>
      <c r="M905" s="7">
        <f t="shared" si="197"/>
        <v>157516.47318871989</v>
      </c>
      <c r="N905" s="7">
        <f>IF(ISNA(VLOOKUP(B905,'Distribution Data'!$G:$H,2,FALSE)),0,VLOOKUP(B905,'Distribution Data'!$G:$H,2,FALSE))</f>
        <v>0</v>
      </c>
      <c r="O905" s="16">
        <f>IF(ISNA(INDEX($C904:$C$3618,MATCH(TRUE,INDEX($C904:$C$3618&lt;&gt;$C904,0),0))), O904, INDEX($C904:$C$3618,MATCH(TRUE,INDEX($C904:$C$3618&lt;&gt;$C904,0),0)))</f>
        <v>2314665265.1917253</v>
      </c>
      <c r="P905" s="16">
        <f t="shared" si="201"/>
        <v>2204599918.257628</v>
      </c>
      <c r="Q905" s="27">
        <f t="shared" si="193"/>
        <v>47</v>
      </c>
      <c r="R905" s="7">
        <f t="shared" si="198"/>
        <v>2341815.8922148361</v>
      </c>
      <c r="S905" s="7">
        <f t="shared" si="190"/>
        <v>2095620.5002018563</v>
      </c>
      <c r="T905" s="5">
        <f>VLOOKUP($B905,'Benchmark Data'!$A:$B,2,FALSE)</f>
        <v>15.53</v>
      </c>
      <c r="U905" s="12">
        <f t="shared" si="199"/>
        <v>4.5175940013196378E-3</v>
      </c>
      <c r="V905" s="7">
        <f t="shared" si="200"/>
        <v>2805208645.7290363</v>
      </c>
    </row>
    <row r="906" spans="1:22" x14ac:dyDescent="0.25">
      <c r="A906" s="5">
        <f t="shared" si="191"/>
        <v>2006</v>
      </c>
      <c r="B906" s="6">
        <f t="shared" si="194"/>
        <v>38846</v>
      </c>
      <c r="C906" s="7">
        <f>MAX(SUMIFS('Filing Data'!$V:$V,'Filing Data'!$D:$D,'Benchmark Value'!$B906),C905)</f>
        <v>2204599918.257628</v>
      </c>
      <c r="D906" s="7">
        <f>SUMIFS('Filing Data'!$Z:$Z,'Filing Data'!$D:$D,'Benchmark Value'!$B906)</f>
        <v>0</v>
      </c>
      <c r="E906" s="16">
        <f t="shared" si="195"/>
        <v>-32367805.370854922</v>
      </c>
      <c r="F906" s="10">
        <f>SUM(D$11:D905)</f>
        <v>-15253541.340253821</v>
      </c>
      <c r="G906" s="10">
        <f t="shared" si="188"/>
        <v>365</v>
      </c>
      <c r="H906" s="7">
        <f t="shared" si="196"/>
        <v>-88678.918824260065</v>
      </c>
      <c r="I906" s="16">
        <f>SUMIFS('Filing Data'!$X:$X,'Filing Data'!$D:$D,'Benchmark Value'!$B906)</f>
        <v>0</v>
      </c>
      <c r="J906" s="16">
        <f t="shared" si="192"/>
        <v>57493512.713882759</v>
      </c>
      <c r="K906" s="10">
        <f>SUM(I$11:I905)</f>
        <v>28015936.438124154</v>
      </c>
      <c r="L906" s="27">
        <f t="shared" si="189"/>
        <v>365</v>
      </c>
      <c r="M906" s="7">
        <f t="shared" si="197"/>
        <v>157516.47318871989</v>
      </c>
      <c r="N906" s="7">
        <f>IF(ISNA(VLOOKUP(B906,'Distribution Data'!$G:$H,2,FALSE)),0,VLOOKUP(B906,'Distribution Data'!$G:$H,2,FALSE))</f>
        <v>0</v>
      </c>
      <c r="O906" s="16">
        <f>IF(ISNA(INDEX($C905:$C$3618,MATCH(TRUE,INDEX($C905:$C$3618&lt;&gt;$C905,0),0))), O905, INDEX($C905:$C$3618,MATCH(TRUE,INDEX($C905:$C$3618&lt;&gt;$C905,0),0)))</f>
        <v>2314665265.1917253</v>
      </c>
      <c r="P906" s="16">
        <f t="shared" si="201"/>
        <v>2204599918.257628</v>
      </c>
      <c r="Q906" s="27">
        <f t="shared" si="193"/>
        <v>47</v>
      </c>
      <c r="R906" s="7">
        <f t="shared" si="198"/>
        <v>2341815.8922148361</v>
      </c>
      <c r="S906" s="7">
        <f t="shared" si="190"/>
        <v>2095620.5002018563</v>
      </c>
      <c r="T906" s="5">
        <f>VLOOKUP($B906,'Benchmark Data'!$A:$B,2,FALSE)</f>
        <v>15.53</v>
      </c>
      <c r="U906" s="12">
        <f t="shared" si="199"/>
        <v>0</v>
      </c>
      <c r="V906" s="7">
        <f t="shared" si="200"/>
        <v>2807304266.229238</v>
      </c>
    </row>
    <row r="907" spans="1:22" x14ac:dyDescent="0.25">
      <c r="A907" s="5">
        <f t="shared" si="191"/>
        <v>2006</v>
      </c>
      <c r="B907" s="6">
        <f t="shared" si="194"/>
        <v>38847</v>
      </c>
      <c r="C907" s="7">
        <f>MAX(SUMIFS('Filing Data'!$V:$V,'Filing Data'!$D:$D,'Benchmark Value'!$B907),C906)</f>
        <v>2204599918.257628</v>
      </c>
      <c r="D907" s="7">
        <f>SUMIFS('Filing Data'!$Z:$Z,'Filing Data'!$D:$D,'Benchmark Value'!$B907)</f>
        <v>0</v>
      </c>
      <c r="E907" s="16">
        <f t="shared" si="195"/>
        <v>-32367805.370854922</v>
      </c>
      <c r="F907" s="10">
        <f>SUM(D$11:D906)</f>
        <v>-15253541.340253821</v>
      </c>
      <c r="G907" s="10">
        <f t="shared" ref="G907:G970" si="202">COUNTIFS(F$11:F$3618,F907,A$11:A$3618,YEAR(B907))</f>
        <v>365</v>
      </c>
      <c r="H907" s="7">
        <f t="shared" si="196"/>
        <v>-88678.918824260065</v>
      </c>
      <c r="I907" s="16">
        <f>SUMIFS('Filing Data'!$X:$X,'Filing Data'!$D:$D,'Benchmark Value'!$B907)</f>
        <v>0</v>
      </c>
      <c r="J907" s="16">
        <f t="shared" si="192"/>
        <v>57493512.713882759</v>
      </c>
      <c r="K907" s="10">
        <f>SUM(I$11:I906)</f>
        <v>28015936.438124154</v>
      </c>
      <c r="L907" s="27">
        <f t="shared" ref="L907:L970" si="203">COUNTIFS(K$11:K$3618,K907,A$11:A$3618,YEAR(B907))</f>
        <v>365</v>
      </c>
      <c r="M907" s="7">
        <f t="shared" si="197"/>
        <v>157516.47318871989</v>
      </c>
      <c r="N907" s="7">
        <f>IF(ISNA(VLOOKUP(B907,'Distribution Data'!$G:$H,2,FALSE)),0,VLOOKUP(B907,'Distribution Data'!$G:$H,2,FALSE))</f>
        <v>0</v>
      </c>
      <c r="O907" s="16">
        <f>IF(ISNA(INDEX($C906:$C$3618,MATCH(TRUE,INDEX($C906:$C$3618&lt;&gt;$C906,0),0))), O906, INDEX($C906:$C$3618,MATCH(TRUE,INDEX($C906:$C$3618&lt;&gt;$C906,0),0)))</f>
        <v>2314665265.1917253</v>
      </c>
      <c r="P907" s="16">
        <f t="shared" si="201"/>
        <v>2204599918.257628</v>
      </c>
      <c r="Q907" s="27">
        <f t="shared" si="193"/>
        <v>47</v>
      </c>
      <c r="R907" s="7">
        <f t="shared" si="198"/>
        <v>2341815.8922148361</v>
      </c>
      <c r="S907" s="7">
        <f t="shared" ref="S907:S970" si="204">IF(AND($E$3&lt;&gt;"Y",$E$4&lt;&gt;"Y"),R907-N907+H907, IF(AND($E$3="Y",$E$4="Y"), R907-N907-M907, IF($E$4="Y", R907-N907-M907+H907, IF($E$3="Y", R907-N907, R907-N907))))</f>
        <v>2095620.5002018563</v>
      </c>
      <c r="T907" s="5">
        <f>VLOOKUP($B907,'Benchmark Data'!$A:$B,2,FALSE)</f>
        <v>15.53</v>
      </c>
      <c r="U907" s="12">
        <f t="shared" si="199"/>
        <v>0</v>
      </c>
      <c r="V907" s="7">
        <f t="shared" si="200"/>
        <v>2809399886.7294397</v>
      </c>
    </row>
    <row r="908" spans="1:22" x14ac:dyDescent="0.25">
      <c r="A908" s="5">
        <f t="shared" ref="A908:A971" si="205">YEAR(B908)</f>
        <v>2006</v>
      </c>
      <c r="B908" s="6">
        <f t="shared" si="194"/>
        <v>38848</v>
      </c>
      <c r="C908" s="7">
        <f>MAX(SUMIFS('Filing Data'!$V:$V,'Filing Data'!$D:$D,'Benchmark Value'!$B908),C907)</f>
        <v>2204599918.257628</v>
      </c>
      <c r="D908" s="7">
        <f>SUMIFS('Filing Data'!$Z:$Z,'Filing Data'!$D:$D,'Benchmark Value'!$B908)</f>
        <v>0</v>
      </c>
      <c r="E908" s="16">
        <f t="shared" si="195"/>
        <v>-32367805.370854922</v>
      </c>
      <c r="F908" s="10">
        <f>SUM(D$11:D907)</f>
        <v>-15253541.340253821</v>
      </c>
      <c r="G908" s="10">
        <f t="shared" si="202"/>
        <v>365</v>
      </c>
      <c r="H908" s="7">
        <f t="shared" si="196"/>
        <v>-88678.918824260065</v>
      </c>
      <c r="I908" s="16">
        <f>SUMIFS('Filing Data'!$X:$X,'Filing Data'!$D:$D,'Benchmark Value'!$B908)</f>
        <v>0</v>
      </c>
      <c r="J908" s="16">
        <f t="shared" ref="J908:J971" si="206">IF(I908&lt;&gt;0,J907,IF(ISNA(INDEX($I908:$I1272,MATCH(TRUE,INDEX($I908:$I1272&lt;&gt;$I908,0),0))),0,INDEX($I908:$I1272,MATCH(TRUE,INDEX($I908:$I1272&lt;&gt;$I908,0),0))))</f>
        <v>57493512.713882759</v>
      </c>
      <c r="K908" s="10">
        <f>SUM(I$11:I907)</f>
        <v>28015936.438124154</v>
      </c>
      <c r="L908" s="27">
        <f t="shared" si="203"/>
        <v>365</v>
      </c>
      <c r="M908" s="7">
        <f t="shared" si="197"/>
        <v>157516.47318871989</v>
      </c>
      <c r="N908" s="7">
        <f>IF(ISNA(VLOOKUP(B908,'Distribution Data'!$G:$H,2,FALSE)),0,VLOOKUP(B908,'Distribution Data'!$G:$H,2,FALSE))</f>
        <v>0</v>
      </c>
      <c r="O908" s="16">
        <f>IF(ISNA(INDEX($C907:$C$3618,MATCH(TRUE,INDEX($C907:$C$3618&lt;&gt;$C907,0),0))), O907, INDEX($C907:$C$3618,MATCH(TRUE,INDEX($C907:$C$3618&lt;&gt;$C907,0),0)))</f>
        <v>2314665265.1917253</v>
      </c>
      <c r="P908" s="16">
        <f t="shared" si="201"/>
        <v>2204599918.257628</v>
      </c>
      <c r="Q908" s="27">
        <f t="shared" ref="Q908:Q971" si="207">MATCH($O908,$C$11:$C$3618,0)-MATCH($C907,$C$11:$C$3618,0)</f>
        <v>47</v>
      </c>
      <c r="R908" s="7">
        <f t="shared" si="198"/>
        <v>2341815.8922148361</v>
      </c>
      <c r="S908" s="7">
        <f t="shared" si="204"/>
        <v>2095620.5002018563</v>
      </c>
      <c r="T908" s="5">
        <f>VLOOKUP($B908,'Benchmark Data'!$A:$B,2,FALSE)</f>
        <v>15.19</v>
      </c>
      <c r="U908" s="12">
        <f t="shared" si="199"/>
        <v>-2.2136320552914261E-2</v>
      </c>
      <c r="V908" s="7">
        <f t="shared" si="200"/>
        <v>2749989006.1679535</v>
      </c>
    </row>
    <row r="909" spans="1:22" x14ac:dyDescent="0.25">
      <c r="A909" s="5">
        <f t="shared" si="205"/>
        <v>2006</v>
      </c>
      <c r="B909" s="6">
        <f t="shared" ref="B909:B972" si="208">B908+1</f>
        <v>38849</v>
      </c>
      <c r="C909" s="7">
        <f>MAX(SUMIFS('Filing Data'!$V:$V,'Filing Data'!$D:$D,'Benchmark Value'!$B909),C908)</f>
        <v>2314665265.1917253</v>
      </c>
      <c r="D909" s="7">
        <f>SUMIFS('Filing Data'!$Z:$Z,'Filing Data'!$D:$D,'Benchmark Value'!$B909)</f>
        <v>0</v>
      </c>
      <c r="E909" s="16">
        <f t="shared" ref="E909:E972" si="209">IF(D909&lt;&gt;0,E908,IF(ISNA(INDEX($D909:$D1273,MATCH(TRUE,INDEX($D909:$D1273&lt;&gt;$D909,0),0))),0,INDEX($D909:$D1273,MATCH(TRUE,INDEX($D909:$D1273&lt;&gt;$D909,0),0))))</f>
        <v>-32367805.370854922</v>
      </c>
      <c r="F909" s="10">
        <f>SUM(D$11:D908)</f>
        <v>-15253541.340253821</v>
      </c>
      <c r="G909" s="10">
        <f t="shared" si="202"/>
        <v>365</v>
      </c>
      <c r="H909" s="7">
        <f t="shared" ref="H909:H972" si="210">E909/G909</f>
        <v>-88678.918824260065</v>
      </c>
      <c r="I909" s="16">
        <f>SUMIFS('Filing Data'!$X:$X,'Filing Data'!$D:$D,'Benchmark Value'!$B909)</f>
        <v>0</v>
      </c>
      <c r="J909" s="16">
        <f t="shared" si="206"/>
        <v>57493512.713882759</v>
      </c>
      <c r="K909" s="10">
        <f>SUM(I$11:I908)</f>
        <v>28015936.438124154</v>
      </c>
      <c r="L909" s="27">
        <f t="shared" si="203"/>
        <v>365</v>
      </c>
      <c r="M909" s="7">
        <f t="shared" ref="M909:M972" si="211">J909/L909</f>
        <v>157516.47318871989</v>
      </c>
      <c r="N909" s="7">
        <f>IF(ISNA(VLOOKUP(B909,'Distribution Data'!$G:$H,2,FALSE)),0,VLOOKUP(B909,'Distribution Data'!$G:$H,2,FALSE))</f>
        <v>0</v>
      </c>
      <c r="O909" s="16">
        <f>IF(ISNA(INDEX($C908:$C$3618,MATCH(TRUE,INDEX($C908:$C$3618&lt;&gt;$C908,0),0))), O908, INDEX($C908:$C$3618,MATCH(TRUE,INDEX($C908:$C$3618&lt;&gt;$C908,0),0)))</f>
        <v>2314665265.1917253</v>
      </c>
      <c r="P909" s="16">
        <f t="shared" si="201"/>
        <v>2204599918.257628</v>
      </c>
      <c r="Q909" s="27">
        <f t="shared" si="207"/>
        <v>47</v>
      </c>
      <c r="R909" s="7">
        <f t="shared" ref="R909:R972" si="212">IF(Q909=0, 0, (O909-P909)/Q909)</f>
        <v>2341815.8922148361</v>
      </c>
      <c r="S909" s="7">
        <f t="shared" si="204"/>
        <v>2095620.5002018563</v>
      </c>
      <c r="T909" s="5">
        <f>VLOOKUP($B909,'Benchmark Data'!$A:$B,2,FALSE)</f>
        <v>14.99</v>
      </c>
      <c r="U909" s="12">
        <f t="shared" ref="U909:U972" si="213">LN(T909/T908)</f>
        <v>-1.3254004493175094E-2</v>
      </c>
      <c r="V909" s="7">
        <f t="shared" ref="V909:V972" si="214">V908*EXP($U909)+$S909</f>
        <v>2715876739.8193345</v>
      </c>
    </row>
    <row r="910" spans="1:22" x14ac:dyDescent="0.25">
      <c r="A910" s="5">
        <f t="shared" si="205"/>
        <v>2006</v>
      </c>
      <c r="B910" s="6">
        <f t="shared" si="208"/>
        <v>38850</v>
      </c>
      <c r="C910" s="7">
        <f>MAX(SUMIFS('Filing Data'!$V:$V,'Filing Data'!$D:$D,'Benchmark Value'!$B910),C909)</f>
        <v>2314665265.1917253</v>
      </c>
      <c r="D910" s="7">
        <f>SUMIFS('Filing Data'!$Z:$Z,'Filing Data'!$D:$D,'Benchmark Value'!$B910)</f>
        <v>0</v>
      </c>
      <c r="E910" s="16">
        <f t="shared" si="209"/>
        <v>-32367805.370854922</v>
      </c>
      <c r="F910" s="10">
        <f>SUM(D$11:D909)</f>
        <v>-15253541.340253821</v>
      </c>
      <c r="G910" s="10">
        <f t="shared" si="202"/>
        <v>365</v>
      </c>
      <c r="H910" s="7">
        <f t="shared" si="210"/>
        <v>-88678.918824260065</v>
      </c>
      <c r="I910" s="16">
        <f>SUMIFS('Filing Data'!$X:$X,'Filing Data'!$D:$D,'Benchmark Value'!$B910)</f>
        <v>0</v>
      </c>
      <c r="J910" s="16">
        <f t="shared" si="206"/>
        <v>57493512.713882759</v>
      </c>
      <c r="K910" s="10">
        <f>SUM(I$11:I909)</f>
        <v>28015936.438124154</v>
      </c>
      <c r="L910" s="27">
        <f t="shared" si="203"/>
        <v>365</v>
      </c>
      <c r="M910" s="7">
        <f t="shared" si="211"/>
        <v>157516.47318871989</v>
      </c>
      <c r="N910" s="7">
        <f>IF(ISNA(VLOOKUP(B910,'Distribution Data'!$G:$H,2,FALSE)),0,VLOOKUP(B910,'Distribution Data'!$G:$H,2,FALSE))</f>
        <v>0</v>
      </c>
      <c r="O910" s="16">
        <f>IF(ISNA(INDEX($C909:$C$3618,MATCH(TRUE,INDEX($C909:$C$3618&lt;&gt;$C909,0),0))), O909, INDEX($C909:$C$3618,MATCH(TRUE,INDEX($C909:$C$3618&lt;&gt;$C909,0),0)))</f>
        <v>2512144251.2157993</v>
      </c>
      <c r="P910" s="16">
        <f t="shared" si="201"/>
        <v>2314665265.1917253</v>
      </c>
      <c r="Q910" s="27">
        <f t="shared" si="207"/>
        <v>89</v>
      </c>
      <c r="R910" s="7">
        <f t="shared" si="212"/>
        <v>2218865.0115064504</v>
      </c>
      <c r="S910" s="7">
        <f t="shared" si="204"/>
        <v>1972669.6194934703</v>
      </c>
      <c r="T910" s="5">
        <f>VLOOKUP($B910,'Benchmark Data'!$A:$B,2,FALSE)</f>
        <v>14.99</v>
      </c>
      <c r="U910" s="12">
        <f t="shared" si="213"/>
        <v>0</v>
      </c>
      <c r="V910" s="7">
        <f t="shared" si="214"/>
        <v>2717849409.438828</v>
      </c>
    </row>
    <row r="911" spans="1:22" x14ac:dyDescent="0.25">
      <c r="A911" s="5">
        <f t="shared" si="205"/>
        <v>2006</v>
      </c>
      <c r="B911" s="6">
        <f t="shared" si="208"/>
        <v>38851</v>
      </c>
      <c r="C911" s="7">
        <f>MAX(SUMIFS('Filing Data'!$V:$V,'Filing Data'!$D:$D,'Benchmark Value'!$B911),C910)</f>
        <v>2314665265.1917253</v>
      </c>
      <c r="D911" s="7">
        <f>SUMIFS('Filing Data'!$Z:$Z,'Filing Data'!$D:$D,'Benchmark Value'!$B911)</f>
        <v>0</v>
      </c>
      <c r="E911" s="16">
        <f t="shared" si="209"/>
        <v>-32367805.370854922</v>
      </c>
      <c r="F911" s="10">
        <f>SUM(D$11:D910)</f>
        <v>-15253541.340253821</v>
      </c>
      <c r="G911" s="10">
        <f t="shared" si="202"/>
        <v>365</v>
      </c>
      <c r="H911" s="7">
        <f t="shared" si="210"/>
        <v>-88678.918824260065</v>
      </c>
      <c r="I911" s="16">
        <f>SUMIFS('Filing Data'!$X:$X,'Filing Data'!$D:$D,'Benchmark Value'!$B911)</f>
        <v>0</v>
      </c>
      <c r="J911" s="16">
        <f t="shared" si="206"/>
        <v>57493512.713882759</v>
      </c>
      <c r="K911" s="10">
        <f>SUM(I$11:I910)</f>
        <v>28015936.438124154</v>
      </c>
      <c r="L911" s="27">
        <f t="shared" si="203"/>
        <v>365</v>
      </c>
      <c r="M911" s="7">
        <f t="shared" si="211"/>
        <v>157516.47318871989</v>
      </c>
      <c r="N911" s="7">
        <f>IF(ISNA(VLOOKUP(B911,'Distribution Data'!$G:$H,2,FALSE)),0,VLOOKUP(B911,'Distribution Data'!$G:$H,2,FALSE))</f>
        <v>0</v>
      </c>
      <c r="O911" s="16">
        <f>IF(ISNA(INDEX($C910:$C$3618,MATCH(TRUE,INDEX($C910:$C$3618&lt;&gt;$C910,0),0))), O910, INDEX($C910:$C$3618,MATCH(TRUE,INDEX($C910:$C$3618&lt;&gt;$C910,0),0)))</f>
        <v>2512144251.2157993</v>
      </c>
      <c r="P911" s="16">
        <f t="shared" si="201"/>
        <v>2314665265.1917253</v>
      </c>
      <c r="Q911" s="27">
        <f t="shared" si="207"/>
        <v>89</v>
      </c>
      <c r="R911" s="7">
        <f t="shared" si="212"/>
        <v>2218865.0115064504</v>
      </c>
      <c r="S911" s="7">
        <f t="shared" si="204"/>
        <v>1972669.6194934703</v>
      </c>
      <c r="T911" s="5">
        <f>VLOOKUP($B911,'Benchmark Data'!$A:$B,2,FALSE)</f>
        <v>14.99</v>
      </c>
      <c r="U911" s="12">
        <f t="shared" si="213"/>
        <v>0</v>
      </c>
      <c r="V911" s="7">
        <f t="shared" si="214"/>
        <v>2719822079.0583215</v>
      </c>
    </row>
    <row r="912" spans="1:22" x14ac:dyDescent="0.25">
      <c r="A912" s="5">
        <f t="shared" si="205"/>
        <v>2006</v>
      </c>
      <c r="B912" s="6">
        <f t="shared" si="208"/>
        <v>38852</v>
      </c>
      <c r="C912" s="7">
        <f>MAX(SUMIFS('Filing Data'!$V:$V,'Filing Data'!$D:$D,'Benchmark Value'!$B912),C911)</f>
        <v>2314665265.1917253</v>
      </c>
      <c r="D912" s="7">
        <f>SUMIFS('Filing Data'!$Z:$Z,'Filing Data'!$D:$D,'Benchmark Value'!$B912)</f>
        <v>0</v>
      </c>
      <c r="E912" s="16">
        <f t="shared" si="209"/>
        <v>-32367805.370854922</v>
      </c>
      <c r="F912" s="10">
        <f>SUM(D$11:D911)</f>
        <v>-15253541.340253821</v>
      </c>
      <c r="G912" s="10">
        <f t="shared" si="202"/>
        <v>365</v>
      </c>
      <c r="H912" s="7">
        <f t="shared" si="210"/>
        <v>-88678.918824260065</v>
      </c>
      <c r="I912" s="16">
        <f>SUMIFS('Filing Data'!$X:$X,'Filing Data'!$D:$D,'Benchmark Value'!$B912)</f>
        <v>0</v>
      </c>
      <c r="J912" s="16">
        <f t="shared" si="206"/>
        <v>57493512.713882759</v>
      </c>
      <c r="K912" s="10">
        <f>SUM(I$11:I911)</f>
        <v>28015936.438124154</v>
      </c>
      <c r="L912" s="27">
        <f t="shared" si="203"/>
        <v>365</v>
      </c>
      <c r="M912" s="7">
        <f t="shared" si="211"/>
        <v>157516.47318871989</v>
      </c>
      <c r="N912" s="7">
        <f>IF(ISNA(VLOOKUP(B912,'Distribution Data'!$G:$H,2,FALSE)),0,VLOOKUP(B912,'Distribution Data'!$G:$H,2,FALSE))</f>
        <v>0</v>
      </c>
      <c r="O912" s="16">
        <f>IF(ISNA(INDEX($C911:$C$3618,MATCH(TRUE,INDEX($C911:$C$3618&lt;&gt;$C911,0),0))), O911, INDEX($C911:$C$3618,MATCH(TRUE,INDEX($C911:$C$3618&lt;&gt;$C911,0),0)))</f>
        <v>2512144251.2157993</v>
      </c>
      <c r="P912" s="16">
        <f t="shared" si="201"/>
        <v>2314665265.1917253</v>
      </c>
      <c r="Q912" s="27">
        <f t="shared" si="207"/>
        <v>89</v>
      </c>
      <c r="R912" s="7">
        <f t="shared" si="212"/>
        <v>2218865.0115064504</v>
      </c>
      <c r="S912" s="7">
        <f t="shared" si="204"/>
        <v>1972669.6194934703</v>
      </c>
      <c r="T912" s="5">
        <f>VLOOKUP($B912,'Benchmark Data'!$A:$B,2,FALSE)</f>
        <v>15.19</v>
      </c>
      <c r="U912" s="12">
        <f t="shared" si="213"/>
        <v>1.325400449317515E-2</v>
      </c>
      <c r="V912" s="7">
        <f t="shared" si="214"/>
        <v>2758083235.3897338</v>
      </c>
    </row>
    <row r="913" spans="1:22" x14ac:dyDescent="0.25">
      <c r="A913" s="5">
        <f t="shared" si="205"/>
        <v>2006</v>
      </c>
      <c r="B913" s="6">
        <f t="shared" si="208"/>
        <v>38853</v>
      </c>
      <c r="C913" s="7">
        <f>MAX(SUMIFS('Filing Data'!$V:$V,'Filing Data'!$D:$D,'Benchmark Value'!$B913),C912)</f>
        <v>2314665265.1917253</v>
      </c>
      <c r="D913" s="7">
        <f>SUMIFS('Filing Data'!$Z:$Z,'Filing Data'!$D:$D,'Benchmark Value'!$B913)</f>
        <v>0</v>
      </c>
      <c r="E913" s="16">
        <f t="shared" si="209"/>
        <v>-32367805.370854922</v>
      </c>
      <c r="F913" s="10">
        <f>SUM(D$11:D912)</f>
        <v>-15253541.340253821</v>
      </c>
      <c r="G913" s="10">
        <f t="shared" si="202"/>
        <v>365</v>
      </c>
      <c r="H913" s="7">
        <f t="shared" si="210"/>
        <v>-88678.918824260065</v>
      </c>
      <c r="I913" s="16">
        <f>SUMIFS('Filing Data'!$X:$X,'Filing Data'!$D:$D,'Benchmark Value'!$B913)</f>
        <v>0</v>
      </c>
      <c r="J913" s="16">
        <f t="shared" si="206"/>
        <v>57493512.713882759</v>
      </c>
      <c r="K913" s="10">
        <f>SUM(I$11:I912)</f>
        <v>28015936.438124154</v>
      </c>
      <c r="L913" s="27">
        <f t="shared" si="203"/>
        <v>365</v>
      </c>
      <c r="M913" s="7">
        <f t="shared" si="211"/>
        <v>157516.47318871989</v>
      </c>
      <c r="N913" s="7">
        <f>IF(ISNA(VLOOKUP(B913,'Distribution Data'!$G:$H,2,FALSE)),0,VLOOKUP(B913,'Distribution Data'!$G:$H,2,FALSE))</f>
        <v>0</v>
      </c>
      <c r="O913" s="16">
        <f>IF(ISNA(INDEX($C912:$C$3618,MATCH(TRUE,INDEX($C912:$C$3618&lt;&gt;$C912,0),0))), O912, INDEX($C912:$C$3618,MATCH(TRUE,INDEX($C912:$C$3618&lt;&gt;$C912,0),0)))</f>
        <v>2512144251.2157993</v>
      </c>
      <c r="P913" s="16">
        <f t="shared" si="201"/>
        <v>2314665265.1917253</v>
      </c>
      <c r="Q913" s="27">
        <f t="shared" si="207"/>
        <v>89</v>
      </c>
      <c r="R913" s="7">
        <f t="shared" si="212"/>
        <v>2218865.0115064504</v>
      </c>
      <c r="S913" s="7">
        <f t="shared" si="204"/>
        <v>1972669.6194934703</v>
      </c>
      <c r="T913" s="5">
        <f>VLOOKUP($B913,'Benchmark Data'!$A:$B,2,FALSE)</f>
        <v>15.12</v>
      </c>
      <c r="U913" s="12">
        <f t="shared" si="213"/>
        <v>-4.6189458562945285E-3</v>
      </c>
      <c r="V913" s="7">
        <f t="shared" si="214"/>
        <v>2747345844.0166478</v>
      </c>
    </row>
    <row r="914" spans="1:22" x14ac:dyDescent="0.25">
      <c r="A914" s="5">
        <f t="shared" si="205"/>
        <v>2006</v>
      </c>
      <c r="B914" s="6">
        <f t="shared" si="208"/>
        <v>38854</v>
      </c>
      <c r="C914" s="7">
        <f>MAX(SUMIFS('Filing Data'!$V:$V,'Filing Data'!$D:$D,'Benchmark Value'!$B914),C913)</f>
        <v>2314665265.1917253</v>
      </c>
      <c r="D914" s="7">
        <f>SUMIFS('Filing Data'!$Z:$Z,'Filing Data'!$D:$D,'Benchmark Value'!$B914)</f>
        <v>0</v>
      </c>
      <c r="E914" s="16">
        <f t="shared" si="209"/>
        <v>-32367805.370854922</v>
      </c>
      <c r="F914" s="10">
        <f>SUM(D$11:D913)</f>
        <v>-15253541.340253821</v>
      </c>
      <c r="G914" s="10">
        <f t="shared" si="202"/>
        <v>365</v>
      </c>
      <c r="H914" s="7">
        <f t="shared" si="210"/>
        <v>-88678.918824260065</v>
      </c>
      <c r="I914" s="16">
        <f>SUMIFS('Filing Data'!$X:$X,'Filing Data'!$D:$D,'Benchmark Value'!$B914)</f>
        <v>0</v>
      </c>
      <c r="J914" s="16">
        <f t="shared" si="206"/>
        <v>57493512.713882759</v>
      </c>
      <c r="K914" s="10">
        <f>SUM(I$11:I913)</f>
        <v>28015936.438124154</v>
      </c>
      <c r="L914" s="27">
        <f t="shared" si="203"/>
        <v>365</v>
      </c>
      <c r="M914" s="7">
        <f t="shared" si="211"/>
        <v>157516.47318871989</v>
      </c>
      <c r="N914" s="7">
        <f>IF(ISNA(VLOOKUP(B914,'Distribution Data'!$G:$H,2,FALSE)),0,VLOOKUP(B914,'Distribution Data'!$G:$H,2,FALSE))</f>
        <v>0</v>
      </c>
      <c r="O914" s="16">
        <f>IF(ISNA(INDEX($C913:$C$3618,MATCH(TRUE,INDEX($C913:$C$3618&lt;&gt;$C913,0),0))), O913, INDEX($C913:$C$3618,MATCH(TRUE,INDEX($C913:$C$3618&lt;&gt;$C913,0),0)))</f>
        <v>2512144251.2157993</v>
      </c>
      <c r="P914" s="16">
        <f t="shared" si="201"/>
        <v>2314665265.1917253</v>
      </c>
      <c r="Q914" s="27">
        <f t="shared" si="207"/>
        <v>89</v>
      </c>
      <c r="R914" s="7">
        <f t="shared" si="212"/>
        <v>2218865.0115064504</v>
      </c>
      <c r="S914" s="7">
        <f t="shared" si="204"/>
        <v>1972669.6194934703</v>
      </c>
      <c r="T914" s="5">
        <f>VLOOKUP($B914,'Benchmark Data'!$A:$B,2,FALSE)</f>
        <v>14.86</v>
      </c>
      <c r="U914" s="12">
        <f t="shared" si="213"/>
        <v>-1.7345331461773847E-2</v>
      </c>
      <c r="V914" s="7">
        <f t="shared" si="214"/>
        <v>2702075794.0961723</v>
      </c>
    </row>
    <row r="915" spans="1:22" x14ac:dyDescent="0.25">
      <c r="A915" s="5">
        <f t="shared" si="205"/>
        <v>2006</v>
      </c>
      <c r="B915" s="6">
        <f t="shared" si="208"/>
        <v>38855</v>
      </c>
      <c r="C915" s="7">
        <f>MAX(SUMIFS('Filing Data'!$V:$V,'Filing Data'!$D:$D,'Benchmark Value'!$B915),C914)</f>
        <v>2314665265.1917253</v>
      </c>
      <c r="D915" s="7">
        <f>SUMIFS('Filing Data'!$Z:$Z,'Filing Data'!$D:$D,'Benchmark Value'!$B915)</f>
        <v>0</v>
      </c>
      <c r="E915" s="16">
        <f t="shared" si="209"/>
        <v>-32367805.370854922</v>
      </c>
      <c r="F915" s="10">
        <f>SUM(D$11:D914)</f>
        <v>-15253541.340253821</v>
      </c>
      <c r="G915" s="10">
        <f t="shared" si="202"/>
        <v>365</v>
      </c>
      <c r="H915" s="7">
        <f t="shared" si="210"/>
        <v>-88678.918824260065</v>
      </c>
      <c r="I915" s="16">
        <f>SUMIFS('Filing Data'!$X:$X,'Filing Data'!$D:$D,'Benchmark Value'!$B915)</f>
        <v>0</v>
      </c>
      <c r="J915" s="16">
        <f t="shared" si="206"/>
        <v>57493512.713882759</v>
      </c>
      <c r="K915" s="10">
        <f>SUM(I$11:I914)</f>
        <v>28015936.438124154</v>
      </c>
      <c r="L915" s="27">
        <f t="shared" si="203"/>
        <v>365</v>
      </c>
      <c r="M915" s="7">
        <f t="shared" si="211"/>
        <v>157516.47318871989</v>
      </c>
      <c r="N915" s="7">
        <f>IF(ISNA(VLOOKUP(B915,'Distribution Data'!$G:$H,2,FALSE)),0,VLOOKUP(B915,'Distribution Data'!$G:$H,2,FALSE))</f>
        <v>0</v>
      </c>
      <c r="O915" s="16">
        <f>IF(ISNA(INDEX($C914:$C$3618,MATCH(TRUE,INDEX($C914:$C$3618&lt;&gt;$C914,0),0))), O914, INDEX($C914:$C$3618,MATCH(TRUE,INDEX($C914:$C$3618&lt;&gt;$C914,0),0)))</f>
        <v>2512144251.2157993</v>
      </c>
      <c r="P915" s="16">
        <f t="shared" si="201"/>
        <v>2314665265.1917253</v>
      </c>
      <c r="Q915" s="27">
        <f t="shared" si="207"/>
        <v>89</v>
      </c>
      <c r="R915" s="7">
        <f t="shared" si="212"/>
        <v>2218865.0115064504</v>
      </c>
      <c r="S915" s="7">
        <f t="shared" si="204"/>
        <v>1972669.6194934703</v>
      </c>
      <c r="T915" s="5">
        <f>VLOOKUP($B915,'Benchmark Data'!$A:$B,2,FALSE)</f>
        <v>14.76</v>
      </c>
      <c r="U915" s="12">
        <f t="shared" si="213"/>
        <v>-6.7522201172866706E-3</v>
      </c>
      <c r="V915" s="7">
        <f t="shared" si="214"/>
        <v>2685864911.938437</v>
      </c>
    </row>
    <row r="916" spans="1:22" x14ac:dyDescent="0.25">
      <c r="A916" s="5">
        <f t="shared" si="205"/>
        <v>2006</v>
      </c>
      <c r="B916" s="6">
        <f t="shared" si="208"/>
        <v>38856</v>
      </c>
      <c r="C916" s="7">
        <f>MAX(SUMIFS('Filing Data'!$V:$V,'Filing Data'!$D:$D,'Benchmark Value'!$B916),C915)</f>
        <v>2314665265.1917253</v>
      </c>
      <c r="D916" s="7">
        <f>SUMIFS('Filing Data'!$Z:$Z,'Filing Data'!$D:$D,'Benchmark Value'!$B916)</f>
        <v>0</v>
      </c>
      <c r="E916" s="16">
        <f t="shared" si="209"/>
        <v>-32367805.370854922</v>
      </c>
      <c r="F916" s="10">
        <f>SUM(D$11:D915)</f>
        <v>-15253541.340253821</v>
      </c>
      <c r="G916" s="10">
        <f t="shared" si="202"/>
        <v>365</v>
      </c>
      <c r="H916" s="7">
        <f t="shared" si="210"/>
        <v>-88678.918824260065</v>
      </c>
      <c r="I916" s="16">
        <f>SUMIFS('Filing Data'!$X:$X,'Filing Data'!$D:$D,'Benchmark Value'!$B916)</f>
        <v>0</v>
      </c>
      <c r="J916" s="16">
        <f t="shared" si="206"/>
        <v>57493512.713882759</v>
      </c>
      <c r="K916" s="10">
        <f>SUM(I$11:I915)</f>
        <v>28015936.438124154</v>
      </c>
      <c r="L916" s="27">
        <f t="shared" si="203"/>
        <v>365</v>
      </c>
      <c r="M916" s="7">
        <f t="shared" si="211"/>
        <v>157516.47318871989</v>
      </c>
      <c r="N916" s="7">
        <f>IF(ISNA(VLOOKUP(B916,'Distribution Data'!$G:$H,2,FALSE)),0,VLOOKUP(B916,'Distribution Data'!$G:$H,2,FALSE))</f>
        <v>0</v>
      </c>
      <c r="O916" s="16">
        <f>IF(ISNA(INDEX($C915:$C$3618,MATCH(TRUE,INDEX($C915:$C$3618&lt;&gt;$C915,0),0))), O915, INDEX($C915:$C$3618,MATCH(TRUE,INDEX($C915:$C$3618&lt;&gt;$C915,0),0)))</f>
        <v>2512144251.2157993</v>
      </c>
      <c r="P916" s="16">
        <f t="shared" si="201"/>
        <v>2314665265.1917253</v>
      </c>
      <c r="Q916" s="27">
        <f t="shared" si="207"/>
        <v>89</v>
      </c>
      <c r="R916" s="7">
        <f t="shared" si="212"/>
        <v>2218865.0115064504</v>
      </c>
      <c r="S916" s="7">
        <f t="shared" si="204"/>
        <v>1972669.6194934703</v>
      </c>
      <c r="T916" s="5">
        <f>VLOOKUP($B916,'Benchmark Data'!$A:$B,2,FALSE)</f>
        <v>14.77</v>
      </c>
      <c r="U916" s="12">
        <f t="shared" si="213"/>
        <v>6.7727737096197132E-4</v>
      </c>
      <c r="V916" s="7">
        <f t="shared" si="214"/>
        <v>2689657273.2326856</v>
      </c>
    </row>
    <row r="917" spans="1:22" x14ac:dyDescent="0.25">
      <c r="A917" s="5">
        <f t="shared" si="205"/>
        <v>2006</v>
      </c>
      <c r="B917" s="6">
        <f t="shared" si="208"/>
        <v>38857</v>
      </c>
      <c r="C917" s="7">
        <f>MAX(SUMIFS('Filing Data'!$V:$V,'Filing Data'!$D:$D,'Benchmark Value'!$B917),C916)</f>
        <v>2314665265.1917253</v>
      </c>
      <c r="D917" s="7">
        <f>SUMIFS('Filing Data'!$Z:$Z,'Filing Data'!$D:$D,'Benchmark Value'!$B917)</f>
        <v>0</v>
      </c>
      <c r="E917" s="16">
        <f t="shared" si="209"/>
        <v>-32367805.370854922</v>
      </c>
      <c r="F917" s="10">
        <f>SUM(D$11:D916)</f>
        <v>-15253541.340253821</v>
      </c>
      <c r="G917" s="10">
        <f t="shared" si="202"/>
        <v>365</v>
      </c>
      <c r="H917" s="7">
        <f t="shared" si="210"/>
        <v>-88678.918824260065</v>
      </c>
      <c r="I917" s="16">
        <f>SUMIFS('Filing Data'!$X:$X,'Filing Data'!$D:$D,'Benchmark Value'!$B917)</f>
        <v>0</v>
      </c>
      <c r="J917" s="16">
        <f t="shared" si="206"/>
        <v>57493512.713882759</v>
      </c>
      <c r="K917" s="10">
        <f>SUM(I$11:I916)</f>
        <v>28015936.438124154</v>
      </c>
      <c r="L917" s="27">
        <f t="shared" si="203"/>
        <v>365</v>
      </c>
      <c r="M917" s="7">
        <f t="shared" si="211"/>
        <v>157516.47318871989</v>
      </c>
      <c r="N917" s="7">
        <f>IF(ISNA(VLOOKUP(B917,'Distribution Data'!$G:$H,2,FALSE)),0,VLOOKUP(B917,'Distribution Data'!$G:$H,2,FALSE))</f>
        <v>0</v>
      </c>
      <c r="O917" s="16">
        <f>IF(ISNA(INDEX($C916:$C$3618,MATCH(TRUE,INDEX($C916:$C$3618&lt;&gt;$C916,0),0))), O916, INDEX($C916:$C$3618,MATCH(TRUE,INDEX($C916:$C$3618&lt;&gt;$C916,0),0)))</f>
        <v>2512144251.2157993</v>
      </c>
      <c r="P917" s="16">
        <f t="shared" si="201"/>
        <v>2314665265.1917253</v>
      </c>
      <c r="Q917" s="27">
        <f t="shared" si="207"/>
        <v>89</v>
      </c>
      <c r="R917" s="7">
        <f t="shared" si="212"/>
        <v>2218865.0115064504</v>
      </c>
      <c r="S917" s="7">
        <f t="shared" si="204"/>
        <v>1972669.6194934703</v>
      </c>
      <c r="T917" s="5">
        <f>VLOOKUP($B917,'Benchmark Data'!$A:$B,2,FALSE)</f>
        <v>14.77</v>
      </c>
      <c r="U917" s="12">
        <f t="shared" si="213"/>
        <v>0</v>
      </c>
      <c r="V917" s="7">
        <f t="shared" si="214"/>
        <v>2691629942.8521791</v>
      </c>
    </row>
    <row r="918" spans="1:22" x14ac:dyDescent="0.25">
      <c r="A918" s="5">
        <f t="shared" si="205"/>
        <v>2006</v>
      </c>
      <c r="B918" s="6">
        <f t="shared" si="208"/>
        <v>38858</v>
      </c>
      <c r="C918" s="7">
        <f>MAX(SUMIFS('Filing Data'!$V:$V,'Filing Data'!$D:$D,'Benchmark Value'!$B918),C917)</f>
        <v>2314665265.1917253</v>
      </c>
      <c r="D918" s="7">
        <f>SUMIFS('Filing Data'!$Z:$Z,'Filing Data'!$D:$D,'Benchmark Value'!$B918)</f>
        <v>0</v>
      </c>
      <c r="E918" s="16">
        <f t="shared" si="209"/>
        <v>-32367805.370854922</v>
      </c>
      <c r="F918" s="10">
        <f>SUM(D$11:D917)</f>
        <v>-15253541.340253821</v>
      </c>
      <c r="G918" s="10">
        <f t="shared" si="202"/>
        <v>365</v>
      </c>
      <c r="H918" s="7">
        <f t="shared" si="210"/>
        <v>-88678.918824260065</v>
      </c>
      <c r="I918" s="16">
        <f>SUMIFS('Filing Data'!$X:$X,'Filing Data'!$D:$D,'Benchmark Value'!$B918)</f>
        <v>0</v>
      </c>
      <c r="J918" s="16">
        <f t="shared" si="206"/>
        <v>57493512.713882759</v>
      </c>
      <c r="K918" s="10">
        <f>SUM(I$11:I917)</f>
        <v>28015936.438124154</v>
      </c>
      <c r="L918" s="27">
        <f t="shared" si="203"/>
        <v>365</v>
      </c>
      <c r="M918" s="7">
        <f t="shared" si="211"/>
        <v>157516.47318871989</v>
      </c>
      <c r="N918" s="7">
        <f>IF(ISNA(VLOOKUP(B918,'Distribution Data'!$G:$H,2,FALSE)),0,VLOOKUP(B918,'Distribution Data'!$G:$H,2,FALSE))</f>
        <v>0</v>
      </c>
      <c r="O918" s="16">
        <f>IF(ISNA(INDEX($C917:$C$3618,MATCH(TRUE,INDEX($C917:$C$3618&lt;&gt;$C917,0),0))), O917, INDEX($C917:$C$3618,MATCH(TRUE,INDEX($C917:$C$3618&lt;&gt;$C917,0),0)))</f>
        <v>2512144251.2157993</v>
      </c>
      <c r="P918" s="16">
        <f t="shared" si="201"/>
        <v>2314665265.1917253</v>
      </c>
      <c r="Q918" s="27">
        <f t="shared" si="207"/>
        <v>89</v>
      </c>
      <c r="R918" s="7">
        <f t="shared" si="212"/>
        <v>2218865.0115064504</v>
      </c>
      <c r="S918" s="7">
        <f t="shared" si="204"/>
        <v>1972669.6194934703</v>
      </c>
      <c r="T918" s="5">
        <f>VLOOKUP($B918,'Benchmark Data'!$A:$B,2,FALSE)</f>
        <v>14.77</v>
      </c>
      <c r="U918" s="12">
        <f t="shared" si="213"/>
        <v>0</v>
      </c>
      <c r="V918" s="7">
        <f t="shared" si="214"/>
        <v>2693602612.4716725</v>
      </c>
    </row>
    <row r="919" spans="1:22" x14ac:dyDescent="0.25">
      <c r="A919" s="5">
        <f t="shared" si="205"/>
        <v>2006</v>
      </c>
      <c r="B919" s="6">
        <f t="shared" si="208"/>
        <v>38859</v>
      </c>
      <c r="C919" s="7">
        <f>MAX(SUMIFS('Filing Data'!$V:$V,'Filing Data'!$D:$D,'Benchmark Value'!$B919),C918)</f>
        <v>2314665265.1917253</v>
      </c>
      <c r="D919" s="7">
        <f>SUMIFS('Filing Data'!$Z:$Z,'Filing Data'!$D:$D,'Benchmark Value'!$B919)</f>
        <v>0</v>
      </c>
      <c r="E919" s="16">
        <f t="shared" si="209"/>
        <v>-32367805.370854922</v>
      </c>
      <c r="F919" s="10">
        <f>SUM(D$11:D918)</f>
        <v>-15253541.340253821</v>
      </c>
      <c r="G919" s="10">
        <f t="shared" si="202"/>
        <v>365</v>
      </c>
      <c r="H919" s="7">
        <f t="shared" si="210"/>
        <v>-88678.918824260065</v>
      </c>
      <c r="I919" s="16">
        <f>SUMIFS('Filing Data'!$X:$X,'Filing Data'!$D:$D,'Benchmark Value'!$B919)</f>
        <v>0</v>
      </c>
      <c r="J919" s="16">
        <f t="shared" si="206"/>
        <v>57493512.713882759</v>
      </c>
      <c r="K919" s="10">
        <f>SUM(I$11:I918)</f>
        <v>28015936.438124154</v>
      </c>
      <c r="L919" s="27">
        <f t="shared" si="203"/>
        <v>365</v>
      </c>
      <c r="M919" s="7">
        <f t="shared" si="211"/>
        <v>157516.47318871989</v>
      </c>
      <c r="N919" s="7">
        <f>IF(ISNA(VLOOKUP(B919,'Distribution Data'!$G:$H,2,FALSE)),0,VLOOKUP(B919,'Distribution Data'!$G:$H,2,FALSE))</f>
        <v>0</v>
      </c>
      <c r="O919" s="16">
        <f>IF(ISNA(INDEX($C918:$C$3618,MATCH(TRUE,INDEX($C918:$C$3618&lt;&gt;$C918,0),0))), O918, INDEX($C918:$C$3618,MATCH(TRUE,INDEX($C918:$C$3618&lt;&gt;$C918,0),0)))</f>
        <v>2512144251.2157993</v>
      </c>
      <c r="P919" s="16">
        <f t="shared" si="201"/>
        <v>2314665265.1917253</v>
      </c>
      <c r="Q919" s="27">
        <f t="shared" si="207"/>
        <v>89</v>
      </c>
      <c r="R919" s="7">
        <f t="shared" si="212"/>
        <v>2218865.0115064504</v>
      </c>
      <c r="S919" s="7">
        <f t="shared" si="204"/>
        <v>1972669.6194934703</v>
      </c>
      <c r="T919" s="5">
        <f>VLOOKUP($B919,'Benchmark Data'!$A:$B,2,FALSE)</f>
        <v>14.69</v>
      </c>
      <c r="U919" s="12">
        <f t="shared" si="213"/>
        <v>-5.4311063575024571E-3</v>
      </c>
      <c r="V919" s="7">
        <f t="shared" si="214"/>
        <v>2680985694.4812994</v>
      </c>
    </row>
    <row r="920" spans="1:22" x14ac:dyDescent="0.25">
      <c r="A920" s="5">
        <f t="shared" si="205"/>
        <v>2006</v>
      </c>
      <c r="B920" s="6">
        <f t="shared" si="208"/>
        <v>38860</v>
      </c>
      <c r="C920" s="7">
        <f>MAX(SUMIFS('Filing Data'!$V:$V,'Filing Data'!$D:$D,'Benchmark Value'!$B920),C919)</f>
        <v>2314665265.1917253</v>
      </c>
      <c r="D920" s="7">
        <f>SUMIFS('Filing Data'!$Z:$Z,'Filing Data'!$D:$D,'Benchmark Value'!$B920)</f>
        <v>0</v>
      </c>
      <c r="E920" s="16">
        <f t="shared" si="209"/>
        <v>-32367805.370854922</v>
      </c>
      <c r="F920" s="10">
        <f>SUM(D$11:D919)</f>
        <v>-15253541.340253821</v>
      </c>
      <c r="G920" s="10">
        <f t="shared" si="202"/>
        <v>365</v>
      </c>
      <c r="H920" s="7">
        <f t="shared" si="210"/>
        <v>-88678.918824260065</v>
      </c>
      <c r="I920" s="16">
        <f>SUMIFS('Filing Data'!$X:$X,'Filing Data'!$D:$D,'Benchmark Value'!$B920)</f>
        <v>0</v>
      </c>
      <c r="J920" s="16">
        <f t="shared" si="206"/>
        <v>57493512.713882759</v>
      </c>
      <c r="K920" s="10">
        <f>SUM(I$11:I919)</f>
        <v>28015936.438124154</v>
      </c>
      <c r="L920" s="27">
        <f t="shared" si="203"/>
        <v>365</v>
      </c>
      <c r="M920" s="7">
        <f t="shared" si="211"/>
        <v>157516.47318871989</v>
      </c>
      <c r="N920" s="7">
        <f>IF(ISNA(VLOOKUP(B920,'Distribution Data'!$G:$H,2,FALSE)),0,VLOOKUP(B920,'Distribution Data'!$G:$H,2,FALSE))</f>
        <v>0</v>
      </c>
      <c r="O920" s="16">
        <f>IF(ISNA(INDEX($C919:$C$3618,MATCH(TRUE,INDEX($C919:$C$3618&lt;&gt;$C919,0),0))), O919, INDEX($C919:$C$3618,MATCH(TRUE,INDEX($C919:$C$3618&lt;&gt;$C919,0),0)))</f>
        <v>2512144251.2157993</v>
      </c>
      <c r="P920" s="16">
        <f t="shared" si="201"/>
        <v>2314665265.1917253</v>
      </c>
      <c r="Q920" s="27">
        <f t="shared" si="207"/>
        <v>89</v>
      </c>
      <c r="R920" s="7">
        <f t="shared" si="212"/>
        <v>2218865.0115064504</v>
      </c>
      <c r="S920" s="7">
        <f t="shared" si="204"/>
        <v>1972669.6194934703</v>
      </c>
      <c r="T920" s="5">
        <f>VLOOKUP($B920,'Benchmark Data'!$A:$B,2,FALSE)</f>
        <v>14.58</v>
      </c>
      <c r="U920" s="12">
        <f t="shared" si="213"/>
        <v>-7.5162636052737725E-3</v>
      </c>
      <c r="V920" s="7">
        <f t="shared" si="214"/>
        <v>2662882909.6152287</v>
      </c>
    </row>
    <row r="921" spans="1:22" x14ac:dyDescent="0.25">
      <c r="A921" s="5">
        <f t="shared" si="205"/>
        <v>2006</v>
      </c>
      <c r="B921" s="6">
        <f t="shared" si="208"/>
        <v>38861</v>
      </c>
      <c r="C921" s="7">
        <f>MAX(SUMIFS('Filing Data'!$V:$V,'Filing Data'!$D:$D,'Benchmark Value'!$B921),C920)</f>
        <v>2314665265.1917253</v>
      </c>
      <c r="D921" s="7">
        <f>SUMIFS('Filing Data'!$Z:$Z,'Filing Data'!$D:$D,'Benchmark Value'!$B921)</f>
        <v>0</v>
      </c>
      <c r="E921" s="16">
        <f t="shared" si="209"/>
        <v>-32367805.370854922</v>
      </c>
      <c r="F921" s="10">
        <f>SUM(D$11:D920)</f>
        <v>-15253541.340253821</v>
      </c>
      <c r="G921" s="10">
        <f t="shared" si="202"/>
        <v>365</v>
      </c>
      <c r="H921" s="7">
        <f t="shared" si="210"/>
        <v>-88678.918824260065</v>
      </c>
      <c r="I921" s="16">
        <f>SUMIFS('Filing Data'!$X:$X,'Filing Data'!$D:$D,'Benchmark Value'!$B921)</f>
        <v>0</v>
      </c>
      <c r="J921" s="16">
        <f t="shared" si="206"/>
        <v>57493512.713882759</v>
      </c>
      <c r="K921" s="10">
        <f>SUM(I$11:I920)</f>
        <v>28015936.438124154</v>
      </c>
      <c r="L921" s="27">
        <f t="shared" si="203"/>
        <v>365</v>
      </c>
      <c r="M921" s="7">
        <f t="shared" si="211"/>
        <v>157516.47318871989</v>
      </c>
      <c r="N921" s="7">
        <f>IF(ISNA(VLOOKUP(B921,'Distribution Data'!$G:$H,2,FALSE)),0,VLOOKUP(B921,'Distribution Data'!$G:$H,2,FALSE))</f>
        <v>0</v>
      </c>
      <c r="O921" s="16">
        <f>IF(ISNA(INDEX($C920:$C$3618,MATCH(TRUE,INDEX($C920:$C$3618&lt;&gt;$C920,0),0))), O920, INDEX($C920:$C$3618,MATCH(TRUE,INDEX($C920:$C$3618&lt;&gt;$C920,0),0)))</f>
        <v>2512144251.2157993</v>
      </c>
      <c r="P921" s="16">
        <f t="shared" si="201"/>
        <v>2314665265.1917253</v>
      </c>
      <c r="Q921" s="27">
        <f t="shared" si="207"/>
        <v>89</v>
      </c>
      <c r="R921" s="7">
        <f t="shared" si="212"/>
        <v>2218865.0115064504</v>
      </c>
      <c r="S921" s="7">
        <f t="shared" si="204"/>
        <v>1972669.6194934703</v>
      </c>
      <c r="T921" s="5">
        <f>VLOOKUP($B921,'Benchmark Data'!$A:$B,2,FALSE)</f>
        <v>14.61</v>
      </c>
      <c r="U921" s="12">
        <f t="shared" si="213"/>
        <v>2.0554991820959595E-3</v>
      </c>
      <c r="V921" s="7">
        <f t="shared" si="214"/>
        <v>2670334762.1763172</v>
      </c>
    </row>
    <row r="922" spans="1:22" x14ac:dyDescent="0.25">
      <c r="A922" s="5">
        <f t="shared" si="205"/>
        <v>2006</v>
      </c>
      <c r="B922" s="6">
        <f t="shared" si="208"/>
        <v>38862</v>
      </c>
      <c r="C922" s="7">
        <f>MAX(SUMIFS('Filing Data'!$V:$V,'Filing Data'!$D:$D,'Benchmark Value'!$B922),C921)</f>
        <v>2314665265.1917253</v>
      </c>
      <c r="D922" s="7">
        <f>SUMIFS('Filing Data'!$Z:$Z,'Filing Data'!$D:$D,'Benchmark Value'!$B922)</f>
        <v>0</v>
      </c>
      <c r="E922" s="16">
        <f t="shared" si="209"/>
        <v>-32367805.370854922</v>
      </c>
      <c r="F922" s="10">
        <f>SUM(D$11:D921)</f>
        <v>-15253541.340253821</v>
      </c>
      <c r="G922" s="10">
        <f t="shared" si="202"/>
        <v>365</v>
      </c>
      <c r="H922" s="7">
        <f t="shared" si="210"/>
        <v>-88678.918824260065</v>
      </c>
      <c r="I922" s="16">
        <f>SUMIFS('Filing Data'!$X:$X,'Filing Data'!$D:$D,'Benchmark Value'!$B922)</f>
        <v>0</v>
      </c>
      <c r="J922" s="16">
        <f t="shared" si="206"/>
        <v>57493512.713882759</v>
      </c>
      <c r="K922" s="10">
        <f>SUM(I$11:I921)</f>
        <v>28015936.438124154</v>
      </c>
      <c r="L922" s="27">
        <f t="shared" si="203"/>
        <v>365</v>
      </c>
      <c r="M922" s="7">
        <f t="shared" si="211"/>
        <v>157516.47318871989</v>
      </c>
      <c r="N922" s="7">
        <f>IF(ISNA(VLOOKUP(B922,'Distribution Data'!$G:$H,2,FALSE)),0,VLOOKUP(B922,'Distribution Data'!$G:$H,2,FALSE))</f>
        <v>0</v>
      </c>
      <c r="O922" s="16">
        <f>IF(ISNA(INDEX($C921:$C$3618,MATCH(TRUE,INDEX($C921:$C$3618&lt;&gt;$C921,0),0))), O921, INDEX($C921:$C$3618,MATCH(TRUE,INDEX($C921:$C$3618&lt;&gt;$C921,0),0)))</f>
        <v>2512144251.2157993</v>
      </c>
      <c r="P922" s="16">
        <f t="shared" si="201"/>
        <v>2314665265.1917253</v>
      </c>
      <c r="Q922" s="27">
        <f t="shared" si="207"/>
        <v>89</v>
      </c>
      <c r="R922" s="7">
        <f t="shared" si="212"/>
        <v>2218865.0115064504</v>
      </c>
      <c r="S922" s="7">
        <f t="shared" si="204"/>
        <v>1972669.6194934703</v>
      </c>
      <c r="T922" s="5">
        <f>VLOOKUP($B922,'Benchmark Data'!$A:$B,2,FALSE)</f>
        <v>14.93</v>
      </c>
      <c r="U922" s="12">
        <f t="shared" si="213"/>
        <v>2.1666385788490859E-2</v>
      </c>
      <c r="V922" s="7">
        <f t="shared" si="214"/>
        <v>2730795256.8400559</v>
      </c>
    </row>
    <row r="923" spans="1:22" x14ac:dyDescent="0.25">
      <c r="A923" s="5">
        <f t="shared" si="205"/>
        <v>2006</v>
      </c>
      <c r="B923" s="6">
        <f t="shared" si="208"/>
        <v>38863</v>
      </c>
      <c r="C923" s="7">
        <f>MAX(SUMIFS('Filing Data'!$V:$V,'Filing Data'!$D:$D,'Benchmark Value'!$B923),C922)</f>
        <v>2314665265.1917253</v>
      </c>
      <c r="D923" s="7">
        <f>SUMIFS('Filing Data'!$Z:$Z,'Filing Data'!$D:$D,'Benchmark Value'!$B923)</f>
        <v>0</v>
      </c>
      <c r="E923" s="16">
        <f t="shared" si="209"/>
        <v>-32367805.370854922</v>
      </c>
      <c r="F923" s="10">
        <f>SUM(D$11:D922)</f>
        <v>-15253541.340253821</v>
      </c>
      <c r="G923" s="10">
        <f t="shared" si="202"/>
        <v>365</v>
      </c>
      <c r="H923" s="7">
        <f t="shared" si="210"/>
        <v>-88678.918824260065</v>
      </c>
      <c r="I923" s="16">
        <f>SUMIFS('Filing Data'!$X:$X,'Filing Data'!$D:$D,'Benchmark Value'!$B923)</f>
        <v>0</v>
      </c>
      <c r="J923" s="16">
        <f t="shared" si="206"/>
        <v>57493512.713882759</v>
      </c>
      <c r="K923" s="10">
        <f>SUM(I$11:I922)</f>
        <v>28015936.438124154</v>
      </c>
      <c r="L923" s="27">
        <f t="shared" si="203"/>
        <v>365</v>
      </c>
      <c r="M923" s="7">
        <f t="shared" si="211"/>
        <v>157516.47318871989</v>
      </c>
      <c r="N923" s="7">
        <f>IF(ISNA(VLOOKUP(B923,'Distribution Data'!$G:$H,2,FALSE)),0,VLOOKUP(B923,'Distribution Data'!$G:$H,2,FALSE))</f>
        <v>0</v>
      </c>
      <c r="O923" s="16">
        <f>IF(ISNA(INDEX($C922:$C$3618,MATCH(TRUE,INDEX($C922:$C$3618&lt;&gt;$C922,0),0))), O922, INDEX($C922:$C$3618,MATCH(TRUE,INDEX($C922:$C$3618&lt;&gt;$C922,0),0)))</f>
        <v>2512144251.2157993</v>
      </c>
      <c r="P923" s="16">
        <f t="shared" si="201"/>
        <v>2314665265.1917253</v>
      </c>
      <c r="Q923" s="27">
        <f t="shared" si="207"/>
        <v>89</v>
      </c>
      <c r="R923" s="7">
        <f t="shared" si="212"/>
        <v>2218865.0115064504</v>
      </c>
      <c r="S923" s="7">
        <f t="shared" si="204"/>
        <v>1972669.6194934703</v>
      </c>
      <c r="T923" s="5">
        <f>VLOOKUP($B923,'Benchmark Data'!$A:$B,2,FALSE)</f>
        <v>15.06</v>
      </c>
      <c r="U923" s="12">
        <f t="shared" si="213"/>
        <v>8.6696108206486284E-3</v>
      </c>
      <c r="V923" s="7">
        <f t="shared" si="214"/>
        <v>2756545782.0114055</v>
      </c>
    </row>
    <row r="924" spans="1:22" x14ac:dyDescent="0.25">
      <c r="A924" s="5">
        <f t="shared" si="205"/>
        <v>2006</v>
      </c>
      <c r="B924" s="6">
        <f t="shared" si="208"/>
        <v>38864</v>
      </c>
      <c r="C924" s="7">
        <f>MAX(SUMIFS('Filing Data'!$V:$V,'Filing Data'!$D:$D,'Benchmark Value'!$B924),C923)</f>
        <v>2314665265.1917253</v>
      </c>
      <c r="D924" s="7">
        <f>SUMIFS('Filing Data'!$Z:$Z,'Filing Data'!$D:$D,'Benchmark Value'!$B924)</f>
        <v>0</v>
      </c>
      <c r="E924" s="16">
        <f t="shared" si="209"/>
        <v>-32367805.370854922</v>
      </c>
      <c r="F924" s="10">
        <f>SUM(D$11:D923)</f>
        <v>-15253541.340253821</v>
      </c>
      <c r="G924" s="10">
        <f t="shared" si="202"/>
        <v>365</v>
      </c>
      <c r="H924" s="7">
        <f t="shared" si="210"/>
        <v>-88678.918824260065</v>
      </c>
      <c r="I924" s="16">
        <f>SUMIFS('Filing Data'!$X:$X,'Filing Data'!$D:$D,'Benchmark Value'!$B924)</f>
        <v>0</v>
      </c>
      <c r="J924" s="16">
        <f t="shared" si="206"/>
        <v>57493512.713882759</v>
      </c>
      <c r="K924" s="10">
        <f>SUM(I$11:I923)</f>
        <v>28015936.438124154</v>
      </c>
      <c r="L924" s="27">
        <f t="shared" si="203"/>
        <v>365</v>
      </c>
      <c r="M924" s="7">
        <f t="shared" si="211"/>
        <v>157516.47318871989</v>
      </c>
      <c r="N924" s="7">
        <f>IF(ISNA(VLOOKUP(B924,'Distribution Data'!$G:$H,2,FALSE)),0,VLOOKUP(B924,'Distribution Data'!$G:$H,2,FALSE))</f>
        <v>0</v>
      </c>
      <c r="O924" s="16">
        <f>IF(ISNA(INDEX($C923:$C$3618,MATCH(TRUE,INDEX($C923:$C$3618&lt;&gt;$C923,0),0))), O923, INDEX($C923:$C$3618,MATCH(TRUE,INDEX($C923:$C$3618&lt;&gt;$C923,0),0)))</f>
        <v>2512144251.2157993</v>
      </c>
      <c r="P924" s="16">
        <f t="shared" si="201"/>
        <v>2314665265.1917253</v>
      </c>
      <c r="Q924" s="27">
        <f t="shared" si="207"/>
        <v>89</v>
      </c>
      <c r="R924" s="7">
        <f t="shared" si="212"/>
        <v>2218865.0115064504</v>
      </c>
      <c r="S924" s="7">
        <f t="shared" si="204"/>
        <v>1972669.6194934703</v>
      </c>
      <c r="T924" s="5">
        <f>VLOOKUP($B924,'Benchmark Data'!$A:$B,2,FALSE)</f>
        <v>15.06</v>
      </c>
      <c r="U924" s="12">
        <f t="shared" si="213"/>
        <v>0</v>
      </c>
      <c r="V924" s="7">
        <f t="shared" si="214"/>
        <v>2758518451.630899</v>
      </c>
    </row>
    <row r="925" spans="1:22" x14ac:dyDescent="0.25">
      <c r="A925" s="5">
        <f t="shared" si="205"/>
        <v>2006</v>
      </c>
      <c r="B925" s="6">
        <f t="shared" si="208"/>
        <v>38865</v>
      </c>
      <c r="C925" s="7">
        <f>MAX(SUMIFS('Filing Data'!$V:$V,'Filing Data'!$D:$D,'Benchmark Value'!$B925),C924)</f>
        <v>2314665265.1917253</v>
      </c>
      <c r="D925" s="7">
        <f>SUMIFS('Filing Data'!$Z:$Z,'Filing Data'!$D:$D,'Benchmark Value'!$B925)</f>
        <v>0</v>
      </c>
      <c r="E925" s="16">
        <f t="shared" si="209"/>
        <v>-32367805.370854922</v>
      </c>
      <c r="F925" s="10">
        <f>SUM(D$11:D924)</f>
        <v>-15253541.340253821</v>
      </c>
      <c r="G925" s="10">
        <f t="shared" si="202"/>
        <v>365</v>
      </c>
      <c r="H925" s="7">
        <f t="shared" si="210"/>
        <v>-88678.918824260065</v>
      </c>
      <c r="I925" s="16">
        <f>SUMIFS('Filing Data'!$X:$X,'Filing Data'!$D:$D,'Benchmark Value'!$B925)</f>
        <v>0</v>
      </c>
      <c r="J925" s="16">
        <f t="shared" si="206"/>
        <v>57493512.713882759</v>
      </c>
      <c r="K925" s="10">
        <f>SUM(I$11:I924)</f>
        <v>28015936.438124154</v>
      </c>
      <c r="L925" s="27">
        <f t="shared" si="203"/>
        <v>365</v>
      </c>
      <c r="M925" s="7">
        <f t="shared" si="211"/>
        <v>157516.47318871989</v>
      </c>
      <c r="N925" s="7">
        <f>IF(ISNA(VLOOKUP(B925,'Distribution Data'!$G:$H,2,FALSE)),0,VLOOKUP(B925,'Distribution Data'!$G:$H,2,FALSE))</f>
        <v>0</v>
      </c>
      <c r="O925" s="16">
        <f>IF(ISNA(INDEX($C924:$C$3618,MATCH(TRUE,INDEX($C924:$C$3618&lt;&gt;$C924,0),0))), O924, INDEX($C924:$C$3618,MATCH(TRUE,INDEX($C924:$C$3618&lt;&gt;$C924,0),0)))</f>
        <v>2512144251.2157993</v>
      </c>
      <c r="P925" s="16">
        <f t="shared" si="201"/>
        <v>2314665265.1917253</v>
      </c>
      <c r="Q925" s="27">
        <f t="shared" si="207"/>
        <v>89</v>
      </c>
      <c r="R925" s="7">
        <f t="shared" si="212"/>
        <v>2218865.0115064504</v>
      </c>
      <c r="S925" s="7">
        <f t="shared" si="204"/>
        <v>1972669.6194934703</v>
      </c>
      <c r="T925" s="5">
        <f>VLOOKUP($B925,'Benchmark Data'!$A:$B,2,FALSE)</f>
        <v>15.06</v>
      </c>
      <c r="U925" s="12">
        <f t="shared" si="213"/>
        <v>0</v>
      </c>
      <c r="V925" s="7">
        <f t="shared" si="214"/>
        <v>2760491121.2503924</v>
      </c>
    </row>
    <row r="926" spans="1:22" x14ac:dyDescent="0.25">
      <c r="A926" s="5">
        <f t="shared" si="205"/>
        <v>2006</v>
      </c>
      <c r="B926" s="6">
        <f t="shared" si="208"/>
        <v>38866</v>
      </c>
      <c r="C926" s="7">
        <f>MAX(SUMIFS('Filing Data'!$V:$V,'Filing Data'!$D:$D,'Benchmark Value'!$B926),C925)</f>
        <v>2314665265.1917253</v>
      </c>
      <c r="D926" s="7">
        <f>SUMIFS('Filing Data'!$Z:$Z,'Filing Data'!$D:$D,'Benchmark Value'!$B926)</f>
        <v>0</v>
      </c>
      <c r="E926" s="16">
        <f t="shared" si="209"/>
        <v>-32367805.370854922</v>
      </c>
      <c r="F926" s="10">
        <f>SUM(D$11:D925)</f>
        <v>-15253541.340253821</v>
      </c>
      <c r="G926" s="10">
        <f t="shared" si="202"/>
        <v>365</v>
      </c>
      <c r="H926" s="7">
        <f t="shared" si="210"/>
        <v>-88678.918824260065</v>
      </c>
      <c r="I926" s="16">
        <f>SUMIFS('Filing Data'!$X:$X,'Filing Data'!$D:$D,'Benchmark Value'!$B926)</f>
        <v>0</v>
      </c>
      <c r="J926" s="16">
        <f t="shared" si="206"/>
        <v>57493512.713882759</v>
      </c>
      <c r="K926" s="10">
        <f>SUM(I$11:I925)</f>
        <v>28015936.438124154</v>
      </c>
      <c r="L926" s="27">
        <f t="shared" si="203"/>
        <v>365</v>
      </c>
      <c r="M926" s="7">
        <f t="shared" si="211"/>
        <v>157516.47318871989</v>
      </c>
      <c r="N926" s="7">
        <f>IF(ISNA(VLOOKUP(B926,'Distribution Data'!$G:$H,2,FALSE)),0,VLOOKUP(B926,'Distribution Data'!$G:$H,2,FALSE))</f>
        <v>0</v>
      </c>
      <c r="O926" s="16">
        <f>IF(ISNA(INDEX($C925:$C$3618,MATCH(TRUE,INDEX($C925:$C$3618&lt;&gt;$C925,0),0))), O925, INDEX($C925:$C$3618,MATCH(TRUE,INDEX($C925:$C$3618&lt;&gt;$C925,0),0)))</f>
        <v>2512144251.2157993</v>
      </c>
      <c r="P926" s="16">
        <f t="shared" si="201"/>
        <v>2314665265.1917253</v>
      </c>
      <c r="Q926" s="27">
        <f t="shared" si="207"/>
        <v>89</v>
      </c>
      <c r="R926" s="7">
        <f t="shared" si="212"/>
        <v>2218865.0115064504</v>
      </c>
      <c r="S926" s="7">
        <f t="shared" si="204"/>
        <v>1972669.6194934703</v>
      </c>
      <c r="T926" s="5">
        <f>VLOOKUP($B926,'Benchmark Data'!$A:$B,2,FALSE)</f>
        <v>15.06</v>
      </c>
      <c r="U926" s="12">
        <f t="shared" si="213"/>
        <v>0</v>
      </c>
      <c r="V926" s="7">
        <f t="shared" si="214"/>
        <v>2762463790.8698859</v>
      </c>
    </row>
    <row r="927" spans="1:22" x14ac:dyDescent="0.25">
      <c r="A927" s="5">
        <f t="shared" si="205"/>
        <v>2006</v>
      </c>
      <c r="B927" s="6">
        <f t="shared" si="208"/>
        <v>38867</v>
      </c>
      <c r="C927" s="7">
        <f>MAX(SUMIFS('Filing Data'!$V:$V,'Filing Data'!$D:$D,'Benchmark Value'!$B927),C926)</f>
        <v>2314665265.1917253</v>
      </c>
      <c r="D927" s="7">
        <f>SUMIFS('Filing Data'!$Z:$Z,'Filing Data'!$D:$D,'Benchmark Value'!$B927)</f>
        <v>0</v>
      </c>
      <c r="E927" s="16">
        <f t="shared" si="209"/>
        <v>-32367805.370854922</v>
      </c>
      <c r="F927" s="10">
        <f>SUM(D$11:D926)</f>
        <v>-15253541.340253821</v>
      </c>
      <c r="G927" s="10">
        <f t="shared" si="202"/>
        <v>365</v>
      </c>
      <c r="H927" s="7">
        <f t="shared" si="210"/>
        <v>-88678.918824260065</v>
      </c>
      <c r="I927" s="16">
        <f>SUMIFS('Filing Data'!$X:$X,'Filing Data'!$D:$D,'Benchmark Value'!$B927)</f>
        <v>0</v>
      </c>
      <c r="J927" s="16">
        <f t="shared" si="206"/>
        <v>57493512.713882759</v>
      </c>
      <c r="K927" s="10">
        <f>SUM(I$11:I926)</f>
        <v>28015936.438124154</v>
      </c>
      <c r="L927" s="27">
        <f t="shared" si="203"/>
        <v>365</v>
      </c>
      <c r="M927" s="7">
        <f t="shared" si="211"/>
        <v>157516.47318871989</v>
      </c>
      <c r="N927" s="7">
        <f>IF(ISNA(VLOOKUP(B927,'Distribution Data'!$G:$H,2,FALSE)),0,VLOOKUP(B927,'Distribution Data'!$G:$H,2,FALSE))</f>
        <v>0</v>
      </c>
      <c r="O927" s="16">
        <f>IF(ISNA(INDEX($C926:$C$3618,MATCH(TRUE,INDEX($C926:$C$3618&lt;&gt;$C926,0),0))), O926, INDEX($C926:$C$3618,MATCH(TRUE,INDEX($C926:$C$3618&lt;&gt;$C926,0),0)))</f>
        <v>2512144251.2157993</v>
      </c>
      <c r="P927" s="16">
        <f t="shared" si="201"/>
        <v>2314665265.1917253</v>
      </c>
      <c r="Q927" s="27">
        <f t="shared" si="207"/>
        <v>89</v>
      </c>
      <c r="R927" s="7">
        <f t="shared" si="212"/>
        <v>2218865.0115064504</v>
      </c>
      <c r="S927" s="7">
        <f t="shared" si="204"/>
        <v>1972669.6194934703</v>
      </c>
      <c r="T927" s="5">
        <f>VLOOKUP($B927,'Benchmark Data'!$A:$B,2,FALSE)</f>
        <v>14.93</v>
      </c>
      <c r="U927" s="12">
        <f t="shared" si="213"/>
        <v>-8.6696108206486058E-3</v>
      </c>
      <c r="V927" s="7">
        <f t="shared" si="214"/>
        <v>2740590491.5110865</v>
      </c>
    </row>
    <row r="928" spans="1:22" x14ac:dyDescent="0.25">
      <c r="A928" s="5">
        <f t="shared" si="205"/>
        <v>2006</v>
      </c>
      <c r="B928" s="6">
        <f t="shared" si="208"/>
        <v>38868</v>
      </c>
      <c r="C928" s="7">
        <f>MAX(SUMIFS('Filing Data'!$V:$V,'Filing Data'!$D:$D,'Benchmark Value'!$B928),C927)</f>
        <v>2314665265.1917253</v>
      </c>
      <c r="D928" s="7">
        <f>SUMIFS('Filing Data'!$Z:$Z,'Filing Data'!$D:$D,'Benchmark Value'!$B928)</f>
        <v>0</v>
      </c>
      <c r="E928" s="16">
        <f t="shared" si="209"/>
        <v>-32367805.370854922</v>
      </c>
      <c r="F928" s="10">
        <f>SUM(D$11:D927)</f>
        <v>-15253541.340253821</v>
      </c>
      <c r="G928" s="10">
        <f t="shared" si="202"/>
        <v>365</v>
      </c>
      <c r="H928" s="7">
        <f t="shared" si="210"/>
        <v>-88678.918824260065</v>
      </c>
      <c r="I928" s="16">
        <f>SUMIFS('Filing Data'!$X:$X,'Filing Data'!$D:$D,'Benchmark Value'!$B928)</f>
        <v>0</v>
      </c>
      <c r="J928" s="16">
        <f t="shared" si="206"/>
        <v>57493512.713882759</v>
      </c>
      <c r="K928" s="10">
        <f>SUM(I$11:I927)</f>
        <v>28015936.438124154</v>
      </c>
      <c r="L928" s="27">
        <f t="shared" si="203"/>
        <v>365</v>
      </c>
      <c r="M928" s="7">
        <f t="shared" si="211"/>
        <v>157516.47318871989</v>
      </c>
      <c r="N928" s="7">
        <f>IF(ISNA(VLOOKUP(B928,'Distribution Data'!$G:$H,2,FALSE)),0,VLOOKUP(B928,'Distribution Data'!$G:$H,2,FALSE))</f>
        <v>0</v>
      </c>
      <c r="O928" s="16">
        <f>IF(ISNA(INDEX($C927:$C$3618,MATCH(TRUE,INDEX($C927:$C$3618&lt;&gt;$C927,0),0))), O927, INDEX($C927:$C$3618,MATCH(TRUE,INDEX($C927:$C$3618&lt;&gt;$C927,0),0)))</f>
        <v>2512144251.2157993</v>
      </c>
      <c r="P928" s="16">
        <f t="shared" si="201"/>
        <v>2314665265.1917253</v>
      </c>
      <c r="Q928" s="27">
        <f t="shared" si="207"/>
        <v>89</v>
      </c>
      <c r="R928" s="7">
        <f t="shared" si="212"/>
        <v>2218865.0115064504</v>
      </c>
      <c r="S928" s="7">
        <f t="shared" si="204"/>
        <v>1972669.6194934703</v>
      </c>
      <c r="T928" s="5">
        <f>VLOOKUP($B928,'Benchmark Data'!$A:$B,2,FALSE)</f>
        <v>14.93</v>
      </c>
      <c r="U928" s="12">
        <f t="shared" si="213"/>
        <v>0</v>
      </c>
      <c r="V928" s="7">
        <f t="shared" si="214"/>
        <v>2742563161.1305799</v>
      </c>
    </row>
    <row r="929" spans="1:22" x14ac:dyDescent="0.25">
      <c r="A929" s="5">
        <f t="shared" si="205"/>
        <v>2006</v>
      </c>
      <c r="B929" s="6">
        <f t="shared" si="208"/>
        <v>38869</v>
      </c>
      <c r="C929" s="7">
        <f>MAX(SUMIFS('Filing Data'!$V:$V,'Filing Data'!$D:$D,'Benchmark Value'!$B929),C928)</f>
        <v>2314665265.1917253</v>
      </c>
      <c r="D929" s="7">
        <f>SUMIFS('Filing Data'!$Z:$Z,'Filing Data'!$D:$D,'Benchmark Value'!$B929)</f>
        <v>0</v>
      </c>
      <c r="E929" s="16">
        <f t="shared" si="209"/>
        <v>-32367805.370854922</v>
      </c>
      <c r="F929" s="10">
        <f>SUM(D$11:D928)</f>
        <v>-15253541.340253821</v>
      </c>
      <c r="G929" s="10">
        <f t="shared" si="202"/>
        <v>365</v>
      </c>
      <c r="H929" s="7">
        <f t="shared" si="210"/>
        <v>-88678.918824260065</v>
      </c>
      <c r="I929" s="16">
        <f>SUMIFS('Filing Data'!$X:$X,'Filing Data'!$D:$D,'Benchmark Value'!$B929)</f>
        <v>0</v>
      </c>
      <c r="J929" s="16">
        <f t="shared" si="206"/>
        <v>57493512.713882759</v>
      </c>
      <c r="K929" s="10">
        <f>SUM(I$11:I928)</f>
        <v>28015936.438124154</v>
      </c>
      <c r="L929" s="27">
        <f t="shared" si="203"/>
        <v>365</v>
      </c>
      <c r="M929" s="7">
        <f t="shared" si="211"/>
        <v>157516.47318871989</v>
      </c>
      <c r="N929" s="7">
        <f>IF(ISNA(VLOOKUP(B929,'Distribution Data'!$G:$H,2,FALSE)),0,VLOOKUP(B929,'Distribution Data'!$G:$H,2,FALSE))</f>
        <v>0</v>
      </c>
      <c r="O929" s="16">
        <f>IF(ISNA(INDEX($C928:$C$3618,MATCH(TRUE,INDEX($C928:$C$3618&lt;&gt;$C928,0),0))), O928, INDEX($C928:$C$3618,MATCH(TRUE,INDEX($C928:$C$3618&lt;&gt;$C928,0),0)))</f>
        <v>2512144251.2157993</v>
      </c>
      <c r="P929" s="16">
        <f t="shared" si="201"/>
        <v>2314665265.1917253</v>
      </c>
      <c r="Q929" s="27">
        <f t="shared" si="207"/>
        <v>89</v>
      </c>
      <c r="R929" s="7">
        <f t="shared" si="212"/>
        <v>2218865.0115064504</v>
      </c>
      <c r="S929" s="7">
        <f t="shared" si="204"/>
        <v>1972669.6194934703</v>
      </c>
      <c r="T929" s="5">
        <f>VLOOKUP($B929,'Benchmark Data'!$A:$B,2,FALSE)</f>
        <v>15.23</v>
      </c>
      <c r="U929" s="12">
        <f t="shared" si="213"/>
        <v>1.9894555355971427E-2</v>
      </c>
      <c r="V929" s="7">
        <f t="shared" si="214"/>
        <v>2799644266.6736617</v>
      </c>
    </row>
    <row r="930" spans="1:22" x14ac:dyDescent="0.25">
      <c r="A930" s="5">
        <f t="shared" si="205"/>
        <v>2006</v>
      </c>
      <c r="B930" s="6">
        <f t="shared" si="208"/>
        <v>38870</v>
      </c>
      <c r="C930" s="7">
        <f>MAX(SUMIFS('Filing Data'!$V:$V,'Filing Data'!$D:$D,'Benchmark Value'!$B930),C929)</f>
        <v>2314665265.1917253</v>
      </c>
      <c r="D930" s="7">
        <f>SUMIFS('Filing Data'!$Z:$Z,'Filing Data'!$D:$D,'Benchmark Value'!$B930)</f>
        <v>0</v>
      </c>
      <c r="E930" s="16">
        <f t="shared" si="209"/>
        <v>-32367805.370854922</v>
      </c>
      <c r="F930" s="10">
        <f>SUM(D$11:D929)</f>
        <v>-15253541.340253821</v>
      </c>
      <c r="G930" s="10">
        <f t="shared" si="202"/>
        <v>365</v>
      </c>
      <c r="H930" s="7">
        <f t="shared" si="210"/>
        <v>-88678.918824260065</v>
      </c>
      <c r="I930" s="16">
        <f>SUMIFS('Filing Data'!$X:$X,'Filing Data'!$D:$D,'Benchmark Value'!$B930)</f>
        <v>0</v>
      </c>
      <c r="J930" s="16">
        <f t="shared" si="206"/>
        <v>57493512.713882759</v>
      </c>
      <c r="K930" s="10">
        <f>SUM(I$11:I929)</f>
        <v>28015936.438124154</v>
      </c>
      <c r="L930" s="27">
        <f t="shared" si="203"/>
        <v>365</v>
      </c>
      <c r="M930" s="7">
        <f t="shared" si="211"/>
        <v>157516.47318871989</v>
      </c>
      <c r="N930" s="7">
        <f>IF(ISNA(VLOOKUP(B930,'Distribution Data'!$G:$H,2,FALSE)),0,VLOOKUP(B930,'Distribution Data'!$G:$H,2,FALSE))</f>
        <v>0</v>
      </c>
      <c r="O930" s="16">
        <f>IF(ISNA(INDEX($C929:$C$3618,MATCH(TRUE,INDEX($C929:$C$3618&lt;&gt;$C929,0),0))), O929, INDEX($C929:$C$3618,MATCH(TRUE,INDEX($C929:$C$3618&lt;&gt;$C929,0),0)))</f>
        <v>2512144251.2157993</v>
      </c>
      <c r="P930" s="16">
        <f t="shared" si="201"/>
        <v>2314665265.1917253</v>
      </c>
      <c r="Q930" s="27">
        <f t="shared" si="207"/>
        <v>89</v>
      </c>
      <c r="R930" s="7">
        <f t="shared" si="212"/>
        <v>2218865.0115064504</v>
      </c>
      <c r="S930" s="7">
        <f t="shared" si="204"/>
        <v>1972669.6194934703</v>
      </c>
      <c r="T930" s="5">
        <f>VLOOKUP($B930,'Benchmark Data'!$A:$B,2,FALSE)</f>
        <v>15.38</v>
      </c>
      <c r="U930" s="12">
        <f t="shared" si="213"/>
        <v>9.8007971704275141E-3</v>
      </c>
      <c r="V930" s="7">
        <f t="shared" si="214"/>
        <v>2829190583.0430598</v>
      </c>
    </row>
    <row r="931" spans="1:22" x14ac:dyDescent="0.25">
      <c r="A931" s="5">
        <f t="shared" si="205"/>
        <v>2006</v>
      </c>
      <c r="B931" s="6">
        <f t="shared" si="208"/>
        <v>38871</v>
      </c>
      <c r="C931" s="7">
        <f>MAX(SUMIFS('Filing Data'!$V:$V,'Filing Data'!$D:$D,'Benchmark Value'!$B931),C930)</f>
        <v>2314665265.1917253</v>
      </c>
      <c r="D931" s="7">
        <f>SUMIFS('Filing Data'!$Z:$Z,'Filing Data'!$D:$D,'Benchmark Value'!$B931)</f>
        <v>0</v>
      </c>
      <c r="E931" s="16">
        <f t="shared" si="209"/>
        <v>-32367805.370854922</v>
      </c>
      <c r="F931" s="10">
        <f>SUM(D$11:D930)</f>
        <v>-15253541.340253821</v>
      </c>
      <c r="G931" s="10">
        <f t="shared" si="202"/>
        <v>365</v>
      </c>
      <c r="H931" s="7">
        <f t="shared" si="210"/>
        <v>-88678.918824260065</v>
      </c>
      <c r="I931" s="16">
        <f>SUMIFS('Filing Data'!$X:$X,'Filing Data'!$D:$D,'Benchmark Value'!$B931)</f>
        <v>0</v>
      </c>
      <c r="J931" s="16">
        <f t="shared" si="206"/>
        <v>57493512.713882759</v>
      </c>
      <c r="K931" s="10">
        <f>SUM(I$11:I930)</f>
        <v>28015936.438124154</v>
      </c>
      <c r="L931" s="27">
        <f t="shared" si="203"/>
        <v>365</v>
      </c>
      <c r="M931" s="7">
        <f t="shared" si="211"/>
        <v>157516.47318871989</v>
      </c>
      <c r="N931" s="7">
        <f>IF(ISNA(VLOOKUP(B931,'Distribution Data'!$G:$H,2,FALSE)),0,VLOOKUP(B931,'Distribution Data'!$G:$H,2,FALSE))</f>
        <v>0</v>
      </c>
      <c r="O931" s="16">
        <f>IF(ISNA(INDEX($C930:$C$3618,MATCH(TRUE,INDEX($C930:$C$3618&lt;&gt;$C930,0),0))), O930, INDEX($C930:$C$3618,MATCH(TRUE,INDEX($C930:$C$3618&lt;&gt;$C930,0),0)))</f>
        <v>2512144251.2157993</v>
      </c>
      <c r="P931" s="16">
        <f t="shared" si="201"/>
        <v>2314665265.1917253</v>
      </c>
      <c r="Q931" s="27">
        <f t="shared" si="207"/>
        <v>89</v>
      </c>
      <c r="R931" s="7">
        <f t="shared" si="212"/>
        <v>2218865.0115064504</v>
      </c>
      <c r="S931" s="7">
        <f t="shared" si="204"/>
        <v>1972669.6194934703</v>
      </c>
      <c r="T931" s="5">
        <f>VLOOKUP($B931,'Benchmark Data'!$A:$B,2,FALSE)</f>
        <v>15.38</v>
      </c>
      <c r="U931" s="12">
        <f t="shared" si="213"/>
        <v>0</v>
      </c>
      <c r="V931" s="7">
        <f t="shared" si="214"/>
        <v>2831163252.6625533</v>
      </c>
    </row>
    <row r="932" spans="1:22" x14ac:dyDescent="0.25">
      <c r="A932" s="5">
        <f t="shared" si="205"/>
        <v>2006</v>
      </c>
      <c r="B932" s="6">
        <f t="shared" si="208"/>
        <v>38872</v>
      </c>
      <c r="C932" s="7">
        <f>MAX(SUMIFS('Filing Data'!$V:$V,'Filing Data'!$D:$D,'Benchmark Value'!$B932),C931)</f>
        <v>2314665265.1917253</v>
      </c>
      <c r="D932" s="7">
        <f>SUMIFS('Filing Data'!$Z:$Z,'Filing Data'!$D:$D,'Benchmark Value'!$B932)</f>
        <v>0</v>
      </c>
      <c r="E932" s="16">
        <f t="shared" si="209"/>
        <v>-32367805.370854922</v>
      </c>
      <c r="F932" s="10">
        <f>SUM(D$11:D931)</f>
        <v>-15253541.340253821</v>
      </c>
      <c r="G932" s="10">
        <f t="shared" si="202"/>
        <v>365</v>
      </c>
      <c r="H932" s="7">
        <f t="shared" si="210"/>
        <v>-88678.918824260065</v>
      </c>
      <c r="I932" s="16">
        <f>SUMIFS('Filing Data'!$X:$X,'Filing Data'!$D:$D,'Benchmark Value'!$B932)</f>
        <v>0</v>
      </c>
      <c r="J932" s="16">
        <f t="shared" si="206"/>
        <v>57493512.713882759</v>
      </c>
      <c r="K932" s="10">
        <f>SUM(I$11:I931)</f>
        <v>28015936.438124154</v>
      </c>
      <c r="L932" s="27">
        <f t="shared" si="203"/>
        <v>365</v>
      </c>
      <c r="M932" s="7">
        <f t="shared" si="211"/>
        <v>157516.47318871989</v>
      </c>
      <c r="N932" s="7">
        <f>IF(ISNA(VLOOKUP(B932,'Distribution Data'!$G:$H,2,FALSE)),0,VLOOKUP(B932,'Distribution Data'!$G:$H,2,FALSE))</f>
        <v>0</v>
      </c>
      <c r="O932" s="16">
        <f>IF(ISNA(INDEX($C931:$C$3618,MATCH(TRUE,INDEX($C931:$C$3618&lt;&gt;$C931,0),0))), O931, INDEX($C931:$C$3618,MATCH(TRUE,INDEX($C931:$C$3618&lt;&gt;$C931,0),0)))</f>
        <v>2512144251.2157993</v>
      </c>
      <c r="P932" s="16">
        <f t="shared" si="201"/>
        <v>2314665265.1917253</v>
      </c>
      <c r="Q932" s="27">
        <f t="shared" si="207"/>
        <v>89</v>
      </c>
      <c r="R932" s="7">
        <f t="shared" si="212"/>
        <v>2218865.0115064504</v>
      </c>
      <c r="S932" s="7">
        <f t="shared" si="204"/>
        <v>1972669.6194934703</v>
      </c>
      <c r="T932" s="5">
        <f>VLOOKUP($B932,'Benchmark Data'!$A:$B,2,FALSE)</f>
        <v>15.38</v>
      </c>
      <c r="U932" s="12">
        <f t="shared" si="213"/>
        <v>0</v>
      </c>
      <c r="V932" s="7">
        <f t="shared" si="214"/>
        <v>2833135922.2820468</v>
      </c>
    </row>
    <row r="933" spans="1:22" x14ac:dyDescent="0.25">
      <c r="A933" s="5">
        <f t="shared" si="205"/>
        <v>2006</v>
      </c>
      <c r="B933" s="6">
        <f t="shared" si="208"/>
        <v>38873</v>
      </c>
      <c r="C933" s="7">
        <f>MAX(SUMIFS('Filing Data'!$V:$V,'Filing Data'!$D:$D,'Benchmark Value'!$B933),C932)</f>
        <v>2314665265.1917253</v>
      </c>
      <c r="D933" s="7">
        <f>SUMIFS('Filing Data'!$Z:$Z,'Filing Data'!$D:$D,'Benchmark Value'!$B933)</f>
        <v>0</v>
      </c>
      <c r="E933" s="16">
        <f t="shared" si="209"/>
        <v>-32367805.370854922</v>
      </c>
      <c r="F933" s="10">
        <f>SUM(D$11:D932)</f>
        <v>-15253541.340253821</v>
      </c>
      <c r="G933" s="10">
        <f t="shared" si="202"/>
        <v>365</v>
      </c>
      <c r="H933" s="7">
        <f t="shared" si="210"/>
        <v>-88678.918824260065</v>
      </c>
      <c r="I933" s="16">
        <f>SUMIFS('Filing Data'!$X:$X,'Filing Data'!$D:$D,'Benchmark Value'!$B933)</f>
        <v>0</v>
      </c>
      <c r="J933" s="16">
        <f t="shared" si="206"/>
        <v>57493512.713882759</v>
      </c>
      <c r="K933" s="10">
        <f>SUM(I$11:I932)</f>
        <v>28015936.438124154</v>
      </c>
      <c r="L933" s="27">
        <f t="shared" si="203"/>
        <v>365</v>
      </c>
      <c r="M933" s="7">
        <f t="shared" si="211"/>
        <v>157516.47318871989</v>
      </c>
      <c r="N933" s="7">
        <f>IF(ISNA(VLOOKUP(B933,'Distribution Data'!$G:$H,2,FALSE)),0,VLOOKUP(B933,'Distribution Data'!$G:$H,2,FALSE))</f>
        <v>0</v>
      </c>
      <c r="O933" s="16">
        <f>IF(ISNA(INDEX($C932:$C$3618,MATCH(TRUE,INDEX($C932:$C$3618&lt;&gt;$C932,0),0))), O932, INDEX($C932:$C$3618,MATCH(TRUE,INDEX($C932:$C$3618&lt;&gt;$C932,0),0)))</f>
        <v>2512144251.2157993</v>
      </c>
      <c r="P933" s="16">
        <f t="shared" si="201"/>
        <v>2314665265.1917253</v>
      </c>
      <c r="Q933" s="27">
        <f t="shared" si="207"/>
        <v>89</v>
      </c>
      <c r="R933" s="7">
        <f t="shared" si="212"/>
        <v>2218865.0115064504</v>
      </c>
      <c r="S933" s="7">
        <f t="shared" si="204"/>
        <v>1972669.6194934703</v>
      </c>
      <c r="T933" s="5">
        <f>VLOOKUP($B933,'Benchmark Data'!$A:$B,2,FALSE)</f>
        <v>15.46</v>
      </c>
      <c r="U933" s="12">
        <f t="shared" si="213"/>
        <v>5.1880790817778995E-3</v>
      </c>
      <c r="V933" s="7">
        <f t="shared" si="214"/>
        <v>2849845319.7157512</v>
      </c>
    </row>
    <row r="934" spans="1:22" x14ac:dyDescent="0.25">
      <c r="A934" s="5">
        <f t="shared" si="205"/>
        <v>2006</v>
      </c>
      <c r="B934" s="6">
        <f t="shared" si="208"/>
        <v>38874</v>
      </c>
      <c r="C934" s="7">
        <f>MAX(SUMIFS('Filing Data'!$V:$V,'Filing Data'!$D:$D,'Benchmark Value'!$B934),C933)</f>
        <v>2314665265.1917253</v>
      </c>
      <c r="D934" s="7">
        <f>SUMIFS('Filing Data'!$Z:$Z,'Filing Data'!$D:$D,'Benchmark Value'!$B934)</f>
        <v>0</v>
      </c>
      <c r="E934" s="16">
        <f t="shared" si="209"/>
        <v>-32367805.370854922</v>
      </c>
      <c r="F934" s="10">
        <f>SUM(D$11:D933)</f>
        <v>-15253541.340253821</v>
      </c>
      <c r="G934" s="10">
        <f t="shared" si="202"/>
        <v>365</v>
      </c>
      <c r="H934" s="7">
        <f t="shared" si="210"/>
        <v>-88678.918824260065</v>
      </c>
      <c r="I934" s="16">
        <f>SUMIFS('Filing Data'!$X:$X,'Filing Data'!$D:$D,'Benchmark Value'!$B934)</f>
        <v>0</v>
      </c>
      <c r="J934" s="16">
        <f t="shared" si="206"/>
        <v>57493512.713882759</v>
      </c>
      <c r="K934" s="10">
        <f>SUM(I$11:I933)</f>
        <v>28015936.438124154</v>
      </c>
      <c r="L934" s="27">
        <f t="shared" si="203"/>
        <v>365</v>
      </c>
      <c r="M934" s="7">
        <f t="shared" si="211"/>
        <v>157516.47318871989</v>
      </c>
      <c r="N934" s="7">
        <f>IF(ISNA(VLOOKUP(B934,'Distribution Data'!$G:$H,2,FALSE)),0,VLOOKUP(B934,'Distribution Data'!$G:$H,2,FALSE))</f>
        <v>0</v>
      </c>
      <c r="O934" s="16">
        <f>IF(ISNA(INDEX($C933:$C$3618,MATCH(TRUE,INDEX($C933:$C$3618&lt;&gt;$C933,0),0))), O933, INDEX($C933:$C$3618,MATCH(TRUE,INDEX($C933:$C$3618&lt;&gt;$C933,0),0)))</f>
        <v>2512144251.2157993</v>
      </c>
      <c r="P934" s="16">
        <f t="shared" si="201"/>
        <v>2314665265.1917253</v>
      </c>
      <c r="Q934" s="27">
        <f t="shared" si="207"/>
        <v>89</v>
      </c>
      <c r="R934" s="7">
        <f t="shared" si="212"/>
        <v>2218865.0115064504</v>
      </c>
      <c r="S934" s="7">
        <f t="shared" si="204"/>
        <v>1972669.6194934703</v>
      </c>
      <c r="T934" s="5">
        <f>VLOOKUP($B934,'Benchmark Data'!$A:$B,2,FALSE)</f>
        <v>15.33</v>
      </c>
      <c r="U934" s="12">
        <f t="shared" si="213"/>
        <v>-8.444350275553146E-3</v>
      </c>
      <c r="V934" s="7">
        <f t="shared" si="214"/>
        <v>2827854218.8589802</v>
      </c>
    </row>
    <row r="935" spans="1:22" x14ac:dyDescent="0.25">
      <c r="A935" s="5">
        <f t="shared" si="205"/>
        <v>2006</v>
      </c>
      <c r="B935" s="6">
        <f t="shared" si="208"/>
        <v>38875</v>
      </c>
      <c r="C935" s="7">
        <f>MAX(SUMIFS('Filing Data'!$V:$V,'Filing Data'!$D:$D,'Benchmark Value'!$B935),C934)</f>
        <v>2314665265.1917253</v>
      </c>
      <c r="D935" s="7">
        <f>SUMIFS('Filing Data'!$Z:$Z,'Filing Data'!$D:$D,'Benchmark Value'!$B935)</f>
        <v>0</v>
      </c>
      <c r="E935" s="16">
        <f t="shared" si="209"/>
        <v>-32367805.370854922</v>
      </c>
      <c r="F935" s="10">
        <f>SUM(D$11:D934)</f>
        <v>-15253541.340253821</v>
      </c>
      <c r="G935" s="10">
        <f t="shared" si="202"/>
        <v>365</v>
      </c>
      <c r="H935" s="7">
        <f t="shared" si="210"/>
        <v>-88678.918824260065</v>
      </c>
      <c r="I935" s="16">
        <f>SUMIFS('Filing Data'!$X:$X,'Filing Data'!$D:$D,'Benchmark Value'!$B935)</f>
        <v>0</v>
      </c>
      <c r="J935" s="16">
        <f t="shared" si="206"/>
        <v>57493512.713882759</v>
      </c>
      <c r="K935" s="10">
        <f>SUM(I$11:I934)</f>
        <v>28015936.438124154</v>
      </c>
      <c r="L935" s="27">
        <f t="shared" si="203"/>
        <v>365</v>
      </c>
      <c r="M935" s="7">
        <f t="shared" si="211"/>
        <v>157516.47318871989</v>
      </c>
      <c r="N935" s="7">
        <f>IF(ISNA(VLOOKUP(B935,'Distribution Data'!$G:$H,2,FALSE)),0,VLOOKUP(B935,'Distribution Data'!$G:$H,2,FALSE))</f>
        <v>0</v>
      </c>
      <c r="O935" s="16">
        <f>IF(ISNA(INDEX($C934:$C$3618,MATCH(TRUE,INDEX($C934:$C$3618&lt;&gt;$C934,0),0))), O934, INDEX($C934:$C$3618,MATCH(TRUE,INDEX($C934:$C$3618&lt;&gt;$C934,0),0)))</f>
        <v>2512144251.2157993</v>
      </c>
      <c r="P935" s="16">
        <f t="shared" si="201"/>
        <v>2314665265.1917253</v>
      </c>
      <c r="Q935" s="27">
        <f t="shared" si="207"/>
        <v>89</v>
      </c>
      <c r="R935" s="7">
        <f t="shared" si="212"/>
        <v>2218865.0115064504</v>
      </c>
      <c r="S935" s="7">
        <f t="shared" si="204"/>
        <v>1972669.6194934703</v>
      </c>
      <c r="T935" s="5">
        <f>VLOOKUP($B935,'Benchmark Data'!$A:$B,2,FALSE)</f>
        <v>15.39</v>
      </c>
      <c r="U935" s="12">
        <f t="shared" si="213"/>
        <v>3.9062549670652105E-3</v>
      </c>
      <c r="V935" s="7">
        <f t="shared" si="214"/>
        <v>2840894811.0571785</v>
      </c>
    </row>
    <row r="936" spans="1:22" x14ac:dyDescent="0.25">
      <c r="A936" s="5">
        <f t="shared" si="205"/>
        <v>2006</v>
      </c>
      <c r="B936" s="6">
        <f t="shared" si="208"/>
        <v>38876</v>
      </c>
      <c r="C936" s="7">
        <f>MAX(SUMIFS('Filing Data'!$V:$V,'Filing Data'!$D:$D,'Benchmark Value'!$B936),C935)</f>
        <v>2314665265.1917253</v>
      </c>
      <c r="D936" s="7">
        <f>SUMIFS('Filing Data'!$Z:$Z,'Filing Data'!$D:$D,'Benchmark Value'!$B936)</f>
        <v>0</v>
      </c>
      <c r="E936" s="16">
        <f t="shared" si="209"/>
        <v>-32367805.370854922</v>
      </c>
      <c r="F936" s="10">
        <f>SUM(D$11:D935)</f>
        <v>-15253541.340253821</v>
      </c>
      <c r="G936" s="10">
        <f t="shared" si="202"/>
        <v>365</v>
      </c>
      <c r="H936" s="7">
        <f t="shared" si="210"/>
        <v>-88678.918824260065</v>
      </c>
      <c r="I936" s="16">
        <f>SUMIFS('Filing Data'!$X:$X,'Filing Data'!$D:$D,'Benchmark Value'!$B936)</f>
        <v>0</v>
      </c>
      <c r="J936" s="16">
        <f t="shared" si="206"/>
        <v>57493512.713882759</v>
      </c>
      <c r="K936" s="10">
        <f>SUM(I$11:I935)</f>
        <v>28015936.438124154</v>
      </c>
      <c r="L936" s="27">
        <f t="shared" si="203"/>
        <v>365</v>
      </c>
      <c r="M936" s="7">
        <f t="shared" si="211"/>
        <v>157516.47318871989</v>
      </c>
      <c r="N936" s="7">
        <f>IF(ISNA(VLOOKUP(B936,'Distribution Data'!$G:$H,2,FALSE)),0,VLOOKUP(B936,'Distribution Data'!$G:$H,2,FALSE))</f>
        <v>0</v>
      </c>
      <c r="O936" s="16">
        <f>IF(ISNA(INDEX($C935:$C$3618,MATCH(TRUE,INDEX($C935:$C$3618&lt;&gt;$C935,0),0))), O935, INDEX($C935:$C$3618,MATCH(TRUE,INDEX($C935:$C$3618&lt;&gt;$C935,0),0)))</f>
        <v>2512144251.2157993</v>
      </c>
      <c r="P936" s="16">
        <f t="shared" si="201"/>
        <v>2314665265.1917253</v>
      </c>
      <c r="Q936" s="27">
        <f t="shared" si="207"/>
        <v>89</v>
      </c>
      <c r="R936" s="7">
        <f t="shared" si="212"/>
        <v>2218865.0115064504</v>
      </c>
      <c r="S936" s="7">
        <f t="shared" si="204"/>
        <v>1972669.6194934703</v>
      </c>
      <c r="T936" s="5">
        <f>VLOOKUP($B936,'Benchmark Data'!$A:$B,2,FALSE)</f>
        <v>15.34</v>
      </c>
      <c r="U936" s="12">
        <f t="shared" si="213"/>
        <v>-3.2541519116777852E-3</v>
      </c>
      <c r="V936" s="7">
        <f t="shared" si="214"/>
        <v>2833637802.927948</v>
      </c>
    </row>
    <row r="937" spans="1:22" x14ac:dyDescent="0.25">
      <c r="A937" s="5">
        <f t="shared" si="205"/>
        <v>2006</v>
      </c>
      <c r="B937" s="6">
        <f t="shared" si="208"/>
        <v>38877</v>
      </c>
      <c r="C937" s="7">
        <f>MAX(SUMIFS('Filing Data'!$V:$V,'Filing Data'!$D:$D,'Benchmark Value'!$B937),C936)</f>
        <v>2314665265.1917253</v>
      </c>
      <c r="D937" s="7">
        <f>SUMIFS('Filing Data'!$Z:$Z,'Filing Data'!$D:$D,'Benchmark Value'!$B937)</f>
        <v>0</v>
      </c>
      <c r="E937" s="16">
        <f t="shared" si="209"/>
        <v>-32367805.370854922</v>
      </c>
      <c r="F937" s="10">
        <f>SUM(D$11:D936)</f>
        <v>-15253541.340253821</v>
      </c>
      <c r="G937" s="10">
        <f t="shared" si="202"/>
        <v>365</v>
      </c>
      <c r="H937" s="7">
        <f t="shared" si="210"/>
        <v>-88678.918824260065</v>
      </c>
      <c r="I937" s="16">
        <f>SUMIFS('Filing Data'!$X:$X,'Filing Data'!$D:$D,'Benchmark Value'!$B937)</f>
        <v>0</v>
      </c>
      <c r="J937" s="16">
        <f t="shared" si="206"/>
        <v>57493512.713882759</v>
      </c>
      <c r="K937" s="10">
        <f>SUM(I$11:I936)</f>
        <v>28015936.438124154</v>
      </c>
      <c r="L937" s="27">
        <f t="shared" si="203"/>
        <v>365</v>
      </c>
      <c r="M937" s="7">
        <f t="shared" si="211"/>
        <v>157516.47318871989</v>
      </c>
      <c r="N937" s="7">
        <f>IF(ISNA(VLOOKUP(B937,'Distribution Data'!$G:$H,2,FALSE)),0,VLOOKUP(B937,'Distribution Data'!$G:$H,2,FALSE))</f>
        <v>0</v>
      </c>
      <c r="O937" s="16">
        <f>IF(ISNA(INDEX($C936:$C$3618,MATCH(TRUE,INDEX($C936:$C$3618&lt;&gt;$C936,0),0))), O936, INDEX($C936:$C$3618,MATCH(TRUE,INDEX($C936:$C$3618&lt;&gt;$C936,0),0)))</f>
        <v>2512144251.2157993</v>
      </c>
      <c r="P937" s="16">
        <f t="shared" si="201"/>
        <v>2314665265.1917253</v>
      </c>
      <c r="Q937" s="27">
        <f t="shared" si="207"/>
        <v>89</v>
      </c>
      <c r="R937" s="7">
        <f t="shared" si="212"/>
        <v>2218865.0115064504</v>
      </c>
      <c r="S937" s="7">
        <f t="shared" si="204"/>
        <v>1972669.6194934703</v>
      </c>
      <c r="T937" s="5">
        <f>VLOOKUP($B937,'Benchmark Data'!$A:$B,2,FALSE)</f>
        <v>15.46</v>
      </c>
      <c r="U937" s="12">
        <f t="shared" si="213"/>
        <v>7.7922472201658217E-3</v>
      </c>
      <c r="V937" s="7">
        <f t="shared" si="214"/>
        <v>2857777130.718977</v>
      </c>
    </row>
    <row r="938" spans="1:22" x14ac:dyDescent="0.25">
      <c r="A938" s="5">
        <f t="shared" si="205"/>
        <v>2006</v>
      </c>
      <c r="B938" s="6">
        <f t="shared" si="208"/>
        <v>38878</v>
      </c>
      <c r="C938" s="7">
        <f>MAX(SUMIFS('Filing Data'!$V:$V,'Filing Data'!$D:$D,'Benchmark Value'!$B938),C937)</f>
        <v>2314665265.1917253</v>
      </c>
      <c r="D938" s="7">
        <f>SUMIFS('Filing Data'!$Z:$Z,'Filing Data'!$D:$D,'Benchmark Value'!$B938)</f>
        <v>0</v>
      </c>
      <c r="E938" s="16">
        <f t="shared" si="209"/>
        <v>-32367805.370854922</v>
      </c>
      <c r="F938" s="10">
        <f>SUM(D$11:D937)</f>
        <v>-15253541.340253821</v>
      </c>
      <c r="G938" s="10">
        <f t="shared" si="202"/>
        <v>365</v>
      </c>
      <c r="H938" s="7">
        <f t="shared" si="210"/>
        <v>-88678.918824260065</v>
      </c>
      <c r="I938" s="16">
        <f>SUMIFS('Filing Data'!$X:$X,'Filing Data'!$D:$D,'Benchmark Value'!$B938)</f>
        <v>0</v>
      </c>
      <c r="J938" s="16">
        <f t="shared" si="206"/>
        <v>57493512.713882759</v>
      </c>
      <c r="K938" s="10">
        <f>SUM(I$11:I937)</f>
        <v>28015936.438124154</v>
      </c>
      <c r="L938" s="27">
        <f t="shared" si="203"/>
        <v>365</v>
      </c>
      <c r="M938" s="7">
        <f t="shared" si="211"/>
        <v>157516.47318871989</v>
      </c>
      <c r="N938" s="7">
        <f>IF(ISNA(VLOOKUP(B938,'Distribution Data'!$G:$H,2,FALSE)),0,VLOOKUP(B938,'Distribution Data'!$G:$H,2,FALSE))</f>
        <v>0</v>
      </c>
      <c r="O938" s="16">
        <f>IF(ISNA(INDEX($C937:$C$3618,MATCH(TRUE,INDEX($C937:$C$3618&lt;&gt;$C937,0),0))), O937, INDEX($C937:$C$3618,MATCH(TRUE,INDEX($C937:$C$3618&lt;&gt;$C937,0),0)))</f>
        <v>2512144251.2157993</v>
      </c>
      <c r="P938" s="16">
        <f t="shared" si="201"/>
        <v>2314665265.1917253</v>
      </c>
      <c r="Q938" s="27">
        <f t="shared" si="207"/>
        <v>89</v>
      </c>
      <c r="R938" s="7">
        <f t="shared" si="212"/>
        <v>2218865.0115064504</v>
      </c>
      <c r="S938" s="7">
        <f t="shared" si="204"/>
        <v>1972669.6194934703</v>
      </c>
      <c r="T938" s="5">
        <f>VLOOKUP($B938,'Benchmark Data'!$A:$B,2,FALSE)</f>
        <v>15.46</v>
      </c>
      <c r="U938" s="12">
        <f t="shared" si="213"/>
        <v>0</v>
      </c>
      <c r="V938" s="7">
        <f t="shared" si="214"/>
        <v>2859749800.3384705</v>
      </c>
    </row>
    <row r="939" spans="1:22" x14ac:dyDescent="0.25">
      <c r="A939" s="5">
        <f t="shared" si="205"/>
        <v>2006</v>
      </c>
      <c r="B939" s="6">
        <f t="shared" si="208"/>
        <v>38879</v>
      </c>
      <c r="C939" s="7">
        <f>MAX(SUMIFS('Filing Data'!$V:$V,'Filing Data'!$D:$D,'Benchmark Value'!$B939),C938)</f>
        <v>2314665265.1917253</v>
      </c>
      <c r="D939" s="7">
        <f>SUMIFS('Filing Data'!$Z:$Z,'Filing Data'!$D:$D,'Benchmark Value'!$B939)</f>
        <v>0</v>
      </c>
      <c r="E939" s="16">
        <f t="shared" si="209"/>
        <v>-32367805.370854922</v>
      </c>
      <c r="F939" s="10">
        <f>SUM(D$11:D938)</f>
        <v>-15253541.340253821</v>
      </c>
      <c r="G939" s="10">
        <f t="shared" si="202"/>
        <v>365</v>
      </c>
      <c r="H939" s="7">
        <f t="shared" si="210"/>
        <v>-88678.918824260065</v>
      </c>
      <c r="I939" s="16">
        <f>SUMIFS('Filing Data'!$X:$X,'Filing Data'!$D:$D,'Benchmark Value'!$B939)</f>
        <v>0</v>
      </c>
      <c r="J939" s="16">
        <f t="shared" si="206"/>
        <v>57493512.713882759</v>
      </c>
      <c r="K939" s="10">
        <f>SUM(I$11:I938)</f>
        <v>28015936.438124154</v>
      </c>
      <c r="L939" s="27">
        <f t="shared" si="203"/>
        <v>365</v>
      </c>
      <c r="M939" s="7">
        <f t="shared" si="211"/>
        <v>157516.47318871989</v>
      </c>
      <c r="N939" s="7">
        <f>IF(ISNA(VLOOKUP(B939,'Distribution Data'!$G:$H,2,FALSE)),0,VLOOKUP(B939,'Distribution Data'!$G:$H,2,FALSE))</f>
        <v>0</v>
      </c>
      <c r="O939" s="16">
        <f>IF(ISNA(INDEX($C938:$C$3618,MATCH(TRUE,INDEX($C938:$C$3618&lt;&gt;$C938,0),0))), O938, INDEX($C938:$C$3618,MATCH(TRUE,INDEX($C938:$C$3618&lt;&gt;$C938,0),0)))</f>
        <v>2512144251.2157993</v>
      </c>
      <c r="P939" s="16">
        <f t="shared" si="201"/>
        <v>2314665265.1917253</v>
      </c>
      <c r="Q939" s="27">
        <f t="shared" si="207"/>
        <v>89</v>
      </c>
      <c r="R939" s="7">
        <f t="shared" si="212"/>
        <v>2218865.0115064504</v>
      </c>
      <c r="S939" s="7">
        <f t="shared" si="204"/>
        <v>1972669.6194934703</v>
      </c>
      <c r="T939" s="5">
        <f>VLOOKUP($B939,'Benchmark Data'!$A:$B,2,FALSE)</f>
        <v>15.46</v>
      </c>
      <c r="U939" s="12">
        <f t="shared" si="213"/>
        <v>0</v>
      </c>
      <c r="V939" s="7">
        <f t="shared" si="214"/>
        <v>2861722469.9579639</v>
      </c>
    </row>
    <row r="940" spans="1:22" x14ac:dyDescent="0.25">
      <c r="A940" s="5">
        <f t="shared" si="205"/>
        <v>2006</v>
      </c>
      <c r="B940" s="6">
        <f t="shared" si="208"/>
        <v>38880</v>
      </c>
      <c r="C940" s="7">
        <f>MAX(SUMIFS('Filing Data'!$V:$V,'Filing Data'!$D:$D,'Benchmark Value'!$B940),C939)</f>
        <v>2314665265.1917253</v>
      </c>
      <c r="D940" s="7">
        <f>SUMIFS('Filing Data'!$Z:$Z,'Filing Data'!$D:$D,'Benchmark Value'!$B940)</f>
        <v>0</v>
      </c>
      <c r="E940" s="16">
        <f t="shared" si="209"/>
        <v>-32367805.370854922</v>
      </c>
      <c r="F940" s="10">
        <f>SUM(D$11:D939)</f>
        <v>-15253541.340253821</v>
      </c>
      <c r="G940" s="10">
        <f t="shared" si="202"/>
        <v>365</v>
      </c>
      <c r="H940" s="7">
        <f t="shared" si="210"/>
        <v>-88678.918824260065</v>
      </c>
      <c r="I940" s="16">
        <f>SUMIFS('Filing Data'!$X:$X,'Filing Data'!$D:$D,'Benchmark Value'!$B940)</f>
        <v>0</v>
      </c>
      <c r="J940" s="16">
        <f t="shared" si="206"/>
        <v>57493512.713882759</v>
      </c>
      <c r="K940" s="10">
        <f>SUM(I$11:I939)</f>
        <v>28015936.438124154</v>
      </c>
      <c r="L940" s="27">
        <f t="shared" si="203"/>
        <v>365</v>
      </c>
      <c r="M940" s="7">
        <f t="shared" si="211"/>
        <v>157516.47318871989</v>
      </c>
      <c r="N940" s="7">
        <f>IF(ISNA(VLOOKUP(B940,'Distribution Data'!$G:$H,2,FALSE)),0,VLOOKUP(B940,'Distribution Data'!$G:$H,2,FALSE))</f>
        <v>0</v>
      </c>
      <c r="O940" s="16">
        <f>IF(ISNA(INDEX($C939:$C$3618,MATCH(TRUE,INDEX($C939:$C$3618&lt;&gt;$C939,0),0))), O939, INDEX($C939:$C$3618,MATCH(TRUE,INDEX($C939:$C$3618&lt;&gt;$C939,0),0)))</f>
        <v>2512144251.2157993</v>
      </c>
      <c r="P940" s="16">
        <f t="shared" si="201"/>
        <v>2314665265.1917253</v>
      </c>
      <c r="Q940" s="27">
        <f t="shared" si="207"/>
        <v>89</v>
      </c>
      <c r="R940" s="7">
        <f t="shared" si="212"/>
        <v>2218865.0115064504</v>
      </c>
      <c r="S940" s="7">
        <f t="shared" si="204"/>
        <v>1972669.6194934703</v>
      </c>
      <c r="T940" s="5">
        <f>VLOOKUP($B940,'Benchmark Data'!$A:$B,2,FALSE)</f>
        <v>15.25</v>
      </c>
      <c r="U940" s="12">
        <f t="shared" si="213"/>
        <v>-1.3676540105855345E-2</v>
      </c>
      <c r="V940" s="7">
        <f t="shared" si="214"/>
        <v>2824823100.8522844</v>
      </c>
    </row>
    <row r="941" spans="1:22" x14ac:dyDescent="0.25">
      <c r="A941" s="5">
        <f t="shared" si="205"/>
        <v>2006</v>
      </c>
      <c r="B941" s="6">
        <f t="shared" si="208"/>
        <v>38881</v>
      </c>
      <c r="C941" s="7">
        <f>MAX(SUMIFS('Filing Data'!$V:$V,'Filing Data'!$D:$D,'Benchmark Value'!$B941),C940)</f>
        <v>2314665265.1917253</v>
      </c>
      <c r="D941" s="7">
        <f>SUMIFS('Filing Data'!$Z:$Z,'Filing Data'!$D:$D,'Benchmark Value'!$B941)</f>
        <v>0</v>
      </c>
      <c r="E941" s="16">
        <f t="shared" si="209"/>
        <v>-32367805.370854922</v>
      </c>
      <c r="F941" s="10">
        <f>SUM(D$11:D940)</f>
        <v>-15253541.340253821</v>
      </c>
      <c r="G941" s="10">
        <f t="shared" si="202"/>
        <v>365</v>
      </c>
      <c r="H941" s="7">
        <f t="shared" si="210"/>
        <v>-88678.918824260065</v>
      </c>
      <c r="I941" s="16">
        <f>SUMIFS('Filing Data'!$X:$X,'Filing Data'!$D:$D,'Benchmark Value'!$B941)</f>
        <v>0</v>
      </c>
      <c r="J941" s="16">
        <f t="shared" si="206"/>
        <v>57493512.713882759</v>
      </c>
      <c r="K941" s="10">
        <f>SUM(I$11:I940)</f>
        <v>28015936.438124154</v>
      </c>
      <c r="L941" s="27">
        <f t="shared" si="203"/>
        <v>365</v>
      </c>
      <c r="M941" s="7">
        <f t="shared" si="211"/>
        <v>157516.47318871989</v>
      </c>
      <c r="N941" s="7">
        <f>IF(ISNA(VLOOKUP(B941,'Distribution Data'!$G:$H,2,FALSE)),0,VLOOKUP(B941,'Distribution Data'!$G:$H,2,FALSE))</f>
        <v>0</v>
      </c>
      <c r="O941" s="16">
        <f>IF(ISNA(INDEX($C940:$C$3618,MATCH(TRUE,INDEX($C940:$C$3618&lt;&gt;$C940,0),0))), O940, INDEX($C940:$C$3618,MATCH(TRUE,INDEX($C940:$C$3618&lt;&gt;$C940,0),0)))</f>
        <v>2512144251.2157993</v>
      </c>
      <c r="P941" s="16">
        <f t="shared" si="201"/>
        <v>2314665265.1917253</v>
      </c>
      <c r="Q941" s="27">
        <f t="shared" si="207"/>
        <v>89</v>
      </c>
      <c r="R941" s="7">
        <f t="shared" si="212"/>
        <v>2218865.0115064504</v>
      </c>
      <c r="S941" s="7">
        <f t="shared" si="204"/>
        <v>1972669.6194934703</v>
      </c>
      <c r="T941" s="5">
        <f>VLOOKUP($B941,'Benchmark Data'!$A:$B,2,FALSE)</f>
        <v>15.12</v>
      </c>
      <c r="U941" s="12">
        <f t="shared" si="213"/>
        <v>-8.5611323020337408E-3</v>
      </c>
      <c r="V941" s="7">
        <f t="shared" si="214"/>
        <v>2802715311.2513976</v>
      </c>
    </row>
    <row r="942" spans="1:22" x14ac:dyDescent="0.25">
      <c r="A942" s="5">
        <f t="shared" si="205"/>
        <v>2006</v>
      </c>
      <c r="B942" s="6">
        <f t="shared" si="208"/>
        <v>38882</v>
      </c>
      <c r="C942" s="7">
        <f>MAX(SUMIFS('Filing Data'!$V:$V,'Filing Data'!$D:$D,'Benchmark Value'!$B942),C941)</f>
        <v>2314665265.1917253</v>
      </c>
      <c r="D942" s="7">
        <f>SUMIFS('Filing Data'!$Z:$Z,'Filing Data'!$D:$D,'Benchmark Value'!$B942)</f>
        <v>0</v>
      </c>
      <c r="E942" s="16">
        <f t="shared" si="209"/>
        <v>-32367805.370854922</v>
      </c>
      <c r="F942" s="10">
        <f>SUM(D$11:D941)</f>
        <v>-15253541.340253821</v>
      </c>
      <c r="G942" s="10">
        <f t="shared" si="202"/>
        <v>365</v>
      </c>
      <c r="H942" s="7">
        <f t="shared" si="210"/>
        <v>-88678.918824260065</v>
      </c>
      <c r="I942" s="16">
        <f>SUMIFS('Filing Data'!$X:$X,'Filing Data'!$D:$D,'Benchmark Value'!$B942)</f>
        <v>0</v>
      </c>
      <c r="J942" s="16">
        <f t="shared" si="206"/>
        <v>57493512.713882759</v>
      </c>
      <c r="K942" s="10">
        <f>SUM(I$11:I941)</f>
        <v>28015936.438124154</v>
      </c>
      <c r="L942" s="27">
        <f t="shared" si="203"/>
        <v>365</v>
      </c>
      <c r="M942" s="7">
        <f t="shared" si="211"/>
        <v>157516.47318871989</v>
      </c>
      <c r="N942" s="7">
        <f>IF(ISNA(VLOOKUP(B942,'Distribution Data'!$G:$H,2,FALSE)),0,VLOOKUP(B942,'Distribution Data'!$G:$H,2,FALSE))</f>
        <v>0</v>
      </c>
      <c r="O942" s="16">
        <f>IF(ISNA(INDEX($C941:$C$3618,MATCH(TRUE,INDEX($C941:$C$3618&lt;&gt;$C941,0),0))), O941, INDEX($C941:$C$3618,MATCH(TRUE,INDEX($C941:$C$3618&lt;&gt;$C941,0),0)))</f>
        <v>2512144251.2157993</v>
      </c>
      <c r="P942" s="16">
        <f t="shared" si="201"/>
        <v>2314665265.1917253</v>
      </c>
      <c r="Q942" s="27">
        <f t="shared" si="207"/>
        <v>89</v>
      </c>
      <c r="R942" s="7">
        <f t="shared" si="212"/>
        <v>2218865.0115064504</v>
      </c>
      <c r="S942" s="7">
        <f t="shared" si="204"/>
        <v>1972669.6194934703</v>
      </c>
      <c r="T942" s="5">
        <f>VLOOKUP($B942,'Benchmark Data'!$A:$B,2,FALSE)</f>
        <v>15.03</v>
      </c>
      <c r="U942" s="12">
        <f t="shared" si="213"/>
        <v>-5.970166986503796E-3</v>
      </c>
      <c r="V942" s="7">
        <f t="shared" si="214"/>
        <v>2788005151.6372519</v>
      </c>
    </row>
    <row r="943" spans="1:22" x14ac:dyDescent="0.25">
      <c r="A943" s="5">
        <f t="shared" si="205"/>
        <v>2006</v>
      </c>
      <c r="B943" s="6">
        <f t="shared" si="208"/>
        <v>38883</v>
      </c>
      <c r="C943" s="7">
        <f>MAX(SUMIFS('Filing Data'!$V:$V,'Filing Data'!$D:$D,'Benchmark Value'!$B943),C942)</f>
        <v>2314665265.1917253</v>
      </c>
      <c r="D943" s="7">
        <f>SUMIFS('Filing Data'!$Z:$Z,'Filing Data'!$D:$D,'Benchmark Value'!$B943)</f>
        <v>0</v>
      </c>
      <c r="E943" s="16">
        <f t="shared" si="209"/>
        <v>-32367805.370854922</v>
      </c>
      <c r="F943" s="10">
        <f>SUM(D$11:D942)</f>
        <v>-15253541.340253821</v>
      </c>
      <c r="G943" s="10">
        <f t="shared" si="202"/>
        <v>365</v>
      </c>
      <c r="H943" s="7">
        <f t="shared" si="210"/>
        <v>-88678.918824260065</v>
      </c>
      <c r="I943" s="16">
        <f>SUMIFS('Filing Data'!$X:$X,'Filing Data'!$D:$D,'Benchmark Value'!$B943)</f>
        <v>0</v>
      </c>
      <c r="J943" s="16">
        <f t="shared" si="206"/>
        <v>57493512.713882759</v>
      </c>
      <c r="K943" s="10">
        <f>SUM(I$11:I942)</f>
        <v>28015936.438124154</v>
      </c>
      <c r="L943" s="27">
        <f t="shared" si="203"/>
        <v>365</v>
      </c>
      <c r="M943" s="7">
        <f t="shared" si="211"/>
        <v>157516.47318871989</v>
      </c>
      <c r="N943" s="7">
        <f>IF(ISNA(VLOOKUP(B943,'Distribution Data'!$G:$H,2,FALSE)),0,VLOOKUP(B943,'Distribution Data'!$G:$H,2,FALSE))</f>
        <v>0</v>
      </c>
      <c r="O943" s="16">
        <f>IF(ISNA(INDEX($C942:$C$3618,MATCH(TRUE,INDEX($C942:$C$3618&lt;&gt;$C942,0),0))), O942, INDEX($C942:$C$3618,MATCH(TRUE,INDEX($C942:$C$3618&lt;&gt;$C942,0),0)))</f>
        <v>2512144251.2157993</v>
      </c>
      <c r="P943" s="16">
        <f t="shared" si="201"/>
        <v>2314665265.1917253</v>
      </c>
      <c r="Q943" s="27">
        <f t="shared" si="207"/>
        <v>89</v>
      </c>
      <c r="R943" s="7">
        <f t="shared" si="212"/>
        <v>2218865.0115064504</v>
      </c>
      <c r="S943" s="7">
        <f t="shared" si="204"/>
        <v>1972669.6194934703</v>
      </c>
      <c r="T943" s="5">
        <f>VLOOKUP($B943,'Benchmark Data'!$A:$B,2,FALSE)</f>
        <v>15.28</v>
      </c>
      <c r="U943" s="12">
        <f t="shared" si="213"/>
        <v>1.6496579973491306E-2</v>
      </c>
      <c r="V943" s="7">
        <f t="shared" si="214"/>
        <v>2836351825.7749963</v>
      </c>
    </row>
    <row r="944" spans="1:22" x14ac:dyDescent="0.25">
      <c r="A944" s="5">
        <f t="shared" si="205"/>
        <v>2006</v>
      </c>
      <c r="B944" s="6">
        <f t="shared" si="208"/>
        <v>38884</v>
      </c>
      <c r="C944" s="7">
        <f>MAX(SUMIFS('Filing Data'!$V:$V,'Filing Data'!$D:$D,'Benchmark Value'!$B944),C943)</f>
        <v>2314665265.1917253</v>
      </c>
      <c r="D944" s="7">
        <f>SUMIFS('Filing Data'!$Z:$Z,'Filing Data'!$D:$D,'Benchmark Value'!$B944)</f>
        <v>0</v>
      </c>
      <c r="E944" s="16">
        <f t="shared" si="209"/>
        <v>-32367805.370854922</v>
      </c>
      <c r="F944" s="10">
        <f>SUM(D$11:D943)</f>
        <v>-15253541.340253821</v>
      </c>
      <c r="G944" s="10">
        <f t="shared" si="202"/>
        <v>365</v>
      </c>
      <c r="H944" s="7">
        <f t="shared" si="210"/>
        <v>-88678.918824260065</v>
      </c>
      <c r="I944" s="16">
        <f>SUMIFS('Filing Data'!$X:$X,'Filing Data'!$D:$D,'Benchmark Value'!$B944)</f>
        <v>0</v>
      </c>
      <c r="J944" s="16">
        <f t="shared" si="206"/>
        <v>57493512.713882759</v>
      </c>
      <c r="K944" s="10">
        <f>SUM(I$11:I943)</f>
        <v>28015936.438124154</v>
      </c>
      <c r="L944" s="27">
        <f t="shared" si="203"/>
        <v>365</v>
      </c>
      <c r="M944" s="7">
        <f t="shared" si="211"/>
        <v>157516.47318871989</v>
      </c>
      <c r="N944" s="7">
        <f>IF(ISNA(VLOOKUP(B944,'Distribution Data'!$G:$H,2,FALSE)),0,VLOOKUP(B944,'Distribution Data'!$G:$H,2,FALSE))</f>
        <v>0</v>
      </c>
      <c r="O944" s="16">
        <f>IF(ISNA(INDEX($C943:$C$3618,MATCH(TRUE,INDEX($C943:$C$3618&lt;&gt;$C943,0),0))), O943, INDEX($C943:$C$3618,MATCH(TRUE,INDEX($C943:$C$3618&lt;&gt;$C943,0),0)))</f>
        <v>2512144251.2157993</v>
      </c>
      <c r="P944" s="16">
        <f t="shared" si="201"/>
        <v>2314665265.1917253</v>
      </c>
      <c r="Q944" s="27">
        <f t="shared" si="207"/>
        <v>89</v>
      </c>
      <c r="R944" s="7">
        <f t="shared" si="212"/>
        <v>2218865.0115064504</v>
      </c>
      <c r="S944" s="7">
        <f t="shared" si="204"/>
        <v>1972669.6194934703</v>
      </c>
      <c r="T944" s="5">
        <f>VLOOKUP($B944,'Benchmark Data'!$A:$B,2,FALSE)</f>
        <v>15.28</v>
      </c>
      <c r="U944" s="12">
        <f t="shared" si="213"/>
        <v>0</v>
      </c>
      <c r="V944" s="7">
        <f t="shared" si="214"/>
        <v>2838324495.3944898</v>
      </c>
    </row>
    <row r="945" spans="1:22" x14ac:dyDescent="0.25">
      <c r="A945" s="5">
        <f t="shared" si="205"/>
        <v>2006</v>
      </c>
      <c r="B945" s="6">
        <f t="shared" si="208"/>
        <v>38885</v>
      </c>
      <c r="C945" s="7">
        <f>MAX(SUMIFS('Filing Data'!$V:$V,'Filing Data'!$D:$D,'Benchmark Value'!$B945),C944)</f>
        <v>2314665265.1917253</v>
      </c>
      <c r="D945" s="7">
        <f>SUMIFS('Filing Data'!$Z:$Z,'Filing Data'!$D:$D,'Benchmark Value'!$B945)</f>
        <v>0</v>
      </c>
      <c r="E945" s="16">
        <f t="shared" si="209"/>
        <v>-32367805.370854922</v>
      </c>
      <c r="F945" s="10">
        <f>SUM(D$11:D944)</f>
        <v>-15253541.340253821</v>
      </c>
      <c r="G945" s="10">
        <f t="shared" si="202"/>
        <v>365</v>
      </c>
      <c r="H945" s="7">
        <f t="shared" si="210"/>
        <v>-88678.918824260065</v>
      </c>
      <c r="I945" s="16">
        <f>SUMIFS('Filing Data'!$X:$X,'Filing Data'!$D:$D,'Benchmark Value'!$B945)</f>
        <v>0</v>
      </c>
      <c r="J945" s="16">
        <f t="shared" si="206"/>
        <v>57493512.713882759</v>
      </c>
      <c r="K945" s="10">
        <f>SUM(I$11:I944)</f>
        <v>28015936.438124154</v>
      </c>
      <c r="L945" s="27">
        <f t="shared" si="203"/>
        <v>365</v>
      </c>
      <c r="M945" s="7">
        <f t="shared" si="211"/>
        <v>157516.47318871989</v>
      </c>
      <c r="N945" s="7">
        <f>IF(ISNA(VLOOKUP(B945,'Distribution Data'!$G:$H,2,FALSE)),0,VLOOKUP(B945,'Distribution Data'!$G:$H,2,FALSE))</f>
        <v>0</v>
      </c>
      <c r="O945" s="16">
        <f>IF(ISNA(INDEX($C944:$C$3618,MATCH(TRUE,INDEX($C944:$C$3618&lt;&gt;$C944,0),0))), O944, INDEX($C944:$C$3618,MATCH(TRUE,INDEX($C944:$C$3618&lt;&gt;$C944,0),0)))</f>
        <v>2512144251.2157993</v>
      </c>
      <c r="P945" s="16">
        <f t="shared" si="201"/>
        <v>2314665265.1917253</v>
      </c>
      <c r="Q945" s="27">
        <f t="shared" si="207"/>
        <v>89</v>
      </c>
      <c r="R945" s="7">
        <f t="shared" si="212"/>
        <v>2218865.0115064504</v>
      </c>
      <c r="S945" s="7">
        <f t="shared" si="204"/>
        <v>1972669.6194934703</v>
      </c>
      <c r="T945" s="5">
        <f>VLOOKUP($B945,'Benchmark Data'!$A:$B,2,FALSE)</f>
        <v>15.28</v>
      </c>
      <c r="U945" s="12">
        <f t="shared" si="213"/>
        <v>0</v>
      </c>
      <c r="V945" s="7">
        <f t="shared" si="214"/>
        <v>2840297165.0139832</v>
      </c>
    </row>
    <row r="946" spans="1:22" x14ac:dyDescent="0.25">
      <c r="A946" s="5">
        <f t="shared" si="205"/>
        <v>2006</v>
      </c>
      <c r="B946" s="6">
        <f t="shared" si="208"/>
        <v>38886</v>
      </c>
      <c r="C946" s="7">
        <f>MAX(SUMIFS('Filing Data'!$V:$V,'Filing Data'!$D:$D,'Benchmark Value'!$B946),C945)</f>
        <v>2314665265.1917253</v>
      </c>
      <c r="D946" s="7">
        <f>SUMIFS('Filing Data'!$Z:$Z,'Filing Data'!$D:$D,'Benchmark Value'!$B946)</f>
        <v>0</v>
      </c>
      <c r="E946" s="16">
        <f t="shared" si="209"/>
        <v>-32367805.370854922</v>
      </c>
      <c r="F946" s="10">
        <f>SUM(D$11:D945)</f>
        <v>-15253541.340253821</v>
      </c>
      <c r="G946" s="10">
        <f t="shared" si="202"/>
        <v>365</v>
      </c>
      <c r="H946" s="7">
        <f t="shared" si="210"/>
        <v>-88678.918824260065</v>
      </c>
      <c r="I946" s="16">
        <f>SUMIFS('Filing Data'!$X:$X,'Filing Data'!$D:$D,'Benchmark Value'!$B946)</f>
        <v>0</v>
      </c>
      <c r="J946" s="16">
        <f t="shared" si="206"/>
        <v>57493512.713882759</v>
      </c>
      <c r="K946" s="10">
        <f>SUM(I$11:I945)</f>
        <v>28015936.438124154</v>
      </c>
      <c r="L946" s="27">
        <f t="shared" si="203"/>
        <v>365</v>
      </c>
      <c r="M946" s="7">
        <f t="shared" si="211"/>
        <v>157516.47318871989</v>
      </c>
      <c r="N946" s="7">
        <f>IF(ISNA(VLOOKUP(B946,'Distribution Data'!$G:$H,2,FALSE)),0,VLOOKUP(B946,'Distribution Data'!$G:$H,2,FALSE))</f>
        <v>0</v>
      </c>
      <c r="O946" s="16">
        <f>IF(ISNA(INDEX($C945:$C$3618,MATCH(TRUE,INDEX($C945:$C$3618&lt;&gt;$C945,0),0))), O945, INDEX($C945:$C$3618,MATCH(TRUE,INDEX($C945:$C$3618&lt;&gt;$C945,0),0)))</f>
        <v>2512144251.2157993</v>
      </c>
      <c r="P946" s="16">
        <f t="shared" si="201"/>
        <v>2314665265.1917253</v>
      </c>
      <c r="Q946" s="27">
        <f t="shared" si="207"/>
        <v>89</v>
      </c>
      <c r="R946" s="7">
        <f t="shared" si="212"/>
        <v>2218865.0115064504</v>
      </c>
      <c r="S946" s="7">
        <f t="shared" si="204"/>
        <v>1972669.6194934703</v>
      </c>
      <c r="T946" s="5">
        <f>VLOOKUP($B946,'Benchmark Data'!$A:$B,2,FALSE)</f>
        <v>15.28</v>
      </c>
      <c r="U946" s="12">
        <f t="shared" si="213"/>
        <v>0</v>
      </c>
      <c r="V946" s="7">
        <f t="shared" si="214"/>
        <v>2842269834.6334767</v>
      </c>
    </row>
    <row r="947" spans="1:22" x14ac:dyDescent="0.25">
      <c r="A947" s="5">
        <f t="shared" si="205"/>
        <v>2006</v>
      </c>
      <c r="B947" s="6">
        <f t="shared" si="208"/>
        <v>38887</v>
      </c>
      <c r="C947" s="7">
        <f>MAX(SUMIFS('Filing Data'!$V:$V,'Filing Data'!$D:$D,'Benchmark Value'!$B947),C946)</f>
        <v>2314665265.1917253</v>
      </c>
      <c r="D947" s="7">
        <f>SUMIFS('Filing Data'!$Z:$Z,'Filing Data'!$D:$D,'Benchmark Value'!$B947)</f>
        <v>0</v>
      </c>
      <c r="E947" s="16">
        <f t="shared" si="209"/>
        <v>-32367805.370854922</v>
      </c>
      <c r="F947" s="10">
        <f>SUM(D$11:D946)</f>
        <v>-15253541.340253821</v>
      </c>
      <c r="G947" s="10">
        <f t="shared" si="202"/>
        <v>365</v>
      </c>
      <c r="H947" s="7">
        <f t="shared" si="210"/>
        <v>-88678.918824260065</v>
      </c>
      <c r="I947" s="16">
        <f>SUMIFS('Filing Data'!$X:$X,'Filing Data'!$D:$D,'Benchmark Value'!$B947)</f>
        <v>0</v>
      </c>
      <c r="J947" s="16">
        <f t="shared" si="206"/>
        <v>57493512.713882759</v>
      </c>
      <c r="K947" s="10">
        <f>SUM(I$11:I946)</f>
        <v>28015936.438124154</v>
      </c>
      <c r="L947" s="27">
        <f t="shared" si="203"/>
        <v>365</v>
      </c>
      <c r="M947" s="7">
        <f t="shared" si="211"/>
        <v>157516.47318871989</v>
      </c>
      <c r="N947" s="7">
        <f>IF(ISNA(VLOOKUP(B947,'Distribution Data'!$G:$H,2,FALSE)),0,VLOOKUP(B947,'Distribution Data'!$G:$H,2,FALSE))</f>
        <v>0</v>
      </c>
      <c r="O947" s="16">
        <f>IF(ISNA(INDEX($C946:$C$3618,MATCH(TRUE,INDEX($C946:$C$3618&lt;&gt;$C946,0),0))), O946, INDEX($C946:$C$3618,MATCH(TRUE,INDEX($C946:$C$3618&lt;&gt;$C946,0),0)))</f>
        <v>2512144251.2157993</v>
      </c>
      <c r="P947" s="16">
        <f t="shared" si="201"/>
        <v>2314665265.1917253</v>
      </c>
      <c r="Q947" s="27">
        <f t="shared" si="207"/>
        <v>89</v>
      </c>
      <c r="R947" s="7">
        <f t="shared" si="212"/>
        <v>2218865.0115064504</v>
      </c>
      <c r="S947" s="7">
        <f t="shared" si="204"/>
        <v>1972669.6194934703</v>
      </c>
      <c r="T947" s="5">
        <f>VLOOKUP($B947,'Benchmark Data'!$A:$B,2,FALSE)</f>
        <v>15.18</v>
      </c>
      <c r="U947" s="12">
        <f t="shared" si="213"/>
        <v>-6.5660117708905581E-3</v>
      </c>
      <c r="V947" s="7">
        <f t="shared" si="214"/>
        <v>2825641261.8797145</v>
      </c>
    </row>
    <row r="948" spans="1:22" x14ac:dyDescent="0.25">
      <c r="A948" s="5">
        <f t="shared" si="205"/>
        <v>2006</v>
      </c>
      <c r="B948" s="6">
        <f t="shared" si="208"/>
        <v>38888</v>
      </c>
      <c r="C948" s="7">
        <f>MAX(SUMIFS('Filing Data'!$V:$V,'Filing Data'!$D:$D,'Benchmark Value'!$B948),C947)</f>
        <v>2314665265.1917253</v>
      </c>
      <c r="D948" s="7">
        <f>SUMIFS('Filing Data'!$Z:$Z,'Filing Data'!$D:$D,'Benchmark Value'!$B948)</f>
        <v>0</v>
      </c>
      <c r="E948" s="16">
        <f t="shared" si="209"/>
        <v>-32367805.370854922</v>
      </c>
      <c r="F948" s="10">
        <f>SUM(D$11:D947)</f>
        <v>-15253541.340253821</v>
      </c>
      <c r="G948" s="10">
        <f t="shared" si="202"/>
        <v>365</v>
      </c>
      <c r="H948" s="7">
        <f t="shared" si="210"/>
        <v>-88678.918824260065</v>
      </c>
      <c r="I948" s="16">
        <f>SUMIFS('Filing Data'!$X:$X,'Filing Data'!$D:$D,'Benchmark Value'!$B948)</f>
        <v>0</v>
      </c>
      <c r="J948" s="16">
        <f t="shared" si="206"/>
        <v>57493512.713882759</v>
      </c>
      <c r="K948" s="10">
        <f>SUM(I$11:I947)</f>
        <v>28015936.438124154</v>
      </c>
      <c r="L948" s="27">
        <f t="shared" si="203"/>
        <v>365</v>
      </c>
      <c r="M948" s="7">
        <f t="shared" si="211"/>
        <v>157516.47318871989</v>
      </c>
      <c r="N948" s="7">
        <f>IF(ISNA(VLOOKUP(B948,'Distribution Data'!$G:$H,2,FALSE)),0,VLOOKUP(B948,'Distribution Data'!$G:$H,2,FALSE))</f>
        <v>0</v>
      </c>
      <c r="O948" s="16">
        <f>IF(ISNA(INDEX($C947:$C$3618,MATCH(TRUE,INDEX($C947:$C$3618&lt;&gt;$C947,0),0))), O947, INDEX($C947:$C$3618,MATCH(TRUE,INDEX($C947:$C$3618&lt;&gt;$C947,0),0)))</f>
        <v>2512144251.2157993</v>
      </c>
      <c r="P948" s="16">
        <f t="shared" si="201"/>
        <v>2314665265.1917253</v>
      </c>
      <c r="Q948" s="27">
        <f t="shared" si="207"/>
        <v>89</v>
      </c>
      <c r="R948" s="7">
        <f t="shared" si="212"/>
        <v>2218865.0115064504</v>
      </c>
      <c r="S948" s="7">
        <f t="shared" si="204"/>
        <v>1972669.6194934703</v>
      </c>
      <c r="T948" s="5">
        <f>VLOOKUP($B948,'Benchmark Data'!$A:$B,2,FALSE)</f>
        <v>15.09</v>
      </c>
      <c r="U948" s="12">
        <f t="shared" si="213"/>
        <v>-5.9464991877263033E-3</v>
      </c>
      <c r="V948" s="7">
        <f t="shared" si="214"/>
        <v>2810861117.6935973</v>
      </c>
    </row>
    <row r="949" spans="1:22" x14ac:dyDescent="0.25">
      <c r="A949" s="5">
        <f t="shared" si="205"/>
        <v>2006</v>
      </c>
      <c r="B949" s="6">
        <f t="shared" si="208"/>
        <v>38889</v>
      </c>
      <c r="C949" s="7">
        <f>MAX(SUMIFS('Filing Data'!$V:$V,'Filing Data'!$D:$D,'Benchmark Value'!$B949),C948)</f>
        <v>2314665265.1917253</v>
      </c>
      <c r="D949" s="7">
        <f>SUMIFS('Filing Data'!$Z:$Z,'Filing Data'!$D:$D,'Benchmark Value'!$B949)</f>
        <v>0</v>
      </c>
      <c r="E949" s="16">
        <f t="shared" si="209"/>
        <v>-32367805.370854922</v>
      </c>
      <c r="F949" s="10">
        <f>SUM(D$11:D948)</f>
        <v>-15253541.340253821</v>
      </c>
      <c r="G949" s="10">
        <f t="shared" si="202"/>
        <v>365</v>
      </c>
      <c r="H949" s="7">
        <f t="shared" si="210"/>
        <v>-88678.918824260065</v>
      </c>
      <c r="I949" s="16">
        <f>SUMIFS('Filing Data'!$X:$X,'Filing Data'!$D:$D,'Benchmark Value'!$B949)</f>
        <v>0</v>
      </c>
      <c r="J949" s="16">
        <f t="shared" si="206"/>
        <v>57493512.713882759</v>
      </c>
      <c r="K949" s="10">
        <f>SUM(I$11:I948)</f>
        <v>28015936.438124154</v>
      </c>
      <c r="L949" s="27">
        <f t="shared" si="203"/>
        <v>365</v>
      </c>
      <c r="M949" s="7">
        <f t="shared" si="211"/>
        <v>157516.47318871989</v>
      </c>
      <c r="N949" s="7">
        <f>IF(ISNA(VLOOKUP(B949,'Distribution Data'!$G:$H,2,FALSE)),0,VLOOKUP(B949,'Distribution Data'!$G:$H,2,FALSE))</f>
        <v>0</v>
      </c>
      <c r="O949" s="16">
        <f>IF(ISNA(INDEX($C948:$C$3618,MATCH(TRUE,INDEX($C948:$C$3618&lt;&gt;$C948,0),0))), O948, INDEX($C948:$C$3618,MATCH(TRUE,INDEX($C948:$C$3618&lt;&gt;$C948,0),0)))</f>
        <v>2512144251.2157993</v>
      </c>
      <c r="P949" s="16">
        <f t="shared" si="201"/>
        <v>2314665265.1917253</v>
      </c>
      <c r="Q949" s="27">
        <f t="shared" si="207"/>
        <v>89</v>
      </c>
      <c r="R949" s="7">
        <f t="shared" si="212"/>
        <v>2218865.0115064504</v>
      </c>
      <c r="S949" s="7">
        <f t="shared" si="204"/>
        <v>1972669.6194934703</v>
      </c>
      <c r="T949" s="5">
        <f>VLOOKUP($B949,'Benchmark Data'!$A:$B,2,FALSE)</f>
        <v>15.25</v>
      </c>
      <c r="U949" s="12">
        <f t="shared" si="213"/>
        <v>1.0547230273663014E-2</v>
      </c>
      <c r="V949" s="7">
        <f t="shared" si="214"/>
        <v>2842637483.7233605</v>
      </c>
    </row>
    <row r="950" spans="1:22" x14ac:dyDescent="0.25">
      <c r="A950" s="5">
        <f t="shared" si="205"/>
        <v>2006</v>
      </c>
      <c r="B950" s="6">
        <f t="shared" si="208"/>
        <v>38890</v>
      </c>
      <c r="C950" s="7">
        <f>MAX(SUMIFS('Filing Data'!$V:$V,'Filing Data'!$D:$D,'Benchmark Value'!$B950),C949)</f>
        <v>2314665265.1917253</v>
      </c>
      <c r="D950" s="7">
        <f>SUMIFS('Filing Data'!$Z:$Z,'Filing Data'!$D:$D,'Benchmark Value'!$B950)</f>
        <v>0</v>
      </c>
      <c r="E950" s="16">
        <f t="shared" si="209"/>
        <v>-32367805.370854922</v>
      </c>
      <c r="F950" s="10">
        <f>SUM(D$11:D949)</f>
        <v>-15253541.340253821</v>
      </c>
      <c r="G950" s="10">
        <f t="shared" si="202"/>
        <v>365</v>
      </c>
      <c r="H950" s="7">
        <f t="shared" si="210"/>
        <v>-88678.918824260065</v>
      </c>
      <c r="I950" s="16">
        <f>SUMIFS('Filing Data'!$X:$X,'Filing Data'!$D:$D,'Benchmark Value'!$B950)</f>
        <v>0</v>
      </c>
      <c r="J950" s="16">
        <f t="shared" si="206"/>
        <v>57493512.713882759</v>
      </c>
      <c r="K950" s="10">
        <f>SUM(I$11:I949)</f>
        <v>28015936.438124154</v>
      </c>
      <c r="L950" s="27">
        <f t="shared" si="203"/>
        <v>365</v>
      </c>
      <c r="M950" s="7">
        <f t="shared" si="211"/>
        <v>157516.47318871989</v>
      </c>
      <c r="N950" s="7">
        <f>IF(ISNA(VLOOKUP(B950,'Distribution Data'!$G:$H,2,FALSE)),0,VLOOKUP(B950,'Distribution Data'!$G:$H,2,FALSE))</f>
        <v>0</v>
      </c>
      <c r="O950" s="16">
        <f>IF(ISNA(INDEX($C949:$C$3618,MATCH(TRUE,INDEX($C949:$C$3618&lt;&gt;$C949,0),0))), O949, INDEX($C949:$C$3618,MATCH(TRUE,INDEX($C949:$C$3618&lt;&gt;$C949,0),0)))</f>
        <v>2512144251.2157993</v>
      </c>
      <c r="P950" s="16">
        <f t="shared" si="201"/>
        <v>2314665265.1917253</v>
      </c>
      <c r="Q950" s="27">
        <f t="shared" si="207"/>
        <v>89</v>
      </c>
      <c r="R950" s="7">
        <f t="shared" si="212"/>
        <v>2218865.0115064504</v>
      </c>
      <c r="S950" s="7">
        <f t="shared" si="204"/>
        <v>1972669.6194934703</v>
      </c>
      <c r="T950" s="5">
        <f>VLOOKUP($B950,'Benchmark Data'!$A:$B,2,FALSE)</f>
        <v>15.15</v>
      </c>
      <c r="U950" s="12">
        <f t="shared" si="213"/>
        <v>-6.578971098042511E-3</v>
      </c>
      <c r="V950" s="7">
        <f t="shared" si="214"/>
        <v>2825969907.5479465</v>
      </c>
    </row>
    <row r="951" spans="1:22" x14ac:dyDescent="0.25">
      <c r="A951" s="5">
        <f t="shared" si="205"/>
        <v>2006</v>
      </c>
      <c r="B951" s="6">
        <f t="shared" si="208"/>
        <v>38891</v>
      </c>
      <c r="C951" s="7">
        <f>MAX(SUMIFS('Filing Data'!$V:$V,'Filing Data'!$D:$D,'Benchmark Value'!$B951),C950)</f>
        <v>2314665265.1917253</v>
      </c>
      <c r="D951" s="7">
        <f>SUMIFS('Filing Data'!$Z:$Z,'Filing Data'!$D:$D,'Benchmark Value'!$B951)</f>
        <v>0</v>
      </c>
      <c r="E951" s="16">
        <f t="shared" si="209"/>
        <v>-32367805.370854922</v>
      </c>
      <c r="F951" s="10">
        <f>SUM(D$11:D950)</f>
        <v>-15253541.340253821</v>
      </c>
      <c r="G951" s="10">
        <f t="shared" si="202"/>
        <v>365</v>
      </c>
      <c r="H951" s="7">
        <f t="shared" si="210"/>
        <v>-88678.918824260065</v>
      </c>
      <c r="I951" s="16">
        <f>SUMIFS('Filing Data'!$X:$X,'Filing Data'!$D:$D,'Benchmark Value'!$B951)</f>
        <v>0</v>
      </c>
      <c r="J951" s="16">
        <f t="shared" si="206"/>
        <v>57493512.713882759</v>
      </c>
      <c r="K951" s="10">
        <f>SUM(I$11:I950)</f>
        <v>28015936.438124154</v>
      </c>
      <c r="L951" s="27">
        <f t="shared" si="203"/>
        <v>365</v>
      </c>
      <c r="M951" s="7">
        <f t="shared" si="211"/>
        <v>157516.47318871989</v>
      </c>
      <c r="N951" s="7">
        <f>IF(ISNA(VLOOKUP(B951,'Distribution Data'!$G:$H,2,FALSE)),0,VLOOKUP(B951,'Distribution Data'!$G:$H,2,FALSE))</f>
        <v>0</v>
      </c>
      <c r="O951" s="16">
        <f>IF(ISNA(INDEX($C950:$C$3618,MATCH(TRUE,INDEX($C950:$C$3618&lt;&gt;$C950,0),0))), O950, INDEX($C950:$C$3618,MATCH(TRUE,INDEX($C950:$C$3618&lt;&gt;$C950,0),0)))</f>
        <v>2512144251.2157993</v>
      </c>
      <c r="P951" s="16">
        <f t="shared" si="201"/>
        <v>2314665265.1917253</v>
      </c>
      <c r="Q951" s="27">
        <f t="shared" si="207"/>
        <v>89</v>
      </c>
      <c r="R951" s="7">
        <f t="shared" si="212"/>
        <v>2218865.0115064504</v>
      </c>
      <c r="S951" s="7">
        <f t="shared" si="204"/>
        <v>1972669.6194934703</v>
      </c>
      <c r="T951" s="5">
        <f>VLOOKUP($B951,'Benchmark Data'!$A:$B,2,FALSE)</f>
        <v>15.05</v>
      </c>
      <c r="U951" s="12">
        <f t="shared" si="213"/>
        <v>-6.6225407604933824E-3</v>
      </c>
      <c r="V951" s="7">
        <f t="shared" si="214"/>
        <v>2809289310.4509521</v>
      </c>
    </row>
    <row r="952" spans="1:22" x14ac:dyDescent="0.25">
      <c r="A952" s="5">
        <f t="shared" si="205"/>
        <v>2006</v>
      </c>
      <c r="B952" s="6">
        <f t="shared" si="208"/>
        <v>38892</v>
      </c>
      <c r="C952" s="7">
        <f>MAX(SUMIFS('Filing Data'!$V:$V,'Filing Data'!$D:$D,'Benchmark Value'!$B952),C951)</f>
        <v>2314665265.1917253</v>
      </c>
      <c r="D952" s="7">
        <f>SUMIFS('Filing Data'!$Z:$Z,'Filing Data'!$D:$D,'Benchmark Value'!$B952)</f>
        <v>0</v>
      </c>
      <c r="E952" s="16">
        <f t="shared" si="209"/>
        <v>-32367805.370854922</v>
      </c>
      <c r="F952" s="10">
        <f>SUM(D$11:D951)</f>
        <v>-15253541.340253821</v>
      </c>
      <c r="G952" s="10">
        <f t="shared" si="202"/>
        <v>365</v>
      </c>
      <c r="H952" s="7">
        <f t="shared" si="210"/>
        <v>-88678.918824260065</v>
      </c>
      <c r="I952" s="16">
        <f>SUMIFS('Filing Data'!$X:$X,'Filing Data'!$D:$D,'Benchmark Value'!$B952)</f>
        <v>0</v>
      </c>
      <c r="J952" s="16">
        <f t="shared" si="206"/>
        <v>57493512.713882759</v>
      </c>
      <c r="K952" s="10">
        <f>SUM(I$11:I951)</f>
        <v>28015936.438124154</v>
      </c>
      <c r="L952" s="27">
        <f t="shared" si="203"/>
        <v>365</v>
      </c>
      <c r="M952" s="7">
        <f t="shared" si="211"/>
        <v>157516.47318871989</v>
      </c>
      <c r="N952" s="7">
        <f>IF(ISNA(VLOOKUP(B952,'Distribution Data'!$G:$H,2,FALSE)),0,VLOOKUP(B952,'Distribution Data'!$G:$H,2,FALSE))</f>
        <v>0</v>
      </c>
      <c r="O952" s="16">
        <f>IF(ISNA(INDEX($C951:$C$3618,MATCH(TRUE,INDEX($C951:$C$3618&lt;&gt;$C951,0),0))), O951, INDEX($C951:$C$3618,MATCH(TRUE,INDEX($C951:$C$3618&lt;&gt;$C951,0),0)))</f>
        <v>2512144251.2157993</v>
      </c>
      <c r="P952" s="16">
        <f t="shared" si="201"/>
        <v>2314665265.1917253</v>
      </c>
      <c r="Q952" s="27">
        <f t="shared" si="207"/>
        <v>89</v>
      </c>
      <c r="R952" s="7">
        <f t="shared" si="212"/>
        <v>2218865.0115064504</v>
      </c>
      <c r="S952" s="7">
        <f t="shared" si="204"/>
        <v>1972669.6194934703</v>
      </c>
      <c r="T952" s="5">
        <f>VLOOKUP($B952,'Benchmark Data'!$A:$B,2,FALSE)</f>
        <v>15.05</v>
      </c>
      <c r="U952" s="12">
        <f t="shared" si="213"/>
        <v>0</v>
      </c>
      <c r="V952" s="7">
        <f t="shared" si="214"/>
        <v>2811261980.0704455</v>
      </c>
    </row>
    <row r="953" spans="1:22" x14ac:dyDescent="0.25">
      <c r="A953" s="5">
        <f t="shared" si="205"/>
        <v>2006</v>
      </c>
      <c r="B953" s="6">
        <f t="shared" si="208"/>
        <v>38893</v>
      </c>
      <c r="C953" s="7">
        <f>MAX(SUMIFS('Filing Data'!$V:$V,'Filing Data'!$D:$D,'Benchmark Value'!$B953),C952)</f>
        <v>2314665265.1917253</v>
      </c>
      <c r="D953" s="7">
        <f>SUMIFS('Filing Data'!$Z:$Z,'Filing Data'!$D:$D,'Benchmark Value'!$B953)</f>
        <v>0</v>
      </c>
      <c r="E953" s="16">
        <f t="shared" si="209"/>
        <v>-32367805.370854922</v>
      </c>
      <c r="F953" s="10">
        <f>SUM(D$11:D952)</f>
        <v>-15253541.340253821</v>
      </c>
      <c r="G953" s="10">
        <f t="shared" si="202"/>
        <v>365</v>
      </c>
      <c r="H953" s="7">
        <f t="shared" si="210"/>
        <v>-88678.918824260065</v>
      </c>
      <c r="I953" s="16">
        <f>SUMIFS('Filing Data'!$X:$X,'Filing Data'!$D:$D,'Benchmark Value'!$B953)</f>
        <v>0</v>
      </c>
      <c r="J953" s="16">
        <f t="shared" si="206"/>
        <v>57493512.713882759</v>
      </c>
      <c r="K953" s="10">
        <f>SUM(I$11:I952)</f>
        <v>28015936.438124154</v>
      </c>
      <c r="L953" s="27">
        <f t="shared" si="203"/>
        <v>365</v>
      </c>
      <c r="M953" s="7">
        <f t="shared" si="211"/>
        <v>157516.47318871989</v>
      </c>
      <c r="N953" s="7">
        <f>IF(ISNA(VLOOKUP(B953,'Distribution Data'!$G:$H,2,FALSE)),0,VLOOKUP(B953,'Distribution Data'!$G:$H,2,FALSE))</f>
        <v>0</v>
      </c>
      <c r="O953" s="16">
        <f>IF(ISNA(INDEX($C952:$C$3618,MATCH(TRUE,INDEX($C952:$C$3618&lt;&gt;$C952,0),0))), O952, INDEX($C952:$C$3618,MATCH(TRUE,INDEX($C952:$C$3618&lt;&gt;$C952,0),0)))</f>
        <v>2512144251.2157993</v>
      </c>
      <c r="P953" s="16">
        <f t="shared" si="201"/>
        <v>2314665265.1917253</v>
      </c>
      <c r="Q953" s="27">
        <f t="shared" si="207"/>
        <v>89</v>
      </c>
      <c r="R953" s="7">
        <f t="shared" si="212"/>
        <v>2218865.0115064504</v>
      </c>
      <c r="S953" s="7">
        <f t="shared" si="204"/>
        <v>1972669.6194934703</v>
      </c>
      <c r="T953" s="5">
        <f>VLOOKUP($B953,'Benchmark Data'!$A:$B,2,FALSE)</f>
        <v>15.05</v>
      </c>
      <c r="U953" s="12">
        <f t="shared" si="213"/>
        <v>0</v>
      </c>
      <c r="V953" s="7">
        <f t="shared" si="214"/>
        <v>2813234649.689939</v>
      </c>
    </row>
    <row r="954" spans="1:22" x14ac:dyDescent="0.25">
      <c r="A954" s="5">
        <f t="shared" si="205"/>
        <v>2006</v>
      </c>
      <c r="B954" s="6">
        <f t="shared" si="208"/>
        <v>38894</v>
      </c>
      <c r="C954" s="7">
        <f>MAX(SUMIFS('Filing Data'!$V:$V,'Filing Data'!$D:$D,'Benchmark Value'!$B954),C953)</f>
        <v>2314665265.1917253</v>
      </c>
      <c r="D954" s="7">
        <f>SUMIFS('Filing Data'!$Z:$Z,'Filing Data'!$D:$D,'Benchmark Value'!$B954)</f>
        <v>0</v>
      </c>
      <c r="E954" s="16">
        <f t="shared" si="209"/>
        <v>-32367805.370854922</v>
      </c>
      <c r="F954" s="10">
        <f>SUM(D$11:D953)</f>
        <v>-15253541.340253821</v>
      </c>
      <c r="G954" s="10">
        <f t="shared" si="202"/>
        <v>365</v>
      </c>
      <c r="H954" s="7">
        <f t="shared" si="210"/>
        <v>-88678.918824260065</v>
      </c>
      <c r="I954" s="16">
        <f>SUMIFS('Filing Data'!$X:$X,'Filing Data'!$D:$D,'Benchmark Value'!$B954)</f>
        <v>0</v>
      </c>
      <c r="J954" s="16">
        <f t="shared" si="206"/>
        <v>57493512.713882759</v>
      </c>
      <c r="K954" s="10">
        <f>SUM(I$11:I953)</f>
        <v>28015936.438124154</v>
      </c>
      <c r="L954" s="27">
        <f t="shared" si="203"/>
        <v>365</v>
      </c>
      <c r="M954" s="7">
        <f t="shared" si="211"/>
        <v>157516.47318871989</v>
      </c>
      <c r="N954" s="7">
        <f>IF(ISNA(VLOOKUP(B954,'Distribution Data'!$G:$H,2,FALSE)),0,VLOOKUP(B954,'Distribution Data'!$G:$H,2,FALSE))</f>
        <v>0</v>
      </c>
      <c r="O954" s="16">
        <f>IF(ISNA(INDEX($C953:$C$3618,MATCH(TRUE,INDEX($C953:$C$3618&lt;&gt;$C953,0),0))), O953, INDEX($C953:$C$3618,MATCH(TRUE,INDEX($C953:$C$3618&lt;&gt;$C953,0),0)))</f>
        <v>2512144251.2157993</v>
      </c>
      <c r="P954" s="16">
        <f t="shared" si="201"/>
        <v>2314665265.1917253</v>
      </c>
      <c r="Q954" s="27">
        <f t="shared" si="207"/>
        <v>89</v>
      </c>
      <c r="R954" s="7">
        <f t="shared" si="212"/>
        <v>2218865.0115064504</v>
      </c>
      <c r="S954" s="7">
        <f t="shared" si="204"/>
        <v>1972669.6194934703</v>
      </c>
      <c r="T954" s="5">
        <f>VLOOKUP($B954,'Benchmark Data'!$A:$B,2,FALSE)</f>
        <v>15.2</v>
      </c>
      <c r="U954" s="12">
        <f t="shared" si="213"/>
        <v>9.9174366573459242E-3</v>
      </c>
      <c r="V954" s="7">
        <f t="shared" si="214"/>
        <v>2843246202.8611593</v>
      </c>
    </row>
    <row r="955" spans="1:22" x14ac:dyDescent="0.25">
      <c r="A955" s="5">
        <f t="shared" si="205"/>
        <v>2006</v>
      </c>
      <c r="B955" s="6">
        <f t="shared" si="208"/>
        <v>38895</v>
      </c>
      <c r="C955" s="7">
        <f>MAX(SUMIFS('Filing Data'!$V:$V,'Filing Data'!$D:$D,'Benchmark Value'!$B955),C954)</f>
        <v>2314665265.1917253</v>
      </c>
      <c r="D955" s="7">
        <f>SUMIFS('Filing Data'!$Z:$Z,'Filing Data'!$D:$D,'Benchmark Value'!$B955)</f>
        <v>0</v>
      </c>
      <c r="E955" s="16">
        <f t="shared" si="209"/>
        <v>-32367805.370854922</v>
      </c>
      <c r="F955" s="10">
        <f>SUM(D$11:D954)</f>
        <v>-15253541.340253821</v>
      </c>
      <c r="G955" s="10">
        <f t="shared" si="202"/>
        <v>365</v>
      </c>
      <c r="H955" s="7">
        <f t="shared" si="210"/>
        <v>-88678.918824260065</v>
      </c>
      <c r="I955" s="16">
        <f>SUMIFS('Filing Data'!$X:$X,'Filing Data'!$D:$D,'Benchmark Value'!$B955)</f>
        <v>0</v>
      </c>
      <c r="J955" s="16">
        <f t="shared" si="206"/>
        <v>57493512.713882759</v>
      </c>
      <c r="K955" s="10">
        <f>SUM(I$11:I954)</f>
        <v>28015936.438124154</v>
      </c>
      <c r="L955" s="27">
        <f t="shared" si="203"/>
        <v>365</v>
      </c>
      <c r="M955" s="7">
        <f t="shared" si="211"/>
        <v>157516.47318871989</v>
      </c>
      <c r="N955" s="7">
        <f>IF(ISNA(VLOOKUP(B955,'Distribution Data'!$G:$H,2,FALSE)),0,VLOOKUP(B955,'Distribution Data'!$G:$H,2,FALSE))</f>
        <v>0</v>
      </c>
      <c r="O955" s="16">
        <f>IF(ISNA(INDEX($C954:$C$3618,MATCH(TRUE,INDEX($C954:$C$3618&lt;&gt;$C954,0),0))), O954, INDEX($C954:$C$3618,MATCH(TRUE,INDEX($C954:$C$3618&lt;&gt;$C954,0),0)))</f>
        <v>2512144251.2157993</v>
      </c>
      <c r="P955" s="16">
        <f t="shared" si="201"/>
        <v>2314665265.1917253</v>
      </c>
      <c r="Q955" s="27">
        <f t="shared" si="207"/>
        <v>89</v>
      </c>
      <c r="R955" s="7">
        <f t="shared" si="212"/>
        <v>2218865.0115064504</v>
      </c>
      <c r="S955" s="7">
        <f t="shared" si="204"/>
        <v>1972669.6194934703</v>
      </c>
      <c r="T955" s="5">
        <f>VLOOKUP($B955,'Benchmark Data'!$A:$B,2,FALSE)</f>
        <v>15.16</v>
      </c>
      <c r="U955" s="12">
        <f t="shared" si="213"/>
        <v>-2.6350476380050023E-3</v>
      </c>
      <c r="V955" s="7">
        <f t="shared" si="214"/>
        <v>2837736645.6310186</v>
      </c>
    </row>
    <row r="956" spans="1:22" x14ac:dyDescent="0.25">
      <c r="A956" s="5">
        <f t="shared" si="205"/>
        <v>2006</v>
      </c>
      <c r="B956" s="6">
        <f t="shared" si="208"/>
        <v>38896</v>
      </c>
      <c r="C956" s="7">
        <f>MAX(SUMIFS('Filing Data'!$V:$V,'Filing Data'!$D:$D,'Benchmark Value'!$B956),C955)</f>
        <v>2314665265.1917253</v>
      </c>
      <c r="D956" s="7">
        <f>SUMIFS('Filing Data'!$Z:$Z,'Filing Data'!$D:$D,'Benchmark Value'!$B956)</f>
        <v>0</v>
      </c>
      <c r="E956" s="16">
        <f t="shared" si="209"/>
        <v>-32367805.370854922</v>
      </c>
      <c r="F956" s="10">
        <f>SUM(D$11:D955)</f>
        <v>-15253541.340253821</v>
      </c>
      <c r="G956" s="10">
        <f t="shared" si="202"/>
        <v>365</v>
      </c>
      <c r="H956" s="7">
        <f t="shared" si="210"/>
        <v>-88678.918824260065</v>
      </c>
      <c r="I956" s="16">
        <f>SUMIFS('Filing Data'!$X:$X,'Filing Data'!$D:$D,'Benchmark Value'!$B956)</f>
        <v>0</v>
      </c>
      <c r="J956" s="16">
        <f t="shared" si="206"/>
        <v>57493512.713882759</v>
      </c>
      <c r="K956" s="10">
        <f>SUM(I$11:I955)</f>
        <v>28015936.438124154</v>
      </c>
      <c r="L956" s="27">
        <f t="shared" si="203"/>
        <v>365</v>
      </c>
      <c r="M956" s="7">
        <f t="shared" si="211"/>
        <v>157516.47318871989</v>
      </c>
      <c r="N956" s="7">
        <f>IF(ISNA(VLOOKUP(B956,'Distribution Data'!$G:$H,2,FALSE)),0,VLOOKUP(B956,'Distribution Data'!$G:$H,2,FALSE))</f>
        <v>0</v>
      </c>
      <c r="O956" s="16">
        <f>IF(ISNA(INDEX($C955:$C$3618,MATCH(TRUE,INDEX($C955:$C$3618&lt;&gt;$C955,0),0))), O955, INDEX($C955:$C$3618,MATCH(TRUE,INDEX($C955:$C$3618&lt;&gt;$C955,0),0)))</f>
        <v>2512144251.2157993</v>
      </c>
      <c r="P956" s="16">
        <f t="shared" si="201"/>
        <v>2314665265.1917253</v>
      </c>
      <c r="Q956" s="27">
        <f t="shared" si="207"/>
        <v>89</v>
      </c>
      <c r="R956" s="7">
        <f t="shared" si="212"/>
        <v>2218865.0115064504</v>
      </c>
      <c r="S956" s="7">
        <f t="shared" si="204"/>
        <v>1972669.6194934703</v>
      </c>
      <c r="T956" s="5">
        <f>VLOOKUP($B956,'Benchmark Data'!$A:$B,2,FALSE)</f>
        <v>15.27</v>
      </c>
      <c r="U956" s="12">
        <f t="shared" si="213"/>
        <v>7.2297390163153759E-3</v>
      </c>
      <c r="V956" s="7">
        <f t="shared" si="214"/>
        <v>2860299752.6528478</v>
      </c>
    </row>
    <row r="957" spans="1:22" x14ac:dyDescent="0.25">
      <c r="A957" s="5">
        <f t="shared" si="205"/>
        <v>2006</v>
      </c>
      <c r="B957" s="6">
        <f t="shared" si="208"/>
        <v>38897</v>
      </c>
      <c r="C957" s="7">
        <f>MAX(SUMIFS('Filing Data'!$V:$V,'Filing Data'!$D:$D,'Benchmark Value'!$B957),C956)</f>
        <v>2314665265.1917253</v>
      </c>
      <c r="D957" s="7">
        <f>SUMIFS('Filing Data'!$Z:$Z,'Filing Data'!$D:$D,'Benchmark Value'!$B957)</f>
        <v>0</v>
      </c>
      <c r="E957" s="16">
        <f t="shared" si="209"/>
        <v>-32367805.370854922</v>
      </c>
      <c r="F957" s="10">
        <f>SUM(D$11:D956)</f>
        <v>-15253541.340253821</v>
      </c>
      <c r="G957" s="10">
        <f t="shared" si="202"/>
        <v>365</v>
      </c>
      <c r="H957" s="7">
        <f t="shared" si="210"/>
        <v>-88678.918824260065</v>
      </c>
      <c r="I957" s="16">
        <f>SUMIFS('Filing Data'!$X:$X,'Filing Data'!$D:$D,'Benchmark Value'!$B957)</f>
        <v>0</v>
      </c>
      <c r="J957" s="16">
        <f t="shared" si="206"/>
        <v>57493512.713882759</v>
      </c>
      <c r="K957" s="10">
        <f>SUM(I$11:I956)</f>
        <v>28015936.438124154</v>
      </c>
      <c r="L957" s="27">
        <f t="shared" si="203"/>
        <v>365</v>
      </c>
      <c r="M957" s="7">
        <f t="shared" si="211"/>
        <v>157516.47318871989</v>
      </c>
      <c r="N957" s="7">
        <f>IF(ISNA(VLOOKUP(B957,'Distribution Data'!$G:$H,2,FALSE)),0,VLOOKUP(B957,'Distribution Data'!$G:$H,2,FALSE))</f>
        <v>0</v>
      </c>
      <c r="O957" s="16">
        <f>IF(ISNA(INDEX($C956:$C$3618,MATCH(TRUE,INDEX($C956:$C$3618&lt;&gt;$C956,0),0))), O956, INDEX($C956:$C$3618,MATCH(TRUE,INDEX($C956:$C$3618&lt;&gt;$C956,0),0)))</f>
        <v>2512144251.2157993</v>
      </c>
      <c r="P957" s="16">
        <f t="shared" ref="P957:P1020" si="215">C956</f>
        <v>2314665265.1917253</v>
      </c>
      <c r="Q957" s="27">
        <f t="shared" si="207"/>
        <v>89</v>
      </c>
      <c r="R957" s="7">
        <f t="shared" si="212"/>
        <v>2218865.0115064504</v>
      </c>
      <c r="S957" s="7">
        <f t="shared" si="204"/>
        <v>1972669.6194934703</v>
      </c>
      <c r="T957" s="5">
        <f>VLOOKUP($B957,'Benchmark Data'!$A:$B,2,FALSE)</f>
        <v>15.57</v>
      </c>
      <c r="U957" s="12">
        <f t="shared" si="213"/>
        <v>1.9455866615365879E-2</v>
      </c>
      <c r="V957" s="7">
        <f t="shared" si="214"/>
        <v>2918466916.4305506</v>
      </c>
    </row>
    <row r="958" spans="1:22" x14ac:dyDescent="0.25">
      <c r="A958" s="5">
        <f t="shared" si="205"/>
        <v>2006</v>
      </c>
      <c r="B958" s="6">
        <f t="shared" si="208"/>
        <v>38898</v>
      </c>
      <c r="C958" s="7">
        <f>MAX(SUMIFS('Filing Data'!$V:$V,'Filing Data'!$D:$D,'Benchmark Value'!$B958),C957)</f>
        <v>2314665265.1917253</v>
      </c>
      <c r="D958" s="7">
        <f>SUMIFS('Filing Data'!$Z:$Z,'Filing Data'!$D:$D,'Benchmark Value'!$B958)</f>
        <v>0</v>
      </c>
      <c r="E958" s="16">
        <f t="shared" si="209"/>
        <v>-32367805.370854922</v>
      </c>
      <c r="F958" s="10">
        <f>SUM(D$11:D957)</f>
        <v>-15253541.340253821</v>
      </c>
      <c r="G958" s="10">
        <f t="shared" si="202"/>
        <v>365</v>
      </c>
      <c r="H958" s="7">
        <f t="shared" si="210"/>
        <v>-88678.918824260065</v>
      </c>
      <c r="I958" s="16">
        <f>SUMIFS('Filing Data'!$X:$X,'Filing Data'!$D:$D,'Benchmark Value'!$B958)</f>
        <v>0</v>
      </c>
      <c r="J958" s="16">
        <f t="shared" si="206"/>
        <v>57493512.713882759</v>
      </c>
      <c r="K958" s="10">
        <f>SUM(I$11:I957)</f>
        <v>28015936.438124154</v>
      </c>
      <c r="L958" s="27">
        <f t="shared" si="203"/>
        <v>365</v>
      </c>
      <c r="M958" s="7">
        <f t="shared" si="211"/>
        <v>157516.47318871989</v>
      </c>
      <c r="N958" s="7">
        <f>IF(ISNA(VLOOKUP(B958,'Distribution Data'!$G:$H,2,FALSE)),0,VLOOKUP(B958,'Distribution Data'!$G:$H,2,FALSE))</f>
        <v>14288710.634926502</v>
      </c>
      <c r="O958" s="16">
        <f>IF(ISNA(INDEX($C957:$C$3618,MATCH(TRUE,INDEX($C957:$C$3618&lt;&gt;$C957,0),0))), O957, INDEX($C957:$C$3618,MATCH(TRUE,INDEX($C957:$C$3618&lt;&gt;$C957,0),0)))</f>
        <v>2512144251.2157993</v>
      </c>
      <c r="P958" s="16">
        <f t="shared" si="215"/>
        <v>2314665265.1917253</v>
      </c>
      <c r="Q958" s="27">
        <f t="shared" si="207"/>
        <v>89</v>
      </c>
      <c r="R958" s="7">
        <f t="shared" si="212"/>
        <v>2218865.0115064504</v>
      </c>
      <c r="S958" s="7">
        <f t="shared" si="204"/>
        <v>-12316041.015433032</v>
      </c>
      <c r="T958" s="5">
        <f>VLOOKUP($B958,'Benchmark Data'!$A:$B,2,FALSE)</f>
        <v>15.72</v>
      </c>
      <c r="U958" s="12">
        <f t="shared" si="213"/>
        <v>9.5878011551536121E-3</v>
      </c>
      <c r="V958" s="7">
        <f t="shared" si="214"/>
        <v>2934267127.0184951</v>
      </c>
    </row>
    <row r="959" spans="1:22" x14ac:dyDescent="0.25">
      <c r="A959" s="5">
        <f t="shared" si="205"/>
        <v>2006</v>
      </c>
      <c r="B959" s="6">
        <f t="shared" si="208"/>
        <v>38899</v>
      </c>
      <c r="C959" s="7">
        <f>MAX(SUMIFS('Filing Data'!$V:$V,'Filing Data'!$D:$D,'Benchmark Value'!$B959),C958)</f>
        <v>2314665265.1917253</v>
      </c>
      <c r="D959" s="7">
        <f>SUMIFS('Filing Data'!$Z:$Z,'Filing Data'!$D:$D,'Benchmark Value'!$B959)</f>
        <v>0</v>
      </c>
      <c r="E959" s="16">
        <f t="shared" si="209"/>
        <v>-32367805.370854922</v>
      </c>
      <c r="F959" s="10">
        <f>SUM(D$11:D958)</f>
        <v>-15253541.340253821</v>
      </c>
      <c r="G959" s="10">
        <f t="shared" si="202"/>
        <v>365</v>
      </c>
      <c r="H959" s="7">
        <f t="shared" si="210"/>
        <v>-88678.918824260065</v>
      </c>
      <c r="I959" s="16">
        <f>SUMIFS('Filing Data'!$X:$X,'Filing Data'!$D:$D,'Benchmark Value'!$B959)</f>
        <v>0</v>
      </c>
      <c r="J959" s="16">
        <f t="shared" si="206"/>
        <v>57493512.713882759</v>
      </c>
      <c r="K959" s="10">
        <f>SUM(I$11:I958)</f>
        <v>28015936.438124154</v>
      </c>
      <c r="L959" s="27">
        <f t="shared" si="203"/>
        <v>365</v>
      </c>
      <c r="M959" s="7">
        <f t="shared" si="211"/>
        <v>157516.47318871989</v>
      </c>
      <c r="N959" s="7">
        <f>IF(ISNA(VLOOKUP(B959,'Distribution Data'!$G:$H,2,FALSE)),0,VLOOKUP(B959,'Distribution Data'!$G:$H,2,FALSE))</f>
        <v>0</v>
      </c>
      <c r="O959" s="16">
        <f>IF(ISNA(INDEX($C958:$C$3618,MATCH(TRUE,INDEX($C958:$C$3618&lt;&gt;$C958,0),0))), O958, INDEX($C958:$C$3618,MATCH(TRUE,INDEX($C958:$C$3618&lt;&gt;$C958,0),0)))</f>
        <v>2512144251.2157993</v>
      </c>
      <c r="P959" s="16">
        <f t="shared" si="215"/>
        <v>2314665265.1917253</v>
      </c>
      <c r="Q959" s="27">
        <f t="shared" si="207"/>
        <v>89</v>
      </c>
      <c r="R959" s="7">
        <f t="shared" si="212"/>
        <v>2218865.0115064504</v>
      </c>
      <c r="S959" s="7">
        <f t="shared" si="204"/>
        <v>1972669.6194934703</v>
      </c>
      <c r="T959" s="5">
        <f>VLOOKUP($B959,'Benchmark Data'!$A:$B,2,FALSE)</f>
        <v>15.72</v>
      </c>
      <c r="U959" s="12">
        <f t="shared" si="213"/>
        <v>0</v>
      </c>
      <c r="V959" s="7">
        <f t="shared" si="214"/>
        <v>2936239796.6379886</v>
      </c>
    </row>
    <row r="960" spans="1:22" x14ac:dyDescent="0.25">
      <c r="A960" s="5">
        <f t="shared" si="205"/>
        <v>2006</v>
      </c>
      <c r="B960" s="6">
        <f t="shared" si="208"/>
        <v>38900</v>
      </c>
      <c r="C960" s="7">
        <f>MAX(SUMIFS('Filing Data'!$V:$V,'Filing Data'!$D:$D,'Benchmark Value'!$B960),C959)</f>
        <v>2314665265.1917253</v>
      </c>
      <c r="D960" s="7">
        <f>SUMIFS('Filing Data'!$Z:$Z,'Filing Data'!$D:$D,'Benchmark Value'!$B960)</f>
        <v>0</v>
      </c>
      <c r="E960" s="16">
        <f t="shared" si="209"/>
        <v>-32367805.370854922</v>
      </c>
      <c r="F960" s="10">
        <f>SUM(D$11:D959)</f>
        <v>-15253541.340253821</v>
      </c>
      <c r="G960" s="10">
        <f t="shared" si="202"/>
        <v>365</v>
      </c>
      <c r="H960" s="7">
        <f t="shared" si="210"/>
        <v>-88678.918824260065</v>
      </c>
      <c r="I960" s="16">
        <f>SUMIFS('Filing Data'!$X:$X,'Filing Data'!$D:$D,'Benchmark Value'!$B960)</f>
        <v>0</v>
      </c>
      <c r="J960" s="16">
        <f t="shared" si="206"/>
        <v>57493512.713882759</v>
      </c>
      <c r="K960" s="10">
        <f>SUM(I$11:I959)</f>
        <v>28015936.438124154</v>
      </c>
      <c r="L960" s="27">
        <f t="shared" si="203"/>
        <v>365</v>
      </c>
      <c r="M960" s="7">
        <f t="shared" si="211"/>
        <v>157516.47318871989</v>
      </c>
      <c r="N960" s="7">
        <f>IF(ISNA(VLOOKUP(B960,'Distribution Data'!$G:$H,2,FALSE)),0,VLOOKUP(B960,'Distribution Data'!$G:$H,2,FALSE))</f>
        <v>0</v>
      </c>
      <c r="O960" s="16">
        <f>IF(ISNA(INDEX($C959:$C$3618,MATCH(TRUE,INDEX($C959:$C$3618&lt;&gt;$C959,0),0))), O959, INDEX($C959:$C$3618,MATCH(TRUE,INDEX($C959:$C$3618&lt;&gt;$C959,0),0)))</f>
        <v>2512144251.2157993</v>
      </c>
      <c r="P960" s="16">
        <f t="shared" si="215"/>
        <v>2314665265.1917253</v>
      </c>
      <c r="Q960" s="27">
        <f t="shared" si="207"/>
        <v>89</v>
      </c>
      <c r="R960" s="7">
        <f t="shared" si="212"/>
        <v>2218865.0115064504</v>
      </c>
      <c r="S960" s="7">
        <f t="shared" si="204"/>
        <v>1972669.6194934703</v>
      </c>
      <c r="T960" s="5">
        <f>VLOOKUP($B960,'Benchmark Data'!$A:$B,2,FALSE)</f>
        <v>15.72</v>
      </c>
      <c r="U960" s="12">
        <f t="shared" si="213"/>
        <v>0</v>
      </c>
      <c r="V960" s="7">
        <f t="shared" si="214"/>
        <v>2938212466.2574821</v>
      </c>
    </row>
    <row r="961" spans="1:22" x14ac:dyDescent="0.25">
      <c r="A961" s="5">
        <f t="shared" si="205"/>
        <v>2006</v>
      </c>
      <c r="B961" s="6">
        <f t="shared" si="208"/>
        <v>38901</v>
      </c>
      <c r="C961" s="7">
        <f>MAX(SUMIFS('Filing Data'!$V:$V,'Filing Data'!$D:$D,'Benchmark Value'!$B961),C960)</f>
        <v>2314665265.1917253</v>
      </c>
      <c r="D961" s="7">
        <f>SUMIFS('Filing Data'!$Z:$Z,'Filing Data'!$D:$D,'Benchmark Value'!$B961)</f>
        <v>0</v>
      </c>
      <c r="E961" s="16">
        <f t="shared" si="209"/>
        <v>-32367805.370854922</v>
      </c>
      <c r="F961" s="10">
        <f>SUM(D$11:D960)</f>
        <v>-15253541.340253821</v>
      </c>
      <c r="G961" s="10">
        <f t="shared" si="202"/>
        <v>365</v>
      </c>
      <c r="H961" s="7">
        <f t="shared" si="210"/>
        <v>-88678.918824260065</v>
      </c>
      <c r="I961" s="16">
        <f>SUMIFS('Filing Data'!$X:$X,'Filing Data'!$D:$D,'Benchmark Value'!$B961)</f>
        <v>0</v>
      </c>
      <c r="J961" s="16">
        <f t="shared" si="206"/>
        <v>57493512.713882759</v>
      </c>
      <c r="K961" s="10">
        <f>SUM(I$11:I960)</f>
        <v>28015936.438124154</v>
      </c>
      <c r="L961" s="27">
        <f t="shared" si="203"/>
        <v>365</v>
      </c>
      <c r="M961" s="7">
        <f t="shared" si="211"/>
        <v>157516.47318871989</v>
      </c>
      <c r="N961" s="7">
        <f>IF(ISNA(VLOOKUP(B961,'Distribution Data'!$G:$H,2,FALSE)),0,VLOOKUP(B961,'Distribution Data'!$G:$H,2,FALSE))</f>
        <v>0</v>
      </c>
      <c r="O961" s="16">
        <f>IF(ISNA(INDEX($C960:$C$3618,MATCH(TRUE,INDEX($C960:$C$3618&lt;&gt;$C960,0),0))), O960, INDEX($C960:$C$3618,MATCH(TRUE,INDEX($C960:$C$3618&lt;&gt;$C960,0),0)))</f>
        <v>2512144251.2157993</v>
      </c>
      <c r="P961" s="16">
        <f t="shared" si="215"/>
        <v>2314665265.1917253</v>
      </c>
      <c r="Q961" s="27">
        <f t="shared" si="207"/>
        <v>89</v>
      </c>
      <c r="R961" s="7">
        <f t="shared" si="212"/>
        <v>2218865.0115064504</v>
      </c>
      <c r="S961" s="7">
        <f t="shared" si="204"/>
        <v>1972669.6194934703</v>
      </c>
      <c r="T961" s="5">
        <f>VLOOKUP($B961,'Benchmark Data'!$A:$B,2,FALSE)</f>
        <v>15.93</v>
      </c>
      <c r="U961" s="12">
        <f t="shared" si="213"/>
        <v>1.327033692089661E-2</v>
      </c>
      <c r="V961" s="7">
        <f t="shared" si="214"/>
        <v>2979436065.7697282</v>
      </c>
    </row>
    <row r="962" spans="1:22" x14ac:dyDescent="0.25">
      <c r="A962" s="5">
        <f t="shared" si="205"/>
        <v>2006</v>
      </c>
      <c r="B962" s="6">
        <f t="shared" si="208"/>
        <v>38902</v>
      </c>
      <c r="C962" s="7">
        <f>MAX(SUMIFS('Filing Data'!$V:$V,'Filing Data'!$D:$D,'Benchmark Value'!$B962),C961)</f>
        <v>2314665265.1917253</v>
      </c>
      <c r="D962" s="7">
        <f>SUMIFS('Filing Data'!$Z:$Z,'Filing Data'!$D:$D,'Benchmark Value'!$B962)</f>
        <v>0</v>
      </c>
      <c r="E962" s="16">
        <f t="shared" si="209"/>
        <v>-32367805.370854922</v>
      </c>
      <c r="F962" s="10">
        <f>SUM(D$11:D961)</f>
        <v>-15253541.340253821</v>
      </c>
      <c r="G962" s="10">
        <f t="shared" si="202"/>
        <v>365</v>
      </c>
      <c r="H962" s="7">
        <f t="shared" si="210"/>
        <v>-88678.918824260065</v>
      </c>
      <c r="I962" s="16">
        <f>SUMIFS('Filing Data'!$X:$X,'Filing Data'!$D:$D,'Benchmark Value'!$B962)</f>
        <v>0</v>
      </c>
      <c r="J962" s="16">
        <f t="shared" si="206"/>
        <v>57493512.713882759</v>
      </c>
      <c r="K962" s="10">
        <f>SUM(I$11:I961)</f>
        <v>28015936.438124154</v>
      </c>
      <c r="L962" s="27">
        <f t="shared" si="203"/>
        <v>365</v>
      </c>
      <c r="M962" s="7">
        <f t="shared" si="211"/>
        <v>157516.47318871989</v>
      </c>
      <c r="N962" s="7">
        <f>IF(ISNA(VLOOKUP(B962,'Distribution Data'!$G:$H,2,FALSE)),0,VLOOKUP(B962,'Distribution Data'!$G:$H,2,FALSE))</f>
        <v>0</v>
      </c>
      <c r="O962" s="16">
        <f>IF(ISNA(INDEX($C961:$C$3618,MATCH(TRUE,INDEX($C961:$C$3618&lt;&gt;$C961,0),0))), O961, INDEX($C961:$C$3618,MATCH(TRUE,INDEX($C961:$C$3618&lt;&gt;$C961,0),0)))</f>
        <v>2512144251.2157993</v>
      </c>
      <c r="P962" s="16">
        <f t="shared" si="215"/>
        <v>2314665265.1917253</v>
      </c>
      <c r="Q962" s="27">
        <f t="shared" si="207"/>
        <v>89</v>
      </c>
      <c r="R962" s="7">
        <f t="shared" si="212"/>
        <v>2218865.0115064504</v>
      </c>
      <c r="S962" s="7">
        <f t="shared" si="204"/>
        <v>1972669.6194934703</v>
      </c>
      <c r="T962" s="5">
        <f>VLOOKUP($B962,'Benchmark Data'!$A:$B,2,FALSE)</f>
        <v>15.93</v>
      </c>
      <c r="U962" s="12">
        <f t="shared" si="213"/>
        <v>0</v>
      </c>
      <c r="V962" s="7">
        <f t="shared" si="214"/>
        <v>2981408735.3892217</v>
      </c>
    </row>
    <row r="963" spans="1:22" x14ac:dyDescent="0.25">
      <c r="A963" s="5">
        <f t="shared" si="205"/>
        <v>2006</v>
      </c>
      <c r="B963" s="6">
        <f t="shared" si="208"/>
        <v>38903</v>
      </c>
      <c r="C963" s="7">
        <f>MAX(SUMIFS('Filing Data'!$V:$V,'Filing Data'!$D:$D,'Benchmark Value'!$B963),C962)</f>
        <v>2314665265.1917253</v>
      </c>
      <c r="D963" s="7">
        <f>SUMIFS('Filing Data'!$Z:$Z,'Filing Data'!$D:$D,'Benchmark Value'!$B963)</f>
        <v>0</v>
      </c>
      <c r="E963" s="16">
        <f t="shared" si="209"/>
        <v>-32367805.370854922</v>
      </c>
      <c r="F963" s="10">
        <f>SUM(D$11:D962)</f>
        <v>-15253541.340253821</v>
      </c>
      <c r="G963" s="10">
        <f t="shared" si="202"/>
        <v>365</v>
      </c>
      <c r="H963" s="7">
        <f t="shared" si="210"/>
        <v>-88678.918824260065</v>
      </c>
      <c r="I963" s="16">
        <f>SUMIFS('Filing Data'!$X:$X,'Filing Data'!$D:$D,'Benchmark Value'!$B963)</f>
        <v>0</v>
      </c>
      <c r="J963" s="16">
        <f t="shared" si="206"/>
        <v>57493512.713882759</v>
      </c>
      <c r="K963" s="10">
        <f>SUM(I$11:I962)</f>
        <v>28015936.438124154</v>
      </c>
      <c r="L963" s="27">
        <f t="shared" si="203"/>
        <v>365</v>
      </c>
      <c r="M963" s="7">
        <f t="shared" si="211"/>
        <v>157516.47318871989</v>
      </c>
      <c r="N963" s="7">
        <f>IF(ISNA(VLOOKUP(B963,'Distribution Data'!$G:$H,2,FALSE)),0,VLOOKUP(B963,'Distribution Data'!$G:$H,2,FALSE))</f>
        <v>0</v>
      </c>
      <c r="O963" s="16">
        <f>IF(ISNA(INDEX($C962:$C$3618,MATCH(TRUE,INDEX($C962:$C$3618&lt;&gt;$C962,0),0))), O962, INDEX($C962:$C$3618,MATCH(TRUE,INDEX($C962:$C$3618&lt;&gt;$C962,0),0)))</f>
        <v>2512144251.2157993</v>
      </c>
      <c r="P963" s="16">
        <f t="shared" si="215"/>
        <v>2314665265.1917253</v>
      </c>
      <c r="Q963" s="27">
        <f t="shared" si="207"/>
        <v>89</v>
      </c>
      <c r="R963" s="7">
        <f t="shared" si="212"/>
        <v>2218865.0115064504</v>
      </c>
      <c r="S963" s="7">
        <f t="shared" si="204"/>
        <v>1972669.6194934703</v>
      </c>
      <c r="T963" s="5">
        <f>VLOOKUP($B963,'Benchmark Data'!$A:$B,2,FALSE)</f>
        <v>15.93</v>
      </c>
      <c r="U963" s="12">
        <f t="shared" si="213"/>
        <v>0</v>
      </c>
      <c r="V963" s="7">
        <f t="shared" si="214"/>
        <v>2983381405.0087152</v>
      </c>
    </row>
    <row r="964" spans="1:22" x14ac:dyDescent="0.25">
      <c r="A964" s="5">
        <f t="shared" si="205"/>
        <v>2006</v>
      </c>
      <c r="B964" s="6">
        <f t="shared" si="208"/>
        <v>38904</v>
      </c>
      <c r="C964" s="7">
        <f>MAX(SUMIFS('Filing Data'!$V:$V,'Filing Data'!$D:$D,'Benchmark Value'!$B964),C963)</f>
        <v>2314665265.1917253</v>
      </c>
      <c r="D964" s="7">
        <f>SUMIFS('Filing Data'!$Z:$Z,'Filing Data'!$D:$D,'Benchmark Value'!$B964)</f>
        <v>0</v>
      </c>
      <c r="E964" s="16">
        <f t="shared" si="209"/>
        <v>-32367805.370854922</v>
      </c>
      <c r="F964" s="10">
        <f>SUM(D$11:D963)</f>
        <v>-15253541.340253821</v>
      </c>
      <c r="G964" s="10">
        <f t="shared" si="202"/>
        <v>365</v>
      </c>
      <c r="H964" s="7">
        <f t="shared" si="210"/>
        <v>-88678.918824260065</v>
      </c>
      <c r="I964" s="16">
        <f>SUMIFS('Filing Data'!$X:$X,'Filing Data'!$D:$D,'Benchmark Value'!$B964)</f>
        <v>0</v>
      </c>
      <c r="J964" s="16">
        <f t="shared" si="206"/>
        <v>57493512.713882759</v>
      </c>
      <c r="K964" s="10">
        <f>SUM(I$11:I963)</f>
        <v>28015936.438124154</v>
      </c>
      <c r="L964" s="27">
        <f t="shared" si="203"/>
        <v>365</v>
      </c>
      <c r="M964" s="7">
        <f t="shared" si="211"/>
        <v>157516.47318871989</v>
      </c>
      <c r="N964" s="7">
        <f>IF(ISNA(VLOOKUP(B964,'Distribution Data'!$G:$H,2,FALSE)),0,VLOOKUP(B964,'Distribution Data'!$G:$H,2,FALSE))</f>
        <v>0</v>
      </c>
      <c r="O964" s="16">
        <f>IF(ISNA(INDEX($C963:$C$3618,MATCH(TRUE,INDEX($C963:$C$3618&lt;&gt;$C963,0),0))), O963, INDEX($C963:$C$3618,MATCH(TRUE,INDEX($C963:$C$3618&lt;&gt;$C963,0),0)))</f>
        <v>2512144251.2157993</v>
      </c>
      <c r="P964" s="16">
        <f t="shared" si="215"/>
        <v>2314665265.1917253</v>
      </c>
      <c r="Q964" s="27">
        <f t="shared" si="207"/>
        <v>89</v>
      </c>
      <c r="R964" s="7">
        <f t="shared" si="212"/>
        <v>2218865.0115064504</v>
      </c>
      <c r="S964" s="7">
        <f t="shared" si="204"/>
        <v>1972669.6194934703</v>
      </c>
      <c r="T964" s="5">
        <f>VLOOKUP($B964,'Benchmark Data'!$A:$B,2,FALSE)</f>
        <v>15.97</v>
      </c>
      <c r="U964" s="12">
        <f t="shared" si="213"/>
        <v>2.5078383049639353E-3</v>
      </c>
      <c r="V964" s="7">
        <f t="shared" si="214"/>
        <v>2992845302.2616267</v>
      </c>
    </row>
    <row r="965" spans="1:22" x14ac:dyDescent="0.25">
      <c r="A965" s="5">
        <f t="shared" si="205"/>
        <v>2006</v>
      </c>
      <c r="B965" s="6">
        <f t="shared" si="208"/>
        <v>38905</v>
      </c>
      <c r="C965" s="7">
        <f>MAX(SUMIFS('Filing Data'!$V:$V,'Filing Data'!$D:$D,'Benchmark Value'!$B965),C964)</f>
        <v>2314665265.1917253</v>
      </c>
      <c r="D965" s="7">
        <f>SUMIFS('Filing Data'!$Z:$Z,'Filing Data'!$D:$D,'Benchmark Value'!$B965)</f>
        <v>0</v>
      </c>
      <c r="E965" s="16">
        <f t="shared" si="209"/>
        <v>-32367805.370854922</v>
      </c>
      <c r="F965" s="10">
        <f>SUM(D$11:D964)</f>
        <v>-15253541.340253821</v>
      </c>
      <c r="G965" s="10">
        <f t="shared" si="202"/>
        <v>365</v>
      </c>
      <c r="H965" s="7">
        <f t="shared" si="210"/>
        <v>-88678.918824260065</v>
      </c>
      <c r="I965" s="16">
        <f>SUMIFS('Filing Data'!$X:$X,'Filing Data'!$D:$D,'Benchmark Value'!$B965)</f>
        <v>0</v>
      </c>
      <c r="J965" s="16">
        <f t="shared" si="206"/>
        <v>57493512.713882759</v>
      </c>
      <c r="K965" s="10">
        <f>SUM(I$11:I964)</f>
        <v>28015936.438124154</v>
      </c>
      <c r="L965" s="27">
        <f t="shared" si="203"/>
        <v>365</v>
      </c>
      <c r="M965" s="7">
        <f t="shared" si="211"/>
        <v>157516.47318871989</v>
      </c>
      <c r="N965" s="7">
        <f>IF(ISNA(VLOOKUP(B965,'Distribution Data'!$G:$H,2,FALSE)),0,VLOOKUP(B965,'Distribution Data'!$G:$H,2,FALSE))</f>
        <v>0</v>
      </c>
      <c r="O965" s="16">
        <f>IF(ISNA(INDEX($C964:$C$3618,MATCH(TRUE,INDEX($C964:$C$3618&lt;&gt;$C964,0),0))), O964, INDEX($C964:$C$3618,MATCH(TRUE,INDEX($C964:$C$3618&lt;&gt;$C964,0),0)))</f>
        <v>2512144251.2157993</v>
      </c>
      <c r="P965" s="16">
        <f t="shared" si="215"/>
        <v>2314665265.1917253</v>
      </c>
      <c r="Q965" s="27">
        <f t="shared" si="207"/>
        <v>89</v>
      </c>
      <c r="R965" s="7">
        <f t="shared" si="212"/>
        <v>2218865.0115064504</v>
      </c>
      <c r="S965" s="7">
        <f t="shared" si="204"/>
        <v>1972669.6194934703</v>
      </c>
      <c r="T965" s="5">
        <f>VLOOKUP($B965,'Benchmark Data'!$A:$B,2,FALSE)</f>
        <v>15.89</v>
      </c>
      <c r="U965" s="12">
        <f t="shared" si="213"/>
        <v>-5.0219816782964121E-3</v>
      </c>
      <c r="V965" s="7">
        <f t="shared" si="214"/>
        <v>2979825634.737668</v>
      </c>
    </row>
    <row r="966" spans="1:22" x14ac:dyDescent="0.25">
      <c r="A966" s="5">
        <f t="shared" si="205"/>
        <v>2006</v>
      </c>
      <c r="B966" s="6">
        <f t="shared" si="208"/>
        <v>38906</v>
      </c>
      <c r="C966" s="7">
        <f>MAX(SUMIFS('Filing Data'!$V:$V,'Filing Data'!$D:$D,'Benchmark Value'!$B966),C965)</f>
        <v>2314665265.1917253</v>
      </c>
      <c r="D966" s="7">
        <f>SUMIFS('Filing Data'!$Z:$Z,'Filing Data'!$D:$D,'Benchmark Value'!$B966)</f>
        <v>0</v>
      </c>
      <c r="E966" s="16">
        <f t="shared" si="209"/>
        <v>-32367805.370854922</v>
      </c>
      <c r="F966" s="10">
        <f>SUM(D$11:D965)</f>
        <v>-15253541.340253821</v>
      </c>
      <c r="G966" s="10">
        <f t="shared" si="202"/>
        <v>365</v>
      </c>
      <c r="H966" s="7">
        <f t="shared" si="210"/>
        <v>-88678.918824260065</v>
      </c>
      <c r="I966" s="16">
        <f>SUMIFS('Filing Data'!$X:$X,'Filing Data'!$D:$D,'Benchmark Value'!$B966)</f>
        <v>0</v>
      </c>
      <c r="J966" s="16">
        <f t="shared" si="206"/>
        <v>57493512.713882759</v>
      </c>
      <c r="K966" s="10">
        <f>SUM(I$11:I965)</f>
        <v>28015936.438124154</v>
      </c>
      <c r="L966" s="27">
        <f t="shared" si="203"/>
        <v>365</v>
      </c>
      <c r="M966" s="7">
        <f t="shared" si="211"/>
        <v>157516.47318871989</v>
      </c>
      <c r="N966" s="7">
        <f>IF(ISNA(VLOOKUP(B966,'Distribution Data'!$G:$H,2,FALSE)),0,VLOOKUP(B966,'Distribution Data'!$G:$H,2,FALSE))</f>
        <v>0</v>
      </c>
      <c r="O966" s="16">
        <f>IF(ISNA(INDEX($C965:$C$3618,MATCH(TRUE,INDEX($C965:$C$3618&lt;&gt;$C965,0),0))), O965, INDEX($C965:$C$3618,MATCH(TRUE,INDEX($C965:$C$3618&lt;&gt;$C965,0),0)))</f>
        <v>2512144251.2157993</v>
      </c>
      <c r="P966" s="16">
        <f t="shared" si="215"/>
        <v>2314665265.1917253</v>
      </c>
      <c r="Q966" s="27">
        <f t="shared" si="207"/>
        <v>89</v>
      </c>
      <c r="R966" s="7">
        <f t="shared" si="212"/>
        <v>2218865.0115064504</v>
      </c>
      <c r="S966" s="7">
        <f t="shared" si="204"/>
        <v>1972669.6194934703</v>
      </c>
      <c r="T966" s="5">
        <f>VLOOKUP($B966,'Benchmark Data'!$A:$B,2,FALSE)</f>
        <v>15.89</v>
      </c>
      <c r="U966" s="12">
        <f t="shared" si="213"/>
        <v>0</v>
      </c>
      <c r="V966" s="7">
        <f t="shared" si="214"/>
        <v>2981798304.3571615</v>
      </c>
    </row>
    <row r="967" spans="1:22" x14ac:dyDescent="0.25">
      <c r="A967" s="5">
        <f t="shared" si="205"/>
        <v>2006</v>
      </c>
      <c r="B967" s="6">
        <f t="shared" si="208"/>
        <v>38907</v>
      </c>
      <c r="C967" s="7">
        <f>MAX(SUMIFS('Filing Data'!$V:$V,'Filing Data'!$D:$D,'Benchmark Value'!$B967),C966)</f>
        <v>2314665265.1917253</v>
      </c>
      <c r="D967" s="7">
        <f>SUMIFS('Filing Data'!$Z:$Z,'Filing Data'!$D:$D,'Benchmark Value'!$B967)</f>
        <v>0</v>
      </c>
      <c r="E967" s="16">
        <f t="shared" si="209"/>
        <v>-32367805.370854922</v>
      </c>
      <c r="F967" s="10">
        <f>SUM(D$11:D966)</f>
        <v>-15253541.340253821</v>
      </c>
      <c r="G967" s="10">
        <f t="shared" si="202"/>
        <v>365</v>
      </c>
      <c r="H967" s="7">
        <f t="shared" si="210"/>
        <v>-88678.918824260065</v>
      </c>
      <c r="I967" s="16">
        <f>SUMIFS('Filing Data'!$X:$X,'Filing Data'!$D:$D,'Benchmark Value'!$B967)</f>
        <v>0</v>
      </c>
      <c r="J967" s="16">
        <f t="shared" si="206"/>
        <v>57493512.713882759</v>
      </c>
      <c r="K967" s="10">
        <f>SUM(I$11:I966)</f>
        <v>28015936.438124154</v>
      </c>
      <c r="L967" s="27">
        <f t="shared" si="203"/>
        <v>365</v>
      </c>
      <c r="M967" s="7">
        <f t="shared" si="211"/>
        <v>157516.47318871989</v>
      </c>
      <c r="N967" s="7">
        <f>IF(ISNA(VLOOKUP(B967,'Distribution Data'!$G:$H,2,FALSE)),0,VLOOKUP(B967,'Distribution Data'!$G:$H,2,FALSE))</f>
        <v>0</v>
      </c>
      <c r="O967" s="16">
        <f>IF(ISNA(INDEX($C966:$C$3618,MATCH(TRUE,INDEX($C966:$C$3618&lt;&gt;$C966,0),0))), O966, INDEX($C966:$C$3618,MATCH(TRUE,INDEX($C966:$C$3618&lt;&gt;$C966,0),0)))</f>
        <v>2512144251.2157993</v>
      </c>
      <c r="P967" s="16">
        <f t="shared" si="215"/>
        <v>2314665265.1917253</v>
      </c>
      <c r="Q967" s="27">
        <f t="shared" si="207"/>
        <v>89</v>
      </c>
      <c r="R967" s="7">
        <f t="shared" si="212"/>
        <v>2218865.0115064504</v>
      </c>
      <c r="S967" s="7">
        <f t="shared" si="204"/>
        <v>1972669.6194934703</v>
      </c>
      <c r="T967" s="5">
        <f>VLOOKUP($B967,'Benchmark Data'!$A:$B,2,FALSE)</f>
        <v>15.89</v>
      </c>
      <c r="U967" s="12">
        <f t="shared" si="213"/>
        <v>0</v>
      </c>
      <c r="V967" s="7">
        <f t="shared" si="214"/>
        <v>2983770973.976655</v>
      </c>
    </row>
    <row r="968" spans="1:22" x14ac:dyDescent="0.25">
      <c r="A968" s="5">
        <f t="shared" si="205"/>
        <v>2006</v>
      </c>
      <c r="B968" s="6">
        <f t="shared" si="208"/>
        <v>38908</v>
      </c>
      <c r="C968" s="7">
        <f>MAX(SUMIFS('Filing Data'!$V:$V,'Filing Data'!$D:$D,'Benchmark Value'!$B968),C967)</f>
        <v>2314665265.1917253</v>
      </c>
      <c r="D968" s="7">
        <f>SUMIFS('Filing Data'!$Z:$Z,'Filing Data'!$D:$D,'Benchmark Value'!$B968)</f>
        <v>0</v>
      </c>
      <c r="E968" s="16">
        <f t="shared" si="209"/>
        <v>-32367805.370854922</v>
      </c>
      <c r="F968" s="10">
        <f>SUM(D$11:D967)</f>
        <v>-15253541.340253821</v>
      </c>
      <c r="G968" s="10">
        <f t="shared" si="202"/>
        <v>365</v>
      </c>
      <c r="H968" s="7">
        <f t="shared" si="210"/>
        <v>-88678.918824260065</v>
      </c>
      <c r="I968" s="16">
        <f>SUMIFS('Filing Data'!$X:$X,'Filing Data'!$D:$D,'Benchmark Value'!$B968)</f>
        <v>0</v>
      </c>
      <c r="J968" s="16">
        <f t="shared" si="206"/>
        <v>57493512.713882759</v>
      </c>
      <c r="K968" s="10">
        <f>SUM(I$11:I967)</f>
        <v>28015936.438124154</v>
      </c>
      <c r="L968" s="27">
        <f t="shared" si="203"/>
        <v>365</v>
      </c>
      <c r="M968" s="7">
        <f t="shared" si="211"/>
        <v>157516.47318871989</v>
      </c>
      <c r="N968" s="7">
        <f>IF(ISNA(VLOOKUP(B968,'Distribution Data'!$G:$H,2,FALSE)),0,VLOOKUP(B968,'Distribution Data'!$G:$H,2,FALSE))</f>
        <v>0</v>
      </c>
      <c r="O968" s="16">
        <f>IF(ISNA(INDEX($C967:$C$3618,MATCH(TRUE,INDEX($C967:$C$3618&lt;&gt;$C967,0),0))), O967, INDEX($C967:$C$3618,MATCH(TRUE,INDEX($C967:$C$3618&lt;&gt;$C967,0),0)))</f>
        <v>2512144251.2157993</v>
      </c>
      <c r="P968" s="16">
        <f t="shared" si="215"/>
        <v>2314665265.1917253</v>
      </c>
      <c r="Q968" s="27">
        <f t="shared" si="207"/>
        <v>89</v>
      </c>
      <c r="R968" s="7">
        <f t="shared" si="212"/>
        <v>2218865.0115064504</v>
      </c>
      <c r="S968" s="7">
        <f t="shared" si="204"/>
        <v>1972669.6194934703</v>
      </c>
      <c r="T968" s="5">
        <f>VLOOKUP($B968,'Benchmark Data'!$A:$B,2,FALSE)</f>
        <v>16.059999999999999</v>
      </c>
      <c r="U968" s="12">
        <f t="shared" si="213"/>
        <v>1.0641727969990803E-2</v>
      </c>
      <c r="V968" s="7">
        <f t="shared" si="214"/>
        <v>3017665674.1547403</v>
      </c>
    </row>
    <row r="969" spans="1:22" x14ac:dyDescent="0.25">
      <c r="A969" s="5">
        <f t="shared" si="205"/>
        <v>2006</v>
      </c>
      <c r="B969" s="6">
        <f t="shared" si="208"/>
        <v>38909</v>
      </c>
      <c r="C969" s="7">
        <f>MAX(SUMIFS('Filing Data'!$V:$V,'Filing Data'!$D:$D,'Benchmark Value'!$B969),C968)</f>
        <v>2314665265.1917253</v>
      </c>
      <c r="D969" s="7">
        <f>SUMIFS('Filing Data'!$Z:$Z,'Filing Data'!$D:$D,'Benchmark Value'!$B969)</f>
        <v>0</v>
      </c>
      <c r="E969" s="16">
        <f t="shared" si="209"/>
        <v>-32367805.370854922</v>
      </c>
      <c r="F969" s="10">
        <f>SUM(D$11:D968)</f>
        <v>-15253541.340253821</v>
      </c>
      <c r="G969" s="10">
        <f t="shared" si="202"/>
        <v>365</v>
      </c>
      <c r="H969" s="7">
        <f t="shared" si="210"/>
        <v>-88678.918824260065</v>
      </c>
      <c r="I969" s="16">
        <f>SUMIFS('Filing Data'!$X:$X,'Filing Data'!$D:$D,'Benchmark Value'!$B969)</f>
        <v>0</v>
      </c>
      <c r="J969" s="16">
        <f t="shared" si="206"/>
        <v>57493512.713882759</v>
      </c>
      <c r="K969" s="10">
        <f>SUM(I$11:I968)</f>
        <v>28015936.438124154</v>
      </c>
      <c r="L969" s="27">
        <f t="shared" si="203"/>
        <v>365</v>
      </c>
      <c r="M969" s="7">
        <f t="shared" si="211"/>
        <v>157516.47318871989</v>
      </c>
      <c r="N969" s="7">
        <f>IF(ISNA(VLOOKUP(B969,'Distribution Data'!$G:$H,2,FALSE)),0,VLOOKUP(B969,'Distribution Data'!$G:$H,2,FALSE))</f>
        <v>0</v>
      </c>
      <c r="O969" s="16">
        <f>IF(ISNA(INDEX($C968:$C$3618,MATCH(TRUE,INDEX($C968:$C$3618&lt;&gt;$C968,0),0))), O968, INDEX($C968:$C$3618,MATCH(TRUE,INDEX($C968:$C$3618&lt;&gt;$C968,0),0)))</f>
        <v>2512144251.2157993</v>
      </c>
      <c r="P969" s="16">
        <f t="shared" si="215"/>
        <v>2314665265.1917253</v>
      </c>
      <c r="Q969" s="27">
        <f t="shared" si="207"/>
        <v>89</v>
      </c>
      <c r="R969" s="7">
        <f t="shared" si="212"/>
        <v>2218865.0115064504</v>
      </c>
      <c r="S969" s="7">
        <f t="shared" si="204"/>
        <v>1972669.6194934703</v>
      </c>
      <c r="T969" s="5">
        <f>VLOOKUP($B969,'Benchmark Data'!$A:$B,2,FALSE)</f>
        <v>16.07</v>
      </c>
      <c r="U969" s="12">
        <f t="shared" si="213"/>
        <v>6.2247123080560627E-4</v>
      </c>
      <c r="V969" s="7">
        <f t="shared" si="214"/>
        <v>3021517338.5900211</v>
      </c>
    </row>
    <row r="970" spans="1:22" x14ac:dyDescent="0.25">
      <c r="A970" s="5">
        <f t="shared" si="205"/>
        <v>2006</v>
      </c>
      <c r="B970" s="6">
        <f t="shared" si="208"/>
        <v>38910</v>
      </c>
      <c r="C970" s="7">
        <f>MAX(SUMIFS('Filing Data'!$V:$V,'Filing Data'!$D:$D,'Benchmark Value'!$B970),C969)</f>
        <v>2314665265.1917253</v>
      </c>
      <c r="D970" s="7">
        <f>SUMIFS('Filing Data'!$Z:$Z,'Filing Data'!$D:$D,'Benchmark Value'!$B970)</f>
        <v>0</v>
      </c>
      <c r="E970" s="16">
        <f t="shared" si="209"/>
        <v>-32367805.370854922</v>
      </c>
      <c r="F970" s="10">
        <f>SUM(D$11:D969)</f>
        <v>-15253541.340253821</v>
      </c>
      <c r="G970" s="10">
        <f t="shared" si="202"/>
        <v>365</v>
      </c>
      <c r="H970" s="7">
        <f t="shared" si="210"/>
        <v>-88678.918824260065</v>
      </c>
      <c r="I970" s="16">
        <f>SUMIFS('Filing Data'!$X:$X,'Filing Data'!$D:$D,'Benchmark Value'!$B970)</f>
        <v>0</v>
      </c>
      <c r="J970" s="16">
        <f t="shared" si="206"/>
        <v>57493512.713882759</v>
      </c>
      <c r="K970" s="10">
        <f>SUM(I$11:I969)</f>
        <v>28015936.438124154</v>
      </c>
      <c r="L970" s="27">
        <f t="shared" si="203"/>
        <v>365</v>
      </c>
      <c r="M970" s="7">
        <f t="shared" si="211"/>
        <v>157516.47318871989</v>
      </c>
      <c r="N970" s="7">
        <f>IF(ISNA(VLOOKUP(B970,'Distribution Data'!$G:$H,2,FALSE)),0,VLOOKUP(B970,'Distribution Data'!$G:$H,2,FALSE))</f>
        <v>0</v>
      </c>
      <c r="O970" s="16">
        <f>IF(ISNA(INDEX($C969:$C$3618,MATCH(TRUE,INDEX($C969:$C$3618&lt;&gt;$C969,0),0))), O969, INDEX($C969:$C$3618,MATCH(TRUE,INDEX($C969:$C$3618&lt;&gt;$C969,0),0)))</f>
        <v>2512144251.2157993</v>
      </c>
      <c r="P970" s="16">
        <f t="shared" si="215"/>
        <v>2314665265.1917253</v>
      </c>
      <c r="Q970" s="27">
        <f t="shared" si="207"/>
        <v>89</v>
      </c>
      <c r="R970" s="7">
        <f t="shared" si="212"/>
        <v>2218865.0115064504</v>
      </c>
      <c r="S970" s="7">
        <f t="shared" si="204"/>
        <v>1972669.6194934703</v>
      </c>
      <c r="T970" s="5">
        <f>VLOOKUP($B970,'Benchmark Data'!$A:$B,2,FALSE)</f>
        <v>16.13</v>
      </c>
      <c r="U970" s="12">
        <f t="shared" si="213"/>
        <v>3.7267123876962914E-3</v>
      </c>
      <c r="V970" s="7">
        <f t="shared" si="214"/>
        <v>3034771342.3921781</v>
      </c>
    </row>
    <row r="971" spans="1:22" x14ac:dyDescent="0.25">
      <c r="A971" s="5">
        <f t="shared" si="205"/>
        <v>2006</v>
      </c>
      <c r="B971" s="6">
        <f t="shared" si="208"/>
        <v>38911</v>
      </c>
      <c r="C971" s="7">
        <f>MAX(SUMIFS('Filing Data'!$V:$V,'Filing Data'!$D:$D,'Benchmark Value'!$B971),C970)</f>
        <v>2314665265.1917253</v>
      </c>
      <c r="D971" s="7">
        <f>SUMIFS('Filing Data'!$Z:$Z,'Filing Data'!$D:$D,'Benchmark Value'!$B971)</f>
        <v>0</v>
      </c>
      <c r="E971" s="16">
        <f t="shared" si="209"/>
        <v>-32367805.370854922</v>
      </c>
      <c r="F971" s="10">
        <f>SUM(D$11:D970)</f>
        <v>-15253541.340253821</v>
      </c>
      <c r="G971" s="10">
        <f t="shared" ref="G971:G1034" si="216">COUNTIFS(F$11:F$3618,F971,A$11:A$3618,YEAR(B971))</f>
        <v>365</v>
      </c>
      <c r="H971" s="7">
        <f t="shared" si="210"/>
        <v>-88678.918824260065</v>
      </c>
      <c r="I971" s="16">
        <f>SUMIFS('Filing Data'!$X:$X,'Filing Data'!$D:$D,'Benchmark Value'!$B971)</f>
        <v>0</v>
      </c>
      <c r="J971" s="16">
        <f t="shared" si="206"/>
        <v>57493512.713882759</v>
      </c>
      <c r="K971" s="10">
        <f>SUM(I$11:I970)</f>
        <v>28015936.438124154</v>
      </c>
      <c r="L971" s="27">
        <f t="shared" ref="L971:L1034" si="217">COUNTIFS(K$11:K$3618,K971,A$11:A$3618,YEAR(B971))</f>
        <v>365</v>
      </c>
      <c r="M971" s="7">
        <f t="shared" si="211"/>
        <v>157516.47318871989</v>
      </c>
      <c r="N971" s="7">
        <f>IF(ISNA(VLOOKUP(B971,'Distribution Data'!$G:$H,2,FALSE)),0,VLOOKUP(B971,'Distribution Data'!$G:$H,2,FALSE))</f>
        <v>0</v>
      </c>
      <c r="O971" s="16">
        <f>IF(ISNA(INDEX($C970:$C$3618,MATCH(TRUE,INDEX($C970:$C$3618&lt;&gt;$C970,0),0))), O970, INDEX($C970:$C$3618,MATCH(TRUE,INDEX($C970:$C$3618&lt;&gt;$C970,0),0)))</f>
        <v>2512144251.2157993</v>
      </c>
      <c r="P971" s="16">
        <f t="shared" si="215"/>
        <v>2314665265.1917253</v>
      </c>
      <c r="Q971" s="27">
        <f t="shared" si="207"/>
        <v>89</v>
      </c>
      <c r="R971" s="7">
        <f t="shared" si="212"/>
        <v>2218865.0115064504</v>
      </c>
      <c r="S971" s="7">
        <f t="shared" ref="S971:S1034" si="218">IF(AND($E$3&lt;&gt;"Y",$E$4&lt;&gt;"Y"),R971-N971+H971, IF(AND($E$3="Y",$E$4="Y"), R971-N971-M971, IF($E$4="Y", R971-N971-M971+H971, IF($E$3="Y", R971-N971, R971-N971))))</f>
        <v>1972669.6194934703</v>
      </c>
      <c r="T971" s="5">
        <f>VLOOKUP($B971,'Benchmark Data'!$A:$B,2,FALSE)</f>
        <v>15.92</v>
      </c>
      <c r="U971" s="12">
        <f t="shared" si="213"/>
        <v>-1.3104711720880536E-2</v>
      </c>
      <c r="V971" s="7">
        <f t="shared" si="214"/>
        <v>2997233659.7548609</v>
      </c>
    </row>
    <row r="972" spans="1:22" x14ac:dyDescent="0.25">
      <c r="A972" s="5">
        <f t="shared" ref="A972:A1035" si="219">YEAR(B972)</f>
        <v>2006</v>
      </c>
      <c r="B972" s="6">
        <f t="shared" si="208"/>
        <v>38912</v>
      </c>
      <c r="C972" s="7">
        <f>MAX(SUMIFS('Filing Data'!$V:$V,'Filing Data'!$D:$D,'Benchmark Value'!$B972),C971)</f>
        <v>2314665265.1917253</v>
      </c>
      <c r="D972" s="7">
        <f>SUMIFS('Filing Data'!$Z:$Z,'Filing Data'!$D:$D,'Benchmark Value'!$B972)</f>
        <v>0</v>
      </c>
      <c r="E972" s="16">
        <f t="shared" si="209"/>
        <v>-32367805.370854922</v>
      </c>
      <c r="F972" s="10">
        <f>SUM(D$11:D971)</f>
        <v>-15253541.340253821</v>
      </c>
      <c r="G972" s="10">
        <f t="shared" si="216"/>
        <v>365</v>
      </c>
      <c r="H972" s="7">
        <f t="shared" si="210"/>
        <v>-88678.918824260065</v>
      </c>
      <c r="I972" s="16">
        <f>SUMIFS('Filing Data'!$X:$X,'Filing Data'!$D:$D,'Benchmark Value'!$B972)</f>
        <v>0</v>
      </c>
      <c r="J972" s="16">
        <f t="shared" ref="J972:J1035" si="220">IF(I972&lt;&gt;0,J971,IF(ISNA(INDEX($I972:$I1336,MATCH(TRUE,INDEX($I972:$I1336&lt;&gt;$I972,0),0))),0,INDEX($I972:$I1336,MATCH(TRUE,INDEX($I972:$I1336&lt;&gt;$I972,0),0))))</f>
        <v>57493512.713882759</v>
      </c>
      <c r="K972" s="10">
        <f>SUM(I$11:I971)</f>
        <v>28015936.438124154</v>
      </c>
      <c r="L972" s="27">
        <f t="shared" si="217"/>
        <v>365</v>
      </c>
      <c r="M972" s="7">
        <f t="shared" si="211"/>
        <v>157516.47318871989</v>
      </c>
      <c r="N972" s="7">
        <f>IF(ISNA(VLOOKUP(B972,'Distribution Data'!$G:$H,2,FALSE)),0,VLOOKUP(B972,'Distribution Data'!$G:$H,2,FALSE))</f>
        <v>0</v>
      </c>
      <c r="O972" s="16">
        <f>IF(ISNA(INDEX($C971:$C$3618,MATCH(TRUE,INDEX($C971:$C$3618&lt;&gt;$C971,0),0))), O971, INDEX($C971:$C$3618,MATCH(TRUE,INDEX($C971:$C$3618&lt;&gt;$C971,0),0)))</f>
        <v>2512144251.2157993</v>
      </c>
      <c r="P972" s="16">
        <f t="shared" si="215"/>
        <v>2314665265.1917253</v>
      </c>
      <c r="Q972" s="27">
        <f t="shared" ref="Q972:Q1035" si="221">MATCH($O972,$C$11:$C$3618,0)-MATCH($C971,$C$11:$C$3618,0)</f>
        <v>89</v>
      </c>
      <c r="R972" s="7">
        <f t="shared" si="212"/>
        <v>2218865.0115064504</v>
      </c>
      <c r="S972" s="7">
        <f t="shared" si="218"/>
        <v>1972669.6194934703</v>
      </c>
      <c r="T972" s="5">
        <f>VLOOKUP($B972,'Benchmark Data'!$A:$B,2,FALSE)</f>
        <v>15.71</v>
      </c>
      <c r="U972" s="12">
        <f t="shared" si="213"/>
        <v>-1.3278728148707154E-2</v>
      </c>
      <c r="V972" s="7">
        <f t="shared" si="214"/>
        <v>2959669955.7218089</v>
      </c>
    </row>
    <row r="973" spans="1:22" x14ac:dyDescent="0.25">
      <c r="A973" s="5">
        <f t="shared" si="219"/>
        <v>2006</v>
      </c>
      <c r="B973" s="6">
        <f t="shared" ref="B973:B1036" si="222">B972+1</f>
        <v>38913</v>
      </c>
      <c r="C973" s="7">
        <f>MAX(SUMIFS('Filing Data'!$V:$V,'Filing Data'!$D:$D,'Benchmark Value'!$B973),C972)</f>
        <v>2314665265.1917253</v>
      </c>
      <c r="D973" s="7">
        <f>SUMIFS('Filing Data'!$Z:$Z,'Filing Data'!$D:$D,'Benchmark Value'!$B973)</f>
        <v>0</v>
      </c>
      <c r="E973" s="16">
        <f t="shared" ref="E973:E1036" si="223">IF(D973&lt;&gt;0,E972,IF(ISNA(INDEX($D973:$D1337,MATCH(TRUE,INDEX($D973:$D1337&lt;&gt;$D973,0),0))),0,INDEX($D973:$D1337,MATCH(TRUE,INDEX($D973:$D1337&lt;&gt;$D973,0),0))))</f>
        <v>-32367805.370854922</v>
      </c>
      <c r="F973" s="10">
        <f>SUM(D$11:D972)</f>
        <v>-15253541.340253821</v>
      </c>
      <c r="G973" s="10">
        <f t="shared" si="216"/>
        <v>365</v>
      </c>
      <c r="H973" s="7">
        <f t="shared" ref="H973:H1036" si="224">E973/G973</f>
        <v>-88678.918824260065</v>
      </c>
      <c r="I973" s="16">
        <f>SUMIFS('Filing Data'!$X:$X,'Filing Data'!$D:$D,'Benchmark Value'!$B973)</f>
        <v>0</v>
      </c>
      <c r="J973" s="16">
        <f t="shared" si="220"/>
        <v>57493512.713882759</v>
      </c>
      <c r="K973" s="10">
        <f>SUM(I$11:I972)</f>
        <v>28015936.438124154</v>
      </c>
      <c r="L973" s="27">
        <f t="shared" si="217"/>
        <v>365</v>
      </c>
      <c r="M973" s="7">
        <f t="shared" ref="M973:M1036" si="225">J973/L973</f>
        <v>157516.47318871989</v>
      </c>
      <c r="N973" s="7">
        <f>IF(ISNA(VLOOKUP(B973,'Distribution Data'!$G:$H,2,FALSE)),0,VLOOKUP(B973,'Distribution Data'!$G:$H,2,FALSE))</f>
        <v>0</v>
      </c>
      <c r="O973" s="16">
        <f>IF(ISNA(INDEX($C972:$C$3618,MATCH(TRUE,INDEX($C972:$C$3618&lt;&gt;$C972,0),0))), O972, INDEX($C972:$C$3618,MATCH(TRUE,INDEX($C972:$C$3618&lt;&gt;$C972,0),0)))</f>
        <v>2512144251.2157993</v>
      </c>
      <c r="P973" s="16">
        <f t="shared" si="215"/>
        <v>2314665265.1917253</v>
      </c>
      <c r="Q973" s="27">
        <f t="shared" si="221"/>
        <v>89</v>
      </c>
      <c r="R973" s="7">
        <f t="shared" ref="R973:R1036" si="226">IF(Q973=0, 0, (O973-P973)/Q973)</f>
        <v>2218865.0115064504</v>
      </c>
      <c r="S973" s="7">
        <f t="shared" si="218"/>
        <v>1972669.6194934703</v>
      </c>
      <c r="T973" s="5">
        <f>VLOOKUP($B973,'Benchmark Data'!$A:$B,2,FALSE)</f>
        <v>15.71</v>
      </c>
      <c r="U973" s="12">
        <f t="shared" ref="U973:U1036" si="227">LN(T973/T972)</f>
        <v>0</v>
      </c>
      <c r="V973" s="7">
        <f t="shared" ref="V973:V1036" si="228">V972*EXP($U973)+$S973</f>
        <v>2961642625.3413024</v>
      </c>
    </row>
    <row r="974" spans="1:22" x14ac:dyDescent="0.25">
      <c r="A974" s="5">
        <f t="shared" si="219"/>
        <v>2006</v>
      </c>
      <c r="B974" s="6">
        <f t="shared" si="222"/>
        <v>38914</v>
      </c>
      <c r="C974" s="7">
        <f>MAX(SUMIFS('Filing Data'!$V:$V,'Filing Data'!$D:$D,'Benchmark Value'!$B974),C973)</f>
        <v>2314665265.1917253</v>
      </c>
      <c r="D974" s="7">
        <f>SUMIFS('Filing Data'!$Z:$Z,'Filing Data'!$D:$D,'Benchmark Value'!$B974)</f>
        <v>0</v>
      </c>
      <c r="E974" s="16">
        <f t="shared" si="223"/>
        <v>-32367805.370854922</v>
      </c>
      <c r="F974" s="10">
        <f>SUM(D$11:D973)</f>
        <v>-15253541.340253821</v>
      </c>
      <c r="G974" s="10">
        <f t="shared" si="216"/>
        <v>365</v>
      </c>
      <c r="H974" s="7">
        <f t="shared" si="224"/>
        <v>-88678.918824260065</v>
      </c>
      <c r="I974" s="16">
        <f>SUMIFS('Filing Data'!$X:$X,'Filing Data'!$D:$D,'Benchmark Value'!$B974)</f>
        <v>0</v>
      </c>
      <c r="J974" s="16">
        <f t="shared" si="220"/>
        <v>57493512.713882759</v>
      </c>
      <c r="K974" s="10">
        <f>SUM(I$11:I973)</f>
        <v>28015936.438124154</v>
      </c>
      <c r="L974" s="27">
        <f t="shared" si="217"/>
        <v>365</v>
      </c>
      <c r="M974" s="7">
        <f t="shared" si="225"/>
        <v>157516.47318871989</v>
      </c>
      <c r="N974" s="7">
        <f>IF(ISNA(VLOOKUP(B974,'Distribution Data'!$G:$H,2,FALSE)),0,VLOOKUP(B974,'Distribution Data'!$G:$H,2,FALSE))</f>
        <v>0</v>
      </c>
      <c r="O974" s="16">
        <f>IF(ISNA(INDEX($C973:$C$3618,MATCH(TRUE,INDEX($C973:$C$3618&lt;&gt;$C973,0),0))), O973, INDEX($C973:$C$3618,MATCH(TRUE,INDEX($C973:$C$3618&lt;&gt;$C973,0),0)))</f>
        <v>2512144251.2157993</v>
      </c>
      <c r="P974" s="16">
        <f t="shared" si="215"/>
        <v>2314665265.1917253</v>
      </c>
      <c r="Q974" s="27">
        <f t="shared" si="221"/>
        <v>89</v>
      </c>
      <c r="R974" s="7">
        <f t="shared" si="226"/>
        <v>2218865.0115064504</v>
      </c>
      <c r="S974" s="7">
        <f t="shared" si="218"/>
        <v>1972669.6194934703</v>
      </c>
      <c r="T974" s="5">
        <f>VLOOKUP($B974,'Benchmark Data'!$A:$B,2,FALSE)</f>
        <v>15.71</v>
      </c>
      <c r="U974" s="12">
        <f t="shared" si="227"/>
        <v>0</v>
      </c>
      <c r="V974" s="7">
        <f t="shared" si="228"/>
        <v>2963615294.9607959</v>
      </c>
    </row>
    <row r="975" spans="1:22" x14ac:dyDescent="0.25">
      <c r="A975" s="5">
        <f t="shared" si="219"/>
        <v>2006</v>
      </c>
      <c r="B975" s="6">
        <f t="shared" si="222"/>
        <v>38915</v>
      </c>
      <c r="C975" s="7">
        <f>MAX(SUMIFS('Filing Data'!$V:$V,'Filing Data'!$D:$D,'Benchmark Value'!$B975),C974)</f>
        <v>2314665265.1917253</v>
      </c>
      <c r="D975" s="7">
        <f>SUMIFS('Filing Data'!$Z:$Z,'Filing Data'!$D:$D,'Benchmark Value'!$B975)</f>
        <v>0</v>
      </c>
      <c r="E975" s="16">
        <f t="shared" si="223"/>
        <v>-32367805.370854922</v>
      </c>
      <c r="F975" s="10">
        <f>SUM(D$11:D974)</f>
        <v>-15253541.340253821</v>
      </c>
      <c r="G975" s="10">
        <f t="shared" si="216"/>
        <v>365</v>
      </c>
      <c r="H975" s="7">
        <f t="shared" si="224"/>
        <v>-88678.918824260065</v>
      </c>
      <c r="I975" s="16">
        <f>SUMIFS('Filing Data'!$X:$X,'Filing Data'!$D:$D,'Benchmark Value'!$B975)</f>
        <v>0</v>
      </c>
      <c r="J975" s="16">
        <f t="shared" si="220"/>
        <v>57493512.713882759</v>
      </c>
      <c r="K975" s="10">
        <f>SUM(I$11:I974)</f>
        <v>28015936.438124154</v>
      </c>
      <c r="L975" s="27">
        <f t="shared" si="217"/>
        <v>365</v>
      </c>
      <c r="M975" s="7">
        <f t="shared" si="225"/>
        <v>157516.47318871989</v>
      </c>
      <c r="N975" s="7">
        <f>IF(ISNA(VLOOKUP(B975,'Distribution Data'!$G:$H,2,FALSE)),0,VLOOKUP(B975,'Distribution Data'!$G:$H,2,FALSE))</f>
        <v>0</v>
      </c>
      <c r="O975" s="16">
        <f>IF(ISNA(INDEX($C974:$C$3618,MATCH(TRUE,INDEX($C974:$C$3618&lt;&gt;$C974,0),0))), O974, INDEX($C974:$C$3618,MATCH(TRUE,INDEX($C974:$C$3618&lt;&gt;$C974,0),0)))</f>
        <v>2512144251.2157993</v>
      </c>
      <c r="P975" s="16">
        <f t="shared" si="215"/>
        <v>2314665265.1917253</v>
      </c>
      <c r="Q975" s="27">
        <f t="shared" si="221"/>
        <v>89</v>
      </c>
      <c r="R975" s="7">
        <f t="shared" si="226"/>
        <v>2218865.0115064504</v>
      </c>
      <c r="S975" s="7">
        <f t="shared" si="218"/>
        <v>1972669.6194934703</v>
      </c>
      <c r="T975" s="5">
        <f>VLOOKUP($B975,'Benchmark Data'!$A:$B,2,FALSE)</f>
        <v>15.7</v>
      </c>
      <c r="U975" s="12">
        <f t="shared" si="227"/>
        <v>-6.3673991326754003E-4</v>
      </c>
      <c r="V975" s="7">
        <f t="shared" si="228"/>
        <v>2963701513.0876341</v>
      </c>
    </row>
    <row r="976" spans="1:22" x14ac:dyDescent="0.25">
      <c r="A976" s="5">
        <f t="shared" si="219"/>
        <v>2006</v>
      </c>
      <c r="B976" s="6">
        <f t="shared" si="222"/>
        <v>38916</v>
      </c>
      <c r="C976" s="7">
        <f>MAX(SUMIFS('Filing Data'!$V:$V,'Filing Data'!$D:$D,'Benchmark Value'!$B976),C975)</f>
        <v>2314665265.1917253</v>
      </c>
      <c r="D976" s="7">
        <f>SUMIFS('Filing Data'!$Z:$Z,'Filing Data'!$D:$D,'Benchmark Value'!$B976)</f>
        <v>0</v>
      </c>
      <c r="E976" s="16">
        <f t="shared" si="223"/>
        <v>-32367805.370854922</v>
      </c>
      <c r="F976" s="10">
        <f>SUM(D$11:D975)</f>
        <v>-15253541.340253821</v>
      </c>
      <c r="G976" s="10">
        <f t="shared" si="216"/>
        <v>365</v>
      </c>
      <c r="H976" s="7">
        <f t="shared" si="224"/>
        <v>-88678.918824260065</v>
      </c>
      <c r="I976" s="16">
        <f>SUMIFS('Filing Data'!$X:$X,'Filing Data'!$D:$D,'Benchmark Value'!$B976)</f>
        <v>0</v>
      </c>
      <c r="J976" s="16">
        <f t="shared" si="220"/>
        <v>57493512.713882759</v>
      </c>
      <c r="K976" s="10">
        <f>SUM(I$11:I975)</f>
        <v>28015936.438124154</v>
      </c>
      <c r="L976" s="27">
        <f t="shared" si="217"/>
        <v>365</v>
      </c>
      <c r="M976" s="7">
        <f t="shared" si="225"/>
        <v>157516.47318871989</v>
      </c>
      <c r="N976" s="7">
        <f>IF(ISNA(VLOOKUP(B976,'Distribution Data'!$G:$H,2,FALSE)),0,VLOOKUP(B976,'Distribution Data'!$G:$H,2,FALSE))</f>
        <v>0</v>
      </c>
      <c r="O976" s="16">
        <f>IF(ISNA(INDEX($C975:$C$3618,MATCH(TRUE,INDEX($C975:$C$3618&lt;&gt;$C975,0),0))), O975, INDEX($C975:$C$3618,MATCH(TRUE,INDEX($C975:$C$3618&lt;&gt;$C975,0),0)))</f>
        <v>2512144251.2157993</v>
      </c>
      <c r="P976" s="16">
        <f t="shared" si="215"/>
        <v>2314665265.1917253</v>
      </c>
      <c r="Q976" s="27">
        <f t="shared" si="221"/>
        <v>89</v>
      </c>
      <c r="R976" s="7">
        <f t="shared" si="226"/>
        <v>2218865.0115064504</v>
      </c>
      <c r="S976" s="7">
        <f t="shared" si="218"/>
        <v>1972669.6194934703</v>
      </c>
      <c r="T976" s="5">
        <f>VLOOKUP($B976,'Benchmark Data'!$A:$B,2,FALSE)</f>
        <v>15.89</v>
      </c>
      <c r="U976" s="12">
        <f t="shared" si="227"/>
        <v>1.2029268194362345E-2</v>
      </c>
      <c r="V976" s="7">
        <f t="shared" si="228"/>
        <v>3001540634.1393986</v>
      </c>
    </row>
    <row r="977" spans="1:22" x14ac:dyDescent="0.25">
      <c r="A977" s="5">
        <f t="shared" si="219"/>
        <v>2006</v>
      </c>
      <c r="B977" s="6">
        <f t="shared" si="222"/>
        <v>38917</v>
      </c>
      <c r="C977" s="7">
        <f>MAX(SUMIFS('Filing Data'!$V:$V,'Filing Data'!$D:$D,'Benchmark Value'!$B977),C976)</f>
        <v>2314665265.1917253</v>
      </c>
      <c r="D977" s="7">
        <f>SUMIFS('Filing Data'!$Z:$Z,'Filing Data'!$D:$D,'Benchmark Value'!$B977)</f>
        <v>0</v>
      </c>
      <c r="E977" s="16">
        <f t="shared" si="223"/>
        <v>-32367805.370854922</v>
      </c>
      <c r="F977" s="10">
        <f>SUM(D$11:D976)</f>
        <v>-15253541.340253821</v>
      </c>
      <c r="G977" s="10">
        <f t="shared" si="216"/>
        <v>365</v>
      </c>
      <c r="H977" s="7">
        <f t="shared" si="224"/>
        <v>-88678.918824260065</v>
      </c>
      <c r="I977" s="16">
        <f>SUMIFS('Filing Data'!$X:$X,'Filing Data'!$D:$D,'Benchmark Value'!$B977)</f>
        <v>0</v>
      </c>
      <c r="J977" s="16">
        <f t="shared" si="220"/>
        <v>57493512.713882759</v>
      </c>
      <c r="K977" s="10">
        <f>SUM(I$11:I976)</f>
        <v>28015936.438124154</v>
      </c>
      <c r="L977" s="27">
        <f t="shared" si="217"/>
        <v>365</v>
      </c>
      <c r="M977" s="7">
        <f t="shared" si="225"/>
        <v>157516.47318871989</v>
      </c>
      <c r="N977" s="7">
        <f>IF(ISNA(VLOOKUP(B977,'Distribution Data'!$G:$H,2,FALSE)),0,VLOOKUP(B977,'Distribution Data'!$G:$H,2,FALSE))</f>
        <v>0</v>
      </c>
      <c r="O977" s="16">
        <f>IF(ISNA(INDEX($C976:$C$3618,MATCH(TRUE,INDEX($C976:$C$3618&lt;&gt;$C976,0),0))), O976, INDEX($C976:$C$3618,MATCH(TRUE,INDEX($C976:$C$3618&lt;&gt;$C976,0),0)))</f>
        <v>2512144251.2157993</v>
      </c>
      <c r="P977" s="16">
        <f t="shared" si="215"/>
        <v>2314665265.1917253</v>
      </c>
      <c r="Q977" s="27">
        <f t="shared" si="221"/>
        <v>89</v>
      </c>
      <c r="R977" s="7">
        <f t="shared" si="226"/>
        <v>2218865.0115064504</v>
      </c>
      <c r="S977" s="7">
        <f t="shared" si="218"/>
        <v>1972669.6194934703</v>
      </c>
      <c r="T977" s="5">
        <f>VLOOKUP($B977,'Benchmark Data'!$A:$B,2,FALSE)</f>
        <v>16.190000000000001</v>
      </c>
      <c r="U977" s="12">
        <f t="shared" si="227"/>
        <v>1.8703787140919106E-2</v>
      </c>
      <c r="V977" s="7">
        <f t="shared" si="228"/>
        <v>3060181786.467628</v>
      </c>
    </row>
    <row r="978" spans="1:22" x14ac:dyDescent="0.25">
      <c r="A978" s="5">
        <f t="shared" si="219"/>
        <v>2006</v>
      </c>
      <c r="B978" s="6">
        <f t="shared" si="222"/>
        <v>38918</v>
      </c>
      <c r="C978" s="7">
        <f>MAX(SUMIFS('Filing Data'!$V:$V,'Filing Data'!$D:$D,'Benchmark Value'!$B978),C977)</f>
        <v>2314665265.1917253</v>
      </c>
      <c r="D978" s="7">
        <f>SUMIFS('Filing Data'!$Z:$Z,'Filing Data'!$D:$D,'Benchmark Value'!$B978)</f>
        <v>0</v>
      </c>
      <c r="E978" s="16">
        <f t="shared" si="223"/>
        <v>-32367805.370854922</v>
      </c>
      <c r="F978" s="10">
        <f>SUM(D$11:D977)</f>
        <v>-15253541.340253821</v>
      </c>
      <c r="G978" s="10">
        <f t="shared" si="216"/>
        <v>365</v>
      </c>
      <c r="H978" s="7">
        <f t="shared" si="224"/>
        <v>-88678.918824260065</v>
      </c>
      <c r="I978" s="16">
        <f>SUMIFS('Filing Data'!$X:$X,'Filing Data'!$D:$D,'Benchmark Value'!$B978)</f>
        <v>0</v>
      </c>
      <c r="J978" s="16">
        <f t="shared" si="220"/>
        <v>57493512.713882759</v>
      </c>
      <c r="K978" s="10">
        <f>SUM(I$11:I977)</f>
        <v>28015936.438124154</v>
      </c>
      <c r="L978" s="27">
        <f t="shared" si="217"/>
        <v>365</v>
      </c>
      <c r="M978" s="7">
        <f t="shared" si="225"/>
        <v>157516.47318871989</v>
      </c>
      <c r="N978" s="7">
        <f>IF(ISNA(VLOOKUP(B978,'Distribution Data'!$G:$H,2,FALSE)),0,VLOOKUP(B978,'Distribution Data'!$G:$H,2,FALSE))</f>
        <v>0</v>
      </c>
      <c r="O978" s="16">
        <f>IF(ISNA(INDEX($C977:$C$3618,MATCH(TRUE,INDEX($C977:$C$3618&lt;&gt;$C977,0),0))), O977, INDEX($C977:$C$3618,MATCH(TRUE,INDEX($C977:$C$3618&lt;&gt;$C977,0),0)))</f>
        <v>2512144251.2157993</v>
      </c>
      <c r="P978" s="16">
        <f t="shared" si="215"/>
        <v>2314665265.1917253</v>
      </c>
      <c r="Q978" s="27">
        <f t="shared" si="221"/>
        <v>89</v>
      </c>
      <c r="R978" s="7">
        <f t="shared" si="226"/>
        <v>2218865.0115064504</v>
      </c>
      <c r="S978" s="7">
        <f t="shared" si="218"/>
        <v>1972669.6194934703</v>
      </c>
      <c r="T978" s="5">
        <f>VLOOKUP($B978,'Benchmark Data'!$A:$B,2,FALSE)</f>
        <v>16.03</v>
      </c>
      <c r="U978" s="12">
        <f t="shared" si="227"/>
        <v>-9.931801068082214E-3</v>
      </c>
      <c r="V978" s="7">
        <f t="shared" si="228"/>
        <v>3031911770.1183248</v>
      </c>
    </row>
    <row r="979" spans="1:22" x14ac:dyDescent="0.25">
      <c r="A979" s="5">
        <f t="shared" si="219"/>
        <v>2006</v>
      </c>
      <c r="B979" s="6">
        <f t="shared" si="222"/>
        <v>38919</v>
      </c>
      <c r="C979" s="7">
        <f>MAX(SUMIFS('Filing Data'!$V:$V,'Filing Data'!$D:$D,'Benchmark Value'!$B979),C978)</f>
        <v>2314665265.1917253</v>
      </c>
      <c r="D979" s="7">
        <f>SUMIFS('Filing Data'!$Z:$Z,'Filing Data'!$D:$D,'Benchmark Value'!$B979)</f>
        <v>0</v>
      </c>
      <c r="E979" s="16">
        <f t="shared" si="223"/>
        <v>-32367805.370854922</v>
      </c>
      <c r="F979" s="10">
        <f>SUM(D$11:D978)</f>
        <v>-15253541.340253821</v>
      </c>
      <c r="G979" s="10">
        <f t="shared" si="216"/>
        <v>365</v>
      </c>
      <c r="H979" s="7">
        <f t="shared" si="224"/>
        <v>-88678.918824260065</v>
      </c>
      <c r="I979" s="16">
        <f>SUMIFS('Filing Data'!$X:$X,'Filing Data'!$D:$D,'Benchmark Value'!$B979)</f>
        <v>0</v>
      </c>
      <c r="J979" s="16">
        <f t="shared" si="220"/>
        <v>57493512.713882759</v>
      </c>
      <c r="K979" s="10">
        <f>SUM(I$11:I978)</f>
        <v>28015936.438124154</v>
      </c>
      <c r="L979" s="27">
        <f t="shared" si="217"/>
        <v>365</v>
      </c>
      <c r="M979" s="7">
        <f t="shared" si="225"/>
        <v>157516.47318871989</v>
      </c>
      <c r="N979" s="7">
        <f>IF(ISNA(VLOOKUP(B979,'Distribution Data'!$G:$H,2,FALSE)),0,VLOOKUP(B979,'Distribution Data'!$G:$H,2,FALSE))</f>
        <v>0</v>
      </c>
      <c r="O979" s="16">
        <f>IF(ISNA(INDEX($C978:$C$3618,MATCH(TRUE,INDEX($C978:$C$3618&lt;&gt;$C978,0),0))), O978, INDEX($C978:$C$3618,MATCH(TRUE,INDEX($C978:$C$3618&lt;&gt;$C978,0),0)))</f>
        <v>2512144251.2157993</v>
      </c>
      <c r="P979" s="16">
        <f t="shared" si="215"/>
        <v>2314665265.1917253</v>
      </c>
      <c r="Q979" s="27">
        <f t="shared" si="221"/>
        <v>89</v>
      </c>
      <c r="R979" s="7">
        <f t="shared" si="226"/>
        <v>2218865.0115064504</v>
      </c>
      <c r="S979" s="7">
        <f t="shared" si="218"/>
        <v>1972669.6194934703</v>
      </c>
      <c r="T979" s="5">
        <f>VLOOKUP($B979,'Benchmark Data'!$A:$B,2,FALSE)</f>
        <v>15.77</v>
      </c>
      <c r="U979" s="12">
        <f t="shared" si="227"/>
        <v>-1.6352565646514657E-2</v>
      </c>
      <c r="V979" s="7">
        <f t="shared" si="228"/>
        <v>2984708079.1494985</v>
      </c>
    </row>
    <row r="980" spans="1:22" x14ac:dyDescent="0.25">
      <c r="A980" s="5">
        <f t="shared" si="219"/>
        <v>2006</v>
      </c>
      <c r="B980" s="6">
        <f t="shared" si="222"/>
        <v>38920</v>
      </c>
      <c r="C980" s="7">
        <f>MAX(SUMIFS('Filing Data'!$V:$V,'Filing Data'!$D:$D,'Benchmark Value'!$B980),C979)</f>
        <v>2314665265.1917253</v>
      </c>
      <c r="D980" s="7">
        <f>SUMIFS('Filing Data'!$Z:$Z,'Filing Data'!$D:$D,'Benchmark Value'!$B980)</f>
        <v>0</v>
      </c>
      <c r="E980" s="16">
        <f t="shared" si="223"/>
        <v>-32367805.370854922</v>
      </c>
      <c r="F980" s="10">
        <f>SUM(D$11:D979)</f>
        <v>-15253541.340253821</v>
      </c>
      <c r="G980" s="10">
        <f t="shared" si="216"/>
        <v>365</v>
      </c>
      <c r="H980" s="7">
        <f t="shared" si="224"/>
        <v>-88678.918824260065</v>
      </c>
      <c r="I980" s="16">
        <f>SUMIFS('Filing Data'!$X:$X,'Filing Data'!$D:$D,'Benchmark Value'!$B980)</f>
        <v>0</v>
      </c>
      <c r="J980" s="16">
        <f t="shared" si="220"/>
        <v>57493512.713882759</v>
      </c>
      <c r="K980" s="10">
        <f>SUM(I$11:I979)</f>
        <v>28015936.438124154</v>
      </c>
      <c r="L980" s="27">
        <f t="shared" si="217"/>
        <v>365</v>
      </c>
      <c r="M980" s="7">
        <f t="shared" si="225"/>
        <v>157516.47318871989</v>
      </c>
      <c r="N980" s="7">
        <f>IF(ISNA(VLOOKUP(B980,'Distribution Data'!$G:$H,2,FALSE)),0,VLOOKUP(B980,'Distribution Data'!$G:$H,2,FALSE))</f>
        <v>0</v>
      </c>
      <c r="O980" s="16">
        <f>IF(ISNA(INDEX($C979:$C$3618,MATCH(TRUE,INDEX($C979:$C$3618&lt;&gt;$C979,0),0))), O979, INDEX($C979:$C$3618,MATCH(TRUE,INDEX($C979:$C$3618&lt;&gt;$C979,0),0)))</f>
        <v>2512144251.2157993</v>
      </c>
      <c r="P980" s="16">
        <f t="shared" si="215"/>
        <v>2314665265.1917253</v>
      </c>
      <c r="Q980" s="27">
        <f t="shared" si="221"/>
        <v>89</v>
      </c>
      <c r="R980" s="7">
        <f t="shared" si="226"/>
        <v>2218865.0115064504</v>
      </c>
      <c r="S980" s="7">
        <f t="shared" si="218"/>
        <v>1972669.6194934703</v>
      </c>
      <c r="T980" s="5">
        <f>VLOOKUP($B980,'Benchmark Data'!$A:$B,2,FALSE)</f>
        <v>15.77</v>
      </c>
      <c r="U980" s="12">
        <f t="shared" si="227"/>
        <v>0</v>
      </c>
      <c r="V980" s="7">
        <f t="shared" si="228"/>
        <v>2986680748.7689919</v>
      </c>
    </row>
    <row r="981" spans="1:22" x14ac:dyDescent="0.25">
      <c r="A981" s="5">
        <f t="shared" si="219"/>
        <v>2006</v>
      </c>
      <c r="B981" s="6">
        <f t="shared" si="222"/>
        <v>38921</v>
      </c>
      <c r="C981" s="7">
        <f>MAX(SUMIFS('Filing Data'!$V:$V,'Filing Data'!$D:$D,'Benchmark Value'!$B981),C980)</f>
        <v>2314665265.1917253</v>
      </c>
      <c r="D981" s="7">
        <f>SUMIFS('Filing Data'!$Z:$Z,'Filing Data'!$D:$D,'Benchmark Value'!$B981)</f>
        <v>0</v>
      </c>
      <c r="E981" s="16">
        <f t="shared" si="223"/>
        <v>-32367805.370854922</v>
      </c>
      <c r="F981" s="10">
        <f>SUM(D$11:D980)</f>
        <v>-15253541.340253821</v>
      </c>
      <c r="G981" s="10">
        <f t="shared" si="216"/>
        <v>365</v>
      </c>
      <c r="H981" s="7">
        <f t="shared" si="224"/>
        <v>-88678.918824260065</v>
      </c>
      <c r="I981" s="16">
        <f>SUMIFS('Filing Data'!$X:$X,'Filing Data'!$D:$D,'Benchmark Value'!$B981)</f>
        <v>0</v>
      </c>
      <c r="J981" s="16">
        <f t="shared" si="220"/>
        <v>57493512.713882759</v>
      </c>
      <c r="K981" s="10">
        <f>SUM(I$11:I980)</f>
        <v>28015936.438124154</v>
      </c>
      <c r="L981" s="27">
        <f t="shared" si="217"/>
        <v>365</v>
      </c>
      <c r="M981" s="7">
        <f t="shared" si="225"/>
        <v>157516.47318871989</v>
      </c>
      <c r="N981" s="7">
        <f>IF(ISNA(VLOOKUP(B981,'Distribution Data'!$G:$H,2,FALSE)),0,VLOOKUP(B981,'Distribution Data'!$G:$H,2,FALSE))</f>
        <v>0</v>
      </c>
      <c r="O981" s="16">
        <f>IF(ISNA(INDEX($C980:$C$3618,MATCH(TRUE,INDEX($C980:$C$3618&lt;&gt;$C980,0),0))), O980, INDEX($C980:$C$3618,MATCH(TRUE,INDEX($C980:$C$3618&lt;&gt;$C980,0),0)))</f>
        <v>2512144251.2157993</v>
      </c>
      <c r="P981" s="16">
        <f t="shared" si="215"/>
        <v>2314665265.1917253</v>
      </c>
      <c r="Q981" s="27">
        <f t="shared" si="221"/>
        <v>89</v>
      </c>
      <c r="R981" s="7">
        <f t="shared" si="226"/>
        <v>2218865.0115064504</v>
      </c>
      <c r="S981" s="7">
        <f t="shared" si="218"/>
        <v>1972669.6194934703</v>
      </c>
      <c r="T981" s="5">
        <f>VLOOKUP($B981,'Benchmark Data'!$A:$B,2,FALSE)</f>
        <v>15.77</v>
      </c>
      <c r="U981" s="12">
        <f t="shared" si="227"/>
        <v>0</v>
      </c>
      <c r="V981" s="7">
        <f t="shared" si="228"/>
        <v>2988653418.3884854</v>
      </c>
    </row>
    <row r="982" spans="1:22" x14ac:dyDescent="0.25">
      <c r="A982" s="5">
        <f t="shared" si="219"/>
        <v>2006</v>
      </c>
      <c r="B982" s="6">
        <f t="shared" si="222"/>
        <v>38922</v>
      </c>
      <c r="C982" s="7">
        <f>MAX(SUMIFS('Filing Data'!$V:$V,'Filing Data'!$D:$D,'Benchmark Value'!$B982),C981)</f>
        <v>2314665265.1917253</v>
      </c>
      <c r="D982" s="7">
        <f>SUMIFS('Filing Data'!$Z:$Z,'Filing Data'!$D:$D,'Benchmark Value'!$B982)</f>
        <v>0</v>
      </c>
      <c r="E982" s="16">
        <f t="shared" si="223"/>
        <v>-32367805.370854922</v>
      </c>
      <c r="F982" s="10">
        <f>SUM(D$11:D981)</f>
        <v>-15253541.340253821</v>
      </c>
      <c r="G982" s="10">
        <f t="shared" si="216"/>
        <v>365</v>
      </c>
      <c r="H982" s="7">
        <f t="shared" si="224"/>
        <v>-88678.918824260065</v>
      </c>
      <c r="I982" s="16">
        <f>SUMIFS('Filing Data'!$X:$X,'Filing Data'!$D:$D,'Benchmark Value'!$B982)</f>
        <v>0</v>
      </c>
      <c r="J982" s="16">
        <f t="shared" si="220"/>
        <v>57493512.713882759</v>
      </c>
      <c r="K982" s="10">
        <f>SUM(I$11:I981)</f>
        <v>28015936.438124154</v>
      </c>
      <c r="L982" s="27">
        <f t="shared" si="217"/>
        <v>365</v>
      </c>
      <c r="M982" s="7">
        <f t="shared" si="225"/>
        <v>157516.47318871989</v>
      </c>
      <c r="N982" s="7">
        <f>IF(ISNA(VLOOKUP(B982,'Distribution Data'!$G:$H,2,FALSE)),0,VLOOKUP(B982,'Distribution Data'!$G:$H,2,FALSE))</f>
        <v>0</v>
      </c>
      <c r="O982" s="16">
        <f>IF(ISNA(INDEX($C981:$C$3618,MATCH(TRUE,INDEX($C981:$C$3618&lt;&gt;$C981,0),0))), O981, INDEX($C981:$C$3618,MATCH(TRUE,INDEX($C981:$C$3618&lt;&gt;$C981,0),0)))</f>
        <v>2512144251.2157993</v>
      </c>
      <c r="P982" s="16">
        <f t="shared" si="215"/>
        <v>2314665265.1917253</v>
      </c>
      <c r="Q982" s="27">
        <f t="shared" si="221"/>
        <v>89</v>
      </c>
      <c r="R982" s="7">
        <f t="shared" si="226"/>
        <v>2218865.0115064504</v>
      </c>
      <c r="S982" s="7">
        <f t="shared" si="218"/>
        <v>1972669.6194934703</v>
      </c>
      <c r="T982" s="5">
        <f>VLOOKUP($B982,'Benchmark Data'!$A:$B,2,FALSE)</f>
        <v>16.04</v>
      </c>
      <c r="U982" s="12">
        <f t="shared" si="227"/>
        <v>1.6976201463421298E-2</v>
      </c>
      <c r="V982" s="7">
        <f t="shared" si="228"/>
        <v>3041795169.9968748</v>
      </c>
    </row>
    <row r="983" spans="1:22" x14ac:dyDescent="0.25">
      <c r="A983" s="5">
        <f t="shared" si="219"/>
        <v>2006</v>
      </c>
      <c r="B983" s="6">
        <f t="shared" si="222"/>
        <v>38923</v>
      </c>
      <c r="C983" s="7">
        <f>MAX(SUMIFS('Filing Data'!$V:$V,'Filing Data'!$D:$D,'Benchmark Value'!$B983),C982)</f>
        <v>2314665265.1917253</v>
      </c>
      <c r="D983" s="7">
        <f>SUMIFS('Filing Data'!$Z:$Z,'Filing Data'!$D:$D,'Benchmark Value'!$B983)</f>
        <v>0</v>
      </c>
      <c r="E983" s="16">
        <f t="shared" si="223"/>
        <v>-32367805.370854922</v>
      </c>
      <c r="F983" s="10">
        <f>SUM(D$11:D982)</f>
        <v>-15253541.340253821</v>
      </c>
      <c r="G983" s="10">
        <f t="shared" si="216"/>
        <v>365</v>
      </c>
      <c r="H983" s="7">
        <f t="shared" si="224"/>
        <v>-88678.918824260065</v>
      </c>
      <c r="I983" s="16">
        <f>SUMIFS('Filing Data'!$X:$X,'Filing Data'!$D:$D,'Benchmark Value'!$B983)</f>
        <v>0</v>
      </c>
      <c r="J983" s="16">
        <f t="shared" si="220"/>
        <v>57493512.713882759</v>
      </c>
      <c r="K983" s="10">
        <f>SUM(I$11:I982)</f>
        <v>28015936.438124154</v>
      </c>
      <c r="L983" s="27">
        <f t="shared" si="217"/>
        <v>365</v>
      </c>
      <c r="M983" s="7">
        <f t="shared" si="225"/>
        <v>157516.47318871989</v>
      </c>
      <c r="N983" s="7">
        <f>IF(ISNA(VLOOKUP(B983,'Distribution Data'!$G:$H,2,FALSE)),0,VLOOKUP(B983,'Distribution Data'!$G:$H,2,FALSE))</f>
        <v>0</v>
      </c>
      <c r="O983" s="16">
        <f>IF(ISNA(INDEX($C982:$C$3618,MATCH(TRUE,INDEX($C982:$C$3618&lt;&gt;$C982,0),0))), O982, INDEX($C982:$C$3618,MATCH(TRUE,INDEX($C982:$C$3618&lt;&gt;$C982,0),0)))</f>
        <v>2512144251.2157993</v>
      </c>
      <c r="P983" s="16">
        <f t="shared" si="215"/>
        <v>2314665265.1917253</v>
      </c>
      <c r="Q983" s="27">
        <f t="shared" si="221"/>
        <v>89</v>
      </c>
      <c r="R983" s="7">
        <f t="shared" si="226"/>
        <v>2218865.0115064504</v>
      </c>
      <c r="S983" s="7">
        <f t="shared" si="218"/>
        <v>1972669.6194934703</v>
      </c>
      <c r="T983" s="5">
        <f>VLOOKUP($B983,'Benchmark Data'!$A:$B,2,FALSE)</f>
        <v>16.12</v>
      </c>
      <c r="U983" s="12">
        <f t="shared" si="227"/>
        <v>4.9751346401139289E-3</v>
      </c>
      <c r="V983" s="7">
        <f t="shared" si="228"/>
        <v>3058938887.8457794</v>
      </c>
    </row>
    <row r="984" spans="1:22" x14ac:dyDescent="0.25">
      <c r="A984" s="5">
        <f t="shared" si="219"/>
        <v>2006</v>
      </c>
      <c r="B984" s="6">
        <f t="shared" si="222"/>
        <v>38924</v>
      </c>
      <c r="C984" s="7">
        <f>MAX(SUMIFS('Filing Data'!$V:$V,'Filing Data'!$D:$D,'Benchmark Value'!$B984),C983)</f>
        <v>2314665265.1917253</v>
      </c>
      <c r="D984" s="7">
        <f>SUMIFS('Filing Data'!$Z:$Z,'Filing Data'!$D:$D,'Benchmark Value'!$B984)</f>
        <v>0</v>
      </c>
      <c r="E984" s="16">
        <f t="shared" si="223"/>
        <v>-32367805.370854922</v>
      </c>
      <c r="F984" s="10">
        <f>SUM(D$11:D983)</f>
        <v>-15253541.340253821</v>
      </c>
      <c r="G984" s="10">
        <f t="shared" si="216"/>
        <v>365</v>
      </c>
      <c r="H984" s="7">
        <f t="shared" si="224"/>
        <v>-88678.918824260065</v>
      </c>
      <c r="I984" s="16">
        <f>SUMIFS('Filing Data'!$X:$X,'Filing Data'!$D:$D,'Benchmark Value'!$B984)</f>
        <v>0</v>
      </c>
      <c r="J984" s="16">
        <f t="shared" si="220"/>
        <v>57493512.713882759</v>
      </c>
      <c r="K984" s="10">
        <f>SUM(I$11:I983)</f>
        <v>28015936.438124154</v>
      </c>
      <c r="L984" s="27">
        <f t="shared" si="217"/>
        <v>365</v>
      </c>
      <c r="M984" s="7">
        <f t="shared" si="225"/>
        <v>157516.47318871989</v>
      </c>
      <c r="N984" s="7">
        <f>IF(ISNA(VLOOKUP(B984,'Distribution Data'!$G:$H,2,FALSE)),0,VLOOKUP(B984,'Distribution Data'!$G:$H,2,FALSE))</f>
        <v>0</v>
      </c>
      <c r="O984" s="16">
        <f>IF(ISNA(INDEX($C983:$C$3618,MATCH(TRUE,INDEX($C983:$C$3618&lt;&gt;$C983,0),0))), O983, INDEX($C983:$C$3618,MATCH(TRUE,INDEX($C983:$C$3618&lt;&gt;$C983,0),0)))</f>
        <v>2512144251.2157993</v>
      </c>
      <c r="P984" s="16">
        <f t="shared" si="215"/>
        <v>2314665265.1917253</v>
      </c>
      <c r="Q984" s="27">
        <f t="shared" si="221"/>
        <v>89</v>
      </c>
      <c r="R984" s="7">
        <f t="shared" si="226"/>
        <v>2218865.0115064504</v>
      </c>
      <c r="S984" s="7">
        <f t="shared" si="218"/>
        <v>1972669.6194934703</v>
      </c>
      <c r="T984" s="5">
        <f>VLOOKUP($B984,'Benchmark Data'!$A:$B,2,FALSE)</f>
        <v>16.190000000000001</v>
      </c>
      <c r="U984" s="12">
        <f t="shared" si="227"/>
        <v>4.3330306110615424E-3</v>
      </c>
      <c r="V984" s="7">
        <f t="shared" si="228"/>
        <v>3074194790.8492188</v>
      </c>
    </row>
    <row r="985" spans="1:22" x14ac:dyDescent="0.25">
      <c r="A985" s="5">
        <f t="shared" si="219"/>
        <v>2006</v>
      </c>
      <c r="B985" s="6">
        <f t="shared" si="222"/>
        <v>38925</v>
      </c>
      <c r="C985" s="7">
        <f>MAX(SUMIFS('Filing Data'!$V:$V,'Filing Data'!$D:$D,'Benchmark Value'!$B985),C984)</f>
        <v>2314665265.1917253</v>
      </c>
      <c r="D985" s="7">
        <f>SUMIFS('Filing Data'!$Z:$Z,'Filing Data'!$D:$D,'Benchmark Value'!$B985)</f>
        <v>0</v>
      </c>
      <c r="E985" s="16">
        <f t="shared" si="223"/>
        <v>-32367805.370854922</v>
      </c>
      <c r="F985" s="10">
        <f>SUM(D$11:D984)</f>
        <v>-15253541.340253821</v>
      </c>
      <c r="G985" s="10">
        <f t="shared" si="216"/>
        <v>365</v>
      </c>
      <c r="H985" s="7">
        <f t="shared" si="224"/>
        <v>-88678.918824260065</v>
      </c>
      <c r="I985" s="16">
        <f>SUMIFS('Filing Data'!$X:$X,'Filing Data'!$D:$D,'Benchmark Value'!$B985)</f>
        <v>0</v>
      </c>
      <c r="J985" s="16">
        <f t="shared" si="220"/>
        <v>57493512.713882759</v>
      </c>
      <c r="K985" s="10">
        <f>SUM(I$11:I984)</f>
        <v>28015936.438124154</v>
      </c>
      <c r="L985" s="27">
        <f t="shared" si="217"/>
        <v>365</v>
      </c>
      <c r="M985" s="7">
        <f t="shared" si="225"/>
        <v>157516.47318871989</v>
      </c>
      <c r="N985" s="7">
        <f>IF(ISNA(VLOOKUP(B985,'Distribution Data'!$G:$H,2,FALSE)),0,VLOOKUP(B985,'Distribution Data'!$G:$H,2,FALSE))</f>
        <v>0</v>
      </c>
      <c r="O985" s="16">
        <f>IF(ISNA(INDEX($C984:$C$3618,MATCH(TRUE,INDEX($C984:$C$3618&lt;&gt;$C984,0),0))), O984, INDEX($C984:$C$3618,MATCH(TRUE,INDEX($C984:$C$3618&lt;&gt;$C984,0),0)))</f>
        <v>2512144251.2157993</v>
      </c>
      <c r="P985" s="16">
        <f t="shared" si="215"/>
        <v>2314665265.1917253</v>
      </c>
      <c r="Q985" s="27">
        <f t="shared" si="221"/>
        <v>89</v>
      </c>
      <c r="R985" s="7">
        <f t="shared" si="226"/>
        <v>2218865.0115064504</v>
      </c>
      <c r="S985" s="7">
        <f t="shared" si="218"/>
        <v>1972669.6194934703</v>
      </c>
      <c r="T985" s="5">
        <f>VLOOKUP($B985,'Benchmark Data'!$A:$B,2,FALSE)</f>
        <v>16.13</v>
      </c>
      <c r="U985" s="12">
        <f t="shared" si="227"/>
        <v>-3.7128755524264358E-3</v>
      </c>
      <c r="V985" s="7">
        <f t="shared" si="228"/>
        <v>3064774521.1573496</v>
      </c>
    </row>
    <row r="986" spans="1:22" x14ac:dyDescent="0.25">
      <c r="A986" s="5">
        <f t="shared" si="219"/>
        <v>2006</v>
      </c>
      <c r="B986" s="6">
        <f t="shared" si="222"/>
        <v>38926</v>
      </c>
      <c r="C986" s="7">
        <f>MAX(SUMIFS('Filing Data'!$V:$V,'Filing Data'!$D:$D,'Benchmark Value'!$B986),C985)</f>
        <v>2314665265.1917253</v>
      </c>
      <c r="D986" s="7">
        <f>SUMIFS('Filing Data'!$Z:$Z,'Filing Data'!$D:$D,'Benchmark Value'!$B986)</f>
        <v>0</v>
      </c>
      <c r="E986" s="16">
        <f t="shared" si="223"/>
        <v>-32367805.370854922</v>
      </c>
      <c r="F986" s="10">
        <f>SUM(D$11:D985)</f>
        <v>-15253541.340253821</v>
      </c>
      <c r="G986" s="10">
        <f t="shared" si="216"/>
        <v>365</v>
      </c>
      <c r="H986" s="7">
        <f t="shared" si="224"/>
        <v>-88678.918824260065</v>
      </c>
      <c r="I986" s="16">
        <f>SUMIFS('Filing Data'!$X:$X,'Filing Data'!$D:$D,'Benchmark Value'!$B986)</f>
        <v>0</v>
      </c>
      <c r="J986" s="16">
        <f t="shared" si="220"/>
        <v>57493512.713882759</v>
      </c>
      <c r="K986" s="10">
        <f>SUM(I$11:I985)</f>
        <v>28015936.438124154</v>
      </c>
      <c r="L986" s="27">
        <f t="shared" si="217"/>
        <v>365</v>
      </c>
      <c r="M986" s="7">
        <f t="shared" si="225"/>
        <v>157516.47318871989</v>
      </c>
      <c r="N986" s="7">
        <f>IF(ISNA(VLOOKUP(B986,'Distribution Data'!$G:$H,2,FALSE)),0,VLOOKUP(B986,'Distribution Data'!$G:$H,2,FALSE))</f>
        <v>0</v>
      </c>
      <c r="O986" s="16">
        <f>IF(ISNA(INDEX($C985:$C$3618,MATCH(TRUE,INDEX($C985:$C$3618&lt;&gt;$C985,0),0))), O985, INDEX($C985:$C$3618,MATCH(TRUE,INDEX($C985:$C$3618&lt;&gt;$C985,0),0)))</f>
        <v>2512144251.2157993</v>
      </c>
      <c r="P986" s="16">
        <f t="shared" si="215"/>
        <v>2314665265.1917253</v>
      </c>
      <c r="Q986" s="27">
        <f t="shared" si="221"/>
        <v>89</v>
      </c>
      <c r="R986" s="7">
        <f t="shared" si="226"/>
        <v>2218865.0115064504</v>
      </c>
      <c r="S986" s="7">
        <f t="shared" si="218"/>
        <v>1972669.6194934703</v>
      </c>
      <c r="T986" s="5">
        <f>VLOOKUP($B986,'Benchmark Data'!$A:$B,2,FALSE)</f>
        <v>16.36</v>
      </c>
      <c r="U986" s="12">
        <f t="shared" si="227"/>
        <v>1.4158439037483501E-2</v>
      </c>
      <c r="V986" s="7">
        <f t="shared" si="228"/>
        <v>3110448253.3847904</v>
      </c>
    </row>
    <row r="987" spans="1:22" x14ac:dyDescent="0.25">
      <c r="A987" s="5">
        <f t="shared" si="219"/>
        <v>2006</v>
      </c>
      <c r="B987" s="6">
        <f t="shared" si="222"/>
        <v>38927</v>
      </c>
      <c r="C987" s="7">
        <f>MAX(SUMIFS('Filing Data'!$V:$V,'Filing Data'!$D:$D,'Benchmark Value'!$B987),C986)</f>
        <v>2314665265.1917253</v>
      </c>
      <c r="D987" s="7">
        <f>SUMIFS('Filing Data'!$Z:$Z,'Filing Data'!$D:$D,'Benchmark Value'!$B987)</f>
        <v>0</v>
      </c>
      <c r="E987" s="16">
        <f t="shared" si="223"/>
        <v>-32367805.370854922</v>
      </c>
      <c r="F987" s="10">
        <f>SUM(D$11:D986)</f>
        <v>-15253541.340253821</v>
      </c>
      <c r="G987" s="10">
        <f t="shared" si="216"/>
        <v>365</v>
      </c>
      <c r="H987" s="7">
        <f t="shared" si="224"/>
        <v>-88678.918824260065</v>
      </c>
      <c r="I987" s="16">
        <f>SUMIFS('Filing Data'!$X:$X,'Filing Data'!$D:$D,'Benchmark Value'!$B987)</f>
        <v>0</v>
      </c>
      <c r="J987" s="16">
        <f t="shared" si="220"/>
        <v>57493512.713882759</v>
      </c>
      <c r="K987" s="10">
        <f>SUM(I$11:I986)</f>
        <v>28015936.438124154</v>
      </c>
      <c r="L987" s="27">
        <f t="shared" si="217"/>
        <v>365</v>
      </c>
      <c r="M987" s="7">
        <f t="shared" si="225"/>
        <v>157516.47318871989</v>
      </c>
      <c r="N987" s="7">
        <f>IF(ISNA(VLOOKUP(B987,'Distribution Data'!$G:$H,2,FALSE)),0,VLOOKUP(B987,'Distribution Data'!$G:$H,2,FALSE))</f>
        <v>0</v>
      </c>
      <c r="O987" s="16">
        <f>IF(ISNA(INDEX($C986:$C$3618,MATCH(TRUE,INDEX($C986:$C$3618&lt;&gt;$C986,0),0))), O986, INDEX($C986:$C$3618,MATCH(TRUE,INDEX($C986:$C$3618&lt;&gt;$C986,0),0)))</f>
        <v>2512144251.2157993</v>
      </c>
      <c r="P987" s="16">
        <f t="shared" si="215"/>
        <v>2314665265.1917253</v>
      </c>
      <c r="Q987" s="27">
        <f t="shared" si="221"/>
        <v>89</v>
      </c>
      <c r="R987" s="7">
        <f t="shared" si="226"/>
        <v>2218865.0115064504</v>
      </c>
      <c r="S987" s="7">
        <f t="shared" si="218"/>
        <v>1972669.6194934703</v>
      </c>
      <c r="T987" s="5">
        <f>VLOOKUP($B987,'Benchmark Data'!$A:$B,2,FALSE)</f>
        <v>16.36</v>
      </c>
      <c r="U987" s="12">
        <f t="shared" si="227"/>
        <v>0</v>
      </c>
      <c r="V987" s="7">
        <f t="shared" si="228"/>
        <v>3112420923.0042839</v>
      </c>
    </row>
    <row r="988" spans="1:22" x14ac:dyDescent="0.25">
      <c r="A988" s="5">
        <f t="shared" si="219"/>
        <v>2006</v>
      </c>
      <c r="B988" s="6">
        <f t="shared" si="222"/>
        <v>38928</v>
      </c>
      <c r="C988" s="7">
        <f>MAX(SUMIFS('Filing Data'!$V:$V,'Filing Data'!$D:$D,'Benchmark Value'!$B988),C987)</f>
        <v>2314665265.1917253</v>
      </c>
      <c r="D988" s="7">
        <f>SUMIFS('Filing Data'!$Z:$Z,'Filing Data'!$D:$D,'Benchmark Value'!$B988)</f>
        <v>0</v>
      </c>
      <c r="E988" s="16">
        <f t="shared" si="223"/>
        <v>-32367805.370854922</v>
      </c>
      <c r="F988" s="10">
        <f>SUM(D$11:D987)</f>
        <v>-15253541.340253821</v>
      </c>
      <c r="G988" s="10">
        <f t="shared" si="216"/>
        <v>365</v>
      </c>
      <c r="H988" s="7">
        <f t="shared" si="224"/>
        <v>-88678.918824260065</v>
      </c>
      <c r="I988" s="16">
        <f>SUMIFS('Filing Data'!$X:$X,'Filing Data'!$D:$D,'Benchmark Value'!$B988)</f>
        <v>0</v>
      </c>
      <c r="J988" s="16">
        <f t="shared" si="220"/>
        <v>57493512.713882759</v>
      </c>
      <c r="K988" s="10">
        <f>SUM(I$11:I987)</f>
        <v>28015936.438124154</v>
      </c>
      <c r="L988" s="27">
        <f t="shared" si="217"/>
        <v>365</v>
      </c>
      <c r="M988" s="7">
        <f t="shared" si="225"/>
        <v>157516.47318871989</v>
      </c>
      <c r="N988" s="7">
        <f>IF(ISNA(VLOOKUP(B988,'Distribution Data'!$G:$H,2,FALSE)),0,VLOOKUP(B988,'Distribution Data'!$G:$H,2,FALSE))</f>
        <v>0</v>
      </c>
      <c r="O988" s="16">
        <f>IF(ISNA(INDEX($C987:$C$3618,MATCH(TRUE,INDEX($C987:$C$3618&lt;&gt;$C987,0),0))), O987, INDEX($C987:$C$3618,MATCH(TRUE,INDEX($C987:$C$3618&lt;&gt;$C987,0),0)))</f>
        <v>2512144251.2157993</v>
      </c>
      <c r="P988" s="16">
        <f t="shared" si="215"/>
        <v>2314665265.1917253</v>
      </c>
      <c r="Q988" s="27">
        <f t="shared" si="221"/>
        <v>89</v>
      </c>
      <c r="R988" s="7">
        <f t="shared" si="226"/>
        <v>2218865.0115064504</v>
      </c>
      <c r="S988" s="7">
        <f t="shared" si="218"/>
        <v>1972669.6194934703</v>
      </c>
      <c r="T988" s="5">
        <f>VLOOKUP($B988,'Benchmark Data'!$A:$B,2,FALSE)</f>
        <v>16.36</v>
      </c>
      <c r="U988" s="12">
        <f t="shared" si="227"/>
        <v>0</v>
      </c>
      <c r="V988" s="7">
        <f t="shared" si="228"/>
        <v>3114393592.6237774</v>
      </c>
    </row>
    <row r="989" spans="1:22" x14ac:dyDescent="0.25">
      <c r="A989" s="5">
        <f t="shared" si="219"/>
        <v>2006</v>
      </c>
      <c r="B989" s="6">
        <f t="shared" si="222"/>
        <v>38929</v>
      </c>
      <c r="C989" s="7">
        <f>MAX(SUMIFS('Filing Data'!$V:$V,'Filing Data'!$D:$D,'Benchmark Value'!$B989),C988)</f>
        <v>2314665265.1917253</v>
      </c>
      <c r="D989" s="7">
        <f>SUMIFS('Filing Data'!$Z:$Z,'Filing Data'!$D:$D,'Benchmark Value'!$B989)</f>
        <v>0</v>
      </c>
      <c r="E989" s="16">
        <f t="shared" si="223"/>
        <v>-32367805.370854922</v>
      </c>
      <c r="F989" s="10">
        <f>SUM(D$11:D988)</f>
        <v>-15253541.340253821</v>
      </c>
      <c r="G989" s="10">
        <f t="shared" si="216"/>
        <v>365</v>
      </c>
      <c r="H989" s="7">
        <f t="shared" si="224"/>
        <v>-88678.918824260065</v>
      </c>
      <c r="I989" s="16">
        <f>SUMIFS('Filing Data'!$X:$X,'Filing Data'!$D:$D,'Benchmark Value'!$B989)</f>
        <v>0</v>
      </c>
      <c r="J989" s="16">
        <f t="shared" si="220"/>
        <v>57493512.713882759</v>
      </c>
      <c r="K989" s="10">
        <f>SUM(I$11:I988)</f>
        <v>28015936.438124154</v>
      </c>
      <c r="L989" s="27">
        <f t="shared" si="217"/>
        <v>365</v>
      </c>
      <c r="M989" s="7">
        <f t="shared" si="225"/>
        <v>157516.47318871989</v>
      </c>
      <c r="N989" s="7">
        <f>IF(ISNA(VLOOKUP(B989,'Distribution Data'!$G:$H,2,FALSE)),0,VLOOKUP(B989,'Distribution Data'!$G:$H,2,FALSE))</f>
        <v>0</v>
      </c>
      <c r="O989" s="16">
        <f>IF(ISNA(INDEX($C988:$C$3618,MATCH(TRUE,INDEX($C988:$C$3618&lt;&gt;$C988,0),0))), O988, INDEX($C988:$C$3618,MATCH(TRUE,INDEX($C988:$C$3618&lt;&gt;$C988,0),0)))</f>
        <v>2512144251.2157993</v>
      </c>
      <c r="P989" s="16">
        <f t="shared" si="215"/>
        <v>2314665265.1917253</v>
      </c>
      <c r="Q989" s="27">
        <f t="shared" si="221"/>
        <v>89</v>
      </c>
      <c r="R989" s="7">
        <f t="shared" si="226"/>
        <v>2218865.0115064504</v>
      </c>
      <c r="S989" s="7">
        <f t="shared" si="218"/>
        <v>1972669.6194934703</v>
      </c>
      <c r="T989" s="5">
        <f>VLOOKUP($B989,'Benchmark Data'!$A:$B,2,FALSE)</f>
        <v>16.27</v>
      </c>
      <c r="U989" s="12">
        <f t="shared" si="227"/>
        <v>-5.5164099436545494E-3</v>
      </c>
      <c r="V989" s="7">
        <f t="shared" si="228"/>
        <v>3099233290.1567097</v>
      </c>
    </row>
    <row r="990" spans="1:22" x14ac:dyDescent="0.25">
      <c r="A990" s="5">
        <f t="shared" si="219"/>
        <v>2006</v>
      </c>
      <c r="B990" s="6">
        <f t="shared" si="222"/>
        <v>38930</v>
      </c>
      <c r="C990" s="7">
        <f>MAX(SUMIFS('Filing Data'!$V:$V,'Filing Data'!$D:$D,'Benchmark Value'!$B990),C989)</f>
        <v>2314665265.1917253</v>
      </c>
      <c r="D990" s="7">
        <f>SUMIFS('Filing Data'!$Z:$Z,'Filing Data'!$D:$D,'Benchmark Value'!$B990)</f>
        <v>0</v>
      </c>
      <c r="E990" s="16">
        <f t="shared" si="223"/>
        <v>-32367805.370854922</v>
      </c>
      <c r="F990" s="10">
        <f>SUM(D$11:D989)</f>
        <v>-15253541.340253821</v>
      </c>
      <c r="G990" s="10">
        <f t="shared" si="216"/>
        <v>365</v>
      </c>
      <c r="H990" s="7">
        <f t="shared" si="224"/>
        <v>-88678.918824260065</v>
      </c>
      <c r="I990" s="16">
        <f>SUMIFS('Filing Data'!$X:$X,'Filing Data'!$D:$D,'Benchmark Value'!$B990)</f>
        <v>0</v>
      </c>
      <c r="J990" s="16">
        <f t="shared" si="220"/>
        <v>57493512.713882759</v>
      </c>
      <c r="K990" s="10">
        <f>SUM(I$11:I989)</f>
        <v>28015936.438124154</v>
      </c>
      <c r="L990" s="27">
        <f t="shared" si="217"/>
        <v>365</v>
      </c>
      <c r="M990" s="7">
        <f t="shared" si="225"/>
        <v>157516.47318871989</v>
      </c>
      <c r="N990" s="7">
        <f>IF(ISNA(VLOOKUP(B990,'Distribution Data'!$G:$H,2,FALSE)),0,VLOOKUP(B990,'Distribution Data'!$G:$H,2,FALSE))</f>
        <v>0</v>
      </c>
      <c r="O990" s="16">
        <f>IF(ISNA(INDEX($C989:$C$3618,MATCH(TRUE,INDEX($C989:$C$3618&lt;&gt;$C989,0),0))), O989, INDEX($C989:$C$3618,MATCH(TRUE,INDEX($C989:$C$3618&lt;&gt;$C989,0),0)))</f>
        <v>2512144251.2157993</v>
      </c>
      <c r="P990" s="16">
        <f t="shared" si="215"/>
        <v>2314665265.1917253</v>
      </c>
      <c r="Q990" s="27">
        <f t="shared" si="221"/>
        <v>89</v>
      </c>
      <c r="R990" s="7">
        <f t="shared" si="226"/>
        <v>2218865.0115064504</v>
      </c>
      <c r="S990" s="7">
        <f t="shared" si="218"/>
        <v>1972669.6194934703</v>
      </c>
      <c r="T990" s="5">
        <f>VLOOKUP($B990,'Benchmark Data'!$A:$B,2,FALSE)</f>
        <v>16.21</v>
      </c>
      <c r="U990" s="12">
        <f t="shared" si="227"/>
        <v>-3.6945854833615641E-3</v>
      </c>
      <c r="V990" s="7">
        <f t="shared" si="228"/>
        <v>3089776703.6354904</v>
      </c>
    </row>
    <row r="991" spans="1:22" x14ac:dyDescent="0.25">
      <c r="A991" s="5">
        <f t="shared" si="219"/>
        <v>2006</v>
      </c>
      <c r="B991" s="6">
        <f t="shared" si="222"/>
        <v>38931</v>
      </c>
      <c r="C991" s="7">
        <f>MAX(SUMIFS('Filing Data'!$V:$V,'Filing Data'!$D:$D,'Benchmark Value'!$B991),C990)</f>
        <v>2314665265.1917253</v>
      </c>
      <c r="D991" s="7">
        <f>SUMIFS('Filing Data'!$Z:$Z,'Filing Data'!$D:$D,'Benchmark Value'!$B991)</f>
        <v>0</v>
      </c>
      <c r="E991" s="16">
        <f t="shared" si="223"/>
        <v>-32367805.370854922</v>
      </c>
      <c r="F991" s="10">
        <f>SUM(D$11:D990)</f>
        <v>-15253541.340253821</v>
      </c>
      <c r="G991" s="10">
        <f t="shared" si="216"/>
        <v>365</v>
      </c>
      <c r="H991" s="7">
        <f t="shared" si="224"/>
        <v>-88678.918824260065</v>
      </c>
      <c r="I991" s="16">
        <f>SUMIFS('Filing Data'!$X:$X,'Filing Data'!$D:$D,'Benchmark Value'!$B991)</f>
        <v>0</v>
      </c>
      <c r="J991" s="16">
        <f t="shared" si="220"/>
        <v>57493512.713882759</v>
      </c>
      <c r="K991" s="10">
        <f>SUM(I$11:I990)</f>
        <v>28015936.438124154</v>
      </c>
      <c r="L991" s="27">
        <f t="shared" si="217"/>
        <v>365</v>
      </c>
      <c r="M991" s="7">
        <f t="shared" si="225"/>
        <v>157516.47318871989</v>
      </c>
      <c r="N991" s="7">
        <f>IF(ISNA(VLOOKUP(B991,'Distribution Data'!$G:$H,2,FALSE)),0,VLOOKUP(B991,'Distribution Data'!$G:$H,2,FALSE))</f>
        <v>0</v>
      </c>
      <c r="O991" s="16">
        <f>IF(ISNA(INDEX($C990:$C$3618,MATCH(TRUE,INDEX($C990:$C$3618&lt;&gt;$C990,0),0))), O990, INDEX($C990:$C$3618,MATCH(TRUE,INDEX($C990:$C$3618&lt;&gt;$C990,0),0)))</f>
        <v>2512144251.2157993</v>
      </c>
      <c r="P991" s="16">
        <f t="shared" si="215"/>
        <v>2314665265.1917253</v>
      </c>
      <c r="Q991" s="27">
        <f t="shared" si="221"/>
        <v>89</v>
      </c>
      <c r="R991" s="7">
        <f t="shared" si="226"/>
        <v>2218865.0115064504</v>
      </c>
      <c r="S991" s="7">
        <f t="shared" si="218"/>
        <v>1972669.6194934703</v>
      </c>
      <c r="T991" s="5">
        <f>VLOOKUP($B991,'Benchmark Data'!$A:$B,2,FALSE)</f>
        <v>16.190000000000001</v>
      </c>
      <c r="U991" s="12">
        <f t="shared" si="227"/>
        <v>-1.2345680580409795E-3</v>
      </c>
      <c r="V991" s="7">
        <f t="shared" si="228"/>
        <v>3087937187.3158903</v>
      </c>
    </row>
    <row r="992" spans="1:22" x14ac:dyDescent="0.25">
      <c r="A992" s="5">
        <f t="shared" si="219"/>
        <v>2006</v>
      </c>
      <c r="B992" s="6">
        <f t="shared" si="222"/>
        <v>38932</v>
      </c>
      <c r="C992" s="7">
        <f>MAX(SUMIFS('Filing Data'!$V:$V,'Filing Data'!$D:$D,'Benchmark Value'!$B992),C991)</f>
        <v>2314665265.1917253</v>
      </c>
      <c r="D992" s="7">
        <f>SUMIFS('Filing Data'!$Z:$Z,'Filing Data'!$D:$D,'Benchmark Value'!$B992)</f>
        <v>0</v>
      </c>
      <c r="E992" s="16">
        <f t="shared" si="223"/>
        <v>-32367805.370854922</v>
      </c>
      <c r="F992" s="10">
        <f>SUM(D$11:D991)</f>
        <v>-15253541.340253821</v>
      </c>
      <c r="G992" s="10">
        <f t="shared" si="216"/>
        <v>365</v>
      </c>
      <c r="H992" s="7">
        <f t="shared" si="224"/>
        <v>-88678.918824260065</v>
      </c>
      <c r="I992" s="16">
        <f>SUMIFS('Filing Data'!$X:$X,'Filing Data'!$D:$D,'Benchmark Value'!$B992)</f>
        <v>0</v>
      </c>
      <c r="J992" s="16">
        <f t="shared" si="220"/>
        <v>57493512.713882759</v>
      </c>
      <c r="K992" s="10">
        <f>SUM(I$11:I991)</f>
        <v>28015936.438124154</v>
      </c>
      <c r="L992" s="27">
        <f t="shared" si="217"/>
        <v>365</v>
      </c>
      <c r="M992" s="7">
        <f t="shared" si="225"/>
        <v>157516.47318871989</v>
      </c>
      <c r="N992" s="7">
        <f>IF(ISNA(VLOOKUP(B992,'Distribution Data'!$G:$H,2,FALSE)),0,VLOOKUP(B992,'Distribution Data'!$G:$H,2,FALSE))</f>
        <v>0</v>
      </c>
      <c r="O992" s="16">
        <f>IF(ISNA(INDEX($C991:$C$3618,MATCH(TRUE,INDEX($C991:$C$3618&lt;&gt;$C991,0),0))), O991, INDEX($C991:$C$3618,MATCH(TRUE,INDEX($C991:$C$3618&lt;&gt;$C991,0),0)))</f>
        <v>2512144251.2157993</v>
      </c>
      <c r="P992" s="16">
        <f t="shared" si="215"/>
        <v>2314665265.1917253</v>
      </c>
      <c r="Q992" s="27">
        <f t="shared" si="221"/>
        <v>89</v>
      </c>
      <c r="R992" s="7">
        <f t="shared" si="226"/>
        <v>2218865.0115064504</v>
      </c>
      <c r="S992" s="7">
        <f t="shared" si="218"/>
        <v>1972669.6194934703</v>
      </c>
      <c r="T992" s="5">
        <f>VLOOKUP($B992,'Benchmark Data'!$A:$B,2,FALSE)</f>
        <v>16.36</v>
      </c>
      <c r="U992" s="12">
        <f t="shared" si="227"/>
        <v>1.044556348505706E-2</v>
      </c>
      <c r="V992" s="7">
        <f t="shared" si="228"/>
        <v>3122334151.0579095</v>
      </c>
    </row>
    <row r="993" spans="1:22" x14ac:dyDescent="0.25">
      <c r="A993" s="5">
        <f t="shared" si="219"/>
        <v>2006</v>
      </c>
      <c r="B993" s="6">
        <f t="shared" si="222"/>
        <v>38933</v>
      </c>
      <c r="C993" s="7">
        <f>MAX(SUMIFS('Filing Data'!$V:$V,'Filing Data'!$D:$D,'Benchmark Value'!$B993),C992)</f>
        <v>2314665265.1917253</v>
      </c>
      <c r="D993" s="7">
        <f>SUMIFS('Filing Data'!$Z:$Z,'Filing Data'!$D:$D,'Benchmark Value'!$B993)</f>
        <v>0</v>
      </c>
      <c r="E993" s="16">
        <f t="shared" si="223"/>
        <v>-32367805.370854922</v>
      </c>
      <c r="F993" s="10">
        <f>SUM(D$11:D992)</f>
        <v>-15253541.340253821</v>
      </c>
      <c r="G993" s="10">
        <f t="shared" si="216"/>
        <v>365</v>
      </c>
      <c r="H993" s="7">
        <f t="shared" si="224"/>
        <v>-88678.918824260065</v>
      </c>
      <c r="I993" s="16">
        <f>SUMIFS('Filing Data'!$X:$X,'Filing Data'!$D:$D,'Benchmark Value'!$B993)</f>
        <v>0</v>
      </c>
      <c r="J993" s="16">
        <f t="shared" si="220"/>
        <v>57493512.713882759</v>
      </c>
      <c r="K993" s="10">
        <f>SUM(I$11:I992)</f>
        <v>28015936.438124154</v>
      </c>
      <c r="L993" s="27">
        <f t="shared" si="217"/>
        <v>365</v>
      </c>
      <c r="M993" s="7">
        <f t="shared" si="225"/>
        <v>157516.47318871989</v>
      </c>
      <c r="N993" s="7">
        <f>IF(ISNA(VLOOKUP(B993,'Distribution Data'!$G:$H,2,FALSE)),0,VLOOKUP(B993,'Distribution Data'!$G:$H,2,FALSE))</f>
        <v>0</v>
      </c>
      <c r="O993" s="16">
        <f>IF(ISNA(INDEX($C992:$C$3618,MATCH(TRUE,INDEX($C992:$C$3618&lt;&gt;$C992,0),0))), O992, INDEX($C992:$C$3618,MATCH(TRUE,INDEX($C992:$C$3618&lt;&gt;$C992,0),0)))</f>
        <v>2512144251.2157993</v>
      </c>
      <c r="P993" s="16">
        <f t="shared" si="215"/>
        <v>2314665265.1917253</v>
      </c>
      <c r="Q993" s="27">
        <f t="shared" si="221"/>
        <v>89</v>
      </c>
      <c r="R993" s="7">
        <f t="shared" si="226"/>
        <v>2218865.0115064504</v>
      </c>
      <c r="S993" s="7">
        <f t="shared" si="218"/>
        <v>1972669.6194934703</v>
      </c>
      <c r="T993" s="5">
        <f>VLOOKUP($B993,'Benchmark Data'!$A:$B,2,FALSE)</f>
        <v>16.61</v>
      </c>
      <c r="U993" s="12">
        <f t="shared" si="227"/>
        <v>1.5165592450602536E-2</v>
      </c>
      <c r="V993" s="7">
        <f t="shared" si="228"/>
        <v>3172019750.8586059</v>
      </c>
    </row>
    <row r="994" spans="1:22" x14ac:dyDescent="0.25">
      <c r="A994" s="5">
        <f t="shared" si="219"/>
        <v>2006</v>
      </c>
      <c r="B994" s="6">
        <f t="shared" si="222"/>
        <v>38934</v>
      </c>
      <c r="C994" s="7">
        <f>MAX(SUMIFS('Filing Data'!$V:$V,'Filing Data'!$D:$D,'Benchmark Value'!$B994),C993)</f>
        <v>2314665265.1917253</v>
      </c>
      <c r="D994" s="7">
        <f>SUMIFS('Filing Data'!$Z:$Z,'Filing Data'!$D:$D,'Benchmark Value'!$B994)</f>
        <v>0</v>
      </c>
      <c r="E994" s="16">
        <f t="shared" si="223"/>
        <v>-32367805.370854922</v>
      </c>
      <c r="F994" s="10">
        <f>SUM(D$11:D993)</f>
        <v>-15253541.340253821</v>
      </c>
      <c r="G994" s="10">
        <f t="shared" si="216"/>
        <v>365</v>
      </c>
      <c r="H994" s="7">
        <f t="shared" si="224"/>
        <v>-88678.918824260065</v>
      </c>
      <c r="I994" s="16">
        <f>SUMIFS('Filing Data'!$X:$X,'Filing Data'!$D:$D,'Benchmark Value'!$B994)</f>
        <v>0</v>
      </c>
      <c r="J994" s="16">
        <f t="shared" si="220"/>
        <v>57493512.713882759</v>
      </c>
      <c r="K994" s="10">
        <f>SUM(I$11:I993)</f>
        <v>28015936.438124154</v>
      </c>
      <c r="L994" s="27">
        <f t="shared" si="217"/>
        <v>365</v>
      </c>
      <c r="M994" s="7">
        <f t="shared" si="225"/>
        <v>157516.47318871989</v>
      </c>
      <c r="N994" s="7">
        <f>IF(ISNA(VLOOKUP(B994,'Distribution Data'!$G:$H,2,FALSE)),0,VLOOKUP(B994,'Distribution Data'!$G:$H,2,FALSE))</f>
        <v>0</v>
      </c>
      <c r="O994" s="16">
        <f>IF(ISNA(INDEX($C993:$C$3618,MATCH(TRUE,INDEX($C993:$C$3618&lt;&gt;$C993,0),0))), O993, INDEX($C993:$C$3618,MATCH(TRUE,INDEX($C993:$C$3618&lt;&gt;$C993,0),0)))</f>
        <v>2512144251.2157993</v>
      </c>
      <c r="P994" s="16">
        <f t="shared" si="215"/>
        <v>2314665265.1917253</v>
      </c>
      <c r="Q994" s="27">
        <f t="shared" si="221"/>
        <v>89</v>
      </c>
      <c r="R994" s="7">
        <f t="shared" si="226"/>
        <v>2218865.0115064504</v>
      </c>
      <c r="S994" s="7">
        <f t="shared" si="218"/>
        <v>1972669.6194934703</v>
      </c>
      <c r="T994" s="5">
        <f>VLOOKUP($B994,'Benchmark Data'!$A:$B,2,FALSE)</f>
        <v>16.61</v>
      </c>
      <c r="U994" s="12">
        <f t="shared" si="227"/>
        <v>0</v>
      </c>
      <c r="V994" s="7">
        <f t="shared" si="228"/>
        <v>3173992420.4780993</v>
      </c>
    </row>
    <row r="995" spans="1:22" x14ac:dyDescent="0.25">
      <c r="A995" s="5">
        <f t="shared" si="219"/>
        <v>2006</v>
      </c>
      <c r="B995" s="6">
        <f t="shared" si="222"/>
        <v>38935</v>
      </c>
      <c r="C995" s="7">
        <f>MAX(SUMIFS('Filing Data'!$V:$V,'Filing Data'!$D:$D,'Benchmark Value'!$B995),C994)</f>
        <v>2314665265.1917253</v>
      </c>
      <c r="D995" s="7">
        <f>SUMIFS('Filing Data'!$Z:$Z,'Filing Data'!$D:$D,'Benchmark Value'!$B995)</f>
        <v>0</v>
      </c>
      <c r="E995" s="16">
        <f t="shared" si="223"/>
        <v>-32367805.370854922</v>
      </c>
      <c r="F995" s="10">
        <f>SUM(D$11:D994)</f>
        <v>-15253541.340253821</v>
      </c>
      <c r="G995" s="10">
        <f t="shared" si="216"/>
        <v>365</v>
      </c>
      <c r="H995" s="7">
        <f t="shared" si="224"/>
        <v>-88678.918824260065</v>
      </c>
      <c r="I995" s="16">
        <f>SUMIFS('Filing Data'!$X:$X,'Filing Data'!$D:$D,'Benchmark Value'!$B995)</f>
        <v>0</v>
      </c>
      <c r="J995" s="16">
        <f t="shared" si="220"/>
        <v>57493512.713882759</v>
      </c>
      <c r="K995" s="10">
        <f>SUM(I$11:I994)</f>
        <v>28015936.438124154</v>
      </c>
      <c r="L995" s="27">
        <f t="shared" si="217"/>
        <v>365</v>
      </c>
      <c r="M995" s="7">
        <f t="shared" si="225"/>
        <v>157516.47318871989</v>
      </c>
      <c r="N995" s="7">
        <f>IF(ISNA(VLOOKUP(B995,'Distribution Data'!$G:$H,2,FALSE)),0,VLOOKUP(B995,'Distribution Data'!$G:$H,2,FALSE))</f>
        <v>0</v>
      </c>
      <c r="O995" s="16">
        <f>IF(ISNA(INDEX($C994:$C$3618,MATCH(TRUE,INDEX($C994:$C$3618&lt;&gt;$C994,0),0))), O994, INDEX($C994:$C$3618,MATCH(TRUE,INDEX($C994:$C$3618&lt;&gt;$C994,0),0)))</f>
        <v>2512144251.2157993</v>
      </c>
      <c r="P995" s="16">
        <f t="shared" si="215"/>
        <v>2314665265.1917253</v>
      </c>
      <c r="Q995" s="27">
        <f t="shared" si="221"/>
        <v>89</v>
      </c>
      <c r="R995" s="7">
        <f t="shared" si="226"/>
        <v>2218865.0115064504</v>
      </c>
      <c r="S995" s="7">
        <f t="shared" si="218"/>
        <v>1972669.6194934703</v>
      </c>
      <c r="T995" s="5">
        <f>VLOOKUP($B995,'Benchmark Data'!$A:$B,2,FALSE)</f>
        <v>16.61</v>
      </c>
      <c r="U995" s="12">
        <f t="shared" si="227"/>
        <v>0</v>
      </c>
      <c r="V995" s="7">
        <f t="shared" si="228"/>
        <v>3175965090.0975928</v>
      </c>
    </row>
    <row r="996" spans="1:22" x14ac:dyDescent="0.25">
      <c r="A996" s="5">
        <f t="shared" si="219"/>
        <v>2006</v>
      </c>
      <c r="B996" s="6">
        <f t="shared" si="222"/>
        <v>38936</v>
      </c>
      <c r="C996" s="7">
        <f>MAX(SUMIFS('Filing Data'!$V:$V,'Filing Data'!$D:$D,'Benchmark Value'!$B996),C995)</f>
        <v>2314665265.1917253</v>
      </c>
      <c r="D996" s="7">
        <f>SUMIFS('Filing Data'!$Z:$Z,'Filing Data'!$D:$D,'Benchmark Value'!$B996)</f>
        <v>0</v>
      </c>
      <c r="E996" s="16">
        <f t="shared" si="223"/>
        <v>-32367805.370854922</v>
      </c>
      <c r="F996" s="10">
        <f>SUM(D$11:D995)</f>
        <v>-15253541.340253821</v>
      </c>
      <c r="G996" s="10">
        <f t="shared" si="216"/>
        <v>365</v>
      </c>
      <c r="H996" s="7">
        <f t="shared" si="224"/>
        <v>-88678.918824260065</v>
      </c>
      <c r="I996" s="16">
        <f>SUMIFS('Filing Data'!$X:$X,'Filing Data'!$D:$D,'Benchmark Value'!$B996)</f>
        <v>0</v>
      </c>
      <c r="J996" s="16">
        <f t="shared" si="220"/>
        <v>57493512.713882759</v>
      </c>
      <c r="K996" s="10">
        <f>SUM(I$11:I995)</f>
        <v>28015936.438124154</v>
      </c>
      <c r="L996" s="27">
        <f t="shared" si="217"/>
        <v>365</v>
      </c>
      <c r="M996" s="7">
        <f t="shared" si="225"/>
        <v>157516.47318871989</v>
      </c>
      <c r="N996" s="7">
        <f>IF(ISNA(VLOOKUP(B996,'Distribution Data'!$G:$H,2,FALSE)),0,VLOOKUP(B996,'Distribution Data'!$G:$H,2,FALSE))</f>
        <v>0</v>
      </c>
      <c r="O996" s="16">
        <f>IF(ISNA(INDEX($C995:$C$3618,MATCH(TRUE,INDEX($C995:$C$3618&lt;&gt;$C995,0),0))), O995, INDEX($C995:$C$3618,MATCH(TRUE,INDEX($C995:$C$3618&lt;&gt;$C995,0),0)))</f>
        <v>2512144251.2157993</v>
      </c>
      <c r="P996" s="16">
        <f t="shared" si="215"/>
        <v>2314665265.1917253</v>
      </c>
      <c r="Q996" s="27">
        <f t="shared" si="221"/>
        <v>89</v>
      </c>
      <c r="R996" s="7">
        <f t="shared" si="226"/>
        <v>2218865.0115064504</v>
      </c>
      <c r="S996" s="7">
        <f t="shared" si="218"/>
        <v>1972669.6194934703</v>
      </c>
      <c r="T996" s="5">
        <f>VLOOKUP($B996,'Benchmark Data'!$A:$B,2,FALSE)</f>
        <v>16.45</v>
      </c>
      <c r="U996" s="12">
        <f t="shared" si="227"/>
        <v>-9.6794464138225643E-3</v>
      </c>
      <c r="V996" s="7">
        <f t="shared" si="228"/>
        <v>3147344477.6932688</v>
      </c>
    </row>
    <row r="997" spans="1:22" x14ac:dyDescent="0.25">
      <c r="A997" s="5">
        <f t="shared" si="219"/>
        <v>2006</v>
      </c>
      <c r="B997" s="6">
        <f t="shared" si="222"/>
        <v>38937</v>
      </c>
      <c r="C997" s="7">
        <f>MAX(SUMIFS('Filing Data'!$V:$V,'Filing Data'!$D:$D,'Benchmark Value'!$B997),C996)</f>
        <v>2314665265.1917253</v>
      </c>
      <c r="D997" s="7">
        <f>SUMIFS('Filing Data'!$Z:$Z,'Filing Data'!$D:$D,'Benchmark Value'!$B997)</f>
        <v>0</v>
      </c>
      <c r="E997" s="16">
        <f t="shared" si="223"/>
        <v>-32367805.370854922</v>
      </c>
      <c r="F997" s="10">
        <f>SUM(D$11:D996)</f>
        <v>-15253541.340253821</v>
      </c>
      <c r="G997" s="10">
        <f t="shared" si="216"/>
        <v>365</v>
      </c>
      <c r="H997" s="7">
        <f t="shared" si="224"/>
        <v>-88678.918824260065</v>
      </c>
      <c r="I997" s="16">
        <f>SUMIFS('Filing Data'!$X:$X,'Filing Data'!$D:$D,'Benchmark Value'!$B997)</f>
        <v>0</v>
      </c>
      <c r="J997" s="16">
        <f t="shared" si="220"/>
        <v>57493512.713882759</v>
      </c>
      <c r="K997" s="10">
        <f>SUM(I$11:I996)</f>
        <v>28015936.438124154</v>
      </c>
      <c r="L997" s="27">
        <f t="shared" si="217"/>
        <v>365</v>
      </c>
      <c r="M997" s="7">
        <f t="shared" si="225"/>
        <v>157516.47318871989</v>
      </c>
      <c r="N997" s="7">
        <f>IF(ISNA(VLOOKUP(B997,'Distribution Data'!$G:$H,2,FALSE)),0,VLOOKUP(B997,'Distribution Data'!$G:$H,2,FALSE))</f>
        <v>0</v>
      </c>
      <c r="O997" s="16">
        <f>IF(ISNA(INDEX($C996:$C$3618,MATCH(TRUE,INDEX($C996:$C$3618&lt;&gt;$C996,0),0))), O996, INDEX($C996:$C$3618,MATCH(TRUE,INDEX($C996:$C$3618&lt;&gt;$C996,0),0)))</f>
        <v>2512144251.2157993</v>
      </c>
      <c r="P997" s="16">
        <f t="shared" si="215"/>
        <v>2314665265.1917253</v>
      </c>
      <c r="Q997" s="27">
        <f t="shared" si="221"/>
        <v>89</v>
      </c>
      <c r="R997" s="7">
        <f t="shared" si="226"/>
        <v>2218865.0115064504</v>
      </c>
      <c r="S997" s="7">
        <f t="shared" si="218"/>
        <v>1972669.6194934703</v>
      </c>
      <c r="T997" s="5">
        <f>VLOOKUP($B997,'Benchmark Data'!$A:$B,2,FALSE)</f>
        <v>16.190000000000001</v>
      </c>
      <c r="U997" s="12">
        <f t="shared" si="227"/>
        <v>-1.5931709521837013E-2</v>
      </c>
      <c r="V997" s="7">
        <f t="shared" si="228"/>
        <v>3099571885.0513492</v>
      </c>
    </row>
    <row r="998" spans="1:22" x14ac:dyDescent="0.25">
      <c r="A998" s="5">
        <f t="shared" si="219"/>
        <v>2006</v>
      </c>
      <c r="B998" s="6">
        <f t="shared" si="222"/>
        <v>38938</v>
      </c>
      <c r="C998" s="7">
        <f>MAX(SUMIFS('Filing Data'!$V:$V,'Filing Data'!$D:$D,'Benchmark Value'!$B998),C997)</f>
        <v>2512144251.2157993</v>
      </c>
      <c r="D998" s="7">
        <f>SUMIFS('Filing Data'!$Z:$Z,'Filing Data'!$D:$D,'Benchmark Value'!$B998)</f>
        <v>0</v>
      </c>
      <c r="E998" s="16">
        <f t="shared" si="223"/>
        <v>-32367805.370854922</v>
      </c>
      <c r="F998" s="10">
        <f>SUM(D$11:D997)</f>
        <v>-15253541.340253821</v>
      </c>
      <c r="G998" s="10">
        <f t="shared" si="216"/>
        <v>365</v>
      </c>
      <c r="H998" s="7">
        <f t="shared" si="224"/>
        <v>-88678.918824260065</v>
      </c>
      <c r="I998" s="16">
        <f>SUMIFS('Filing Data'!$X:$X,'Filing Data'!$D:$D,'Benchmark Value'!$B998)</f>
        <v>0</v>
      </c>
      <c r="J998" s="16">
        <f t="shared" si="220"/>
        <v>57493512.713882759</v>
      </c>
      <c r="K998" s="10">
        <f>SUM(I$11:I997)</f>
        <v>28015936.438124154</v>
      </c>
      <c r="L998" s="27">
        <f t="shared" si="217"/>
        <v>365</v>
      </c>
      <c r="M998" s="7">
        <f t="shared" si="225"/>
        <v>157516.47318871989</v>
      </c>
      <c r="N998" s="7">
        <f>IF(ISNA(VLOOKUP(B998,'Distribution Data'!$G:$H,2,FALSE)),0,VLOOKUP(B998,'Distribution Data'!$G:$H,2,FALSE))</f>
        <v>0</v>
      </c>
      <c r="O998" s="16">
        <f>IF(ISNA(INDEX($C997:$C$3618,MATCH(TRUE,INDEX($C997:$C$3618&lt;&gt;$C997,0),0))), O997, INDEX($C997:$C$3618,MATCH(TRUE,INDEX($C997:$C$3618&lt;&gt;$C997,0),0)))</f>
        <v>2512144251.2157993</v>
      </c>
      <c r="P998" s="16">
        <f t="shared" si="215"/>
        <v>2314665265.1917253</v>
      </c>
      <c r="Q998" s="27">
        <f t="shared" si="221"/>
        <v>89</v>
      </c>
      <c r="R998" s="7">
        <f t="shared" si="226"/>
        <v>2218865.0115064504</v>
      </c>
      <c r="S998" s="7">
        <f t="shared" si="218"/>
        <v>1972669.6194934703</v>
      </c>
      <c r="T998" s="5">
        <f>VLOOKUP($B998,'Benchmark Data'!$A:$B,2,FALSE)</f>
        <v>16.11</v>
      </c>
      <c r="U998" s="12">
        <f t="shared" si="227"/>
        <v>-4.9535705006608253E-3</v>
      </c>
      <c r="V998" s="7">
        <f t="shared" si="228"/>
        <v>3086228572.5334668</v>
      </c>
    </row>
    <row r="999" spans="1:22" x14ac:dyDescent="0.25">
      <c r="A999" s="5">
        <f t="shared" si="219"/>
        <v>2006</v>
      </c>
      <c r="B999" s="6">
        <f t="shared" si="222"/>
        <v>38939</v>
      </c>
      <c r="C999" s="7">
        <f>MAX(SUMIFS('Filing Data'!$V:$V,'Filing Data'!$D:$D,'Benchmark Value'!$B999),C998)</f>
        <v>2512144251.2157993</v>
      </c>
      <c r="D999" s="7">
        <f>SUMIFS('Filing Data'!$Z:$Z,'Filing Data'!$D:$D,'Benchmark Value'!$B999)</f>
        <v>0</v>
      </c>
      <c r="E999" s="16">
        <f t="shared" si="223"/>
        <v>-32367805.370854922</v>
      </c>
      <c r="F999" s="10">
        <f>SUM(D$11:D998)</f>
        <v>-15253541.340253821</v>
      </c>
      <c r="G999" s="10">
        <f t="shared" si="216"/>
        <v>365</v>
      </c>
      <c r="H999" s="7">
        <f t="shared" si="224"/>
        <v>-88678.918824260065</v>
      </c>
      <c r="I999" s="16">
        <f>SUMIFS('Filing Data'!$X:$X,'Filing Data'!$D:$D,'Benchmark Value'!$B999)</f>
        <v>0</v>
      </c>
      <c r="J999" s="16">
        <f t="shared" si="220"/>
        <v>57493512.713882759</v>
      </c>
      <c r="K999" s="10">
        <f>SUM(I$11:I998)</f>
        <v>28015936.438124154</v>
      </c>
      <c r="L999" s="27">
        <f t="shared" si="217"/>
        <v>365</v>
      </c>
      <c r="M999" s="7">
        <f t="shared" si="225"/>
        <v>157516.47318871989</v>
      </c>
      <c r="N999" s="7">
        <f>IF(ISNA(VLOOKUP(B999,'Distribution Data'!$G:$H,2,FALSE)),0,VLOOKUP(B999,'Distribution Data'!$G:$H,2,FALSE))</f>
        <v>0</v>
      </c>
      <c r="O999" s="16">
        <f>IF(ISNA(INDEX($C998:$C$3618,MATCH(TRUE,INDEX($C998:$C$3618&lt;&gt;$C998,0),0))), O998, INDEX($C998:$C$3618,MATCH(TRUE,INDEX($C998:$C$3618&lt;&gt;$C998,0),0)))</f>
        <v>2600056826.6009483</v>
      </c>
      <c r="P999" s="16">
        <f t="shared" si="215"/>
        <v>2512144251.2157993</v>
      </c>
      <c r="Q999" s="27">
        <f t="shared" si="221"/>
        <v>41</v>
      </c>
      <c r="R999" s="7">
        <f t="shared" si="226"/>
        <v>2144209.1557353414</v>
      </c>
      <c r="S999" s="7">
        <f t="shared" si="218"/>
        <v>1898013.7637223613</v>
      </c>
      <c r="T999" s="5">
        <f>VLOOKUP($B999,'Benchmark Data'!$A:$B,2,FALSE)</f>
        <v>16.12</v>
      </c>
      <c r="U999" s="12">
        <f t="shared" si="227"/>
        <v>6.2053988959927665E-4</v>
      </c>
      <c r="V999" s="7">
        <f t="shared" si="228"/>
        <v>3090042308.5644355</v>
      </c>
    </row>
    <row r="1000" spans="1:22" x14ac:dyDescent="0.25">
      <c r="A1000" s="5">
        <f t="shared" si="219"/>
        <v>2006</v>
      </c>
      <c r="B1000" s="6">
        <f t="shared" si="222"/>
        <v>38940</v>
      </c>
      <c r="C1000" s="7">
        <f>MAX(SUMIFS('Filing Data'!$V:$V,'Filing Data'!$D:$D,'Benchmark Value'!$B1000),C999)</f>
        <v>2512144251.2157993</v>
      </c>
      <c r="D1000" s="7">
        <f>SUMIFS('Filing Data'!$Z:$Z,'Filing Data'!$D:$D,'Benchmark Value'!$B1000)</f>
        <v>0</v>
      </c>
      <c r="E1000" s="16">
        <f t="shared" si="223"/>
        <v>-32367805.370854922</v>
      </c>
      <c r="F1000" s="10">
        <f>SUM(D$11:D999)</f>
        <v>-15253541.340253821</v>
      </c>
      <c r="G1000" s="10">
        <f t="shared" si="216"/>
        <v>365</v>
      </c>
      <c r="H1000" s="7">
        <f t="shared" si="224"/>
        <v>-88678.918824260065</v>
      </c>
      <c r="I1000" s="16">
        <f>SUMIFS('Filing Data'!$X:$X,'Filing Data'!$D:$D,'Benchmark Value'!$B1000)</f>
        <v>0</v>
      </c>
      <c r="J1000" s="16">
        <f t="shared" si="220"/>
        <v>57493512.713882759</v>
      </c>
      <c r="K1000" s="10">
        <f>SUM(I$11:I999)</f>
        <v>28015936.438124154</v>
      </c>
      <c r="L1000" s="27">
        <f t="shared" si="217"/>
        <v>365</v>
      </c>
      <c r="M1000" s="7">
        <f t="shared" si="225"/>
        <v>157516.47318871989</v>
      </c>
      <c r="N1000" s="7">
        <f>IF(ISNA(VLOOKUP(B1000,'Distribution Data'!$G:$H,2,FALSE)),0,VLOOKUP(B1000,'Distribution Data'!$G:$H,2,FALSE))</f>
        <v>0</v>
      </c>
      <c r="O1000" s="16">
        <f>IF(ISNA(INDEX($C999:$C$3618,MATCH(TRUE,INDEX($C999:$C$3618&lt;&gt;$C999,0),0))), O999, INDEX($C999:$C$3618,MATCH(TRUE,INDEX($C999:$C$3618&lt;&gt;$C999,0),0)))</f>
        <v>2600056826.6009483</v>
      </c>
      <c r="P1000" s="16">
        <f t="shared" si="215"/>
        <v>2512144251.2157993</v>
      </c>
      <c r="Q1000" s="27">
        <f t="shared" si="221"/>
        <v>41</v>
      </c>
      <c r="R1000" s="7">
        <f t="shared" si="226"/>
        <v>2144209.1557353414</v>
      </c>
      <c r="S1000" s="7">
        <f t="shared" si="218"/>
        <v>1898013.7637223613</v>
      </c>
      <c r="T1000" s="5">
        <f>VLOOKUP($B1000,'Benchmark Data'!$A:$B,2,FALSE)</f>
        <v>16</v>
      </c>
      <c r="U1000" s="12">
        <f t="shared" si="227"/>
        <v>-7.472014838701066E-3</v>
      </c>
      <c r="V1000" s="7">
        <f t="shared" si="228"/>
        <v>3068937525.9864869</v>
      </c>
    </row>
    <row r="1001" spans="1:22" x14ac:dyDescent="0.25">
      <c r="A1001" s="5">
        <f t="shared" si="219"/>
        <v>2006</v>
      </c>
      <c r="B1001" s="6">
        <f t="shared" si="222"/>
        <v>38941</v>
      </c>
      <c r="C1001" s="7">
        <f>MAX(SUMIFS('Filing Data'!$V:$V,'Filing Data'!$D:$D,'Benchmark Value'!$B1001),C1000)</f>
        <v>2512144251.2157993</v>
      </c>
      <c r="D1001" s="7">
        <f>SUMIFS('Filing Data'!$Z:$Z,'Filing Data'!$D:$D,'Benchmark Value'!$B1001)</f>
        <v>0</v>
      </c>
      <c r="E1001" s="16">
        <f t="shared" si="223"/>
        <v>-32367805.370854922</v>
      </c>
      <c r="F1001" s="10">
        <f>SUM(D$11:D1000)</f>
        <v>-15253541.340253821</v>
      </c>
      <c r="G1001" s="10">
        <f t="shared" si="216"/>
        <v>365</v>
      </c>
      <c r="H1001" s="7">
        <f t="shared" si="224"/>
        <v>-88678.918824260065</v>
      </c>
      <c r="I1001" s="16">
        <f>SUMIFS('Filing Data'!$X:$X,'Filing Data'!$D:$D,'Benchmark Value'!$B1001)</f>
        <v>0</v>
      </c>
      <c r="J1001" s="16">
        <f t="shared" si="220"/>
        <v>57493512.713882759</v>
      </c>
      <c r="K1001" s="10">
        <f>SUM(I$11:I1000)</f>
        <v>28015936.438124154</v>
      </c>
      <c r="L1001" s="27">
        <f t="shared" si="217"/>
        <v>365</v>
      </c>
      <c r="M1001" s="7">
        <f t="shared" si="225"/>
        <v>157516.47318871989</v>
      </c>
      <c r="N1001" s="7">
        <f>IF(ISNA(VLOOKUP(B1001,'Distribution Data'!$G:$H,2,FALSE)),0,VLOOKUP(B1001,'Distribution Data'!$G:$H,2,FALSE))</f>
        <v>0</v>
      </c>
      <c r="O1001" s="16">
        <f>IF(ISNA(INDEX($C1000:$C$3618,MATCH(TRUE,INDEX($C1000:$C$3618&lt;&gt;$C1000,0),0))), O1000, INDEX($C1000:$C$3618,MATCH(TRUE,INDEX($C1000:$C$3618&lt;&gt;$C1000,0),0)))</f>
        <v>2600056826.6009483</v>
      </c>
      <c r="P1001" s="16">
        <f t="shared" si="215"/>
        <v>2512144251.2157993</v>
      </c>
      <c r="Q1001" s="27">
        <f t="shared" si="221"/>
        <v>41</v>
      </c>
      <c r="R1001" s="7">
        <f t="shared" si="226"/>
        <v>2144209.1557353414</v>
      </c>
      <c r="S1001" s="7">
        <f t="shared" si="218"/>
        <v>1898013.7637223613</v>
      </c>
      <c r="T1001" s="5">
        <f>VLOOKUP($B1001,'Benchmark Data'!$A:$B,2,FALSE)</f>
        <v>16</v>
      </c>
      <c r="U1001" s="12">
        <f t="shared" si="227"/>
        <v>0</v>
      </c>
      <c r="V1001" s="7">
        <f t="shared" si="228"/>
        <v>3070835539.7502093</v>
      </c>
    </row>
    <row r="1002" spans="1:22" x14ac:dyDescent="0.25">
      <c r="A1002" s="5">
        <f t="shared" si="219"/>
        <v>2006</v>
      </c>
      <c r="B1002" s="6">
        <f t="shared" si="222"/>
        <v>38942</v>
      </c>
      <c r="C1002" s="7">
        <f>MAX(SUMIFS('Filing Data'!$V:$V,'Filing Data'!$D:$D,'Benchmark Value'!$B1002),C1001)</f>
        <v>2512144251.2157993</v>
      </c>
      <c r="D1002" s="7">
        <f>SUMIFS('Filing Data'!$Z:$Z,'Filing Data'!$D:$D,'Benchmark Value'!$B1002)</f>
        <v>0</v>
      </c>
      <c r="E1002" s="16">
        <f t="shared" si="223"/>
        <v>-32367805.370854922</v>
      </c>
      <c r="F1002" s="10">
        <f>SUM(D$11:D1001)</f>
        <v>-15253541.340253821</v>
      </c>
      <c r="G1002" s="10">
        <f t="shared" si="216"/>
        <v>365</v>
      </c>
      <c r="H1002" s="7">
        <f t="shared" si="224"/>
        <v>-88678.918824260065</v>
      </c>
      <c r="I1002" s="16">
        <f>SUMIFS('Filing Data'!$X:$X,'Filing Data'!$D:$D,'Benchmark Value'!$B1002)</f>
        <v>0</v>
      </c>
      <c r="J1002" s="16">
        <f t="shared" si="220"/>
        <v>57493512.713882759</v>
      </c>
      <c r="K1002" s="10">
        <f>SUM(I$11:I1001)</f>
        <v>28015936.438124154</v>
      </c>
      <c r="L1002" s="27">
        <f t="shared" si="217"/>
        <v>365</v>
      </c>
      <c r="M1002" s="7">
        <f t="shared" si="225"/>
        <v>157516.47318871989</v>
      </c>
      <c r="N1002" s="7">
        <f>IF(ISNA(VLOOKUP(B1002,'Distribution Data'!$G:$H,2,FALSE)),0,VLOOKUP(B1002,'Distribution Data'!$G:$H,2,FALSE))</f>
        <v>0</v>
      </c>
      <c r="O1002" s="16">
        <f>IF(ISNA(INDEX($C1001:$C$3618,MATCH(TRUE,INDEX($C1001:$C$3618&lt;&gt;$C1001,0),0))), O1001, INDEX($C1001:$C$3618,MATCH(TRUE,INDEX($C1001:$C$3618&lt;&gt;$C1001,0),0)))</f>
        <v>2600056826.6009483</v>
      </c>
      <c r="P1002" s="16">
        <f t="shared" si="215"/>
        <v>2512144251.2157993</v>
      </c>
      <c r="Q1002" s="27">
        <f t="shared" si="221"/>
        <v>41</v>
      </c>
      <c r="R1002" s="7">
        <f t="shared" si="226"/>
        <v>2144209.1557353414</v>
      </c>
      <c r="S1002" s="7">
        <f t="shared" si="218"/>
        <v>1898013.7637223613</v>
      </c>
      <c r="T1002" s="5">
        <f>VLOOKUP($B1002,'Benchmark Data'!$A:$B,2,FALSE)</f>
        <v>16</v>
      </c>
      <c r="U1002" s="12">
        <f t="shared" si="227"/>
        <v>0</v>
      </c>
      <c r="V1002" s="7">
        <f t="shared" si="228"/>
        <v>3072733553.5139318</v>
      </c>
    </row>
    <row r="1003" spans="1:22" x14ac:dyDescent="0.25">
      <c r="A1003" s="5">
        <f t="shared" si="219"/>
        <v>2006</v>
      </c>
      <c r="B1003" s="6">
        <f t="shared" si="222"/>
        <v>38943</v>
      </c>
      <c r="C1003" s="7">
        <f>MAX(SUMIFS('Filing Data'!$V:$V,'Filing Data'!$D:$D,'Benchmark Value'!$B1003),C1002)</f>
        <v>2512144251.2157993</v>
      </c>
      <c r="D1003" s="7">
        <f>SUMIFS('Filing Data'!$Z:$Z,'Filing Data'!$D:$D,'Benchmark Value'!$B1003)</f>
        <v>0</v>
      </c>
      <c r="E1003" s="16">
        <f t="shared" si="223"/>
        <v>-32367805.370854922</v>
      </c>
      <c r="F1003" s="10">
        <f>SUM(D$11:D1002)</f>
        <v>-15253541.340253821</v>
      </c>
      <c r="G1003" s="10">
        <f t="shared" si="216"/>
        <v>365</v>
      </c>
      <c r="H1003" s="7">
        <f t="shared" si="224"/>
        <v>-88678.918824260065</v>
      </c>
      <c r="I1003" s="16">
        <f>SUMIFS('Filing Data'!$X:$X,'Filing Data'!$D:$D,'Benchmark Value'!$B1003)</f>
        <v>0</v>
      </c>
      <c r="J1003" s="16">
        <f t="shared" si="220"/>
        <v>57493512.713882759</v>
      </c>
      <c r="K1003" s="10">
        <f>SUM(I$11:I1002)</f>
        <v>28015936.438124154</v>
      </c>
      <c r="L1003" s="27">
        <f t="shared" si="217"/>
        <v>365</v>
      </c>
      <c r="M1003" s="7">
        <f t="shared" si="225"/>
        <v>157516.47318871989</v>
      </c>
      <c r="N1003" s="7">
        <f>IF(ISNA(VLOOKUP(B1003,'Distribution Data'!$G:$H,2,FALSE)),0,VLOOKUP(B1003,'Distribution Data'!$G:$H,2,FALSE))</f>
        <v>0</v>
      </c>
      <c r="O1003" s="16">
        <f>IF(ISNA(INDEX($C1002:$C$3618,MATCH(TRUE,INDEX($C1002:$C$3618&lt;&gt;$C1002,0),0))), O1002, INDEX($C1002:$C$3618,MATCH(TRUE,INDEX($C1002:$C$3618&lt;&gt;$C1002,0),0)))</f>
        <v>2600056826.6009483</v>
      </c>
      <c r="P1003" s="16">
        <f t="shared" si="215"/>
        <v>2512144251.2157993</v>
      </c>
      <c r="Q1003" s="27">
        <f t="shared" si="221"/>
        <v>41</v>
      </c>
      <c r="R1003" s="7">
        <f t="shared" si="226"/>
        <v>2144209.1557353414</v>
      </c>
      <c r="S1003" s="7">
        <f t="shared" si="218"/>
        <v>1898013.7637223613</v>
      </c>
      <c r="T1003" s="5">
        <f>VLOOKUP($B1003,'Benchmark Data'!$A:$B,2,FALSE)</f>
        <v>16.170000000000002</v>
      </c>
      <c r="U1003" s="12">
        <f t="shared" si="227"/>
        <v>1.0568951349234345E-2</v>
      </c>
      <c r="V1003" s="7">
        <f t="shared" si="228"/>
        <v>3107279361.28374</v>
      </c>
    </row>
    <row r="1004" spans="1:22" x14ac:dyDescent="0.25">
      <c r="A1004" s="5">
        <f t="shared" si="219"/>
        <v>2006</v>
      </c>
      <c r="B1004" s="6">
        <f t="shared" si="222"/>
        <v>38944</v>
      </c>
      <c r="C1004" s="7">
        <f>MAX(SUMIFS('Filing Data'!$V:$V,'Filing Data'!$D:$D,'Benchmark Value'!$B1004),C1003)</f>
        <v>2512144251.2157993</v>
      </c>
      <c r="D1004" s="7">
        <f>SUMIFS('Filing Data'!$Z:$Z,'Filing Data'!$D:$D,'Benchmark Value'!$B1004)</f>
        <v>0</v>
      </c>
      <c r="E1004" s="16">
        <f t="shared" si="223"/>
        <v>-32367805.370854922</v>
      </c>
      <c r="F1004" s="10">
        <f>SUM(D$11:D1003)</f>
        <v>-15253541.340253821</v>
      </c>
      <c r="G1004" s="10">
        <f t="shared" si="216"/>
        <v>365</v>
      </c>
      <c r="H1004" s="7">
        <f t="shared" si="224"/>
        <v>-88678.918824260065</v>
      </c>
      <c r="I1004" s="16">
        <f>SUMIFS('Filing Data'!$X:$X,'Filing Data'!$D:$D,'Benchmark Value'!$B1004)</f>
        <v>0</v>
      </c>
      <c r="J1004" s="16">
        <f t="shared" si="220"/>
        <v>57493512.713882759</v>
      </c>
      <c r="K1004" s="10">
        <f>SUM(I$11:I1003)</f>
        <v>28015936.438124154</v>
      </c>
      <c r="L1004" s="27">
        <f t="shared" si="217"/>
        <v>365</v>
      </c>
      <c r="M1004" s="7">
        <f t="shared" si="225"/>
        <v>157516.47318871989</v>
      </c>
      <c r="N1004" s="7">
        <f>IF(ISNA(VLOOKUP(B1004,'Distribution Data'!$G:$H,2,FALSE)),0,VLOOKUP(B1004,'Distribution Data'!$G:$H,2,FALSE))</f>
        <v>0</v>
      </c>
      <c r="O1004" s="16">
        <f>IF(ISNA(INDEX($C1003:$C$3618,MATCH(TRUE,INDEX($C1003:$C$3618&lt;&gt;$C1003,0),0))), O1003, INDEX($C1003:$C$3618,MATCH(TRUE,INDEX($C1003:$C$3618&lt;&gt;$C1003,0),0)))</f>
        <v>2600056826.6009483</v>
      </c>
      <c r="P1004" s="16">
        <f t="shared" si="215"/>
        <v>2512144251.2157993</v>
      </c>
      <c r="Q1004" s="27">
        <f t="shared" si="221"/>
        <v>41</v>
      </c>
      <c r="R1004" s="7">
        <f t="shared" si="226"/>
        <v>2144209.1557353414</v>
      </c>
      <c r="S1004" s="7">
        <f t="shared" si="218"/>
        <v>1898013.7637223613</v>
      </c>
      <c r="T1004" s="5">
        <f>VLOOKUP($B1004,'Benchmark Data'!$A:$B,2,FALSE)</f>
        <v>16.34</v>
      </c>
      <c r="U1004" s="12">
        <f t="shared" si="227"/>
        <v>1.0458415842841198E-2</v>
      </c>
      <c r="V1004" s="7">
        <f t="shared" si="228"/>
        <v>3141845123.4344897</v>
      </c>
    </row>
    <row r="1005" spans="1:22" x14ac:dyDescent="0.25">
      <c r="A1005" s="5">
        <f t="shared" si="219"/>
        <v>2006</v>
      </c>
      <c r="B1005" s="6">
        <f t="shared" si="222"/>
        <v>38945</v>
      </c>
      <c r="C1005" s="7">
        <f>MAX(SUMIFS('Filing Data'!$V:$V,'Filing Data'!$D:$D,'Benchmark Value'!$B1005),C1004)</f>
        <v>2512144251.2157993</v>
      </c>
      <c r="D1005" s="7">
        <f>SUMIFS('Filing Data'!$Z:$Z,'Filing Data'!$D:$D,'Benchmark Value'!$B1005)</f>
        <v>0</v>
      </c>
      <c r="E1005" s="16">
        <f t="shared" si="223"/>
        <v>-32367805.370854922</v>
      </c>
      <c r="F1005" s="10">
        <f>SUM(D$11:D1004)</f>
        <v>-15253541.340253821</v>
      </c>
      <c r="G1005" s="10">
        <f t="shared" si="216"/>
        <v>365</v>
      </c>
      <c r="H1005" s="7">
        <f t="shared" si="224"/>
        <v>-88678.918824260065</v>
      </c>
      <c r="I1005" s="16">
        <f>SUMIFS('Filing Data'!$X:$X,'Filing Data'!$D:$D,'Benchmark Value'!$B1005)</f>
        <v>0</v>
      </c>
      <c r="J1005" s="16">
        <f t="shared" si="220"/>
        <v>57493512.713882759</v>
      </c>
      <c r="K1005" s="10">
        <f>SUM(I$11:I1004)</f>
        <v>28015936.438124154</v>
      </c>
      <c r="L1005" s="27">
        <f t="shared" si="217"/>
        <v>365</v>
      </c>
      <c r="M1005" s="7">
        <f t="shared" si="225"/>
        <v>157516.47318871989</v>
      </c>
      <c r="N1005" s="7">
        <f>IF(ISNA(VLOOKUP(B1005,'Distribution Data'!$G:$H,2,FALSE)),0,VLOOKUP(B1005,'Distribution Data'!$G:$H,2,FALSE))</f>
        <v>0</v>
      </c>
      <c r="O1005" s="16">
        <f>IF(ISNA(INDEX($C1004:$C$3618,MATCH(TRUE,INDEX($C1004:$C$3618&lt;&gt;$C1004,0),0))), O1004, INDEX($C1004:$C$3618,MATCH(TRUE,INDEX($C1004:$C$3618&lt;&gt;$C1004,0),0)))</f>
        <v>2600056826.6009483</v>
      </c>
      <c r="P1005" s="16">
        <f t="shared" si="215"/>
        <v>2512144251.2157993</v>
      </c>
      <c r="Q1005" s="27">
        <f t="shared" si="221"/>
        <v>41</v>
      </c>
      <c r="R1005" s="7">
        <f t="shared" si="226"/>
        <v>2144209.1557353414</v>
      </c>
      <c r="S1005" s="7">
        <f t="shared" si="218"/>
        <v>1898013.7637223613</v>
      </c>
      <c r="T1005" s="5">
        <f>VLOOKUP($B1005,'Benchmark Data'!$A:$B,2,FALSE)</f>
        <v>16.36</v>
      </c>
      <c r="U1005" s="12">
        <f t="shared" si="227"/>
        <v>1.2232417427442321E-3</v>
      </c>
      <c r="V1005" s="7">
        <f t="shared" si="228"/>
        <v>3147588724.8645949</v>
      </c>
    </row>
    <row r="1006" spans="1:22" x14ac:dyDescent="0.25">
      <c r="A1006" s="5">
        <f t="shared" si="219"/>
        <v>2006</v>
      </c>
      <c r="B1006" s="6">
        <f t="shared" si="222"/>
        <v>38946</v>
      </c>
      <c r="C1006" s="7">
        <f>MAX(SUMIFS('Filing Data'!$V:$V,'Filing Data'!$D:$D,'Benchmark Value'!$B1006),C1005)</f>
        <v>2512144251.2157993</v>
      </c>
      <c r="D1006" s="7">
        <f>SUMIFS('Filing Data'!$Z:$Z,'Filing Data'!$D:$D,'Benchmark Value'!$B1006)</f>
        <v>0</v>
      </c>
      <c r="E1006" s="16">
        <f t="shared" si="223"/>
        <v>-32367805.370854922</v>
      </c>
      <c r="F1006" s="10">
        <f>SUM(D$11:D1005)</f>
        <v>-15253541.340253821</v>
      </c>
      <c r="G1006" s="10">
        <f t="shared" si="216"/>
        <v>365</v>
      </c>
      <c r="H1006" s="7">
        <f t="shared" si="224"/>
        <v>-88678.918824260065</v>
      </c>
      <c r="I1006" s="16">
        <f>SUMIFS('Filing Data'!$X:$X,'Filing Data'!$D:$D,'Benchmark Value'!$B1006)</f>
        <v>0</v>
      </c>
      <c r="J1006" s="16">
        <f t="shared" si="220"/>
        <v>57493512.713882759</v>
      </c>
      <c r="K1006" s="10">
        <f>SUM(I$11:I1005)</f>
        <v>28015936.438124154</v>
      </c>
      <c r="L1006" s="27">
        <f t="shared" si="217"/>
        <v>365</v>
      </c>
      <c r="M1006" s="7">
        <f t="shared" si="225"/>
        <v>157516.47318871989</v>
      </c>
      <c r="N1006" s="7">
        <f>IF(ISNA(VLOOKUP(B1006,'Distribution Data'!$G:$H,2,FALSE)),0,VLOOKUP(B1006,'Distribution Data'!$G:$H,2,FALSE))</f>
        <v>0</v>
      </c>
      <c r="O1006" s="16">
        <f>IF(ISNA(INDEX($C1005:$C$3618,MATCH(TRUE,INDEX($C1005:$C$3618&lt;&gt;$C1005,0),0))), O1005, INDEX($C1005:$C$3618,MATCH(TRUE,INDEX($C1005:$C$3618&lt;&gt;$C1005,0),0)))</f>
        <v>2600056826.6009483</v>
      </c>
      <c r="P1006" s="16">
        <f t="shared" si="215"/>
        <v>2512144251.2157993</v>
      </c>
      <c r="Q1006" s="27">
        <f t="shared" si="221"/>
        <v>41</v>
      </c>
      <c r="R1006" s="7">
        <f t="shared" si="226"/>
        <v>2144209.1557353414</v>
      </c>
      <c r="S1006" s="7">
        <f t="shared" si="218"/>
        <v>1898013.7637223613</v>
      </c>
      <c r="T1006" s="5">
        <f>VLOOKUP($B1006,'Benchmark Data'!$A:$B,2,FALSE)</f>
        <v>16.38</v>
      </c>
      <c r="U1006" s="12">
        <f t="shared" si="227"/>
        <v>1.2217472503222913E-3</v>
      </c>
      <c r="V1006" s="7">
        <f t="shared" si="228"/>
        <v>3153334646.6049242</v>
      </c>
    </row>
    <row r="1007" spans="1:22" x14ac:dyDescent="0.25">
      <c r="A1007" s="5">
        <f t="shared" si="219"/>
        <v>2006</v>
      </c>
      <c r="B1007" s="6">
        <f t="shared" si="222"/>
        <v>38947</v>
      </c>
      <c r="C1007" s="7">
        <f>MAX(SUMIFS('Filing Data'!$V:$V,'Filing Data'!$D:$D,'Benchmark Value'!$B1007),C1006)</f>
        <v>2512144251.2157993</v>
      </c>
      <c r="D1007" s="7">
        <f>SUMIFS('Filing Data'!$Z:$Z,'Filing Data'!$D:$D,'Benchmark Value'!$B1007)</f>
        <v>0</v>
      </c>
      <c r="E1007" s="16">
        <f t="shared" si="223"/>
        <v>-32367805.370854922</v>
      </c>
      <c r="F1007" s="10">
        <f>SUM(D$11:D1006)</f>
        <v>-15253541.340253821</v>
      </c>
      <c r="G1007" s="10">
        <f t="shared" si="216"/>
        <v>365</v>
      </c>
      <c r="H1007" s="7">
        <f t="shared" si="224"/>
        <v>-88678.918824260065</v>
      </c>
      <c r="I1007" s="16">
        <f>SUMIFS('Filing Data'!$X:$X,'Filing Data'!$D:$D,'Benchmark Value'!$B1007)</f>
        <v>0</v>
      </c>
      <c r="J1007" s="16">
        <f t="shared" si="220"/>
        <v>57493512.713882759</v>
      </c>
      <c r="K1007" s="10">
        <f>SUM(I$11:I1006)</f>
        <v>28015936.438124154</v>
      </c>
      <c r="L1007" s="27">
        <f t="shared" si="217"/>
        <v>365</v>
      </c>
      <c r="M1007" s="7">
        <f t="shared" si="225"/>
        <v>157516.47318871989</v>
      </c>
      <c r="N1007" s="7">
        <f>IF(ISNA(VLOOKUP(B1007,'Distribution Data'!$G:$H,2,FALSE)),0,VLOOKUP(B1007,'Distribution Data'!$G:$H,2,FALSE))</f>
        <v>0</v>
      </c>
      <c r="O1007" s="16">
        <f>IF(ISNA(INDEX($C1006:$C$3618,MATCH(TRUE,INDEX($C1006:$C$3618&lt;&gt;$C1006,0),0))), O1006, INDEX($C1006:$C$3618,MATCH(TRUE,INDEX($C1006:$C$3618&lt;&gt;$C1006,0),0)))</f>
        <v>2600056826.6009483</v>
      </c>
      <c r="P1007" s="16">
        <f t="shared" si="215"/>
        <v>2512144251.2157993</v>
      </c>
      <c r="Q1007" s="27">
        <f t="shared" si="221"/>
        <v>41</v>
      </c>
      <c r="R1007" s="7">
        <f t="shared" si="226"/>
        <v>2144209.1557353414</v>
      </c>
      <c r="S1007" s="7">
        <f t="shared" si="218"/>
        <v>1898013.7637223613</v>
      </c>
      <c r="T1007" s="5">
        <f>VLOOKUP($B1007,'Benchmark Data'!$A:$B,2,FALSE)</f>
        <v>16.420000000000002</v>
      </c>
      <c r="U1007" s="12">
        <f t="shared" si="227"/>
        <v>2.4390255993590104E-3</v>
      </c>
      <c r="V1007" s="7">
        <f t="shared" si="228"/>
        <v>3162933111.2761073</v>
      </c>
    </row>
    <row r="1008" spans="1:22" x14ac:dyDescent="0.25">
      <c r="A1008" s="5">
        <f t="shared" si="219"/>
        <v>2006</v>
      </c>
      <c r="B1008" s="6">
        <f t="shared" si="222"/>
        <v>38948</v>
      </c>
      <c r="C1008" s="7">
        <f>MAX(SUMIFS('Filing Data'!$V:$V,'Filing Data'!$D:$D,'Benchmark Value'!$B1008),C1007)</f>
        <v>2512144251.2157993</v>
      </c>
      <c r="D1008" s="7">
        <f>SUMIFS('Filing Data'!$Z:$Z,'Filing Data'!$D:$D,'Benchmark Value'!$B1008)</f>
        <v>0</v>
      </c>
      <c r="E1008" s="16">
        <f t="shared" si="223"/>
        <v>-32367805.370854922</v>
      </c>
      <c r="F1008" s="10">
        <f>SUM(D$11:D1007)</f>
        <v>-15253541.340253821</v>
      </c>
      <c r="G1008" s="10">
        <f t="shared" si="216"/>
        <v>365</v>
      </c>
      <c r="H1008" s="7">
        <f t="shared" si="224"/>
        <v>-88678.918824260065</v>
      </c>
      <c r="I1008" s="16">
        <f>SUMIFS('Filing Data'!$X:$X,'Filing Data'!$D:$D,'Benchmark Value'!$B1008)</f>
        <v>0</v>
      </c>
      <c r="J1008" s="16">
        <f t="shared" si="220"/>
        <v>57493512.713882759</v>
      </c>
      <c r="K1008" s="10">
        <f>SUM(I$11:I1007)</f>
        <v>28015936.438124154</v>
      </c>
      <c r="L1008" s="27">
        <f t="shared" si="217"/>
        <v>365</v>
      </c>
      <c r="M1008" s="7">
        <f t="shared" si="225"/>
        <v>157516.47318871989</v>
      </c>
      <c r="N1008" s="7">
        <f>IF(ISNA(VLOOKUP(B1008,'Distribution Data'!$G:$H,2,FALSE)),0,VLOOKUP(B1008,'Distribution Data'!$G:$H,2,FALSE))</f>
        <v>0</v>
      </c>
      <c r="O1008" s="16">
        <f>IF(ISNA(INDEX($C1007:$C$3618,MATCH(TRUE,INDEX($C1007:$C$3618&lt;&gt;$C1007,0),0))), O1007, INDEX($C1007:$C$3618,MATCH(TRUE,INDEX($C1007:$C$3618&lt;&gt;$C1007,0),0)))</f>
        <v>2600056826.6009483</v>
      </c>
      <c r="P1008" s="16">
        <f t="shared" si="215"/>
        <v>2512144251.2157993</v>
      </c>
      <c r="Q1008" s="27">
        <f t="shared" si="221"/>
        <v>41</v>
      </c>
      <c r="R1008" s="7">
        <f t="shared" si="226"/>
        <v>2144209.1557353414</v>
      </c>
      <c r="S1008" s="7">
        <f t="shared" si="218"/>
        <v>1898013.7637223613</v>
      </c>
      <c r="T1008" s="5">
        <f>VLOOKUP($B1008,'Benchmark Data'!$A:$B,2,FALSE)</f>
        <v>16.420000000000002</v>
      </c>
      <c r="U1008" s="12">
        <f t="shared" si="227"/>
        <v>0</v>
      </c>
      <c r="V1008" s="7">
        <f t="shared" si="228"/>
        <v>3164831125.0398297</v>
      </c>
    </row>
    <row r="1009" spans="1:22" x14ac:dyDescent="0.25">
      <c r="A1009" s="5">
        <f t="shared" si="219"/>
        <v>2006</v>
      </c>
      <c r="B1009" s="6">
        <f t="shared" si="222"/>
        <v>38949</v>
      </c>
      <c r="C1009" s="7">
        <f>MAX(SUMIFS('Filing Data'!$V:$V,'Filing Data'!$D:$D,'Benchmark Value'!$B1009),C1008)</f>
        <v>2512144251.2157993</v>
      </c>
      <c r="D1009" s="7">
        <f>SUMIFS('Filing Data'!$Z:$Z,'Filing Data'!$D:$D,'Benchmark Value'!$B1009)</f>
        <v>0</v>
      </c>
      <c r="E1009" s="16">
        <f t="shared" si="223"/>
        <v>-32367805.370854922</v>
      </c>
      <c r="F1009" s="10">
        <f>SUM(D$11:D1008)</f>
        <v>-15253541.340253821</v>
      </c>
      <c r="G1009" s="10">
        <f t="shared" si="216"/>
        <v>365</v>
      </c>
      <c r="H1009" s="7">
        <f t="shared" si="224"/>
        <v>-88678.918824260065</v>
      </c>
      <c r="I1009" s="16">
        <f>SUMIFS('Filing Data'!$X:$X,'Filing Data'!$D:$D,'Benchmark Value'!$B1009)</f>
        <v>0</v>
      </c>
      <c r="J1009" s="16">
        <f t="shared" si="220"/>
        <v>57493512.713882759</v>
      </c>
      <c r="K1009" s="10">
        <f>SUM(I$11:I1008)</f>
        <v>28015936.438124154</v>
      </c>
      <c r="L1009" s="27">
        <f t="shared" si="217"/>
        <v>365</v>
      </c>
      <c r="M1009" s="7">
        <f t="shared" si="225"/>
        <v>157516.47318871989</v>
      </c>
      <c r="N1009" s="7">
        <f>IF(ISNA(VLOOKUP(B1009,'Distribution Data'!$G:$H,2,FALSE)),0,VLOOKUP(B1009,'Distribution Data'!$G:$H,2,FALSE))</f>
        <v>0</v>
      </c>
      <c r="O1009" s="16">
        <f>IF(ISNA(INDEX($C1008:$C$3618,MATCH(TRUE,INDEX($C1008:$C$3618&lt;&gt;$C1008,0),0))), O1008, INDEX($C1008:$C$3618,MATCH(TRUE,INDEX($C1008:$C$3618&lt;&gt;$C1008,0),0)))</f>
        <v>2600056826.6009483</v>
      </c>
      <c r="P1009" s="16">
        <f t="shared" si="215"/>
        <v>2512144251.2157993</v>
      </c>
      <c r="Q1009" s="27">
        <f t="shared" si="221"/>
        <v>41</v>
      </c>
      <c r="R1009" s="7">
        <f t="shared" si="226"/>
        <v>2144209.1557353414</v>
      </c>
      <c r="S1009" s="7">
        <f t="shared" si="218"/>
        <v>1898013.7637223613</v>
      </c>
      <c r="T1009" s="5">
        <f>VLOOKUP($B1009,'Benchmark Data'!$A:$B,2,FALSE)</f>
        <v>16.420000000000002</v>
      </c>
      <c r="U1009" s="12">
        <f t="shared" si="227"/>
        <v>0</v>
      </c>
      <c r="V1009" s="7">
        <f t="shared" si="228"/>
        <v>3166729138.8035522</v>
      </c>
    </row>
    <row r="1010" spans="1:22" x14ac:dyDescent="0.25">
      <c r="A1010" s="5">
        <f t="shared" si="219"/>
        <v>2006</v>
      </c>
      <c r="B1010" s="6">
        <f t="shared" si="222"/>
        <v>38950</v>
      </c>
      <c r="C1010" s="7">
        <f>MAX(SUMIFS('Filing Data'!$V:$V,'Filing Data'!$D:$D,'Benchmark Value'!$B1010),C1009)</f>
        <v>2512144251.2157993</v>
      </c>
      <c r="D1010" s="7">
        <f>SUMIFS('Filing Data'!$Z:$Z,'Filing Data'!$D:$D,'Benchmark Value'!$B1010)</f>
        <v>0</v>
      </c>
      <c r="E1010" s="16">
        <f t="shared" si="223"/>
        <v>-32367805.370854922</v>
      </c>
      <c r="F1010" s="10">
        <f>SUM(D$11:D1009)</f>
        <v>-15253541.340253821</v>
      </c>
      <c r="G1010" s="10">
        <f t="shared" si="216"/>
        <v>365</v>
      </c>
      <c r="H1010" s="7">
        <f t="shared" si="224"/>
        <v>-88678.918824260065</v>
      </c>
      <c r="I1010" s="16">
        <f>SUMIFS('Filing Data'!$X:$X,'Filing Data'!$D:$D,'Benchmark Value'!$B1010)</f>
        <v>0</v>
      </c>
      <c r="J1010" s="16">
        <f t="shared" si="220"/>
        <v>57493512.713882759</v>
      </c>
      <c r="K1010" s="10">
        <f>SUM(I$11:I1009)</f>
        <v>28015936.438124154</v>
      </c>
      <c r="L1010" s="27">
        <f t="shared" si="217"/>
        <v>365</v>
      </c>
      <c r="M1010" s="7">
        <f t="shared" si="225"/>
        <v>157516.47318871989</v>
      </c>
      <c r="N1010" s="7">
        <f>IF(ISNA(VLOOKUP(B1010,'Distribution Data'!$G:$H,2,FALSE)),0,VLOOKUP(B1010,'Distribution Data'!$G:$H,2,FALSE))</f>
        <v>0</v>
      </c>
      <c r="O1010" s="16">
        <f>IF(ISNA(INDEX($C1009:$C$3618,MATCH(TRUE,INDEX($C1009:$C$3618&lt;&gt;$C1009,0),0))), O1009, INDEX($C1009:$C$3618,MATCH(TRUE,INDEX($C1009:$C$3618&lt;&gt;$C1009,0),0)))</f>
        <v>2600056826.6009483</v>
      </c>
      <c r="P1010" s="16">
        <f t="shared" si="215"/>
        <v>2512144251.2157993</v>
      </c>
      <c r="Q1010" s="27">
        <f t="shared" si="221"/>
        <v>41</v>
      </c>
      <c r="R1010" s="7">
        <f t="shared" si="226"/>
        <v>2144209.1557353414</v>
      </c>
      <c r="S1010" s="7">
        <f t="shared" si="218"/>
        <v>1898013.7637223613</v>
      </c>
      <c r="T1010" s="5">
        <f>VLOOKUP($B1010,'Benchmark Data'!$A:$B,2,FALSE)</f>
        <v>16.510000000000002</v>
      </c>
      <c r="U1010" s="12">
        <f t="shared" si="227"/>
        <v>5.466153907754393E-3</v>
      </c>
      <c r="V1010" s="7">
        <f t="shared" si="228"/>
        <v>3185984376.8359904</v>
      </c>
    </row>
    <row r="1011" spans="1:22" x14ac:dyDescent="0.25">
      <c r="A1011" s="5">
        <f t="shared" si="219"/>
        <v>2006</v>
      </c>
      <c r="B1011" s="6">
        <f t="shared" si="222"/>
        <v>38951</v>
      </c>
      <c r="C1011" s="7">
        <f>MAX(SUMIFS('Filing Data'!$V:$V,'Filing Data'!$D:$D,'Benchmark Value'!$B1011),C1010)</f>
        <v>2512144251.2157993</v>
      </c>
      <c r="D1011" s="7">
        <f>SUMIFS('Filing Data'!$Z:$Z,'Filing Data'!$D:$D,'Benchmark Value'!$B1011)</f>
        <v>0</v>
      </c>
      <c r="E1011" s="16">
        <f t="shared" si="223"/>
        <v>-32367805.370854922</v>
      </c>
      <c r="F1011" s="10">
        <f>SUM(D$11:D1010)</f>
        <v>-15253541.340253821</v>
      </c>
      <c r="G1011" s="10">
        <f t="shared" si="216"/>
        <v>365</v>
      </c>
      <c r="H1011" s="7">
        <f t="shared" si="224"/>
        <v>-88678.918824260065</v>
      </c>
      <c r="I1011" s="16">
        <f>SUMIFS('Filing Data'!$X:$X,'Filing Data'!$D:$D,'Benchmark Value'!$B1011)</f>
        <v>0</v>
      </c>
      <c r="J1011" s="16">
        <f t="shared" si="220"/>
        <v>57493512.713882759</v>
      </c>
      <c r="K1011" s="10">
        <f>SUM(I$11:I1010)</f>
        <v>28015936.438124154</v>
      </c>
      <c r="L1011" s="27">
        <f t="shared" si="217"/>
        <v>365</v>
      </c>
      <c r="M1011" s="7">
        <f t="shared" si="225"/>
        <v>157516.47318871989</v>
      </c>
      <c r="N1011" s="7">
        <f>IF(ISNA(VLOOKUP(B1011,'Distribution Data'!$G:$H,2,FALSE)),0,VLOOKUP(B1011,'Distribution Data'!$G:$H,2,FALSE))</f>
        <v>0</v>
      </c>
      <c r="O1011" s="16">
        <f>IF(ISNA(INDEX($C1010:$C$3618,MATCH(TRUE,INDEX($C1010:$C$3618&lt;&gt;$C1010,0),0))), O1010, INDEX($C1010:$C$3618,MATCH(TRUE,INDEX($C1010:$C$3618&lt;&gt;$C1010,0),0)))</f>
        <v>2600056826.6009483</v>
      </c>
      <c r="P1011" s="16">
        <f t="shared" si="215"/>
        <v>2512144251.2157993</v>
      </c>
      <c r="Q1011" s="27">
        <f t="shared" si="221"/>
        <v>41</v>
      </c>
      <c r="R1011" s="7">
        <f t="shared" si="226"/>
        <v>2144209.1557353414</v>
      </c>
      <c r="S1011" s="7">
        <f t="shared" si="218"/>
        <v>1898013.7637223613</v>
      </c>
      <c r="T1011" s="5">
        <f>VLOOKUP($B1011,'Benchmark Data'!$A:$B,2,FALSE)</f>
        <v>16.649999999999999</v>
      </c>
      <c r="U1011" s="12">
        <f t="shared" si="227"/>
        <v>8.4439584944160755E-3</v>
      </c>
      <c r="V1011" s="7">
        <f t="shared" si="228"/>
        <v>3214898611.8448391</v>
      </c>
    </row>
    <row r="1012" spans="1:22" x14ac:dyDescent="0.25">
      <c r="A1012" s="5">
        <f t="shared" si="219"/>
        <v>2006</v>
      </c>
      <c r="B1012" s="6">
        <f t="shared" si="222"/>
        <v>38952</v>
      </c>
      <c r="C1012" s="7">
        <f>MAX(SUMIFS('Filing Data'!$V:$V,'Filing Data'!$D:$D,'Benchmark Value'!$B1012),C1011)</f>
        <v>2512144251.2157993</v>
      </c>
      <c r="D1012" s="7">
        <f>SUMIFS('Filing Data'!$Z:$Z,'Filing Data'!$D:$D,'Benchmark Value'!$B1012)</f>
        <v>0</v>
      </c>
      <c r="E1012" s="16">
        <f t="shared" si="223"/>
        <v>-32367805.370854922</v>
      </c>
      <c r="F1012" s="10">
        <f>SUM(D$11:D1011)</f>
        <v>-15253541.340253821</v>
      </c>
      <c r="G1012" s="10">
        <f t="shared" si="216"/>
        <v>365</v>
      </c>
      <c r="H1012" s="7">
        <f t="shared" si="224"/>
        <v>-88678.918824260065</v>
      </c>
      <c r="I1012" s="16">
        <f>SUMIFS('Filing Data'!$X:$X,'Filing Data'!$D:$D,'Benchmark Value'!$B1012)</f>
        <v>0</v>
      </c>
      <c r="J1012" s="16">
        <f t="shared" si="220"/>
        <v>57493512.713882759</v>
      </c>
      <c r="K1012" s="10">
        <f>SUM(I$11:I1011)</f>
        <v>28015936.438124154</v>
      </c>
      <c r="L1012" s="27">
        <f t="shared" si="217"/>
        <v>365</v>
      </c>
      <c r="M1012" s="7">
        <f t="shared" si="225"/>
        <v>157516.47318871989</v>
      </c>
      <c r="N1012" s="7">
        <f>IF(ISNA(VLOOKUP(B1012,'Distribution Data'!$G:$H,2,FALSE)),0,VLOOKUP(B1012,'Distribution Data'!$G:$H,2,FALSE))</f>
        <v>0</v>
      </c>
      <c r="O1012" s="16">
        <f>IF(ISNA(INDEX($C1011:$C$3618,MATCH(TRUE,INDEX($C1011:$C$3618&lt;&gt;$C1011,0),0))), O1011, INDEX($C1011:$C$3618,MATCH(TRUE,INDEX($C1011:$C$3618&lt;&gt;$C1011,0),0)))</f>
        <v>2600056826.6009483</v>
      </c>
      <c r="P1012" s="16">
        <f t="shared" si="215"/>
        <v>2512144251.2157993</v>
      </c>
      <c r="Q1012" s="27">
        <f t="shared" si="221"/>
        <v>41</v>
      </c>
      <c r="R1012" s="7">
        <f t="shared" si="226"/>
        <v>2144209.1557353414</v>
      </c>
      <c r="S1012" s="7">
        <f t="shared" si="218"/>
        <v>1898013.7637223613</v>
      </c>
      <c r="T1012" s="5">
        <f>VLOOKUP($B1012,'Benchmark Data'!$A:$B,2,FALSE)</f>
        <v>16.5</v>
      </c>
      <c r="U1012" s="12">
        <f t="shared" si="227"/>
        <v>-9.0498355199178145E-3</v>
      </c>
      <c r="V1012" s="7">
        <f t="shared" si="228"/>
        <v>3187833575.0514011</v>
      </c>
    </row>
    <row r="1013" spans="1:22" x14ac:dyDescent="0.25">
      <c r="A1013" s="5">
        <f t="shared" si="219"/>
        <v>2006</v>
      </c>
      <c r="B1013" s="6">
        <f t="shared" si="222"/>
        <v>38953</v>
      </c>
      <c r="C1013" s="7">
        <f>MAX(SUMIFS('Filing Data'!$V:$V,'Filing Data'!$D:$D,'Benchmark Value'!$B1013),C1012)</f>
        <v>2512144251.2157993</v>
      </c>
      <c r="D1013" s="7">
        <f>SUMIFS('Filing Data'!$Z:$Z,'Filing Data'!$D:$D,'Benchmark Value'!$B1013)</f>
        <v>0</v>
      </c>
      <c r="E1013" s="16">
        <f t="shared" si="223"/>
        <v>-32367805.370854922</v>
      </c>
      <c r="F1013" s="10">
        <f>SUM(D$11:D1012)</f>
        <v>-15253541.340253821</v>
      </c>
      <c r="G1013" s="10">
        <f t="shared" si="216"/>
        <v>365</v>
      </c>
      <c r="H1013" s="7">
        <f t="shared" si="224"/>
        <v>-88678.918824260065</v>
      </c>
      <c r="I1013" s="16">
        <f>SUMIFS('Filing Data'!$X:$X,'Filing Data'!$D:$D,'Benchmark Value'!$B1013)</f>
        <v>0</v>
      </c>
      <c r="J1013" s="16">
        <f t="shared" si="220"/>
        <v>57493512.713882759</v>
      </c>
      <c r="K1013" s="10">
        <f>SUM(I$11:I1012)</f>
        <v>28015936.438124154</v>
      </c>
      <c r="L1013" s="27">
        <f t="shared" si="217"/>
        <v>365</v>
      </c>
      <c r="M1013" s="7">
        <f t="shared" si="225"/>
        <v>157516.47318871989</v>
      </c>
      <c r="N1013" s="7">
        <f>IF(ISNA(VLOOKUP(B1013,'Distribution Data'!$G:$H,2,FALSE)),0,VLOOKUP(B1013,'Distribution Data'!$G:$H,2,FALSE))</f>
        <v>0</v>
      </c>
      <c r="O1013" s="16">
        <f>IF(ISNA(INDEX($C1012:$C$3618,MATCH(TRUE,INDEX($C1012:$C$3618&lt;&gt;$C1012,0),0))), O1012, INDEX($C1012:$C$3618,MATCH(TRUE,INDEX($C1012:$C$3618&lt;&gt;$C1012,0),0)))</f>
        <v>2600056826.6009483</v>
      </c>
      <c r="P1013" s="16">
        <f t="shared" si="215"/>
        <v>2512144251.2157993</v>
      </c>
      <c r="Q1013" s="27">
        <f t="shared" si="221"/>
        <v>41</v>
      </c>
      <c r="R1013" s="7">
        <f t="shared" si="226"/>
        <v>2144209.1557353414</v>
      </c>
      <c r="S1013" s="7">
        <f t="shared" si="218"/>
        <v>1898013.7637223613</v>
      </c>
      <c r="T1013" s="5">
        <f>VLOOKUP($B1013,'Benchmark Data'!$A:$B,2,FALSE)</f>
        <v>16.579999999999998</v>
      </c>
      <c r="U1013" s="12">
        <f t="shared" si="227"/>
        <v>4.8367688006138001E-3</v>
      </c>
      <c r="V1013" s="7">
        <f t="shared" si="228"/>
        <v>3205187751.603251</v>
      </c>
    </row>
    <row r="1014" spans="1:22" x14ac:dyDescent="0.25">
      <c r="A1014" s="5">
        <f t="shared" si="219"/>
        <v>2006</v>
      </c>
      <c r="B1014" s="6">
        <f t="shared" si="222"/>
        <v>38954</v>
      </c>
      <c r="C1014" s="7">
        <f>MAX(SUMIFS('Filing Data'!$V:$V,'Filing Data'!$D:$D,'Benchmark Value'!$B1014),C1013)</f>
        <v>2512144251.2157993</v>
      </c>
      <c r="D1014" s="7">
        <f>SUMIFS('Filing Data'!$Z:$Z,'Filing Data'!$D:$D,'Benchmark Value'!$B1014)</f>
        <v>0</v>
      </c>
      <c r="E1014" s="16">
        <f t="shared" si="223"/>
        <v>-32367805.370854922</v>
      </c>
      <c r="F1014" s="10">
        <f>SUM(D$11:D1013)</f>
        <v>-15253541.340253821</v>
      </c>
      <c r="G1014" s="10">
        <f t="shared" si="216"/>
        <v>365</v>
      </c>
      <c r="H1014" s="7">
        <f t="shared" si="224"/>
        <v>-88678.918824260065</v>
      </c>
      <c r="I1014" s="16">
        <f>SUMIFS('Filing Data'!$X:$X,'Filing Data'!$D:$D,'Benchmark Value'!$B1014)</f>
        <v>0</v>
      </c>
      <c r="J1014" s="16">
        <f t="shared" si="220"/>
        <v>57493512.713882759</v>
      </c>
      <c r="K1014" s="10">
        <f>SUM(I$11:I1013)</f>
        <v>28015936.438124154</v>
      </c>
      <c r="L1014" s="27">
        <f t="shared" si="217"/>
        <v>365</v>
      </c>
      <c r="M1014" s="7">
        <f t="shared" si="225"/>
        <v>157516.47318871989</v>
      </c>
      <c r="N1014" s="7">
        <f>IF(ISNA(VLOOKUP(B1014,'Distribution Data'!$G:$H,2,FALSE)),0,VLOOKUP(B1014,'Distribution Data'!$G:$H,2,FALSE))</f>
        <v>0</v>
      </c>
      <c r="O1014" s="16">
        <f>IF(ISNA(INDEX($C1013:$C$3618,MATCH(TRUE,INDEX($C1013:$C$3618&lt;&gt;$C1013,0),0))), O1013, INDEX($C1013:$C$3618,MATCH(TRUE,INDEX($C1013:$C$3618&lt;&gt;$C1013,0),0)))</f>
        <v>2600056826.6009483</v>
      </c>
      <c r="P1014" s="16">
        <f t="shared" si="215"/>
        <v>2512144251.2157993</v>
      </c>
      <c r="Q1014" s="27">
        <f t="shared" si="221"/>
        <v>41</v>
      </c>
      <c r="R1014" s="7">
        <f t="shared" si="226"/>
        <v>2144209.1557353414</v>
      </c>
      <c r="S1014" s="7">
        <f t="shared" si="218"/>
        <v>1898013.7637223613</v>
      </c>
      <c r="T1014" s="5">
        <f>VLOOKUP($B1014,'Benchmark Data'!$A:$B,2,FALSE)</f>
        <v>16.559999999999999</v>
      </c>
      <c r="U1014" s="12">
        <f t="shared" si="227"/>
        <v>-1.2070007500352277E-3</v>
      </c>
      <c r="V1014" s="7">
        <f t="shared" si="228"/>
        <v>3203219435.1479106</v>
      </c>
    </row>
    <row r="1015" spans="1:22" x14ac:dyDescent="0.25">
      <c r="A1015" s="5">
        <f t="shared" si="219"/>
        <v>2006</v>
      </c>
      <c r="B1015" s="6">
        <f t="shared" si="222"/>
        <v>38955</v>
      </c>
      <c r="C1015" s="7">
        <f>MAX(SUMIFS('Filing Data'!$V:$V,'Filing Data'!$D:$D,'Benchmark Value'!$B1015),C1014)</f>
        <v>2512144251.2157993</v>
      </c>
      <c r="D1015" s="7">
        <f>SUMIFS('Filing Data'!$Z:$Z,'Filing Data'!$D:$D,'Benchmark Value'!$B1015)</f>
        <v>0</v>
      </c>
      <c r="E1015" s="16">
        <f t="shared" si="223"/>
        <v>-32367805.370854922</v>
      </c>
      <c r="F1015" s="10">
        <f>SUM(D$11:D1014)</f>
        <v>-15253541.340253821</v>
      </c>
      <c r="G1015" s="10">
        <f t="shared" si="216"/>
        <v>365</v>
      </c>
      <c r="H1015" s="7">
        <f t="shared" si="224"/>
        <v>-88678.918824260065</v>
      </c>
      <c r="I1015" s="16">
        <f>SUMIFS('Filing Data'!$X:$X,'Filing Data'!$D:$D,'Benchmark Value'!$B1015)</f>
        <v>0</v>
      </c>
      <c r="J1015" s="16">
        <f t="shared" si="220"/>
        <v>57493512.713882759</v>
      </c>
      <c r="K1015" s="10">
        <f>SUM(I$11:I1014)</f>
        <v>28015936.438124154</v>
      </c>
      <c r="L1015" s="27">
        <f t="shared" si="217"/>
        <v>365</v>
      </c>
      <c r="M1015" s="7">
        <f t="shared" si="225"/>
        <v>157516.47318871989</v>
      </c>
      <c r="N1015" s="7">
        <f>IF(ISNA(VLOOKUP(B1015,'Distribution Data'!$G:$H,2,FALSE)),0,VLOOKUP(B1015,'Distribution Data'!$G:$H,2,FALSE))</f>
        <v>0</v>
      </c>
      <c r="O1015" s="16">
        <f>IF(ISNA(INDEX($C1014:$C$3618,MATCH(TRUE,INDEX($C1014:$C$3618&lt;&gt;$C1014,0),0))), O1014, INDEX($C1014:$C$3618,MATCH(TRUE,INDEX($C1014:$C$3618&lt;&gt;$C1014,0),0)))</f>
        <v>2600056826.6009483</v>
      </c>
      <c r="P1015" s="16">
        <f t="shared" si="215"/>
        <v>2512144251.2157993</v>
      </c>
      <c r="Q1015" s="27">
        <f t="shared" si="221"/>
        <v>41</v>
      </c>
      <c r="R1015" s="7">
        <f t="shared" si="226"/>
        <v>2144209.1557353414</v>
      </c>
      <c r="S1015" s="7">
        <f t="shared" si="218"/>
        <v>1898013.7637223613</v>
      </c>
      <c r="T1015" s="5">
        <f>VLOOKUP($B1015,'Benchmark Data'!$A:$B,2,FALSE)</f>
        <v>16.559999999999999</v>
      </c>
      <c r="U1015" s="12">
        <f t="shared" si="227"/>
        <v>0</v>
      </c>
      <c r="V1015" s="7">
        <f t="shared" si="228"/>
        <v>3205117448.911633</v>
      </c>
    </row>
    <row r="1016" spans="1:22" x14ac:dyDescent="0.25">
      <c r="A1016" s="5">
        <f t="shared" si="219"/>
        <v>2006</v>
      </c>
      <c r="B1016" s="6">
        <f t="shared" si="222"/>
        <v>38956</v>
      </c>
      <c r="C1016" s="7">
        <f>MAX(SUMIFS('Filing Data'!$V:$V,'Filing Data'!$D:$D,'Benchmark Value'!$B1016),C1015)</f>
        <v>2512144251.2157993</v>
      </c>
      <c r="D1016" s="7">
        <f>SUMIFS('Filing Data'!$Z:$Z,'Filing Data'!$D:$D,'Benchmark Value'!$B1016)</f>
        <v>0</v>
      </c>
      <c r="E1016" s="16">
        <f t="shared" si="223"/>
        <v>-32367805.370854922</v>
      </c>
      <c r="F1016" s="10">
        <f>SUM(D$11:D1015)</f>
        <v>-15253541.340253821</v>
      </c>
      <c r="G1016" s="10">
        <f t="shared" si="216"/>
        <v>365</v>
      </c>
      <c r="H1016" s="7">
        <f t="shared" si="224"/>
        <v>-88678.918824260065</v>
      </c>
      <c r="I1016" s="16">
        <f>SUMIFS('Filing Data'!$X:$X,'Filing Data'!$D:$D,'Benchmark Value'!$B1016)</f>
        <v>0</v>
      </c>
      <c r="J1016" s="16">
        <f t="shared" si="220"/>
        <v>57493512.713882759</v>
      </c>
      <c r="K1016" s="10">
        <f>SUM(I$11:I1015)</f>
        <v>28015936.438124154</v>
      </c>
      <c r="L1016" s="27">
        <f t="shared" si="217"/>
        <v>365</v>
      </c>
      <c r="M1016" s="7">
        <f t="shared" si="225"/>
        <v>157516.47318871989</v>
      </c>
      <c r="N1016" s="7">
        <f>IF(ISNA(VLOOKUP(B1016,'Distribution Data'!$G:$H,2,FALSE)),0,VLOOKUP(B1016,'Distribution Data'!$G:$H,2,FALSE))</f>
        <v>0</v>
      </c>
      <c r="O1016" s="16">
        <f>IF(ISNA(INDEX($C1015:$C$3618,MATCH(TRUE,INDEX($C1015:$C$3618&lt;&gt;$C1015,0),0))), O1015, INDEX($C1015:$C$3618,MATCH(TRUE,INDEX($C1015:$C$3618&lt;&gt;$C1015,0),0)))</f>
        <v>2600056826.6009483</v>
      </c>
      <c r="P1016" s="16">
        <f t="shared" si="215"/>
        <v>2512144251.2157993</v>
      </c>
      <c r="Q1016" s="27">
        <f t="shared" si="221"/>
        <v>41</v>
      </c>
      <c r="R1016" s="7">
        <f t="shared" si="226"/>
        <v>2144209.1557353414</v>
      </c>
      <c r="S1016" s="7">
        <f t="shared" si="218"/>
        <v>1898013.7637223613</v>
      </c>
      <c r="T1016" s="5">
        <f>VLOOKUP($B1016,'Benchmark Data'!$A:$B,2,FALSE)</f>
        <v>16.559999999999999</v>
      </c>
      <c r="U1016" s="12">
        <f t="shared" si="227"/>
        <v>0</v>
      </c>
      <c r="V1016" s="7">
        <f t="shared" si="228"/>
        <v>3207015462.6753554</v>
      </c>
    </row>
    <row r="1017" spans="1:22" x14ac:dyDescent="0.25">
      <c r="A1017" s="5">
        <f t="shared" si="219"/>
        <v>2006</v>
      </c>
      <c r="B1017" s="6">
        <f t="shared" si="222"/>
        <v>38957</v>
      </c>
      <c r="C1017" s="7">
        <f>MAX(SUMIFS('Filing Data'!$V:$V,'Filing Data'!$D:$D,'Benchmark Value'!$B1017),C1016)</f>
        <v>2512144251.2157993</v>
      </c>
      <c r="D1017" s="7">
        <f>SUMIFS('Filing Data'!$Z:$Z,'Filing Data'!$D:$D,'Benchmark Value'!$B1017)</f>
        <v>0</v>
      </c>
      <c r="E1017" s="16">
        <f t="shared" si="223"/>
        <v>-32367805.370854922</v>
      </c>
      <c r="F1017" s="10">
        <f>SUM(D$11:D1016)</f>
        <v>-15253541.340253821</v>
      </c>
      <c r="G1017" s="10">
        <f t="shared" si="216"/>
        <v>365</v>
      </c>
      <c r="H1017" s="7">
        <f t="shared" si="224"/>
        <v>-88678.918824260065</v>
      </c>
      <c r="I1017" s="16">
        <f>SUMIFS('Filing Data'!$X:$X,'Filing Data'!$D:$D,'Benchmark Value'!$B1017)</f>
        <v>0</v>
      </c>
      <c r="J1017" s="16">
        <f t="shared" si="220"/>
        <v>57493512.713882759</v>
      </c>
      <c r="K1017" s="10">
        <f>SUM(I$11:I1016)</f>
        <v>28015936.438124154</v>
      </c>
      <c r="L1017" s="27">
        <f t="shared" si="217"/>
        <v>365</v>
      </c>
      <c r="M1017" s="7">
        <f t="shared" si="225"/>
        <v>157516.47318871989</v>
      </c>
      <c r="N1017" s="7">
        <f>IF(ISNA(VLOOKUP(B1017,'Distribution Data'!$G:$H,2,FALSE)),0,VLOOKUP(B1017,'Distribution Data'!$G:$H,2,FALSE))</f>
        <v>0</v>
      </c>
      <c r="O1017" s="16">
        <f>IF(ISNA(INDEX($C1016:$C$3618,MATCH(TRUE,INDEX($C1016:$C$3618&lt;&gt;$C1016,0),0))), O1016, INDEX($C1016:$C$3618,MATCH(TRUE,INDEX($C1016:$C$3618&lt;&gt;$C1016,0),0)))</f>
        <v>2600056826.6009483</v>
      </c>
      <c r="P1017" s="16">
        <f t="shared" si="215"/>
        <v>2512144251.2157993</v>
      </c>
      <c r="Q1017" s="27">
        <f t="shared" si="221"/>
        <v>41</v>
      </c>
      <c r="R1017" s="7">
        <f t="shared" si="226"/>
        <v>2144209.1557353414</v>
      </c>
      <c r="S1017" s="7">
        <f t="shared" si="218"/>
        <v>1898013.7637223613</v>
      </c>
      <c r="T1017" s="5">
        <f>VLOOKUP($B1017,'Benchmark Data'!$A:$B,2,FALSE)</f>
        <v>16.73</v>
      </c>
      <c r="U1017" s="12">
        <f t="shared" si="227"/>
        <v>1.0213366041619125E-2</v>
      </c>
      <c r="V1017" s="7">
        <f t="shared" si="228"/>
        <v>3241835736.6235476</v>
      </c>
    </row>
    <row r="1018" spans="1:22" x14ac:dyDescent="0.25">
      <c r="A1018" s="5">
        <f t="shared" si="219"/>
        <v>2006</v>
      </c>
      <c r="B1018" s="6">
        <f t="shared" si="222"/>
        <v>38958</v>
      </c>
      <c r="C1018" s="7">
        <f>MAX(SUMIFS('Filing Data'!$V:$V,'Filing Data'!$D:$D,'Benchmark Value'!$B1018),C1017)</f>
        <v>2512144251.2157993</v>
      </c>
      <c r="D1018" s="7">
        <f>SUMIFS('Filing Data'!$Z:$Z,'Filing Data'!$D:$D,'Benchmark Value'!$B1018)</f>
        <v>0</v>
      </c>
      <c r="E1018" s="16">
        <f t="shared" si="223"/>
        <v>-32367805.370854922</v>
      </c>
      <c r="F1018" s="10">
        <f>SUM(D$11:D1017)</f>
        <v>-15253541.340253821</v>
      </c>
      <c r="G1018" s="10">
        <f t="shared" si="216"/>
        <v>365</v>
      </c>
      <c r="H1018" s="7">
        <f t="shared" si="224"/>
        <v>-88678.918824260065</v>
      </c>
      <c r="I1018" s="16">
        <f>SUMIFS('Filing Data'!$X:$X,'Filing Data'!$D:$D,'Benchmark Value'!$B1018)</f>
        <v>0</v>
      </c>
      <c r="J1018" s="16">
        <f t="shared" si="220"/>
        <v>57493512.713882759</v>
      </c>
      <c r="K1018" s="10">
        <f>SUM(I$11:I1017)</f>
        <v>28015936.438124154</v>
      </c>
      <c r="L1018" s="27">
        <f t="shared" si="217"/>
        <v>365</v>
      </c>
      <c r="M1018" s="7">
        <f t="shared" si="225"/>
        <v>157516.47318871989</v>
      </c>
      <c r="N1018" s="7">
        <f>IF(ISNA(VLOOKUP(B1018,'Distribution Data'!$G:$H,2,FALSE)),0,VLOOKUP(B1018,'Distribution Data'!$G:$H,2,FALSE))</f>
        <v>0</v>
      </c>
      <c r="O1018" s="16">
        <f>IF(ISNA(INDEX($C1017:$C$3618,MATCH(TRUE,INDEX($C1017:$C$3618&lt;&gt;$C1017,0),0))), O1017, INDEX($C1017:$C$3618,MATCH(TRUE,INDEX($C1017:$C$3618&lt;&gt;$C1017,0),0)))</f>
        <v>2600056826.6009483</v>
      </c>
      <c r="P1018" s="16">
        <f t="shared" si="215"/>
        <v>2512144251.2157993</v>
      </c>
      <c r="Q1018" s="27">
        <f t="shared" si="221"/>
        <v>41</v>
      </c>
      <c r="R1018" s="7">
        <f t="shared" si="226"/>
        <v>2144209.1557353414</v>
      </c>
      <c r="S1018" s="7">
        <f t="shared" si="218"/>
        <v>1898013.7637223613</v>
      </c>
      <c r="T1018" s="5">
        <f>VLOOKUP($B1018,'Benchmark Data'!$A:$B,2,FALSE)</f>
        <v>16.739999999999998</v>
      </c>
      <c r="U1018" s="12">
        <f t="shared" si="227"/>
        <v>5.9755006259655595E-4</v>
      </c>
      <c r="V1018" s="7">
        <f t="shared" si="228"/>
        <v>3245671488.4247017</v>
      </c>
    </row>
    <row r="1019" spans="1:22" x14ac:dyDescent="0.25">
      <c r="A1019" s="5">
        <f t="shared" si="219"/>
        <v>2006</v>
      </c>
      <c r="B1019" s="6">
        <f t="shared" si="222"/>
        <v>38959</v>
      </c>
      <c r="C1019" s="7">
        <f>MAX(SUMIFS('Filing Data'!$V:$V,'Filing Data'!$D:$D,'Benchmark Value'!$B1019),C1018)</f>
        <v>2512144251.2157993</v>
      </c>
      <c r="D1019" s="7">
        <f>SUMIFS('Filing Data'!$Z:$Z,'Filing Data'!$D:$D,'Benchmark Value'!$B1019)</f>
        <v>0</v>
      </c>
      <c r="E1019" s="16">
        <f t="shared" si="223"/>
        <v>-32367805.370854922</v>
      </c>
      <c r="F1019" s="10">
        <f>SUM(D$11:D1018)</f>
        <v>-15253541.340253821</v>
      </c>
      <c r="G1019" s="10">
        <f t="shared" si="216"/>
        <v>365</v>
      </c>
      <c r="H1019" s="7">
        <f t="shared" si="224"/>
        <v>-88678.918824260065</v>
      </c>
      <c r="I1019" s="16">
        <f>SUMIFS('Filing Data'!$X:$X,'Filing Data'!$D:$D,'Benchmark Value'!$B1019)</f>
        <v>0</v>
      </c>
      <c r="J1019" s="16">
        <f t="shared" si="220"/>
        <v>57493512.713882759</v>
      </c>
      <c r="K1019" s="10">
        <f>SUM(I$11:I1018)</f>
        <v>28015936.438124154</v>
      </c>
      <c r="L1019" s="27">
        <f t="shared" si="217"/>
        <v>365</v>
      </c>
      <c r="M1019" s="7">
        <f t="shared" si="225"/>
        <v>157516.47318871989</v>
      </c>
      <c r="N1019" s="7">
        <f>IF(ISNA(VLOOKUP(B1019,'Distribution Data'!$G:$H,2,FALSE)),0,VLOOKUP(B1019,'Distribution Data'!$G:$H,2,FALSE))</f>
        <v>0</v>
      </c>
      <c r="O1019" s="16">
        <f>IF(ISNA(INDEX($C1018:$C$3618,MATCH(TRUE,INDEX($C1018:$C$3618&lt;&gt;$C1018,0),0))), O1018, INDEX($C1018:$C$3618,MATCH(TRUE,INDEX($C1018:$C$3618&lt;&gt;$C1018,0),0)))</f>
        <v>2600056826.6009483</v>
      </c>
      <c r="P1019" s="16">
        <f t="shared" si="215"/>
        <v>2512144251.2157993</v>
      </c>
      <c r="Q1019" s="27">
        <f t="shared" si="221"/>
        <v>41</v>
      </c>
      <c r="R1019" s="7">
        <f t="shared" si="226"/>
        <v>2144209.1557353414</v>
      </c>
      <c r="S1019" s="7">
        <f t="shared" si="218"/>
        <v>1898013.7637223613</v>
      </c>
      <c r="T1019" s="5">
        <f>VLOOKUP($B1019,'Benchmark Data'!$A:$B,2,FALSE)</f>
        <v>16.88</v>
      </c>
      <c r="U1019" s="12">
        <f t="shared" si="227"/>
        <v>8.3284241064819093E-3</v>
      </c>
      <c r="V1019" s="7">
        <f t="shared" si="228"/>
        <v>3274713708.1848078</v>
      </c>
    </row>
    <row r="1020" spans="1:22" x14ac:dyDescent="0.25">
      <c r="A1020" s="5">
        <f t="shared" si="219"/>
        <v>2006</v>
      </c>
      <c r="B1020" s="6">
        <f t="shared" si="222"/>
        <v>38960</v>
      </c>
      <c r="C1020" s="7">
        <f>MAX(SUMIFS('Filing Data'!$V:$V,'Filing Data'!$D:$D,'Benchmark Value'!$B1020),C1019)</f>
        <v>2512144251.2157993</v>
      </c>
      <c r="D1020" s="7">
        <f>SUMIFS('Filing Data'!$Z:$Z,'Filing Data'!$D:$D,'Benchmark Value'!$B1020)</f>
        <v>0</v>
      </c>
      <c r="E1020" s="16">
        <f t="shared" si="223"/>
        <v>-32367805.370854922</v>
      </c>
      <c r="F1020" s="10">
        <f>SUM(D$11:D1019)</f>
        <v>-15253541.340253821</v>
      </c>
      <c r="G1020" s="10">
        <f t="shared" si="216"/>
        <v>365</v>
      </c>
      <c r="H1020" s="7">
        <f t="shared" si="224"/>
        <v>-88678.918824260065</v>
      </c>
      <c r="I1020" s="16">
        <f>SUMIFS('Filing Data'!$X:$X,'Filing Data'!$D:$D,'Benchmark Value'!$B1020)</f>
        <v>0</v>
      </c>
      <c r="J1020" s="16">
        <f t="shared" si="220"/>
        <v>57493512.713882759</v>
      </c>
      <c r="K1020" s="10">
        <f>SUM(I$11:I1019)</f>
        <v>28015936.438124154</v>
      </c>
      <c r="L1020" s="27">
        <f t="shared" si="217"/>
        <v>365</v>
      </c>
      <c r="M1020" s="7">
        <f t="shared" si="225"/>
        <v>157516.47318871989</v>
      </c>
      <c r="N1020" s="7">
        <f>IF(ISNA(VLOOKUP(B1020,'Distribution Data'!$G:$H,2,FALSE)),0,VLOOKUP(B1020,'Distribution Data'!$G:$H,2,FALSE))</f>
        <v>0</v>
      </c>
      <c r="O1020" s="16">
        <f>IF(ISNA(INDEX($C1019:$C$3618,MATCH(TRUE,INDEX($C1019:$C$3618&lt;&gt;$C1019,0),0))), O1019, INDEX($C1019:$C$3618,MATCH(TRUE,INDEX($C1019:$C$3618&lt;&gt;$C1019,0),0)))</f>
        <v>2600056826.6009483</v>
      </c>
      <c r="P1020" s="16">
        <f t="shared" si="215"/>
        <v>2512144251.2157993</v>
      </c>
      <c r="Q1020" s="27">
        <f t="shared" si="221"/>
        <v>41</v>
      </c>
      <c r="R1020" s="7">
        <f t="shared" si="226"/>
        <v>2144209.1557353414</v>
      </c>
      <c r="S1020" s="7">
        <f t="shared" si="218"/>
        <v>1898013.7637223613</v>
      </c>
      <c r="T1020" s="5">
        <f>VLOOKUP($B1020,'Benchmark Data'!$A:$B,2,FALSE)</f>
        <v>16.88</v>
      </c>
      <c r="U1020" s="12">
        <f t="shared" si="227"/>
        <v>0</v>
      </c>
      <c r="V1020" s="7">
        <f t="shared" si="228"/>
        <v>3276611721.9485302</v>
      </c>
    </row>
    <row r="1021" spans="1:22" x14ac:dyDescent="0.25">
      <c r="A1021" s="5">
        <f t="shared" si="219"/>
        <v>2006</v>
      </c>
      <c r="B1021" s="6">
        <f t="shared" si="222"/>
        <v>38961</v>
      </c>
      <c r="C1021" s="7">
        <f>MAX(SUMIFS('Filing Data'!$V:$V,'Filing Data'!$D:$D,'Benchmark Value'!$B1021),C1020)</f>
        <v>2512144251.2157993</v>
      </c>
      <c r="D1021" s="7">
        <f>SUMIFS('Filing Data'!$Z:$Z,'Filing Data'!$D:$D,'Benchmark Value'!$B1021)</f>
        <v>0</v>
      </c>
      <c r="E1021" s="16">
        <f t="shared" si="223"/>
        <v>-32367805.370854922</v>
      </c>
      <c r="F1021" s="10">
        <f>SUM(D$11:D1020)</f>
        <v>-15253541.340253821</v>
      </c>
      <c r="G1021" s="10">
        <f t="shared" si="216"/>
        <v>365</v>
      </c>
      <c r="H1021" s="7">
        <f t="shared" si="224"/>
        <v>-88678.918824260065</v>
      </c>
      <c r="I1021" s="16">
        <f>SUMIFS('Filing Data'!$X:$X,'Filing Data'!$D:$D,'Benchmark Value'!$B1021)</f>
        <v>0</v>
      </c>
      <c r="J1021" s="16">
        <f t="shared" si="220"/>
        <v>57493512.713882759</v>
      </c>
      <c r="K1021" s="10">
        <f>SUM(I$11:I1020)</f>
        <v>28015936.438124154</v>
      </c>
      <c r="L1021" s="27">
        <f t="shared" si="217"/>
        <v>365</v>
      </c>
      <c r="M1021" s="7">
        <f t="shared" si="225"/>
        <v>157516.47318871989</v>
      </c>
      <c r="N1021" s="7">
        <f>IF(ISNA(VLOOKUP(B1021,'Distribution Data'!$G:$H,2,FALSE)),0,VLOOKUP(B1021,'Distribution Data'!$G:$H,2,FALSE))</f>
        <v>0</v>
      </c>
      <c r="O1021" s="16">
        <f>IF(ISNA(INDEX($C1020:$C$3618,MATCH(TRUE,INDEX($C1020:$C$3618&lt;&gt;$C1020,0),0))), O1020, INDEX($C1020:$C$3618,MATCH(TRUE,INDEX($C1020:$C$3618&lt;&gt;$C1020,0),0)))</f>
        <v>2600056826.6009483</v>
      </c>
      <c r="P1021" s="16">
        <f t="shared" ref="P1021:P1084" si="229">C1020</f>
        <v>2512144251.2157993</v>
      </c>
      <c r="Q1021" s="27">
        <f t="shared" si="221"/>
        <v>41</v>
      </c>
      <c r="R1021" s="7">
        <f t="shared" si="226"/>
        <v>2144209.1557353414</v>
      </c>
      <c r="S1021" s="7">
        <f t="shared" si="218"/>
        <v>1898013.7637223613</v>
      </c>
      <c r="T1021" s="5">
        <f>VLOOKUP($B1021,'Benchmark Data'!$A:$B,2,FALSE)</f>
        <v>16.78</v>
      </c>
      <c r="U1021" s="12">
        <f t="shared" si="227"/>
        <v>-5.9417881287508034E-3</v>
      </c>
      <c r="V1021" s="7">
        <f t="shared" si="228"/>
        <v>3259098528.8286719</v>
      </c>
    </row>
    <row r="1022" spans="1:22" x14ac:dyDescent="0.25">
      <c r="A1022" s="5">
        <f t="shared" si="219"/>
        <v>2006</v>
      </c>
      <c r="B1022" s="6">
        <f t="shared" si="222"/>
        <v>38962</v>
      </c>
      <c r="C1022" s="7">
        <f>MAX(SUMIFS('Filing Data'!$V:$V,'Filing Data'!$D:$D,'Benchmark Value'!$B1022),C1021)</f>
        <v>2512144251.2157993</v>
      </c>
      <c r="D1022" s="7">
        <f>SUMIFS('Filing Data'!$Z:$Z,'Filing Data'!$D:$D,'Benchmark Value'!$B1022)</f>
        <v>0</v>
      </c>
      <c r="E1022" s="16">
        <f t="shared" si="223"/>
        <v>-32367805.370854922</v>
      </c>
      <c r="F1022" s="10">
        <f>SUM(D$11:D1021)</f>
        <v>-15253541.340253821</v>
      </c>
      <c r="G1022" s="10">
        <f t="shared" si="216"/>
        <v>365</v>
      </c>
      <c r="H1022" s="7">
        <f t="shared" si="224"/>
        <v>-88678.918824260065</v>
      </c>
      <c r="I1022" s="16">
        <f>SUMIFS('Filing Data'!$X:$X,'Filing Data'!$D:$D,'Benchmark Value'!$B1022)</f>
        <v>0</v>
      </c>
      <c r="J1022" s="16">
        <f t="shared" si="220"/>
        <v>57493512.713882759</v>
      </c>
      <c r="K1022" s="10">
        <f>SUM(I$11:I1021)</f>
        <v>28015936.438124154</v>
      </c>
      <c r="L1022" s="27">
        <f t="shared" si="217"/>
        <v>365</v>
      </c>
      <c r="M1022" s="7">
        <f t="shared" si="225"/>
        <v>157516.47318871989</v>
      </c>
      <c r="N1022" s="7">
        <f>IF(ISNA(VLOOKUP(B1022,'Distribution Data'!$G:$H,2,FALSE)),0,VLOOKUP(B1022,'Distribution Data'!$G:$H,2,FALSE))</f>
        <v>0</v>
      </c>
      <c r="O1022" s="16">
        <f>IF(ISNA(INDEX($C1021:$C$3618,MATCH(TRUE,INDEX($C1021:$C$3618&lt;&gt;$C1021,0),0))), O1021, INDEX($C1021:$C$3618,MATCH(TRUE,INDEX($C1021:$C$3618&lt;&gt;$C1021,0),0)))</f>
        <v>2600056826.6009483</v>
      </c>
      <c r="P1022" s="16">
        <f t="shared" si="229"/>
        <v>2512144251.2157993</v>
      </c>
      <c r="Q1022" s="27">
        <f t="shared" si="221"/>
        <v>41</v>
      </c>
      <c r="R1022" s="7">
        <f t="shared" si="226"/>
        <v>2144209.1557353414</v>
      </c>
      <c r="S1022" s="7">
        <f t="shared" si="218"/>
        <v>1898013.7637223613</v>
      </c>
      <c r="T1022" s="5">
        <f>VLOOKUP($B1022,'Benchmark Data'!$A:$B,2,FALSE)</f>
        <v>16.78</v>
      </c>
      <c r="U1022" s="12">
        <f t="shared" si="227"/>
        <v>0</v>
      </c>
      <c r="V1022" s="7">
        <f t="shared" si="228"/>
        <v>3260996542.5923944</v>
      </c>
    </row>
    <row r="1023" spans="1:22" x14ac:dyDescent="0.25">
      <c r="A1023" s="5">
        <f t="shared" si="219"/>
        <v>2006</v>
      </c>
      <c r="B1023" s="6">
        <f t="shared" si="222"/>
        <v>38963</v>
      </c>
      <c r="C1023" s="7">
        <f>MAX(SUMIFS('Filing Data'!$V:$V,'Filing Data'!$D:$D,'Benchmark Value'!$B1023),C1022)</f>
        <v>2512144251.2157993</v>
      </c>
      <c r="D1023" s="7">
        <f>SUMIFS('Filing Data'!$Z:$Z,'Filing Data'!$D:$D,'Benchmark Value'!$B1023)</f>
        <v>0</v>
      </c>
      <c r="E1023" s="16">
        <f t="shared" si="223"/>
        <v>-32367805.370854922</v>
      </c>
      <c r="F1023" s="10">
        <f>SUM(D$11:D1022)</f>
        <v>-15253541.340253821</v>
      </c>
      <c r="G1023" s="10">
        <f t="shared" si="216"/>
        <v>365</v>
      </c>
      <c r="H1023" s="7">
        <f t="shared" si="224"/>
        <v>-88678.918824260065</v>
      </c>
      <c r="I1023" s="16">
        <f>SUMIFS('Filing Data'!$X:$X,'Filing Data'!$D:$D,'Benchmark Value'!$B1023)</f>
        <v>0</v>
      </c>
      <c r="J1023" s="16">
        <f t="shared" si="220"/>
        <v>57493512.713882759</v>
      </c>
      <c r="K1023" s="10">
        <f>SUM(I$11:I1022)</f>
        <v>28015936.438124154</v>
      </c>
      <c r="L1023" s="27">
        <f t="shared" si="217"/>
        <v>365</v>
      </c>
      <c r="M1023" s="7">
        <f t="shared" si="225"/>
        <v>157516.47318871989</v>
      </c>
      <c r="N1023" s="7">
        <f>IF(ISNA(VLOOKUP(B1023,'Distribution Data'!$G:$H,2,FALSE)),0,VLOOKUP(B1023,'Distribution Data'!$G:$H,2,FALSE))</f>
        <v>0</v>
      </c>
      <c r="O1023" s="16">
        <f>IF(ISNA(INDEX($C1022:$C$3618,MATCH(TRUE,INDEX($C1022:$C$3618&lt;&gt;$C1022,0),0))), O1022, INDEX($C1022:$C$3618,MATCH(TRUE,INDEX($C1022:$C$3618&lt;&gt;$C1022,0),0)))</f>
        <v>2600056826.6009483</v>
      </c>
      <c r="P1023" s="16">
        <f t="shared" si="229"/>
        <v>2512144251.2157993</v>
      </c>
      <c r="Q1023" s="27">
        <f t="shared" si="221"/>
        <v>41</v>
      </c>
      <c r="R1023" s="7">
        <f t="shared" si="226"/>
        <v>2144209.1557353414</v>
      </c>
      <c r="S1023" s="7">
        <f t="shared" si="218"/>
        <v>1898013.7637223613</v>
      </c>
      <c r="T1023" s="5">
        <f>VLOOKUP($B1023,'Benchmark Data'!$A:$B,2,FALSE)</f>
        <v>16.78</v>
      </c>
      <c r="U1023" s="12">
        <f t="shared" si="227"/>
        <v>0</v>
      </c>
      <c r="V1023" s="7">
        <f t="shared" si="228"/>
        <v>3262894556.3561168</v>
      </c>
    </row>
    <row r="1024" spans="1:22" x14ac:dyDescent="0.25">
      <c r="A1024" s="5">
        <f t="shared" si="219"/>
        <v>2006</v>
      </c>
      <c r="B1024" s="6">
        <f t="shared" si="222"/>
        <v>38964</v>
      </c>
      <c r="C1024" s="7">
        <f>MAX(SUMIFS('Filing Data'!$V:$V,'Filing Data'!$D:$D,'Benchmark Value'!$B1024),C1023)</f>
        <v>2512144251.2157993</v>
      </c>
      <c r="D1024" s="7">
        <f>SUMIFS('Filing Data'!$Z:$Z,'Filing Data'!$D:$D,'Benchmark Value'!$B1024)</f>
        <v>0</v>
      </c>
      <c r="E1024" s="16">
        <f t="shared" si="223"/>
        <v>-32367805.370854922</v>
      </c>
      <c r="F1024" s="10">
        <f>SUM(D$11:D1023)</f>
        <v>-15253541.340253821</v>
      </c>
      <c r="G1024" s="10">
        <f t="shared" si="216"/>
        <v>365</v>
      </c>
      <c r="H1024" s="7">
        <f t="shared" si="224"/>
        <v>-88678.918824260065</v>
      </c>
      <c r="I1024" s="16">
        <f>SUMIFS('Filing Data'!$X:$X,'Filing Data'!$D:$D,'Benchmark Value'!$B1024)</f>
        <v>0</v>
      </c>
      <c r="J1024" s="16">
        <f t="shared" si="220"/>
        <v>57493512.713882759</v>
      </c>
      <c r="K1024" s="10">
        <f>SUM(I$11:I1023)</f>
        <v>28015936.438124154</v>
      </c>
      <c r="L1024" s="27">
        <f t="shared" si="217"/>
        <v>365</v>
      </c>
      <c r="M1024" s="7">
        <f t="shared" si="225"/>
        <v>157516.47318871989</v>
      </c>
      <c r="N1024" s="7">
        <f>IF(ISNA(VLOOKUP(B1024,'Distribution Data'!$G:$H,2,FALSE)),0,VLOOKUP(B1024,'Distribution Data'!$G:$H,2,FALSE))</f>
        <v>0</v>
      </c>
      <c r="O1024" s="16">
        <f>IF(ISNA(INDEX($C1023:$C$3618,MATCH(TRUE,INDEX($C1023:$C$3618&lt;&gt;$C1023,0),0))), O1023, INDEX($C1023:$C$3618,MATCH(TRUE,INDEX($C1023:$C$3618&lt;&gt;$C1023,0),0)))</f>
        <v>2600056826.6009483</v>
      </c>
      <c r="P1024" s="16">
        <f t="shared" si="229"/>
        <v>2512144251.2157993</v>
      </c>
      <c r="Q1024" s="27">
        <f t="shared" si="221"/>
        <v>41</v>
      </c>
      <c r="R1024" s="7">
        <f t="shared" si="226"/>
        <v>2144209.1557353414</v>
      </c>
      <c r="S1024" s="7">
        <f t="shared" si="218"/>
        <v>1898013.7637223613</v>
      </c>
      <c r="T1024" s="5">
        <f>VLOOKUP($B1024,'Benchmark Data'!$A:$B,2,FALSE)</f>
        <v>16.78</v>
      </c>
      <c r="U1024" s="12">
        <f t="shared" si="227"/>
        <v>0</v>
      </c>
      <c r="V1024" s="7">
        <f t="shared" si="228"/>
        <v>3264792570.1198392</v>
      </c>
    </row>
    <row r="1025" spans="1:22" x14ac:dyDescent="0.25">
      <c r="A1025" s="5">
        <f t="shared" si="219"/>
        <v>2006</v>
      </c>
      <c r="B1025" s="6">
        <f t="shared" si="222"/>
        <v>38965</v>
      </c>
      <c r="C1025" s="7">
        <f>MAX(SUMIFS('Filing Data'!$V:$V,'Filing Data'!$D:$D,'Benchmark Value'!$B1025),C1024)</f>
        <v>2512144251.2157993</v>
      </c>
      <c r="D1025" s="7">
        <f>SUMIFS('Filing Data'!$Z:$Z,'Filing Data'!$D:$D,'Benchmark Value'!$B1025)</f>
        <v>0</v>
      </c>
      <c r="E1025" s="16">
        <f t="shared" si="223"/>
        <v>-32367805.370854922</v>
      </c>
      <c r="F1025" s="10">
        <f>SUM(D$11:D1024)</f>
        <v>-15253541.340253821</v>
      </c>
      <c r="G1025" s="10">
        <f t="shared" si="216"/>
        <v>365</v>
      </c>
      <c r="H1025" s="7">
        <f t="shared" si="224"/>
        <v>-88678.918824260065</v>
      </c>
      <c r="I1025" s="16">
        <f>SUMIFS('Filing Data'!$X:$X,'Filing Data'!$D:$D,'Benchmark Value'!$B1025)</f>
        <v>0</v>
      </c>
      <c r="J1025" s="16">
        <f t="shared" si="220"/>
        <v>57493512.713882759</v>
      </c>
      <c r="K1025" s="10">
        <f>SUM(I$11:I1024)</f>
        <v>28015936.438124154</v>
      </c>
      <c r="L1025" s="27">
        <f t="shared" si="217"/>
        <v>365</v>
      </c>
      <c r="M1025" s="7">
        <f t="shared" si="225"/>
        <v>157516.47318871989</v>
      </c>
      <c r="N1025" s="7">
        <f>IF(ISNA(VLOOKUP(B1025,'Distribution Data'!$G:$H,2,FALSE)),0,VLOOKUP(B1025,'Distribution Data'!$G:$H,2,FALSE))</f>
        <v>0</v>
      </c>
      <c r="O1025" s="16">
        <f>IF(ISNA(INDEX($C1024:$C$3618,MATCH(TRUE,INDEX($C1024:$C$3618&lt;&gt;$C1024,0),0))), O1024, INDEX($C1024:$C$3618,MATCH(TRUE,INDEX($C1024:$C$3618&lt;&gt;$C1024,0),0)))</f>
        <v>2600056826.6009483</v>
      </c>
      <c r="P1025" s="16">
        <f t="shared" si="229"/>
        <v>2512144251.2157993</v>
      </c>
      <c r="Q1025" s="27">
        <f t="shared" si="221"/>
        <v>41</v>
      </c>
      <c r="R1025" s="7">
        <f t="shared" si="226"/>
        <v>2144209.1557353414</v>
      </c>
      <c r="S1025" s="7">
        <f t="shared" si="218"/>
        <v>1898013.7637223613</v>
      </c>
      <c r="T1025" s="5">
        <f>VLOOKUP($B1025,'Benchmark Data'!$A:$B,2,FALSE)</f>
        <v>16.93</v>
      </c>
      <c r="U1025" s="12">
        <f t="shared" si="227"/>
        <v>8.8994951059837672E-3</v>
      </c>
      <c r="V1025" s="7">
        <f t="shared" si="228"/>
        <v>3295875261.208828</v>
      </c>
    </row>
    <row r="1026" spans="1:22" x14ac:dyDescent="0.25">
      <c r="A1026" s="5">
        <f t="shared" si="219"/>
        <v>2006</v>
      </c>
      <c r="B1026" s="6">
        <f t="shared" si="222"/>
        <v>38966</v>
      </c>
      <c r="C1026" s="7">
        <f>MAX(SUMIFS('Filing Data'!$V:$V,'Filing Data'!$D:$D,'Benchmark Value'!$B1026),C1025)</f>
        <v>2512144251.2157993</v>
      </c>
      <c r="D1026" s="7">
        <f>SUMIFS('Filing Data'!$Z:$Z,'Filing Data'!$D:$D,'Benchmark Value'!$B1026)</f>
        <v>0</v>
      </c>
      <c r="E1026" s="16">
        <f t="shared" si="223"/>
        <v>-32367805.370854922</v>
      </c>
      <c r="F1026" s="10">
        <f>SUM(D$11:D1025)</f>
        <v>-15253541.340253821</v>
      </c>
      <c r="G1026" s="10">
        <f t="shared" si="216"/>
        <v>365</v>
      </c>
      <c r="H1026" s="7">
        <f t="shared" si="224"/>
        <v>-88678.918824260065</v>
      </c>
      <c r="I1026" s="16">
        <f>SUMIFS('Filing Data'!$X:$X,'Filing Data'!$D:$D,'Benchmark Value'!$B1026)</f>
        <v>0</v>
      </c>
      <c r="J1026" s="16">
        <f t="shared" si="220"/>
        <v>57493512.713882759</v>
      </c>
      <c r="K1026" s="10">
        <f>SUM(I$11:I1025)</f>
        <v>28015936.438124154</v>
      </c>
      <c r="L1026" s="27">
        <f t="shared" si="217"/>
        <v>365</v>
      </c>
      <c r="M1026" s="7">
        <f t="shared" si="225"/>
        <v>157516.47318871989</v>
      </c>
      <c r="N1026" s="7">
        <f>IF(ISNA(VLOOKUP(B1026,'Distribution Data'!$G:$H,2,FALSE)),0,VLOOKUP(B1026,'Distribution Data'!$G:$H,2,FALSE))</f>
        <v>0</v>
      </c>
      <c r="O1026" s="16">
        <f>IF(ISNA(INDEX($C1025:$C$3618,MATCH(TRUE,INDEX($C1025:$C$3618&lt;&gt;$C1025,0),0))), O1025, INDEX($C1025:$C$3618,MATCH(TRUE,INDEX($C1025:$C$3618&lt;&gt;$C1025,0),0)))</f>
        <v>2600056826.6009483</v>
      </c>
      <c r="P1026" s="16">
        <f t="shared" si="229"/>
        <v>2512144251.2157993</v>
      </c>
      <c r="Q1026" s="27">
        <f t="shared" si="221"/>
        <v>41</v>
      </c>
      <c r="R1026" s="7">
        <f t="shared" si="226"/>
        <v>2144209.1557353414</v>
      </c>
      <c r="S1026" s="7">
        <f t="shared" si="218"/>
        <v>1898013.7637223613</v>
      </c>
      <c r="T1026" s="5">
        <f>VLOOKUP($B1026,'Benchmark Data'!$A:$B,2,FALSE)</f>
        <v>16.86</v>
      </c>
      <c r="U1026" s="12">
        <f t="shared" si="227"/>
        <v>-4.143243571334514E-3</v>
      </c>
      <c r="V1026" s="7">
        <f t="shared" si="228"/>
        <v>3284145911.2227206</v>
      </c>
    </row>
    <row r="1027" spans="1:22" x14ac:dyDescent="0.25">
      <c r="A1027" s="5">
        <f t="shared" si="219"/>
        <v>2006</v>
      </c>
      <c r="B1027" s="6">
        <f t="shared" si="222"/>
        <v>38967</v>
      </c>
      <c r="C1027" s="7">
        <f>MAX(SUMIFS('Filing Data'!$V:$V,'Filing Data'!$D:$D,'Benchmark Value'!$B1027),C1026)</f>
        <v>2512144251.2157993</v>
      </c>
      <c r="D1027" s="7">
        <f>SUMIFS('Filing Data'!$Z:$Z,'Filing Data'!$D:$D,'Benchmark Value'!$B1027)</f>
        <v>0</v>
      </c>
      <c r="E1027" s="16">
        <f t="shared" si="223"/>
        <v>-32367805.370854922</v>
      </c>
      <c r="F1027" s="10">
        <f>SUM(D$11:D1026)</f>
        <v>-15253541.340253821</v>
      </c>
      <c r="G1027" s="10">
        <f t="shared" si="216"/>
        <v>365</v>
      </c>
      <c r="H1027" s="7">
        <f t="shared" si="224"/>
        <v>-88678.918824260065</v>
      </c>
      <c r="I1027" s="16">
        <f>SUMIFS('Filing Data'!$X:$X,'Filing Data'!$D:$D,'Benchmark Value'!$B1027)</f>
        <v>0</v>
      </c>
      <c r="J1027" s="16">
        <f t="shared" si="220"/>
        <v>57493512.713882759</v>
      </c>
      <c r="K1027" s="10">
        <f>SUM(I$11:I1026)</f>
        <v>28015936.438124154</v>
      </c>
      <c r="L1027" s="27">
        <f t="shared" si="217"/>
        <v>365</v>
      </c>
      <c r="M1027" s="7">
        <f t="shared" si="225"/>
        <v>157516.47318871989</v>
      </c>
      <c r="N1027" s="7">
        <f>IF(ISNA(VLOOKUP(B1027,'Distribution Data'!$G:$H,2,FALSE)),0,VLOOKUP(B1027,'Distribution Data'!$G:$H,2,FALSE))</f>
        <v>0</v>
      </c>
      <c r="O1027" s="16">
        <f>IF(ISNA(INDEX($C1026:$C$3618,MATCH(TRUE,INDEX($C1026:$C$3618&lt;&gt;$C1026,0),0))), O1026, INDEX($C1026:$C$3618,MATCH(TRUE,INDEX($C1026:$C$3618&lt;&gt;$C1026,0),0)))</f>
        <v>2600056826.6009483</v>
      </c>
      <c r="P1027" s="16">
        <f t="shared" si="229"/>
        <v>2512144251.2157993</v>
      </c>
      <c r="Q1027" s="27">
        <f t="shared" si="221"/>
        <v>41</v>
      </c>
      <c r="R1027" s="7">
        <f t="shared" si="226"/>
        <v>2144209.1557353414</v>
      </c>
      <c r="S1027" s="7">
        <f t="shared" si="218"/>
        <v>1898013.7637223613</v>
      </c>
      <c r="T1027" s="5">
        <f>VLOOKUP($B1027,'Benchmark Data'!$A:$B,2,FALSE)</f>
        <v>16.73</v>
      </c>
      <c r="U1027" s="12">
        <f t="shared" si="227"/>
        <v>-7.7404375749767131E-3</v>
      </c>
      <c r="V1027" s="7">
        <f t="shared" si="228"/>
        <v>3260721328.9924364</v>
      </c>
    </row>
    <row r="1028" spans="1:22" x14ac:dyDescent="0.25">
      <c r="A1028" s="5">
        <f t="shared" si="219"/>
        <v>2006</v>
      </c>
      <c r="B1028" s="6">
        <f t="shared" si="222"/>
        <v>38968</v>
      </c>
      <c r="C1028" s="7">
        <f>MAX(SUMIFS('Filing Data'!$V:$V,'Filing Data'!$D:$D,'Benchmark Value'!$B1028),C1027)</f>
        <v>2512144251.2157993</v>
      </c>
      <c r="D1028" s="7">
        <f>SUMIFS('Filing Data'!$Z:$Z,'Filing Data'!$D:$D,'Benchmark Value'!$B1028)</f>
        <v>0</v>
      </c>
      <c r="E1028" s="16">
        <f t="shared" si="223"/>
        <v>-32367805.370854922</v>
      </c>
      <c r="F1028" s="10">
        <f>SUM(D$11:D1027)</f>
        <v>-15253541.340253821</v>
      </c>
      <c r="G1028" s="10">
        <f t="shared" si="216"/>
        <v>365</v>
      </c>
      <c r="H1028" s="7">
        <f t="shared" si="224"/>
        <v>-88678.918824260065</v>
      </c>
      <c r="I1028" s="16">
        <f>SUMIFS('Filing Data'!$X:$X,'Filing Data'!$D:$D,'Benchmark Value'!$B1028)</f>
        <v>0</v>
      </c>
      <c r="J1028" s="16">
        <f t="shared" si="220"/>
        <v>57493512.713882759</v>
      </c>
      <c r="K1028" s="10">
        <f>SUM(I$11:I1027)</f>
        <v>28015936.438124154</v>
      </c>
      <c r="L1028" s="27">
        <f t="shared" si="217"/>
        <v>365</v>
      </c>
      <c r="M1028" s="7">
        <f t="shared" si="225"/>
        <v>157516.47318871989</v>
      </c>
      <c r="N1028" s="7">
        <f>IF(ISNA(VLOOKUP(B1028,'Distribution Data'!$G:$H,2,FALSE)),0,VLOOKUP(B1028,'Distribution Data'!$G:$H,2,FALSE))</f>
        <v>0</v>
      </c>
      <c r="O1028" s="16">
        <f>IF(ISNA(INDEX($C1027:$C$3618,MATCH(TRUE,INDEX($C1027:$C$3618&lt;&gt;$C1027,0),0))), O1027, INDEX($C1027:$C$3618,MATCH(TRUE,INDEX($C1027:$C$3618&lt;&gt;$C1027,0),0)))</f>
        <v>2600056826.6009483</v>
      </c>
      <c r="P1028" s="16">
        <f t="shared" si="229"/>
        <v>2512144251.2157993</v>
      </c>
      <c r="Q1028" s="27">
        <f t="shared" si="221"/>
        <v>41</v>
      </c>
      <c r="R1028" s="7">
        <f t="shared" si="226"/>
        <v>2144209.1557353414</v>
      </c>
      <c r="S1028" s="7">
        <f t="shared" si="218"/>
        <v>1898013.7637223613</v>
      </c>
      <c r="T1028" s="5">
        <f>VLOOKUP($B1028,'Benchmark Data'!$A:$B,2,FALSE)</f>
        <v>16.88</v>
      </c>
      <c r="U1028" s="12">
        <f t="shared" si="227"/>
        <v>8.9259741690782633E-3</v>
      </c>
      <c r="V1028" s="7">
        <f t="shared" si="228"/>
        <v>3291854740.2067776</v>
      </c>
    </row>
    <row r="1029" spans="1:22" x14ac:dyDescent="0.25">
      <c r="A1029" s="5">
        <f t="shared" si="219"/>
        <v>2006</v>
      </c>
      <c r="B1029" s="6">
        <f t="shared" si="222"/>
        <v>38969</v>
      </c>
      <c r="C1029" s="7">
        <f>MAX(SUMIFS('Filing Data'!$V:$V,'Filing Data'!$D:$D,'Benchmark Value'!$B1029),C1028)</f>
        <v>2512144251.2157993</v>
      </c>
      <c r="D1029" s="7">
        <f>SUMIFS('Filing Data'!$Z:$Z,'Filing Data'!$D:$D,'Benchmark Value'!$B1029)</f>
        <v>0</v>
      </c>
      <c r="E1029" s="16">
        <f t="shared" si="223"/>
        <v>-32367805.370854922</v>
      </c>
      <c r="F1029" s="10">
        <f>SUM(D$11:D1028)</f>
        <v>-15253541.340253821</v>
      </c>
      <c r="G1029" s="10">
        <f t="shared" si="216"/>
        <v>365</v>
      </c>
      <c r="H1029" s="7">
        <f t="shared" si="224"/>
        <v>-88678.918824260065</v>
      </c>
      <c r="I1029" s="16">
        <f>SUMIFS('Filing Data'!$X:$X,'Filing Data'!$D:$D,'Benchmark Value'!$B1029)</f>
        <v>0</v>
      </c>
      <c r="J1029" s="16">
        <f t="shared" si="220"/>
        <v>57493512.713882759</v>
      </c>
      <c r="K1029" s="10">
        <f>SUM(I$11:I1028)</f>
        <v>28015936.438124154</v>
      </c>
      <c r="L1029" s="27">
        <f t="shared" si="217"/>
        <v>365</v>
      </c>
      <c r="M1029" s="7">
        <f t="shared" si="225"/>
        <v>157516.47318871989</v>
      </c>
      <c r="N1029" s="7">
        <f>IF(ISNA(VLOOKUP(B1029,'Distribution Data'!$G:$H,2,FALSE)),0,VLOOKUP(B1029,'Distribution Data'!$G:$H,2,FALSE))</f>
        <v>0</v>
      </c>
      <c r="O1029" s="16">
        <f>IF(ISNA(INDEX($C1028:$C$3618,MATCH(TRUE,INDEX($C1028:$C$3618&lt;&gt;$C1028,0),0))), O1028, INDEX($C1028:$C$3618,MATCH(TRUE,INDEX($C1028:$C$3618&lt;&gt;$C1028,0),0)))</f>
        <v>2600056826.6009483</v>
      </c>
      <c r="P1029" s="16">
        <f t="shared" si="229"/>
        <v>2512144251.2157993</v>
      </c>
      <c r="Q1029" s="27">
        <f t="shared" si="221"/>
        <v>41</v>
      </c>
      <c r="R1029" s="7">
        <f t="shared" si="226"/>
        <v>2144209.1557353414</v>
      </c>
      <c r="S1029" s="7">
        <f t="shared" si="218"/>
        <v>1898013.7637223613</v>
      </c>
      <c r="T1029" s="5">
        <f>VLOOKUP($B1029,'Benchmark Data'!$A:$B,2,FALSE)</f>
        <v>16.88</v>
      </c>
      <c r="U1029" s="12">
        <f t="shared" si="227"/>
        <v>0</v>
      </c>
      <c r="V1029" s="7">
        <f t="shared" si="228"/>
        <v>3293752753.9705</v>
      </c>
    </row>
    <row r="1030" spans="1:22" x14ac:dyDescent="0.25">
      <c r="A1030" s="5">
        <f t="shared" si="219"/>
        <v>2006</v>
      </c>
      <c r="B1030" s="6">
        <f t="shared" si="222"/>
        <v>38970</v>
      </c>
      <c r="C1030" s="7">
        <f>MAX(SUMIFS('Filing Data'!$V:$V,'Filing Data'!$D:$D,'Benchmark Value'!$B1030),C1029)</f>
        <v>2512144251.2157993</v>
      </c>
      <c r="D1030" s="7">
        <f>SUMIFS('Filing Data'!$Z:$Z,'Filing Data'!$D:$D,'Benchmark Value'!$B1030)</f>
        <v>0</v>
      </c>
      <c r="E1030" s="16">
        <f t="shared" si="223"/>
        <v>-32367805.370854922</v>
      </c>
      <c r="F1030" s="10">
        <f>SUM(D$11:D1029)</f>
        <v>-15253541.340253821</v>
      </c>
      <c r="G1030" s="10">
        <f t="shared" si="216"/>
        <v>365</v>
      </c>
      <c r="H1030" s="7">
        <f t="shared" si="224"/>
        <v>-88678.918824260065</v>
      </c>
      <c r="I1030" s="16">
        <f>SUMIFS('Filing Data'!$X:$X,'Filing Data'!$D:$D,'Benchmark Value'!$B1030)</f>
        <v>0</v>
      </c>
      <c r="J1030" s="16">
        <f t="shared" si="220"/>
        <v>57493512.713882759</v>
      </c>
      <c r="K1030" s="10">
        <f>SUM(I$11:I1029)</f>
        <v>28015936.438124154</v>
      </c>
      <c r="L1030" s="27">
        <f t="shared" si="217"/>
        <v>365</v>
      </c>
      <c r="M1030" s="7">
        <f t="shared" si="225"/>
        <v>157516.47318871989</v>
      </c>
      <c r="N1030" s="7">
        <f>IF(ISNA(VLOOKUP(B1030,'Distribution Data'!$G:$H,2,FALSE)),0,VLOOKUP(B1030,'Distribution Data'!$G:$H,2,FALSE))</f>
        <v>0</v>
      </c>
      <c r="O1030" s="16">
        <f>IF(ISNA(INDEX($C1029:$C$3618,MATCH(TRUE,INDEX($C1029:$C$3618&lt;&gt;$C1029,0),0))), O1029, INDEX($C1029:$C$3618,MATCH(TRUE,INDEX($C1029:$C$3618&lt;&gt;$C1029,0),0)))</f>
        <v>2600056826.6009483</v>
      </c>
      <c r="P1030" s="16">
        <f t="shared" si="229"/>
        <v>2512144251.2157993</v>
      </c>
      <c r="Q1030" s="27">
        <f t="shared" si="221"/>
        <v>41</v>
      </c>
      <c r="R1030" s="7">
        <f t="shared" si="226"/>
        <v>2144209.1557353414</v>
      </c>
      <c r="S1030" s="7">
        <f t="shared" si="218"/>
        <v>1898013.7637223613</v>
      </c>
      <c r="T1030" s="5">
        <f>VLOOKUP($B1030,'Benchmark Data'!$A:$B,2,FALSE)</f>
        <v>16.88</v>
      </c>
      <c r="U1030" s="12">
        <f t="shared" si="227"/>
        <v>0</v>
      </c>
      <c r="V1030" s="7">
        <f t="shared" si="228"/>
        <v>3295650767.7342224</v>
      </c>
    </row>
    <row r="1031" spans="1:22" x14ac:dyDescent="0.25">
      <c r="A1031" s="5">
        <f t="shared" si="219"/>
        <v>2006</v>
      </c>
      <c r="B1031" s="6">
        <f t="shared" si="222"/>
        <v>38971</v>
      </c>
      <c r="C1031" s="7">
        <f>MAX(SUMIFS('Filing Data'!$V:$V,'Filing Data'!$D:$D,'Benchmark Value'!$B1031),C1030)</f>
        <v>2512144251.2157993</v>
      </c>
      <c r="D1031" s="7">
        <f>SUMIFS('Filing Data'!$Z:$Z,'Filing Data'!$D:$D,'Benchmark Value'!$B1031)</f>
        <v>0</v>
      </c>
      <c r="E1031" s="16">
        <f t="shared" si="223"/>
        <v>-32367805.370854922</v>
      </c>
      <c r="F1031" s="10">
        <f>SUM(D$11:D1030)</f>
        <v>-15253541.340253821</v>
      </c>
      <c r="G1031" s="10">
        <f t="shared" si="216"/>
        <v>365</v>
      </c>
      <c r="H1031" s="7">
        <f t="shared" si="224"/>
        <v>-88678.918824260065</v>
      </c>
      <c r="I1031" s="16">
        <f>SUMIFS('Filing Data'!$X:$X,'Filing Data'!$D:$D,'Benchmark Value'!$B1031)</f>
        <v>0</v>
      </c>
      <c r="J1031" s="16">
        <f t="shared" si="220"/>
        <v>57493512.713882759</v>
      </c>
      <c r="K1031" s="10">
        <f>SUM(I$11:I1030)</f>
        <v>28015936.438124154</v>
      </c>
      <c r="L1031" s="27">
        <f t="shared" si="217"/>
        <v>365</v>
      </c>
      <c r="M1031" s="7">
        <f t="shared" si="225"/>
        <v>157516.47318871989</v>
      </c>
      <c r="N1031" s="7">
        <f>IF(ISNA(VLOOKUP(B1031,'Distribution Data'!$G:$H,2,FALSE)),0,VLOOKUP(B1031,'Distribution Data'!$G:$H,2,FALSE))</f>
        <v>0</v>
      </c>
      <c r="O1031" s="16">
        <f>IF(ISNA(INDEX($C1030:$C$3618,MATCH(TRUE,INDEX($C1030:$C$3618&lt;&gt;$C1030,0),0))), O1030, INDEX($C1030:$C$3618,MATCH(TRUE,INDEX($C1030:$C$3618&lt;&gt;$C1030,0),0)))</f>
        <v>2600056826.6009483</v>
      </c>
      <c r="P1031" s="16">
        <f t="shared" si="229"/>
        <v>2512144251.2157993</v>
      </c>
      <c r="Q1031" s="27">
        <f t="shared" si="221"/>
        <v>41</v>
      </c>
      <c r="R1031" s="7">
        <f t="shared" si="226"/>
        <v>2144209.1557353414</v>
      </c>
      <c r="S1031" s="7">
        <f t="shared" si="218"/>
        <v>1898013.7637223613</v>
      </c>
      <c r="T1031" s="5">
        <f>VLOOKUP($B1031,'Benchmark Data'!$A:$B,2,FALSE)</f>
        <v>16.96</v>
      </c>
      <c r="U1031" s="12">
        <f t="shared" si="227"/>
        <v>4.728141195946116E-3</v>
      </c>
      <c r="V1031" s="7">
        <f t="shared" si="228"/>
        <v>3313167979.4492922</v>
      </c>
    </row>
    <row r="1032" spans="1:22" x14ac:dyDescent="0.25">
      <c r="A1032" s="5">
        <f t="shared" si="219"/>
        <v>2006</v>
      </c>
      <c r="B1032" s="6">
        <f t="shared" si="222"/>
        <v>38972</v>
      </c>
      <c r="C1032" s="7">
        <f>MAX(SUMIFS('Filing Data'!$V:$V,'Filing Data'!$D:$D,'Benchmark Value'!$B1032),C1031)</f>
        <v>2512144251.2157993</v>
      </c>
      <c r="D1032" s="7">
        <f>SUMIFS('Filing Data'!$Z:$Z,'Filing Data'!$D:$D,'Benchmark Value'!$B1032)</f>
        <v>0</v>
      </c>
      <c r="E1032" s="16">
        <f t="shared" si="223"/>
        <v>-32367805.370854922</v>
      </c>
      <c r="F1032" s="10">
        <f>SUM(D$11:D1031)</f>
        <v>-15253541.340253821</v>
      </c>
      <c r="G1032" s="10">
        <f t="shared" si="216"/>
        <v>365</v>
      </c>
      <c r="H1032" s="7">
        <f t="shared" si="224"/>
        <v>-88678.918824260065</v>
      </c>
      <c r="I1032" s="16">
        <f>SUMIFS('Filing Data'!$X:$X,'Filing Data'!$D:$D,'Benchmark Value'!$B1032)</f>
        <v>0</v>
      </c>
      <c r="J1032" s="16">
        <f t="shared" si="220"/>
        <v>57493512.713882759</v>
      </c>
      <c r="K1032" s="10">
        <f>SUM(I$11:I1031)</f>
        <v>28015936.438124154</v>
      </c>
      <c r="L1032" s="27">
        <f t="shared" si="217"/>
        <v>365</v>
      </c>
      <c r="M1032" s="7">
        <f t="shared" si="225"/>
        <v>157516.47318871989</v>
      </c>
      <c r="N1032" s="7">
        <f>IF(ISNA(VLOOKUP(B1032,'Distribution Data'!$G:$H,2,FALSE)),0,VLOOKUP(B1032,'Distribution Data'!$G:$H,2,FALSE))</f>
        <v>0</v>
      </c>
      <c r="O1032" s="16">
        <f>IF(ISNA(INDEX($C1031:$C$3618,MATCH(TRUE,INDEX($C1031:$C$3618&lt;&gt;$C1031,0),0))), O1031, INDEX($C1031:$C$3618,MATCH(TRUE,INDEX($C1031:$C$3618&lt;&gt;$C1031,0),0)))</f>
        <v>2600056826.6009483</v>
      </c>
      <c r="P1032" s="16">
        <f t="shared" si="229"/>
        <v>2512144251.2157993</v>
      </c>
      <c r="Q1032" s="27">
        <f t="shared" si="221"/>
        <v>41</v>
      </c>
      <c r="R1032" s="7">
        <f t="shared" si="226"/>
        <v>2144209.1557353414</v>
      </c>
      <c r="S1032" s="7">
        <f t="shared" si="218"/>
        <v>1898013.7637223613</v>
      </c>
      <c r="T1032" s="5">
        <f>VLOOKUP($B1032,'Benchmark Data'!$A:$B,2,FALSE)</f>
        <v>17.16</v>
      </c>
      <c r="U1032" s="12">
        <f t="shared" si="227"/>
        <v>1.1723463696059234E-2</v>
      </c>
      <c r="V1032" s="7">
        <f t="shared" si="228"/>
        <v>3354136370.3291621</v>
      </c>
    </row>
    <row r="1033" spans="1:22" x14ac:dyDescent="0.25">
      <c r="A1033" s="5">
        <f t="shared" si="219"/>
        <v>2006</v>
      </c>
      <c r="B1033" s="6">
        <f t="shared" si="222"/>
        <v>38973</v>
      </c>
      <c r="C1033" s="7">
        <f>MAX(SUMIFS('Filing Data'!$V:$V,'Filing Data'!$D:$D,'Benchmark Value'!$B1033),C1032)</f>
        <v>2512144251.2157993</v>
      </c>
      <c r="D1033" s="7">
        <f>SUMIFS('Filing Data'!$Z:$Z,'Filing Data'!$D:$D,'Benchmark Value'!$B1033)</f>
        <v>0</v>
      </c>
      <c r="E1033" s="16">
        <f t="shared" si="223"/>
        <v>-32367805.370854922</v>
      </c>
      <c r="F1033" s="10">
        <f>SUM(D$11:D1032)</f>
        <v>-15253541.340253821</v>
      </c>
      <c r="G1033" s="10">
        <f t="shared" si="216"/>
        <v>365</v>
      </c>
      <c r="H1033" s="7">
        <f t="shared" si="224"/>
        <v>-88678.918824260065</v>
      </c>
      <c r="I1033" s="16">
        <f>SUMIFS('Filing Data'!$X:$X,'Filing Data'!$D:$D,'Benchmark Value'!$B1033)</f>
        <v>0</v>
      </c>
      <c r="J1033" s="16">
        <f t="shared" si="220"/>
        <v>57493512.713882759</v>
      </c>
      <c r="K1033" s="10">
        <f>SUM(I$11:I1032)</f>
        <v>28015936.438124154</v>
      </c>
      <c r="L1033" s="27">
        <f t="shared" si="217"/>
        <v>365</v>
      </c>
      <c r="M1033" s="7">
        <f t="shared" si="225"/>
        <v>157516.47318871989</v>
      </c>
      <c r="N1033" s="7">
        <f>IF(ISNA(VLOOKUP(B1033,'Distribution Data'!$G:$H,2,FALSE)),0,VLOOKUP(B1033,'Distribution Data'!$G:$H,2,FALSE))</f>
        <v>0</v>
      </c>
      <c r="O1033" s="16">
        <f>IF(ISNA(INDEX($C1032:$C$3618,MATCH(TRUE,INDEX($C1032:$C$3618&lt;&gt;$C1032,0),0))), O1032, INDEX($C1032:$C$3618,MATCH(TRUE,INDEX($C1032:$C$3618&lt;&gt;$C1032,0),0)))</f>
        <v>2600056826.6009483</v>
      </c>
      <c r="P1033" s="16">
        <f t="shared" si="229"/>
        <v>2512144251.2157993</v>
      </c>
      <c r="Q1033" s="27">
        <f t="shared" si="221"/>
        <v>41</v>
      </c>
      <c r="R1033" s="7">
        <f t="shared" si="226"/>
        <v>2144209.1557353414</v>
      </c>
      <c r="S1033" s="7">
        <f t="shared" si="218"/>
        <v>1898013.7637223613</v>
      </c>
      <c r="T1033" s="5">
        <f>VLOOKUP($B1033,'Benchmark Data'!$A:$B,2,FALSE)</f>
        <v>17.260000000000002</v>
      </c>
      <c r="U1033" s="12">
        <f t="shared" si="227"/>
        <v>5.8105915954657439E-3</v>
      </c>
      <c r="V1033" s="7">
        <f t="shared" si="228"/>
        <v>3375580633.3372273</v>
      </c>
    </row>
    <row r="1034" spans="1:22" x14ac:dyDescent="0.25">
      <c r="A1034" s="5">
        <f t="shared" si="219"/>
        <v>2006</v>
      </c>
      <c r="B1034" s="6">
        <f t="shared" si="222"/>
        <v>38974</v>
      </c>
      <c r="C1034" s="7">
        <f>MAX(SUMIFS('Filing Data'!$V:$V,'Filing Data'!$D:$D,'Benchmark Value'!$B1034),C1033)</f>
        <v>2512144251.2157993</v>
      </c>
      <c r="D1034" s="7">
        <f>SUMIFS('Filing Data'!$Z:$Z,'Filing Data'!$D:$D,'Benchmark Value'!$B1034)</f>
        <v>0</v>
      </c>
      <c r="E1034" s="16">
        <f t="shared" si="223"/>
        <v>-32367805.370854922</v>
      </c>
      <c r="F1034" s="10">
        <f>SUM(D$11:D1033)</f>
        <v>-15253541.340253821</v>
      </c>
      <c r="G1034" s="10">
        <f t="shared" si="216"/>
        <v>365</v>
      </c>
      <c r="H1034" s="7">
        <f t="shared" si="224"/>
        <v>-88678.918824260065</v>
      </c>
      <c r="I1034" s="16">
        <f>SUMIFS('Filing Data'!$X:$X,'Filing Data'!$D:$D,'Benchmark Value'!$B1034)</f>
        <v>0</v>
      </c>
      <c r="J1034" s="16">
        <f t="shared" si="220"/>
        <v>57493512.713882759</v>
      </c>
      <c r="K1034" s="10">
        <f>SUM(I$11:I1033)</f>
        <v>28015936.438124154</v>
      </c>
      <c r="L1034" s="27">
        <f t="shared" si="217"/>
        <v>365</v>
      </c>
      <c r="M1034" s="7">
        <f t="shared" si="225"/>
        <v>157516.47318871989</v>
      </c>
      <c r="N1034" s="7">
        <f>IF(ISNA(VLOOKUP(B1034,'Distribution Data'!$G:$H,2,FALSE)),0,VLOOKUP(B1034,'Distribution Data'!$G:$H,2,FALSE))</f>
        <v>0</v>
      </c>
      <c r="O1034" s="16">
        <f>IF(ISNA(INDEX($C1033:$C$3618,MATCH(TRUE,INDEX($C1033:$C$3618&lt;&gt;$C1033,0),0))), O1033, INDEX($C1033:$C$3618,MATCH(TRUE,INDEX($C1033:$C$3618&lt;&gt;$C1033,0),0)))</f>
        <v>2600056826.6009483</v>
      </c>
      <c r="P1034" s="16">
        <f t="shared" si="229"/>
        <v>2512144251.2157993</v>
      </c>
      <c r="Q1034" s="27">
        <f t="shared" si="221"/>
        <v>41</v>
      </c>
      <c r="R1034" s="7">
        <f t="shared" si="226"/>
        <v>2144209.1557353414</v>
      </c>
      <c r="S1034" s="7">
        <f t="shared" si="218"/>
        <v>1898013.7637223613</v>
      </c>
      <c r="T1034" s="5">
        <f>VLOOKUP($B1034,'Benchmark Data'!$A:$B,2,FALSE)</f>
        <v>17.170000000000002</v>
      </c>
      <c r="U1034" s="12">
        <f t="shared" si="227"/>
        <v>-5.2280107458977038E-3</v>
      </c>
      <c r="V1034" s="7">
        <f t="shared" si="228"/>
        <v>3359877125.8378935</v>
      </c>
    </row>
    <row r="1035" spans="1:22" x14ac:dyDescent="0.25">
      <c r="A1035" s="5">
        <f t="shared" si="219"/>
        <v>2006</v>
      </c>
      <c r="B1035" s="6">
        <f t="shared" si="222"/>
        <v>38975</v>
      </c>
      <c r="C1035" s="7">
        <f>MAX(SUMIFS('Filing Data'!$V:$V,'Filing Data'!$D:$D,'Benchmark Value'!$B1035),C1034)</f>
        <v>2512144251.2157993</v>
      </c>
      <c r="D1035" s="7">
        <f>SUMIFS('Filing Data'!$Z:$Z,'Filing Data'!$D:$D,'Benchmark Value'!$B1035)</f>
        <v>0</v>
      </c>
      <c r="E1035" s="16">
        <f t="shared" si="223"/>
        <v>-32367805.370854922</v>
      </c>
      <c r="F1035" s="10">
        <f>SUM(D$11:D1034)</f>
        <v>-15253541.340253821</v>
      </c>
      <c r="G1035" s="10">
        <f t="shared" ref="G1035:G1098" si="230">COUNTIFS(F$11:F$3618,F1035,A$11:A$3618,YEAR(B1035))</f>
        <v>365</v>
      </c>
      <c r="H1035" s="7">
        <f t="shared" si="224"/>
        <v>-88678.918824260065</v>
      </c>
      <c r="I1035" s="16">
        <f>SUMIFS('Filing Data'!$X:$X,'Filing Data'!$D:$D,'Benchmark Value'!$B1035)</f>
        <v>0</v>
      </c>
      <c r="J1035" s="16">
        <f t="shared" si="220"/>
        <v>57493512.713882759</v>
      </c>
      <c r="K1035" s="10">
        <f>SUM(I$11:I1034)</f>
        <v>28015936.438124154</v>
      </c>
      <c r="L1035" s="27">
        <f t="shared" ref="L1035:L1098" si="231">COUNTIFS(K$11:K$3618,K1035,A$11:A$3618,YEAR(B1035))</f>
        <v>365</v>
      </c>
      <c r="M1035" s="7">
        <f t="shared" si="225"/>
        <v>157516.47318871989</v>
      </c>
      <c r="N1035" s="7">
        <f>IF(ISNA(VLOOKUP(B1035,'Distribution Data'!$G:$H,2,FALSE)),0,VLOOKUP(B1035,'Distribution Data'!$G:$H,2,FALSE))</f>
        <v>0</v>
      </c>
      <c r="O1035" s="16">
        <f>IF(ISNA(INDEX($C1034:$C$3618,MATCH(TRUE,INDEX($C1034:$C$3618&lt;&gt;$C1034,0),0))), O1034, INDEX($C1034:$C$3618,MATCH(TRUE,INDEX($C1034:$C$3618&lt;&gt;$C1034,0),0)))</f>
        <v>2600056826.6009483</v>
      </c>
      <c r="P1035" s="16">
        <f t="shared" si="229"/>
        <v>2512144251.2157993</v>
      </c>
      <c r="Q1035" s="27">
        <f t="shared" si="221"/>
        <v>41</v>
      </c>
      <c r="R1035" s="7">
        <f t="shared" si="226"/>
        <v>2144209.1557353414</v>
      </c>
      <c r="S1035" s="7">
        <f t="shared" ref="S1035:S1098" si="232">IF(AND($E$3&lt;&gt;"Y",$E$4&lt;&gt;"Y"),R1035-N1035+H1035, IF(AND($E$3="Y",$E$4="Y"), R1035-N1035-M1035, IF($E$4="Y", R1035-N1035-M1035+H1035, IF($E$3="Y", R1035-N1035, R1035-N1035))))</f>
        <v>1898013.7637223613</v>
      </c>
      <c r="T1035" s="5">
        <f>VLOOKUP($B1035,'Benchmark Data'!$A:$B,2,FALSE)</f>
        <v>17.29</v>
      </c>
      <c r="U1035" s="12">
        <f t="shared" si="227"/>
        <v>6.9646247858147813E-3</v>
      </c>
      <c r="V1035" s="7">
        <f t="shared" si="228"/>
        <v>3385257099.7123051</v>
      </c>
    </row>
    <row r="1036" spans="1:22" x14ac:dyDescent="0.25">
      <c r="A1036" s="5">
        <f t="shared" ref="A1036:A1099" si="233">YEAR(B1036)</f>
        <v>2006</v>
      </c>
      <c r="B1036" s="6">
        <f t="shared" si="222"/>
        <v>38976</v>
      </c>
      <c r="C1036" s="7">
        <f>MAX(SUMIFS('Filing Data'!$V:$V,'Filing Data'!$D:$D,'Benchmark Value'!$B1036),C1035)</f>
        <v>2512144251.2157993</v>
      </c>
      <c r="D1036" s="7">
        <f>SUMIFS('Filing Data'!$Z:$Z,'Filing Data'!$D:$D,'Benchmark Value'!$B1036)</f>
        <v>0</v>
      </c>
      <c r="E1036" s="16">
        <f t="shared" si="223"/>
        <v>-32367805.370854922</v>
      </c>
      <c r="F1036" s="10">
        <f>SUM(D$11:D1035)</f>
        <v>-15253541.340253821</v>
      </c>
      <c r="G1036" s="10">
        <f t="shared" si="230"/>
        <v>365</v>
      </c>
      <c r="H1036" s="7">
        <f t="shared" si="224"/>
        <v>-88678.918824260065</v>
      </c>
      <c r="I1036" s="16">
        <f>SUMIFS('Filing Data'!$X:$X,'Filing Data'!$D:$D,'Benchmark Value'!$B1036)</f>
        <v>0</v>
      </c>
      <c r="J1036" s="16">
        <f t="shared" ref="J1036:J1099" si="234">IF(I1036&lt;&gt;0,J1035,IF(ISNA(INDEX($I1036:$I1400,MATCH(TRUE,INDEX($I1036:$I1400&lt;&gt;$I1036,0),0))),0,INDEX($I1036:$I1400,MATCH(TRUE,INDEX($I1036:$I1400&lt;&gt;$I1036,0),0))))</f>
        <v>57493512.713882759</v>
      </c>
      <c r="K1036" s="10">
        <f>SUM(I$11:I1035)</f>
        <v>28015936.438124154</v>
      </c>
      <c r="L1036" s="27">
        <f t="shared" si="231"/>
        <v>365</v>
      </c>
      <c r="M1036" s="7">
        <f t="shared" si="225"/>
        <v>157516.47318871989</v>
      </c>
      <c r="N1036" s="7">
        <f>IF(ISNA(VLOOKUP(B1036,'Distribution Data'!$G:$H,2,FALSE)),0,VLOOKUP(B1036,'Distribution Data'!$G:$H,2,FALSE))</f>
        <v>0</v>
      </c>
      <c r="O1036" s="16">
        <f>IF(ISNA(INDEX($C1035:$C$3618,MATCH(TRUE,INDEX($C1035:$C$3618&lt;&gt;$C1035,0),0))), O1035, INDEX($C1035:$C$3618,MATCH(TRUE,INDEX($C1035:$C$3618&lt;&gt;$C1035,0),0)))</f>
        <v>2600056826.6009483</v>
      </c>
      <c r="P1036" s="16">
        <f t="shared" si="229"/>
        <v>2512144251.2157993</v>
      </c>
      <c r="Q1036" s="27">
        <f t="shared" ref="Q1036:Q1099" si="235">MATCH($O1036,$C$11:$C$3618,0)-MATCH($C1035,$C$11:$C$3618,0)</f>
        <v>41</v>
      </c>
      <c r="R1036" s="7">
        <f t="shared" si="226"/>
        <v>2144209.1557353414</v>
      </c>
      <c r="S1036" s="7">
        <f t="shared" si="232"/>
        <v>1898013.7637223613</v>
      </c>
      <c r="T1036" s="5">
        <f>VLOOKUP($B1036,'Benchmark Data'!$A:$B,2,FALSE)</f>
        <v>17.29</v>
      </c>
      <c r="U1036" s="12">
        <f t="shared" si="227"/>
        <v>0</v>
      </c>
      <c r="V1036" s="7">
        <f t="shared" si="228"/>
        <v>3387155113.4760275</v>
      </c>
    </row>
    <row r="1037" spans="1:22" x14ac:dyDescent="0.25">
      <c r="A1037" s="5">
        <f t="shared" si="233"/>
        <v>2006</v>
      </c>
      <c r="B1037" s="6">
        <f t="shared" ref="B1037:B1100" si="236">B1036+1</f>
        <v>38977</v>
      </c>
      <c r="C1037" s="7">
        <f>MAX(SUMIFS('Filing Data'!$V:$V,'Filing Data'!$D:$D,'Benchmark Value'!$B1037),C1036)</f>
        <v>2512144251.2157993</v>
      </c>
      <c r="D1037" s="7">
        <f>SUMIFS('Filing Data'!$Z:$Z,'Filing Data'!$D:$D,'Benchmark Value'!$B1037)</f>
        <v>0</v>
      </c>
      <c r="E1037" s="16">
        <f t="shared" ref="E1037:E1100" si="237">IF(D1037&lt;&gt;0,E1036,IF(ISNA(INDEX($D1037:$D1401,MATCH(TRUE,INDEX($D1037:$D1401&lt;&gt;$D1037,0),0))),0,INDEX($D1037:$D1401,MATCH(TRUE,INDEX($D1037:$D1401&lt;&gt;$D1037,0),0))))</f>
        <v>-32367805.370854922</v>
      </c>
      <c r="F1037" s="10">
        <f>SUM(D$11:D1036)</f>
        <v>-15253541.340253821</v>
      </c>
      <c r="G1037" s="10">
        <f t="shared" si="230"/>
        <v>365</v>
      </c>
      <c r="H1037" s="7">
        <f t="shared" ref="H1037:H1100" si="238">E1037/G1037</f>
        <v>-88678.918824260065</v>
      </c>
      <c r="I1037" s="16">
        <f>SUMIFS('Filing Data'!$X:$X,'Filing Data'!$D:$D,'Benchmark Value'!$B1037)</f>
        <v>0</v>
      </c>
      <c r="J1037" s="16">
        <f t="shared" si="234"/>
        <v>57493512.713882759</v>
      </c>
      <c r="K1037" s="10">
        <f>SUM(I$11:I1036)</f>
        <v>28015936.438124154</v>
      </c>
      <c r="L1037" s="27">
        <f t="shared" si="231"/>
        <v>365</v>
      </c>
      <c r="M1037" s="7">
        <f t="shared" ref="M1037:M1100" si="239">J1037/L1037</f>
        <v>157516.47318871989</v>
      </c>
      <c r="N1037" s="7">
        <f>IF(ISNA(VLOOKUP(B1037,'Distribution Data'!$G:$H,2,FALSE)),0,VLOOKUP(B1037,'Distribution Data'!$G:$H,2,FALSE))</f>
        <v>0</v>
      </c>
      <c r="O1037" s="16">
        <f>IF(ISNA(INDEX($C1036:$C$3618,MATCH(TRUE,INDEX($C1036:$C$3618&lt;&gt;$C1036,0),0))), O1036, INDEX($C1036:$C$3618,MATCH(TRUE,INDEX($C1036:$C$3618&lt;&gt;$C1036,0),0)))</f>
        <v>2600056826.6009483</v>
      </c>
      <c r="P1037" s="16">
        <f t="shared" si="229"/>
        <v>2512144251.2157993</v>
      </c>
      <c r="Q1037" s="27">
        <f t="shared" si="235"/>
        <v>41</v>
      </c>
      <c r="R1037" s="7">
        <f t="shared" ref="R1037:R1100" si="240">IF(Q1037=0, 0, (O1037-P1037)/Q1037)</f>
        <v>2144209.1557353414</v>
      </c>
      <c r="S1037" s="7">
        <f t="shared" si="232"/>
        <v>1898013.7637223613</v>
      </c>
      <c r="T1037" s="5">
        <f>VLOOKUP($B1037,'Benchmark Data'!$A:$B,2,FALSE)</f>
        <v>17.29</v>
      </c>
      <c r="U1037" s="12">
        <f t="shared" ref="U1037:U1100" si="241">LN(T1037/T1036)</f>
        <v>0</v>
      </c>
      <c r="V1037" s="7">
        <f t="shared" ref="V1037:V1100" si="242">V1036*EXP($U1037)+$S1037</f>
        <v>3389053127.2397499</v>
      </c>
    </row>
    <row r="1038" spans="1:22" x14ac:dyDescent="0.25">
      <c r="A1038" s="5">
        <f t="shared" si="233"/>
        <v>2006</v>
      </c>
      <c r="B1038" s="6">
        <f t="shared" si="236"/>
        <v>38978</v>
      </c>
      <c r="C1038" s="7">
        <f>MAX(SUMIFS('Filing Data'!$V:$V,'Filing Data'!$D:$D,'Benchmark Value'!$B1038),C1037)</f>
        <v>2512144251.2157993</v>
      </c>
      <c r="D1038" s="7">
        <f>SUMIFS('Filing Data'!$Z:$Z,'Filing Data'!$D:$D,'Benchmark Value'!$B1038)</f>
        <v>0</v>
      </c>
      <c r="E1038" s="16">
        <f t="shared" si="237"/>
        <v>-32367805.370854922</v>
      </c>
      <c r="F1038" s="10">
        <f>SUM(D$11:D1037)</f>
        <v>-15253541.340253821</v>
      </c>
      <c r="G1038" s="10">
        <f t="shared" si="230"/>
        <v>365</v>
      </c>
      <c r="H1038" s="7">
        <f t="shared" si="238"/>
        <v>-88678.918824260065</v>
      </c>
      <c r="I1038" s="16">
        <f>SUMIFS('Filing Data'!$X:$X,'Filing Data'!$D:$D,'Benchmark Value'!$B1038)</f>
        <v>0</v>
      </c>
      <c r="J1038" s="16">
        <f t="shared" si="234"/>
        <v>57493512.713882759</v>
      </c>
      <c r="K1038" s="10">
        <f>SUM(I$11:I1037)</f>
        <v>28015936.438124154</v>
      </c>
      <c r="L1038" s="27">
        <f t="shared" si="231"/>
        <v>365</v>
      </c>
      <c r="M1038" s="7">
        <f t="shared" si="239"/>
        <v>157516.47318871989</v>
      </c>
      <c r="N1038" s="7">
        <f>IF(ISNA(VLOOKUP(B1038,'Distribution Data'!$G:$H,2,FALSE)),0,VLOOKUP(B1038,'Distribution Data'!$G:$H,2,FALSE))</f>
        <v>0</v>
      </c>
      <c r="O1038" s="16">
        <f>IF(ISNA(INDEX($C1037:$C$3618,MATCH(TRUE,INDEX($C1037:$C$3618&lt;&gt;$C1037,0),0))), O1037, INDEX($C1037:$C$3618,MATCH(TRUE,INDEX($C1037:$C$3618&lt;&gt;$C1037,0),0)))</f>
        <v>2600056826.6009483</v>
      </c>
      <c r="P1038" s="16">
        <f t="shared" si="229"/>
        <v>2512144251.2157993</v>
      </c>
      <c r="Q1038" s="27">
        <f t="shared" si="235"/>
        <v>41</v>
      </c>
      <c r="R1038" s="7">
        <f t="shared" si="240"/>
        <v>2144209.1557353414</v>
      </c>
      <c r="S1038" s="7">
        <f t="shared" si="232"/>
        <v>1898013.7637223613</v>
      </c>
      <c r="T1038" s="5">
        <f>VLOOKUP($B1038,'Benchmark Data'!$A:$B,2,FALSE)</f>
        <v>17.18</v>
      </c>
      <c r="U1038" s="12">
        <f t="shared" si="241"/>
        <v>-6.3823831390898327E-3</v>
      </c>
      <c r="V1038" s="7">
        <f t="shared" si="242"/>
        <v>3369389785.0753999</v>
      </c>
    </row>
    <row r="1039" spans="1:22" x14ac:dyDescent="0.25">
      <c r="A1039" s="5">
        <f t="shared" si="233"/>
        <v>2006</v>
      </c>
      <c r="B1039" s="6">
        <f t="shared" si="236"/>
        <v>38979</v>
      </c>
      <c r="C1039" s="7">
        <f>MAX(SUMIFS('Filing Data'!$V:$V,'Filing Data'!$D:$D,'Benchmark Value'!$B1039),C1038)</f>
        <v>2600056826.6009483</v>
      </c>
      <c r="D1039" s="7">
        <f>SUMIFS('Filing Data'!$Z:$Z,'Filing Data'!$D:$D,'Benchmark Value'!$B1039)</f>
        <v>0</v>
      </c>
      <c r="E1039" s="16">
        <f t="shared" si="237"/>
        <v>-32367805.370854922</v>
      </c>
      <c r="F1039" s="10">
        <f>SUM(D$11:D1038)</f>
        <v>-15253541.340253821</v>
      </c>
      <c r="G1039" s="10">
        <f t="shared" si="230"/>
        <v>365</v>
      </c>
      <c r="H1039" s="7">
        <f t="shared" si="238"/>
        <v>-88678.918824260065</v>
      </c>
      <c r="I1039" s="16">
        <f>SUMIFS('Filing Data'!$X:$X,'Filing Data'!$D:$D,'Benchmark Value'!$B1039)</f>
        <v>0</v>
      </c>
      <c r="J1039" s="16">
        <f t="shared" si="234"/>
        <v>57493512.713882759</v>
      </c>
      <c r="K1039" s="10">
        <f>SUM(I$11:I1038)</f>
        <v>28015936.438124154</v>
      </c>
      <c r="L1039" s="27">
        <f t="shared" si="231"/>
        <v>365</v>
      </c>
      <c r="M1039" s="7">
        <f t="shared" si="239"/>
        <v>157516.47318871989</v>
      </c>
      <c r="N1039" s="7">
        <f>IF(ISNA(VLOOKUP(B1039,'Distribution Data'!$G:$H,2,FALSE)),0,VLOOKUP(B1039,'Distribution Data'!$G:$H,2,FALSE))</f>
        <v>0</v>
      </c>
      <c r="O1039" s="16">
        <f>IF(ISNA(INDEX($C1038:$C$3618,MATCH(TRUE,INDEX($C1038:$C$3618&lt;&gt;$C1038,0),0))), O1038, INDEX($C1038:$C$3618,MATCH(TRUE,INDEX($C1038:$C$3618&lt;&gt;$C1038,0),0)))</f>
        <v>2600056826.6009483</v>
      </c>
      <c r="P1039" s="16">
        <f t="shared" si="229"/>
        <v>2512144251.2157993</v>
      </c>
      <c r="Q1039" s="27">
        <f t="shared" si="235"/>
        <v>41</v>
      </c>
      <c r="R1039" s="7">
        <f t="shared" si="240"/>
        <v>2144209.1557353414</v>
      </c>
      <c r="S1039" s="7">
        <f t="shared" si="232"/>
        <v>1898013.7637223613</v>
      </c>
      <c r="T1039" s="5">
        <f>VLOOKUP($B1039,'Benchmark Data'!$A:$B,2,FALSE)</f>
        <v>17.3</v>
      </c>
      <c r="U1039" s="12">
        <f t="shared" si="241"/>
        <v>6.9605849476239729E-3</v>
      </c>
      <c r="V1039" s="7">
        <f t="shared" si="242"/>
        <v>3394822535.4054232</v>
      </c>
    </row>
    <row r="1040" spans="1:22" x14ac:dyDescent="0.25">
      <c r="A1040" s="5">
        <f t="shared" si="233"/>
        <v>2006</v>
      </c>
      <c r="B1040" s="6">
        <f t="shared" si="236"/>
        <v>38980</v>
      </c>
      <c r="C1040" s="7">
        <f>MAX(SUMIFS('Filing Data'!$V:$V,'Filing Data'!$D:$D,'Benchmark Value'!$B1040),C1039)</f>
        <v>2600056826.6009483</v>
      </c>
      <c r="D1040" s="7">
        <f>SUMIFS('Filing Data'!$Z:$Z,'Filing Data'!$D:$D,'Benchmark Value'!$B1040)</f>
        <v>0</v>
      </c>
      <c r="E1040" s="16">
        <f t="shared" si="237"/>
        <v>-32367805.370854922</v>
      </c>
      <c r="F1040" s="10">
        <f>SUM(D$11:D1039)</f>
        <v>-15253541.340253821</v>
      </c>
      <c r="G1040" s="10">
        <f t="shared" si="230"/>
        <v>365</v>
      </c>
      <c r="H1040" s="7">
        <f t="shared" si="238"/>
        <v>-88678.918824260065</v>
      </c>
      <c r="I1040" s="16">
        <f>SUMIFS('Filing Data'!$X:$X,'Filing Data'!$D:$D,'Benchmark Value'!$B1040)</f>
        <v>0</v>
      </c>
      <c r="J1040" s="16">
        <f t="shared" si="234"/>
        <v>57493512.713882759</v>
      </c>
      <c r="K1040" s="10">
        <f>SUM(I$11:I1039)</f>
        <v>28015936.438124154</v>
      </c>
      <c r="L1040" s="27">
        <f t="shared" si="231"/>
        <v>365</v>
      </c>
      <c r="M1040" s="7">
        <f t="shared" si="239"/>
        <v>157516.47318871989</v>
      </c>
      <c r="N1040" s="7">
        <f>IF(ISNA(VLOOKUP(B1040,'Distribution Data'!$G:$H,2,FALSE)),0,VLOOKUP(B1040,'Distribution Data'!$G:$H,2,FALSE))</f>
        <v>0</v>
      </c>
      <c r="O1040" s="16">
        <f>IF(ISNA(INDEX($C1039:$C$3618,MATCH(TRUE,INDEX($C1039:$C$3618&lt;&gt;$C1039,0),0))), O1039, INDEX($C1039:$C$3618,MATCH(TRUE,INDEX($C1039:$C$3618&lt;&gt;$C1039,0),0)))</f>
        <v>2702837703.6119618</v>
      </c>
      <c r="P1040" s="16">
        <f t="shared" si="229"/>
        <v>2600056826.6009483</v>
      </c>
      <c r="Q1040" s="27">
        <f t="shared" si="235"/>
        <v>38</v>
      </c>
      <c r="R1040" s="7">
        <f t="shared" si="240"/>
        <v>2704759.9213424609</v>
      </c>
      <c r="S1040" s="7">
        <f t="shared" si="232"/>
        <v>2458564.5293294811</v>
      </c>
      <c r="T1040" s="5">
        <f>VLOOKUP($B1040,'Benchmark Data'!$A:$B,2,FALSE)</f>
        <v>17.260000000000002</v>
      </c>
      <c r="U1040" s="12">
        <f t="shared" si="241"/>
        <v>-2.3148158484513751E-3</v>
      </c>
      <c r="V1040" s="7">
        <f t="shared" si="242"/>
        <v>3389431799.2748556</v>
      </c>
    </row>
    <row r="1041" spans="1:22" x14ac:dyDescent="0.25">
      <c r="A1041" s="5">
        <f t="shared" si="233"/>
        <v>2006</v>
      </c>
      <c r="B1041" s="6">
        <f t="shared" si="236"/>
        <v>38981</v>
      </c>
      <c r="C1041" s="7">
        <f>MAX(SUMIFS('Filing Data'!$V:$V,'Filing Data'!$D:$D,'Benchmark Value'!$B1041),C1040)</f>
        <v>2600056826.6009483</v>
      </c>
      <c r="D1041" s="7">
        <f>SUMIFS('Filing Data'!$Z:$Z,'Filing Data'!$D:$D,'Benchmark Value'!$B1041)</f>
        <v>0</v>
      </c>
      <c r="E1041" s="16">
        <f t="shared" si="237"/>
        <v>-32367805.370854922</v>
      </c>
      <c r="F1041" s="10">
        <f>SUM(D$11:D1040)</f>
        <v>-15253541.340253821</v>
      </c>
      <c r="G1041" s="10">
        <f t="shared" si="230"/>
        <v>365</v>
      </c>
      <c r="H1041" s="7">
        <f t="shared" si="238"/>
        <v>-88678.918824260065</v>
      </c>
      <c r="I1041" s="16">
        <f>SUMIFS('Filing Data'!$X:$X,'Filing Data'!$D:$D,'Benchmark Value'!$B1041)</f>
        <v>0</v>
      </c>
      <c r="J1041" s="16">
        <f t="shared" si="234"/>
        <v>57493512.713882759</v>
      </c>
      <c r="K1041" s="10">
        <f>SUM(I$11:I1040)</f>
        <v>28015936.438124154</v>
      </c>
      <c r="L1041" s="27">
        <f t="shared" si="231"/>
        <v>365</v>
      </c>
      <c r="M1041" s="7">
        <f t="shared" si="239"/>
        <v>157516.47318871989</v>
      </c>
      <c r="N1041" s="7">
        <f>IF(ISNA(VLOOKUP(B1041,'Distribution Data'!$G:$H,2,FALSE)),0,VLOOKUP(B1041,'Distribution Data'!$G:$H,2,FALSE))</f>
        <v>0</v>
      </c>
      <c r="O1041" s="16">
        <f>IF(ISNA(INDEX($C1040:$C$3618,MATCH(TRUE,INDEX($C1040:$C$3618&lt;&gt;$C1040,0),0))), O1040, INDEX($C1040:$C$3618,MATCH(TRUE,INDEX($C1040:$C$3618&lt;&gt;$C1040,0),0)))</f>
        <v>2702837703.6119618</v>
      </c>
      <c r="P1041" s="16">
        <f t="shared" si="229"/>
        <v>2600056826.6009483</v>
      </c>
      <c r="Q1041" s="27">
        <f t="shared" si="235"/>
        <v>38</v>
      </c>
      <c r="R1041" s="7">
        <f t="shared" si="240"/>
        <v>2704759.9213424609</v>
      </c>
      <c r="S1041" s="7">
        <f t="shared" si="232"/>
        <v>2458564.5293294811</v>
      </c>
      <c r="T1041" s="5">
        <f>VLOOKUP($B1041,'Benchmark Data'!$A:$B,2,FALSE)</f>
        <v>17.07</v>
      </c>
      <c r="U1041" s="12">
        <f t="shared" si="241"/>
        <v>-1.1069148848932699E-2</v>
      </c>
      <c r="V1041" s="7">
        <f t="shared" si="242"/>
        <v>3354579121.5178452</v>
      </c>
    </row>
    <row r="1042" spans="1:22" x14ac:dyDescent="0.25">
      <c r="A1042" s="5">
        <f t="shared" si="233"/>
        <v>2006</v>
      </c>
      <c r="B1042" s="6">
        <f t="shared" si="236"/>
        <v>38982</v>
      </c>
      <c r="C1042" s="7">
        <f>MAX(SUMIFS('Filing Data'!$V:$V,'Filing Data'!$D:$D,'Benchmark Value'!$B1042),C1041)</f>
        <v>2600056826.6009483</v>
      </c>
      <c r="D1042" s="7">
        <f>SUMIFS('Filing Data'!$Z:$Z,'Filing Data'!$D:$D,'Benchmark Value'!$B1042)</f>
        <v>0</v>
      </c>
      <c r="E1042" s="16">
        <f t="shared" si="237"/>
        <v>-32367805.370854922</v>
      </c>
      <c r="F1042" s="10">
        <f>SUM(D$11:D1041)</f>
        <v>-15253541.340253821</v>
      </c>
      <c r="G1042" s="10">
        <f t="shared" si="230"/>
        <v>365</v>
      </c>
      <c r="H1042" s="7">
        <f t="shared" si="238"/>
        <v>-88678.918824260065</v>
      </c>
      <c r="I1042" s="16">
        <f>SUMIFS('Filing Data'!$X:$X,'Filing Data'!$D:$D,'Benchmark Value'!$B1042)</f>
        <v>0</v>
      </c>
      <c r="J1042" s="16">
        <f t="shared" si="234"/>
        <v>57493512.713882759</v>
      </c>
      <c r="K1042" s="10">
        <f>SUM(I$11:I1041)</f>
        <v>28015936.438124154</v>
      </c>
      <c r="L1042" s="27">
        <f t="shared" si="231"/>
        <v>365</v>
      </c>
      <c r="M1042" s="7">
        <f t="shared" si="239"/>
        <v>157516.47318871989</v>
      </c>
      <c r="N1042" s="7">
        <f>IF(ISNA(VLOOKUP(B1042,'Distribution Data'!$G:$H,2,FALSE)),0,VLOOKUP(B1042,'Distribution Data'!$G:$H,2,FALSE))</f>
        <v>0</v>
      </c>
      <c r="O1042" s="16">
        <f>IF(ISNA(INDEX($C1041:$C$3618,MATCH(TRUE,INDEX($C1041:$C$3618&lt;&gt;$C1041,0),0))), O1041, INDEX($C1041:$C$3618,MATCH(TRUE,INDEX($C1041:$C$3618&lt;&gt;$C1041,0),0)))</f>
        <v>2702837703.6119618</v>
      </c>
      <c r="P1042" s="16">
        <f t="shared" si="229"/>
        <v>2600056826.6009483</v>
      </c>
      <c r="Q1042" s="27">
        <f t="shared" si="235"/>
        <v>38</v>
      </c>
      <c r="R1042" s="7">
        <f t="shared" si="240"/>
        <v>2704759.9213424609</v>
      </c>
      <c r="S1042" s="7">
        <f t="shared" si="232"/>
        <v>2458564.5293294811</v>
      </c>
      <c r="T1042" s="5">
        <f>VLOOKUP($B1042,'Benchmark Data'!$A:$B,2,FALSE)</f>
        <v>17.149999999999999</v>
      </c>
      <c r="U1042" s="12">
        <f t="shared" si="241"/>
        <v>4.6756368055996438E-3</v>
      </c>
      <c r="V1042" s="7">
        <f t="shared" si="242"/>
        <v>3372759205.0701051</v>
      </c>
    </row>
    <row r="1043" spans="1:22" x14ac:dyDescent="0.25">
      <c r="A1043" s="5">
        <f t="shared" si="233"/>
        <v>2006</v>
      </c>
      <c r="B1043" s="6">
        <f t="shared" si="236"/>
        <v>38983</v>
      </c>
      <c r="C1043" s="7">
        <f>MAX(SUMIFS('Filing Data'!$V:$V,'Filing Data'!$D:$D,'Benchmark Value'!$B1043),C1042)</f>
        <v>2600056826.6009483</v>
      </c>
      <c r="D1043" s="7">
        <f>SUMIFS('Filing Data'!$Z:$Z,'Filing Data'!$D:$D,'Benchmark Value'!$B1043)</f>
        <v>0</v>
      </c>
      <c r="E1043" s="16">
        <f t="shared" si="237"/>
        <v>-32367805.370854922</v>
      </c>
      <c r="F1043" s="10">
        <f>SUM(D$11:D1042)</f>
        <v>-15253541.340253821</v>
      </c>
      <c r="G1043" s="10">
        <f t="shared" si="230"/>
        <v>365</v>
      </c>
      <c r="H1043" s="7">
        <f t="shared" si="238"/>
        <v>-88678.918824260065</v>
      </c>
      <c r="I1043" s="16">
        <f>SUMIFS('Filing Data'!$X:$X,'Filing Data'!$D:$D,'Benchmark Value'!$B1043)</f>
        <v>0</v>
      </c>
      <c r="J1043" s="16">
        <f t="shared" si="234"/>
        <v>57493512.713882759</v>
      </c>
      <c r="K1043" s="10">
        <f>SUM(I$11:I1042)</f>
        <v>28015936.438124154</v>
      </c>
      <c r="L1043" s="27">
        <f t="shared" si="231"/>
        <v>365</v>
      </c>
      <c r="M1043" s="7">
        <f t="shared" si="239"/>
        <v>157516.47318871989</v>
      </c>
      <c r="N1043" s="7">
        <f>IF(ISNA(VLOOKUP(B1043,'Distribution Data'!$G:$H,2,FALSE)),0,VLOOKUP(B1043,'Distribution Data'!$G:$H,2,FALSE))</f>
        <v>0</v>
      </c>
      <c r="O1043" s="16">
        <f>IF(ISNA(INDEX($C1042:$C$3618,MATCH(TRUE,INDEX($C1042:$C$3618&lt;&gt;$C1042,0),0))), O1042, INDEX($C1042:$C$3618,MATCH(TRUE,INDEX($C1042:$C$3618&lt;&gt;$C1042,0),0)))</f>
        <v>2702837703.6119618</v>
      </c>
      <c r="P1043" s="16">
        <f t="shared" si="229"/>
        <v>2600056826.6009483</v>
      </c>
      <c r="Q1043" s="27">
        <f t="shared" si="235"/>
        <v>38</v>
      </c>
      <c r="R1043" s="7">
        <f t="shared" si="240"/>
        <v>2704759.9213424609</v>
      </c>
      <c r="S1043" s="7">
        <f t="shared" si="232"/>
        <v>2458564.5293294811</v>
      </c>
      <c r="T1043" s="5">
        <f>VLOOKUP($B1043,'Benchmark Data'!$A:$B,2,FALSE)</f>
        <v>17.149999999999999</v>
      </c>
      <c r="U1043" s="12">
        <f t="shared" si="241"/>
        <v>0</v>
      </c>
      <c r="V1043" s="7">
        <f t="shared" si="242"/>
        <v>3375217769.5994344</v>
      </c>
    </row>
    <row r="1044" spans="1:22" x14ac:dyDescent="0.25">
      <c r="A1044" s="5">
        <f t="shared" si="233"/>
        <v>2006</v>
      </c>
      <c r="B1044" s="6">
        <f t="shared" si="236"/>
        <v>38984</v>
      </c>
      <c r="C1044" s="7">
        <f>MAX(SUMIFS('Filing Data'!$V:$V,'Filing Data'!$D:$D,'Benchmark Value'!$B1044),C1043)</f>
        <v>2600056826.6009483</v>
      </c>
      <c r="D1044" s="7">
        <f>SUMIFS('Filing Data'!$Z:$Z,'Filing Data'!$D:$D,'Benchmark Value'!$B1044)</f>
        <v>0</v>
      </c>
      <c r="E1044" s="16">
        <f t="shared" si="237"/>
        <v>-32367805.370854922</v>
      </c>
      <c r="F1044" s="10">
        <f>SUM(D$11:D1043)</f>
        <v>-15253541.340253821</v>
      </c>
      <c r="G1044" s="10">
        <f t="shared" si="230"/>
        <v>365</v>
      </c>
      <c r="H1044" s="7">
        <f t="shared" si="238"/>
        <v>-88678.918824260065</v>
      </c>
      <c r="I1044" s="16">
        <f>SUMIFS('Filing Data'!$X:$X,'Filing Data'!$D:$D,'Benchmark Value'!$B1044)</f>
        <v>0</v>
      </c>
      <c r="J1044" s="16">
        <f t="shared" si="234"/>
        <v>57493512.713882759</v>
      </c>
      <c r="K1044" s="10">
        <f>SUM(I$11:I1043)</f>
        <v>28015936.438124154</v>
      </c>
      <c r="L1044" s="27">
        <f t="shared" si="231"/>
        <v>365</v>
      </c>
      <c r="M1044" s="7">
        <f t="shared" si="239"/>
        <v>157516.47318871989</v>
      </c>
      <c r="N1044" s="7">
        <f>IF(ISNA(VLOOKUP(B1044,'Distribution Data'!$G:$H,2,FALSE)),0,VLOOKUP(B1044,'Distribution Data'!$G:$H,2,FALSE))</f>
        <v>0</v>
      </c>
      <c r="O1044" s="16">
        <f>IF(ISNA(INDEX($C1043:$C$3618,MATCH(TRUE,INDEX($C1043:$C$3618&lt;&gt;$C1043,0),0))), O1043, INDEX($C1043:$C$3618,MATCH(TRUE,INDEX($C1043:$C$3618&lt;&gt;$C1043,0),0)))</f>
        <v>2702837703.6119618</v>
      </c>
      <c r="P1044" s="16">
        <f t="shared" si="229"/>
        <v>2600056826.6009483</v>
      </c>
      <c r="Q1044" s="27">
        <f t="shared" si="235"/>
        <v>38</v>
      </c>
      <c r="R1044" s="7">
        <f t="shared" si="240"/>
        <v>2704759.9213424609</v>
      </c>
      <c r="S1044" s="7">
        <f t="shared" si="232"/>
        <v>2458564.5293294811</v>
      </c>
      <c r="T1044" s="5">
        <f>VLOOKUP($B1044,'Benchmark Data'!$A:$B,2,FALSE)</f>
        <v>17.149999999999999</v>
      </c>
      <c r="U1044" s="12">
        <f t="shared" si="241"/>
        <v>0</v>
      </c>
      <c r="V1044" s="7">
        <f t="shared" si="242"/>
        <v>3377676334.1287637</v>
      </c>
    </row>
    <row r="1045" spans="1:22" x14ac:dyDescent="0.25">
      <c r="A1045" s="5">
        <f t="shared" si="233"/>
        <v>2006</v>
      </c>
      <c r="B1045" s="6">
        <f t="shared" si="236"/>
        <v>38985</v>
      </c>
      <c r="C1045" s="7">
        <f>MAX(SUMIFS('Filing Data'!$V:$V,'Filing Data'!$D:$D,'Benchmark Value'!$B1045),C1044)</f>
        <v>2600056826.6009483</v>
      </c>
      <c r="D1045" s="7">
        <f>SUMIFS('Filing Data'!$Z:$Z,'Filing Data'!$D:$D,'Benchmark Value'!$B1045)</f>
        <v>0</v>
      </c>
      <c r="E1045" s="16">
        <f t="shared" si="237"/>
        <v>-32367805.370854922</v>
      </c>
      <c r="F1045" s="10">
        <f>SUM(D$11:D1044)</f>
        <v>-15253541.340253821</v>
      </c>
      <c r="G1045" s="10">
        <f t="shared" si="230"/>
        <v>365</v>
      </c>
      <c r="H1045" s="7">
        <f t="shared" si="238"/>
        <v>-88678.918824260065</v>
      </c>
      <c r="I1045" s="16">
        <f>SUMIFS('Filing Data'!$X:$X,'Filing Data'!$D:$D,'Benchmark Value'!$B1045)</f>
        <v>0</v>
      </c>
      <c r="J1045" s="16">
        <f t="shared" si="234"/>
        <v>57493512.713882759</v>
      </c>
      <c r="K1045" s="10">
        <f>SUM(I$11:I1044)</f>
        <v>28015936.438124154</v>
      </c>
      <c r="L1045" s="27">
        <f t="shared" si="231"/>
        <v>365</v>
      </c>
      <c r="M1045" s="7">
        <f t="shared" si="239"/>
        <v>157516.47318871989</v>
      </c>
      <c r="N1045" s="7">
        <f>IF(ISNA(VLOOKUP(B1045,'Distribution Data'!$G:$H,2,FALSE)),0,VLOOKUP(B1045,'Distribution Data'!$G:$H,2,FALSE))</f>
        <v>0</v>
      </c>
      <c r="O1045" s="16">
        <f>IF(ISNA(INDEX($C1044:$C$3618,MATCH(TRUE,INDEX($C1044:$C$3618&lt;&gt;$C1044,0),0))), O1044, INDEX($C1044:$C$3618,MATCH(TRUE,INDEX($C1044:$C$3618&lt;&gt;$C1044,0),0)))</f>
        <v>2702837703.6119618</v>
      </c>
      <c r="P1045" s="16">
        <f t="shared" si="229"/>
        <v>2600056826.6009483</v>
      </c>
      <c r="Q1045" s="27">
        <f t="shared" si="235"/>
        <v>38</v>
      </c>
      <c r="R1045" s="7">
        <f t="shared" si="240"/>
        <v>2704759.9213424609</v>
      </c>
      <c r="S1045" s="7">
        <f t="shared" si="232"/>
        <v>2458564.5293294811</v>
      </c>
      <c r="T1045" s="5">
        <f>VLOOKUP($B1045,'Benchmark Data'!$A:$B,2,FALSE)</f>
        <v>17.13</v>
      </c>
      <c r="U1045" s="12">
        <f t="shared" si="241"/>
        <v>-1.1668612759203323E-3</v>
      </c>
      <c r="V1045" s="7">
        <f t="shared" si="242"/>
        <v>3376195917.5104213</v>
      </c>
    </row>
    <row r="1046" spans="1:22" x14ac:dyDescent="0.25">
      <c r="A1046" s="5">
        <f t="shared" si="233"/>
        <v>2006</v>
      </c>
      <c r="B1046" s="6">
        <f t="shared" si="236"/>
        <v>38986</v>
      </c>
      <c r="C1046" s="7">
        <f>MAX(SUMIFS('Filing Data'!$V:$V,'Filing Data'!$D:$D,'Benchmark Value'!$B1046),C1045)</f>
        <v>2600056826.6009483</v>
      </c>
      <c r="D1046" s="7">
        <f>SUMIFS('Filing Data'!$Z:$Z,'Filing Data'!$D:$D,'Benchmark Value'!$B1046)</f>
        <v>0</v>
      </c>
      <c r="E1046" s="16">
        <f t="shared" si="237"/>
        <v>-32367805.370854922</v>
      </c>
      <c r="F1046" s="10">
        <f>SUM(D$11:D1045)</f>
        <v>-15253541.340253821</v>
      </c>
      <c r="G1046" s="10">
        <f t="shared" si="230"/>
        <v>365</v>
      </c>
      <c r="H1046" s="7">
        <f t="shared" si="238"/>
        <v>-88678.918824260065</v>
      </c>
      <c r="I1046" s="16">
        <f>SUMIFS('Filing Data'!$X:$X,'Filing Data'!$D:$D,'Benchmark Value'!$B1046)</f>
        <v>0</v>
      </c>
      <c r="J1046" s="16">
        <f t="shared" si="234"/>
        <v>57493512.713882759</v>
      </c>
      <c r="K1046" s="10">
        <f>SUM(I$11:I1045)</f>
        <v>28015936.438124154</v>
      </c>
      <c r="L1046" s="27">
        <f t="shared" si="231"/>
        <v>365</v>
      </c>
      <c r="M1046" s="7">
        <f t="shared" si="239"/>
        <v>157516.47318871989</v>
      </c>
      <c r="N1046" s="7">
        <f>IF(ISNA(VLOOKUP(B1046,'Distribution Data'!$G:$H,2,FALSE)),0,VLOOKUP(B1046,'Distribution Data'!$G:$H,2,FALSE))</f>
        <v>0</v>
      </c>
      <c r="O1046" s="16">
        <f>IF(ISNA(INDEX($C1045:$C$3618,MATCH(TRUE,INDEX($C1045:$C$3618&lt;&gt;$C1045,0),0))), O1045, INDEX($C1045:$C$3618,MATCH(TRUE,INDEX($C1045:$C$3618&lt;&gt;$C1045,0),0)))</f>
        <v>2702837703.6119618</v>
      </c>
      <c r="P1046" s="16">
        <f t="shared" si="229"/>
        <v>2600056826.6009483</v>
      </c>
      <c r="Q1046" s="27">
        <f t="shared" si="235"/>
        <v>38</v>
      </c>
      <c r="R1046" s="7">
        <f t="shared" si="240"/>
        <v>2704759.9213424609</v>
      </c>
      <c r="S1046" s="7">
        <f t="shared" si="232"/>
        <v>2458564.5293294811</v>
      </c>
      <c r="T1046" s="5">
        <f>VLOOKUP($B1046,'Benchmark Data'!$A:$B,2,FALSE)</f>
        <v>17.100000000000001</v>
      </c>
      <c r="U1046" s="12">
        <f t="shared" si="241"/>
        <v>-1.7528488274142493E-3</v>
      </c>
      <c r="V1046" s="7">
        <f t="shared" si="242"/>
        <v>3372741704.6010289</v>
      </c>
    </row>
    <row r="1047" spans="1:22" x14ac:dyDescent="0.25">
      <c r="A1047" s="5">
        <f t="shared" si="233"/>
        <v>2006</v>
      </c>
      <c r="B1047" s="6">
        <f t="shared" si="236"/>
        <v>38987</v>
      </c>
      <c r="C1047" s="7">
        <f>MAX(SUMIFS('Filing Data'!$V:$V,'Filing Data'!$D:$D,'Benchmark Value'!$B1047),C1046)</f>
        <v>2600056826.6009483</v>
      </c>
      <c r="D1047" s="7">
        <f>SUMIFS('Filing Data'!$Z:$Z,'Filing Data'!$D:$D,'Benchmark Value'!$B1047)</f>
        <v>0</v>
      </c>
      <c r="E1047" s="16">
        <f t="shared" si="237"/>
        <v>-32367805.370854922</v>
      </c>
      <c r="F1047" s="10">
        <f>SUM(D$11:D1046)</f>
        <v>-15253541.340253821</v>
      </c>
      <c r="G1047" s="10">
        <f t="shared" si="230"/>
        <v>365</v>
      </c>
      <c r="H1047" s="7">
        <f t="shared" si="238"/>
        <v>-88678.918824260065</v>
      </c>
      <c r="I1047" s="16">
        <f>SUMIFS('Filing Data'!$X:$X,'Filing Data'!$D:$D,'Benchmark Value'!$B1047)</f>
        <v>0</v>
      </c>
      <c r="J1047" s="16">
        <f t="shared" si="234"/>
        <v>57493512.713882759</v>
      </c>
      <c r="K1047" s="10">
        <f>SUM(I$11:I1046)</f>
        <v>28015936.438124154</v>
      </c>
      <c r="L1047" s="27">
        <f t="shared" si="231"/>
        <v>365</v>
      </c>
      <c r="M1047" s="7">
        <f t="shared" si="239"/>
        <v>157516.47318871989</v>
      </c>
      <c r="N1047" s="7">
        <f>IF(ISNA(VLOOKUP(B1047,'Distribution Data'!$G:$H,2,FALSE)),0,VLOOKUP(B1047,'Distribution Data'!$G:$H,2,FALSE))</f>
        <v>0</v>
      </c>
      <c r="O1047" s="16">
        <f>IF(ISNA(INDEX($C1046:$C$3618,MATCH(TRUE,INDEX($C1046:$C$3618&lt;&gt;$C1046,0),0))), O1046, INDEX($C1046:$C$3618,MATCH(TRUE,INDEX($C1046:$C$3618&lt;&gt;$C1046,0),0)))</f>
        <v>2702837703.6119618</v>
      </c>
      <c r="P1047" s="16">
        <f t="shared" si="229"/>
        <v>2600056826.6009483</v>
      </c>
      <c r="Q1047" s="27">
        <f t="shared" si="235"/>
        <v>38</v>
      </c>
      <c r="R1047" s="7">
        <f t="shared" si="240"/>
        <v>2704759.9213424609</v>
      </c>
      <c r="S1047" s="7">
        <f t="shared" si="232"/>
        <v>2458564.5293294811</v>
      </c>
      <c r="T1047" s="5">
        <f>VLOOKUP($B1047,'Benchmark Data'!$A:$B,2,FALSE)</f>
        <v>17.27</v>
      </c>
      <c r="U1047" s="12">
        <f t="shared" si="241"/>
        <v>9.8924286499729591E-3</v>
      </c>
      <c r="V1047" s="7">
        <f t="shared" si="242"/>
        <v>3408730449.8193741</v>
      </c>
    </row>
    <row r="1048" spans="1:22" x14ac:dyDescent="0.25">
      <c r="A1048" s="5">
        <f t="shared" si="233"/>
        <v>2006</v>
      </c>
      <c r="B1048" s="6">
        <f t="shared" si="236"/>
        <v>38988</v>
      </c>
      <c r="C1048" s="7">
        <f>MAX(SUMIFS('Filing Data'!$V:$V,'Filing Data'!$D:$D,'Benchmark Value'!$B1048),C1047)</f>
        <v>2600056826.6009483</v>
      </c>
      <c r="D1048" s="7">
        <f>SUMIFS('Filing Data'!$Z:$Z,'Filing Data'!$D:$D,'Benchmark Value'!$B1048)</f>
        <v>0</v>
      </c>
      <c r="E1048" s="16">
        <f t="shared" si="237"/>
        <v>-32367805.370854922</v>
      </c>
      <c r="F1048" s="10">
        <f>SUM(D$11:D1047)</f>
        <v>-15253541.340253821</v>
      </c>
      <c r="G1048" s="10">
        <f t="shared" si="230"/>
        <v>365</v>
      </c>
      <c r="H1048" s="7">
        <f t="shared" si="238"/>
        <v>-88678.918824260065</v>
      </c>
      <c r="I1048" s="16">
        <f>SUMIFS('Filing Data'!$X:$X,'Filing Data'!$D:$D,'Benchmark Value'!$B1048)</f>
        <v>0</v>
      </c>
      <c r="J1048" s="16">
        <f t="shared" si="234"/>
        <v>57493512.713882759</v>
      </c>
      <c r="K1048" s="10">
        <f>SUM(I$11:I1047)</f>
        <v>28015936.438124154</v>
      </c>
      <c r="L1048" s="27">
        <f t="shared" si="231"/>
        <v>365</v>
      </c>
      <c r="M1048" s="7">
        <f t="shared" si="239"/>
        <v>157516.47318871989</v>
      </c>
      <c r="N1048" s="7">
        <f>IF(ISNA(VLOOKUP(B1048,'Distribution Data'!$G:$H,2,FALSE)),0,VLOOKUP(B1048,'Distribution Data'!$G:$H,2,FALSE))</f>
        <v>0</v>
      </c>
      <c r="O1048" s="16">
        <f>IF(ISNA(INDEX($C1047:$C$3618,MATCH(TRUE,INDEX($C1047:$C$3618&lt;&gt;$C1047,0),0))), O1047, INDEX($C1047:$C$3618,MATCH(TRUE,INDEX($C1047:$C$3618&lt;&gt;$C1047,0),0)))</f>
        <v>2702837703.6119618</v>
      </c>
      <c r="P1048" s="16">
        <f t="shared" si="229"/>
        <v>2600056826.6009483</v>
      </c>
      <c r="Q1048" s="27">
        <f t="shared" si="235"/>
        <v>38</v>
      </c>
      <c r="R1048" s="7">
        <f t="shared" si="240"/>
        <v>2704759.9213424609</v>
      </c>
      <c r="S1048" s="7">
        <f t="shared" si="232"/>
        <v>2458564.5293294811</v>
      </c>
      <c r="T1048" s="5">
        <f>VLOOKUP($B1048,'Benchmark Data'!$A:$B,2,FALSE)</f>
        <v>17.21</v>
      </c>
      <c r="U1048" s="12">
        <f t="shared" si="241"/>
        <v>-3.4802819351390608E-3</v>
      </c>
      <c r="V1048" s="7">
        <f t="shared" si="242"/>
        <v>3399346291.3035874</v>
      </c>
    </row>
    <row r="1049" spans="1:22" x14ac:dyDescent="0.25">
      <c r="A1049" s="5">
        <f t="shared" si="233"/>
        <v>2006</v>
      </c>
      <c r="B1049" s="6">
        <f t="shared" si="236"/>
        <v>38989</v>
      </c>
      <c r="C1049" s="7">
        <f>MAX(SUMIFS('Filing Data'!$V:$V,'Filing Data'!$D:$D,'Benchmark Value'!$B1049),C1048)</f>
        <v>2600056826.6009483</v>
      </c>
      <c r="D1049" s="7">
        <f>SUMIFS('Filing Data'!$Z:$Z,'Filing Data'!$D:$D,'Benchmark Value'!$B1049)</f>
        <v>0</v>
      </c>
      <c r="E1049" s="16">
        <f t="shared" si="237"/>
        <v>-32367805.370854922</v>
      </c>
      <c r="F1049" s="10">
        <f>SUM(D$11:D1048)</f>
        <v>-15253541.340253821</v>
      </c>
      <c r="G1049" s="10">
        <f t="shared" si="230"/>
        <v>365</v>
      </c>
      <c r="H1049" s="7">
        <f t="shared" si="238"/>
        <v>-88678.918824260065</v>
      </c>
      <c r="I1049" s="16">
        <f>SUMIFS('Filing Data'!$X:$X,'Filing Data'!$D:$D,'Benchmark Value'!$B1049)</f>
        <v>0</v>
      </c>
      <c r="J1049" s="16">
        <f t="shared" si="234"/>
        <v>57493512.713882759</v>
      </c>
      <c r="K1049" s="10">
        <f>SUM(I$11:I1048)</f>
        <v>28015936.438124154</v>
      </c>
      <c r="L1049" s="27">
        <f t="shared" si="231"/>
        <v>365</v>
      </c>
      <c r="M1049" s="7">
        <f t="shared" si="239"/>
        <v>157516.47318871989</v>
      </c>
      <c r="N1049" s="7">
        <f>IF(ISNA(VLOOKUP(B1049,'Distribution Data'!$G:$H,2,FALSE)),0,VLOOKUP(B1049,'Distribution Data'!$G:$H,2,FALSE))</f>
        <v>0</v>
      </c>
      <c r="O1049" s="16">
        <f>IF(ISNA(INDEX($C1048:$C$3618,MATCH(TRUE,INDEX($C1048:$C$3618&lt;&gt;$C1048,0),0))), O1048, INDEX($C1048:$C$3618,MATCH(TRUE,INDEX($C1048:$C$3618&lt;&gt;$C1048,0),0)))</f>
        <v>2702837703.6119618</v>
      </c>
      <c r="P1049" s="16">
        <f t="shared" si="229"/>
        <v>2600056826.6009483</v>
      </c>
      <c r="Q1049" s="27">
        <f t="shared" si="235"/>
        <v>38</v>
      </c>
      <c r="R1049" s="7">
        <f t="shared" si="240"/>
        <v>2704759.9213424609</v>
      </c>
      <c r="S1049" s="7">
        <f t="shared" si="232"/>
        <v>2458564.5293294811</v>
      </c>
      <c r="T1049" s="5">
        <f>VLOOKUP($B1049,'Benchmark Data'!$A:$B,2,FALSE)</f>
        <v>17.2</v>
      </c>
      <c r="U1049" s="12">
        <f t="shared" si="241"/>
        <v>-5.8122640404080852E-4</v>
      </c>
      <c r="V1049" s="7">
        <f t="shared" si="242"/>
        <v>3399829640.0913105</v>
      </c>
    </row>
    <row r="1050" spans="1:22" x14ac:dyDescent="0.25">
      <c r="A1050" s="5">
        <f t="shared" si="233"/>
        <v>2006</v>
      </c>
      <c r="B1050" s="6">
        <f t="shared" si="236"/>
        <v>38990</v>
      </c>
      <c r="C1050" s="7">
        <f>MAX(SUMIFS('Filing Data'!$V:$V,'Filing Data'!$D:$D,'Benchmark Value'!$B1050),C1049)</f>
        <v>2600056826.6009483</v>
      </c>
      <c r="D1050" s="7">
        <f>SUMIFS('Filing Data'!$Z:$Z,'Filing Data'!$D:$D,'Benchmark Value'!$B1050)</f>
        <v>0</v>
      </c>
      <c r="E1050" s="16">
        <f t="shared" si="237"/>
        <v>-32367805.370854922</v>
      </c>
      <c r="F1050" s="10">
        <f>SUM(D$11:D1049)</f>
        <v>-15253541.340253821</v>
      </c>
      <c r="G1050" s="10">
        <f t="shared" si="230"/>
        <v>365</v>
      </c>
      <c r="H1050" s="7">
        <f t="shared" si="238"/>
        <v>-88678.918824260065</v>
      </c>
      <c r="I1050" s="16">
        <f>SUMIFS('Filing Data'!$X:$X,'Filing Data'!$D:$D,'Benchmark Value'!$B1050)</f>
        <v>0</v>
      </c>
      <c r="J1050" s="16">
        <f t="shared" si="234"/>
        <v>57493512.713882759</v>
      </c>
      <c r="K1050" s="10">
        <f>SUM(I$11:I1049)</f>
        <v>28015936.438124154</v>
      </c>
      <c r="L1050" s="27">
        <f t="shared" si="231"/>
        <v>365</v>
      </c>
      <c r="M1050" s="7">
        <f t="shared" si="239"/>
        <v>157516.47318871989</v>
      </c>
      <c r="N1050" s="7">
        <f>IF(ISNA(VLOOKUP(B1050,'Distribution Data'!$G:$H,2,FALSE)),0,VLOOKUP(B1050,'Distribution Data'!$G:$H,2,FALSE))</f>
        <v>17415614.052239932</v>
      </c>
      <c r="O1050" s="16">
        <f>IF(ISNA(INDEX($C1049:$C$3618,MATCH(TRUE,INDEX($C1049:$C$3618&lt;&gt;$C1049,0),0))), O1049, INDEX($C1049:$C$3618,MATCH(TRUE,INDEX($C1049:$C$3618&lt;&gt;$C1049,0),0)))</f>
        <v>2702837703.6119618</v>
      </c>
      <c r="P1050" s="16">
        <f t="shared" si="229"/>
        <v>2600056826.6009483</v>
      </c>
      <c r="Q1050" s="27">
        <f t="shared" si="235"/>
        <v>38</v>
      </c>
      <c r="R1050" s="7">
        <f t="shared" si="240"/>
        <v>2704759.9213424609</v>
      </c>
      <c r="S1050" s="7">
        <f t="shared" si="232"/>
        <v>-14957049.522910452</v>
      </c>
      <c r="T1050" s="5">
        <f>VLOOKUP($B1050,'Benchmark Data'!$A:$B,2,FALSE)</f>
        <v>17.2</v>
      </c>
      <c r="U1050" s="12">
        <f t="shared" si="241"/>
        <v>0</v>
      </c>
      <c r="V1050" s="7">
        <f t="shared" si="242"/>
        <v>3384872590.5683999</v>
      </c>
    </row>
    <row r="1051" spans="1:22" x14ac:dyDescent="0.25">
      <c r="A1051" s="5">
        <f t="shared" si="233"/>
        <v>2006</v>
      </c>
      <c r="B1051" s="6">
        <f t="shared" si="236"/>
        <v>38991</v>
      </c>
      <c r="C1051" s="7">
        <f>MAX(SUMIFS('Filing Data'!$V:$V,'Filing Data'!$D:$D,'Benchmark Value'!$B1051),C1050)</f>
        <v>2600056826.6009483</v>
      </c>
      <c r="D1051" s="7">
        <f>SUMIFS('Filing Data'!$Z:$Z,'Filing Data'!$D:$D,'Benchmark Value'!$B1051)</f>
        <v>0</v>
      </c>
      <c r="E1051" s="16">
        <f t="shared" si="237"/>
        <v>-32367805.370854922</v>
      </c>
      <c r="F1051" s="10">
        <f>SUM(D$11:D1050)</f>
        <v>-15253541.340253821</v>
      </c>
      <c r="G1051" s="10">
        <f t="shared" si="230"/>
        <v>365</v>
      </c>
      <c r="H1051" s="7">
        <f t="shared" si="238"/>
        <v>-88678.918824260065</v>
      </c>
      <c r="I1051" s="16">
        <f>SUMIFS('Filing Data'!$X:$X,'Filing Data'!$D:$D,'Benchmark Value'!$B1051)</f>
        <v>0</v>
      </c>
      <c r="J1051" s="16">
        <f t="shared" si="234"/>
        <v>57493512.713882759</v>
      </c>
      <c r="K1051" s="10">
        <f>SUM(I$11:I1050)</f>
        <v>28015936.438124154</v>
      </c>
      <c r="L1051" s="27">
        <f t="shared" si="231"/>
        <v>365</v>
      </c>
      <c r="M1051" s="7">
        <f t="shared" si="239"/>
        <v>157516.47318871989</v>
      </c>
      <c r="N1051" s="7">
        <f>IF(ISNA(VLOOKUP(B1051,'Distribution Data'!$G:$H,2,FALSE)),0,VLOOKUP(B1051,'Distribution Data'!$G:$H,2,FALSE))</f>
        <v>0</v>
      </c>
      <c r="O1051" s="16">
        <f>IF(ISNA(INDEX($C1050:$C$3618,MATCH(TRUE,INDEX($C1050:$C$3618&lt;&gt;$C1050,0),0))), O1050, INDEX($C1050:$C$3618,MATCH(TRUE,INDEX($C1050:$C$3618&lt;&gt;$C1050,0),0)))</f>
        <v>2702837703.6119618</v>
      </c>
      <c r="P1051" s="16">
        <f t="shared" si="229"/>
        <v>2600056826.6009483</v>
      </c>
      <c r="Q1051" s="27">
        <f t="shared" si="235"/>
        <v>38</v>
      </c>
      <c r="R1051" s="7">
        <f t="shared" si="240"/>
        <v>2704759.9213424609</v>
      </c>
      <c r="S1051" s="7">
        <f t="shared" si="232"/>
        <v>2458564.5293294811</v>
      </c>
      <c r="T1051" s="5">
        <f>VLOOKUP($B1051,'Benchmark Data'!$A:$B,2,FALSE)</f>
        <v>17.2</v>
      </c>
      <c r="U1051" s="12">
        <f t="shared" si="241"/>
        <v>0</v>
      </c>
      <c r="V1051" s="7">
        <f t="shared" si="242"/>
        <v>3387331155.0977292</v>
      </c>
    </row>
    <row r="1052" spans="1:22" x14ac:dyDescent="0.25">
      <c r="A1052" s="5">
        <f t="shared" si="233"/>
        <v>2006</v>
      </c>
      <c r="B1052" s="6">
        <f t="shared" si="236"/>
        <v>38992</v>
      </c>
      <c r="C1052" s="7">
        <f>MAX(SUMIFS('Filing Data'!$V:$V,'Filing Data'!$D:$D,'Benchmark Value'!$B1052),C1051)</f>
        <v>2600056826.6009483</v>
      </c>
      <c r="D1052" s="7">
        <f>SUMIFS('Filing Data'!$Z:$Z,'Filing Data'!$D:$D,'Benchmark Value'!$B1052)</f>
        <v>0</v>
      </c>
      <c r="E1052" s="16">
        <f t="shared" si="237"/>
        <v>-32367805.370854922</v>
      </c>
      <c r="F1052" s="10">
        <f>SUM(D$11:D1051)</f>
        <v>-15253541.340253821</v>
      </c>
      <c r="G1052" s="10">
        <f t="shared" si="230"/>
        <v>365</v>
      </c>
      <c r="H1052" s="7">
        <f t="shared" si="238"/>
        <v>-88678.918824260065</v>
      </c>
      <c r="I1052" s="16">
        <f>SUMIFS('Filing Data'!$X:$X,'Filing Data'!$D:$D,'Benchmark Value'!$B1052)</f>
        <v>0</v>
      </c>
      <c r="J1052" s="16">
        <f t="shared" si="234"/>
        <v>57493512.713882759</v>
      </c>
      <c r="K1052" s="10">
        <f>SUM(I$11:I1051)</f>
        <v>28015936.438124154</v>
      </c>
      <c r="L1052" s="27">
        <f t="shared" si="231"/>
        <v>365</v>
      </c>
      <c r="M1052" s="7">
        <f t="shared" si="239"/>
        <v>157516.47318871989</v>
      </c>
      <c r="N1052" s="7">
        <f>IF(ISNA(VLOOKUP(B1052,'Distribution Data'!$G:$H,2,FALSE)),0,VLOOKUP(B1052,'Distribution Data'!$G:$H,2,FALSE))</f>
        <v>0</v>
      </c>
      <c r="O1052" s="16">
        <f>IF(ISNA(INDEX($C1051:$C$3618,MATCH(TRUE,INDEX($C1051:$C$3618&lt;&gt;$C1051,0),0))), O1051, INDEX($C1051:$C$3618,MATCH(TRUE,INDEX($C1051:$C$3618&lt;&gt;$C1051,0),0)))</f>
        <v>2702837703.6119618</v>
      </c>
      <c r="P1052" s="16">
        <f t="shared" si="229"/>
        <v>2600056826.6009483</v>
      </c>
      <c r="Q1052" s="27">
        <f t="shared" si="235"/>
        <v>38</v>
      </c>
      <c r="R1052" s="7">
        <f t="shared" si="240"/>
        <v>2704759.9213424609</v>
      </c>
      <c r="S1052" s="7">
        <f t="shared" si="232"/>
        <v>2458564.5293294811</v>
      </c>
      <c r="T1052" s="5">
        <f>VLOOKUP($B1052,'Benchmark Data'!$A:$B,2,FALSE)</f>
        <v>17.18</v>
      </c>
      <c r="U1052" s="12">
        <f t="shared" si="241"/>
        <v>-1.1634672632980698E-3</v>
      </c>
      <c r="V1052" s="7">
        <f t="shared" si="242"/>
        <v>3385850962.4699678</v>
      </c>
    </row>
    <row r="1053" spans="1:22" x14ac:dyDescent="0.25">
      <c r="A1053" s="5">
        <f t="shared" si="233"/>
        <v>2006</v>
      </c>
      <c r="B1053" s="6">
        <f t="shared" si="236"/>
        <v>38993</v>
      </c>
      <c r="C1053" s="7">
        <f>MAX(SUMIFS('Filing Data'!$V:$V,'Filing Data'!$D:$D,'Benchmark Value'!$B1053),C1052)</f>
        <v>2600056826.6009483</v>
      </c>
      <c r="D1053" s="7">
        <f>SUMIFS('Filing Data'!$Z:$Z,'Filing Data'!$D:$D,'Benchmark Value'!$B1053)</f>
        <v>0</v>
      </c>
      <c r="E1053" s="16">
        <f t="shared" si="237"/>
        <v>-32367805.370854922</v>
      </c>
      <c r="F1053" s="10">
        <f>SUM(D$11:D1052)</f>
        <v>-15253541.340253821</v>
      </c>
      <c r="G1053" s="10">
        <f t="shared" si="230"/>
        <v>365</v>
      </c>
      <c r="H1053" s="7">
        <f t="shared" si="238"/>
        <v>-88678.918824260065</v>
      </c>
      <c r="I1053" s="16">
        <f>SUMIFS('Filing Data'!$X:$X,'Filing Data'!$D:$D,'Benchmark Value'!$B1053)</f>
        <v>0</v>
      </c>
      <c r="J1053" s="16">
        <f t="shared" si="234"/>
        <v>57493512.713882759</v>
      </c>
      <c r="K1053" s="10">
        <f>SUM(I$11:I1052)</f>
        <v>28015936.438124154</v>
      </c>
      <c r="L1053" s="27">
        <f t="shared" si="231"/>
        <v>365</v>
      </c>
      <c r="M1053" s="7">
        <f t="shared" si="239"/>
        <v>157516.47318871989</v>
      </c>
      <c r="N1053" s="7">
        <f>IF(ISNA(VLOOKUP(B1053,'Distribution Data'!$G:$H,2,FALSE)),0,VLOOKUP(B1053,'Distribution Data'!$G:$H,2,FALSE))</f>
        <v>0</v>
      </c>
      <c r="O1053" s="16">
        <f>IF(ISNA(INDEX($C1052:$C$3618,MATCH(TRUE,INDEX($C1052:$C$3618&lt;&gt;$C1052,0),0))), O1052, INDEX($C1052:$C$3618,MATCH(TRUE,INDEX($C1052:$C$3618&lt;&gt;$C1052,0),0)))</f>
        <v>2702837703.6119618</v>
      </c>
      <c r="P1053" s="16">
        <f t="shared" si="229"/>
        <v>2600056826.6009483</v>
      </c>
      <c r="Q1053" s="27">
        <f t="shared" si="235"/>
        <v>38</v>
      </c>
      <c r="R1053" s="7">
        <f t="shared" si="240"/>
        <v>2704759.9213424609</v>
      </c>
      <c r="S1053" s="7">
        <f t="shared" si="232"/>
        <v>2458564.5293294811</v>
      </c>
      <c r="T1053" s="5">
        <f>VLOOKUP($B1053,'Benchmark Data'!$A:$B,2,FALSE)</f>
        <v>17.34</v>
      </c>
      <c r="U1053" s="12">
        <f t="shared" si="241"/>
        <v>9.2700547962865105E-3</v>
      </c>
      <c r="V1053" s="7">
        <f t="shared" si="242"/>
        <v>3419842481.2481446</v>
      </c>
    </row>
    <row r="1054" spans="1:22" x14ac:dyDescent="0.25">
      <c r="A1054" s="5">
        <f t="shared" si="233"/>
        <v>2006</v>
      </c>
      <c r="B1054" s="6">
        <f t="shared" si="236"/>
        <v>38994</v>
      </c>
      <c r="C1054" s="7">
        <f>MAX(SUMIFS('Filing Data'!$V:$V,'Filing Data'!$D:$D,'Benchmark Value'!$B1054),C1053)</f>
        <v>2600056826.6009483</v>
      </c>
      <c r="D1054" s="7">
        <f>SUMIFS('Filing Data'!$Z:$Z,'Filing Data'!$D:$D,'Benchmark Value'!$B1054)</f>
        <v>0</v>
      </c>
      <c r="E1054" s="16">
        <f t="shared" si="237"/>
        <v>-32367805.370854922</v>
      </c>
      <c r="F1054" s="10">
        <f>SUM(D$11:D1053)</f>
        <v>-15253541.340253821</v>
      </c>
      <c r="G1054" s="10">
        <f t="shared" si="230"/>
        <v>365</v>
      </c>
      <c r="H1054" s="7">
        <f t="shared" si="238"/>
        <v>-88678.918824260065</v>
      </c>
      <c r="I1054" s="16">
        <f>SUMIFS('Filing Data'!$X:$X,'Filing Data'!$D:$D,'Benchmark Value'!$B1054)</f>
        <v>0</v>
      </c>
      <c r="J1054" s="16">
        <f t="shared" si="234"/>
        <v>57493512.713882759</v>
      </c>
      <c r="K1054" s="10">
        <f>SUM(I$11:I1053)</f>
        <v>28015936.438124154</v>
      </c>
      <c r="L1054" s="27">
        <f t="shared" si="231"/>
        <v>365</v>
      </c>
      <c r="M1054" s="7">
        <f t="shared" si="239"/>
        <v>157516.47318871989</v>
      </c>
      <c r="N1054" s="7">
        <f>IF(ISNA(VLOOKUP(B1054,'Distribution Data'!$G:$H,2,FALSE)),0,VLOOKUP(B1054,'Distribution Data'!$G:$H,2,FALSE))</f>
        <v>0</v>
      </c>
      <c r="O1054" s="16">
        <f>IF(ISNA(INDEX($C1053:$C$3618,MATCH(TRUE,INDEX($C1053:$C$3618&lt;&gt;$C1053,0),0))), O1053, INDEX($C1053:$C$3618,MATCH(TRUE,INDEX($C1053:$C$3618&lt;&gt;$C1053,0),0)))</f>
        <v>2702837703.6119618</v>
      </c>
      <c r="P1054" s="16">
        <f t="shared" si="229"/>
        <v>2600056826.6009483</v>
      </c>
      <c r="Q1054" s="27">
        <f t="shared" si="235"/>
        <v>38</v>
      </c>
      <c r="R1054" s="7">
        <f t="shared" si="240"/>
        <v>2704759.9213424609</v>
      </c>
      <c r="S1054" s="7">
        <f t="shared" si="232"/>
        <v>2458564.5293294811</v>
      </c>
      <c r="T1054" s="5">
        <f>VLOOKUP($B1054,'Benchmark Data'!$A:$B,2,FALSE)</f>
        <v>17.54</v>
      </c>
      <c r="U1054" s="12">
        <f t="shared" si="241"/>
        <v>1.1468015591641071E-2</v>
      </c>
      <c r="V1054" s="7">
        <f t="shared" si="242"/>
        <v>3461745595.7341995</v>
      </c>
    </row>
    <row r="1055" spans="1:22" x14ac:dyDescent="0.25">
      <c r="A1055" s="5">
        <f t="shared" si="233"/>
        <v>2006</v>
      </c>
      <c r="B1055" s="6">
        <f t="shared" si="236"/>
        <v>38995</v>
      </c>
      <c r="C1055" s="7">
        <f>MAX(SUMIFS('Filing Data'!$V:$V,'Filing Data'!$D:$D,'Benchmark Value'!$B1055),C1054)</f>
        <v>2600056826.6009483</v>
      </c>
      <c r="D1055" s="7">
        <f>SUMIFS('Filing Data'!$Z:$Z,'Filing Data'!$D:$D,'Benchmark Value'!$B1055)</f>
        <v>0</v>
      </c>
      <c r="E1055" s="16">
        <f t="shared" si="237"/>
        <v>-32367805.370854922</v>
      </c>
      <c r="F1055" s="10">
        <f>SUM(D$11:D1054)</f>
        <v>-15253541.340253821</v>
      </c>
      <c r="G1055" s="10">
        <f t="shared" si="230"/>
        <v>365</v>
      </c>
      <c r="H1055" s="7">
        <f t="shared" si="238"/>
        <v>-88678.918824260065</v>
      </c>
      <c r="I1055" s="16">
        <f>SUMIFS('Filing Data'!$X:$X,'Filing Data'!$D:$D,'Benchmark Value'!$B1055)</f>
        <v>0</v>
      </c>
      <c r="J1055" s="16">
        <f t="shared" si="234"/>
        <v>57493512.713882759</v>
      </c>
      <c r="K1055" s="10">
        <f>SUM(I$11:I1054)</f>
        <v>28015936.438124154</v>
      </c>
      <c r="L1055" s="27">
        <f t="shared" si="231"/>
        <v>365</v>
      </c>
      <c r="M1055" s="7">
        <f t="shared" si="239"/>
        <v>157516.47318871989</v>
      </c>
      <c r="N1055" s="7">
        <f>IF(ISNA(VLOOKUP(B1055,'Distribution Data'!$G:$H,2,FALSE)),0,VLOOKUP(B1055,'Distribution Data'!$G:$H,2,FALSE))</f>
        <v>0</v>
      </c>
      <c r="O1055" s="16">
        <f>IF(ISNA(INDEX($C1054:$C$3618,MATCH(TRUE,INDEX($C1054:$C$3618&lt;&gt;$C1054,0),0))), O1054, INDEX($C1054:$C$3618,MATCH(TRUE,INDEX($C1054:$C$3618&lt;&gt;$C1054,0),0)))</f>
        <v>2702837703.6119618</v>
      </c>
      <c r="P1055" s="16">
        <f t="shared" si="229"/>
        <v>2600056826.6009483</v>
      </c>
      <c r="Q1055" s="27">
        <f t="shared" si="235"/>
        <v>38</v>
      </c>
      <c r="R1055" s="7">
        <f t="shared" si="240"/>
        <v>2704759.9213424609</v>
      </c>
      <c r="S1055" s="7">
        <f t="shared" si="232"/>
        <v>2458564.5293294811</v>
      </c>
      <c r="T1055" s="5">
        <f>VLOOKUP($B1055,'Benchmark Data'!$A:$B,2,FALSE)</f>
        <v>17.690000000000001</v>
      </c>
      <c r="U1055" s="12">
        <f t="shared" si="241"/>
        <v>8.515521227657032E-3</v>
      </c>
      <c r="V1055" s="7">
        <f t="shared" si="242"/>
        <v>3493808598.0833769</v>
      </c>
    </row>
    <row r="1056" spans="1:22" x14ac:dyDescent="0.25">
      <c r="A1056" s="5">
        <f t="shared" si="233"/>
        <v>2006</v>
      </c>
      <c r="B1056" s="6">
        <f t="shared" si="236"/>
        <v>38996</v>
      </c>
      <c r="C1056" s="7">
        <f>MAX(SUMIFS('Filing Data'!$V:$V,'Filing Data'!$D:$D,'Benchmark Value'!$B1056),C1055)</f>
        <v>2600056826.6009483</v>
      </c>
      <c r="D1056" s="7">
        <f>SUMIFS('Filing Data'!$Z:$Z,'Filing Data'!$D:$D,'Benchmark Value'!$B1056)</f>
        <v>0</v>
      </c>
      <c r="E1056" s="16">
        <f t="shared" si="237"/>
        <v>-32367805.370854922</v>
      </c>
      <c r="F1056" s="10">
        <f>SUM(D$11:D1055)</f>
        <v>-15253541.340253821</v>
      </c>
      <c r="G1056" s="10">
        <f t="shared" si="230"/>
        <v>365</v>
      </c>
      <c r="H1056" s="7">
        <f t="shared" si="238"/>
        <v>-88678.918824260065</v>
      </c>
      <c r="I1056" s="16">
        <f>SUMIFS('Filing Data'!$X:$X,'Filing Data'!$D:$D,'Benchmark Value'!$B1056)</f>
        <v>0</v>
      </c>
      <c r="J1056" s="16">
        <f t="shared" si="234"/>
        <v>57493512.713882759</v>
      </c>
      <c r="K1056" s="10">
        <f>SUM(I$11:I1055)</f>
        <v>28015936.438124154</v>
      </c>
      <c r="L1056" s="27">
        <f t="shared" si="231"/>
        <v>365</v>
      </c>
      <c r="M1056" s="7">
        <f t="shared" si="239"/>
        <v>157516.47318871989</v>
      </c>
      <c r="N1056" s="7">
        <f>IF(ISNA(VLOOKUP(B1056,'Distribution Data'!$G:$H,2,FALSE)),0,VLOOKUP(B1056,'Distribution Data'!$G:$H,2,FALSE))</f>
        <v>0</v>
      </c>
      <c r="O1056" s="16">
        <f>IF(ISNA(INDEX($C1055:$C$3618,MATCH(TRUE,INDEX($C1055:$C$3618&lt;&gt;$C1055,0),0))), O1055, INDEX($C1055:$C$3618,MATCH(TRUE,INDEX($C1055:$C$3618&lt;&gt;$C1055,0),0)))</f>
        <v>2702837703.6119618</v>
      </c>
      <c r="P1056" s="16">
        <f t="shared" si="229"/>
        <v>2600056826.6009483</v>
      </c>
      <c r="Q1056" s="27">
        <f t="shared" si="235"/>
        <v>38</v>
      </c>
      <c r="R1056" s="7">
        <f t="shared" si="240"/>
        <v>2704759.9213424609</v>
      </c>
      <c r="S1056" s="7">
        <f t="shared" si="232"/>
        <v>2458564.5293294811</v>
      </c>
      <c r="T1056" s="5">
        <f>VLOOKUP($B1056,'Benchmark Data'!$A:$B,2,FALSE)</f>
        <v>17.53</v>
      </c>
      <c r="U1056" s="12">
        <f t="shared" si="241"/>
        <v>-9.0858092385508026E-3</v>
      </c>
      <c r="V1056" s="7">
        <f t="shared" si="242"/>
        <v>3464666858.7295327</v>
      </c>
    </row>
    <row r="1057" spans="1:22" x14ac:dyDescent="0.25">
      <c r="A1057" s="5">
        <f t="shared" si="233"/>
        <v>2006</v>
      </c>
      <c r="B1057" s="6">
        <f t="shared" si="236"/>
        <v>38997</v>
      </c>
      <c r="C1057" s="7">
        <f>MAX(SUMIFS('Filing Data'!$V:$V,'Filing Data'!$D:$D,'Benchmark Value'!$B1057),C1056)</f>
        <v>2600056826.6009483</v>
      </c>
      <c r="D1057" s="7">
        <f>SUMIFS('Filing Data'!$Z:$Z,'Filing Data'!$D:$D,'Benchmark Value'!$B1057)</f>
        <v>0</v>
      </c>
      <c r="E1057" s="16">
        <f t="shared" si="237"/>
        <v>-32367805.370854922</v>
      </c>
      <c r="F1057" s="10">
        <f>SUM(D$11:D1056)</f>
        <v>-15253541.340253821</v>
      </c>
      <c r="G1057" s="10">
        <f t="shared" si="230"/>
        <v>365</v>
      </c>
      <c r="H1057" s="7">
        <f t="shared" si="238"/>
        <v>-88678.918824260065</v>
      </c>
      <c r="I1057" s="16">
        <f>SUMIFS('Filing Data'!$X:$X,'Filing Data'!$D:$D,'Benchmark Value'!$B1057)</f>
        <v>0</v>
      </c>
      <c r="J1057" s="16">
        <f t="shared" si="234"/>
        <v>57493512.713882759</v>
      </c>
      <c r="K1057" s="10">
        <f>SUM(I$11:I1056)</f>
        <v>28015936.438124154</v>
      </c>
      <c r="L1057" s="27">
        <f t="shared" si="231"/>
        <v>365</v>
      </c>
      <c r="M1057" s="7">
        <f t="shared" si="239"/>
        <v>157516.47318871989</v>
      </c>
      <c r="N1057" s="7">
        <f>IF(ISNA(VLOOKUP(B1057,'Distribution Data'!$G:$H,2,FALSE)),0,VLOOKUP(B1057,'Distribution Data'!$G:$H,2,FALSE))</f>
        <v>0</v>
      </c>
      <c r="O1057" s="16">
        <f>IF(ISNA(INDEX($C1056:$C$3618,MATCH(TRUE,INDEX($C1056:$C$3618&lt;&gt;$C1056,0),0))), O1056, INDEX($C1056:$C$3618,MATCH(TRUE,INDEX($C1056:$C$3618&lt;&gt;$C1056,0),0)))</f>
        <v>2702837703.6119618</v>
      </c>
      <c r="P1057" s="16">
        <f t="shared" si="229"/>
        <v>2600056826.6009483</v>
      </c>
      <c r="Q1057" s="27">
        <f t="shared" si="235"/>
        <v>38</v>
      </c>
      <c r="R1057" s="7">
        <f t="shared" si="240"/>
        <v>2704759.9213424609</v>
      </c>
      <c r="S1057" s="7">
        <f t="shared" si="232"/>
        <v>2458564.5293294811</v>
      </c>
      <c r="T1057" s="5">
        <f>VLOOKUP($B1057,'Benchmark Data'!$A:$B,2,FALSE)</f>
        <v>17.53</v>
      </c>
      <c r="U1057" s="12">
        <f t="shared" si="241"/>
        <v>0</v>
      </c>
      <c r="V1057" s="7">
        <f t="shared" si="242"/>
        <v>3467125423.258862</v>
      </c>
    </row>
    <row r="1058" spans="1:22" x14ac:dyDescent="0.25">
      <c r="A1058" s="5">
        <f t="shared" si="233"/>
        <v>2006</v>
      </c>
      <c r="B1058" s="6">
        <f t="shared" si="236"/>
        <v>38998</v>
      </c>
      <c r="C1058" s="7">
        <f>MAX(SUMIFS('Filing Data'!$V:$V,'Filing Data'!$D:$D,'Benchmark Value'!$B1058),C1057)</f>
        <v>2600056826.6009483</v>
      </c>
      <c r="D1058" s="7">
        <f>SUMIFS('Filing Data'!$Z:$Z,'Filing Data'!$D:$D,'Benchmark Value'!$B1058)</f>
        <v>0</v>
      </c>
      <c r="E1058" s="16">
        <f t="shared" si="237"/>
        <v>-32367805.370854922</v>
      </c>
      <c r="F1058" s="10">
        <f>SUM(D$11:D1057)</f>
        <v>-15253541.340253821</v>
      </c>
      <c r="G1058" s="10">
        <f t="shared" si="230"/>
        <v>365</v>
      </c>
      <c r="H1058" s="7">
        <f t="shared" si="238"/>
        <v>-88678.918824260065</v>
      </c>
      <c r="I1058" s="16">
        <f>SUMIFS('Filing Data'!$X:$X,'Filing Data'!$D:$D,'Benchmark Value'!$B1058)</f>
        <v>0</v>
      </c>
      <c r="J1058" s="16">
        <f t="shared" si="234"/>
        <v>57493512.713882759</v>
      </c>
      <c r="K1058" s="10">
        <f>SUM(I$11:I1057)</f>
        <v>28015936.438124154</v>
      </c>
      <c r="L1058" s="27">
        <f t="shared" si="231"/>
        <v>365</v>
      </c>
      <c r="M1058" s="7">
        <f t="shared" si="239"/>
        <v>157516.47318871989</v>
      </c>
      <c r="N1058" s="7">
        <f>IF(ISNA(VLOOKUP(B1058,'Distribution Data'!$G:$H,2,FALSE)),0,VLOOKUP(B1058,'Distribution Data'!$G:$H,2,FALSE))</f>
        <v>0</v>
      </c>
      <c r="O1058" s="16">
        <f>IF(ISNA(INDEX($C1057:$C$3618,MATCH(TRUE,INDEX($C1057:$C$3618&lt;&gt;$C1057,0),0))), O1057, INDEX($C1057:$C$3618,MATCH(TRUE,INDEX($C1057:$C$3618&lt;&gt;$C1057,0),0)))</f>
        <v>2702837703.6119618</v>
      </c>
      <c r="P1058" s="16">
        <f t="shared" si="229"/>
        <v>2600056826.6009483</v>
      </c>
      <c r="Q1058" s="27">
        <f t="shared" si="235"/>
        <v>38</v>
      </c>
      <c r="R1058" s="7">
        <f t="shared" si="240"/>
        <v>2704759.9213424609</v>
      </c>
      <c r="S1058" s="7">
        <f t="shared" si="232"/>
        <v>2458564.5293294811</v>
      </c>
      <c r="T1058" s="5">
        <f>VLOOKUP($B1058,'Benchmark Data'!$A:$B,2,FALSE)</f>
        <v>17.53</v>
      </c>
      <c r="U1058" s="12">
        <f t="shared" si="241"/>
        <v>0</v>
      </c>
      <c r="V1058" s="7">
        <f t="shared" si="242"/>
        <v>3469583987.7881913</v>
      </c>
    </row>
    <row r="1059" spans="1:22" x14ac:dyDescent="0.25">
      <c r="A1059" s="5">
        <f t="shared" si="233"/>
        <v>2006</v>
      </c>
      <c r="B1059" s="6">
        <f t="shared" si="236"/>
        <v>38999</v>
      </c>
      <c r="C1059" s="7">
        <f>MAX(SUMIFS('Filing Data'!$V:$V,'Filing Data'!$D:$D,'Benchmark Value'!$B1059),C1058)</f>
        <v>2600056826.6009483</v>
      </c>
      <c r="D1059" s="7">
        <f>SUMIFS('Filing Data'!$Z:$Z,'Filing Data'!$D:$D,'Benchmark Value'!$B1059)</f>
        <v>0</v>
      </c>
      <c r="E1059" s="16">
        <f t="shared" si="237"/>
        <v>-32367805.370854922</v>
      </c>
      <c r="F1059" s="10">
        <f>SUM(D$11:D1058)</f>
        <v>-15253541.340253821</v>
      </c>
      <c r="G1059" s="10">
        <f t="shared" si="230"/>
        <v>365</v>
      </c>
      <c r="H1059" s="7">
        <f t="shared" si="238"/>
        <v>-88678.918824260065</v>
      </c>
      <c r="I1059" s="16">
        <f>SUMIFS('Filing Data'!$X:$X,'Filing Data'!$D:$D,'Benchmark Value'!$B1059)</f>
        <v>0</v>
      </c>
      <c r="J1059" s="16">
        <f t="shared" si="234"/>
        <v>57493512.713882759</v>
      </c>
      <c r="K1059" s="10">
        <f>SUM(I$11:I1058)</f>
        <v>28015936.438124154</v>
      </c>
      <c r="L1059" s="27">
        <f t="shared" si="231"/>
        <v>365</v>
      </c>
      <c r="M1059" s="7">
        <f t="shared" si="239"/>
        <v>157516.47318871989</v>
      </c>
      <c r="N1059" s="7">
        <f>IF(ISNA(VLOOKUP(B1059,'Distribution Data'!$G:$H,2,FALSE)),0,VLOOKUP(B1059,'Distribution Data'!$G:$H,2,FALSE))</f>
        <v>0</v>
      </c>
      <c r="O1059" s="16">
        <f>IF(ISNA(INDEX($C1058:$C$3618,MATCH(TRUE,INDEX($C1058:$C$3618&lt;&gt;$C1058,0),0))), O1058, INDEX($C1058:$C$3618,MATCH(TRUE,INDEX($C1058:$C$3618&lt;&gt;$C1058,0),0)))</f>
        <v>2702837703.6119618</v>
      </c>
      <c r="P1059" s="16">
        <f t="shared" si="229"/>
        <v>2600056826.6009483</v>
      </c>
      <c r="Q1059" s="27">
        <f t="shared" si="235"/>
        <v>38</v>
      </c>
      <c r="R1059" s="7">
        <f t="shared" si="240"/>
        <v>2704759.9213424609</v>
      </c>
      <c r="S1059" s="7">
        <f t="shared" si="232"/>
        <v>2458564.5293294811</v>
      </c>
      <c r="T1059" s="5">
        <f>VLOOKUP($B1059,'Benchmark Data'!$A:$B,2,FALSE)</f>
        <v>17.66</v>
      </c>
      <c r="U1059" s="12">
        <f t="shared" si="241"/>
        <v>7.388496242670857E-3</v>
      </c>
      <c r="V1059" s="7">
        <f t="shared" si="242"/>
        <v>3497772496.3227954</v>
      </c>
    </row>
    <row r="1060" spans="1:22" x14ac:dyDescent="0.25">
      <c r="A1060" s="5">
        <f t="shared" si="233"/>
        <v>2006</v>
      </c>
      <c r="B1060" s="6">
        <f t="shared" si="236"/>
        <v>39000</v>
      </c>
      <c r="C1060" s="7">
        <f>MAX(SUMIFS('Filing Data'!$V:$V,'Filing Data'!$D:$D,'Benchmark Value'!$B1060),C1059)</f>
        <v>2600056826.6009483</v>
      </c>
      <c r="D1060" s="7">
        <f>SUMIFS('Filing Data'!$Z:$Z,'Filing Data'!$D:$D,'Benchmark Value'!$B1060)</f>
        <v>0</v>
      </c>
      <c r="E1060" s="16">
        <f t="shared" si="237"/>
        <v>-32367805.370854922</v>
      </c>
      <c r="F1060" s="10">
        <f>SUM(D$11:D1059)</f>
        <v>-15253541.340253821</v>
      </c>
      <c r="G1060" s="10">
        <f t="shared" si="230"/>
        <v>365</v>
      </c>
      <c r="H1060" s="7">
        <f t="shared" si="238"/>
        <v>-88678.918824260065</v>
      </c>
      <c r="I1060" s="16">
        <f>SUMIFS('Filing Data'!$X:$X,'Filing Data'!$D:$D,'Benchmark Value'!$B1060)</f>
        <v>0</v>
      </c>
      <c r="J1060" s="16">
        <f t="shared" si="234"/>
        <v>57493512.713882759</v>
      </c>
      <c r="K1060" s="10">
        <f>SUM(I$11:I1059)</f>
        <v>28015936.438124154</v>
      </c>
      <c r="L1060" s="27">
        <f t="shared" si="231"/>
        <v>365</v>
      </c>
      <c r="M1060" s="7">
        <f t="shared" si="239"/>
        <v>157516.47318871989</v>
      </c>
      <c r="N1060" s="7">
        <f>IF(ISNA(VLOOKUP(B1060,'Distribution Data'!$G:$H,2,FALSE)),0,VLOOKUP(B1060,'Distribution Data'!$G:$H,2,FALSE))</f>
        <v>0</v>
      </c>
      <c r="O1060" s="16">
        <f>IF(ISNA(INDEX($C1059:$C$3618,MATCH(TRUE,INDEX($C1059:$C$3618&lt;&gt;$C1059,0),0))), O1059, INDEX($C1059:$C$3618,MATCH(TRUE,INDEX($C1059:$C$3618&lt;&gt;$C1059,0),0)))</f>
        <v>2702837703.6119618</v>
      </c>
      <c r="P1060" s="16">
        <f t="shared" si="229"/>
        <v>2600056826.6009483</v>
      </c>
      <c r="Q1060" s="27">
        <f t="shared" si="235"/>
        <v>38</v>
      </c>
      <c r="R1060" s="7">
        <f t="shared" si="240"/>
        <v>2704759.9213424609</v>
      </c>
      <c r="S1060" s="7">
        <f t="shared" si="232"/>
        <v>2458564.5293294811</v>
      </c>
      <c r="T1060" s="5">
        <f>VLOOKUP($B1060,'Benchmark Data'!$A:$B,2,FALSE)</f>
        <v>17.649999999999999</v>
      </c>
      <c r="U1060" s="12">
        <f t="shared" si="241"/>
        <v>-5.6641179650824657E-4</v>
      </c>
      <c r="V1060" s="7">
        <f t="shared" si="242"/>
        <v>3498250442.224535</v>
      </c>
    </row>
    <row r="1061" spans="1:22" x14ac:dyDescent="0.25">
      <c r="A1061" s="5">
        <f t="shared" si="233"/>
        <v>2006</v>
      </c>
      <c r="B1061" s="6">
        <f t="shared" si="236"/>
        <v>39001</v>
      </c>
      <c r="C1061" s="7">
        <f>MAX(SUMIFS('Filing Data'!$V:$V,'Filing Data'!$D:$D,'Benchmark Value'!$B1061),C1060)</f>
        <v>2600056826.6009483</v>
      </c>
      <c r="D1061" s="7">
        <f>SUMIFS('Filing Data'!$Z:$Z,'Filing Data'!$D:$D,'Benchmark Value'!$B1061)</f>
        <v>0</v>
      </c>
      <c r="E1061" s="16">
        <f t="shared" si="237"/>
        <v>-32367805.370854922</v>
      </c>
      <c r="F1061" s="10">
        <f>SUM(D$11:D1060)</f>
        <v>-15253541.340253821</v>
      </c>
      <c r="G1061" s="10">
        <f t="shared" si="230"/>
        <v>365</v>
      </c>
      <c r="H1061" s="7">
        <f t="shared" si="238"/>
        <v>-88678.918824260065</v>
      </c>
      <c r="I1061" s="16">
        <f>SUMIFS('Filing Data'!$X:$X,'Filing Data'!$D:$D,'Benchmark Value'!$B1061)</f>
        <v>0</v>
      </c>
      <c r="J1061" s="16">
        <f t="shared" si="234"/>
        <v>57493512.713882759</v>
      </c>
      <c r="K1061" s="10">
        <f>SUM(I$11:I1060)</f>
        <v>28015936.438124154</v>
      </c>
      <c r="L1061" s="27">
        <f t="shared" si="231"/>
        <v>365</v>
      </c>
      <c r="M1061" s="7">
        <f t="shared" si="239"/>
        <v>157516.47318871989</v>
      </c>
      <c r="N1061" s="7">
        <f>IF(ISNA(VLOOKUP(B1061,'Distribution Data'!$G:$H,2,FALSE)),0,VLOOKUP(B1061,'Distribution Data'!$G:$H,2,FALSE))</f>
        <v>0</v>
      </c>
      <c r="O1061" s="16">
        <f>IF(ISNA(INDEX($C1060:$C$3618,MATCH(TRUE,INDEX($C1060:$C$3618&lt;&gt;$C1060,0),0))), O1060, INDEX($C1060:$C$3618,MATCH(TRUE,INDEX($C1060:$C$3618&lt;&gt;$C1060,0),0)))</f>
        <v>2702837703.6119618</v>
      </c>
      <c r="P1061" s="16">
        <f t="shared" si="229"/>
        <v>2600056826.6009483</v>
      </c>
      <c r="Q1061" s="27">
        <f t="shared" si="235"/>
        <v>38</v>
      </c>
      <c r="R1061" s="7">
        <f t="shared" si="240"/>
        <v>2704759.9213424609</v>
      </c>
      <c r="S1061" s="7">
        <f t="shared" si="232"/>
        <v>2458564.5293294811</v>
      </c>
      <c r="T1061" s="5">
        <f>VLOOKUP($B1061,'Benchmark Data'!$A:$B,2,FALSE)</f>
        <v>17.579999999999998</v>
      </c>
      <c r="U1061" s="12">
        <f t="shared" si="241"/>
        <v>-3.9738911222748164E-3</v>
      </c>
      <c r="V1061" s="7">
        <f t="shared" si="242"/>
        <v>3486834925.6798859</v>
      </c>
    </row>
    <row r="1062" spans="1:22" x14ac:dyDescent="0.25">
      <c r="A1062" s="5">
        <f t="shared" si="233"/>
        <v>2006</v>
      </c>
      <c r="B1062" s="6">
        <f t="shared" si="236"/>
        <v>39002</v>
      </c>
      <c r="C1062" s="7">
        <f>MAX(SUMIFS('Filing Data'!$V:$V,'Filing Data'!$D:$D,'Benchmark Value'!$B1062),C1061)</f>
        <v>2600056826.6009483</v>
      </c>
      <c r="D1062" s="7">
        <f>SUMIFS('Filing Data'!$Z:$Z,'Filing Data'!$D:$D,'Benchmark Value'!$B1062)</f>
        <v>0</v>
      </c>
      <c r="E1062" s="16">
        <f t="shared" si="237"/>
        <v>-32367805.370854922</v>
      </c>
      <c r="F1062" s="10">
        <f>SUM(D$11:D1061)</f>
        <v>-15253541.340253821</v>
      </c>
      <c r="G1062" s="10">
        <f t="shared" si="230"/>
        <v>365</v>
      </c>
      <c r="H1062" s="7">
        <f t="shared" si="238"/>
        <v>-88678.918824260065</v>
      </c>
      <c r="I1062" s="16">
        <f>SUMIFS('Filing Data'!$X:$X,'Filing Data'!$D:$D,'Benchmark Value'!$B1062)</f>
        <v>0</v>
      </c>
      <c r="J1062" s="16">
        <f t="shared" si="234"/>
        <v>57493512.713882759</v>
      </c>
      <c r="K1062" s="10">
        <f>SUM(I$11:I1061)</f>
        <v>28015936.438124154</v>
      </c>
      <c r="L1062" s="27">
        <f t="shared" si="231"/>
        <v>365</v>
      </c>
      <c r="M1062" s="7">
        <f t="shared" si="239"/>
        <v>157516.47318871989</v>
      </c>
      <c r="N1062" s="7">
        <f>IF(ISNA(VLOOKUP(B1062,'Distribution Data'!$G:$H,2,FALSE)),0,VLOOKUP(B1062,'Distribution Data'!$G:$H,2,FALSE))</f>
        <v>0</v>
      </c>
      <c r="O1062" s="16">
        <f>IF(ISNA(INDEX($C1061:$C$3618,MATCH(TRUE,INDEX($C1061:$C$3618&lt;&gt;$C1061,0),0))), O1061, INDEX($C1061:$C$3618,MATCH(TRUE,INDEX($C1061:$C$3618&lt;&gt;$C1061,0),0)))</f>
        <v>2702837703.6119618</v>
      </c>
      <c r="P1062" s="16">
        <f t="shared" si="229"/>
        <v>2600056826.6009483</v>
      </c>
      <c r="Q1062" s="27">
        <f t="shared" si="235"/>
        <v>38</v>
      </c>
      <c r="R1062" s="7">
        <f t="shared" si="240"/>
        <v>2704759.9213424609</v>
      </c>
      <c r="S1062" s="7">
        <f t="shared" si="232"/>
        <v>2458564.5293294811</v>
      </c>
      <c r="T1062" s="5">
        <f>VLOOKUP($B1062,'Benchmark Data'!$A:$B,2,FALSE)</f>
        <v>17.72</v>
      </c>
      <c r="U1062" s="12">
        <f t="shared" si="241"/>
        <v>7.9320529199039935E-3</v>
      </c>
      <c r="V1062" s="7">
        <f t="shared" si="242"/>
        <v>3517061231.3693509</v>
      </c>
    </row>
    <row r="1063" spans="1:22" x14ac:dyDescent="0.25">
      <c r="A1063" s="5">
        <f t="shared" si="233"/>
        <v>2006</v>
      </c>
      <c r="B1063" s="6">
        <f t="shared" si="236"/>
        <v>39003</v>
      </c>
      <c r="C1063" s="7">
        <f>MAX(SUMIFS('Filing Data'!$V:$V,'Filing Data'!$D:$D,'Benchmark Value'!$B1063),C1062)</f>
        <v>2600056826.6009483</v>
      </c>
      <c r="D1063" s="7">
        <f>SUMIFS('Filing Data'!$Z:$Z,'Filing Data'!$D:$D,'Benchmark Value'!$B1063)</f>
        <v>0</v>
      </c>
      <c r="E1063" s="16">
        <f t="shared" si="237"/>
        <v>-32367805.370854922</v>
      </c>
      <c r="F1063" s="10">
        <f>SUM(D$11:D1062)</f>
        <v>-15253541.340253821</v>
      </c>
      <c r="G1063" s="10">
        <f t="shared" si="230"/>
        <v>365</v>
      </c>
      <c r="H1063" s="7">
        <f t="shared" si="238"/>
        <v>-88678.918824260065</v>
      </c>
      <c r="I1063" s="16">
        <f>SUMIFS('Filing Data'!$X:$X,'Filing Data'!$D:$D,'Benchmark Value'!$B1063)</f>
        <v>0</v>
      </c>
      <c r="J1063" s="16">
        <f t="shared" si="234"/>
        <v>57493512.713882759</v>
      </c>
      <c r="K1063" s="10">
        <f>SUM(I$11:I1062)</f>
        <v>28015936.438124154</v>
      </c>
      <c r="L1063" s="27">
        <f t="shared" si="231"/>
        <v>365</v>
      </c>
      <c r="M1063" s="7">
        <f t="shared" si="239"/>
        <v>157516.47318871989</v>
      </c>
      <c r="N1063" s="7">
        <f>IF(ISNA(VLOOKUP(B1063,'Distribution Data'!$G:$H,2,FALSE)),0,VLOOKUP(B1063,'Distribution Data'!$G:$H,2,FALSE))</f>
        <v>0</v>
      </c>
      <c r="O1063" s="16">
        <f>IF(ISNA(INDEX($C1062:$C$3618,MATCH(TRUE,INDEX($C1062:$C$3618&lt;&gt;$C1062,0),0))), O1062, INDEX($C1062:$C$3618,MATCH(TRUE,INDEX($C1062:$C$3618&lt;&gt;$C1062,0),0)))</f>
        <v>2702837703.6119618</v>
      </c>
      <c r="P1063" s="16">
        <f t="shared" si="229"/>
        <v>2600056826.6009483</v>
      </c>
      <c r="Q1063" s="27">
        <f t="shared" si="235"/>
        <v>38</v>
      </c>
      <c r="R1063" s="7">
        <f t="shared" si="240"/>
        <v>2704759.9213424609</v>
      </c>
      <c r="S1063" s="7">
        <f t="shared" si="232"/>
        <v>2458564.5293294811</v>
      </c>
      <c r="T1063" s="5">
        <f>VLOOKUP($B1063,'Benchmark Data'!$A:$B,2,FALSE)</f>
        <v>17.91</v>
      </c>
      <c r="U1063" s="12">
        <f t="shared" si="241"/>
        <v>1.0665270895685528E-2</v>
      </c>
      <c r="V1063" s="7">
        <f t="shared" si="242"/>
        <v>3557230949.0567036</v>
      </c>
    </row>
    <row r="1064" spans="1:22" x14ac:dyDescent="0.25">
      <c r="A1064" s="5">
        <f t="shared" si="233"/>
        <v>2006</v>
      </c>
      <c r="B1064" s="6">
        <f t="shared" si="236"/>
        <v>39004</v>
      </c>
      <c r="C1064" s="7">
        <f>MAX(SUMIFS('Filing Data'!$V:$V,'Filing Data'!$D:$D,'Benchmark Value'!$B1064),C1063)</f>
        <v>2600056826.6009483</v>
      </c>
      <c r="D1064" s="7">
        <f>SUMIFS('Filing Data'!$Z:$Z,'Filing Data'!$D:$D,'Benchmark Value'!$B1064)</f>
        <v>0</v>
      </c>
      <c r="E1064" s="16">
        <f t="shared" si="237"/>
        <v>-32367805.370854922</v>
      </c>
      <c r="F1064" s="10">
        <f>SUM(D$11:D1063)</f>
        <v>-15253541.340253821</v>
      </c>
      <c r="G1064" s="10">
        <f t="shared" si="230"/>
        <v>365</v>
      </c>
      <c r="H1064" s="7">
        <f t="shared" si="238"/>
        <v>-88678.918824260065</v>
      </c>
      <c r="I1064" s="16">
        <f>SUMIFS('Filing Data'!$X:$X,'Filing Data'!$D:$D,'Benchmark Value'!$B1064)</f>
        <v>0</v>
      </c>
      <c r="J1064" s="16">
        <f t="shared" si="234"/>
        <v>57493512.713882759</v>
      </c>
      <c r="K1064" s="10">
        <f>SUM(I$11:I1063)</f>
        <v>28015936.438124154</v>
      </c>
      <c r="L1064" s="27">
        <f t="shared" si="231"/>
        <v>365</v>
      </c>
      <c r="M1064" s="7">
        <f t="shared" si="239"/>
        <v>157516.47318871989</v>
      </c>
      <c r="N1064" s="7">
        <f>IF(ISNA(VLOOKUP(B1064,'Distribution Data'!$G:$H,2,FALSE)),0,VLOOKUP(B1064,'Distribution Data'!$G:$H,2,FALSE))</f>
        <v>0</v>
      </c>
      <c r="O1064" s="16">
        <f>IF(ISNA(INDEX($C1063:$C$3618,MATCH(TRUE,INDEX($C1063:$C$3618&lt;&gt;$C1063,0),0))), O1063, INDEX($C1063:$C$3618,MATCH(TRUE,INDEX($C1063:$C$3618&lt;&gt;$C1063,0),0)))</f>
        <v>2702837703.6119618</v>
      </c>
      <c r="P1064" s="16">
        <f t="shared" si="229"/>
        <v>2600056826.6009483</v>
      </c>
      <c r="Q1064" s="27">
        <f t="shared" si="235"/>
        <v>38</v>
      </c>
      <c r="R1064" s="7">
        <f t="shared" si="240"/>
        <v>2704759.9213424609</v>
      </c>
      <c r="S1064" s="7">
        <f t="shared" si="232"/>
        <v>2458564.5293294811</v>
      </c>
      <c r="T1064" s="5">
        <f>VLOOKUP($B1064,'Benchmark Data'!$A:$B,2,FALSE)</f>
        <v>17.91</v>
      </c>
      <c r="U1064" s="12">
        <f t="shared" si="241"/>
        <v>0</v>
      </c>
      <c r="V1064" s="7">
        <f t="shared" si="242"/>
        <v>3559689513.5860329</v>
      </c>
    </row>
    <row r="1065" spans="1:22" x14ac:dyDescent="0.25">
      <c r="A1065" s="5">
        <f t="shared" si="233"/>
        <v>2006</v>
      </c>
      <c r="B1065" s="6">
        <f t="shared" si="236"/>
        <v>39005</v>
      </c>
      <c r="C1065" s="7">
        <f>MAX(SUMIFS('Filing Data'!$V:$V,'Filing Data'!$D:$D,'Benchmark Value'!$B1065),C1064)</f>
        <v>2600056826.6009483</v>
      </c>
      <c r="D1065" s="7">
        <f>SUMIFS('Filing Data'!$Z:$Z,'Filing Data'!$D:$D,'Benchmark Value'!$B1065)</f>
        <v>0</v>
      </c>
      <c r="E1065" s="16">
        <f t="shared" si="237"/>
        <v>-32367805.370854922</v>
      </c>
      <c r="F1065" s="10">
        <f>SUM(D$11:D1064)</f>
        <v>-15253541.340253821</v>
      </c>
      <c r="G1065" s="10">
        <f t="shared" si="230"/>
        <v>365</v>
      </c>
      <c r="H1065" s="7">
        <f t="shared" si="238"/>
        <v>-88678.918824260065</v>
      </c>
      <c r="I1065" s="16">
        <f>SUMIFS('Filing Data'!$X:$X,'Filing Data'!$D:$D,'Benchmark Value'!$B1065)</f>
        <v>0</v>
      </c>
      <c r="J1065" s="16">
        <f t="shared" si="234"/>
        <v>57493512.713882759</v>
      </c>
      <c r="K1065" s="10">
        <f>SUM(I$11:I1064)</f>
        <v>28015936.438124154</v>
      </c>
      <c r="L1065" s="27">
        <f t="shared" si="231"/>
        <v>365</v>
      </c>
      <c r="M1065" s="7">
        <f t="shared" si="239"/>
        <v>157516.47318871989</v>
      </c>
      <c r="N1065" s="7">
        <f>IF(ISNA(VLOOKUP(B1065,'Distribution Data'!$G:$H,2,FALSE)),0,VLOOKUP(B1065,'Distribution Data'!$G:$H,2,FALSE))</f>
        <v>0</v>
      </c>
      <c r="O1065" s="16">
        <f>IF(ISNA(INDEX($C1064:$C$3618,MATCH(TRUE,INDEX($C1064:$C$3618&lt;&gt;$C1064,0),0))), O1064, INDEX($C1064:$C$3618,MATCH(TRUE,INDEX($C1064:$C$3618&lt;&gt;$C1064,0),0)))</f>
        <v>2702837703.6119618</v>
      </c>
      <c r="P1065" s="16">
        <f t="shared" si="229"/>
        <v>2600056826.6009483</v>
      </c>
      <c r="Q1065" s="27">
        <f t="shared" si="235"/>
        <v>38</v>
      </c>
      <c r="R1065" s="7">
        <f t="shared" si="240"/>
        <v>2704759.9213424609</v>
      </c>
      <c r="S1065" s="7">
        <f t="shared" si="232"/>
        <v>2458564.5293294811</v>
      </c>
      <c r="T1065" s="5">
        <f>VLOOKUP($B1065,'Benchmark Data'!$A:$B,2,FALSE)</f>
        <v>17.91</v>
      </c>
      <c r="U1065" s="12">
        <f t="shared" si="241"/>
        <v>0</v>
      </c>
      <c r="V1065" s="7">
        <f t="shared" si="242"/>
        <v>3562148078.1153622</v>
      </c>
    </row>
    <row r="1066" spans="1:22" x14ac:dyDescent="0.25">
      <c r="A1066" s="5">
        <f t="shared" si="233"/>
        <v>2006</v>
      </c>
      <c r="B1066" s="6">
        <f t="shared" si="236"/>
        <v>39006</v>
      </c>
      <c r="C1066" s="7">
        <f>MAX(SUMIFS('Filing Data'!$V:$V,'Filing Data'!$D:$D,'Benchmark Value'!$B1066),C1065)</f>
        <v>2600056826.6009483</v>
      </c>
      <c r="D1066" s="7">
        <f>SUMIFS('Filing Data'!$Z:$Z,'Filing Data'!$D:$D,'Benchmark Value'!$B1066)</f>
        <v>0</v>
      </c>
      <c r="E1066" s="16">
        <f t="shared" si="237"/>
        <v>-32367805.370854922</v>
      </c>
      <c r="F1066" s="10">
        <f>SUM(D$11:D1065)</f>
        <v>-15253541.340253821</v>
      </c>
      <c r="G1066" s="10">
        <f t="shared" si="230"/>
        <v>365</v>
      </c>
      <c r="H1066" s="7">
        <f t="shared" si="238"/>
        <v>-88678.918824260065</v>
      </c>
      <c r="I1066" s="16">
        <f>SUMIFS('Filing Data'!$X:$X,'Filing Data'!$D:$D,'Benchmark Value'!$B1066)</f>
        <v>0</v>
      </c>
      <c r="J1066" s="16">
        <f t="shared" si="234"/>
        <v>57493512.713882759</v>
      </c>
      <c r="K1066" s="10">
        <f>SUM(I$11:I1065)</f>
        <v>28015936.438124154</v>
      </c>
      <c r="L1066" s="27">
        <f t="shared" si="231"/>
        <v>365</v>
      </c>
      <c r="M1066" s="7">
        <f t="shared" si="239"/>
        <v>157516.47318871989</v>
      </c>
      <c r="N1066" s="7">
        <f>IF(ISNA(VLOOKUP(B1066,'Distribution Data'!$G:$H,2,FALSE)),0,VLOOKUP(B1066,'Distribution Data'!$G:$H,2,FALSE))</f>
        <v>0</v>
      </c>
      <c r="O1066" s="16">
        <f>IF(ISNA(INDEX($C1065:$C$3618,MATCH(TRUE,INDEX($C1065:$C$3618&lt;&gt;$C1065,0),0))), O1065, INDEX($C1065:$C$3618,MATCH(TRUE,INDEX($C1065:$C$3618&lt;&gt;$C1065,0),0)))</f>
        <v>2702837703.6119618</v>
      </c>
      <c r="P1066" s="16">
        <f t="shared" si="229"/>
        <v>2600056826.6009483</v>
      </c>
      <c r="Q1066" s="27">
        <f t="shared" si="235"/>
        <v>38</v>
      </c>
      <c r="R1066" s="7">
        <f t="shared" si="240"/>
        <v>2704759.9213424609</v>
      </c>
      <c r="S1066" s="7">
        <f t="shared" si="232"/>
        <v>2458564.5293294811</v>
      </c>
      <c r="T1066" s="5">
        <f>VLOOKUP($B1066,'Benchmark Data'!$A:$B,2,FALSE)</f>
        <v>17.98</v>
      </c>
      <c r="U1066" s="12">
        <f t="shared" si="241"/>
        <v>3.9008129708539073E-3</v>
      </c>
      <c r="V1066" s="7">
        <f t="shared" si="242"/>
        <v>3578529052.7769127</v>
      </c>
    </row>
    <row r="1067" spans="1:22" x14ac:dyDescent="0.25">
      <c r="A1067" s="5">
        <f t="shared" si="233"/>
        <v>2006</v>
      </c>
      <c r="B1067" s="6">
        <f t="shared" si="236"/>
        <v>39007</v>
      </c>
      <c r="C1067" s="7">
        <f>MAX(SUMIFS('Filing Data'!$V:$V,'Filing Data'!$D:$D,'Benchmark Value'!$B1067),C1066)</f>
        <v>2600056826.6009483</v>
      </c>
      <c r="D1067" s="7">
        <f>SUMIFS('Filing Data'!$Z:$Z,'Filing Data'!$D:$D,'Benchmark Value'!$B1067)</f>
        <v>0</v>
      </c>
      <c r="E1067" s="16">
        <f t="shared" si="237"/>
        <v>-32367805.370854922</v>
      </c>
      <c r="F1067" s="10">
        <f>SUM(D$11:D1066)</f>
        <v>-15253541.340253821</v>
      </c>
      <c r="G1067" s="10">
        <f t="shared" si="230"/>
        <v>365</v>
      </c>
      <c r="H1067" s="7">
        <f t="shared" si="238"/>
        <v>-88678.918824260065</v>
      </c>
      <c r="I1067" s="16">
        <f>SUMIFS('Filing Data'!$X:$X,'Filing Data'!$D:$D,'Benchmark Value'!$B1067)</f>
        <v>0</v>
      </c>
      <c r="J1067" s="16">
        <f t="shared" si="234"/>
        <v>57493512.713882759</v>
      </c>
      <c r="K1067" s="10">
        <f>SUM(I$11:I1066)</f>
        <v>28015936.438124154</v>
      </c>
      <c r="L1067" s="27">
        <f t="shared" si="231"/>
        <v>365</v>
      </c>
      <c r="M1067" s="7">
        <f t="shared" si="239"/>
        <v>157516.47318871989</v>
      </c>
      <c r="N1067" s="7">
        <f>IF(ISNA(VLOOKUP(B1067,'Distribution Data'!$G:$H,2,FALSE)),0,VLOOKUP(B1067,'Distribution Data'!$G:$H,2,FALSE))</f>
        <v>0</v>
      </c>
      <c r="O1067" s="16">
        <f>IF(ISNA(INDEX($C1066:$C$3618,MATCH(TRUE,INDEX($C1066:$C$3618&lt;&gt;$C1066,0),0))), O1066, INDEX($C1066:$C$3618,MATCH(TRUE,INDEX($C1066:$C$3618&lt;&gt;$C1066,0),0)))</f>
        <v>2702837703.6119618</v>
      </c>
      <c r="P1067" s="16">
        <f t="shared" si="229"/>
        <v>2600056826.6009483</v>
      </c>
      <c r="Q1067" s="27">
        <f t="shared" si="235"/>
        <v>38</v>
      </c>
      <c r="R1067" s="7">
        <f t="shared" si="240"/>
        <v>2704759.9213424609</v>
      </c>
      <c r="S1067" s="7">
        <f t="shared" si="232"/>
        <v>2458564.5293294811</v>
      </c>
      <c r="T1067" s="5">
        <f>VLOOKUP($B1067,'Benchmark Data'!$A:$B,2,FALSE)</f>
        <v>17.93</v>
      </c>
      <c r="U1067" s="12">
        <f t="shared" si="241"/>
        <v>-2.7847414264327709E-3</v>
      </c>
      <c r="V1067" s="7">
        <f t="shared" si="242"/>
        <v>3571036201.6978521</v>
      </c>
    </row>
    <row r="1068" spans="1:22" x14ac:dyDescent="0.25">
      <c r="A1068" s="5">
        <f t="shared" si="233"/>
        <v>2006</v>
      </c>
      <c r="B1068" s="6">
        <f t="shared" si="236"/>
        <v>39008</v>
      </c>
      <c r="C1068" s="7">
        <f>MAX(SUMIFS('Filing Data'!$V:$V,'Filing Data'!$D:$D,'Benchmark Value'!$B1068),C1067)</f>
        <v>2600056826.6009483</v>
      </c>
      <c r="D1068" s="7">
        <f>SUMIFS('Filing Data'!$Z:$Z,'Filing Data'!$D:$D,'Benchmark Value'!$B1068)</f>
        <v>0</v>
      </c>
      <c r="E1068" s="16">
        <f t="shared" si="237"/>
        <v>-32367805.370854922</v>
      </c>
      <c r="F1068" s="10">
        <f>SUM(D$11:D1067)</f>
        <v>-15253541.340253821</v>
      </c>
      <c r="G1068" s="10">
        <f t="shared" si="230"/>
        <v>365</v>
      </c>
      <c r="H1068" s="7">
        <f t="shared" si="238"/>
        <v>-88678.918824260065</v>
      </c>
      <c r="I1068" s="16">
        <f>SUMIFS('Filing Data'!$X:$X,'Filing Data'!$D:$D,'Benchmark Value'!$B1068)</f>
        <v>0</v>
      </c>
      <c r="J1068" s="16">
        <f t="shared" si="234"/>
        <v>57493512.713882759</v>
      </c>
      <c r="K1068" s="10">
        <f>SUM(I$11:I1067)</f>
        <v>28015936.438124154</v>
      </c>
      <c r="L1068" s="27">
        <f t="shared" si="231"/>
        <v>365</v>
      </c>
      <c r="M1068" s="7">
        <f t="shared" si="239"/>
        <v>157516.47318871989</v>
      </c>
      <c r="N1068" s="7">
        <f>IF(ISNA(VLOOKUP(B1068,'Distribution Data'!$G:$H,2,FALSE)),0,VLOOKUP(B1068,'Distribution Data'!$G:$H,2,FALSE))</f>
        <v>0</v>
      </c>
      <c r="O1068" s="16">
        <f>IF(ISNA(INDEX($C1067:$C$3618,MATCH(TRUE,INDEX($C1067:$C$3618&lt;&gt;$C1067,0),0))), O1067, INDEX($C1067:$C$3618,MATCH(TRUE,INDEX($C1067:$C$3618&lt;&gt;$C1067,0),0)))</f>
        <v>2702837703.6119618</v>
      </c>
      <c r="P1068" s="16">
        <f t="shared" si="229"/>
        <v>2600056826.6009483</v>
      </c>
      <c r="Q1068" s="27">
        <f t="shared" si="235"/>
        <v>38</v>
      </c>
      <c r="R1068" s="7">
        <f t="shared" si="240"/>
        <v>2704759.9213424609</v>
      </c>
      <c r="S1068" s="7">
        <f t="shared" si="232"/>
        <v>2458564.5293294811</v>
      </c>
      <c r="T1068" s="5">
        <f>VLOOKUP($B1068,'Benchmark Data'!$A:$B,2,FALSE)</f>
        <v>18.010000000000002</v>
      </c>
      <c r="U1068" s="12">
        <f t="shared" si="241"/>
        <v>4.451871570823396E-3</v>
      </c>
      <c r="V1068" s="7">
        <f t="shared" si="242"/>
        <v>3589428000.8136754</v>
      </c>
    </row>
    <row r="1069" spans="1:22" x14ac:dyDescent="0.25">
      <c r="A1069" s="5">
        <f t="shared" si="233"/>
        <v>2006</v>
      </c>
      <c r="B1069" s="6">
        <f t="shared" si="236"/>
        <v>39009</v>
      </c>
      <c r="C1069" s="7">
        <f>MAX(SUMIFS('Filing Data'!$V:$V,'Filing Data'!$D:$D,'Benchmark Value'!$B1069),C1068)</f>
        <v>2600056826.6009483</v>
      </c>
      <c r="D1069" s="7">
        <f>SUMIFS('Filing Data'!$Z:$Z,'Filing Data'!$D:$D,'Benchmark Value'!$B1069)</f>
        <v>0</v>
      </c>
      <c r="E1069" s="16">
        <f t="shared" si="237"/>
        <v>-32367805.370854922</v>
      </c>
      <c r="F1069" s="10">
        <f>SUM(D$11:D1068)</f>
        <v>-15253541.340253821</v>
      </c>
      <c r="G1069" s="10">
        <f t="shared" si="230"/>
        <v>365</v>
      </c>
      <c r="H1069" s="7">
        <f t="shared" si="238"/>
        <v>-88678.918824260065</v>
      </c>
      <c r="I1069" s="16">
        <f>SUMIFS('Filing Data'!$X:$X,'Filing Data'!$D:$D,'Benchmark Value'!$B1069)</f>
        <v>0</v>
      </c>
      <c r="J1069" s="16">
        <f t="shared" si="234"/>
        <v>57493512.713882759</v>
      </c>
      <c r="K1069" s="10">
        <f>SUM(I$11:I1068)</f>
        <v>28015936.438124154</v>
      </c>
      <c r="L1069" s="27">
        <f t="shared" si="231"/>
        <v>365</v>
      </c>
      <c r="M1069" s="7">
        <f t="shared" si="239"/>
        <v>157516.47318871989</v>
      </c>
      <c r="N1069" s="7">
        <f>IF(ISNA(VLOOKUP(B1069,'Distribution Data'!$G:$H,2,FALSE)),0,VLOOKUP(B1069,'Distribution Data'!$G:$H,2,FALSE))</f>
        <v>0</v>
      </c>
      <c r="O1069" s="16">
        <f>IF(ISNA(INDEX($C1068:$C$3618,MATCH(TRUE,INDEX($C1068:$C$3618&lt;&gt;$C1068,0),0))), O1068, INDEX($C1068:$C$3618,MATCH(TRUE,INDEX($C1068:$C$3618&lt;&gt;$C1068,0),0)))</f>
        <v>2702837703.6119618</v>
      </c>
      <c r="P1069" s="16">
        <f t="shared" si="229"/>
        <v>2600056826.6009483</v>
      </c>
      <c r="Q1069" s="27">
        <f t="shared" si="235"/>
        <v>38</v>
      </c>
      <c r="R1069" s="7">
        <f t="shared" si="240"/>
        <v>2704759.9213424609</v>
      </c>
      <c r="S1069" s="7">
        <f t="shared" si="232"/>
        <v>2458564.5293294811</v>
      </c>
      <c r="T1069" s="5">
        <f>VLOOKUP($B1069,'Benchmark Data'!$A:$B,2,FALSE)</f>
        <v>17.97</v>
      </c>
      <c r="U1069" s="12">
        <f t="shared" si="241"/>
        <v>-2.2234583923971475E-3</v>
      </c>
      <c r="V1069" s="7">
        <f t="shared" si="242"/>
        <v>3583914487.6066051</v>
      </c>
    </row>
    <row r="1070" spans="1:22" x14ac:dyDescent="0.25">
      <c r="A1070" s="5">
        <f t="shared" si="233"/>
        <v>2006</v>
      </c>
      <c r="B1070" s="6">
        <f t="shared" si="236"/>
        <v>39010</v>
      </c>
      <c r="C1070" s="7">
        <f>MAX(SUMIFS('Filing Data'!$V:$V,'Filing Data'!$D:$D,'Benchmark Value'!$B1070),C1069)</f>
        <v>2600056826.6009483</v>
      </c>
      <c r="D1070" s="7">
        <f>SUMIFS('Filing Data'!$Z:$Z,'Filing Data'!$D:$D,'Benchmark Value'!$B1070)</f>
        <v>0</v>
      </c>
      <c r="E1070" s="16">
        <f t="shared" si="237"/>
        <v>-32367805.370854922</v>
      </c>
      <c r="F1070" s="10">
        <f>SUM(D$11:D1069)</f>
        <v>-15253541.340253821</v>
      </c>
      <c r="G1070" s="10">
        <f t="shared" si="230"/>
        <v>365</v>
      </c>
      <c r="H1070" s="7">
        <f t="shared" si="238"/>
        <v>-88678.918824260065</v>
      </c>
      <c r="I1070" s="16">
        <f>SUMIFS('Filing Data'!$X:$X,'Filing Data'!$D:$D,'Benchmark Value'!$B1070)</f>
        <v>0</v>
      </c>
      <c r="J1070" s="16">
        <f t="shared" si="234"/>
        <v>57493512.713882759</v>
      </c>
      <c r="K1070" s="10">
        <f>SUM(I$11:I1069)</f>
        <v>28015936.438124154</v>
      </c>
      <c r="L1070" s="27">
        <f t="shared" si="231"/>
        <v>365</v>
      </c>
      <c r="M1070" s="7">
        <f t="shared" si="239"/>
        <v>157516.47318871989</v>
      </c>
      <c r="N1070" s="7">
        <f>IF(ISNA(VLOOKUP(B1070,'Distribution Data'!$G:$H,2,FALSE)),0,VLOOKUP(B1070,'Distribution Data'!$G:$H,2,FALSE))</f>
        <v>0</v>
      </c>
      <c r="O1070" s="16">
        <f>IF(ISNA(INDEX($C1069:$C$3618,MATCH(TRUE,INDEX($C1069:$C$3618&lt;&gt;$C1069,0),0))), O1069, INDEX($C1069:$C$3618,MATCH(TRUE,INDEX($C1069:$C$3618&lt;&gt;$C1069,0),0)))</f>
        <v>2702837703.6119618</v>
      </c>
      <c r="P1070" s="16">
        <f t="shared" si="229"/>
        <v>2600056826.6009483</v>
      </c>
      <c r="Q1070" s="27">
        <f t="shared" si="235"/>
        <v>38</v>
      </c>
      <c r="R1070" s="7">
        <f t="shared" si="240"/>
        <v>2704759.9213424609</v>
      </c>
      <c r="S1070" s="7">
        <f t="shared" si="232"/>
        <v>2458564.5293294811</v>
      </c>
      <c r="T1070" s="5">
        <f>VLOOKUP($B1070,'Benchmark Data'!$A:$B,2,FALSE)</f>
        <v>17.96</v>
      </c>
      <c r="U1070" s="12">
        <f t="shared" si="241"/>
        <v>-5.5663792141397779E-4</v>
      </c>
      <c r="V1070" s="7">
        <f t="shared" si="242"/>
        <v>3584378664.552403</v>
      </c>
    </row>
    <row r="1071" spans="1:22" x14ac:dyDescent="0.25">
      <c r="A1071" s="5">
        <f t="shared" si="233"/>
        <v>2006</v>
      </c>
      <c r="B1071" s="6">
        <f t="shared" si="236"/>
        <v>39011</v>
      </c>
      <c r="C1071" s="7">
        <f>MAX(SUMIFS('Filing Data'!$V:$V,'Filing Data'!$D:$D,'Benchmark Value'!$B1071),C1070)</f>
        <v>2600056826.6009483</v>
      </c>
      <c r="D1071" s="7">
        <f>SUMIFS('Filing Data'!$Z:$Z,'Filing Data'!$D:$D,'Benchmark Value'!$B1071)</f>
        <v>0</v>
      </c>
      <c r="E1071" s="16">
        <f t="shared" si="237"/>
        <v>-32367805.370854922</v>
      </c>
      <c r="F1071" s="10">
        <f>SUM(D$11:D1070)</f>
        <v>-15253541.340253821</v>
      </c>
      <c r="G1071" s="10">
        <f t="shared" si="230"/>
        <v>365</v>
      </c>
      <c r="H1071" s="7">
        <f t="shared" si="238"/>
        <v>-88678.918824260065</v>
      </c>
      <c r="I1071" s="16">
        <f>SUMIFS('Filing Data'!$X:$X,'Filing Data'!$D:$D,'Benchmark Value'!$B1071)</f>
        <v>0</v>
      </c>
      <c r="J1071" s="16">
        <f t="shared" si="234"/>
        <v>57493512.713882759</v>
      </c>
      <c r="K1071" s="10">
        <f>SUM(I$11:I1070)</f>
        <v>28015936.438124154</v>
      </c>
      <c r="L1071" s="27">
        <f t="shared" si="231"/>
        <v>365</v>
      </c>
      <c r="M1071" s="7">
        <f t="shared" si="239"/>
        <v>157516.47318871989</v>
      </c>
      <c r="N1071" s="7">
        <f>IF(ISNA(VLOOKUP(B1071,'Distribution Data'!$G:$H,2,FALSE)),0,VLOOKUP(B1071,'Distribution Data'!$G:$H,2,FALSE))</f>
        <v>0</v>
      </c>
      <c r="O1071" s="16">
        <f>IF(ISNA(INDEX($C1070:$C$3618,MATCH(TRUE,INDEX($C1070:$C$3618&lt;&gt;$C1070,0),0))), O1070, INDEX($C1070:$C$3618,MATCH(TRUE,INDEX($C1070:$C$3618&lt;&gt;$C1070,0),0)))</f>
        <v>2702837703.6119618</v>
      </c>
      <c r="P1071" s="16">
        <f t="shared" si="229"/>
        <v>2600056826.6009483</v>
      </c>
      <c r="Q1071" s="27">
        <f t="shared" si="235"/>
        <v>38</v>
      </c>
      <c r="R1071" s="7">
        <f t="shared" si="240"/>
        <v>2704759.9213424609</v>
      </c>
      <c r="S1071" s="7">
        <f t="shared" si="232"/>
        <v>2458564.5293294811</v>
      </c>
      <c r="T1071" s="5">
        <f>VLOOKUP($B1071,'Benchmark Data'!$A:$B,2,FALSE)</f>
        <v>17.96</v>
      </c>
      <c r="U1071" s="12">
        <f t="shared" si="241"/>
        <v>0</v>
      </c>
      <c r="V1071" s="7">
        <f t="shared" si="242"/>
        <v>3586837229.0817323</v>
      </c>
    </row>
    <row r="1072" spans="1:22" x14ac:dyDescent="0.25">
      <c r="A1072" s="5">
        <f t="shared" si="233"/>
        <v>2006</v>
      </c>
      <c r="B1072" s="6">
        <f t="shared" si="236"/>
        <v>39012</v>
      </c>
      <c r="C1072" s="7">
        <f>MAX(SUMIFS('Filing Data'!$V:$V,'Filing Data'!$D:$D,'Benchmark Value'!$B1072),C1071)</f>
        <v>2600056826.6009483</v>
      </c>
      <c r="D1072" s="7">
        <f>SUMIFS('Filing Data'!$Z:$Z,'Filing Data'!$D:$D,'Benchmark Value'!$B1072)</f>
        <v>0</v>
      </c>
      <c r="E1072" s="16">
        <f t="shared" si="237"/>
        <v>-32367805.370854922</v>
      </c>
      <c r="F1072" s="10">
        <f>SUM(D$11:D1071)</f>
        <v>-15253541.340253821</v>
      </c>
      <c r="G1072" s="10">
        <f t="shared" si="230"/>
        <v>365</v>
      </c>
      <c r="H1072" s="7">
        <f t="shared" si="238"/>
        <v>-88678.918824260065</v>
      </c>
      <c r="I1072" s="16">
        <f>SUMIFS('Filing Data'!$X:$X,'Filing Data'!$D:$D,'Benchmark Value'!$B1072)</f>
        <v>0</v>
      </c>
      <c r="J1072" s="16">
        <f t="shared" si="234"/>
        <v>57493512.713882759</v>
      </c>
      <c r="K1072" s="10">
        <f>SUM(I$11:I1071)</f>
        <v>28015936.438124154</v>
      </c>
      <c r="L1072" s="27">
        <f t="shared" si="231"/>
        <v>365</v>
      </c>
      <c r="M1072" s="7">
        <f t="shared" si="239"/>
        <v>157516.47318871989</v>
      </c>
      <c r="N1072" s="7">
        <f>IF(ISNA(VLOOKUP(B1072,'Distribution Data'!$G:$H,2,FALSE)),0,VLOOKUP(B1072,'Distribution Data'!$G:$H,2,FALSE))</f>
        <v>0</v>
      </c>
      <c r="O1072" s="16">
        <f>IF(ISNA(INDEX($C1071:$C$3618,MATCH(TRUE,INDEX($C1071:$C$3618&lt;&gt;$C1071,0),0))), O1071, INDEX($C1071:$C$3618,MATCH(TRUE,INDEX($C1071:$C$3618&lt;&gt;$C1071,0),0)))</f>
        <v>2702837703.6119618</v>
      </c>
      <c r="P1072" s="16">
        <f t="shared" si="229"/>
        <v>2600056826.6009483</v>
      </c>
      <c r="Q1072" s="27">
        <f t="shared" si="235"/>
        <v>38</v>
      </c>
      <c r="R1072" s="7">
        <f t="shared" si="240"/>
        <v>2704759.9213424609</v>
      </c>
      <c r="S1072" s="7">
        <f t="shared" si="232"/>
        <v>2458564.5293294811</v>
      </c>
      <c r="T1072" s="5">
        <f>VLOOKUP($B1072,'Benchmark Data'!$A:$B,2,FALSE)</f>
        <v>17.96</v>
      </c>
      <c r="U1072" s="12">
        <f t="shared" si="241"/>
        <v>0</v>
      </c>
      <c r="V1072" s="7">
        <f t="shared" si="242"/>
        <v>3589295793.6110616</v>
      </c>
    </row>
    <row r="1073" spans="1:22" x14ac:dyDescent="0.25">
      <c r="A1073" s="5">
        <f t="shared" si="233"/>
        <v>2006</v>
      </c>
      <c r="B1073" s="6">
        <f t="shared" si="236"/>
        <v>39013</v>
      </c>
      <c r="C1073" s="7">
        <f>MAX(SUMIFS('Filing Data'!$V:$V,'Filing Data'!$D:$D,'Benchmark Value'!$B1073),C1072)</f>
        <v>2600056826.6009483</v>
      </c>
      <c r="D1073" s="7">
        <f>SUMIFS('Filing Data'!$Z:$Z,'Filing Data'!$D:$D,'Benchmark Value'!$B1073)</f>
        <v>0</v>
      </c>
      <c r="E1073" s="16">
        <f t="shared" si="237"/>
        <v>-32367805.370854922</v>
      </c>
      <c r="F1073" s="10">
        <f>SUM(D$11:D1072)</f>
        <v>-15253541.340253821</v>
      </c>
      <c r="G1073" s="10">
        <f t="shared" si="230"/>
        <v>365</v>
      </c>
      <c r="H1073" s="7">
        <f t="shared" si="238"/>
        <v>-88678.918824260065</v>
      </c>
      <c r="I1073" s="16">
        <f>SUMIFS('Filing Data'!$X:$X,'Filing Data'!$D:$D,'Benchmark Value'!$B1073)</f>
        <v>0</v>
      </c>
      <c r="J1073" s="16">
        <f t="shared" si="234"/>
        <v>57493512.713882759</v>
      </c>
      <c r="K1073" s="10">
        <f>SUM(I$11:I1072)</f>
        <v>28015936.438124154</v>
      </c>
      <c r="L1073" s="27">
        <f t="shared" si="231"/>
        <v>365</v>
      </c>
      <c r="M1073" s="7">
        <f t="shared" si="239"/>
        <v>157516.47318871989</v>
      </c>
      <c r="N1073" s="7">
        <f>IF(ISNA(VLOOKUP(B1073,'Distribution Data'!$G:$H,2,FALSE)),0,VLOOKUP(B1073,'Distribution Data'!$G:$H,2,FALSE))</f>
        <v>0</v>
      </c>
      <c r="O1073" s="16">
        <f>IF(ISNA(INDEX($C1072:$C$3618,MATCH(TRUE,INDEX($C1072:$C$3618&lt;&gt;$C1072,0),0))), O1072, INDEX($C1072:$C$3618,MATCH(TRUE,INDEX($C1072:$C$3618&lt;&gt;$C1072,0),0)))</f>
        <v>2702837703.6119618</v>
      </c>
      <c r="P1073" s="16">
        <f t="shared" si="229"/>
        <v>2600056826.6009483</v>
      </c>
      <c r="Q1073" s="27">
        <f t="shared" si="235"/>
        <v>38</v>
      </c>
      <c r="R1073" s="7">
        <f t="shared" si="240"/>
        <v>2704759.9213424609</v>
      </c>
      <c r="S1073" s="7">
        <f t="shared" si="232"/>
        <v>2458564.5293294811</v>
      </c>
      <c r="T1073" s="5">
        <f>VLOOKUP($B1073,'Benchmark Data'!$A:$B,2,FALSE)</f>
        <v>18.059999999999999</v>
      </c>
      <c r="U1073" s="12">
        <f t="shared" si="241"/>
        <v>5.5524851147857194E-3</v>
      </c>
      <c r="V1073" s="7">
        <f t="shared" si="242"/>
        <v>3611739301.3119445</v>
      </c>
    </row>
    <row r="1074" spans="1:22" x14ac:dyDescent="0.25">
      <c r="A1074" s="5">
        <f t="shared" si="233"/>
        <v>2006</v>
      </c>
      <c r="B1074" s="6">
        <f t="shared" si="236"/>
        <v>39014</v>
      </c>
      <c r="C1074" s="7">
        <f>MAX(SUMIFS('Filing Data'!$V:$V,'Filing Data'!$D:$D,'Benchmark Value'!$B1074),C1073)</f>
        <v>2600056826.6009483</v>
      </c>
      <c r="D1074" s="7">
        <f>SUMIFS('Filing Data'!$Z:$Z,'Filing Data'!$D:$D,'Benchmark Value'!$B1074)</f>
        <v>0</v>
      </c>
      <c r="E1074" s="16">
        <f t="shared" si="237"/>
        <v>-32367805.370854922</v>
      </c>
      <c r="F1074" s="10">
        <f>SUM(D$11:D1073)</f>
        <v>-15253541.340253821</v>
      </c>
      <c r="G1074" s="10">
        <f t="shared" si="230"/>
        <v>365</v>
      </c>
      <c r="H1074" s="7">
        <f t="shared" si="238"/>
        <v>-88678.918824260065</v>
      </c>
      <c r="I1074" s="16">
        <f>SUMIFS('Filing Data'!$X:$X,'Filing Data'!$D:$D,'Benchmark Value'!$B1074)</f>
        <v>0</v>
      </c>
      <c r="J1074" s="16">
        <f t="shared" si="234"/>
        <v>57493512.713882759</v>
      </c>
      <c r="K1074" s="10">
        <f>SUM(I$11:I1073)</f>
        <v>28015936.438124154</v>
      </c>
      <c r="L1074" s="27">
        <f t="shared" si="231"/>
        <v>365</v>
      </c>
      <c r="M1074" s="7">
        <f t="shared" si="239"/>
        <v>157516.47318871989</v>
      </c>
      <c r="N1074" s="7">
        <f>IF(ISNA(VLOOKUP(B1074,'Distribution Data'!$G:$H,2,FALSE)),0,VLOOKUP(B1074,'Distribution Data'!$G:$H,2,FALSE))</f>
        <v>0</v>
      </c>
      <c r="O1074" s="16">
        <f>IF(ISNA(INDEX($C1073:$C$3618,MATCH(TRUE,INDEX($C1073:$C$3618&lt;&gt;$C1073,0),0))), O1073, INDEX($C1073:$C$3618,MATCH(TRUE,INDEX($C1073:$C$3618&lt;&gt;$C1073,0),0)))</f>
        <v>2702837703.6119618</v>
      </c>
      <c r="P1074" s="16">
        <f t="shared" si="229"/>
        <v>2600056826.6009483</v>
      </c>
      <c r="Q1074" s="27">
        <f t="shared" si="235"/>
        <v>38</v>
      </c>
      <c r="R1074" s="7">
        <f t="shared" si="240"/>
        <v>2704759.9213424609</v>
      </c>
      <c r="S1074" s="7">
        <f t="shared" si="232"/>
        <v>2458564.5293294811</v>
      </c>
      <c r="T1074" s="5">
        <f>VLOOKUP($B1074,'Benchmark Data'!$A:$B,2,FALSE)</f>
        <v>17.98</v>
      </c>
      <c r="U1074" s="12">
        <f t="shared" si="241"/>
        <v>-4.4395189453650275E-3</v>
      </c>
      <c r="V1074" s="7">
        <f t="shared" si="242"/>
        <v>3598199020.6527386</v>
      </c>
    </row>
    <row r="1075" spans="1:22" x14ac:dyDescent="0.25">
      <c r="A1075" s="5">
        <f t="shared" si="233"/>
        <v>2006</v>
      </c>
      <c r="B1075" s="6">
        <f t="shared" si="236"/>
        <v>39015</v>
      </c>
      <c r="C1075" s="7">
        <f>MAX(SUMIFS('Filing Data'!$V:$V,'Filing Data'!$D:$D,'Benchmark Value'!$B1075),C1074)</f>
        <v>2600056826.6009483</v>
      </c>
      <c r="D1075" s="7">
        <f>SUMIFS('Filing Data'!$Z:$Z,'Filing Data'!$D:$D,'Benchmark Value'!$B1075)</f>
        <v>0</v>
      </c>
      <c r="E1075" s="16">
        <f t="shared" si="237"/>
        <v>-32367805.370854922</v>
      </c>
      <c r="F1075" s="10">
        <f>SUM(D$11:D1074)</f>
        <v>-15253541.340253821</v>
      </c>
      <c r="G1075" s="10">
        <f t="shared" si="230"/>
        <v>365</v>
      </c>
      <c r="H1075" s="7">
        <f t="shared" si="238"/>
        <v>-88678.918824260065</v>
      </c>
      <c r="I1075" s="16">
        <f>SUMIFS('Filing Data'!$X:$X,'Filing Data'!$D:$D,'Benchmark Value'!$B1075)</f>
        <v>0</v>
      </c>
      <c r="J1075" s="16">
        <f t="shared" si="234"/>
        <v>57493512.713882759</v>
      </c>
      <c r="K1075" s="10">
        <f>SUM(I$11:I1074)</f>
        <v>28015936.438124154</v>
      </c>
      <c r="L1075" s="27">
        <f t="shared" si="231"/>
        <v>365</v>
      </c>
      <c r="M1075" s="7">
        <f t="shared" si="239"/>
        <v>157516.47318871989</v>
      </c>
      <c r="N1075" s="7">
        <f>IF(ISNA(VLOOKUP(B1075,'Distribution Data'!$G:$H,2,FALSE)),0,VLOOKUP(B1075,'Distribution Data'!$G:$H,2,FALSE))</f>
        <v>0</v>
      </c>
      <c r="O1075" s="16">
        <f>IF(ISNA(INDEX($C1074:$C$3618,MATCH(TRUE,INDEX($C1074:$C$3618&lt;&gt;$C1074,0),0))), O1074, INDEX($C1074:$C$3618,MATCH(TRUE,INDEX($C1074:$C$3618&lt;&gt;$C1074,0),0)))</f>
        <v>2702837703.6119618</v>
      </c>
      <c r="P1075" s="16">
        <f t="shared" si="229"/>
        <v>2600056826.6009483</v>
      </c>
      <c r="Q1075" s="27">
        <f t="shared" si="235"/>
        <v>38</v>
      </c>
      <c r="R1075" s="7">
        <f t="shared" si="240"/>
        <v>2704759.9213424609</v>
      </c>
      <c r="S1075" s="7">
        <f t="shared" si="232"/>
        <v>2458564.5293294811</v>
      </c>
      <c r="T1075" s="5">
        <f>VLOOKUP($B1075,'Benchmark Data'!$A:$B,2,FALSE)</f>
        <v>18.059999999999999</v>
      </c>
      <c r="U1075" s="12">
        <f t="shared" si="241"/>
        <v>4.4395189453651203E-3</v>
      </c>
      <c r="V1075" s="7">
        <f t="shared" si="242"/>
        <v>3616667369.4786315</v>
      </c>
    </row>
    <row r="1076" spans="1:22" x14ac:dyDescent="0.25">
      <c r="A1076" s="5">
        <f t="shared" si="233"/>
        <v>2006</v>
      </c>
      <c r="B1076" s="6">
        <f t="shared" si="236"/>
        <v>39016</v>
      </c>
      <c r="C1076" s="7">
        <f>MAX(SUMIFS('Filing Data'!$V:$V,'Filing Data'!$D:$D,'Benchmark Value'!$B1076),C1075)</f>
        <v>2600056826.6009483</v>
      </c>
      <c r="D1076" s="7">
        <f>SUMIFS('Filing Data'!$Z:$Z,'Filing Data'!$D:$D,'Benchmark Value'!$B1076)</f>
        <v>0</v>
      </c>
      <c r="E1076" s="16">
        <f t="shared" si="237"/>
        <v>-32367805.370854922</v>
      </c>
      <c r="F1076" s="10">
        <f>SUM(D$11:D1075)</f>
        <v>-15253541.340253821</v>
      </c>
      <c r="G1076" s="10">
        <f t="shared" si="230"/>
        <v>365</v>
      </c>
      <c r="H1076" s="7">
        <f t="shared" si="238"/>
        <v>-88678.918824260065</v>
      </c>
      <c r="I1076" s="16">
        <f>SUMIFS('Filing Data'!$X:$X,'Filing Data'!$D:$D,'Benchmark Value'!$B1076)</f>
        <v>0</v>
      </c>
      <c r="J1076" s="16">
        <f t="shared" si="234"/>
        <v>57493512.713882759</v>
      </c>
      <c r="K1076" s="10">
        <f>SUM(I$11:I1075)</f>
        <v>28015936.438124154</v>
      </c>
      <c r="L1076" s="27">
        <f t="shared" si="231"/>
        <v>365</v>
      </c>
      <c r="M1076" s="7">
        <f t="shared" si="239"/>
        <v>157516.47318871989</v>
      </c>
      <c r="N1076" s="7">
        <f>IF(ISNA(VLOOKUP(B1076,'Distribution Data'!$G:$H,2,FALSE)),0,VLOOKUP(B1076,'Distribution Data'!$G:$H,2,FALSE))</f>
        <v>0</v>
      </c>
      <c r="O1076" s="16">
        <f>IF(ISNA(INDEX($C1075:$C$3618,MATCH(TRUE,INDEX($C1075:$C$3618&lt;&gt;$C1075,0),0))), O1075, INDEX($C1075:$C$3618,MATCH(TRUE,INDEX($C1075:$C$3618&lt;&gt;$C1075,0),0)))</f>
        <v>2702837703.6119618</v>
      </c>
      <c r="P1076" s="16">
        <f t="shared" si="229"/>
        <v>2600056826.6009483</v>
      </c>
      <c r="Q1076" s="27">
        <f t="shared" si="235"/>
        <v>38</v>
      </c>
      <c r="R1076" s="7">
        <f t="shared" si="240"/>
        <v>2704759.9213424609</v>
      </c>
      <c r="S1076" s="7">
        <f t="shared" si="232"/>
        <v>2458564.5293294811</v>
      </c>
      <c r="T1076" s="5">
        <f>VLOOKUP($B1076,'Benchmark Data'!$A:$B,2,FALSE)</f>
        <v>18.23</v>
      </c>
      <c r="U1076" s="12">
        <f t="shared" si="241"/>
        <v>9.3690407017323878E-3</v>
      </c>
      <c r="V1076" s="7">
        <f t="shared" si="242"/>
        <v>3653169868.2721562</v>
      </c>
    </row>
    <row r="1077" spans="1:22" x14ac:dyDescent="0.25">
      <c r="A1077" s="5">
        <f t="shared" si="233"/>
        <v>2006</v>
      </c>
      <c r="B1077" s="6">
        <f t="shared" si="236"/>
        <v>39017</v>
      </c>
      <c r="C1077" s="7">
        <f>MAX(SUMIFS('Filing Data'!$V:$V,'Filing Data'!$D:$D,'Benchmark Value'!$B1077),C1076)</f>
        <v>2702837703.6119618</v>
      </c>
      <c r="D1077" s="7">
        <f>SUMIFS('Filing Data'!$Z:$Z,'Filing Data'!$D:$D,'Benchmark Value'!$B1077)</f>
        <v>0</v>
      </c>
      <c r="E1077" s="16">
        <f t="shared" si="237"/>
        <v>-32367805.370854922</v>
      </c>
      <c r="F1077" s="10">
        <f>SUM(D$11:D1076)</f>
        <v>-15253541.340253821</v>
      </c>
      <c r="G1077" s="10">
        <f t="shared" si="230"/>
        <v>365</v>
      </c>
      <c r="H1077" s="7">
        <f t="shared" si="238"/>
        <v>-88678.918824260065</v>
      </c>
      <c r="I1077" s="16">
        <f>SUMIFS('Filing Data'!$X:$X,'Filing Data'!$D:$D,'Benchmark Value'!$B1077)</f>
        <v>0</v>
      </c>
      <c r="J1077" s="16">
        <f t="shared" si="234"/>
        <v>57493512.713882759</v>
      </c>
      <c r="K1077" s="10">
        <f>SUM(I$11:I1076)</f>
        <v>28015936.438124154</v>
      </c>
      <c r="L1077" s="27">
        <f t="shared" si="231"/>
        <v>365</v>
      </c>
      <c r="M1077" s="7">
        <f t="shared" si="239"/>
        <v>157516.47318871989</v>
      </c>
      <c r="N1077" s="7">
        <f>IF(ISNA(VLOOKUP(B1077,'Distribution Data'!$G:$H,2,FALSE)),0,VLOOKUP(B1077,'Distribution Data'!$G:$H,2,FALSE))</f>
        <v>0</v>
      </c>
      <c r="O1077" s="16">
        <f>IF(ISNA(INDEX($C1076:$C$3618,MATCH(TRUE,INDEX($C1076:$C$3618&lt;&gt;$C1076,0),0))), O1076, INDEX($C1076:$C$3618,MATCH(TRUE,INDEX($C1076:$C$3618&lt;&gt;$C1076,0),0)))</f>
        <v>2702837703.6119618</v>
      </c>
      <c r="P1077" s="16">
        <f t="shared" si="229"/>
        <v>2600056826.6009483</v>
      </c>
      <c r="Q1077" s="27">
        <f t="shared" si="235"/>
        <v>38</v>
      </c>
      <c r="R1077" s="7">
        <f t="shared" si="240"/>
        <v>2704759.9213424609</v>
      </c>
      <c r="S1077" s="7">
        <f t="shared" si="232"/>
        <v>2458564.5293294811</v>
      </c>
      <c r="T1077" s="5">
        <f>VLOOKUP($B1077,'Benchmark Data'!$A:$B,2,FALSE)</f>
        <v>18.100000000000001</v>
      </c>
      <c r="U1077" s="12">
        <f t="shared" si="241"/>
        <v>-7.1566504187915991E-3</v>
      </c>
      <c r="V1077" s="7">
        <f t="shared" si="242"/>
        <v>3629577303.7353649</v>
      </c>
    </row>
    <row r="1078" spans="1:22" x14ac:dyDescent="0.25">
      <c r="A1078" s="5">
        <f t="shared" si="233"/>
        <v>2006</v>
      </c>
      <c r="B1078" s="6">
        <f t="shared" si="236"/>
        <v>39018</v>
      </c>
      <c r="C1078" s="7">
        <f>MAX(SUMIFS('Filing Data'!$V:$V,'Filing Data'!$D:$D,'Benchmark Value'!$B1078),C1077)</f>
        <v>2702837703.6119618</v>
      </c>
      <c r="D1078" s="7">
        <f>SUMIFS('Filing Data'!$Z:$Z,'Filing Data'!$D:$D,'Benchmark Value'!$B1078)</f>
        <v>0</v>
      </c>
      <c r="E1078" s="16">
        <f t="shared" si="237"/>
        <v>-32367805.370854922</v>
      </c>
      <c r="F1078" s="10">
        <f>SUM(D$11:D1077)</f>
        <v>-15253541.340253821</v>
      </c>
      <c r="G1078" s="10">
        <f t="shared" si="230"/>
        <v>365</v>
      </c>
      <c r="H1078" s="7">
        <f t="shared" si="238"/>
        <v>-88678.918824260065</v>
      </c>
      <c r="I1078" s="16">
        <f>SUMIFS('Filing Data'!$X:$X,'Filing Data'!$D:$D,'Benchmark Value'!$B1078)</f>
        <v>0</v>
      </c>
      <c r="J1078" s="16">
        <f t="shared" si="234"/>
        <v>57493512.713882759</v>
      </c>
      <c r="K1078" s="10">
        <f>SUM(I$11:I1077)</f>
        <v>28015936.438124154</v>
      </c>
      <c r="L1078" s="27">
        <f t="shared" si="231"/>
        <v>365</v>
      </c>
      <c r="M1078" s="7">
        <f t="shared" si="239"/>
        <v>157516.47318871989</v>
      </c>
      <c r="N1078" s="7">
        <f>IF(ISNA(VLOOKUP(B1078,'Distribution Data'!$G:$H,2,FALSE)),0,VLOOKUP(B1078,'Distribution Data'!$G:$H,2,FALSE))</f>
        <v>0</v>
      </c>
      <c r="O1078" s="16">
        <f>IF(ISNA(INDEX($C1077:$C$3618,MATCH(TRUE,INDEX($C1077:$C$3618&lt;&gt;$C1077,0),0))), O1077, INDEX($C1077:$C$3618,MATCH(TRUE,INDEX($C1077:$C$3618&lt;&gt;$C1077,0),0)))</f>
        <v>2733472392.1967983</v>
      </c>
      <c r="P1078" s="16">
        <f t="shared" si="229"/>
        <v>2702837703.6119618</v>
      </c>
      <c r="Q1078" s="27">
        <f t="shared" si="235"/>
        <v>12</v>
      </c>
      <c r="R1078" s="7">
        <f t="shared" si="240"/>
        <v>2552890.7154030404</v>
      </c>
      <c r="S1078" s="7">
        <f t="shared" si="232"/>
        <v>2306695.3233900606</v>
      </c>
      <c r="T1078" s="5">
        <f>VLOOKUP($B1078,'Benchmark Data'!$A:$B,2,FALSE)</f>
        <v>18.100000000000001</v>
      </c>
      <c r="U1078" s="12">
        <f t="shared" si="241"/>
        <v>0</v>
      </c>
      <c r="V1078" s="7">
        <f t="shared" si="242"/>
        <v>3631883999.0587549</v>
      </c>
    </row>
    <row r="1079" spans="1:22" x14ac:dyDescent="0.25">
      <c r="A1079" s="5">
        <f t="shared" si="233"/>
        <v>2006</v>
      </c>
      <c r="B1079" s="6">
        <f t="shared" si="236"/>
        <v>39019</v>
      </c>
      <c r="C1079" s="7">
        <f>MAX(SUMIFS('Filing Data'!$V:$V,'Filing Data'!$D:$D,'Benchmark Value'!$B1079),C1078)</f>
        <v>2702837703.6119618</v>
      </c>
      <c r="D1079" s="7">
        <f>SUMIFS('Filing Data'!$Z:$Z,'Filing Data'!$D:$D,'Benchmark Value'!$B1079)</f>
        <v>0</v>
      </c>
      <c r="E1079" s="16">
        <f t="shared" si="237"/>
        <v>-32367805.370854922</v>
      </c>
      <c r="F1079" s="10">
        <f>SUM(D$11:D1078)</f>
        <v>-15253541.340253821</v>
      </c>
      <c r="G1079" s="10">
        <f t="shared" si="230"/>
        <v>365</v>
      </c>
      <c r="H1079" s="7">
        <f t="shared" si="238"/>
        <v>-88678.918824260065</v>
      </c>
      <c r="I1079" s="16">
        <f>SUMIFS('Filing Data'!$X:$X,'Filing Data'!$D:$D,'Benchmark Value'!$B1079)</f>
        <v>0</v>
      </c>
      <c r="J1079" s="16">
        <f t="shared" si="234"/>
        <v>57493512.713882759</v>
      </c>
      <c r="K1079" s="10">
        <f>SUM(I$11:I1078)</f>
        <v>28015936.438124154</v>
      </c>
      <c r="L1079" s="27">
        <f t="shared" si="231"/>
        <v>365</v>
      </c>
      <c r="M1079" s="7">
        <f t="shared" si="239"/>
        <v>157516.47318871989</v>
      </c>
      <c r="N1079" s="7">
        <f>IF(ISNA(VLOOKUP(B1079,'Distribution Data'!$G:$H,2,FALSE)),0,VLOOKUP(B1079,'Distribution Data'!$G:$H,2,FALSE))</f>
        <v>0</v>
      </c>
      <c r="O1079" s="16">
        <f>IF(ISNA(INDEX($C1078:$C$3618,MATCH(TRUE,INDEX($C1078:$C$3618&lt;&gt;$C1078,0),0))), O1078, INDEX($C1078:$C$3618,MATCH(TRUE,INDEX($C1078:$C$3618&lt;&gt;$C1078,0),0)))</f>
        <v>2733472392.1967983</v>
      </c>
      <c r="P1079" s="16">
        <f t="shared" si="229"/>
        <v>2702837703.6119618</v>
      </c>
      <c r="Q1079" s="27">
        <f t="shared" si="235"/>
        <v>12</v>
      </c>
      <c r="R1079" s="7">
        <f t="shared" si="240"/>
        <v>2552890.7154030404</v>
      </c>
      <c r="S1079" s="7">
        <f t="shared" si="232"/>
        <v>2306695.3233900606</v>
      </c>
      <c r="T1079" s="5">
        <f>VLOOKUP($B1079,'Benchmark Data'!$A:$B,2,FALSE)</f>
        <v>18.100000000000001</v>
      </c>
      <c r="U1079" s="12">
        <f t="shared" si="241"/>
        <v>0</v>
      </c>
      <c r="V1079" s="7">
        <f t="shared" si="242"/>
        <v>3634190694.3821449</v>
      </c>
    </row>
    <row r="1080" spans="1:22" x14ac:dyDescent="0.25">
      <c r="A1080" s="5">
        <f t="shared" si="233"/>
        <v>2006</v>
      </c>
      <c r="B1080" s="6">
        <f t="shared" si="236"/>
        <v>39020</v>
      </c>
      <c r="C1080" s="7">
        <f>MAX(SUMIFS('Filing Data'!$V:$V,'Filing Data'!$D:$D,'Benchmark Value'!$B1080),C1079)</f>
        <v>2702837703.6119618</v>
      </c>
      <c r="D1080" s="7">
        <f>SUMIFS('Filing Data'!$Z:$Z,'Filing Data'!$D:$D,'Benchmark Value'!$B1080)</f>
        <v>0</v>
      </c>
      <c r="E1080" s="16">
        <f t="shared" si="237"/>
        <v>-32367805.370854922</v>
      </c>
      <c r="F1080" s="10">
        <f>SUM(D$11:D1079)</f>
        <v>-15253541.340253821</v>
      </c>
      <c r="G1080" s="10">
        <f t="shared" si="230"/>
        <v>365</v>
      </c>
      <c r="H1080" s="7">
        <f t="shared" si="238"/>
        <v>-88678.918824260065</v>
      </c>
      <c r="I1080" s="16">
        <f>SUMIFS('Filing Data'!$X:$X,'Filing Data'!$D:$D,'Benchmark Value'!$B1080)</f>
        <v>0</v>
      </c>
      <c r="J1080" s="16">
        <f t="shared" si="234"/>
        <v>57493512.713882759</v>
      </c>
      <c r="K1080" s="10">
        <f>SUM(I$11:I1079)</f>
        <v>28015936.438124154</v>
      </c>
      <c r="L1080" s="27">
        <f t="shared" si="231"/>
        <v>365</v>
      </c>
      <c r="M1080" s="7">
        <f t="shared" si="239"/>
        <v>157516.47318871989</v>
      </c>
      <c r="N1080" s="7">
        <f>IF(ISNA(VLOOKUP(B1080,'Distribution Data'!$G:$H,2,FALSE)),0,VLOOKUP(B1080,'Distribution Data'!$G:$H,2,FALSE))</f>
        <v>0</v>
      </c>
      <c r="O1080" s="16">
        <f>IF(ISNA(INDEX($C1079:$C$3618,MATCH(TRUE,INDEX($C1079:$C$3618&lt;&gt;$C1079,0),0))), O1079, INDEX($C1079:$C$3618,MATCH(TRUE,INDEX($C1079:$C$3618&lt;&gt;$C1079,0),0)))</f>
        <v>2733472392.1967983</v>
      </c>
      <c r="P1080" s="16">
        <f t="shared" si="229"/>
        <v>2702837703.6119618</v>
      </c>
      <c r="Q1080" s="27">
        <f t="shared" si="235"/>
        <v>12</v>
      </c>
      <c r="R1080" s="7">
        <f t="shared" si="240"/>
        <v>2552890.7154030404</v>
      </c>
      <c r="S1080" s="7">
        <f t="shared" si="232"/>
        <v>2306695.3233900606</v>
      </c>
      <c r="T1080" s="5">
        <f>VLOOKUP($B1080,'Benchmark Data'!$A:$B,2,FALSE)</f>
        <v>18.22</v>
      </c>
      <c r="U1080" s="12">
        <f t="shared" si="241"/>
        <v>6.6079535600320942E-3</v>
      </c>
      <c r="V1080" s="7">
        <f t="shared" si="242"/>
        <v>3660591471.6572394</v>
      </c>
    </row>
    <row r="1081" spans="1:22" x14ac:dyDescent="0.25">
      <c r="A1081" s="5">
        <f t="shared" si="233"/>
        <v>2006</v>
      </c>
      <c r="B1081" s="6">
        <f t="shared" si="236"/>
        <v>39021</v>
      </c>
      <c r="C1081" s="7">
        <f>MAX(SUMIFS('Filing Data'!$V:$V,'Filing Data'!$D:$D,'Benchmark Value'!$B1081),C1080)</f>
        <v>2702837703.6119618</v>
      </c>
      <c r="D1081" s="7">
        <f>SUMIFS('Filing Data'!$Z:$Z,'Filing Data'!$D:$D,'Benchmark Value'!$B1081)</f>
        <v>0</v>
      </c>
      <c r="E1081" s="16">
        <f t="shared" si="237"/>
        <v>-32367805.370854922</v>
      </c>
      <c r="F1081" s="10">
        <f>SUM(D$11:D1080)</f>
        <v>-15253541.340253821</v>
      </c>
      <c r="G1081" s="10">
        <f t="shared" si="230"/>
        <v>365</v>
      </c>
      <c r="H1081" s="7">
        <f t="shared" si="238"/>
        <v>-88678.918824260065</v>
      </c>
      <c r="I1081" s="16">
        <f>SUMIFS('Filing Data'!$X:$X,'Filing Data'!$D:$D,'Benchmark Value'!$B1081)</f>
        <v>0</v>
      </c>
      <c r="J1081" s="16">
        <f t="shared" si="234"/>
        <v>57493512.713882759</v>
      </c>
      <c r="K1081" s="10">
        <f>SUM(I$11:I1080)</f>
        <v>28015936.438124154</v>
      </c>
      <c r="L1081" s="27">
        <f t="shared" si="231"/>
        <v>365</v>
      </c>
      <c r="M1081" s="7">
        <f t="shared" si="239"/>
        <v>157516.47318871989</v>
      </c>
      <c r="N1081" s="7">
        <f>IF(ISNA(VLOOKUP(B1081,'Distribution Data'!$G:$H,2,FALSE)),0,VLOOKUP(B1081,'Distribution Data'!$G:$H,2,FALSE))</f>
        <v>0</v>
      </c>
      <c r="O1081" s="16">
        <f>IF(ISNA(INDEX($C1080:$C$3618,MATCH(TRUE,INDEX($C1080:$C$3618&lt;&gt;$C1080,0),0))), O1080, INDEX($C1080:$C$3618,MATCH(TRUE,INDEX($C1080:$C$3618&lt;&gt;$C1080,0),0)))</f>
        <v>2733472392.1967983</v>
      </c>
      <c r="P1081" s="16">
        <f t="shared" si="229"/>
        <v>2702837703.6119618</v>
      </c>
      <c r="Q1081" s="27">
        <f t="shared" si="235"/>
        <v>12</v>
      </c>
      <c r="R1081" s="7">
        <f t="shared" si="240"/>
        <v>2552890.7154030404</v>
      </c>
      <c r="S1081" s="7">
        <f t="shared" si="232"/>
        <v>2306695.3233900606</v>
      </c>
      <c r="T1081" s="5">
        <f>VLOOKUP($B1081,'Benchmark Data'!$A:$B,2,FALSE)</f>
        <v>18.25</v>
      </c>
      <c r="U1081" s="12">
        <f t="shared" si="241"/>
        <v>1.6451881966883691E-3</v>
      </c>
      <c r="V1081" s="7">
        <f t="shared" si="242"/>
        <v>3668925485.5398898</v>
      </c>
    </row>
    <row r="1082" spans="1:22" x14ac:dyDescent="0.25">
      <c r="A1082" s="5">
        <f t="shared" si="233"/>
        <v>2006</v>
      </c>
      <c r="B1082" s="6">
        <f t="shared" si="236"/>
        <v>39022</v>
      </c>
      <c r="C1082" s="7">
        <f>MAX(SUMIFS('Filing Data'!$V:$V,'Filing Data'!$D:$D,'Benchmark Value'!$B1082),C1081)</f>
        <v>2702837703.6119618</v>
      </c>
      <c r="D1082" s="7">
        <f>SUMIFS('Filing Data'!$Z:$Z,'Filing Data'!$D:$D,'Benchmark Value'!$B1082)</f>
        <v>0</v>
      </c>
      <c r="E1082" s="16">
        <f t="shared" si="237"/>
        <v>-32367805.370854922</v>
      </c>
      <c r="F1082" s="10">
        <f>SUM(D$11:D1081)</f>
        <v>-15253541.340253821</v>
      </c>
      <c r="G1082" s="10">
        <f t="shared" si="230"/>
        <v>365</v>
      </c>
      <c r="H1082" s="7">
        <f t="shared" si="238"/>
        <v>-88678.918824260065</v>
      </c>
      <c r="I1082" s="16">
        <f>SUMIFS('Filing Data'!$X:$X,'Filing Data'!$D:$D,'Benchmark Value'!$B1082)</f>
        <v>0</v>
      </c>
      <c r="J1082" s="16">
        <f t="shared" si="234"/>
        <v>57493512.713882759</v>
      </c>
      <c r="K1082" s="10">
        <f>SUM(I$11:I1081)</f>
        <v>28015936.438124154</v>
      </c>
      <c r="L1082" s="27">
        <f t="shared" si="231"/>
        <v>365</v>
      </c>
      <c r="M1082" s="7">
        <f t="shared" si="239"/>
        <v>157516.47318871989</v>
      </c>
      <c r="N1082" s="7">
        <f>IF(ISNA(VLOOKUP(B1082,'Distribution Data'!$G:$H,2,FALSE)),0,VLOOKUP(B1082,'Distribution Data'!$G:$H,2,FALSE))</f>
        <v>0</v>
      </c>
      <c r="O1082" s="16">
        <f>IF(ISNA(INDEX($C1081:$C$3618,MATCH(TRUE,INDEX($C1081:$C$3618&lt;&gt;$C1081,0),0))), O1081, INDEX($C1081:$C$3618,MATCH(TRUE,INDEX($C1081:$C$3618&lt;&gt;$C1081,0),0)))</f>
        <v>2733472392.1967983</v>
      </c>
      <c r="P1082" s="16">
        <f t="shared" si="229"/>
        <v>2702837703.6119618</v>
      </c>
      <c r="Q1082" s="27">
        <f t="shared" si="235"/>
        <v>12</v>
      </c>
      <c r="R1082" s="7">
        <f t="shared" si="240"/>
        <v>2552890.7154030404</v>
      </c>
      <c r="S1082" s="7">
        <f t="shared" si="232"/>
        <v>2306695.3233900606</v>
      </c>
      <c r="T1082" s="5">
        <f>VLOOKUP($B1082,'Benchmark Data'!$A:$B,2,FALSE)</f>
        <v>18.100000000000001</v>
      </c>
      <c r="U1082" s="12">
        <f t="shared" si="241"/>
        <v>-8.2531417567204141E-3</v>
      </c>
      <c r="V1082" s="7">
        <f t="shared" si="242"/>
        <v>3641076628.9273357</v>
      </c>
    </row>
    <row r="1083" spans="1:22" x14ac:dyDescent="0.25">
      <c r="A1083" s="5">
        <f t="shared" si="233"/>
        <v>2006</v>
      </c>
      <c r="B1083" s="6">
        <f t="shared" si="236"/>
        <v>39023</v>
      </c>
      <c r="C1083" s="7">
        <f>MAX(SUMIFS('Filing Data'!$V:$V,'Filing Data'!$D:$D,'Benchmark Value'!$B1083),C1082)</f>
        <v>2702837703.6119618</v>
      </c>
      <c r="D1083" s="7">
        <f>SUMIFS('Filing Data'!$Z:$Z,'Filing Data'!$D:$D,'Benchmark Value'!$B1083)</f>
        <v>0</v>
      </c>
      <c r="E1083" s="16">
        <f t="shared" si="237"/>
        <v>-32367805.370854922</v>
      </c>
      <c r="F1083" s="10">
        <f>SUM(D$11:D1082)</f>
        <v>-15253541.340253821</v>
      </c>
      <c r="G1083" s="10">
        <f t="shared" si="230"/>
        <v>365</v>
      </c>
      <c r="H1083" s="7">
        <f t="shared" si="238"/>
        <v>-88678.918824260065</v>
      </c>
      <c r="I1083" s="16">
        <f>SUMIFS('Filing Data'!$X:$X,'Filing Data'!$D:$D,'Benchmark Value'!$B1083)</f>
        <v>0</v>
      </c>
      <c r="J1083" s="16">
        <f t="shared" si="234"/>
        <v>57493512.713882759</v>
      </c>
      <c r="K1083" s="10">
        <f>SUM(I$11:I1082)</f>
        <v>28015936.438124154</v>
      </c>
      <c r="L1083" s="27">
        <f t="shared" si="231"/>
        <v>365</v>
      </c>
      <c r="M1083" s="7">
        <f t="shared" si="239"/>
        <v>157516.47318871989</v>
      </c>
      <c r="N1083" s="7">
        <f>IF(ISNA(VLOOKUP(B1083,'Distribution Data'!$G:$H,2,FALSE)),0,VLOOKUP(B1083,'Distribution Data'!$G:$H,2,FALSE))</f>
        <v>0</v>
      </c>
      <c r="O1083" s="16">
        <f>IF(ISNA(INDEX($C1082:$C$3618,MATCH(TRUE,INDEX($C1082:$C$3618&lt;&gt;$C1082,0),0))), O1082, INDEX($C1082:$C$3618,MATCH(TRUE,INDEX($C1082:$C$3618&lt;&gt;$C1082,0),0)))</f>
        <v>2733472392.1967983</v>
      </c>
      <c r="P1083" s="16">
        <f t="shared" si="229"/>
        <v>2702837703.6119618</v>
      </c>
      <c r="Q1083" s="27">
        <f t="shared" si="235"/>
        <v>12</v>
      </c>
      <c r="R1083" s="7">
        <f t="shared" si="240"/>
        <v>2552890.7154030404</v>
      </c>
      <c r="S1083" s="7">
        <f t="shared" si="232"/>
        <v>2306695.3233900606</v>
      </c>
      <c r="T1083" s="5">
        <f>VLOOKUP($B1083,'Benchmark Data'!$A:$B,2,FALSE)</f>
        <v>17.77</v>
      </c>
      <c r="U1083" s="12">
        <f t="shared" si="241"/>
        <v>-1.8400296105220197E-2</v>
      </c>
      <c r="V1083" s="7">
        <f t="shared" si="242"/>
        <v>3576999054.2205586</v>
      </c>
    </row>
    <row r="1084" spans="1:22" x14ac:dyDescent="0.25">
      <c r="A1084" s="5">
        <f t="shared" si="233"/>
        <v>2006</v>
      </c>
      <c r="B1084" s="6">
        <f t="shared" si="236"/>
        <v>39024</v>
      </c>
      <c r="C1084" s="7">
        <f>MAX(SUMIFS('Filing Data'!$V:$V,'Filing Data'!$D:$D,'Benchmark Value'!$B1084),C1083)</f>
        <v>2702837703.6119618</v>
      </c>
      <c r="D1084" s="7">
        <f>SUMIFS('Filing Data'!$Z:$Z,'Filing Data'!$D:$D,'Benchmark Value'!$B1084)</f>
        <v>0</v>
      </c>
      <c r="E1084" s="16">
        <f t="shared" si="237"/>
        <v>-32367805.370854922</v>
      </c>
      <c r="F1084" s="10">
        <f>SUM(D$11:D1083)</f>
        <v>-15253541.340253821</v>
      </c>
      <c r="G1084" s="10">
        <f t="shared" si="230"/>
        <v>365</v>
      </c>
      <c r="H1084" s="7">
        <f t="shared" si="238"/>
        <v>-88678.918824260065</v>
      </c>
      <c r="I1084" s="16">
        <f>SUMIFS('Filing Data'!$X:$X,'Filing Data'!$D:$D,'Benchmark Value'!$B1084)</f>
        <v>0</v>
      </c>
      <c r="J1084" s="16">
        <f t="shared" si="234"/>
        <v>57493512.713882759</v>
      </c>
      <c r="K1084" s="10">
        <f>SUM(I$11:I1083)</f>
        <v>28015936.438124154</v>
      </c>
      <c r="L1084" s="27">
        <f t="shared" si="231"/>
        <v>365</v>
      </c>
      <c r="M1084" s="7">
        <f t="shared" si="239"/>
        <v>157516.47318871989</v>
      </c>
      <c r="N1084" s="7">
        <f>IF(ISNA(VLOOKUP(B1084,'Distribution Data'!$G:$H,2,FALSE)),0,VLOOKUP(B1084,'Distribution Data'!$G:$H,2,FALSE))</f>
        <v>0</v>
      </c>
      <c r="O1084" s="16">
        <f>IF(ISNA(INDEX($C1083:$C$3618,MATCH(TRUE,INDEX($C1083:$C$3618&lt;&gt;$C1083,0),0))), O1083, INDEX($C1083:$C$3618,MATCH(TRUE,INDEX($C1083:$C$3618&lt;&gt;$C1083,0),0)))</f>
        <v>2733472392.1967983</v>
      </c>
      <c r="P1084" s="16">
        <f t="shared" si="229"/>
        <v>2702837703.6119618</v>
      </c>
      <c r="Q1084" s="27">
        <f t="shared" si="235"/>
        <v>12</v>
      </c>
      <c r="R1084" s="7">
        <f t="shared" si="240"/>
        <v>2552890.7154030404</v>
      </c>
      <c r="S1084" s="7">
        <f t="shared" si="232"/>
        <v>2306695.3233900606</v>
      </c>
      <c r="T1084" s="5">
        <f>VLOOKUP($B1084,'Benchmark Data'!$A:$B,2,FALSE)</f>
        <v>17.57</v>
      </c>
      <c r="U1084" s="12">
        <f t="shared" si="241"/>
        <v>-1.1318739967554097E-2</v>
      </c>
      <c r="V1084" s="7">
        <f t="shared" si="242"/>
        <v>3539046896.9359517</v>
      </c>
    </row>
    <row r="1085" spans="1:22" x14ac:dyDescent="0.25">
      <c r="A1085" s="5">
        <f t="shared" si="233"/>
        <v>2006</v>
      </c>
      <c r="B1085" s="6">
        <f t="shared" si="236"/>
        <v>39025</v>
      </c>
      <c r="C1085" s="7">
        <f>MAX(SUMIFS('Filing Data'!$V:$V,'Filing Data'!$D:$D,'Benchmark Value'!$B1085),C1084)</f>
        <v>2702837703.6119618</v>
      </c>
      <c r="D1085" s="7">
        <f>SUMIFS('Filing Data'!$Z:$Z,'Filing Data'!$D:$D,'Benchmark Value'!$B1085)</f>
        <v>0</v>
      </c>
      <c r="E1085" s="16">
        <f t="shared" si="237"/>
        <v>-32367805.370854922</v>
      </c>
      <c r="F1085" s="10">
        <f>SUM(D$11:D1084)</f>
        <v>-15253541.340253821</v>
      </c>
      <c r="G1085" s="10">
        <f t="shared" si="230"/>
        <v>365</v>
      </c>
      <c r="H1085" s="7">
        <f t="shared" si="238"/>
        <v>-88678.918824260065</v>
      </c>
      <c r="I1085" s="16">
        <f>SUMIFS('Filing Data'!$X:$X,'Filing Data'!$D:$D,'Benchmark Value'!$B1085)</f>
        <v>0</v>
      </c>
      <c r="J1085" s="16">
        <f t="shared" si="234"/>
        <v>57493512.713882759</v>
      </c>
      <c r="K1085" s="10">
        <f>SUM(I$11:I1084)</f>
        <v>28015936.438124154</v>
      </c>
      <c r="L1085" s="27">
        <f t="shared" si="231"/>
        <v>365</v>
      </c>
      <c r="M1085" s="7">
        <f t="shared" si="239"/>
        <v>157516.47318871989</v>
      </c>
      <c r="N1085" s="7">
        <f>IF(ISNA(VLOOKUP(B1085,'Distribution Data'!$G:$H,2,FALSE)),0,VLOOKUP(B1085,'Distribution Data'!$G:$H,2,FALSE))</f>
        <v>0</v>
      </c>
      <c r="O1085" s="16">
        <f>IF(ISNA(INDEX($C1084:$C$3618,MATCH(TRUE,INDEX($C1084:$C$3618&lt;&gt;$C1084,0),0))), O1084, INDEX($C1084:$C$3618,MATCH(TRUE,INDEX($C1084:$C$3618&lt;&gt;$C1084,0),0)))</f>
        <v>2733472392.1967983</v>
      </c>
      <c r="P1085" s="16">
        <f t="shared" ref="P1085:P1148" si="243">C1084</f>
        <v>2702837703.6119618</v>
      </c>
      <c r="Q1085" s="27">
        <f t="shared" si="235"/>
        <v>12</v>
      </c>
      <c r="R1085" s="7">
        <f t="shared" si="240"/>
        <v>2552890.7154030404</v>
      </c>
      <c r="S1085" s="7">
        <f t="shared" si="232"/>
        <v>2306695.3233900606</v>
      </c>
      <c r="T1085" s="5">
        <f>VLOOKUP($B1085,'Benchmark Data'!$A:$B,2,FALSE)</f>
        <v>17.57</v>
      </c>
      <c r="U1085" s="12">
        <f t="shared" si="241"/>
        <v>0</v>
      </c>
      <c r="V1085" s="7">
        <f t="shared" si="242"/>
        <v>3541353592.2593417</v>
      </c>
    </row>
    <row r="1086" spans="1:22" x14ac:dyDescent="0.25">
      <c r="A1086" s="5">
        <f t="shared" si="233"/>
        <v>2006</v>
      </c>
      <c r="B1086" s="6">
        <f t="shared" si="236"/>
        <v>39026</v>
      </c>
      <c r="C1086" s="7">
        <f>MAX(SUMIFS('Filing Data'!$V:$V,'Filing Data'!$D:$D,'Benchmark Value'!$B1086),C1085)</f>
        <v>2702837703.6119618</v>
      </c>
      <c r="D1086" s="7">
        <f>SUMIFS('Filing Data'!$Z:$Z,'Filing Data'!$D:$D,'Benchmark Value'!$B1086)</f>
        <v>0</v>
      </c>
      <c r="E1086" s="16">
        <f t="shared" si="237"/>
        <v>-32367805.370854922</v>
      </c>
      <c r="F1086" s="10">
        <f>SUM(D$11:D1085)</f>
        <v>-15253541.340253821</v>
      </c>
      <c r="G1086" s="10">
        <f t="shared" si="230"/>
        <v>365</v>
      </c>
      <c r="H1086" s="7">
        <f t="shared" si="238"/>
        <v>-88678.918824260065</v>
      </c>
      <c r="I1086" s="16">
        <f>SUMIFS('Filing Data'!$X:$X,'Filing Data'!$D:$D,'Benchmark Value'!$B1086)</f>
        <v>0</v>
      </c>
      <c r="J1086" s="16">
        <f t="shared" si="234"/>
        <v>57493512.713882759</v>
      </c>
      <c r="K1086" s="10">
        <f>SUM(I$11:I1085)</f>
        <v>28015936.438124154</v>
      </c>
      <c r="L1086" s="27">
        <f t="shared" si="231"/>
        <v>365</v>
      </c>
      <c r="M1086" s="7">
        <f t="shared" si="239"/>
        <v>157516.47318871989</v>
      </c>
      <c r="N1086" s="7">
        <f>IF(ISNA(VLOOKUP(B1086,'Distribution Data'!$G:$H,2,FALSE)),0,VLOOKUP(B1086,'Distribution Data'!$G:$H,2,FALSE))</f>
        <v>0</v>
      </c>
      <c r="O1086" s="16">
        <f>IF(ISNA(INDEX($C1085:$C$3618,MATCH(TRUE,INDEX($C1085:$C$3618&lt;&gt;$C1085,0),0))), O1085, INDEX($C1085:$C$3618,MATCH(TRUE,INDEX($C1085:$C$3618&lt;&gt;$C1085,0),0)))</f>
        <v>2733472392.1967983</v>
      </c>
      <c r="P1086" s="16">
        <f t="shared" si="243"/>
        <v>2702837703.6119618</v>
      </c>
      <c r="Q1086" s="27">
        <f t="shared" si="235"/>
        <v>12</v>
      </c>
      <c r="R1086" s="7">
        <f t="shared" si="240"/>
        <v>2552890.7154030404</v>
      </c>
      <c r="S1086" s="7">
        <f t="shared" si="232"/>
        <v>2306695.3233900606</v>
      </c>
      <c r="T1086" s="5">
        <f>VLOOKUP($B1086,'Benchmark Data'!$A:$B,2,FALSE)</f>
        <v>17.57</v>
      </c>
      <c r="U1086" s="12">
        <f t="shared" si="241"/>
        <v>0</v>
      </c>
      <c r="V1086" s="7">
        <f t="shared" si="242"/>
        <v>3543660287.5827317</v>
      </c>
    </row>
    <row r="1087" spans="1:22" x14ac:dyDescent="0.25">
      <c r="A1087" s="5">
        <f t="shared" si="233"/>
        <v>2006</v>
      </c>
      <c r="B1087" s="6">
        <f t="shared" si="236"/>
        <v>39027</v>
      </c>
      <c r="C1087" s="7">
        <f>MAX(SUMIFS('Filing Data'!$V:$V,'Filing Data'!$D:$D,'Benchmark Value'!$B1087),C1086)</f>
        <v>2702837703.6119618</v>
      </c>
      <c r="D1087" s="7">
        <f>SUMIFS('Filing Data'!$Z:$Z,'Filing Data'!$D:$D,'Benchmark Value'!$B1087)</f>
        <v>0</v>
      </c>
      <c r="E1087" s="16">
        <f t="shared" si="237"/>
        <v>-32367805.370854922</v>
      </c>
      <c r="F1087" s="10">
        <f>SUM(D$11:D1086)</f>
        <v>-15253541.340253821</v>
      </c>
      <c r="G1087" s="10">
        <f t="shared" si="230"/>
        <v>365</v>
      </c>
      <c r="H1087" s="7">
        <f t="shared" si="238"/>
        <v>-88678.918824260065</v>
      </c>
      <c r="I1087" s="16">
        <f>SUMIFS('Filing Data'!$X:$X,'Filing Data'!$D:$D,'Benchmark Value'!$B1087)</f>
        <v>0</v>
      </c>
      <c r="J1087" s="16">
        <f t="shared" si="234"/>
        <v>57493512.713882759</v>
      </c>
      <c r="K1087" s="10">
        <f>SUM(I$11:I1086)</f>
        <v>28015936.438124154</v>
      </c>
      <c r="L1087" s="27">
        <f t="shared" si="231"/>
        <v>365</v>
      </c>
      <c r="M1087" s="7">
        <f t="shared" si="239"/>
        <v>157516.47318871989</v>
      </c>
      <c r="N1087" s="7">
        <f>IF(ISNA(VLOOKUP(B1087,'Distribution Data'!$G:$H,2,FALSE)),0,VLOOKUP(B1087,'Distribution Data'!$G:$H,2,FALSE))</f>
        <v>0</v>
      </c>
      <c r="O1087" s="16">
        <f>IF(ISNA(INDEX($C1086:$C$3618,MATCH(TRUE,INDEX($C1086:$C$3618&lt;&gt;$C1086,0),0))), O1086, INDEX($C1086:$C$3618,MATCH(TRUE,INDEX($C1086:$C$3618&lt;&gt;$C1086,0),0)))</f>
        <v>2733472392.1967983</v>
      </c>
      <c r="P1087" s="16">
        <f t="shared" si="243"/>
        <v>2702837703.6119618</v>
      </c>
      <c r="Q1087" s="27">
        <f t="shared" si="235"/>
        <v>12</v>
      </c>
      <c r="R1087" s="7">
        <f t="shared" si="240"/>
        <v>2552890.7154030404</v>
      </c>
      <c r="S1087" s="7">
        <f t="shared" si="232"/>
        <v>2306695.3233900606</v>
      </c>
      <c r="T1087" s="5">
        <f>VLOOKUP($B1087,'Benchmark Data'!$A:$B,2,FALSE)</f>
        <v>17.72</v>
      </c>
      <c r="U1087" s="12">
        <f t="shared" si="241"/>
        <v>8.501042977928995E-3</v>
      </c>
      <c r="V1087" s="7">
        <f t="shared" si="242"/>
        <v>3576220201.06989</v>
      </c>
    </row>
    <row r="1088" spans="1:22" x14ac:dyDescent="0.25">
      <c r="A1088" s="5">
        <f t="shared" si="233"/>
        <v>2006</v>
      </c>
      <c r="B1088" s="6">
        <f t="shared" si="236"/>
        <v>39028</v>
      </c>
      <c r="C1088" s="7">
        <f>MAX(SUMIFS('Filing Data'!$V:$V,'Filing Data'!$D:$D,'Benchmark Value'!$B1088),C1087)</f>
        <v>2702837703.6119618</v>
      </c>
      <c r="D1088" s="7">
        <f>SUMIFS('Filing Data'!$Z:$Z,'Filing Data'!$D:$D,'Benchmark Value'!$B1088)</f>
        <v>0</v>
      </c>
      <c r="E1088" s="16">
        <f t="shared" si="237"/>
        <v>-32367805.370854922</v>
      </c>
      <c r="F1088" s="10">
        <f>SUM(D$11:D1087)</f>
        <v>-15253541.340253821</v>
      </c>
      <c r="G1088" s="10">
        <f t="shared" si="230"/>
        <v>365</v>
      </c>
      <c r="H1088" s="7">
        <f t="shared" si="238"/>
        <v>-88678.918824260065</v>
      </c>
      <c r="I1088" s="16">
        <f>SUMIFS('Filing Data'!$X:$X,'Filing Data'!$D:$D,'Benchmark Value'!$B1088)</f>
        <v>0</v>
      </c>
      <c r="J1088" s="16">
        <f t="shared" si="234"/>
        <v>57493512.713882759</v>
      </c>
      <c r="K1088" s="10">
        <f>SUM(I$11:I1087)</f>
        <v>28015936.438124154</v>
      </c>
      <c r="L1088" s="27">
        <f t="shared" si="231"/>
        <v>365</v>
      </c>
      <c r="M1088" s="7">
        <f t="shared" si="239"/>
        <v>157516.47318871989</v>
      </c>
      <c r="N1088" s="7">
        <f>IF(ISNA(VLOOKUP(B1088,'Distribution Data'!$G:$H,2,FALSE)),0,VLOOKUP(B1088,'Distribution Data'!$G:$H,2,FALSE))</f>
        <v>0</v>
      </c>
      <c r="O1088" s="16">
        <f>IF(ISNA(INDEX($C1087:$C$3618,MATCH(TRUE,INDEX($C1087:$C$3618&lt;&gt;$C1087,0),0))), O1087, INDEX($C1087:$C$3618,MATCH(TRUE,INDEX($C1087:$C$3618&lt;&gt;$C1087,0),0)))</f>
        <v>2733472392.1967983</v>
      </c>
      <c r="P1088" s="16">
        <f t="shared" si="243"/>
        <v>2702837703.6119618</v>
      </c>
      <c r="Q1088" s="27">
        <f t="shared" si="235"/>
        <v>12</v>
      </c>
      <c r="R1088" s="7">
        <f t="shared" si="240"/>
        <v>2552890.7154030404</v>
      </c>
      <c r="S1088" s="7">
        <f t="shared" si="232"/>
        <v>2306695.3233900606</v>
      </c>
      <c r="T1088" s="5">
        <f>VLOOKUP($B1088,'Benchmark Data'!$A:$B,2,FALSE)</f>
        <v>17.53</v>
      </c>
      <c r="U1088" s="12">
        <f t="shared" si="241"/>
        <v>-1.0780246243791654E-2</v>
      </c>
      <c r="V1088" s="7">
        <f t="shared" si="242"/>
        <v>3540181420.1967072</v>
      </c>
    </row>
    <row r="1089" spans="1:22" x14ac:dyDescent="0.25">
      <c r="A1089" s="5">
        <f t="shared" si="233"/>
        <v>2006</v>
      </c>
      <c r="B1089" s="6">
        <f t="shared" si="236"/>
        <v>39029</v>
      </c>
      <c r="C1089" s="7">
        <f>MAX(SUMIFS('Filing Data'!$V:$V,'Filing Data'!$D:$D,'Benchmark Value'!$B1089),C1088)</f>
        <v>2733472392.1967983</v>
      </c>
      <c r="D1089" s="7">
        <f>SUMIFS('Filing Data'!$Z:$Z,'Filing Data'!$D:$D,'Benchmark Value'!$B1089)</f>
        <v>0</v>
      </c>
      <c r="E1089" s="16">
        <f t="shared" si="237"/>
        <v>-32367805.370854922</v>
      </c>
      <c r="F1089" s="10">
        <f>SUM(D$11:D1088)</f>
        <v>-15253541.340253821</v>
      </c>
      <c r="G1089" s="10">
        <f t="shared" si="230"/>
        <v>365</v>
      </c>
      <c r="H1089" s="7">
        <f t="shared" si="238"/>
        <v>-88678.918824260065</v>
      </c>
      <c r="I1089" s="16">
        <f>SUMIFS('Filing Data'!$X:$X,'Filing Data'!$D:$D,'Benchmark Value'!$B1089)</f>
        <v>0</v>
      </c>
      <c r="J1089" s="16">
        <f t="shared" si="234"/>
        <v>57493512.713882759</v>
      </c>
      <c r="K1089" s="10">
        <f>SUM(I$11:I1088)</f>
        <v>28015936.438124154</v>
      </c>
      <c r="L1089" s="27">
        <f t="shared" si="231"/>
        <v>365</v>
      </c>
      <c r="M1089" s="7">
        <f t="shared" si="239"/>
        <v>157516.47318871989</v>
      </c>
      <c r="N1089" s="7">
        <f>IF(ISNA(VLOOKUP(B1089,'Distribution Data'!$G:$H,2,FALSE)),0,VLOOKUP(B1089,'Distribution Data'!$G:$H,2,FALSE))</f>
        <v>0</v>
      </c>
      <c r="O1089" s="16">
        <f>IF(ISNA(INDEX($C1088:$C$3618,MATCH(TRUE,INDEX($C1088:$C$3618&lt;&gt;$C1088,0),0))), O1088, INDEX($C1088:$C$3618,MATCH(TRUE,INDEX($C1088:$C$3618&lt;&gt;$C1088,0),0)))</f>
        <v>2733472392.1967983</v>
      </c>
      <c r="P1089" s="16">
        <f t="shared" si="243"/>
        <v>2702837703.6119618</v>
      </c>
      <c r="Q1089" s="27">
        <f t="shared" si="235"/>
        <v>12</v>
      </c>
      <c r="R1089" s="7">
        <f t="shared" si="240"/>
        <v>2552890.7154030404</v>
      </c>
      <c r="S1089" s="7">
        <f t="shared" si="232"/>
        <v>2306695.3233900606</v>
      </c>
      <c r="T1089" s="5">
        <f>VLOOKUP($B1089,'Benchmark Data'!$A:$B,2,FALSE)</f>
        <v>17.57</v>
      </c>
      <c r="U1089" s="12">
        <f t="shared" si="241"/>
        <v>2.2792032658626345E-3</v>
      </c>
      <c r="V1089" s="7">
        <f t="shared" si="242"/>
        <v>3550566110.7743964</v>
      </c>
    </row>
    <row r="1090" spans="1:22" x14ac:dyDescent="0.25">
      <c r="A1090" s="5">
        <f t="shared" si="233"/>
        <v>2006</v>
      </c>
      <c r="B1090" s="6">
        <f t="shared" si="236"/>
        <v>39030</v>
      </c>
      <c r="C1090" s="7">
        <f>MAX(SUMIFS('Filing Data'!$V:$V,'Filing Data'!$D:$D,'Benchmark Value'!$B1090),C1089)</f>
        <v>2733472392.1967983</v>
      </c>
      <c r="D1090" s="7">
        <f>SUMIFS('Filing Data'!$Z:$Z,'Filing Data'!$D:$D,'Benchmark Value'!$B1090)</f>
        <v>0</v>
      </c>
      <c r="E1090" s="16">
        <f t="shared" si="237"/>
        <v>-32367805.370854922</v>
      </c>
      <c r="F1090" s="10">
        <f>SUM(D$11:D1089)</f>
        <v>-15253541.340253821</v>
      </c>
      <c r="G1090" s="10">
        <f t="shared" si="230"/>
        <v>365</v>
      </c>
      <c r="H1090" s="7">
        <f t="shared" si="238"/>
        <v>-88678.918824260065</v>
      </c>
      <c r="I1090" s="16">
        <f>SUMIFS('Filing Data'!$X:$X,'Filing Data'!$D:$D,'Benchmark Value'!$B1090)</f>
        <v>0</v>
      </c>
      <c r="J1090" s="16">
        <f t="shared" si="234"/>
        <v>57493512.713882759</v>
      </c>
      <c r="K1090" s="10">
        <f>SUM(I$11:I1089)</f>
        <v>28015936.438124154</v>
      </c>
      <c r="L1090" s="27">
        <f t="shared" si="231"/>
        <v>365</v>
      </c>
      <c r="M1090" s="7">
        <f t="shared" si="239"/>
        <v>157516.47318871989</v>
      </c>
      <c r="N1090" s="7">
        <f>IF(ISNA(VLOOKUP(B1090,'Distribution Data'!$G:$H,2,FALSE)),0,VLOOKUP(B1090,'Distribution Data'!$G:$H,2,FALSE))</f>
        <v>0</v>
      </c>
      <c r="O1090" s="16">
        <f>IF(ISNA(INDEX($C1089:$C$3618,MATCH(TRUE,INDEX($C1089:$C$3618&lt;&gt;$C1089,0),0))), O1089, INDEX($C1089:$C$3618,MATCH(TRUE,INDEX($C1089:$C$3618&lt;&gt;$C1089,0),0)))</f>
        <v>2880621377.903244</v>
      </c>
      <c r="P1090" s="16">
        <f t="shared" si="243"/>
        <v>2733472392.1967983</v>
      </c>
      <c r="Q1090" s="27">
        <f t="shared" si="235"/>
        <v>53</v>
      </c>
      <c r="R1090" s="7">
        <f t="shared" si="240"/>
        <v>2776395.9567253906</v>
      </c>
      <c r="S1090" s="7">
        <f t="shared" si="232"/>
        <v>2530200.5647124108</v>
      </c>
      <c r="T1090" s="5">
        <f>VLOOKUP($B1090,'Benchmark Data'!$A:$B,2,FALSE)</f>
        <v>17.59</v>
      </c>
      <c r="U1090" s="12">
        <f t="shared" si="241"/>
        <v>1.1376565504608504E-3</v>
      </c>
      <c r="V1090" s="7">
        <f t="shared" si="242"/>
        <v>3557137934.6866035</v>
      </c>
    </row>
    <row r="1091" spans="1:22" x14ac:dyDescent="0.25">
      <c r="A1091" s="5">
        <f t="shared" si="233"/>
        <v>2006</v>
      </c>
      <c r="B1091" s="6">
        <f t="shared" si="236"/>
        <v>39031</v>
      </c>
      <c r="C1091" s="7">
        <f>MAX(SUMIFS('Filing Data'!$V:$V,'Filing Data'!$D:$D,'Benchmark Value'!$B1091),C1090)</f>
        <v>2733472392.1967983</v>
      </c>
      <c r="D1091" s="7">
        <f>SUMIFS('Filing Data'!$Z:$Z,'Filing Data'!$D:$D,'Benchmark Value'!$B1091)</f>
        <v>0</v>
      </c>
      <c r="E1091" s="16">
        <f t="shared" si="237"/>
        <v>-32367805.370854922</v>
      </c>
      <c r="F1091" s="10">
        <f>SUM(D$11:D1090)</f>
        <v>-15253541.340253821</v>
      </c>
      <c r="G1091" s="10">
        <f t="shared" si="230"/>
        <v>365</v>
      </c>
      <c r="H1091" s="7">
        <f t="shared" si="238"/>
        <v>-88678.918824260065</v>
      </c>
      <c r="I1091" s="16">
        <f>SUMIFS('Filing Data'!$X:$X,'Filing Data'!$D:$D,'Benchmark Value'!$B1091)</f>
        <v>0</v>
      </c>
      <c r="J1091" s="16">
        <f t="shared" si="234"/>
        <v>57493512.713882759</v>
      </c>
      <c r="K1091" s="10">
        <f>SUM(I$11:I1090)</f>
        <v>28015936.438124154</v>
      </c>
      <c r="L1091" s="27">
        <f t="shared" si="231"/>
        <v>365</v>
      </c>
      <c r="M1091" s="7">
        <f t="shared" si="239"/>
        <v>157516.47318871989</v>
      </c>
      <c r="N1091" s="7">
        <f>IF(ISNA(VLOOKUP(B1091,'Distribution Data'!$G:$H,2,FALSE)),0,VLOOKUP(B1091,'Distribution Data'!$G:$H,2,FALSE))</f>
        <v>0</v>
      </c>
      <c r="O1091" s="16">
        <f>IF(ISNA(INDEX($C1090:$C$3618,MATCH(TRUE,INDEX($C1090:$C$3618&lt;&gt;$C1090,0),0))), O1090, INDEX($C1090:$C$3618,MATCH(TRUE,INDEX($C1090:$C$3618&lt;&gt;$C1090,0),0)))</f>
        <v>2880621377.903244</v>
      </c>
      <c r="P1091" s="16">
        <f t="shared" si="243"/>
        <v>2733472392.1967983</v>
      </c>
      <c r="Q1091" s="27">
        <f t="shared" si="235"/>
        <v>53</v>
      </c>
      <c r="R1091" s="7">
        <f t="shared" si="240"/>
        <v>2776395.9567253906</v>
      </c>
      <c r="S1091" s="7">
        <f t="shared" si="232"/>
        <v>2530200.5647124108</v>
      </c>
      <c r="T1091" s="5">
        <f>VLOOKUP($B1091,'Benchmark Data'!$A:$B,2,FALSE)</f>
        <v>17.7</v>
      </c>
      <c r="U1091" s="12">
        <f t="shared" si="241"/>
        <v>6.2340808303165459E-3</v>
      </c>
      <c r="V1091" s="7">
        <f t="shared" si="242"/>
        <v>3581912886.4062634</v>
      </c>
    </row>
    <row r="1092" spans="1:22" x14ac:dyDescent="0.25">
      <c r="A1092" s="5">
        <f t="shared" si="233"/>
        <v>2006</v>
      </c>
      <c r="B1092" s="6">
        <f t="shared" si="236"/>
        <v>39032</v>
      </c>
      <c r="C1092" s="7">
        <f>MAX(SUMIFS('Filing Data'!$V:$V,'Filing Data'!$D:$D,'Benchmark Value'!$B1092),C1091)</f>
        <v>2733472392.1967983</v>
      </c>
      <c r="D1092" s="7">
        <f>SUMIFS('Filing Data'!$Z:$Z,'Filing Data'!$D:$D,'Benchmark Value'!$B1092)</f>
        <v>0</v>
      </c>
      <c r="E1092" s="16">
        <f t="shared" si="237"/>
        <v>-32367805.370854922</v>
      </c>
      <c r="F1092" s="10">
        <f>SUM(D$11:D1091)</f>
        <v>-15253541.340253821</v>
      </c>
      <c r="G1092" s="10">
        <f t="shared" si="230"/>
        <v>365</v>
      </c>
      <c r="H1092" s="7">
        <f t="shared" si="238"/>
        <v>-88678.918824260065</v>
      </c>
      <c r="I1092" s="16">
        <f>SUMIFS('Filing Data'!$X:$X,'Filing Data'!$D:$D,'Benchmark Value'!$B1092)</f>
        <v>0</v>
      </c>
      <c r="J1092" s="16">
        <f t="shared" si="234"/>
        <v>57493512.713882759</v>
      </c>
      <c r="K1092" s="10">
        <f>SUM(I$11:I1091)</f>
        <v>28015936.438124154</v>
      </c>
      <c r="L1092" s="27">
        <f t="shared" si="231"/>
        <v>365</v>
      </c>
      <c r="M1092" s="7">
        <f t="shared" si="239"/>
        <v>157516.47318871989</v>
      </c>
      <c r="N1092" s="7">
        <f>IF(ISNA(VLOOKUP(B1092,'Distribution Data'!$G:$H,2,FALSE)),0,VLOOKUP(B1092,'Distribution Data'!$G:$H,2,FALSE))</f>
        <v>0</v>
      </c>
      <c r="O1092" s="16">
        <f>IF(ISNA(INDEX($C1091:$C$3618,MATCH(TRUE,INDEX($C1091:$C$3618&lt;&gt;$C1091,0),0))), O1091, INDEX($C1091:$C$3618,MATCH(TRUE,INDEX($C1091:$C$3618&lt;&gt;$C1091,0),0)))</f>
        <v>2880621377.903244</v>
      </c>
      <c r="P1092" s="16">
        <f t="shared" si="243"/>
        <v>2733472392.1967983</v>
      </c>
      <c r="Q1092" s="27">
        <f t="shared" si="235"/>
        <v>53</v>
      </c>
      <c r="R1092" s="7">
        <f t="shared" si="240"/>
        <v>2776395.9567253906</v>
      </c>
      <c r="S1092" s="7">
        <f t="shared" si="232"/>
        <v>2530200.5647124108</v>
      </c>
      <c r="T1092" s="5">
        <f>VLOOKUP($B1092,'Benchmark Data'!$A:$B,2,FALSE)</f>
        <v>17.7</v>
      </c>
      <c r="U1092" s="12">
        <f t="shared" si="241"/>
        <v>0</v>
      </c>
      <c r="V1092" s="7">
        <f t="shared" si="242"/>
        <v>3584443086.9709759</v>
      </c>
    </row>
    <row r="1093" spans="1:22" x14ac:dyDescent="0.25">
      <c r="A1093" s="5">
        <f t="shared" si="233"/>
        <v>2006</v>
      </c>
      <c r="B1093" s="6">
        <f t="shared" si="236"/>
        <v>39033</v>
      </c>
      <c r="C1093" s="7">
        <f>MAX(SUMIFS('Filing Data'!$V:$V,'Filing Data'!$D:$D,'Benchmark Value'!$B1093),C1092)</f>
        <v>2733472392.1967983</v>
      </c>
      <c r="D1093" s="7">
        <f>SUMIFS('Filing Data'!$Z:$Z,'Filing Data'!$D:$D,'Benchmark Value'!$B1093)</f>
        <v>0</v>
      </c>
      <c r="E1093" s="16">
        <f t="shared" si="237"/>
        <v>-32367805.370854922</v>
      </c>
      <c r="F1093" s="10">
        <f>SUM(D$11:D1092)</f>
        <v>-15253541.340253821</v>
      </c>
      <c r="G1093" s="10">
        <f t="shared" si="230"/>
        <v>365</v>
      </c>
      <c r="H1093" s="7">
        <f t="shared" si="238"/>
        <v>-88678.918824260065</v>
      </c>
      <c r="I1093" s="16">
        <f>SUMIFS('Filing Data'!$X:$X,'Filing Data'!$D:$D,'Benchmark Value'!$B1093)</f>
        <v>0</v>
      </c>
      <c r="J1093" s="16">
        <f t="shared" si="234"/>
        <v>57493512.713882759</v>
      </c>
      <c r="K1093" s="10">
        <f>SUM(I$11:I1092)</f>
        <v>28015936.438124154</v>
      </c>
      <c r="L1093" s="27">
        <f t="shared" si="231"/>
        <v>365</v>
      </c>
      <c r="M1093" s="7">
        <f t="shared" si="239"/>
        <v>157516.47318871989</v>
      </c>
      <c r="N1093" s="7">
        <f>IF(ISNA(VLOOKUP(B1093,'Distribution Data'!$G:$H,2,FALSE)),0,VLOOKUP(B1093,'Distribution Data'!$G:$H,2,FALSE))</f>
        <v>0</v>
      </c>
      <c r="O1093" s="16">
        <f>IF(ISNA(INDEX($C1092:$C$3618,MATCH(TRUE,INDEX($C1092:$C$3618&lt;&gt;$C1092,0),0))), O1092, INDEX($C1092:$C$3618,MATCH(TRUE,INDEX($C1092:$C$3618&lt;&gt;$C1092,0),0)))</f>
        <v>2880621377.903244</v>
      </c>
      <c r="P1093" s="16">
        <f t="shared" si="243"/>
        <v>2733472392.1967983</v>
      </c>
      <c r="Q1093" s="27">
        <f t="shared" si="235"/>
        <v>53</v>
      </c>
      <c r="R1093" s="7">
        <f t="shared" si="240"/>
        <v>2776395.9567253906</v>
      </c>
      <c r="S1093" s="7">
        <f t="shared" si="232"/>
        <v>2530200.5647124108</v>
      </c>
      <c r="T1093" s="5">
        <f>VLOOKUP($B1093,'Benchmark Data'!$A:$B,2,FALSE)</f>
        <v>17.7</v>
      </c>
      <c r="U1093" s="12">
        <f t="shared" si="241"/>
        <v>0</v>
      </c>
      <c r="V1093" s="7">
        <f t="shared" si="242"/>
        <v>3586973287.5356884</v>
      </c>
    </row>
    <row r="1094" spans="1:22" x14ac:dyDescent="0.25">
      <c r="A1094" s="5">
        <f t="shared" si="233"/>
        <v>2006</v>
      </c>
      <c r="B1094" s="6">
        <f t="shared" si="236"/>
        <v>39034</v>
      </c>
      <c r="C1094" s="7">
        <f>MAX(SUMIFS('Filing Data'!$V:$V,'Filing Data'!$D:$D,'Benchmark Value'!$B1094),C1093)</f>
        <v>2733472392.1967983</v>
      </c>
      <c r="D1094" s="7">
        <f>SUMIFS('Filing Data'!$Z:$Z,'Filing Data'!$D:$D,'Benchmark Value'!$B1094)</f>
        <v>0</v>
      </c>
      <c r="E1094" s="16">
        <f t="shared" si="237"/>
        <v>-32367805.370854922</v>
      </c>
      <c r="F1094" s="10">
        <f>SUM(D$11:D1093)</f>
        <v>-15253541.340253821</v>
      </c>
      <c r="G1094" s="10">
        <f t="shared" si="230"/>
        <v>365</v>
      </c>
      <c r="H1094" s="7">
        <f t="shared" si="238"/>
        <v>-88678.918824260065</v>
      </c>
      <c r="I1094" s="16">
        <f>SUMIFS('Filing Data'!$X:$X,'Filing Data'!$D:$D,'Benchmark Value'!$B1094)</f>
        <v>0</v>
      </c>
      <c r="J1094" s="16">
        <f t="shared" si="234"/>
        <v>57493512.713882759</v>
      </c>
      <c r="K1094" s="10">
        <f>SUM(I$11:I1093)</f>
        <v>28015936.438124154</v>
      </c>
      <c r="L1094" s="27">
        <f t="shared" si="231"/>
        <v>365</v>
      </c>
      <c r="M1094" s="7">
        <f t="shared" si="239"/>
        <v>157516.47318871989</v>
      </c>
      <c r="N1094" s="7">
        <f>IF(ISNA(VLOOKUP(B1094,'Distribution Data'!$G:$H,2,FALSE)),0,VLOOKUP(B1094,'Distribution Data'!$G:$H,2,FALSE))</f>
        <v>0</v>
      </c>
      <c r="O1094" s="16">
        <f>IF(ISNA(INDEX($C1093:$C$3618,MATCH(TRUE,INDEX($C1093:$C$3618&lt;&gt;$C1093,0),0))), O1093, INDEX($C1093:$C$3618,MATCH(TRUE,INDEX($C1093:$C$3618&lt;&gt;$C1093,0),0)))</f>
        <v>2880621377.903244</v>
      </c>
      <c r="P1094" s="16">
        <f t="shared" si="243"/>
        <v>2733472392.1967983</v>
      </c>
      <c r="Q1094" s="27">
        <f t="shared" si="235"/>
        <v>53</v>
      </c>
      <c r="R1094" s="7">
        <f t="shared" si="240"/>
        <v>2776395.9567253906</v>
      </c>
      <c r="S1094" s="7">
        <f t="shared" si="232"/>
        <v>2530200.5647124108</v>
      </c>
      <c r="T1094" s="5">
        <f>VLOOKUP($B1094,'Benchmark Data'!$A:$B,2,FALSE)</f>
        <v>17.72</v>
      </c>
      <c r="U1094" s="12">
        <f t="shared" si="241"/>
        <v>1.129305597151487E-3</v>
      </c>
      <c r="V1094" s="7">
        <f t="shared" si="242"/>
        <v>3593556565.2614584</v>
      </c>
    </row>
    <row r="1095" spans="1:22" x14ac:dyDescent="0.25">
      <c r="A1095" s="5">
        <f t="shared" si="233"/>
        <v>2006</v>
      </c>
      <c r="B1095" s="6">
        <f t="shared" si="236"/>
        <v>39035</v>
      </c>
      <c r="C1095" s="7">
        <f>MAX(SUMIFS('Filing Data'!$V:$V,'Filing Data'!$D:$D,'Benchmark Value'!$B1095),C1094)</f>
        <v>2733472392.1967983</v>
      </c>
      <c r="D1095" s="7">
        <f>SUMIFS('Filing Data'!$Z:$Z,'Filing Data'!$D:$D,'Benchmark Value'!$B1095)</f>
        <v>0</v>
      </c>
      <c r="E1095" s="16">
        <f t="shared" si="237"/>
        <v>-32367805.370854922</v>
      </c>
      <c r="F1095" s="10">
        <f>SUM(D$11:D1094)</f>
        <v>-15253541.340253821</v>
      </c>
      <c r="G1095" s="10">
        <f t="shared" si="230"/>
        <v>365</v>
      </c>
      <c r="H1095" s="7">
        <f t="shared" si="238"/>
        <v>-88678.918824260065</v>
      </c>
      <c r="I1095" s="16">
        <f>SUMIFS('Filing Data'!$X:$X,'Filing Data'!$D:$D,'Benchmark Value'!$B1095)</f>
        <v>0</v>
      </c>
      <c r="J1095" s="16">
        <f t="shared" si="234"/>
        <v>57493512.713882759</v>
      </c>
      <c r="K1095" s="10">
        <f>SUM(I$11:I1094)</f>
        <v>28015936.438124154</v>
      </c>
      <c r="L1095" s="27">
        <f t="shared" si="231"/>
        <v>365</v>
      </c>
      <c r="M1095" s="7">
        <f t="shared" si="239"/>
        <v>157516.47318871989</v>
      </c>
      <c r="N1095" s="7">
        <f>IF(ISNA(VLOOKUP(B1095,'Distribution Data'!$G:$H,2,FALSE)),0,VLOOKUP(B1095,'Distribution Data'!$G:$H,2,FALSE))</f>
        <v>0</v>
      </c>
      <c r="O1095" s="16">
        <f>IF(ISNA(INDEX($C1094:$C$3618,MATCH(TRUE,INDEX($C1094:$C$3618&lt;&gt;$C1094,0),0))), O1094, INDEX($C1094:$C$3618,MATCH(TRUE,INDEX($C1094:$C$3618&lt;&gt;$C1094,0),0)))</f>
        <v>2880621377.903244</v>
      </c>
      <c r="P1095" s="16">
        <f t="shared" si="243"/>
        <v>2733472392.1967983</v>
      </c>
      <c r="Q1095" s="27">
        <f t="shared" si="235"/>
        <v>53</v>
      </c>
      <c r="R1095" s="7">
        <f t="shared" si="240"/>
        <v>2776395.9567253906</v>
      </c>
      <c r="S1095" s="7">
        <f t="shared" si="232"/>
        <v>2530200.5647124108</v>
      </c>
      <c r="T1095" s="5">
        <f>VLOOKUP($B1095,'Benchmark Data'!$A:$B,2,FALSE)</f>
        <v>17.97</v>
      </c>
      <c r="U1095" s="12">
        <f t="shared" si="241"/>
        <v>1.400975561853285E-2</v>
      </c>
      <c r="V1095" s="7">
        <f t="shared" si="242"/>
        <v>3646785927.2999501</v>
      </c>
    </row>
    <row r="1096" spans="1:22" x14ac:dyDescent="0.25">
      <c r="A1096" s="5">
        <f t="shared" si="233"/>
        <v>2006</v>
      </c>
      <c r="B1096" s="6">
        <f t="shared" si="236"/>
        <v>39036</v>
      </c>
      <c r="C1096" s="7">
        <f>MAX(SUMIFS('Filing Data'!$V:$V,'Filing Data'!$D:$D,'Benchmark Value'!$B1096),C1095)</f>
        <v>2733472392.1967983</v>
      </c>
      <c r="D1096" s="7">
        <f>SUMIFS('Filing Data'!$Z:$Z,'Filing Data'!$D:$D,'Benchmark Value'!$B1096)</f>
        <v>0</v>
      </c>
      <c r="E1096" s="16">
        <f t="shared" si="237"/>
        <v>-32367805.370854922</v>
      </c>
      <c r="F1096" s="10">
        <f>SUM(D$11:D1095)</f>
        <v>-15253541.340253821</v>
      </c>
      <c r="G1096" s="10">
        <f t="shared" si="230"/>
        <v>365</v>
      </c>
      <c r="H1096" s="7">
        <f t="shared" si="238"/>
        <v>-88678.918824260065</v>
      </c>
      <c r="I1096" s="16">
        <f>SUMIFS('Filing Data'!$X:$X,'Filing Data'!$D:$D,'Benchmark Value'!$B1096)</f>
        <v>0</v>
      </c>
      <c r="J1096" s="16">
        <f t="shared" si="234"/>
        <v>57493512.713882759</v>
      </c>
      <c r="K1096" s="10">
        <f>SUM(I$11:I1095)</f>
        <v>28015936.438124154</v>
      </c>
      <c r="L1096" s="27">
        <f t="shared" si="231"/>
        <v>365</v>
      </c>
      <c r="M1096" s="7">
        <f t="shared" si="239"/>
        <v>157516.47318871989</v>
      </c>
      <c r="N1096" s="7">
        <f>IF(ISNA(VLOOKUP(B1096,'Distribution Data'!$G:$H,2,FALSE)),0,VLOOKUP(B1096,'Distribution Data'!$G:$H,2,FALSE))</f>
        <v>0</v>
      </c>
      <c r="O1096" s="16">
        <f>IF(ISNA(INDEX($C1095:$C$3618,MATCH(TRUE,INDEX($C1095:$C$3618&lt;&gt;$C1095,0),0))), O1095, INDEX($C1095:$C$3618,MATCH(TRUE,INDEX($C1095:$C$3618&lt;&gt;$C1095,0),0)))</f>
        <v>2880621377.903244</v>
      </c>
      <c r="P1096" s="16">
        <f t="shared" si="243"/>
        <v>2733472392.1967983</v>
      </c>
      <c r="Q1096" s="27">
        <f t="shared" si="235"/>
        <v>53</v>
      </c>
      <c r="R1096" s="7">
        <f t="shared" si="240"/>
        <v>2776395.9567253906</v>
      </c>
      <c r="S1096" s="7">
        <f t="shared" si="232"/>
        <v>2530200.5647124108</v>
      </c>
      <c r="T1096" s="5">
        <f>VLOOKUP($B1096,'Benchmark Data'!$A:$B,2,FALSE)</f>
        <v>17.96</v>
      </c>
      <c r="U1096" s="12">
        <f t="shared" si="241"/>
        <v>-5.5663792141397779E-4</v>
      </c>
      <c r="V1096" s="7">
        <f t="shared" si="242"/>
        <v>3647286753.3920422</v>
      </c>
    </row>
    <row r="1097" spans="1:22" x14ac:dyDescent="0.25">
      <c r="A1097" s="5">
        <f t="shared" si="233"/>
        <v>2006</v>
      </c>
      <c r="B1097" s="6">
        <f t="shared" si="236"/>
        <v>39037</v>
      </c>
      <c r="C1097" s="7">
        <f>MAX(SUMIFS('Filing Data'!$V:$V,'Filing Data'!$D:$D,'Benchmark Value'!$B1097),C1096)</f>
        <v>2733472392.1967983</v>
      </c>
      <c r="D1097" s="7">
        <f>SUMIFS('Filing Data'!$Z:$Z,'Filing Data'!$D:$D,'Benchmark Value'!$B1097)</f>
        <v>0</v>
      </c>
      <c r="E1097" s="16">
        <f t="shared" si="237"/>
        <v>-32367805.370854922</v>
      </c>
      <c r="F1097" s="10">
        <f>SUM(D$11:D1096)</f>
        <v>-15253541.340253821</v>
      </c>
      <c r="G1097" s="10">
        <f t="shared" si="230"/>
        <v>365</v>
      </c>
      <c r="H1097" s="7">
        <f t="shared" si="238"/>
        <v>-88678.918824260065</v>
      </c>
      <c r="I1097" s="16">
        <f>SUMIFS('Filing Data'!$X:$X,'Filing Data'!$D:$D,'Benchmark Value'!$B1097)</f>
        <v>0</v>
      </c>
      <c r="J1097" s="16">
        <f t="shared" si="234"/>
        <v>57493512.713882759</v>
      </c>
      <c r="K1097" s="10">
        <f>SUM(I$11:I1096)</f>
        <v>28015936.438124154</v>
      </c>
      <c r="L1097" s="27">
        <f t="shared" si="231"/>
        <v>365</v>
      </c>
      <c r="M1097" s="7">
        <f t="shared" si="239"/>
        <v>157516.47318871989</v>
      </c>
      <c r="N1097" s="7">
        <f>IF(ISNA(VLOOKUP(B1097,'Distribution Data'!$G:$H,2,FALSE)),0,VLOOKUP(B1097,'Distribution Data'!$G:$H,2,FALSE))</f>
        <v>0</v>
      </c>
      <c r="O1097" s="16">
        <f>IF(ISNA(INDEX($C1096:$C$3618,MATCH(TRUE,INDEX($C1096:$C$3618&lt;&gt;$C1096,0),0))), O1096, INDEX($C1096:$C$3618,MATCH(TRUE,INDEX($C1096:$C$3618&lt;&gt;$C1096,0),0)))</f>
        <v>2880621377.903244</v>
      </c>
      <c r="P1097" s="16">
        <f t="shared" si="243"/>
        <v>2733472392.1967983</v>
      </c>
      <c r="Q1097" s="27">
        <f t="shared" si="235"/>
        <v>53</v>
      </c>
      <c r="R1097" s="7">
        <f t="shared" si="240"/>
        <v>2776395.9567253906</v>
      </c>
      <c r="S1097" s="7">
        <f t="shared" si="232"/>
        <v>2530200.5647124108</v>
      </c>
      <c r="T1097" s="5">
        <f>VLOOKUP($B1097,'Benchmark Data'!$A:$B,2,FALSE)</f>
        <v>18.09</v>
      </c>
      <c r="U1097" s="12">
        <f t="shared" si="241"/>
        <v>7.2122365331500939E-3</v>
      </c>
      <c r="V1097" s="7">
        <f t="shared" si="242"/>
        <v>3676217136.470171</v>
      </c>
    </row>
    <row r="1098" spans="1:22" x14ac:dyDescent="0.25">
      <c r="A1098" s="5">
        <f t="shared" si="233"/>
        <v>2006</v>
      </c>
      <c r="B1098" s="6">
        <f t="shared" si="236"/>
        <v>39038</v>
      </c>
      <c r="C1098" s="7">
        <f>MAX(SUMIFS('Filing Data'!$V:$V,'Filing Data'!$D:$D,'Benchmark Value'!$B1098),C1097)</f>
        <v>2733472392.1967983</v>
      </c>
      <c r="D1098" s="7">
        <f>SUMIFS('Filing Data'!$Z:$Z,'Filing Data'!$D:$D,'Benchmark Value'!$B1098)</f>
        <v>0</v>
      </c>
      <c r="E1098" s="16">
        <f t="shared" si="237"/>
        <v>-32367805.370854922</v>
      </c>
      <c r="F1098" s="10">
        <f>SUM(D$11:D1097)</f>
        <v>-15253541.340253821</v>
      </c>
      <c r="G1098" s="10">
        <f t="shared" si="230"/>
        <v>365</v>
      </c>
      <c r="H1098" s="7">
        <f t="shared" si="238"/>
        <v>-88678.918824260065</v>
      </c>
      <c r="I1098" s="16">
        <f>SUMIFS('Filing Data'!$X:$X,'Filing Data'!$D:$D,'Benchmark Value'!$B1098)</f>
        <v>0</v>
      </c>
      <c r="J1098" s="16">
        <f t="shared" si="234"/>
        <v>57493512.713882759</v>
      </c>
      <c r="K1098" s="10">
        <f>SUM(I$11:I1097)</f>
        <v>28015936.438124154</v>
      </c>
      <c r="L1098" s="27">
        <f t="shared" si="231"/>
        <v>365</v>
      </c>
      <c r="M1098" s="7">
        <f t="shared" si="239"/>
        <v>157516.47318871989</v>
      </c>
      <c r="N1098" s="7">
        <f>IF(ISNA(VLOOKUP(B1098,'Distribution Data'!$G:$H,2,FALSE)),0,VLOOKUP(B1098,'Distribution Data'!$G:$H,2,FALSE))</f>
        <v>0</v>
      </c>
      <c r="O1098" s="16">
        <f>IF(ISNA(INDEX($C1097:$C$3618,MATCH(TRUE,INDEX($C1097:$C$3618&lt;&gt;$C1097,0),0))), O1097, INDEX($C1097:$C$3618,MATCH(TRUE,INDEX($C1097:$C$3618&lt;&gt;$C1097,0),0)))</f>
        <v>2880621377.903244</v>
      </c>
      <c r="P1098" s="16">
        <f t="shared" si="243"/>
        <v>2733472392.1967983</v>
      </c>
      <c r="Q1098" s="27">
        <f t="shared" si="235"/>
        <v>53</v>
      </c>
      <c r="R1098" s="7">
        <f t="shared" si="240"/>
        <v>2776395.9567253906</v>
      </c>
      <c r="S1098" s="7">
        <f t="shared" si="232"/>
        <v>2530200.5647124108</v>
      </c>
      <c r="T1098" s="5">
        <f>VLOOKUP($B1098,'Benchmark Data'!$A:$B,2,FALSE)</f>
        <v>18.03</v>
      </c>
      <c r="U1098" s="12">
        <f t="shared" si="241"/>
        <v>-3.3222621919777365E-3</v>
      </c>
      <c r="V1098" s="7">
        <f t="shared" si="242"/>
        <v>3666554245.3716331</v>
      </c>
    </row>
    <row r="1099" spans="1:22" x14ac:dyDescent="0.25">
      <c r="A1099" s="5">
        <f t="shared" si="233"/>
        <v>2006</v>
      </c>
      <c r="B1099" s="6">
        <f t="shared" si="236"/>
        <v>39039</v>
      </c>
      <c r="C1099" s="7">
        <f>MAX(SUMIFS('Filing Data'!$V:$V,'Filing Data'!$D:$D,'Benchmark Value'!$B1099),C1098)</f>
        <v>2733472392.1967983</v>
      </c>
      <c r="D1099" s="7">
        <f>SUMIFS('Filing Data'!$Z:$Z,'Filing Data'!$D:$D,'Benchmark Value'!$B1099)</f>
        <v>0</v>
      </c>
      <c r="E1099" s="16">
        <f t="shared" si="237"/>
        <v>-32367805.370854922</v>
      </c>
      <c r="F1099" s="10">
        <f>SUM(D$11:D1098)</f>
        <v>-15253541.340253821</v>
      </c>
      <c r="G1099" s="10">
        <f t="shared" ref="G1099:G1162" si="244">COUNTIFS(F$11:F$3618,F1099,A$11:A$3618,YEAR(B1099))</f>
        <v>365</v>
      </c>
      <c r="H1099" s="7">
        <f t="shared" si="238"/>
        <v>-88678.918824260065</v>
      </c>
      <c r="I1099" s="16">
        <f>SUMIFS('Filing Data'!$X:$X,'Filing Data'!$D:$D,'Benchmark Value'!$B1099)</f>
        <v>0</v>
      </c>
      <c r="J1099" s="16">
        <f t="shared" si="234"/>
        <v>57493512.713882759</v>
      </c>
      <c r="K1099" s="10">
        <f>SUM(I$11:I1098)</f>
        <v>28015936.438124154</v>
      </c>
      <c r="L1099" s="27">
        <f t="shared" ref="L1099:L1162" si="245">COUNTIFS(K$11:K$3618,K1099,A$11:A$3618,YEAR(B1099))</f>
        <v>365</v>
      </c>
      <c r="M1099" s="7">
        <f t="shared" si="239"/>
        <v>157516.47318871989</v>
      </c>
      <c r="N1099" s="7">
        <f>IF(ISNA(VLOOKUP(B1099,'Distribution Data'!$G:$H,2,FALSE)),0,VLOOKUP(B1099,'Distribution Data'!$G:$H,2,FALSE))</f>
        <v>0</v>
      </c>
      <c r="O1099" s="16">
        <f>IF(ISNA(INDEX($C1098:$C$3618,MATCH(TRUE,INDEX($C1098:$C$3618&lt;&gt;$C1098,0),0))), O1098, INDEX($C1098:$C$3618,MATCH(TRUE,INDEX($C1098:$C$3618&lt;&gt;$C1098,0),0)))</f>
        <v>2880621377.903244</v>
      </c>
      <c r="P1099" s="16">
        <f t="shared" si="243"/>
        <v>2733472392.1967983</v>
      </c>
      <c r="Q1099" s="27">
        <f t="shared" si="235"/>
        <v>53</v>
      </c>
      <c r="R1099" s="7">
        <f t="shared" si="240"/>
        <v>2776395.9567253906</v>
      </c>
      <c r="S1099" s="7">
        <f t="shared" ref="S1099:S1162" si="246">IF(AND($E$3&lt;&gt;"Y",$E$4&lt;&gt;"Y"),R1099-N1099+H1099, IF(AND($E$3="Y",$E$4="Y"), R1099-N1099-M1099, IF($E$4="Y", R1099-N1099-M1099+H1099, IF($E$3="Y", R1099-N1099, R1099-N1099))))</f>
        <v>2530200.5647124108</v>
      </c>
      <c r="T1099" s="5">
        <f>VLOOKUP($B1099,'Benchmark Data'!$A:$B,2,FALSE)</f>
        <v>18.03</v>
      </c>
      <c r="U1099" s="12">
        <f t="shared" si="241"/>
        <v>0</v>
      </c>
      <c r="V1099" s="7">
        <f t="shared" si="242"/>
        <v>3669084445.9363456</v>
      </c>
    </row>
    <row r="1100" spans="1:22" x14ac:dyDescent="0.25">
      <c r="A1100" s="5">
        <f t="shared" ref="A1100:A1163" si="247">YEAR(B1100)</f>
        <v>2006</v>
      </c>
      <c r="B1100" s="6">
        <f t="shared" si="236"/>
        <v>39040</v>
      </c>
      <c r="C1100" s="7">
        <f>MAX(SUMIFS('Filing Data'!$V:$V,'Filing Data'!$D:$D,'Benchmark Value'!$B1100),C1099)</f>
        <v>2733472392.1967983</v>
      </c>
      <c r="D1100" s="7">
        <f>SUMIFS('Filing Data'!$Z:$Z,'Filing Data'!$D:$D,'Benchmark Value'!$B1100)</f>
        <v>0</v>
      </c>
      <c r="E1100" s="16">
        <f t="shared" si="237"/>
        <v>-32367805.370854922</v>
      </c>
      <c r="F1100" s="10">
        <f>SUM(D$11:D1099)</f>
        <v>-15253541.340253821</v>
      </c>
      <c r="G1100" s="10">
        <f t="shared" si="244"/>
        <v>365</v>
      </c>
      <c r="H1100" s="7">
        <f t="shared" si="238"/>
        <v>-88678.918824260065</v>
      </c>
      <c r="I1100" s="16">
        <f>SUMIFS('Filing Data'!$X:$X,'Filing Data'!$D:$D,'Benchmark Value'!$B1100)</f>
        <v>0</v>
      </c>
      <c r="J1100" s="16">
        <f t="shared" ref="J1100:J1163" si="248">IF(I1100&lt;&gt;0,J1099,IF(ISNA(INDEX($I1100:$I1464,MATCH(TRUE,INDEX($I1100:$I1464&lt;&gt;$I1100,0),0))),0,INDEX($I1100:$I1464,MATCH(TRUE,INDEX($I1100:$I1464&lt;&gt;$I1100,0),0))))</f>
        <v>57493512.713882759</v>
      </c>
      <c r="K1100" s="10">
        <f>SUM(I$11:I1099)</f>
        <v>28015936.438124154</v>
      </c>
      <c r="L1100" s="27">
        <f t="shared" si="245"/>
        <v>365</v>
      </c>
      <c r="M1100" s="7">
        <f t="shared" si="239"/>
        <v>157516.47318871989</v>
      </c>
      <c r="N1100" s="7">
        <f>IF(ISNA(VLOOKUP(B1100,'Distribution Data'!$G:$H,2,FALSE)),0,VLOOKUP(B1100,'Distribution Data'!$G:$H,2,FALSE))</f>
        <v>0</v>
      </c>
      <c r="O1100" s="16">
        <f>IF(ISNA(INDEX($C1099:$C$3618,MATCH(TRUE,INDEX($C1099:$C$3618&lt;&gt;$C1099,0),0))), O1099, INDEX($C1099:$C$3618,MATCH(TRUE,INDEX($C1099:$C$3618&lt;&gt;$C1099,0),0)))</f>
        <v>2880621377.903244</v>
      </c>
      <c r="P1100" s="16">
        <f t="shared" si="243"/>
        <v>2733472392.1967983</v>
      </c>
      <c r="Q1100" s="27">
        <f t="shared" ref="Q1100:Q1163" si="249">MATCH($O1100,$C$11:$C$3618,0)-MATCH($C1099,$C$11:$C$3618,0)</f>
        <v>53</v>
      </c>
      <c r="R1100" s="7">
        <f t="shared" si="240"/>
        <v>2776395.9567253906</v>
      </c>
      <c r="S1100" s="7">
        <f t="shared" si="246"/>
        <v>2530200.5647124108</v>
      </c>
      <c r="T1100" s="5">
        <f>VLOOKUP($B1100,'Benchmark Data'!$A:$B,2,FALSE)</f>
        <v>18.03</v>
      </c>
      <c r="U1100" s="12">
        <f t="shared" si="241"/>
        <v>0</v>
      </c>
      <c r="V1100" s="7">
        <f t="shared" si="242"/>
        <v>3671614646.5010581</v>
      </c>
    </row>
    <row r="1101" spans="1:22" x14ac:dyDescent="0.25">
      <c r="A1101" s="5">
        <f t="shared" si="247"/>
        <v>2006</v>
      </c>
      <c r="B1101" s="6">
        <f t="shared" ref="B1101:B1164" si="250">B1100+1</f>
        <v>39041</v>
      </c>
      <c r="C1101" s="7">
        <f>MAX(SUMIFS('Filing Data'!$V:$V,'Filing Data'!$D:$D,'Benchmark Value'!$B1101),C1100)</f>
        <v>2733472392.1967983</v>
      </c>
      <c r="D1101" s="7">
        <f>SUMIFS('Filing Data'!$Z:$Z,'Filing Data'!$D:$D,'Benchmark Value'!$B1101)</f>
        <v>0</v>
      </c>
      <c r="E1101" s="16">
        <f t="shared" ref="E1101:E1164" si="251">IF(D1101&lt;&gt;0,E1100,IF(ISNA(INDEX($D1101:$D1465,MATCH(TRUE,INDEX($D1101:$D1465&lt;&gt;$D1101,0),0))),0,INDEX($D1101:$D1465,MATCH(TRUE,INDEX($D1101:$D1465&lt;&gt;$D1101,0),0))))</f>
        <v>-32367805.370854922</v>
      </c>
      <c r="F1101" s="10">
        <f>SUM(D$11:D1100)</f>
        <v>-15253541.340253821</v>
      </c>
      <c r="G1101" s="10">
        <f t="shared" si="244"/>
        <v>365</v>
      </c>
      <c r="H1101" s="7">
        <f t="shared" ref="H1101:H1164" si="252">E1101/G1101</f>
        <v>-88678.918824260065</v>
      </c>
      <c r="I1101" s="16">
        <f>SUMIFS('Filing Data'!$X:$X,'Filing Data'!$D:$D,'Benchmark Value'!$B1101)</f>
        <v>0</v>
      </c>
      <c r="J1101" s="16">
        <f t="shared" si="248"/>
        <v>57493512.713882759</v>
      </c>
      <c r="K1101" s="10">
        <f>SUM(I$11:I1100)</f>
        <v>28015936.438124154</v>
      </c>
      <c r="L1101" s="27">
        <f t="shared" si="245"/>
        <v>365</v>
      </c>
      <c r="M1101" s="7">
        <f t="shared" ref="M1101:M1164" si="253">J1101/L1101</f>
        <v>157516.47318871989</v>
      </c>
      <c r="N1101" s="7">
        <f>IF(ISNA(VLOOKUP(B1101,'Distribution Data'!$G:$H,2,FALSE)),0,VLOOKUP(B1101,'Distribution Data'!$G:$H,2,FALSE))</f>
        <v>0</v>
      </c>
      <c r="O1101" s="16">
        <f>IF(ISNA(INDEX($C1100:$C$3618,MATCH(TRUE,INDEX($C1100:$C$3618&lt;&gt;$C1100,0),0))), O1100, INDEX($C1100:$C$3618,MATCH(TRUE,INDEX($C1100:$C$3618&lt;&gt;$C1100,0),0)))</f>
        <v>2880621377.903244</v>
      </c>
      <c r="P1101" s="16">
        <f t="shared" si="243"/>
        <v>2733472392.1967983</v>
      </c>
      <c r="Q1101" s="27">
        <f t="shared" si="249"/>
        <v>53</v>
      </c>
      <c r="R1101" s="7">
        <f t="shared" ref="R1101:R1164" si="254">IF(Q1101=0, 0, (O1101-P1101)/Q1101)</f>
        <v>2776395.9567253906</v>
      </c>
      <c r="S1101" s="7">
        <f t="shared" si="246"/>
        <v>2530200.5647124108</v>
      </c>
      <c r="T1101" s="5">
        <f>VLOOKUP($B1101,'Benchmark Data'!$A:$B,2,FALSE)</f>
        <v>18.62</v>
      </c>
      <c r="U1101" s="12">
        <f t="shared" ref="U1101:U1164" si="255">LN(T1101/T1100)</f>
        <v>3.2199234633695083E-2</v>
      </c>
      <c r="V1101" s="7">
        <f t="shared" ref="V1101:V1164" si="256">V1100*EXP($U1101)+$S1101</f>
        <v>3794291970.8281455</v>
      </c>
    </row>
    <row r="1102" spans="1:22" x14ac:dyDescent="0.25">
      <c r="A1102" s="5">
        <f t="shared" si="247"/>
        <v>2006</v>
      </c>
      <c r="B1102" s="6">
        <f t="shared" si="250"/>
        <v>39042</v>
      </c>
      <c r="C1102" s="7">
        <f>MAX(SUMIFS('Filing Data'!$V:$V,'Filing Data'!$D:$D,'Benchmark Value'!$B1102),C1101)</f>
        <v>2733472392.1967983</v>
      </c>
      <c r="D1102" s="7">
        <f>SUMIFS('Filing Data'!$Z:$Z,'Filing Data'!$D:$D,'Benchmark Value'!$B1102)</f>
        <v>0</v>
      </c>
      <c r="E1102" s="16">
        <f t="shared" si="251"/>
        <v>-32367805.370854922</v>
      </c>
      <c r="F1102" s="10">
        <f>SUM(D$11:D1101)</f>
        <v>-15253541.340253821</v>
      </c>
      <c r="G1102" s="10">
        <f t="shared" si="244"/>
        <v>365</v>
      </c>
      <c r="H1102" s="7">
        <f t="shared" si="252"/>
        <v>-88678.918824260065</v>
      </c>
      <c r="I1102" s="16">
        <f>SUMIFS('Filing Data'!$X:$X,'Filing Data'!$D:$D,'Benchmark Value'!$B1102)</f>
        <v>0</v>
      </c>
      <c r="J1102" s="16">
        <f t="shared" si="248"/>
        <v>57493512.713882759</v>
      </c>
      <c r="K1102" s="10">
        <f>SUM(I$11:I1101)</f>
        <v>28015936.438124154</v>
      </c>
      <c r="L1102" s="27">
        <f t="shared" si="245"/>
        <v>365</v>
      </c>
      <c r="M1102" s="7">
        <f t="shared" si="253"/>
        <v>157516.47318871989</v>
      </c>
      <c r="N1102" s="7">
        <f>IF(ISNA(VLOOKUP(B1102,'Distribution Data'!$G:$H,2,FALSE)),0,VLOOKUP(B1102,'Distribution Data'!$G:$H,2,FALSE))</f>
        <v>0</v>
      </c>
      <c r="O1102" s="16">
        <f>IF(ISNA(INDEX($C1101:$C$3618,MATCH(TRUE,INDEX($C1101:$C$3618&lt;&gt;$C1101,0),0))), O1101, INDEX($C1101:$C$3618,MATCH(TRUE,INDEX($C1101:$C$3618&lt;&gt;$C1101,0),0)))</f>
        <v>2880621377.903244</v>
      </c>
      <c r="P1102" s="16">
        <f t="shared" si="243"/>
        <v>2733472392.1967983</v>
      </c>
      <c r="Q1102" s="27">
        <f t="shared" si="249"/>
        <v>53</v>
      </c>
      <c r="R1102" s="7">
        <f t="shared" si="254"/>
        <v>2776395.9567253906</v>
      </c>
      <c r="S1102" s="7">
        <f t="shared" si="246"/>
        <v>2530200.5647124108</v>
      </c>
      <c r="T1102" s="5">
        <f>VLOOKUP($B1102,'Benchmark Data'!$A:$B,2,FALSE)</f>
        <v>18.93</v>
      </c>
      <c r="U1102" s="12">
        <f t="shared" si="255"/>
        <v>1.6511693372310354E-2</v>
      </c>
      <c r="V1102" s="7">
        <f t="shared" si="256"/>
        <v>3859992445.8803296</v>
      </c>
    </row>
    <row r="1103" spans="1:22" x14ac:dyDescent="0.25">
      <c r="A1103" s="5">
        <f t="shared" si="247"/>
        <v>2006</v>
      </c>
      <c r="B1103" s="6">
        <f t="shared" si="250"/>
        <v>39043</v>
      </c>
      <c r="C1103" s="7">
        <f>MAX(SUMIFS('Filing Data'!$V:$V,'Filing Data'!$D:$D,'Benchmark Value'!$B1103),C1102)</f>
        <v>2733472392.1967983</v>
      </c>
      <c r="D1103" s="7">
        <f>SUMIFS('Filing Data'!$Z:$Z,'Filing Data'!$D:$D,'Benchmark Value'!$B1103)</f>
        <v>0</v>
      </c>
      <c r="E1103" s="16">
        <f t="shared" si="251"/>
        <v>-32367805.370854922</v>
      </c>
      <c r="F1103" s="10">
        <f>SUM(D$11:D1102)</f>
        <v>-15253541.340253821</v>
      </c>
      <c r="G1103" s="10">
        <f t="shared" si="244"/>
        <v>365</v>
      </c>
      <c r="H1103" s="7">
        <f t="shared" si="252"/>
        <v>-88678.918824260065</v>
      </c>
      <c r="I1103" s="16">
        <f>SUMIFS('Filing Data'!$X:$X,'Filing Data'!$D:$D,'Benchmark Value'!$B1103)</f>
        <v>0</v>
      </c>
      <c r="J1103" s="16">
        <f t="shared" si="248"/>
        <v>57493512.713882759</v>
      </c>
      <c r="K1103" s="10">
        <f>SUM(I$11:I1102)</f>
        <v>28015936.438124154</v>
      </c>
      <c r="L1103" s="27">
        <f t="shared" si="245"/>
        <v>365</v>
      </c>
      <c r="M1103" s="7">
        <f t="shared" si="253"/>
        <v>157516.47318871989</v>
      </c>
      <c r="N1103" s="7">
        <f>IF(ISNA(VLOOKUP(B1103,'Distribution Data'!$G:$H,2,FALSE)),0,VLOOKUP(B1103,'Distribution Data'!$G:$H,2,FALSE))</f>
        <v>0</v>
      </c>
      <c r="O1103" s="16">
        <f>IF(ISNA(INDEX($C1102:$C$3618,MATCH(TRUE,INDEX($C1102:$C$3618&lt;&gt;$C1102,0),0))), O1102, INDEX($C1102:$C$3618,MATCH(TRUE,INDEX($C1102:$C$3618&lt;&gt;$C1102,0),0)))</f>
        <v>2880621377.903244</v>
      </c>
      <c r="P1103" s="16">
        <f t="shared" si="243"/>
        <v>2733472392.1967983</v>
      </c>
      <c r="Q1103" s="27">
        <f t="shared" si="249"/>
        <v>53</v>
      </c>
      <c r="R1103" s="7">
        <f t="shared" si="254"/>
        <v>2776395.9567253906</v>
      </c>
      <c r="S1103" s="7">
        <f t="shared" si="246"/>
        <v>2530200.5647124108</v>
      </c>
      <c r="T1103" s="5">
        <f>VLOOKUP($B1103,'Benchmark Data'!$A:$B,2,FALSE)</f>
        <v>18.989999999999998</v>
      </c>
      <c r="U1103" s="12">
        <f t="shared" si="255"/>
        <v>3.1645596029629399E-3</v>
      </c>
      <c r="V1103" s="7">
        <f t="shared" si="256"/>
        <v>3874757170.8376894</v>
      </c>
    </row>
    <row r="1104" spans="1:22" x14ac:dyDescent="0.25">
      <c r="A1104" s="5">
        <f t="shared" si="247"/>
        <v>2006</v>
      </c>
      <c r="B1104" s="6">
        <f t="shared" si="250"/>
        <v>39044</v>
      </c>
      <c r="C1104" s="7">
        <f>MAX(SUMIFS('Filing Data'!$V:$V,'Filing Data'!$D:$D,'Benchmark Value'!$B1104),C1103)</f>
        <v>2733472392.1967983</v>
      </c>
      <c r="D1104" s="7">
        <f>SUMIFS('Filing Data'!$Z:$Z,'Filing Data'!$D:$D,'Benchmark Value'!$B1104)</f>
        <v>0</v>
      </c>
      <c r="E1104" s="16">
        <f t="shared" si="251"/>
        <v>-32367805.370854922</v>
      </c>
      <c r="F1104" s="10">
        <f>SUM(D$11:D1103)</f>
        <v>-15253541.340253821</v>
      </c>
      <c r="G1104" s="10">
        <f t="shared" si="244"/>
        <v>365</v>
      </c>
      <c r="H1104" s="7">
        <f t="shared" si="252"/>
        <v>-88678.918824260065</v>
      </c>
      <c r="I1104" s="16">
        <f>SUMIFS('Filing Data'!$X:$X,'Filing Data'!$D:$D,'Benchmark Value'!$B1104)</f>
        <v>0</v>
      </c>
      <c r="J1104" s="16">
        <f t="shared" si="248"/>
        <v>57493512.713882759</v>
      </c>
      <c r="K1104" s="10">
        <f>SUM(I$11:I1103)</f>
        <v>28015936.438124154</v>
      </c>
      <c r="L1104" s="27">
        <f t="shared" si="245"/>
        <v>365</v>
      </c>
      <c r="M1104" s="7">
        <f t="shared" si="253"/>
        <v>157516.47318871989</v>
      </c>
      <c r="N1104" s="7">
        <f>IF(ISNA(VLOOKUP(B1104,'Distribution Data'!$G:$H,2,FALSE)),0,VLOOKUP(B1104,'Distribution Data'!$G:$H,2,FALSE))</f>
        <v>0</v>
      </c>
      <c r="O1104" s="16">
        <f>IF(ISNA(INDEX($C1103:$C$3618,MATCH(TRUE,INDEX($C1103:$C$3618&lt;&gt;$C1103,0),0))), O1103, INDEX($C1103:$C$3618,MATCH(TRUE,INDEX($C1103:$C$3618&lt;&gt;$C1103,0),0)))</f>
        <v>2880621377.903244</v>
      </c>
      <c r="P1104" s="16">
        <f t="shared" si="243"/>
        <v>2733472392.1967983</v>
      </c>
      <c r="Q1104" s="27">
        <f t="shared" si="249"/>
        <v>53</v>
      </c>
      <c r="R1104" s="7">
        <f t="shared" si="254"/>
        <v>2776395.9567253906</v>
      </c>
      <c r="S1104" s="7">
        <f t="shared" si="246"/>
        <v>2530200.5647124108</v>
      </c>
      <c r="T1104" s="5">
        <f>VLOOKUP($B1104,'Benchmark Data'!$A:$B,2,FALSE)</f>
        <v>18.989999999999998</v>
      </c>
      <c r="U1104" s="12">
        <f t="shared" si="255"/>
        <v>0</v>
      </c>
      <c r="V1104" s="7">
        <f t="shared" si="256"/>
        <v>3877287371.4024019</v>
      </c>
    </row>
    <row r="1105" spans="1:22" x14ac:dyDescent="0.25">
      <c r="A1105" s="5">
        <f t="shared" si="247"/>
        <v>2006</v>
      </c>
      <c r="B1105" s="6">
        <f t="shared" si="250"/>
        <v>39045</v>
      </c>
      <c r="C1105" s="7">
        <f>MAX(SUMIFS('Filing Data'!$V:$V,'Filing Data'!$D:$D,'Benchmark Value'!$B1105),C1104)</f>
        <v>2733472392.1967983</v>
      </c>
      <c r="D1105" s="7">
        <f>SUMIFS('Filing Data'!$Z:$Z,'Filing Data'!$D:$D,'Benchmark Value'!$B1105)</f>
        <v>0</v>
      </c>
      <c r="E1105" s="16">
        <f t="shared" si="251"/>
        <v>-32367805.370854922</v>
      </c>
      <c r="F1105" s="10">
        <f>SUM(D$11:D1104)</f>
        <v>-15253541.340253821</v>
      </c>
      <c r="G1105" s="10">
        <f t="shared" si="244"/>
        <v>365</v>
      </c>
      <c r="H1105" s="7">
        <f t="shared" si="252"/>
        <v>-88678.918824260065</v>
      </c>
      <c r="I1105" s="16">
        <f>SUMIFS('Filing Data'!$X:$X,'Filing Data'!$D:$D,'Benchmark Value'!$B1105)</f>
        <v>0</v>
      </c>
      <c r="J1105" s="16">
        <f t="shared" si="248"/>
        <v>57493512.713882759</v>
      </c>
      <c r="K1105" s="10">
        <f>SUM(I$11:I1104)</f>
        <v>28015936.438124154</v>
      </c>
      <c r="L1105" s="27">
        <f t="shared" si="245"/>
        <v>365</v>
      </c>
      <c r="M1105" s="7">
        <f t="shared" si="253"/>
        <v>157516.47318871989</v>
      </c>
      <c r="N1105" s="7">
        <f>IF(ISNA(VLOOKUP(B1105,'Distribution Data'!$G:$H,2,FALSE)),0,VLOOKUP(B1105,'Distribution Data'!$G:$H,2,FALSE))</f>
        <v>0</v>
      </c>
      <c r="O1105" s="16">
        <f>IF(ISNA(INDEX($C1104:$C$3618,MATCH(TRUE,INDEX($C1104:$C$3618&lt;&gt;$C1104,0),0))), O1104, INDEX($C1104:$C$3618,MATCH(TRUE,INDEX($C1104:$C$3618&lt;&gt;$C1104,0),0)))</f>
        <v>2880621377.903244</v>
      </c>
      <c r="P1105" s="16">
        <f t="shared" si="243"/>
        <v>2733472392.1967983</v>
      </c>
      <c r="Q1105" s="27">
        <f t="shared" si="249"/>
        <v>53</v>
      </c>
      <c r="R1105" s="7">
        <f t="shared" si="254"/>
        <v>2776395.9567253906</v>
      </c>
      <c r="S1105" s="7">
        <f t="shared" si="246"/>
        <v>2530200.5647124108</v>
      </c>
      <c r="T1105" s="5">
        <f>VLOOKUP($B1105,'Benchmark Data'!$A:$B,2,FALSE)</f>
        <v>19.11</v>
      </c>
      <c r="U1105" s="12">
        <f t="shared" si="255"/>
        <v>6.2992334279871505E-3</v>
      </c>
      <c r="V1105" s="7">
        <f t="shared" si="256"/>
        <v>3904318598.0107317</v>
      </c>
    </row>
    <row r="1106" spans="1:22" x14ac:dyDescent="0.25">
      <c r="A1106" s="5">
        <f t="shared" si="247"/>
        <v>2006</v>
      </c>
      <c r="B1106" s="6">
        <f t="shared" si="250"/>
        <v>39046</v>
      </c>
      <c r="C1106" s="7">
        <f>MAX(SUMIFS('Filing Data'!$V:$V,'Filing Data'!$D:$D,'Benchmark Value'!$B1106),C1105)</f>
        <v>2733472392.1967983</v>
      </c>
      <c r="D1106" s="7">
        <f>SUMIFS('Filing Data'!$Z:$Z,'Filing Data'!$D:$D,'Benchmark Value'!$B1106)</f>
        <v>0</v>
      </c>
      <c r="E1106" s="16">
        <f t="shared" si="251"/>
        <v>-32367805.370854922</v>
      </c>
      <c r="F1106" s="10">
        <f>SUM(D$11:D1105)</f>
        <v>-15253541.340253821</v>
      </c>
      <c r="G1106" s="10">
        <f t="shared" si="244"/>
        <v>365</v>
      </c>
      <c r="H1106" s="7">
        <f t="shared" si="252"/>
        <v>-88678.918824260065</v>
      </c>
      <c r="I1106" s="16">
        <f>SUMIFS('Filing Data'!$X:$X,'Filing Data'!$D:$D,'Benchmark Value'!$B1106)</f>
        <v>0</v>
      </c>
      <c r="J1106" s="16">
        <f t="shared" si="248"/>
        <v>57493512.713882759</v>
      </c>
      <c r="K1106" s="10">
        <f>SUM(I$11:I1105)</f>
        <v>28015936.438124154</v>
      </c>
      <c r="L1106" s="27">
        <f t="shared" si="245"/>
        <v>365</v>
      </c>
      <c r="M1106" s="7">
        <f t="shared" si="253"/>
        <v>157516.47318871989</v>
      </c>
      <c r="N1106" s="7">
        <f>IF(ISNA(VLOOKUP(B1106,'Distribution Data'!$G:$H,2,FALSE)),0,VLOOKUP(B1106,'Distribution Data'!$G:$H,2,FALSE))</f>
        <v>0</v>
      </c>
      <c r="O1106" s="16">
        <f>IF(ISNA(INDEX($C1105:$C$3618,MATCH(TRUE,INDEX($C1105:$C$3618&lt;&gt;$C1105,0),0))), O1105, INDEX($C1105:$C$3618,MATCH(TRUE,INDEX($C1105:$C$3618&lt;&gt;$C1105,0),0)))</f>
        <v>2880621377.903244</v>
      </c>
      <c r="P1106" s="16">
        <f t="shared" si="243"/>
        <v>2733472392.1967983</v>
      </c>
      <c r="Q1106" s="27">
        <f t="shared" si="249"/>
        <v>53</v>
      </c>
      <c r="R1106" s="7">
        <f t="shared" si="254"/>
        <v>2776395.9567253906</v>
      </c>
      <c r="S1106" s="7">
        <f t="shared" si="246"/>
        <v>2530200.5647124108</v>
      </c>
      <c r="T1106" s="5">
        <f>VLOOKUP($B1106,'Benchmark Data'!$A:$B,2,FALSE)</f>
        <v>19.11</v>
      </c>
      <c r="U1106" s="12">
        <f t="shared" si="255"/>
        <v>0</v>
      </c>
      <c r="V1106" s="7">
        <f t="shared" si="256"/>
        <v>3906848798.5754442</v>
      </c>
    </row>
    <row r="1107" spans="1:22" x14ac:dyDescent="0.25">
      <c r="A1107" s="5">
        <f t="shared" si="247"/>
        <v>2006</v>
      </c>
      <c r="B1107" s="6">
        <f t="shared" si="250"/>
        <v>39047</v>
      </c>
      <c r="C1107" s="7">
        <f>MAX(SUMIFS('Filing Data'!$V:$V,'Filing Data'!$D:$D,'Benchmark Value'!$B1107),C1106)</f>
        <v>2733472392.1967983</v>
      </c>
      <c r="D1107" s="7">
        <f>SUMIFS('Filing Data'!$Z:$Z,'Filing Data'!$D:$D,'Benchmark Value'!$B1107)</f>
        <v>0</v>
      </c>
      <c r="E1107" s="16">
        <f t="shared" si="251"/>
        <v>-32367805.370854922</v>
      </c>
      <c r="F1107" s="10">
        <f>SUM(D$11:D1106)</f>
        <v>-15253541.340253821</v>
      </c>
      <c r="G1107" s="10">
        <f t="shared" si="244"/>
        <v>365</v>
      </c>
      <c r="H1107" s="7">
        <f t="shared" si="252"/>
        <v>-88678.918824260065</v>
      </c>
      <c r="I1107" s="16">
        <f>SUMIFS('Filing Data'!$X:$X,'Filing Data'!$D:$D,'Benchmark Value'!$B1107)</f>
        <v>0</v>
      </c>
      <c r="J1107" s="16">
        <f t="shared" si="248"/>
        <v>57493512.713882759</v>
      </c>
      <c r="K1107" s="10">
        <f>SUM(I$11:I1106)</f>
        <v>28015936.438124154</v>
      </c>
      <c r="L1107" s="27">
        <f t="shared" si="245"/>
        <v>365</v>
      </c>
      <c r="M1107" s="7">
        <f t="shared" si="253"/>
        <v>157516.47318871989</v>
      </c>
      <c r="N1107" s="7">
        <f>IF(ISNA(VLOOKUP(B1107,'Distribution Data'!$G:$H,2,FALSE)),0,VLOOKUP(B1107,'Distribution Data'!$G:$H,2,FALSE))</f>
        <v>0</v>
      </c>
      <c r="O1107" s="16">
        <f>IF(ISNA(INDEX($C1106:$C$3618,MATCH(TRUE,INDEX($C1106:$C$3618&lt;&gt;$C1106,0),0))), O1106, INDEX($C1106:$C$3618,MATCH(TRUE,INDEX($C1106:$C$3618&lt;&gt;$C1106,0),0)))</f>
        <v>2880621377.903244</v>
      </c>
      <c r="P1107" s="16">
        <f t="shared" si="243"/>
        <v>2733472392.1967983</v>
      </c>
      <c r="Q1107" s="27">
        <f t="shared" si="249"/>
        <v>53</v>
      </c>
      <c r="R1107" s="7">
        <f t="shared" si="254"/>
        <v>2776395.9567253906</v>
      </c>
      <c r="S1107" s="7">
        <f t="shared" si="246"/>
        <v>2530200.5647124108</v>
      </c>
      <c r="T1107" s="5">
        <f>VLOOKUP($B1107,'Benchmark Data'!$A:$B,2,FALSE)</f>
        <v>19.11</v>
      </c>
      <c r="U1107" s="12">
        <f t="shared" si="255"/>
        <v>0</v>
      </c>
      <c r="V1107" s="7">
        <f t="shared" si="256"/>
        <v>3909378999.1401567</v>
      </c>
    </row>
    <row r="1108" spans="1:22" x14ac:dyDescent="0.25">
      <c r="A1108" s="5">
        <f t="shared" si="247"/>
        <v>2006</v>
      </c>
      <c r="B1108" s="6">
        <f t="shared" si="250"/>
        <v>39048</v>
      </c>
      <c r="C1108" s="7">
        <f>MAX(SUMIFS('Filing Data'!$V:$V,'Filing Data'!$D:$D,'Benchmark Value'!$B1108),C1107)</f>
        <v>2733472392.1967983</v>
      </c>
      <c r="D1108" s="7">
        <f>SUMIFS('Filing Data'!$Z:$Z,'Filing Data'!$D:$D,'Benchmark Value'!$B1108)</f>
        <v>0</v>
      </c>
      <c r="E1108" s="16">
        <f t="shared" si="251"/>
        <v>-32367805.370854922</v>
      </c>
      <c r="F1108" s="10">
        <f>SUM(D$11:D1107)</f>
        <v>-15253541.340253821</v>
      </c>
      <c r="G1108" s="10">
        <f t="shared" si="244"/>
        <v>365</v>
      </c>
      <c r="H1108" s="7">
        <f t="shared" si="252"/>
        <v>-88678.918824260065</v>
      </c>
      <c r="I1108" s="16">
        <f>SUMIFS('Filing Data'!$X:$X,'Filing Data'!$D:$D,'Benchmark Value'!$B1108)</f>
        <v>0</v>
      </c>
      <c r="J1108" s="16">
        <f t="shared" si="248"/>
        <v>57493512.713882759</v>
      </c>
      <c r="K1108" s="10">
        <f>SUM(I$11:I1107)</f>
        <v>28015936.438124154</v>
      </c>
      <c r="L1108" s="27">
        <f t="shared" si="245"/>
        <v>365</v>
      </c>
      <c r="M1108" s="7">
        <f t="shared" si="253"/>
        <v>157516.47318871989</v>
      </c>
      <c r="N1108" s="7">
        <f>IF(ISNA(VLOOKUP(B1108,'Distribution Data'!$G:$H,2,FALSE)),0,VLOOKUP(B1108,'Distribution Data'!$G:$H,2,FALSE))</f>
        <v>0</v>
      </c>
      <c r="O1108" s="16">
        <f>IF(ISNA(INDEX($C1107:$C$3618,MATCH(TRUE,INDEX($C1107:$C$3618&lt;&gt;$C1107,0),0))), O1107, INDEX($C1107:$C$3618,MATCH(TRUE,INDEX($C1107:$C$3618&lt;&gt;$C1107,0),0)))</f>
        <v>2880621377.903244</v>
      </c>
      <c r="P1108" s="16">
        <f t="shared" si="243"/>
        <v>2733472392.1967983</v>
      </c>
      <c r="Q1108" s="27">
        <f t="shared" si="249"/>
        <v>53</v>
      </c>
      <c r="R1108" s="7">
        <f t="shared" si="254"/>
        <v>2776395.9567253906</v>
      </c>
      <c r="S1108" s="7">
        <f t="shared" si="246"/>
        <v>2530200.5647124108</v>
      </c>
      <c r="T1108" s="5">
        <f>VLOOKUP($B1108,'Benchmark Data'!$A:$B,2,FALSE)</f>
        <v>18.61</v>
      </c>
      <c r="U1108" s="12">
        <f t="shared" si="255"/>
        <v>-2.6512687598022267E-2</v>
      </c>
      <c r="V1108" s="7">
        <f t="shared" si="256"/>
        <v>3809622988.3197265</v>
      </c>
    </row>
    <row r="1109" spans="1:22" x14ac:dyDescent="0.25">
      <c r="A1109" s="5">
        <f t="shared" si="247"/>
        <v>2006</v>
      </c>
      <c r="B1109" s="6">
        <f t="shared" si="250"/>
        <v>39049</v>
      </c>
      <c r="C1109" s="7">
        <f>MAX(SUMIFS('Filing Data'!$V:$V,'Filing Data'!$D:$D,'Benchmark Value'!$B1109),C1108)</f>
        <v>2733472392.1967983</v>
      </c>
      <c r="D1109" s="7">
        <f>SUMIFS('Filing Data'!$Z:$Z,'Filing Data'!$D:$D,'Benchmark Value'!$B1109)</f>
        <v>0</v>
      </c>
      <c r="E1109" s="16">
        <f t="shared" si="251"/>
        <v>-32367805.370854922</v>
      </c>
      <c r="F1109" s="10">
        <f>SUM(D$11:D1108)</f>
        <v>-15253541.340253821</v>
      </c>
      <c r="G1109" s="10">
        <f t="shared" si="244"/>
        <v>365</v>
      </c>
      <c r="H1109" s="7">
        <f t="shared" si="252"/>
        <v>-88678.918824260065</v>
      </c>
      <c r="I1109" s="16">
        <f>SUMIFS('Filing Data'!$X:$X,'Filing Data'!$D:$D,'Benchmark Value'!$B1109)</f>
        <v>0</v>
      </c>
      <c r="J1109" s="16">
        <f t="shared" si="248"/>
        <v>57493512.713882759</v>
      </c>
      <c r="K1109" s="10">
        <f>SUM(I$11:I1108)</f>
        <v>28015936.438124154</v>
      </c>
      <c r="L1109" s="27">
        <f t="shared" si="245"/>
        <v>365</v>
      </c>
      <c r="M1109" s="7">
        <f t="shared" si="253"/>
        <v>157516.47318871989</v>
      </c>
      <c r="N1109" s="7">
        <f>IF(ISNA(VLOOKUP(B1109,'Distribution Data'!$G:$H,2,FALSE)),0,VLOOKUP(B1109,'Distribution Data'!$G:$H,2,FALSE))</f>
        <v>0</v>
      </c>
      <c r="O1109" s="16">
        <f>IF(ISNA(INDEX($C1108:$C$3618,MATCH(TRUE,INDEX($C1108:$C$3618&lt;&gt;$C1108,0),0))), O1108, INDEX($C1108:$C$3618,MATCH(TRUE,INDEX($C1108:$C$3618&lt;&gt;$C1108,0),0)))</f>
        <v>2880621377.903244</v>
      </c>
      <c r="P1109" s="16">
        <f t="shared" si="243"/>
        <v>2733472392.1967983</v>
      </c>
      <c r="Q1109" s="27">
        <f t="shared" si="249"/>
        <v>53</v>
      </c>
      <c r="R1109" s="7">
        <f t="shared" si="254"/>
        <v>2776395.9567253906</v>
      </c>
      <c r="S1109" s="7">
        <f t="shared" si="246"/>
        <v>2530200.5647124108</v>
      </c>
      <c r="T1109" s="5">
        <f>VLOOKUP($B1109,'Benchmark Data'!$A:$B,2,FALSE)</f>
        <v>18.64</v>
      </c>
      <c r="U1109" s="12">
        <f t="shared" si="255"/>
        <v>1.6107386032857731E-3</v>
      </c>
      <c r="V1109" s="7">
        <f t="shared" si="256"/>
        <v>3818294440.3433104</v>
      </c>
    </row>
    <row r="1110" spans="1:22" x14ac:dyDescent="0.25">
      <c r="A1110" s="5">
        <f t="shared" si="247"/>
        <v>2006</v>
      </c>
      <c r="B1110" s="6">
        <f t="shared" si="250"/>
        <v>39050</v>
      </c>
      <c r="C1110" s="7">
        <f>MAX(SUMIFS('Filing Data'!$V:$V,'Filing Data'!$D:$D,'Benchmark Value'!$B1110),C1109)</f>
        <v>2733472392.1967983</v>
      </c>
      <c r="D1110" s="7">
        <f>SUMIFS('Filing Data'!$Z:$Z,'Filing Data'!$D:$D,'Benchmark Value'!$B1110)</f>
        <v>0</v>
      </c>
      <c r="E1110" s="16">
        <f t="shared" si="251"/>
        <v>-32367805.370854922</v>
      </c>
      <c r="F1110" s="10">
        <f>SUM(D$11:D1109)</f>
        <v>-15253541.340253821</v>
      </c>
      <c r="G1110" s="10">
        <f t="shared" si="244"/>
        <v>365</v>
      </c>
      <c r="H1110" s="7">
        <f t="shared" si="252"/>
        <v>-88678.918824260065</v>
      </c>
      <c r="I1110" s="16">
        <f>SUMIFS('Filing Data'!$X:$X,'Filing Data'!$D:$D,'Benchmark Value'!$B1110)</f>
        <v>0</v>
      </c>
      <c r="J1110" s="16">
        <f t="shared" si="248"/>
        <v>57493512.713882759</v>
      </c>
      <c r="K1110" s="10">
        <f>SUM(I$11:I1109)</f>
        <v>28015936.438124154</v>
      </c>
      <c r="L1110" s="27">
        <f t="shared" si="245"/>
        <v>365</v>
      </c>
      <c r="M1110" s="7">
        <f t="shared" si="253"/>
        <v>157516.47318871989</v>
      </c>
      <c r="N1110" s="7">
        <f>IF(ISNA(VLOOKUP(B1110,'Distribution Data'!$G:$H,2,FALSE)),0,VLOOKUP(B1110,'Distribution Data'!$G:$H,2,FALSE))</f>
        <v>0</v>
      </c>
      <c r="O1110" s="16">
        <f>IF(ISNA(INDEX($C1109:$C$3618,MATCH(TRUE,INDEX($C1109:$C$3618&lt;&gt;$C1109,0),0))), O1109, INDEX($C1109:$C$3618,MATCH(TRUE,INDEX($C1109:$C$3618&lt;&gt;$C1109,0),0)))</f>
        <v>2880621377.903244</v>
      </c>
      <c r="P1110" s="16">
        <f t="shared" si="243"/>
        <v>2733472392.1967983</v>
      </c>
      <c r="Q1110" s="27">
        <f t="shared" si="249"/>
        <v>53</v>
      </c>
      <c r="R1110" s="7">
        <f t="shared" si="254"/>
        <v>2776395.9567253906</v>
      </c>
      <c r="S1110" s="7">
        <f t="shared" si="246"/>
        <v>2530200.5647124108</v>
      </c>
      <c r="T1110" s="5">
        <f>VLOOKUP($B1110,'Benchmark Data'!$A:$B,2,FALSE)</f>
        <v>18.920000000000002</v>
      </c>
      <c r="U1110" s="12">
        <f t="shared" si="255"/>
        <v>1.4909754366287064E-2</v>
      </c>
      <c r="V1110" s="7">
        <f t="shared" si="256"/>
        <v>3878180995.162107</v>
      </c>
    </row>
    <row r="1111" spans="1:22" x14ac:dyDescent="0.25">
      <c r="A1111" s="5">
        <f t="shared" si="247"/>
        <v>2006</v>
      </c>
      <c r="B1111" s="6">
        <f t="shared" si="250"/>
        <v>39051</v>
      </c>
      <c r="C1111" s="7">
        <f>MAX(SUMIFS('Filing Data'!$V:$V,'Filing Data'!$D:$D,'Benchmark Value'!$B1111),C1110)</f>
        <v>2733472392.1967983</v>
      </c>
      <c r="D1111" s="7">
        <f>SUMIFS('Filing Data'!$Z:$Z,'Filing Data'!$D:$D,'Benchmark Value'!$B1111)</f>
        <v>0</v>
      </c>
      <c r="E1111" s="16">
        <f t="shared" si="251"/>
        <v>-32367805.370854922</v>
      </c>
      <c r="F1111" s="10">
        <f>SUM(D$11:D1110)</f>
        <v>-15253541.340253821</v>
      </c>
      <c r="G1111" s="10">
        <f t="shared" si="244"/>
        <v>365</v>
      </c>
      <c r="H1111" s="7">
        <f t="shared" si="252"/>
        <v>-88678.918824260065</v>
      </c>
      <c r="I1111" s="16">
        <f>SUMIFS('Filing Data'!$X:$X,'Filing Data'!$D:$D,'Benchmark Value'!$B1111)</f>
        <v>0</v>
      </c>
      <c r="J1111" s="16">
        <f t="shared" si="248"/>
        <v>57493512.713882759</v>
      </c>
      <c r="K1111" s="10">
        <f>SUM(I$11:I1110)</f>
        <v>28015936.438124154</v>
      </c>
      <c r="L1111" s="27">
        <f t="shared" si="245"/>
        <v>365</v>
      </c>
      <c r="M1111" s="7">
        <f t="shared" si="253"/>
        <v>157516.47318871989</v>
      </c>
      <c r="N1111" s="7">
        <f>IF(ISNA(VLOOKUP(B1111,'Distribution Data'!$G:$H,2,FALSE)),0,VLOOKUP(B1111,'Distribution Data'!$G:$H,2,FALSE))</f>
        <v>0</v>
      </c>
      <c r="O1111" s="16">
        <f>IF(ISNA(INDEX($C1110:$C$3618,MATCH(TRUE,INDEX($C1110:$C$3618&lt;&gt;$C1110,0),0))), O1110, INDEX($C1110:$C$3618,MATCH(TRUE,INDEX($C1110:$C$3618&lt;&gt;$C1110,0),0)))</f>
        <v>2880621377.903244</v>
      </c>
      <c r="P1111" s="16">
        <f t="shared" si="243"/>
        <v>2733472392.1967983</v>
      </c>
      <c r="Q1111" s="27">
        <f t="shared" si="249"/>
        <v>53</v>
      </c>
      <c r="R1111" s="7">
        <f t="shared" si="254"/>
        <v>2776395.9567253906</v>
      </c>
      <c r="S1111" s="7">
        <f t="shared" si="246"/>
        <v>2530200.5647124108</v>
      </c>
      <c r="T1111" s="5">
        <f>VLOOKUP($B1111,'Benchmark Data'!$A:$B,2,FALSE)</f>
        <v>19.11</v>
      </c>
      <c r="U1111" s="12">
        <f t="shared" si="255"/>
        <v>9.9921946284492885E-3</v>
      </c>
      <c r="V1111" s="7">
        <f t="shared" si="256"/>
        <v>3919656987.9615335</v>
      </c>
    </row>
    <row r="1112" spans="1:22" x14ac:dyDescent="0.25">
      <c r="A1112" s="5">
        <f t="shared" si="247"/>
        <v>2006</v>
      </c>
      <c r="B1112" s="6">
        <f t="shared" si="250"/>
        <v>39052</v>
      </c>
      <c r="C1112" s="7">
        <f>MAX(SUMIFS('Filing Data'!$V:$V,'Filing Data'!$D:$D,'Benchmark Value'!$B1112),C1111)</f>
        <v>2733472392.1967983</v>
      </c>
      <c r="D1112" s="7">
        <f>SUMIFS('Filing Data'!$Z:$Z,'Filing Data'!$D:$D,'Benchmark Value'!$B1112)</f>
        <v>0</v>
      </c>
      <c r="E1112" s="16">
        <f t="shared" si="251"/>
        <v>-32367805.370854922</v>
      </c>
      <c r="F1112" s="10">
        <f>SUM(D$11:D1111)</f>
        <v>-15253541.340253821</v>
      </c>
      <c r="G1112" s="10">
        <f t="shared" si="244"/>
        <v>365</v>
      </c>
      <c r="H1112" s="7">
        <f t="shared" si="252"/>
        <v>-88678.918824260065</v>
      </c>
      <c r="I1112" s="16">
        <f>SUMIFS('Filing Data'!$X:$X,'Filing Data'!$D:$D,'Benchmark Value'!$B1112)</f>
        <v>0</v>
      </c>
      <c r="J1112" s="16">
        <f t="shared" si="248"/>
        <v>57493512.713882759</v>
      </c>
      <c r="K1112" s="10">
        <f>SUM(I$11:I1111)</f>
        <v>28015936.438124154</v>
      </c>
      <c r="L1112" s="27">
        <f t="shared" si="245"/>
        <v>365</v>
      </c>
      <c r="M1112" s="7">
        <f t="shared" si="253"/>
        <v>157516.47318871989</v>
      </c>
      <c r="N1112" s="7">
        <f>IF(ISNA(VLOOKUP(B1112,'Distribution Data'!$G:$H,2,FALSE)),0,VLOOKUP(B1112,'Distribution Data'!$G:$H,2,FALSE))</f>
        <v>0</v>
      </c>
      <c r="O1112" s="16">
        <f>IF(ISNA(INDEX($C1111:$C$3618,MATCH(TRUE,INDEX($C1111:$C$3618&lt;&gt;$C1111,0),0))), O1111, INDEX($C1111:$C$3618,MATCH(TRUE,INDEX($C1111:$C$3618&lt;&gt;$C1111,0),0)))</f>
        <v>2880621377.903244</v>
      </c>
      <c r="P1112" s="16">
        <f t="shared" si="243"/>
        <v>2733472392.1967983</v>
      </c>
      <c r="Q1112" s="27">
        <f t="shared" si="249"/>
        <v>53</v>
      </c>
      <c r="R1112" s="7">
        <f t="shared" si="254"/>
        <v>2776395.9567253906</v>
      </c>
      <c r="S1112" s="7">
        <f t="shared" si="246"/>
        <v>2530200.5647124108</v>
      </c>
      <c r="T1112" s="5">
        <f>VLOOKUP($B1112,'Benchmark Data'!$A:$B,2,FALSE)</f>
        <v>19.059999999999999</v>
      </c>
      <c r="U1112" s="12">
        <f t="shared" si="255"/>
        <v>-2.6198600261256701E-3</v>
      </c>
      <c r="V1112" s="7">
        <f t="shared" si="256"/>
        <v>3911931675.7372308</v>
      </c>
    </row>
    <row r="1113" spans="1:22" x14ac:dyDescent="0.25">
      <c r="A1113" s="5">
        <f t="shared" si="247"/>
        <v>2006</v>
      </c>
      <c r="B1113" s="6">
        <f t="shared" si="250"/>
        <v>39053</v>
      </c>
      <c r="C1113" s="7">
        <f>MAX(SUMIFS('Filing Data'!$V:$V,'Filing Data'!$D:$D,'Benchmark Value'!$B1113),C1112)</f>
        <v>2733472392.1967983</v>
      </c>
      <c r="D1113" s="7">
        <f>SUMIFS('Filing Data'!$Z:$Z,'Filing Data'!$D:$D,'Benchmark Value'!$B1113)</f>
        <v>0</v>
      </c>
      <c r="E1113" s="16">
        <f t="shared" si="251"/>
        <v>-32367805.370854922</v>
      </c>
      <c r="F1113" s="10">
        <f>SUM(D$11:D1112)</f>
        <v>-15253541.340253821</v>
      </c>
      <c r="G1113" s="10">
        <f t="shared" si="244"/>
        <v>365</v>
      </c>
      <c r="H1113" s="7">
        <f t="shared" si="252"/>
        <v>-88678.918824260065</v>
      </c>
      <c r="I1113" s="16">
        <f>SUMIFS('Filing Data'!$X:$X,'Filing Data'!$D:$D,'Benchmark Value'!$B1113)</f>
        <v>0</v>
      </c>
      <c r="J1113" s="16">
        <f t="shared" si="248"/>
        <v>57493512.713882759</v>
      </c>
      <c r="K1113" s="10">
        <f>SUM(I$11:I1112)</f>
        <v>28015936.438124154</v>
      </c>
      <c r="L1113" s="27">
        <f t="shared" si="245"/>
        <v>365</v>
      </c>
      <c r="M1113" s="7">
        <f t="shared" si="253"/>
        <v>157516.47318871989</v>
      </c>
      <c r="N1113" s="7">
        <f>IF(ISNA(VLOOKUP(B1113,'Distribution Data'!$G:$H,2,FALSE)),0,VLOOKUP(B1113,'Distribution Data'!$G:$H,2,FALSE))</f>
        <v>0</v>
      </c>
      <c r="O1113" s="16">
        <f>IF(ISNA(INDEX($C1112:$C$3618,MATCH(TRUE,INDEX($C1112:$C$3618&lt;&gt;$C1112,0),0))), O1112, INDEX($C1112:$C$3618,MATCH(TRUE,INDEX($C1112:$C$3618&lt;&gt;$C1112,0),0)))</f>
        <v>2880621377.903244</v>
      </c>
      <c r="P1113" s="16">
        <f t="shared" si="243"/>
        <v>2733472392.1967983</v>
      </c>
      <c r="Q1113" s="27">
        <f t="shared" si="249"/>
        <v>53</v>
      </c>
      <c r="R1113" s="7">
        <f t="shared" si="254"/>
        <v>2776395.9567253906</v>
      </c>
      <c r="S1113" s="7">
        <f t="shared" si="246"/>
        <v>2530200.5647124108</v>
      </c>
      <c r="T1113" s="5">
        <f>VLOOKUP($B1113,'Benchmark Data'!$A:$B,2,FALSE)</f>
        <v>19.059999999999999</v>
      </c>
      <c r="U1113" s="12">
        <f t="shared" si="255"/>
        <v>0</v>
      </c>
      <c r="V1113" s="7">
        <f t="shared" si="256"/>
        <v>3914461876.3019433</v>
      </c>
    </row>
    <row r="1114" spans="1:22" x14ac:dyDescent="0.25">
      <c r="A1114" s="5">
        <f t="shared" si="247"/>
        <v>2006</v>
      </c>
      <c r="B1114" s="6">
        <f t="shared" si="250"/>
        <v>39054</v>
      </c>
      <c r="C1114" s="7">
        <f>MAX(SUMIFS('Filing Data'!$V:$V,'Filing Data'!$D:$D,'Benchmark Value'!$B1114),C1113)</f>
        <v>2733472392.1967983</v>
      </c>
      <c r="D1114" s="7">
        <f>SUMIFS('Filing Data'!$Z:$Z,'Filing Data'!$D:$D,'Benchmark Value'!$B1114)</f>
        <v>0</v>
      </c>
      <c r="E1114" s="16">
        <f t="shared" si="251"/>
        <v>-32367805.370854922</v>
      </c>
      <c r="F1114" s="10">
        <f>SUM(D$11:D1113)</f>
        <v>-15253541.340253821</v>
      </c>
      <c r="G1114" s="10">
        <f t="shared" si="244"/>
        <v>365</v>
      </c>
      <c r="H1114" s="7">
        <f t="shared" si="252"/>
        <v>-88678.918824260065</v>
      </c>
      <c r="I1114" s="16">
        <f>SUMIFS('Filing Data'!$X:$X,'Filing Data'!$D:$D,'Benchmark Value'!$B1114)</f>
        <v>0</v>
      </c>
      <c r="J1114" s="16">
        <f t="shared" si="248"/>
        <v>57493512.713882759</v>
      </c>
      <c r="K1114" s="10">
        <f>SUM(I$11:I1113)</f>
        <v>28015936.438124154</v>
      </c>
      <c r="L1114" s="27">
        <f t="shared" si="245"/>
        <v>365</v>
      </c>
      <c r="M1114" s="7">
        <f t="shared" si="253"/>
        <v>157516.47318871989</v>
      </c>
      <c r="N1114" s="7">
        <f>IF(ISNA(VLOOKUP(B1114,'Distribution Data'!$G:$H,2,FALSE)),0,VLOOKUP(B1114,'Distribution Data'!$G:$H,2,FALSE))</f>
        <v>0</v>
      </c>
      <c r="O1114" s="16">
        <f>IF(ISNA(INDEX($C1113:$C$3618,MATCH(TRUE,INDEX($C1113:$C$3618&lt;&gt;$C1113,0),0))), O1113, INDEX($C1113:$C$3618,MATCH(TRUE,INDEX($C1113:$C$3618&lt;&gt;$C1113,0),0)))</f>
        <v>2880621377.903244</v>
      </c>
      <c r="P1114" s="16">
        <f t="shared" si="243"/>
        <v>2733472392.1967983</v>
      </c>
      <c r="Q1114" s="27">
        <f t="shared" si="249"/>
        <v>53</v>
      </c>
      <c r="R1114" s="7">
        <f t="shared" si="254"/>
        <v>2776395.9567253906</v>
      </c>
      <c r="S1114" s="7">
        <f t="shared" si="246"/>
        <v>2530200.5647124108</v>
      </c>
      <c r="T1114" s="5">
        <f>VLOOKUP($B1114,'Benchmark Data'!$A:$B,2,FALSE)</f>
        <v>19.059999999999999</v>
      </c>
      <c r="U1114" s="12">
        <f t="shared" si="255"/>
        <v>0</v>
      </c>
      <c r="V1114" s="7">
        <f t="shared" si="256"/>
        <v>3916992076.8666558</v>
      </c>
    </row>
    <row r="1115" spans="1:22" x14ac:dyDescent="0.25">
      <c r="A1115" s="5">
        <f t="shared" si="247"/>
        <v>2006</v>
      </c>
      <c r="B1115" s="6">
        <f t="shared" si="250"/>
        <v>39055</v>
      </c>
      <c r="C1115" s="7">
        <f>MAX(SUMIFS('Filing Data'!$V:$V,'Filing Data'!$D:$D,'Benchmark Value'!$B1115),C1114)</f>
        <v>2733472392.1967983</v>
      </c>
      <c r="D1115" s="7">
        <f>SUMIFS('Filing Data'!$Z:$Z,'Filing Data'!$D:$D,'Benchmark Value'!$B1115)</f>
        <v>0</v>
      </c>
      <c r="E1115" s="16">
        <f t="shared" si="251"/>
        <v>-32367805.370854922</v>
      </c>
      <c r="F1115" s="10">
        <f>SUM(D$11:D1114)</f>
        <v>-15253541.340253821</v>
      </c>
      <c r="G1115" s="10">
        <f t="shared" si="244"/>
        <v>365</v>
      </c>
      <c r="H1115" s="7">
        <f t="shared" si="252"/>
        <v>-88678.918824260065</v>
      </c>
      <c r="I1115" s="16">
        <f>SUMIFS('Filing Data'!$X:$X,'Filing Data'!$D:$D,'Benchmark Value'!$B1115)</f>
        <v>0</v>
      </c>
      <c r="J1115" s="16">
        <f t="shared" si="248"/>
        <v>57493512.713882759</v>
      </c>
      <c r="K1115" s="10">
        <f>SUM(I$11:I1114)</f>
        <v>28015936.438124154</v>
      </c>
      <c r="L1115" s="27">
        <f t="shared" si="245"/>
        <v>365</v>
      </c>
      <c r="M1115" s="7">
        <f t="shared" si="253"/>
        <v>157516.47318871989</v>
      </c>
      <c r="N1115" s="7">
        <f>IF(ISNA(VLOOKUP(B1115,'Distribution Data'!$G:$H,2,FALSE)),0,VLOOKUP(B1115,'Distribution Data'!$G:$H,2,FALSE))</f>
        <v>0</v>
      </c>
      <c r="O1115" s="16">
        <f>IF(ISNA(INDEX($C1114:$C$3618,MATCH(TRUE,INDEX($C1114:$C$3618&lt;&gt;$C1114,0),0))), O1114, INDEX($C1114:$C$3618,MATCH(TRUE,INDEX($C1114:$C$3618&lt;&gt;$C1114,0),0)))</f>
        <v>2880621377.903244</v>
      </c>
      <c r="P1115" s="16">
        <f t="shared" si="243"/>
        <v>2733472392.1967983</v>
      </c>
      <c r="Q1115" s="27">
        <f t="shared" si="249"/>
        <v>53</v>
      </c>
      <c r="R1115" s="7">
        <f t="shared" si="254"/>
        <v>2776395.9567253906</v>
      </c>
      <c r="S1115" s="7">
        <f t="shared" si="246"/>
        <v>2530200.5647124108</v>
      </c>
      <c r="T1115" s="5">
        <f>VLOOKUP($B1115,'Benchmark Data'!$A:$B,2,FALSE)</f>
        <v>19.309999999999999</v>
      </c>
      <c r="U1115" s="12">
        <f t="shared" si="255"/>
        <v>1.3031198214367108E-2</v>
      </c>
      <c r="V1115" s="7">
        <f t="shared" si="256"/>
        <v>3970899403.3084235</v>
      </c>
    </row>
    <row r="1116" spans="1:22" x14ac:dyDescent="0.25">
      <c r="A1116" s="5">
        <f t="shared" si="247"/>
        <v>2006</v>
      </c>
      <c r="B1116" s="6">
        <f t="shared" si="250"/>
        <v>39056</v>
      </c>
      <c r="C1116" s="7">
        <f>MAX(SUMIFS('Filing Data'!$V:$V,'Filing Data'!$D:$D,'Benchmark Value'!$B1116),C1115)</f>
        <v>2733472392.1967983</v>
      </c>
      <c r="D1116" s="7">
        <f>SUMIFS('Filing Data'!$Z:$Z,'Filing Data'!$D:$D,'Benchmark Value'!$B1116)</f>
        <v>0</v>
      </c>
      <c r="E1116" s="16">
        <f t="shared" si="251"/>
        <v>-32367805.370854922</v>
      </c>
      <c r="F1116" s="10">
        <f>SUM(D$11:D1115)</f>
        <v>-15253541.340253821</v>
      </c>
      <c r="G1116" s="10">
        <f t="shared" si="244"/>
        <v>365</v>
      </c>
      <c r="H1116" s="7">
        <f t="shared" si="252"/>
        <v>-88678.918824260065</v>
      </c>
      <c r="I1116" s="16">
        <f>SUMIFS('Filing Data'!$X:$X,'Filing Data'!$D:$D,'Benchmark Value'!$B1116)</f>
        <v>0</v>
      </c>
      <c r="J1116" s="16">
        <f t="shared" si="248"/>
        <v>57493512.713882759</v>
      </c>
      <c r="K1116" s="10">
        <f>SUM(I$11:I1115)</f>
        <v>28015936.438124154</v>
      </c>
      <c r="L1116" s="27">
        <f t="shared" si="245"/>
        <v>365</v>
      </c>
      <c r="M1116" s="7">
        <f t="shared" si="253"/>
        <v>157516.47318871989</v>
      </c>
      <c r="N1116" s="7">
        <f>IF(ISNA(VLOOKUP(B1116,'Distribution Data'!$G:$H,2,FALSE)),0,VLOOKUP(B1116,'Distribution Data'!$G:$H,2,FALSE))</f>
        <v>0</v>
      </c>
      <c r="O1116" s="16">
        <f>IF(ISNA(INDEX($C1115:$C$3618,MATCH(TRUE,INDEX($C1115:$C$3618&lt;&gt;$C1115,0),0))), O1115, INDEX($C1115:$C$3618,MATCH(TRUE,INDEX($C1115:$C$3618&lt;&gt;$C1115,0),0)))</f>
        <v>2880621377.903244</v>
      </c>
      <c r="P1116" s="16">
        <f t="shared" si="243"/>
        <v>2733472392.1967983</v>
      </c>
      <c r="Q1116" s="27">
        <f t="shared" si="249"/>
        <v>53</v>
      </c>
      <c r="R1116" s="7">
        <f t="shared" si="254"/>
        <v>2776395.9567253906</v>
      </c>
      <c r="S1116" s="7">
        <f t="shared" si="246"/>
        <v>2530200.5647124108</v>
      </c>
      <c r="T1116" s="5">
        <f>VLOOKUP($B1116,'Benchmark Data'!$A:$B,2,FALSE)</f>
        <v>19.149999999999999</v>
      </c>
      <c r="U1116" s="12">
        <f t="shared" si="255"/>
        <v>-8.3203808137680742E-3</v>
      </c>
      <c r="V1116" s="7">
        <f t="shared" si="256"/>
        <v>3940527278.4184833</v>
      </c>
    </row>
    <row r="1117" spans="1:22" x14ac:dyDescent="0.25">
      <c r="A1117" s="5">
        <f t="shared" si="247"/>
        <v>2006</v>
      </c>
      <c r="B1117" s="6">
        <f t="shared" si="250"/>
        <v>39057</v>
      </c>
      <c r="C1117" s="7">
        <f>MAX(SUMIFS('Filing Data'!$V:$V,'Filing Data'!$D:$D,'Benchmark Value'!$B1117),C1116)</f>
        <v>2733472392.1967983</v>
      </c>
      <c r="D1117" s="7">
        <f>SUMIFS('Filing Data'!$Z:$Z,'Filing Data'!$D:$D,'Benchmark Value'!$B1117)</f>
        <v>0</v>
      </c>
      <c r="E1117" s="16">
        <f t="shared" si="251"/>
        <v>-32367805.370854922</v>
      </c>
      <c r="F1117" s="10">
        <f>SUM(D$11:D1116)</f>
        <v>-15253541.340253821</v>
      </c>
      <c r="G1117" s="10">
        <f t="shared" si="244"/>
        <v>365</v>
      </c>
      <c r="H1117" s="7">
        <f t="shared" si="252"/>
        <v>-88678.918824260065</v>
      </c>
      <c r="I1117" s="16">
        <f>SUMIFS('Filing Data'!$X:$X,'Filing Data'!$D:$D,'Benchmark Value'!$B1117)</f>
        <v>0</v>
      </c>
      <c r="J1117" s="16">
        <f t="shared" si="248"/>
        <v>57493512.713882759</v>
      </c>
      <c r="K1117" s="10">
        <f>SUM(I$11:I1116)</f>
        <v>28015936.438124154</v>
      </c>
      <c r="L1117" s="27">
        <f t="shared" si="245"/>
        <v>365</v>
      </c>
      <c r="M1117" s="7">
        <f t="shared" si="253"/>
        <v>157516.47318871989</v>
      </c>
      <c r="N1117" s="7">
        <f>IF(ISNA(VLOOKUP(B1117,'Distribution Data'!$G:$H,2,FALSE)),0,VLOOKUP(B1117,'Distribution Data'!$G:$H,2,FALSE))</f>
        <v>0</v>
      </c>
      <c r="O1117" s="16">
        <f>IF(ISNA(INDEX($C1116:$C$3618,MATCH(TRUE,INDEX($C1116:$C$3618&lt;&gt;$C1116,0),0))), O1116, INDEX($C1116:$C$3618,MATCH(TRUE,INDEX($C1116:$C$3618&lt;&gt;$C1116,0),0)))</f>
        <v>2880621377.903244</v>
      </c>
      <c r="P1117" s="16">
        <f t="shared" si="243"/>
        <v>2733472392.1967983</v>
      </c>
      <c r="Q1117" s="27">
        <f t="shared" si="249"/>
        <v>53</v>
      </c>
      <c r="R1117" s="7">
        <f t="shared" si="254"/>
        <v>2776395.9567253906</v>
      </c>
      <c r="S1117" s="7">
        <f t="shared" si="246"/>
        <v>2530200.5647124108</v>
      </c>
      <c r="T1117" s="5">
        <f>VLOOKUP($B1117,'Benchmark Data'!$A:$B,2,FALSE)</f>
        <v>19.03</v>
      </c>
      <c r="U1117" s="12">
        <f t="shared" si="255"/>
        <v>-6.2860343185967265E-3</v>
      </c>
      <c r="V1117" s="7">
        <f t="shared" si="256"/>
        <v>3918364879.8495035</v>
      </c>
    </row>
    <row r="1118" spans="1:22" x14ac:dyDescent="0.25">
      <c r="A1118" s="5">
        <f t="shared" si="247"/>
        <v>2006</v>
      </c>
      <c r="B1118" s="6">
        <f t="shared" si="250"/>
        <v>39058</v>
      </c>
      <c r="C1118" s="7">
        <f>MAX(SUMIFS('Filing Data'!$V:$V,'Filing Data'!$D:$D,'Benchmark Value'!$B1118),C1117)</f>
        <v>2733472392.1967983</v>
      </c>
      <c r="D1118" s="7">
        <f>SUMIFS('Filing Data'!$Z:$Z,'Filing Data'!$D:$D,'Benchmark Value'!$B1118)</f>
        <v>0</v>
      </c>
      <c r="E1118" s="16">
        <f t="shared" si="251"/>
        <v>-32367805.370854922</v>
      </c>
      <c r="F1118" s="10">
        <f>SUM(D$11:D1117)</f>
        <v>-15253541.340253821</v>
      </c>
      <c r="G1118" s="10">
        <f t="shared" si="244"/>
        <v>365</v>
      </c>
      <c r="H1118" s="7">
        <f t="shared" si="252"/>
        <v>-88678.918824260065</v>
      </c>
      <c r="I1118" s="16">
        <f>SUMIFS('Filing Data'!$X:$X,'Filing Data'!$D:$D,'Benchmark Value'!$B1118)</f>
        <v>0</v>
      </c>
      <c r="J1118" s="16">
        <f t="shared" si="248"/>
        <v>57493512.713882759</v>
      </c>
      <c r="K1118" s="10">
        <f>SUM(I$11:I1117)</f>
        <v>28015936.438124154</v>
      </c>
      <c r="L1118" s="27">
        <f t="shared" si="245"/>
        <v>365</v>
      </c>
      <c r="M1118" s="7">
        <f t="shared" si="253"/>
        <v>157516.47318871989</v>
      </c>
      <c r="N1118" s="7">
        <f>IF(ISNA(VLOOKUP(B1118,'Distribution Data'!$G:$H,2,FALSE)),0,VLOOKUP(B1118,'Distribution Data'!$G:$H,2,FALSE))</f>
        <v>0</v>
      </c>
      <c r="O1118" s="16">
        <f>IF(ISNA(INDEX($C1117:$C$3618,MATCH(TRUE,INDEX($C1117:$C$3618&lt;&gt;$C1117,0),0))), O1117, INDEX($C1117:$C$3618,MATCH(TRUE,INDEX($C1117:$C$3618&lt;&gt;$C1117,0),0)))</f>
        <v>2880621377.903244</v>
      </c>
      <c r="P1118" s="16">
        <f t="shared" si="243"/>
        <v>2733472392.1967983</v>
      </c>
      <c r="Q1118" s="27">
        <f t="shared" si="249"/>
        <v>53</v>
      </c>
      <c r="R1118" s="7">
        <f t="shared" si="254"/>
        <v>2776395.9567253906</v>
      </c>
      <c r="S1118" s="7">
        <f t="shared" si="246"/>
        <v>2530200.5647124108</v>
      </c>
      <c r="T1118" s="5">
        <f>VLOOKUP($B1118,'Benchmark Data'!$A:$B,2,FALSE)</f>
        <v>18.940000000000001</v>
      </c>
      <c r="U1118" s="12">
        <f t="shared" si="255"/>
        <v>-4.7405935501259305E-3</v>
      </c>
      <c r="V1118" s="7">
        <f t="shared" si="256"/>
        <v>3902363664.7974815</v>
      </c>
    </row>
    <row r="1119" spans="1:22" x14ac:dyDescent="0.25">
      <c r="A1119" s="5">
        <f t="shared" si="247"/>
        <v>2006</v>
      </c>
      <c r="B1119" s="6">
        <f t="shared" si="250"/>
        <v>39059</v>
      </c>
      <c r="C1119" s="7">
        <f>MAX(SUMIFS('Filing Data'!$V:$V,'Filing Data'!$D:$D,'Benchmark Value'!$B1119),C1118)</f>
        <v>2733472392.1967983</v>
      </c>
      <c r="D1119" s="7">
        <f>SUMIFS('Filing Data'!$Z:$Z,'Filing Data'!$D:$D,'Benchmark Value'!$B1119)</f>
        <v>0</v>
      </c>
      <c r="E1119" s="16">
        <f t="shared" si="251"/>
        <v>-32367805.370854922</v>
      </c>
      <c r="F1119" s="10">
        <f>SUM(D$11:D1118)</f>
        <v>-15253541.340253821</v>
      </c>
      <c r="G1119" s="10">
        <f t="shared" si="244"/>
        <v>365</v>
      </c>
      <c r="H1119" s="7">
        <f t="shared" si="252"/>
        <v>-88678.918824260065</v>
      </c>
      <c r="I1119" s="16">
        <f>SUMIFS('Filing Data'!$X:$X,'Filing Data'!$D:$D,'Benchmark Value'!$B1119)</f>
        <v>0</v>
      </c>
      <c r="J1119" s="16">
        <f t="shared" si="248"/>
        <v>57493512.713882759</v>
      </c>
      <c r="K1119" s="10">
        <f>SUM(I$11:I1118)</f>
        <v>28015936.438124154</v>
      </c>
      <c r="L1119" s="27">
        <f t="shared" si="245"/>
        <v>365</v>
      </c>
      <c r="M1119" s="7">
        <f t="shared" si="253"/>
        <v>157516.47318871989</v>
      </c>
      <c r="N1119" s="7">
        <f>IF(ISNA(VLOOKUP(B1119,'Distribution Data'!$G:$H,2,FALSE)),0,VLOOKUP(B1119,'Distribution Data'!$G:$H,2,FALSE))</f>
        <v>0</v>
      </c>
      <c r="O1119" s="16">
        <f>IF(ISNA(INDEX($C1118:$C$3618,MATCH(TRUE,INDEX($C1118:$C$3618&lt;&gt;$C1118,0),0))), O1118, INDEX($C1118:$C$3618,MATCH(TRUE,INDEX($C1118:$C$3618&lt;&gt;$C1118,0),0)))</f>
        <v>2880621377.903244</v>
      </c>
      <c r="P1119" s="16">
        <f t="shared" si="243"/>
        <v>2733472392.1967983</v>
      </c>
      <c r="Q1119" s="27">
        <f t="shared" si="249"/>
        <v>53</v>
      </c>
      <c r="R1119" s="7">
        <f t="shared" si="254"/>
        <v>2776395.9567253906</v>
      </c>
      <c r="S1119" s="7">
        <f t="shared" si="246"/>
        <v>2530200.5647124108</v>
      </c>
      <c r="T1119" s="5">
        <f>VLOOKUP($B1119,'Benchmark Data'!$A:$B,2,FALSE)</f>
        <v>18.95</v>
      </c>
      <c r="U1119" s="12">
        <f t="shared" si="255"/>
        <v>5.2784377050312241E-4</v>
      </c>
      <c r="V1119" s="7">
        <f t="shared" si="256"/>
        <v>3906954247.4449801</v>
      </c>
    </row>
    <row r="1120" spans="1:22" x14ac:dyDescent="0.25">
      <c r="A1120" s="5">
        <f t="shared" si="247"/>
        <v>2006</v>
      </c>
      <c r="B1120" s="6">
        <f t="shared" si="250"/>
        <v>39060</v>
      </c>
      <c r="C1120" s="7">
        <f>MAX(SUMIFS('Filing Data'!$V:$V,'Filing Data'!$D:$D,'Benchmark Value'!$B1120),C1119)</f>
        <v>2733472392.1967983</v>
      </c>
      <c r="D1120" s="7">
        <f>SUMIFS('Filing Data'!$Z:$Z,'Filing Data'!$D:$D,'Benchmark Value'!$B1120)</f>
        <v>0</v>
      </c>
      <c r="E1120" s="16">
        <f t="shared" si="251"/>
        <v>-32367805.370854922</v>
      </c>
      <c r="F1120" s="10">
        <f>SUM(D$11:D1119)</f>
        <v>-15253541.340253821</v>
      </c>
      <c r="G1120" s="10">
        <f t="shared" si="244"/>
        <v>365</v>
      </c>
      <c r="H1120" s="7">
        <f t="shared" si="252"/>
        <v>-88678.918824260065</v>
      </c>
      <c r="I1120" s="16">
        <f>SUMIFS('Filing Data'!$X:$X,'Filing Data'!$D:$D,'Benchmark Value'!$B1120)</f>
        <v>0</v>
      </c>
      <c r="J1120" s="16">
        <f t="shared" si="248"/>
        <v>57493512.713882759</v>
      </c>
      <c r="K1120" s="10">
        <f>SUM(I$11:I1119)</f>
        <v>28015936.438124154</v>
      </c>
      <c r="L1120" s="27">
        <f t="shared" si="245"/>
        <v>365</v>
      </c>
      <c r="M1120" s="7">
        <f t="shared" si="253"/>
        <v>157516.47318871989</v>
      </c>
      <c r="N1120" s="7">
        <f>IF(ISNA(VLOOKUP(B1120,'Distribution Data'!$G:$H,2,FALSE)),0,VLOOKUP(B1120,'Distribution Data'!$G:$H,2,FALSE))</f>
        <v>0</v>
      </c>
      <c r="O1120" s="16">
        <f>IF(ISNA(INDEX($C1119:$C$3618,MATCH(TRUE,INDEX($C1119:$C$3618&lt;&gt;$C1119,0),0))), O1119, INDEX($C1119:$C$3618,MATCH(TRUE,INDEX($C1119:$C$3618&lt;&gt;$C1119,0),0)))</f>
        <v>2880621377.903244</v>
      </c>
      <c r="P1120" s="16">
        <f t="shared" si="243"/>
        <v>2733472392.1967983</v>
      </c>
      <c r="Q1120" s="27">
        <f t="shared" si="249"/>
        <v>53</v>
      </c>
      <c r="R1120" s="7">
        <f t="shared" si="254"/>
        <v>2776395.9567253906</v>
      </c>
      <c r="S1120" s="7">
        <f t="shared" si="246"/>
        <v>2530200.5647124108</v>
      </c>
      <c r="T1120" s="5">
        <f>VLOOKUP($B1120,'Benchmark Data'!$A:$B,2,FALSE)</f>
        <v>18.95</v>
      </c>
      <c r="U1120" s="12">
        <f t="shared" si="255"/>
        <v>0</v>
      </c>
      <c r="V1120" s="7">
        <f t="shared" si="256"/>
        <v>3909484448.0096927</v>
      </c>
    </row>
    <row r="1121" spans="1:22" x14ac:dyDescent="0.25">
      <c r="A1121" s="5">
        <f t="shared" si="247"/>
        <v>2006</v>
      </c>
      <c r="B1121" s="6">
        <f t="shared" si="250"/>
        <v>39061</v>
      </c>
      <c r="C1121" s="7">
        <f>MAX(SUMIFS('Filing Data'!$V:$V,'Filing Data'!$D:$D,'Benchmark Value'!$B1121),C1120)</f>
        <v>2733472392.1967983</v>
      </c>
      <c r="D1121" s="7">
        <f>SUMIFS('Filing Data'!$Z:$Z,'Filing Data'!$D:$D,'Benchmark Value'!$B1121)</f>
        <v>0</v>
      </c>
      <c r="E1121" s="16">
        <f t="shared" si="251"/>
        <v>-32367805.370854922</v>
      </c>
      <c r="F1121" s="10">
        <f>SUM(D$11:D1120)</f>
        <v>-15253541.340253821</v>
      </c>
      <c r="G1121" s="10">
        <f t="shared" si="244"/>
        <v>365</v>
      </c>
      <c r="H1121" s="7">
        <f t="shared" si="252"/>
        <v>-88678.918824260065</v>
      </c>
      <c r="I1121" s="16">
        <f>SUMIFS('Filing Data'!$X:$X,'Filing Data'!$D:$D,'Benchmark Value'!$B1121)</f>
        <v>0</v>
      </c>
      <c r="J1121" s="16">
        <f t="shared" si="248"/>
        <v>57493512.713882759</v>
      </c>
      <c r="K1121" s="10">
        <f>SUM(I$11:I1120)</f>
        <v>28015936.438124154</v>
      </c>
      <c r="L1121" s="27">
        <f t="shared" si="245"/>
        <v>365</v>
      </c>
      <c r="M1121" s="7">
        <f t="shared" si="253"/>
        <v>157516.47318871989</v>
      </c>
      <c r="N1121" s="7">
        <f>IF(ISNA(VLOOKUP(B1121,'Distribution Data'!$G:$H,2,FALSE)),0,VLOOKUP(B1121,'Distribution Data'!$G:$H,2,FALSE))</f>
        <v>0</v>
      </c>
      <c r="O1121" s="16">
        <f>IF(ISNA(INDEX($C1120:$C$3618,MATCH(TRUE,INDEX($C1120:$C$3618&lt;&gt;$C1120,0),0))), O1120, INDEX($C1120:$C$3618,MATCH(TRUE,INDEX($C1120:$C$3618&lt;&gt;$C1120,0),0)))</f>
        <v>2880621377.903244</v>
      </c>
      <c r="P1121" s="16">
        <f t="shared" si="243"/>
        <v>2733472392.1967983</v>
      </c>
      <c r="Q1121" s="27">
        <f t="shared" si="249"/>
        <v>53</v>
      </c>
      <c r="R1121" s="7">
        <f t="shared" si="254"/>
        <v>2776395.9567253906</v>
      </c>
      <c r="S1121" s="7">
        <f t="shared" si="246"/>
        <v>2530200.5647124108</v>
      </c>
      <c r="T1121" s="5">
        <f>VLOOKUP($B1121,'Benchmark Data'!$A:$B,2,FALSE)</f>
        <v>18.95</v>
      </c>
      <c r="U1121" s="12">
        <f t="shared" si="255"/>
        <v>0</v>
      </c>
      <c r="V1121" s="7">
        <f t="shared" si="256"/>
        <v>3912014648.5744052</v>
      </c>
    </row>
    <row r="1122" spans="1:22" x14ac:dyDescent="0.25">
      <c r="A1122" s="5">
        <f t="shared" si="247"/>
        <v>2006</v>
      </c>
      <c r="B1122" s="6">
        <f t="shared" si="250"/>
        <v>39062</v>
      </c>
      <c r="C1122" s="7">
        <f>MAX(SUMIFS('Filing Data'!$V:$V,'Filing Data'!$D:$D,'Benchmark Value'!$B1122),C1121)</f>
        <v>2733472392.1967983</v>
      </c>
      <c r="D1122" s="7">
        <f>SUMIFS('Filing Data'!$Z:$Z,'Filing Data'!$D:$D,'Benchmark Value'!$B1122)</f>
        <v>0</v>
      </c>
      <c r="E1122" s="16">
        <f t="shared" si="251"/>
        <v>-32367805.370854922</v>
      </c>
      <c r="F1122" s="10">
        <f>SUM(D$11:D1121)</f>
        <v>-15253541.340253821</v>
      </c>
      <c r="G1122" s="10">
        <f t="shared" si="244"/>
        <v>365</v>
      </c>
      <c r="H1122" s="7">
        <f t="shared" si="252"/>
        <v>-88678.918824260065</v>
      </c>
      <c r="I1122" s="16">
        <f>SUMIFS('Filing Data'!$X:$X,'Filing Data'!$D:$D,'Benchmark Value'!$B1122)</f>
        <v>0</v>
      </c>
      <c r="J1122" s="16">
        <f t="shared" si="248"/>
        <v>57493512.713882759</v>
      </c>
      <c r="K1122" s="10">
        <f>SUM(I$11:I1121)</f>
        <v>28015936.438124154</v>
      </c>
      <c r="L1122" s="27">
        <f t="shared" si="245"/>
        <v>365</v>
      </c>
      <c r="M1122" s="7">
        <f t="shared" si="253"/>
        <v>157516.47318871989</v>
      </c>
      <c r="N1122" s="7">
        <f>IF(ISNA(VLOOKUP(B1122,'Distribution Data'!$G:$H,2,FALSE)),0,VLOOKUP(B1122,'Distribution Data'!$G:$H,2,FALSE))</f>
        <v>0</v>
      </c>
      <c r="O1122" s="16">
        <f>IF(ISNA(INDEX($C1121:$C$3618,MATCH(TRUE,INDEX($C1121:$C$3618&lt;&gt;$C1121,0),0))), O1121, INDEX($C1121:$C$3618,MATCH(TRUE,INDEX($C1121:$C$3618&lt;&gt;$C1121,0),0)))</f>
        <v>2880621377.903244</v>
      </c>
      <c r="P1122" s="16">
        <f t="shared" si="243"/>
        <v>2733472392.1967983</v>
      </c>
      <c r="Q1122" s="27">
        <f t="shared" si="249"/>
        <v>53</v>
      </c>
      <c r="R1122" s="7">
        <f t="shared" si="254"/>
        <v>2776395.9567253906</v>
      </c>
      <c r="S1122" s="7">
        <f t="shared" si="246"/>
        <v>2530200.5647124108</v>
      </c>
      <c r="T1122" s="5">
        <f>VLOOKUP($B1122,'Benchmark Data'!$A:$B,2,FALSE)</f>
        <v>19.02</v>
      </c>
      <c r="U1122" s="12">
        <f t="shared" si="255"/>
        <v>3.687125588809011E-3</v>
      </c>
      <c r="V1122" s="7">
        <f t="shared" si="256"/>
        <v>3928995562.8805542</v>
      </c>
    </row>
    <row r="1123" spans="1:22" x14ac:dyDescent="0.25">
      <c r="A1123" s="5">
        <f t="shared" si="247"/>
        <v>2006</v>
      </c>
      <c r="B1123" s="6">
        <f t="shared" si="250"/>
        <v>39063</v>
      </c>
      <c r="C1123" s="7">
        <f>MAX(SUMIFS('Filing Data'!$V:$V,'Filing Data'!$D:$D,'Benchmark Value'!$B1123),C1122)</f>
        <v>2733472392.1967983</v>
      </c>
      <c r="D1123" s="7">
        <f>SUMIFS('Filing Data'!$Z:$Z,'Filing Data'!$D:$D,'Benchmark Value'!$B1123)</f>
        <v>0</v>
      </c>
      <c r="E1123" s="16">
        <f t="shared" si="251"/>
        <v>-32367805.370854922</v>
      </c>
      <c r="F1123" s="10">
        <f>SUM(D$11:D1122)</f>
        <v>-15253541.340253821</v>
      </c>
      <c r="G1123" s="10">
        <f t="shared" si="244"/>
        <v>365</v>
      </c>
      <c r="H1123" s="7">
        <f t="shared" si="252"/>
        <v>-88678.918824260065</v>
      </c>
      <c r="I1123" s="16">
        <f>SUMIFS('Filing Data'!$X:$X,'Filing Data'!$D:$D,'Benchmark Value'!$B1123)</f>
        <v>0</v>
      </c>
      <c r="J1123" s="16">
        <f t="shared" si="248"/>
        <v>57493512.713882759</v>
      </c>
      <c r="K1123" s="10">
        <f>SUM(I$11:I1122)</f>
        <v>28015936.438124154</v>
      </c>
      <c r="L1123" s="27">
        <f t="shared" si="245"/>
        <v>365</v>
      </c>
      <c r="M1123" s="7">
        <f t="shared" si="253"/>
        <v>157516.47318871989</v>
      </c>
      <c r="N1123" s="7">
        <f>IF(ISNA(VLOOKUP(B1123,'Distribution Data'!$G:$H,2,FALSE)),0,VLOOKUP(B1123,'Distribution Data'!$G:$H,2,FALSE))</f>
        <v>0</v>
      </c>
      <c r="O1123" s="16">
        <f>IF(ISNA(INDEX($C1122:$C$3618,MATCH(TRUE,INDEX($C1122:$C$3618&lt;&gt;$C1122,0),0))), O1122, INDEX($C1122:$C$3618,MATCH(TRUE,INDEX($C1122:$C$3618&lt;&gt;$C1122,0),0)))</f>
        <v>2880621377.903244</v>
      </c>
      <c r="P1123" s="16">
        <f t="shared" si="243"/>
        <v>2733472392.1967983</v>
      </c>
      <c r="Q1123" s="27">
        <f t="shared" si="249"/>
        <v>53</v>
      </c>
      <c r="R1123" s="7">
        <f t="shared" si="254"/>
        <v>2776395.9567253906</v>
      </c>
      <c r="S1123" s="7">
        <f t="shared" si="246"/>
        <v>2530200.5647124108</v>
      </c>
      <c r="T1123" s="5">
        <f>VLOOKUP($B1123,'Benchmark Data'!$A:$B,2,FALSE)</f>
        <v>18.93</v>
      </c>
      <c r="U1123" s="12">
        <f t="shared" si="255"/>
        <v>-4.7430918960127367E-3</v>
      </c>
      <c r="V1123" s="7">
        <f t="shared" si="256"/>
        <v>3912934301.7912579</v>
      </c>
    </row>
    <row r="1124" spans="1:22" x14ac:dyDescent="0.25">
      <c r="A1124" s="5">
        <f t="shared" si="247"/>
        <v>2006</v>
      </c>
      <c r="B1124" s="6">
        <f t="shared" si="250"/>
        <v>39064</v>
      </c>
      <c r="C1124" s="7">
        <f>MAX(SUMIFS('Filing Data'!$V:$V,'Filing Data'!$D:$D,'Benchmark Value'!$B1124),C1123)</f>
        <v>2733472392.1967983</v>
      </c>
      <c r="D1124" s="7">
        <f>SUMIFS('Filing Data'!$Z:$Z,'Filing Data'!$D:$D,'Benchmark Value'!$B1124)</f>
        <v>0</v>
      </c>
      <c r="E1124" s="16">
        <f t="shared" si="251"/>
        <v>-32367805.370854922</v>
      </c>
      <c r="F1124" s="10">
        <f>SUM(D$11:D1123)</f>
        <v>-15253541.340253821</v>
      </c>
      <c r="G1124" s="10">
        <f t="shared" si="244"/>
        <v>365</v>
      </c>
      <c r="H1124" s="7">
        <f t="shared" si="252"/>
        <v>-88678.918824260065</v>
      </c>
      <c r="I1124" s="16">
        <f>SUMIFS('Filing Data'!$X:$X,'Filing Data'!$D:$D,'Benchmark Value'!$B1124)</f>
        <v>0</v>
      </c>
      <c r="J1124" s="16">
        <f t="shared" si="248"/>
        <v>57493512.713882759</v>
      </c>
      <c r="K1124" s="10">
        <f>SUM(I$11:I1123)</f>
        <v>28015936.438124154</v>
      </c>
      <c r="L1124" s="27">
        <f t="shared" si="245"/>
        <v>365</v>
      </c>
      <c r="M1124" s="7">
        <f t="shared" si="253"/>
        <v>157516.47318871989</v>
      </c>
      <c r="N1124" s="7">
        <f>IF(ISNA(VLOOKUP(B1124,'Distribution Data'!$G:$H,2,FALSE)),0,VLOOKUP(B1124,'Distribution Data'!$G:$H,2,FALSE))</f>
        <v>0</v>
      </c>
      <c r="O1124" s="16">
        <f>IF(ISNA(INDEX($C1123:$C$3618,MATCH(TRUE,INDEX($C1123:$C$3618&lt;&gt;$C1123,0),0))), O1123, INDEX($C1123:$C$3618,MATCH(TRUE,INDEX($C1123:$C$3618&lt;&gt;$C1123,0),0)))</f>
        <v>2880621377.903244</v>
      </c>
      <c r="P1124" s="16">
        <f t="shared" si="243"/>
        <v>2733472392.1967983</v>
      </c>
      <c r="Q1124" s="27">
        <f t="shared" si="249"/>
        <v>53</v>
      </c>
      <c r="R1124" s="7">
        <f t="shared" si="254"/>
        <v>2776395.9567253906</v>
      </c>
      <c r="S1124" s="7">
        <f t="shared" si="246"/>
        <v>2530200.5647124108</v>
      </c>
      <c r="T1124" s="5">
        <f>VLOOKUP($B1124,'Benchmark Data'!$A:$B,2,FALSE)</f>
        <v>18.84</v>
      </c>
      <c r="U1124" s="12">
        <f t="shared" si="255"/>
        <v>-4.7656960730144571E-3</v>
      </c>
      <c r="V1124" s="7">
        <f t="shared" si="256"/>
        <v>3896861011.2222562</v>
      </c>
    </row>
    <row r="1125" spans="1:22" x14ac:dyDescent="0.25">
      <c r="A1125" s="5">
        <f t="shared" si="247"/>
        <v>2006</v>
      </c>
      <c r="B1125" s="6">
        <f t="shared" si="250"/>
        <v>39065</v>
      </c>
      <c r="C1125" s="7">
        <f>MAX(SUMIFS('Filing Data'!$V:$V,'Filing Data'!$D:$D,'Benchmark Value'!$B1125),C1124)</f>
        <v>2733472392.1967983</v>
      </c>
      <c r="D1125" s="7">
        <f>SUMIFS('Filing Data'!$Z:$Z,'Filing Data'!$D:$D,'Benchmark Value'!$B1125)</f>
        <v>0</v>
      </c>
      <c r="E1125" s="16">
        <f t="shared" si="251"/>
        <v>-32367805.370854922</v>
      </c>
      <c r="F1125" s="10">
        <f>SUM(D$11:D1124)</f>
        <v>-15253541.340253821</v>
      </c>
      <c r="G1125" s="10">
        <f t="shared" si="244"/>
        <v>365</v>
      </c>
      <c r="H1125" s="7">
        <f t="shared" si="252"/>
        <v>-88678.918824260065</v>
      </c>
      <c r="I1125" s="16">
        <f>SUMIFS('Filing Data'!$X:$X,'Filing Data'!$D:$D,'Benchmark Value'!$B1125)</f>
        <v>0</v>
      </c>
      <c r="J1125" s="16">
        <f t="shared" si="248"/>
        <v>57493512.713882759</v>
      </c>
      <c r="K1125" s="10">
        <f>SUM(I$11:I1124)</f>
        <v>28015936.438124154</v>
      </c>
      <c r="L1125" s="27">
        <f t="shared" si="245"/>
        <v>365</v>
      </c>
      <c r="M1125" s="7">
        <f t="shared" si="253"/>
        <v>157516.47318871989</v>
      </c>
      <c r="N1125" s="7">
        <f>IF(ISNA(VLOOKUP(B1125,'Distribution Data'!$G:$H,2,FALSE)),0,VLOOKUP(B1125,'Distribution Data'!$G:$H,2,FALSE))</f>
        <v>0</v>
      </c>
      <c r="O1125" s="16">
        <f>IF(ISNA(INDEX($C1124:$C$3618,MATCH(TRUE,INDEX($C1124:$C$3618&lt;&gt;$C1124,0),0))), O1124, INDEX($C1124:$C$3618,MATCH(TRUE,INDEX($C1124:$C$3618&lt;&gt;$C1124,0),0)))</f>
        <v>2880621377.903244</v>
      </c>
      <c r="P1125" s="16">
        <f t="shared" si="243"/>
        <v>2733472392.1967983</v>
      </c>
      <c r="Q1125" s="27">
        <f t="shared" si="249"/>
        <v>53</v>
      </c>
      <c r="R1125" s="7">
        <f t="shared" si="254"/>
        <v>2776395.9567253906</v>
      </c>
      <c r="S1125" s="7">
        <f t="shared" si="246"/>
        <v>2530200.5647124108</v>
      </c>
      <c r="T1125" s="5">
        <f>VLOOKUP($B1125,'Benchmark Data'!$A:$B,2,FALSE)</f>
        <v>18.850000000000001</v>
      </c>
      <c r="U1125" s="12">
        <f t="shared" si="255"/>
        <v>5.3064474580293648E-4</v>
      </c>
      <c r="V1125" s="7">
        <f t="shared" si="256"/>
        <v>3901459609.3513122</v>
      </c>
    </row>
    <row r="1126" spans="1:22" x14ac:dyDescent="0.25">
      <c r="A1126" s="5">
        <f t="shared" si="247"/>
        <v>2006</v>
      </c>
      <c r="B1126" s="6">
        <f t="shared" si="250"/>
        <v>39066</v>
      </c>
      <c r="C1126" s="7">
        <f>MAX(SUMIFS('Filing Data'!$V:$V,'Filing Data'!$D:$D,'Benchmark Value'!$B1126),C1125)</f>
        <v>2733472392.1967983</v>
      </c>
      <c r="D1126" s="7">
        <f>SUMIFS('Filing Data'!$Z:$Z,'Filing Data'!$D:$D,'Benchmark Value'!$B1126)</f>
        <v>0</v>
      </c>
      <c r="E1126" s="16">
        <f t="shared" si="251"/>
        <v>-32367805.370854922</v>
      </c>
      <c r="F1126" s="10">
        <f>SUM(D$11:D1125)</f>
        <v>-15253541.340253821</v>
      </c>
      <c r="G1126" s="10">
        <f t="shared" si="244"/>
        <v>365</v>
      </c>
      <c r="H1126" s="7">
        <f t="shared" si="252"/>
        <v>-88678.918824260065</v>
      </c>
      <c r="I1126" s="16">
        <f>SUMIFS('Filing Data'!$X:$X,'Filing Data'!$D:$D,'Benchmark Value'!$B1126)</f>
        <v>0</v>
      </c>
      <c r="J1126" s="16">
        <f t="shared" si="248"/>
        <v>57493512.713882759</v>
      </c>
      <c r="K1126" s="10">
        <f>SUM(I$11:I1125)</f>
        <v>28015936.438124154</v>
      </c>
      <c r="L1126" s="27">
        <f t="shared" si="245"/>
        <v>365</v>
      </c>
      <c r="M1126" s="7">
        <f t="shared" si="253"/>
        <v>157516.47318871989</v>
      </c>
      <c r="N1126" s="7">
        <f>IF(ISNA(VLOOKUP(B1126,'Distribution Data'!$G:$H,2,FALSE)),0,VLOOKUP(B1126,'Distribution Data'!$G:$H,2,FALSE))</f>
        <v>0</v>
      </c>
      <c r="O1126" s="16">
        <f>IF(ISNA(INDEX($C1125:$C$3618,MATCH(TRUE,INDEX($C1125:$C$3618&lt;&gt;$C1125,0),0))), O1125, INDEX($C1125:$C$3618,MATCH(TRUE,INDEX($C1125:$C$3618&lt;&gt;$C1125,0),0)))</f>
        <v>2880621377.903244</v>
      </c>
      <c r="P1126" s="16">
        <f t="shared" si="243"/>
        <v>2733472392.1967983</v>
      </c>
      <c r="Q1126" s="27">
        <f t="shared" si="249"/>
        <v>53</v>
      </c>
      <c r="R1126" s="7">
        <f t="shared" si="254"/>
        <v>2776395.9567253906</v>
      </c>
      <c r="S1126" s="7">
        <f t="shared" si="246"/>
        <v>2530200.5647124108</v>
      </c>
      <c r="T1126" s="5">
        <f>VLOOKUP($B1126,'Benchmark Data'!$A:$B,2,FALSE)</f>
        <v>18.75</v>
      </c>
      <c r="U1126" s="12">
        <f t="shared" si="255"/>
        <v>-5.3191614776000448E-3</v>
      </c>
      <c r="V1126" s="7">
        <f t="shared" si="256"/>
        <v>3883292411.4579272</v>
      </c>
    </row>
    <row r="1127" spans="1:22" x14ac:dyDescent="0.25">
      <c r="A1127" s="5">
        <f t="shared" si="247"/>
        <v>2006</v>
      </c>
      <c r="B1127" s="6">
        <f t="shared" si="250"/>
        <v>39067</v>
      </c>
      <c r="C1127" s="7">
        <f>MAX(SUMIFS('Filing Data'!$V:$V,'Filing Data'!$D:$D,'Benchmark Value'!$B1127),C1126)</f>
        <v>2733472392.1967983</v>
      </c>
      <c r="D1127" s="7">
        <f>SUMIFS('Filing Data'!$Z:$Z,'Filing Data'!$D:$D,'Benchmark Value'!$B1127)</f>
        <v>0</v>
      </c>
      <c r="E1127" s="16">
        <f t="shared" si="251"/>
        <v>-32367805.370854922</v>
      </c>
      <c r="F1127" s="10">
        <f>SUM(D$11:D1126)</f>
        <v>-15253541.340253821</v>
      </c>
      <c r="G1127" s="10">
        <f t="shared" si="244"/>
        <v>365</v>
      </c>
      <c r="H1127" s="7">
        <f t="shared" si="252"/>
        <v>-88678.918824260065</v>
      </c>
      <c r="I1127" s="16">
        <f>SUMIFS('Filing Data'!$X:$X,'Filing Data'!$D:$D,'Benchmark Value'!$B1127)</f>
        <v>0</v>
      </c>
      <c r="J1127" s="16">
        <f t="shared" si="248"/>
        <v>57493512.713882759</v>
      </c>
      <c r="K1127" s="10">
        <f>SUM(I$11:I1126)</f>
        <v>28015936.438124154</v>
      </c>
      <c r="L1127" s="27">
        <f t="shared" si="245"/>
        <v>365</v>
      </c>
      <c r="M1127" s="7">
        <f t="shared" si="253"/>
        <v>157516.47318871989</v>
      </c>
      <c r="N1127" s="7">
        <f>IF(ISNA(VLOOKUP(B1127,'Distribution Data'!$G:$H,2,FALSE)),0,VLOOKUP(B1127,'Distribution Data'!$G:$H,2,FALSE))</f>
        <v>0</v>
      </c>
      <c r="O1127" s="16">
        <f>IF(ISNA(INDEX($C1126:$C$3618,MATCH(TRUE,INDEX($C1126:$C$3618&lt;&gt;$C1126,0),0))), O1126, INDEX($C1126:$C$3618,MATCH(TRUE,INDEX($C1126:$C$3618&lt;&gt;$C1126,0),0)))</f>
        <v>2880621377.903244</v>
      </c>
      <c r="P1127" s="16">
        <f t="shared" si="243"/>
        <v>2733472392.1967983</v>
      </c>
      <c r="Q1127" s="27">
        <f t="shared" si="249"/>
        <v>53</v>
      </c>
      <c r="R1127" s="7">
        <f t="shared" si="254"/>
        <v>2776395.9567253906</v>
      </c>
      <c r="S1127" s="7">
        <f t="shared" si="246"/>
        <v>2530200.5647124108</v>
      </c>
      <c r="T1127" s="5">
        <f>VLOOKUP($B1127,'Benchmark Data'!$A:$B,2,FALSE)</f>
        <v>18.75</v>
      </c>
      <c r="U1127" s="12">
        <f t="shared" si="255"/>
        <v>0</v>
      </c>
      <c r="V1127" s="7">
        <f t="shared" si="256"/>
        <v>3885822612.0226398</v>
      </c>
    </row>
    <row r="1128" spans="1:22" x14ac:dyDescent="0.25">
      <c r="A1128" s="5">
        <f t="shared" si="247"/>
        <v>2006</v>
      </c>
      <c r="B1128" s="6">
        <f t="shared" si="250"/>
        <v>39068</v>
      </c>
      <c r="C1128" s="7">
        <f>MAX(SUMIFS('Filing Data'!$V:$V,'Filing Data'!$D:$D,'Benchmark Value'!$B1128),C1127)</f>
        <v>2733472392.1967983</v>
      </c>
      <c r="D1128" s="7">
        <f>SUMIFS('Filing Data'!$Z:$Z,'Filing Data'!$D:$D,'Benchmark Value'!$B1128)</f>
        <v>0</v>
      </c>
      <c r="E1128" s="16">
        <f t="shared" si="251"/>
        <v>-32367805.370854922</v>
      </c>
      <c r="F1128" s="10">
        <f>SUM(D$11:D1127)</f>
        <v>-15253541.340253821</v>
      </c>
      <c r="G1128" s="10">
        <f t="shared" si="244"/>
        <v>365</v>
      </c>
      <c r="H1128" s="7">
        <f t="shared" si="252"/>
        <v>-88678.918824260065</v>
      </c>
      <c r="I1128" s="16">
        <f>SUMIFS('Filing Data'!$X:$X,'Filing Data'!$D:$D,'Benchmark Value'!$B1128)</f>
        <v>0</v>
      </c>
      <c r="J1128" s="16">
        <f t="shared" si="248"/>
        <v>57493512.713882759</v>
      </c>
      <c r="K1128" s="10">
        <f>SUM(I$11:I1127)</f>
        <v>28015936.438124154</v>
      </c>
      <c r="L1128" s="27">
        <f t="shared" si="245"/>
        <v>365</v>
      </c>
      <c r="M1128" s="7">
        <f t="shared" si="253"/>
        <v>157516.47318871989</v>
      </c>
      <c r="N1128" s="7">
        <f>IF(ISNA(VLOOKUP(B1128,'Distribution Data'!$G:$H,2,FALSE)),0,VLOOKUP(B1128,'Distribution Data'!$G:$H,2,FALSE))</f>
        <v>0</v>
      </c>
      <c r="O1128" s="16">
        <f>IF(ISNA(INDEX($C1127:$C$3618,MATCH(TRUE,INDEX($C1127:$C$3618&lt;&gt;$C1127,0),0))), O1127, INDEX($C1127:$C$3618,MATCH(TRUE,INDEX($C1127:$C$3618&lt;&gt;$C1127,0),0)))</f>
        <v>2880621377.903244</v>
      </c>
      <c r="P1128" s="16">
        <f t="shared" si="243"/>
        <v>2733472392.1967983</v>
      </c>
      <c r="Q1128" s="27">
        <f t="shared" si="249"/>
        <v>53</v>
      </c>
      <c r="R1128" s="7">
        <f t="shared" si="254"/>
        <v>2776395.9567253906</v>
      </c>
      <c r="S1128" s="7">
        <f t="shared" si="246"/>
        <v>2530200.5647124108</v>
      </c>
      <c r="T1128" s="5">
        <f>VLOOKUP($B1128,'Benchmark Data'!$A:$B,2,FALSE)</f>
        <v>18.75</v>
      </c>
      <c r="U1128" s="12">
        <f t="shared" si="255"/>
        <v>0</v>
      </c>
      <c r="V1128" s="7">
        <f t="shared" si="256"/>
        <v>3888352812.5873523</v>
      </c>
    </row>
    <row r="1129" spans="1:22" x14ac:dyDescent="0.25">
      <c r="A1129" s="5">
        <f t="shared" si="247"/>
        <v>2006</v>
      </c>
      <c r="B1129" s="6">
        <f t="shared" si="250"/>
        <v>39069</v>
      </c>
      <c r="C1129" s="7">
        <f>MAX(SUMIFS('Filing Data'!$V:$V,'Filing Data'!$D:$D,'Benchmark Value'!$B1129),C1128)</f>
        <v>2733472392.1967983</v>
      </c>
      <c r="D1129" s="7">
        <f>SUMIFS('Filing Data'!$Z:$Z,'Filing Data'!$D:$D,'Benchmark Value'!$B1129)</f>
        <v>0</v>
      </c>
      <c r="E1129" s="16">
        <f t="shared" si="251"/>
        <v>-32367805.370854922</v>
      </c>
      <c r="F1129" s="10">
        <f>SUM(D$11:D1128)</f>
        <v>-15253541.340253821</v>
      </c>
      <c r="G1129" s="10">
        <f t="shared" si="244"/>
        <v>365</v>
      </c>
      <c r="H1129" s="7">
        <f t="shared" si="252"/>
        <v>-88678.918824260065</v>
      </c>
      <c r="I1129" s="16">
        <f>SUMIFS('Filing Data'!$X:$X,'Filing Data'!$D:$D,'Benchmark Value'!$B1129)</f>
        <v>0</v>
      </c>
      <c r="J1129" s="16">
        <f t="shared" si="248"/>
        <v>57493512.713882759</v>
      </c>
      <c r="K1129" s="10">
        <f>SUM(I$11:I1128)</f>
        <v>28015936.438124154</v>
      </c>
      <c r="L1129" s="27">
        <f t="shared" si="245"/>
        <v>365</v>
      </c>
      <c r="M1129" s="7">
        <f t="shared" si="253"/>
        <v>157516.47318871989</v>
      </c>
      <c r="N1129" s="7">
        <f>IF(ISNA(VLOOKUP(B1129,'Distribution Data'!$G:$H,2,FALSE)),0,VLOOKUP(B1129,'Distribution Data'!$G:$H,2,FALSE))</f>
        <v>0</v>
      </c>
      <c r="O1129" s="16">
        <f>IF(ISNA(INDEX($C1128:$C$3618,MATCH(TRUE,INDEX($C1128:$C$3618&lt;&gt;$C1128,0),0))), O1128, INDEX($C1128:$C$3618,MATCH(TRUE,INDEX($C1128:$C$3618&lt;&gt;$C1128,0),0)))</f>
        <v>2880621377.903244</v>
      </c>
      <c r="P1129" s="16">
        <f t="shared" si="243"/>
        <v>2733472392.1967983</v>
      </c>
      <c r="Q1129" s="27">
        <f t="shared" si="249"/>
        <v>53</v>
      </c>
      <c r="R1129" s="7">
        <f t="shared" si="254"/>
        <v>2776395.9567253906</v>
      </c>
      <c r="S1129" s="7">
        <f t="shared" si="246"/>
        <v>2530200.5647124108</v>
      </c>
      <c r="T1129" s="5">
        <f>VLOOKUP($B1129,'Benchmark Data'!$A:$B,2,FALSE)</f>
        <v>18.62</v>
      </c>
      <c r="U1129" s="12">
        <f t="shared" si="255"/>
        <v>-6.9574805674987123E-3</v>
      </c>
      <c r="V1129" s="7">
        <f t="shared" si="256"/>
        <v>3863923766.9847927</v>
      </c>
    </row>
    <row r="1130" spans="1:22" x14ac:dyDescent="0.25">
      <c r="A1130" s="5">
        <f t="shared" si="247"/>
        <v>2006</v>
      </c>
      <c r="B1130" s="6">
        <f t="shared" si="250"/>
        <v>39070</v>
      </c>
      <c r="C1130" s="7">
        <f>MAX(SUMIFS('Filing Data'!$V:$V,'Filing Data'!$D:$D,'Benchmark Value'!$B1130),C1129)</f>
        <v>2733472392.1967983</v>
      </c>
      <c r="D1130" s="7">
        <f>SUMIFS('Filing Data'!$Z:$Z,'Filing Data'!$D:$D,'Benchmark Value'!$B1130)</f>
        <v>0</v>
      </c>
      <c r="E1130" s="16">
        <f t="shared" si="251"/>
        <v>-32367805.370854922</v>
      </c>
      <c r="F1130" s="10">
        <f>SUM(D$11:D1129)</f>
        <v>-15253541.340253821</v>
      </c>
      <c r="G1130" s="10">
        <f t="shared" si="244"/>
        <v>365</v>
      </c>
      <c r="H1130" s="7">
        <f t="shared" si="252"/>
        <v>-88678.918824260065</v>
      </c>
      <c r="I1130" s="16">
        <f>SUMIFS('Filing Data'!$X:$X,'Filing Data'!$D:$D,'Benchmark Value'!$B1130)</f>
        <v>0</v>
      </c>
      <c r="J1130" s="16">
        <f t="shared" si="248"/>
        <v>57493512.713882759</v>
      </c>
      <c r="K1130" s="10">
        <f>SUM(I$11:I1129)</f>
        <v>28015936.438124154</v>
      </c>
      <c r="L1130" s="27">
        <f t="shared" si="245"/>
        <v>365</v>
      </c>
      <c r="M1130" s="7">
        <f t="shared" si="253"/>
        <v>157516.47318871989</v>
      </c>
      <c r="N1130" s="7">
        <f>IF(ISNA(VLOOKUP(B1130,'Distribution Data'!$G:$H,2,FALSE)),0,VLOOKUP(B1130,'Distribution Data'!$G:$H,2,FALSE))</f>
        <v>0</v>
      </c>
      <c r="O1130" s="16">
        <f>IF(ISNA(INDEX($C1129:$C$3618,MATCH(TRUE,INDEX($C1129:$C$3618&lt;&gt;$C1129,0),0))), O1129, INDEX($C1129:$C$3618,MATCH(TRUE,INDEX($C1129:$C$3618&lt;&gt;$C1129,0),0)))</f>
        <v>2880621377.903244</v>
      </c>
      <c r="P1130" s="16">
        <f t="shared" si="243"/>
        <v>2733472392.1967983</v>
      </c>
      <c r="Q1130" s="27">
        <f t="shared" si="249"/>
        <v>53</v>
      </c>
      <c r="R1130" s="7">
        <f t="shared" si="254"/>
        <v>2776395.9567253906</v>
      </c>
      <c r="S1130" s="7">
        <f t="shared" si="246"/>
        <v>2530200.5647124108</v>
      </c>
      <c r="T1130" s="5">
        <f>VLOOKUP($B1130,'Benchmark Data'!$A:$B,2,FALSE)</f>
        <v>18.440000000000001</v>
      </c>
      <c r="U1130" s="12">
        <f t="shared" si="255"/>
        <v>-9.7140537204732178E-3</v>
      </c>
      <c r="V1130" s="7">
        <f t="shared" si="256"/>
        <v>3829101321.0373001</v>
      </c>
    </row>
    <row r="1131" spans="1:22" x14ac:dyDescent="0.25">
      <c r="A1131" s="5">
        <f t="shared" si="247"/>
        <v>2006</v>
      </c>
      <c r="B1131" s="6">
        <f t="shared" si="250"/>
        <v>39071</v>
      </c>
      <c r="C1131" s="7">
        <f>MAX(SUMIFS('Filing Data'!$V:$V,'Filing Data'!$D:$D,'Benchmark Value'!$B1131),C1130)</f>
        <v>2733472392.1967983</v>
      </c>
      <c r="D1131" s="7">
        <f>SUMIFS('Filing Data'!$Z:$Z,'Filing Data'!$D:$D,'Benchmark Value'!$B1131)</f>
        <v>0</v>
      </c>
      <c r="E1131" s="16">
        <f t="shared" si="251"/>
        <v>-32367805.370854922</v>
      </c>
      <c r="F1131" s="10">
        <f>SUM(D$11:D1130)</f>
        <v>-15253541.340253821</v>
      </c>
      <c r="G1131" s="10">
        <f t="shared" si="244"/>
        <v>365</v>
      </c>
      <c r="H1131" s="7">
        <f t="shared" si="252"/>
        <v>-88678.918824260065</v>
      </c>
      <c r="I1131" s="16">
        <f>SUMIFS('Filing Data'!$X:$X,'Filing Data'!$D:$D,'Benchmark Value'!$B1131)</f>
        <v>0</v>
      </c>
      <c r="J1131" s="16">
        <f t="shared" si="248"/>
        <v>57493512.713882759</v>
      </c>
      <c r="K1131" s="10">
        <f>SUM(I$11:I1130)</f>
        <v>28015936.438124154</v>
      </c>
      <c r="L1131" s="27">
        <f t="shared" si="245"/>
        <v>365</v>
      </c>
      <c r="M1131" s="7">
        <f t="shared" si="253"/>
        <v>157516.47318871989</v>
      </c>
      <c r="N1131" s="7">
        <f>IF(ISNA(VLOOKUP(B1131,'Distribution Data'!$G:$H,2,FALSE)),0,VLOOKUP(B1131,'Distribution Data'!$G:$H,2,FALSE))</f>
        <v>0</v>
      </c>
      <c r="O1131" s="16">
        <f>IF(ISNA(INDEX($C1130:$C$3618,MATCH(TRUE,INDEX($C1130:$C$3618&lt;&gt;$C1130,0),0))), O1130, INDEX($C1130:$C$3618,MATCH(TRUE,INDEX($C1130:$C$3618&lt;&gt;$C1130,0),0)))</f>
        <v>2880621377.903244</v>
      </c>
      <c r="P1131" s="16">
        <f t="shared" si="243"/>
        <v>2733472392.1967983</v>
      </c>
      <c r="Q1131" s="27">
        <f t="shared" si="249"/>
        <v>53</v>
      </c>
      <c r="R1131" s="7">
        <f t="shared" si="254"/>
        <v>2776395.9567253906</v>
      </c>
      <c r="S1131" s="7">
        <f t="shared" si="246"/>
        <v>2530200.5647124108</v>
      </c>
      <c r="T1131" s="5">
        <f>VLOOKUP($B1131,'Benchmark Data'!$A:$B,2,FALSE)</f>
        <v>18.62</v>
      </c>
      <c r="U1131" s="12">
        <f t="shared" si="255"/>
        <v>9.7140537204732907E-3</v>
      </c>
      <c r="V1131" s="7">
        <f t="shared" si="256"/>
        <v>3869008866.3843727</v>
      </c>
    </row>
    <row r="1132" spans="1:22" x14ac:dyDescent="0.25">
      <c r="A1132" s="5">
        <f t="shared" si="247"/>
        <v>2006</v>
      </c>
      <c r="B1132" s="6">
        <f t="shared" si="250"/>
        <v>39072</v>
      </c>
      <c r="C1132" s="7">
        <f>MAX(SUMIFS('Filing Data'!$V:$V,'Filing Data'!$D:$D,'Benchmark Value'!$B1132),C1131)</f>
        <v>2733472392.1967983</v>
      </c>
      <c r="D1132" s="7">
        <f>SUMIFS('Filing Data'!$Z:$Z,'Filing Data'!$D:$D,'Benchmark Value'!$B1132)</f>
        <v>0</v>
      </c>
      <c r="E1132" s="16">
        <f t="shared" si="251"/>
        <v>-32367805.370854922</v>
      </c>
      <c r="F1132" s="10">
        <f>SUM(D$11:D1131)</f>
        <v>-15253541.340253821</v>
      </c>
      <c r="G1132" s="10">
        <f t="shared" si="244"/>
        <v>365</v>
      </c>
      <c r="H1132" s="7">
        <f t="shared" si="252"/>
        <v>-88678.918824260065</v>
      </c>
      <c r="I1132" s="16">
        <f>SUMIFS('Filing Data'!$X:$X,'Filing Data'!$D:$D,'Benchmark Value'!$B1132)</f>
        <v>0</v>
      </c>
      <c r="J1132" s="16">
        <f t="shared" si="248"/>
        <v>57493512.713882759</v>
      </c>
      <c r="K1132" s="10">
        <f>SUM(I$11:I1131)</f>
        <v>28015936.438124154</v>
      </c>
      <c r="L1132" s="27">
        <f t="shared" si="245"/>
        <v>365</v>
      </c>
      <c r="M1132" s="7">
        <f t="shared" si="253"/>
        <v>157516.47318871989</v>
      </c>
      <c r="N1132" s="7">
        <f>IF(ISNA(VLOOKUP(B1132,'Distribution Data'!$G:$H,2,FALSE)),0,VLOOKUP(B1132,'Distribution Data'!$G:$H,2,FALSE))</f>
        <v>0</v>
      </c>
      <c r="O1132" s="16">
        <f>IF(ISNA(INDEX($C1131:$C$3618,MATCH(TRUE,INDEX($C1131:$C$3618&lt;&gt;$C1131,0),0))), O1131, INDEX($C1131:$C$3618,MATCH(TRUE,INDEX($C1131:$C$3618&lt;&gt;$C1131,0),0)))</f>
        <v>2880621377.903244</v>
      </c>
      <c r="P1132" s="16">
        <f t="shared" si="243"/>
        <v>2733472392.1967983</v>
      </c>
      <c r="Q1132" s="27">
        <f t="shared" si="249"/>
        <v>53</v>
      </c>
      <c r="R1132" s="7">
        <f t="shared" si="254"/>
        <v>2776395.9567253906</v>
      </c>
      <c r="S1132" s="7">
        <f t="shared" si="246"/>
        <v>2530200.5647124108</v>
      </c>
      <c r="T1132" s="5">
        <f>VLOOKUP($B1132,'Benchmark Data'!$A:$B,2,FALSE)</f>
        <v>18.43</v>
      </c>
      <c r="U1132" s="12">
        <f t="shared" si="255"/>
        <v>-1.0256500167189221E-2</v>
      </c>
      <c r="V1132" s="7">
        <f t="shared" si="256"/>
        <v>3832059384.63904</v>
      </c>
    </row>
    <row r="1133" spans="1:22" x14ac:dyDescent="0.25">
      <c r="A1133" s="5">
        <f t="shared" si="247"/>
        <v>2006</v>
      </c>
      <c r="B1133" s="6">
        <f t="shared" si="250"/>
        <v>39073</v>
      </c>
      <c r="C1133" s="7">
        <f>MAX(SUMIFS('Filing Data'!$V:$V,'Filing Data'!$D:$D,'Benchmark Value'!$B1133),C1132)</f>
        <v>2733472392.1967983</v>
      </c>
      <c r="D1133" s="7">
        <f>SUMIFS('Filing Data'!$Z:$Z,'Filing Data'!$D:$D,'Benchmark Value'!$B1133)</f>
        <v>0</v>
      </c>
      <c r="E1133" s="16">
        <f t="shared" si="251"/>
        <v>-32367805.370854922</v>
      </c>
      <c r="F1133" s="10">
        <f>SUM(D$11:D1132)</f>
        <v>-15253541.340253821</v>
      </c>
      <c r="G1133" s="10">
        <f t="shared" si="244"/>
        <v>365</v>
      </c>
      <c r="H1133" s="7">
        <f t="shared" si="252"/>
        <v>-88678.918824260065</v>
      </c>
      <c r="I1133" s="16">
        <f>SUMIFS('Filing Data'!$X:$X,'Filing Data'!$D:$D,'Benchmark Value'!$B1133)</f>
        <v>0</v>
      </c>
      <c r="J1133" s="16">
        <f t="shared" si="248"/>
        <v>57493512.713882759</v>
      </c>
      <c r="K1133" s="10">
        <f>SUM(I$11:I1132)</f>
        <v>28015936.438124154</v>
      </c>
      <c r="L1133" s="27">
        <f t="shared" si="245"/>
        <v>365</v>
      </c>
      <c r="M1133" s="7">
        <f t="shared" si="253"/>
        <v>157516.47318871989</v>
      </c>
      <c r="N1133" s="7">
        <f>IF(ISNA(VLOOKUP(B1133,'Distribution Data'!$G:$H,2,FALSE)),0,VLOOKUP(B1133,'Distribution Data'!$G:$H,2,FALSE))</f>
        <v>0</v>
      </c>
      <c r="O1133" s="16">
        <f>IF(ISNA(INDEX($C1132:$C$3618,MATCH(TRUE,INDEX($C1132:$C$3618&lt;&gt;$C1132,0),0))), O1132, INDEX($C1132:$C$3618,MATCH(TRUE,INDEX($C1132:$C$3618&lt;&gt;$C1132,0),0)))</f>
        <v>2880621377.903244</v>
      </c>
      <c r="P1133" s="16">
        <f t="shared" si="243"/>
        <v>2733472392.1967983</v>
      </c>
      <c r="Q1133" s="27">
        <f t="shared" si="249"/>
        <v>53</v>
      </c>
      <c r="R1133" s="7">
        <f t="shared" si="254"/>
        <v>2776395.9567253906</v>
      </c>
      <c r="S1133" s="7">
        <f t="shared" si="246"/>
        <v>2530200.5647124108</v>
      </c>
      <c r="T1133" s="5">
        <f>VLOOKUP($B1133,'Benchmark Data'!$A:$B,2,FALSE)</f>
        <v>18.29</v>
      </c>
      <c r="U1133" s="12">
        <f t="shared" si="255"/>
        <v>-7.62530927895757E-3</v>
      </c>
      <c r="V1133" s="7">
        <f t="shared" si="256"/>
        <v>3805480072.7865272</v>
      </c>
    </row>
    <row r="1134" spans="1:22" x14ac:dyDescent="0.25">
      <c r="A1134" s="5">
        <f t="shared" si="247"/>
        <v>2006</v>
      </c>
      <c r="B1134" s="6">
        <f t="shared" si="250"/>
        <v>39074</v>
      </c>
      <c r="C1134" s="7">
        <f>MAX(SUMIFS('Filing Data'!$V:$V,'Filing Data'!$D:$D,'Benchmark Value'!$B1134),C1133)</f>
        <v>2733472392.1967983</v>
      </c>
      <c r="D1134" s="7">
        <f>SUMIFS('Filing Data'!$Z:$Z,'Filing Data'!$D:$D,'Benchmark Value'!$B1134)</f>
        <v>0</v>
      </c>
      <c r="E1134" s="16">
        <f t="shared" si="251"/>
        <v>-32367805.370854922</v>
      </c>
      <c r="F1134" s="10">
        <f>SUM(D$11:D1133)</f>
        <v>-15253541.340253821</v>
      </c>
      <c r="G1134" s="10">
        <f t="shared" si="244"/>
        <v>365</v>
      </c>
      <c r="H1134" s="7">
        <f t="shared" si="252"/>
        <v>-88678.918824260065</v>
      </c>
      <c r="I1134" s="16">
        <f>SUMIFS('Filing Data'!$X:$X,'Filing Data'!$D:$D,'Benchmark Value'!$B1134)</f>
        <v>0</v>
      </c>
      <c r="J1134" s="16">
        <f t="shared" si="248"/>
        <v>57493512.713882759</v>
      </c>
      <c r="K1134" s="10">
        <f>SUM(I$11:I1133)</f>
        <v>28015936.438124154</v>
      </c>
      <c r="L1134" s="27">
        <f t="shared" si="245"/>
        <v>365</v>
      </c>
      <c r="M1134" s="7">
        <f t="shared" si="253"/>
        <v>157516.47318871989</v>
      </c>
      <c r="N1134" s="7">
        <f>IF(ISNA(VLOOKUP(B1134,'Distribution Data'!$G:$H,2,FALSE)),0,VLOOKUP(B1134,'Distribution Data'!$G:$H,2,FALSE))</f>
        <v>0</v>
      </c>
      <c r="O1134" s="16">
        <f>IF(ISNA(INDEX($C1133:$C$3618,MATCH(TRUE,INDEX($C1133:$C$3618&lt;&gt;$C1133,0),0))), O1133, INDEX($C1133:$C$3618,MATCH(TRUE,INDEX($C1133:$C$3618&lt;&gt;$C1133,0),0)))</f>
        <v>2880621377.903244</v>
      </c>
      <c r="P1134" s="16">
        <f t="shared" si="243"/>
        <v>2733472392.1967983</v>
      </c>
      <c r="Q1134" s="27">
        <f t="shared" si="249"/>
        <v>53</v>
      </c>
      <c r="R1134" s="7">
        <f t="shared" si="254"/>
        <v>2776395.9567253906</v>
      </c>
      <c r="S1134" s="7">
        <f t="shared" si="246"/>
        <v>2530200.5647124108</v>
      </c>
      <c r="T1134" s="5">
        <f>VLOOKUP($B1134,'Benchmark Data'!$A:$B,2,FALSE)</f>
        <v>18.29</v>
      </c>
      <c r="U1134" s="12">
        <f t="shared" si="255"/>
        <v>0</v>
      </c>
      <c r="V1134" s="7">
        <f t="shared" si="256"/>
        <v>3808010273.3512397</v>
      </c>
    </row>
    <row r="1135" spans="1:22" x14ac:dyDescent="0.25">
      <c r="A1135" s="5">
        <f t="shared" si="247"/>
        <v>2006</v>
      </c>
      <c r="B1135" s="6">
        <f t="shared" si="250"/>
        <v>39075</v>
      </c>
      <c r="C1135" s="7">
        <f>MAX(SUMIFS('Filing Data'!$V:$V,'Filing Data'!$D:$D,'Benchmark Value'!$B1135),C1134)</f>
        <v>2733472392.1967983</v>
      </c>
      <c r="D1135" s="7">
        <f>SUMIFS('Filing Data'!$Z:$Z,'Filing Data'!$D:$D,'Benchmark Value'!$B1135)</f>
        <v>0</v>
      </c>
      <c r="E1135" s="16">
        <f t="shared" si="251"/>
        <v>-32367805.370854922</v>
      </c>
      <c r="F1135" s="10">
        <f>SUM(D$11:D1134)</f>
        <v>-15253541.340253821</v>
      </c>
      <c r="G1135" s="10">
        <f t="shared" si="244"/>
        <v>365</v>
      </c>
      <c r="H1135" s="7">
        <f t="shared" si="252"/>
        <v>-88678.918824260065</v>
      </c>
      <c r="I1135" s="16">
        <f>SUMIFS('Filing Data'!$X:$X,'Filing Data'!$D:$D,'Benchmark Value'!$B1135)</f>
        <v>0</v>
      </c>
      <c r="J1135" s="16">
        <f t="shared" si="248"/>
        <v>57493512.713882759</v>
      </c>
      <c r="K1135" s="10">
        <f>SUM(I$11:I1134)</f>
        <v>28015936.438124154</v>
      </c>
      <c r="L1135" s="27">
        <f t="shared" si="245"/>
        <v>365</v>
      </c>
      <c r="M1135" s="7">
        <f t="shared" si="253"/>
        <v>157516.47318871989</v>
      </c>
      <c r="N1135" s="7">
        <f>IF(ISNA(VLOOKUP(B1135,'Distribution Data'!$G:$H,2,FALSE)),0,VLOOKUP(B1135,'Distribution Data'!$G:$H,2,FALSE))</f>
        <v>0</v>
      </c>
      <c r="O1135" s="16">
        <f>IF(ISNA(INDEX($C1134:$C$3618,MATCH(TRUE,INDEX($C1134:$C$3618&lt;&gt;$C1134,0),0))), O1134, INDEX($C1134:$C$3618,MATCH(TRUE,INDEX($C1134:$C$3618&lt;&gt;$C1134,0),0)))</f>
        <v>2880621377.903244</v>
      </c>
      <c r="P1135" s="16">
        <f t="shared" si="243"/>
        <v>2733472392.1967983</v>
      </c>
      <c r="Q1135" s="27">
        <f t="shared" si="249"/>
        <v>53</v>
      </c>
      <c r="R1135" s="7">
        <f t="shared" si="254"/>
        <v>2776395.9567253906</v>
      </c>
      <c r="S1135" s="7">
        <f t="shared" si="246"/>
        <v>2530200.5647124108</v>
      </c>
      <c r="T1135" s="5">
        <f>VLOOKUP($B1135,'Benchmark Data'!$A:$B,2,FALSE)</f>
        <v>18.29</v>
      </c>
      <c r="U1135" s="12">
        <f t="shared" si="255"/>
        <v>0</v>
      </c>
      <c r="V1135" s="7">
        <f t="shared" si="256"/>
        <v>3810540473.9159522</v>
      </c>
    </row>
    <row r="1136" spans="1:22" x14ac:dyDescent="0.25">
      <c r="A1136" s="5">
        <f t="shared" si="247"/>
        <v>2006</v>
      </c>
      <c r="B1136" s="6">
        <f t="shared" si="250"/>
        <v>39076</v>
      </c>
      <c r="C1136" s="7">
        <f>MAX(SUMIFS('Filing Data'!$V:$V,'Filing Data'!$D:$D,'Benchmark Value'!$B1136),C1135)</f>
        <v>2733472392.1967983</v>
      </c>
      <c r="D1136" s="7">
        <f>SUMIFS('Filing Data'!$Z:$Z,'Filing Data'!$D:$D,'Benchmark Value'!$B1136)</f>
        <v>0</v>
      </c>
      <c r="E1136" s="16">
        <f t="shared" si="251"/>
        <v>-32367805.370854922</v>
      </c>
      <c r="F1136" s="10">
        <f>SUM(D$11:D1135)</f>
        <v>-15253541.340253821</v>
      </c>
      <c r="G1136" s="10">
        <f t="shared" si="244"/>
        <v>365</v>
      </c>
      <c r="H1136" s="7">
        <f t="shared" si="252"/>
        <v>-88678.918824260065</v>
      </c>
      <c r="I1136" s="16">
        <f>SUMIFS('Filing Data'!$X:$X,'Filing Data'!$D:$D,'Benchmark Value'!$B1136)</f>
        <v>0</v>
      </c>
      <c r="J1136" s="16">
        <f t="shared" si="248"/>
        <v>57493512.713882759</v>
      </c>
      <c r="K1136" s="10">
        <f>SUM(I$11:I1135)</f>
        <v>28015936.438124154</v>
      </c>
      <c r="L1136" s="27">
        <f t="shared" si="245"/>
        <v>365</v>
      </c>
      <c r="M1136" s="7">
        <f t="shared" si="253"/>
        <v>157516.47318871989</v>
      </c>
      <c r="N1136" s="7">
        <f>IF(ISNA(VLOOKUP(B1136,'Distribution Data'!$G:$H,2,FALSE)),0,VLOOKUP(B1136,'Distribution Data'!$G:$H,2,FALSE))</f>
        <v>0</v>
      </c>
      <c r="O1136" s="16">
        <f>IF(ISNA(INDEX($C1135:$C$3618,MATCH(TRUE,INDEX($C1135:$C$3618&lt;&gt;$C1135,0),0))), O1135, INDEX($C1135:$C$3618,MATCH(TRUE,INDEX($C1135:$C$3618&lt;&gt;$C1135,0),0)))</f>
        <v>2880621377.903244</v>
      </c>
      <c r="P1136" s="16">
        <f t="shared" si="243"/>
        <v>2733472392.1967983</v>
      </c>
      <c r="Q1136" s="27">
        <f t="shared" si="249"/>
        <v>53</v>
      </c>
      <c r="R1136" s="7">
        <f t="shared" si="254"/>
        <v>2776395.9567253906</v>
      </c>
      <c r="S1136" s="7">
        <f t="shared" si="246"/>
        <v>2530200.5647124108</v>
      </c>
      <c r="T1136" s="5">
        <f>VLOOKUP($B1136,'Benchmark Data'!$A:$B,2,FALSE)</f>
        <v>18.29</v>
      </c>
      <c r="U1136" s="12">
        <f t="shared" si="255"/>
        <v>0</v>
      </c>
      <c r="V1136" s="7">
        <f t="shared" si="256"/>
        <v>3813070674.4806647</v>
      </c>
    </row>
    <row r="1137" spans="1:22" x14ac:dyDescent="0.25">
      <c r="A1137" s="5">
        <f t="shared" si="247"/>
        <v>2006</v>
      </c>
      <c r="B1137" s="6">
        <f t="shared" si="250"/>
        <v>39077</v>
      </c>
      <c r="C1137" s="7">
        <f>MAX(SUMIFS('Filing Data'!$V:$V,'Filing Data'!$D:$D,'Benchmark Value'!$B1137),C1136)</f>
        <v>2733472392.1967983</v>
      </c>
      <c r="D1137" s="7">
        <f>SUMIFS('Filing Data'!$Z:$Z,'Filing Data'!$D:$D,'Benchmark Value'!$B1137)</f>
        <v>0</v>
      </c>
      <c r="E1137" s="16">
        <f t="shared" si="251"/>
        <v>-32367805.370854922</v>
      </c>
      <c r="F1137" s="10">
        <f>SUM(D$11:D1136)</f>
        <v>-15253541.340253821</v>
      </c>
      <c r="G1137" s="10">
        <f t="shared" si="244"/>
        <v>365</v>
      </c>
      <c r="H1137" s="7">
        <f t="shared" si="252"/>
        <v>-88678.918824260065</v>
      </c>
      <c r="I1137" s="16">
        <f>SUMIFS('Filing Data'!$X:$X,'Filing Data'!$D:$D,'Benchmark Value'!$B1137)</f>
        <v>0</v>
      </c>
      <c r="J1137" s="16">
        <f t="shared" si="248"/>
        <v>57493512.713882759</v>
      </c>
      <c r="K1137" s="10">
        <f>SUM(I$11:I1136)</f>
        <v>28015936.438124154</v>
      </c>
      <c r="L1137" s="27">
        <f t="shared" si="245"/>
        <v>365</v>
      </c>
      <c r="M1137" s="7">
        <f t="shared" si="253"/>
        <v>157516.47318871989</v>
      </c>
      <c r="N1137" s="7">
        <f>IF(ISNA(VLOOKUP(B1137,'Distribution Data'!$G:$H,2,FALSE)),0,VLOOKUP(B1137,'Distribution Data'!$G:$H,2,FALSE))</f>
        <v>0</v>
      </c>
      <c r="O1137" s="16">
        <f>IF(ISNA(INDEX($C1136:$C$3618,MATCH(TRUE,INDEX($C1136:$C$3618&lt;&gt;$C1136,0),0))), O1136, INDEX($C1136:$C$3618,MATCH(TRUE,INDEX($C1136:$C$3618&lt;&gt;$C1136,0),0)))</f>
        <v>2880621377.903244</v>
      </c>
      <c r="P1137" s="16">
        <f t="shared" si="243"/>
        <v>2733472392.1967983</v>
      </c>
      <c r="Q1137" s="27">
        <f t="shared" si="249"/>
        <v>53</v>
      </c>
      <c r="R1137" s="7">
        <f t="shared" si="254"/>
        <v>2776395.9567253906</v>
      </c>
      <c r="S1137" s="7">
        <f t="shared" si="246"/>
        <v>2530200.5647124108</v>
      </c>
      <c r="T1137" s="5">
        <f>VLOOKUP($B1137,'Benchmark Data'!$A:$B,2,FALSE)</f>
        <v>18.440000000000001</v>
      </c>
      <c r="U1137" s="12">
        <f t="shared" si="255"/>
        <v>8.1677557256735756E-3</v>
      </c>
      <c r="V1137" s="7">
        <f t="shared" si="256"/>
        <v>3846872641.1018076</v>
      </c>
    </row>
    <row r="1138" spans="1:22" x14ac:dyDescent="0.25">
      <c r="A1138" s="5">
        <f t="shared" si="247"/>
        <v>2006</v>
      </c>
      <c r="B1138" s="6">
        <f t="shared" si="250"/>
        <v>39078</v>
      </c>
      <c r="C1138" s="7">
        <f>MAX(SUMIFS('Filing Data'!$V:$V,'Filing Data'!$D:$D,'Benchmark Value'!$B1138),C1137)</f>
        <v>2733472392.1967983</v>
      </c>
      <c r="D1138" s="7">
        <f>SUMIFS('Filing Data'!$Z:$Z,'Filing Data'!$D:$D,'Benchmark Value'!$B1138)</f>
        <v>0</v>
      </c>
      <c r="E1138" s="16">
        <f t="shared" si="251"/>
        <v>-32367805.370854922</v>
      </c>
      <c r="F1138" s="10">
        <f>SUM(D$11:D1137)</f>
        <v>-15253541.340253821</v>
      </c>
      <c r="G1138" s="10">
        <f t="shared" si="244"/>
        <v>365</v>
      </c>
      <c r="H1138" s="7">
        <f t="shared" si="252"/>
        <v>-88678.918824260065</v>
      </c>
      <c r="I1138" s="16">
        <f>SUMIFS('Filing Data'!$X:$X,'Filing Data'!$D:$D,'Benchmark Value'!$B1138)</f>
        <v>0</v>
      </c>
      <c r="J1138" s="16">
        <f t="shared" si="248"/>
        <v>57493512.713882759</v>
      </c>
      <c r="K1138" s="10">
        <f>SUM(I$11:I1137)</f>
        <v>28015936.438124154</v>
      </c>
      <c r="L1138" s="27">
        <f t="shared" si="245"/>
        <v>365</v>
      </c>
      <c r="M1138" s="7">
        <f t="shared" si="253"/>
        <v>157516.47318871989</v>
      </c>
      <c r="N1138" s="7">
        <f>IF(ISNA(VLOOKUP(B1138,'Distribution Data'!$G:$H,2,FALSE)),0,VLOOKUP(B1138,'Distribution Data'!$G:$H,2,FALSE))</f>
        <v>0</v>
      </c>
      <c r="O1138" s="16">
        <f>IF(ISNA(INDEX($C1137:$C$3618,MATCH(TRUE,INDEX($C1137:$C$3618&lt;&gt;$C1137,0),0))), O1137, INDEX($C1137:$C$3618,MATCH(TRUE,INDEX($C1137:$C$3618&lt;&gt;$C1137,0),0)))</f>
        <v>2880621377.903244</v>
      </c>
      <c r="P1138" s="16">
        <f t="shared" si="243"/>
        <v>2733472392.1967983</v>
      </c>
      <c r="Q1138" s="27">
        <f t="shared" si="249"/>
        <v>53</v>
      </c>
      <c r="R1138" s="7">
        <f t="shared" si="254"/>
        <v>2776395.9567253906</v>
      </c>
      <c r="S1138" s="7">
        <f t="shared" si="246"/>
        <v>2530200.5647124108</v>
      </c>
      <c r="T1138" s="5">
        <f>VLOOKUP($B1138,'Benchmark Data'!$A:$B,2,FALSE)</f>
        <v>18.649999999999999</v>
      </c>
      <c r="U1138" s="12">
        <f t="shared" si="255"/>
        <v>1.1323927961376578E-2</v>
      </c>
      <c r="V1138" s="7">
        <f t="shared" si="256"/>
        <v>3893212128.7940345</v>
      </c>
    </row>
    <row r="1139" spans="1:22" x14ac:dyDescent="0.25">
      <c r="A1139" s="5">
        <f t="shared" si="247"/>
        <v>2006</v>
      </c>
      <c r="B1139" s="6">
        <f t="shared" si="250"/>
        <v>39079</v>
      </c>
      <c r="C1139" s="7">
        <f>MAX(SUMIFS('Filing Data'!$V:$V,'Filing Data'!$D:$D,'Benchmark Value'!$B1139),C1138)</f>
        <v>2733472392.1967983</v>
      </c>
      <c r="D1139" s="7">
        <f>SUMIFS('Filing Data'!$Z:$Z,'Filing Data'!$D:$D,'Benchmark Value'!$B1139)</f>
        <v>0</v>
      </c>
      <c r="E1139" s="16">
        <f t="shared" si="251"/>
        <v>-32367805.370854922</v>
      </c>
      <c r="F1139" s="10">
        <f>SUM(D$11:D1138)</f>
        <v>-15253541.340253821</v>
      </c>
      <c r="G1139" s="10">
        <f t="shared" si="244"/>
        <v>365</v>
      </c>
      <c r="H1139" s="7">
        <f t="shared" si="252"/>
        <v>-88678.918824260065</v>
      </c>
      <c r="I1139" s="16">
        <f>SUMIFS('Filing Data'!$X:$X,'Filing Data'!$D:$D,'Benchmark Value'!$B1139)</f>
        <v>0</v>
      </c>
      <c r="J1139" s="16">
        <f t="shared" si="248"/>
        <v>57493512.713882759</v>
      </c>
      <c r="K1139" s="10">
        <f>SUM(I$11:I1138)</f>
        <v>28015936.438124154</v>
      </c>
      <c r="L1139" s="27">
        <f t="shared" si="245"/>
        <v>365</v>
      </c>
      <c r="M1139" s="7">
        <f t="shared" si="253"/>
        <v>157516.47318871989</v>
      </c>
      <c r="N1139" s="7">
        <f>IF(ISNA(VLOOKUP(B1139,'Distribution Data'!$G:$H,2,FALSE)),0,VLOOKUP(B1139,'Distribution Data'!$G:$H,2,FALSE))</f>
        <v>0</v>
      </c>
      <c r="O1139" s="16">
        <f>IF(ISNA(INDEX($C1138:$C$3618,MATCH(TRUE,INDEX($C1138:$C$3618&lt;&gt;$C1138,0),0))), O1138, INDEX($C1138:$C$3618,MATCH(TRUE,INDEX($C1138:$C$3618&lt;&gt;$C1138,0),0)))</f>
        <v>2880621377.903244</v>
      </c>
      <c r="P1139" s="16">
        <f t="shared" si="243"/>
        <v>2733472392.1967983</v>
      </c>
      <c r="Q1139" s="27">
        <f t="shared" si="249"/>
        <v>53</v>
      </c>
      <c r="R1139" s="7">
        <f t="shared" si="254"/>
        <v>2776395.9567253906</v>
      </c>
      <c r="S1139" s="7">
        <f t="shared" si="246"/>
        <v>2530200.5647124108</v>
      </c>
      <c r="T1139" s="5">
        <f>VLOOKUP($B1139,'Benchmark Data'!$A:$B,2,FALSE)</f>
        <v>18.7</v>
      </c>
      <c r="U1139" s="12">
        <f t="shared" si="255"/>
        <v>2.6773777707163942E-3</v>
      </c>
      <c r="V1139" s="7">
        <f t="shared" si="256"/>
        <v>3906179895.3876853</v>
      </c>
    </row>
    <row r="1140" spans="1:22" x14ac:dyDescent="0.25">
      <c r="A1140" s="5">
        <f t="shared" si="247"/>
        <v>2006</v>
      </c>
      <c r="B1140" s="6">
        <f t="shared" si="250"/>
        <v>39080</v>
      </c>
      <c r="C1140" s="7">
        <f>MAX(SUMIFS('Filing Data'!$V:$V,'Filing Data'!$D:$D,'Benchmark Value'!$B1140),C1139)</f>
        <v>2733472392.1967983</v>
      </c>
      <c r="D1140" s="7">
        <f>SUMIFS('Filing Data'!$Z:$Z,'Filing Data'!$D:$D,'Benchmark Value'!$B1140)</f>
        <v>0</v>
      </c>
      <c r="E1140" s="16">
        <f t="shared" si="251"/>
        <v>-32367805.370854922</v>
      </c>
      <c r="F1140" s="10">
        <f>SUM(D$11:D1139)</f>
        <v>-15253541.340253821</v>
      </c>
      <c r="G1140" s="10">
        <f t="shared" si="244"/>
        <v>365</v>
      </c>
      <c r="H1140" s="7">
        <f t="shared" si="252"/>
        <v>-88678.918824260065</v>
      </c>
      <c r="I1140" s="16">
        <f>SUMIFS('Filing Data'!$X:$X,'Filing Data'!$D:$D,'Benchmark Value'!$B1140)</f>
        <v>0</v>
      </c>
      <c r="J1140" s="16">
        <f t="shared" si="248"/>
        <v>57493512.713882759</v>
      </c>
      <c r="K1140" s="10">
        <f>SUM(I$11:I1139)</f>
        <v>28015936.438124154</v>
      </c>
      <c r="L1140" s="27">
        <f t="shared" si="245"/>
        <v>365</v>
      </c>
      <c r="M1140" s="7">
        <f t="shared" si="253"/>
        <v>157516.47318871989</v>
      </c>
      <c r="N1140" s="7">
        <f>IF(ISNA(VLOOKUP(B1140,'Distribution Data'!$G:$H,2,FALSE)),0,VLOOKUP(B1140,'Distribution Data'!$G:$H,2,FALSE))</f>
        <v>0</v>
      </c>
      <c r="O1140" s="16">
        <f>IF(ISNA(INDEX($C1139:$C$3618,MATCH(TRUE,INDEX($C1139:$C$3618&lt;&gt;$C1139,0),0))), O1139, INDEX($C1139:$C$3618,MATCH(TRUE,INDEX($C1139:$C$3618&lt;&gt;$C1139,0),0)))</f>
        <v>2880621377.903244</v>
      </c>
      <c r="P1140" s="16">
        <f t="shared" si="243"/>
        <v>2733472392.1967983</v>
      </c>
      <c r="Q1140" s="27">
        <f t="shared" si="249"/>
        <v>53</v>
      </c>
      <c r="R1140" s="7">
        <f t="shared" si="254"/>
        <v>2776395.9567253906</v>
      </c>
      <c r="S1140" s="7">
        <f t="shared" si="246"/>
        <v>2530200.5647124108</v>
      </c>
      <c r="T1140" s="5">
        <f>VLOOKUP($B1140,'Benchmark Data'!$A:$B,2,FALSE)</f>
        <v>18.760000000000002</v>
      </c>
      <c r="U1140" s="12">
        <f t="shared" si="255"/>
        <v>3.2034197175378649E-3</v>
      </c>
      <c r="V1140" s="7">
        <f t="shared" si="256"/>
        <v>3921243293.4777064</v>
      </c>
    </row>
    <row r="1141" spans="1:22" x14ac:dyDescent="0.25">
      <c r="A1141" s="5">
        <f t="shared" si="247"/>
        <v>2006</v>
      </c>
      <c r="B1141" s="6">
        <f t="shared" si="250"/>
        <v>39081</v>
      </c>
      <c r="C1141" s="7">
        <f>MAX(SUMIFS('Filing Data'!$V:$V,'Filing Data'!$D:$D,'Benchmark Value'!$B1141),C1140)</f>
        <v>2733472392.1967983</v>
      </c>
      <c r="D1141" s="7">
        <f>SUMIFS('Filing Data'!$Z:$Z,'Filing Data'!$D:$D,'Benchmark Value'!$B1141)</f>
        <v>0</v>
      </c>
      <c r="E1141" s="16">
        <f t="shared" si="251"/>
        <v>-32367805.370854922</v>
      </c>
      <c r="F1141" s="10">
        <f>SUM(D$11:D1140)</f>
        <v>-15253541.340253821</v>
      </c>
      <c r="G1141" s="10">
        <f t="shared" si="244"/>
        <v>365</v>
      </c>
      <c r="H1141" s="7">
        <f t="shared" si="252"/>
        <v>-88678.918824260065</v>
      </c>
      <c r="I1141" s="16">
        <f>SUMIFS('Filing Data'!$X:$X,'Filing Data'!$D:$D,'Benchmark Value'!$B1141)</f>
        <v>0</v>
      </c>
      <c r="J1141" s="16">
        <f t="shared" si="248"/>
        <v>57493512.713882759</v>
      </c>
      <c r="K1141" s="10">
        <f>SUM(I$11:I1140)</f>
        <v>28015936.438124154</v>
      </c>
      <c r="L1141" s="27">
        <f t="shared" si="245"/>
        <v>365</v>
      </c>
      <c r="M1141" s="7">
        <f t="shared" si="253"/>
        <v>157516.47318871989</v>
      </c>
      <c r="N1141" s="7">
        <f>IF(ISNA(VLOOKUP(B1141,'Distribution Data'!$G:$H,2,FALSE)),0,VLOOKUP(B1141,'Distribution Data'!$G:$H,2,FALSE))</f>
        <v>0</v>
      </c>
      <c r="O1141" s="16">
        <f>IF(ISNA(INDEX($C1140:$C$3618,MATCH(TRUE,INDEX($C1140:$C$3618&lt;&gt;$C1140,0),0))), O1140, INDEX($C1140:$C$3618,MATCH(TRUE,INDEX($C1140:$C$3618&lt;&gt;$C1140,0),0)))</f>
        <v>2880621377.903244</v>
      </c>
      <c r="P1141" s="16">
        <f t="shared" si="243"/>
        <v>2733472392.1967983</v>
      </c>
      <c r="Q1141" s="27">
        <f t="shared" si="249"/>
        <v>53</v>
      </c>
      <c r="R1141" s="7">
        <f t="shared" si="254"/>
        <v>2776395.9567253906</v>
      </c>
      <c r="S1141" s="7">
        <f t="shared" si="246"/>
        <v>2530200.5647124108</v>
      </c>
      <c r="T1141" s="5">
        <f>VLOOKUP($B1141,'Benchmark Data'!$A:$B,2,FALSE)</f>
        <v>18.760000000000002</v>
      </c>
      <c r="U1141" s="12">
        <f t="shared" si="255"/>
        <v>0</v>
      </c>
      <c r="V1141" s="7">
        <f t="shared" si="256"/>
        <v>3923773494.042419</v>
      </c>
    </row>
    <row r="1142" spans="1:22" x14ac:dyDescent="0.25">
      <c r="A1142" s="5">
        <f t="shared" si="247"/>
        <v>2006</v>
      </c>
      <c r="B1142" s="6">
        <f t="shared" si="250"/>
        <v>39082</v>
      </c>
      <c r="C1142" s="7">
        <f>MAX(SUMIFS('Filing Data'!$V:$V,'Filing Data'!$D:$D,'Benchmark Value'!$B1142),C1141)</f>
        <v>2880621377.903244</v>
      </c>
      <c r="D1142" s="7">
        <f>SUMIFS('Filing Data'!$Z:$Z,'Filing Data'!$D:$D,'Benchmark Value'!$B1142)</f>
        <v>-32367805.370854922</v>
      </c>
      <c r="E1142" s="16">
        <f t="shared" si="251"/>
        <v>-32367805.370854922</v>
      </c>
      <c r="F1142" s="10">
        <f>SUM(D$11:D1141)</f>
        <v>-15253541.340253821</v>
      </c>
      <c r="G1142" s="10">
        <f t="shared" si="244"/>
        <v>365</v>
      </c>
      <c r="H1142" s="7">
        <f t="shared" si="252"/>
        <v>-88678.918824260065</v>
      </c>
      <c r="I1142" s="16">
        <f>SUMIFS('Filing Data'!$X:$X,'Filing Data'!$D:$D,'Benchmark Value'!$B1142)</f>
        <v>57493512.713882759</v>
      </c>
      <c r="J1142" s="16">
        <f t="shared" si="248"/>
        <v>57493512.713882759</v>
      </c>
      <c r="K1142" s="10">
        <f>SUM(I$11:I1141)</f>
        <v>28015936.438124154</v>
      </c>
      <c r="L1142" s="27">
        <f t="shared" si="245"/>
        <v>365</v>
      </c>
      <c r="M1142" s="7">
        <f t="shared" si="253"/>
        <v>157516.47318871989</v>
      </c>
      <c r="N1142" s="7">
        <f>IF(ISNA(VLOOKUP(B1142,'Distribution Data'!$G:$H,2,FALSE)),0,VLOOKUP(B1142,'Distribution Data'!$G:$H,2,FALSE))</f>
        <v>39634399.349912465</v>
      </c>
      <c r="O1142" s="16">
        <f>IF(ISNA(INDEX($C1141:$C$3618,MATCH(TRUE,INDEX($C1141:$C$3618&lt;&gt;$C1141,0),0))), O1141, INDEX($C1141:$C$3618,MATCH(TRUE,INDEX($C1141:$C$3618&lt;&gt;$C1141,0),0)))</f>
        <v>2880621377.903244</v>
      </c>
      <c r="P1142" s="16">
        <f t="shared" si="243"/>
        <v>2733472392.1967983</v>
      </c>
      <c r="Q1142" s="27">
        <f t="shared" si="249"/>
        <v>53</v>
      </c>
      <c r="R1142" s="7">
        <f t="shared" si="254"/>
        <v>2776395.9567253906</v>
      </c>
      <c r="S1142" s="7">
        <f t="shared" si="246"/>
        <v>-37104198.785200059</v>
      </c>
      <c r="T1142" s="5">
        <f>VLOOKUP($B1142,'Benchmark Data'!$A:$B,2,FALSE)</f>
        <v>18.760000000000002</v>
      </c>
      <c r="U1142" s="12">
        <f t="shared" si="255"/>
        <v>0</v>
      </c>
      <c r="V1142" s="7">
        <f t="shared" si="256"/>
        <v>3886669295.2572188</v>
      </c>
    </row>
    <row r="1143" spans="1:22" x14ac:dyDescent="0.25">
      <c r="A1143" s="5">
        <f t="shared" si="247"/>
        <v>2007</v>
      </c>
      <c r="B1143" s="6">
        <f t="shared" si="250"/>
        <v>39083</v>
      </c>
      <c r="C1143" s="7">
        <f>MAX(SUMIFS('Filing Data'!$V:$V,'Filing Data'!$D:$D,'Benchmark Value'!$B1143),C1142)</f>
        <v>2880621377.903244</v>
      </c>
      <c r="D1143" s="7">
        <f>SUMIFS('Filing Data'!$Z:$Z,'Filing Data'!$D:$D,'Benchmark Value'!$B1143)</f>
        <v>0</v>
      </c>
      <c r="E1143" s="16">
        <f t="shared" si="251"/>
        <v>-59429910.233762808</v>
      </c>
      <c r="F1143" s="10">
        <f>SUM(D$11:D1142)</f>
        <v>-47621346.711108744</v>
      </c>
      <c r="G1143" s="10">
        <f t="shared" si="244"/>
        <v>365</v>
      </c>
      <c r="H1143" s="7">
        <f t="shared" si="252"/>
        <v>-162821.67187332278</v>
      </c>
      <c r="I1143" s="16">
        <f>SUMIFS('Filing Data'!$X:$X,'Filing Data'!$D:$D,'Benchmark Value'!$B1143)</f>
        <v>0</v>
      </c>
      <c r="J1143" s="16">
        <f t="shared" si="248"/>
        <v>114688091.45237686</v>
      </c>
      <c r="K1143" s="10">
        <f>SUM(I$11:I1142)</f>
        <v>85509449.152006909</v>
      </c>
      <c r="L1143" s="27">
        <f t="shared" si="245"/>
        <v>365</v>
      </c>
      <c r="M1143" s="7">
        <f t="shared" si="253"/>
        <v>314213.94918459415</v>
      </c>
      <c r="N1143" s="7">
        <f>IF(ISNA(VLOOKUP(B1143,'Distribution Data'!$G:$H,2,FALSE)),0,VLOOKUP(B1143,'Distribution Data'!$G:$H,2,FALSE))</f>
        <v>0</v>
      </c>
      <c r="O1143" s="16">
        <f>IF(ISNA(INDEX($C1142:$C$3618,MATCH(TRUE,INDEX($C1142:$C$3618&lt;&gt;$C1142,0),0))), O1142, INDEX($C1142:$C$3618,MATCH(TRUE,INDEX($C1142:$C$3618&lt;&gt;$C1142,0),0)))</f>
        <v>3095295068.1109381</v>
      </c>
      <c r="P1143" s="16">
        <f t="shared" si="243"/>
        <v>2880621377.903244</v>
      </c>
      <c r="Q1143" s="27">
        <f t="shared" si="249"/>
        <v>80</v>
      </c>
      <c r="R1143" s="7">
        <f t="shared" si="254"/>
        <v>2683421.1275961758</v>
      </c>
      <c r="S1143" s="7">
        <f t="shared" si="246"/>
        <v>2206385.5065382589</v>
      </c>
      <c r="T1143" s="5">
        <f>VLOOKUP($B1143,'Benchmark Data'!$A:$B,2,FALSE)</f>
        <v>18.760000000000002</v>
      </c>
      <c r="U1143" s="12">
        <f t="shared" si="255"/>
        <v>0</v>
      </c>
      <c r="V1143" s="7">
        <f t="shared" si="256"/>
        <v>3888875680.7637572</v>
      </c>
    </row>
    <row r="1144" spans="1:22" x14ac:dyDescent="0.25">
      <c r="A1144" s="5">
        <f t="shared" si="247"/>
        <v>2007</v>
      </c>
      <c r="B1144" s="6">
        <f t="shared" si="250"/>
        <v>39084</v>
      </c>
      <c r="C1144" s="7">
        <f>MAX(SUMIFS('Filing Data'!$V:$V,'Filing Data'!$D:$D,'Benchmark Value'!$B1144),C1143)</f>
        <v>2880621377.903244</v>
      </c>
      <c r="D1144" s="7">
        <f>SUMIFS('Filing Data'!$Z:$Z,'Filing Data'!$D:$D,'Benchmark Value'!$B1144)</f>
        <v>0</v>
      </c>
      <c r="E1144" s="16">
        <f t="shared" si="251"/>
        <v>-59429910.233762808</v>
      </c>
      <c r="F1144" s="10">
        <f>SUM(D$11:D1143)</f>
        <v>-47621346.711108744</v>
      </c>
      <c r="G1144" s="10">
        <f t="shared" si="244"/>
        <v>365</v>
      </c>
      <c r="H1144" s="7">
        <f t="shared" si="252"/>
        <v>-162821.67187332278</v>
      </c>
      <c r="I1144" s="16">
        <f>SUMIFS('Filing Data'!$X:$X,'Filing Data'!$D:$D,'Benchmark Value'!$B1144)</f>
        <v>0</v>
      </c>
      <c r="J1144" s="16">
        <f t="shared" si="248"/>
        <v>114688091.45237686</v>
      </c>
      <c r="K1144" s="10">
        <f>SUM(I$11:I1143)</f>
        <v>85509449.152006909</v>
      </c>
      <c r="L1144" s="27">
        <f t="shared" si="245"/>
        <v>365</v>
      </c>
      <c r="M1144" s="7">
        <f t="shared" si="253"/>
        <v>314213.94918459415</v>
      </c>
      <c r="N1144" s="7">
        <f>IF(ISNA(VLOOKUP(B1144,'Distribution Data'!$G:$H,2,FALSE)),0,VLOOKUP(B1144,'Distribution Data'!$G:$H,2,FALSE))</f>
        <v>0</v>
      </c>
      <c r="O1144" s="16">
        <f>IF(ISNA(INDEX($C1143:$C$3618,MATCH(TRUE,INDEX($C1143:$C$3618&lt;&gt;$C1143,0),0))), O1143, INDEX($C1143:$C$3618,MATCH(TRUE,INDEX($C1143:$C$3618&lt;&gt;$C1143,0),0)))</f>
        <v>3095295068.1109381</v>
      </c>
      <c r="P1144" s="16">
        <f t="shared" si="243"/>
        <v>2880621377.903244</v>
      </c>
      <c r="Q1144" s="27">
        <f t="shared" si="249"/>
        <v>80</v>
      </c>
      <c r="R1144" s="7">
        <f t="shared" si="254"/>
        <v>2683421.1275961758</v>
      </c>
      <c r="S1144" s="7">
        <f t="shared" si="246"/>
        <v>2206385.5065382589</v>
      </c>
      <c r="T1144" s="5">
        <f>VLOOKUP($B1144,'Benchmark Data'!$A:$B,2,FALSE)</f>
        <v>18.760000000000002</v>
      </c>
      <c r="U1144" s="12">
        <f t="shared" si="255"/>
        <v>0</v>
      </c>
      <c r="V1144" s="7">
        <f t="shared" si="256"/>
        <v>3891082066.2702956</v>
      </c>
    </row>
    <row r="1145" spans="1:22" x14ac:dyDescent="0.25">
      <c r="A1145" s="5">
        <f t="shared" si="247"/>
        <v>2007</v>
      </c>
      <c r="B1145" s="6">
        <f t="shared" si="250"/>
        <v>39085</v>
      </c>
      <c r="C1145" s="7">
        <f>MAX(SUMIFS('Filing Data'!$V:$V,'Filing Data'!$D:$D,'Benchmark Value'!$B1145),C1144)</f>
        <v>2880621377.903244</v>
      </c>
      <c r="D1145" s="7">
        <f>SUMIFS('Filing Data'!$Z:$Z,'Filing Data'!$D:$D,'Benchmark Value'!$B1145)</f>
        <v>0</v>
      </c>
      <c r="E1145" s="16">
        <f t="shared" si="251"/>
        <v>-59429910.233762808</v>
      </c>
      <c r="F1145" s="10">
        <f>SUM(D$11:D1144)</f>
        <v>-47621346.711108744</v>
      </c>
      <c r="G1145" s="10">
        <f t="shared" si="244"/>
        <v>365</v>
      </c>
      <c r="H1145" s="7">
        <f t="shared" si="252"/>
        <v>-162821.67187332278</v>
      </c>
      <c r="I1145" s="16">
        <f>SUMIFS('Filing Data'!$X:$X,'Filing Data'!$D:$D,'Benchmark Value'!$B1145)</f>
        <v>0</v>
      </c>
      <c r="J1145" s="16">
        <f t="shared" si="248"/>
        <v>114688091.45237686</v>
      </c>
      <c r="K1145" s="10">
        <f>SUM(I$11:I1144)</f>
        <v>85509449.152006909</v>
      </c>
      <c r="L1145" s="27">
        <f t="shared" si="245"/>
        <v>365</v>
      </c>
      <c r="M1145" s="7">
        <f t="shared" si="253"/>
        <v>314213.94918459415</v>
      </c>
      <c r="N1145" s="7">
        <f>IF(ISNA(VLOOKUP(B1145,'Distribution Data'!$G:$H,2,FALSE)),0,VLOOKUP(B1145,'Distribution Data'!$G:$H,2,FALSE))</f>
        <v>0</v>
      </c>
      <c r="O1145" s="16">
        <f>IF(ISNA(INDEX($C1144:$C$3618,MATCH(TRUE,INDEX($C1144:$C$3618&lt;&gt;$C1144,0),0))), O1144, INDEX($C1144:$C$3618,MATCH(TRUE,INDEX($C1144:$C$3618&lt;&gt;$C1144,0),0)))</f>
        <v>3095295068.1109381</v>
      </c>
      <c r="P1145" s="16">
        <f t="shared" si="243"/>
        <v>2880621377.903244</v>
      </c>
      <c r="Q1145" s="27">
        <f t="shared" si="249"/>
        <v>80</v>
      </c>
      <c r="R1145" s="7">
        <f t="shared" si="254"/>
        <v>2683421.1275961758</v>
      </c>
      <c r="S1145" s="7">
        <f t="shared" si="246"/>
        <v>2206385.5065382589</v>
      </c>
      <c r="T1145" s="5">
        <f>VLOOKUP($B1145,'Benchmark Data'!$A:$B,2,FALSE)</f>
        <v>18.760000000000002</v>
      </c>
      <c r="U1145" s="12">
        <f t="shared" si="255"/>
        <v>0</v>
      </c>
      <c r="V1145" s="7">
        <f t="shared" si="256"/>
        <v>3893288451.776834</v>
      </c>
    </row>
    <row r="1146" spans="1:22" x14ac:dyDescent="0.25">
      <c r="A1146" s="5">
        <f t="shared" si="247"/>
        <v>2007</v>
      </c>
      <c r="B1146" s="6">
        <f t="shared" si="250"/>
        <v>39086</v>
      </c>
      <c r="C1146" s="7">
        <f>MAX(SUMIFS('Filing Data'!$V:$V,'Filing Data'!$D:$D,'Benchmark Value'!$B1146),C1145)</f>
        <v>2880621377.903244</v>
      </c>
      <c r="D1146" s="7">
        <f>SUMIFS('Filing Data'!$Z:$Z,'Filing Data'!$D:$D,'Benchmark Value'!$B1146)</f>
        <v>0</v>
      </c>
      <c r="E1146" s="16">
        <f t="shared" si="251"/>
        <v>-59429910.233762808</v>
      </c>
      <c r="F1146" s="10">
        <f>SUM(D$11:D1145)</f>
        <v>-47621346.711108744</v>
      </c>
      <c r="G1146" s="10">
        <f t="shared" si="244"/>
        <v>365</v>
      </c>
      <c r="H1146" s="7">
        <f t="shared" si="252"/>
        <v>-162821.67187332278</v>
      </c>
      <c r="I1146" s="16">
        <f>SUMIFS('Filing Data'!$X:$X,'Filing Data'!$D:$D,'Benchmark Value'!$B1146)</f>
        <v>0</v>
      </c>
      <c r="J1146" s="16">
        <f t="shared" si="248"/>
        <v>114688091.45237686</v>
      </c>
      <c r="K1146" s="10">
        <f>SUM(I$11:I1145)</f>
        <v>85509449.152006909</v>
      </c>
      <c r="L1146" s="27">
        <f t="shared" si="245"/>
        <v>365</v>
      </c>
      <c r="M1146" s="7">
        <f t="shared" si="253"/>
        <v>314213.94918459415</v>
      </c>
      <c r="N1146" s="7">
        <f>IF(ISNA(VLOOKUP(B1146,'Distribution Data'!$G:$H,2,FALSE)),0,VLOOKUP(B1146,'Distribution Data'!$G:$H,2,FALSE))</f>
        <v>0</v>
      </c>
      <c r="O1146" s="16">
        <f>IF(ISNA(INDEX($C1145:$C$3618,MATCH(TRUE,INDEX($C1145:$C$3618&lt;&gt;$C1145,0),0))), O1145, INDEX($C1145:$C$3618,MATCH(TRUE,INDEX($C1145:$C$3618&lt;&gt;$C1145,0),0)))</f>
        <v>3095295068.1109381</v>
      </c>
      <c r="P1146" s="16">
        <f t="shared" si="243"/>
        <v>2880621377.903244</v>
      </c>
      <c r="Q1146" s="27">
        <f t="shared" si="249"/>
        <v>80</v>
      </c>
      <c r="R1146" s="7">
        <f t="shared" si="254"/>
        <v>2683421.1275961758</v>
      </c>
      <c r="S1146" s="7">
        <f t="shared" si="246"/>
        <v>2206385.5065382589</v>
      </c>
      <c r="T1146" s="5">
        <f>VLOOKUP($B1146,'Benchmark Data'!$A:$B,2,FALSE)</f>
        <v>18.77</v>
      </c>
      <c r="U1146" s="12">
        <f t="shared" si="255"/>
        <v>5.3290702033865448E-4</v>
      </c>
      <c r="V1146" s="7">
        <f t="shared" si="256"/>
        <v>3897570150.957027</v>
      </c>
    </row>
    <row r="1147" spans="1:22" x14ac:dyDescent="0.25">
      <c r="A1147" s="5">
        <f t="shared" si="247"/>
        <v>2007</v>
      </c>
      <c r="B1147" s="6">
        <f t="shared" si="250"/>
        <v>39087</v>
      </c>
      <c r="C1147" s="7">
        <f>MAX(SUMIFS('Filing Data'!$V:$V,'Filing Data'!$D:$D,'Benchmark Value'!$B1147),C1146)</f>
        <v>2880621377.903244</v>
      </c>
      <c r="D1147" s="7">
        <f>SUMIFS('Filing Data'!$Z:$Z,'Filing Data'!$D:$D,'Benchmark Value'!$B1147)</f>
        <v>0</v>
      </c>
      <c r="E1147" s="16">
        <f t="shared" si="251"/>
        <v>-59429910.233762808</v>
      </c>
      <c r="F1147" s="10">
        <f>SUM(D$11:D1146)</f>
        <v>-47621346.711108744</v>
      </c>
      <c r="G1147" s="10">
        <f t="shared" si="244"/>
        <v>365</v>
      </c>
      <c r="H1147" s="7">
        <f t="shared" si="252"/>
        <v>-162821.67187332278</v>
      </c>
      <c r="I1147" s="16">
        <f>SUMIFS('Filing Data'!$X:$X,'Filing Data'!$D:$D,'Benchmark Value'!$B1147)</f>
        <v>0</v>
      </c>
      <c r="J1147" s="16">
        <f t="shared" si="248"/>
        <v>114688091.45237686</v>
      </c>
      <c r="K1147" s="10">
        <f>SUM(I$11:I1146)</f>
        <v>85509449.152006909</v>
      </c>
      <c r="L1147" s="27">
        <f t="shared" si="245"/>
        <v>365</v>
      </c>
      <c r="M1147" s="7">
        <f t="shared" si="253"/>
        <v>314213.94918459415</v>
      </c>
      <c r="N1147" s="7">
        <f>IF(ISNA(VLOOKUP(B1147,'Distribution Data'!$G:$H,2,FALSE)),0,VLOOKUP(B1147,'Distribution Data'!$G:$H,2,FALSE))</f>
        <v>0</v>
      </c>
      <c r="O1147" s="16">
        <f>IF(ISNA(INDEX($C1146:$C$3618,MATCH(TRUE,INDEX($C1146:$C$3618&lt;&gt;$C1146,0),0))), O1146, INDEX($C1146:$C$3618,MATCH(TRUE,INDEX($C1146:$C$3618&lt;&gt;$C1146,0),0)))</f>
        <v>3095295068.1109381</v>
      </c>
      <c r="P1147" s="16">
        <f t="shared" si="243"/>
        <v>2880621377.903244</v>
      </c>
      <c r="Q1147" s="27">
        <f t="shared" si="249"/>
        <v>80</v>
      </c>
      <c r="R1147" s="7">
        <f t="shared" si="254"/>
        <v>2683421.1275961758</v>
      </c>
      <c r="S1147" s="7">
        <f t="shared" si="246"/>
        <v>2206385.5065382589</v>
      </c>
      <c r="T1147" s="5">
        <f>VLOOKUP($B1147,'Benchmark Data'!$A:$B,2,FALSE)</f>
        <v>18.48</v>
      </c>
      <c r="U1147" s="12">
        <f t="shared" si="255"/>
        <v>-1.557078438487927E-2</v>
      </c>
      <c r="V1147" s="7">
        <f t="shared" si="256"/>
        <v>3839558350.860074</v>
      </c>
    </row>
    <row r="1148" spans="1:22" x14ac:dyDescent="0.25">
      <c r="A1148" s="5">
        <f t="shared" si="247"/>
        <v>2007</v>
      </c>
      <c r="B1148" s="6">
        <f t="shared" si="250"/>
        <v>39088</v>
      </c>
      <c r="C1148" s="7">
        <f>MAX(SUMIFS('Filing Data'!$V:$V,'Filing Data'!$D:$D,'Benchmark Value'!$B1148),C1147)</f>
        <v>2880621377.903244</v>
      </c>
      <c r="D1148" s="7">
        <f>SUMIFS('Filing Data'!$Z:$Z,'Filing Data'!$D:$D,'Benchmark Value'!$B1148)</f>
        <v>0</v>
      </c>
      <c r="E1148" s="16">
        <f t="shared" si="251"/>
        <v>-59429910.233762808</v>
      </c>
      <c r="F1148" s="10">
        <f>SUM(D$11:D1147)</f>
        <v>-47621346.711108744</v>
      </c>
      <c r="G1148" s="10">
        <f t="shared" si="244"/>
        <v>365</v>
      </c>
      <c r="H1148" s="7">
        <f t="shared" si="252"/>
        <v>-162821.67187332278</v>
      </c>
      <c r="I1148" s="16">
        <f>SUMIFS('Filing Data'!$X:$X,'Filing Data'!$D:$D,'Benchmark Value'!$B1148)</f>
        <v>0</v>
      </c>
      <c r="J1148" s="16">
        <f t="shared" si="248"/>
        <v>114688091.45237686</v>
      </c>
      <c r="K1148" s="10">
        <f>SUM(I$11:I1147)</f>
        <v>85509449.152006909</v>
      </c>
      <c r="L1148" s="27">
        <f t="shared" si="245"/>
        <v>365</v>
      </c>
      <c r="M1148" s="7">
        <f t="shared" si="253"/>
        <v>314213.94918459415</v>
      </c>
      <c r="N1148" s="7">
        <f>IF(ISNA(VLOOKUP(B1148,'Distribution Data'!$G:$H,2,FALSE)),0,VLOOKUP(B1148,'Distribution Data'!$G:$H,2,FALSE))</f>
        <v>0</v>
      </c>
      <c r="O1148" s="16">
        <f>IF(ISNA(INDEX($C1147:$C$3618,MATCH(TRUE,INDEX($C1147:$C$3618&lt;&gt;$C1147,0),0))), O1147, INDEX($C1147:$C$3618,MATCH(TRUE,INDEX($C1147:$C$3618&lt;&gt;$C1147,0),0)))</f>
        <v>3095295068.1109381</v>
      </c>
      <c r="P1148" s="16">
        <f t="shared" si="243"/>
        <v>2880621377.903244</v>
      </c>
      <c r="Q1148" s="27">
        <f t="shared" si="249"/>
        <v>80</v>
      </c>
      <c r="R1148" s="7">
        <f t="shared" si="254"/>
        <v>2683421.1275961758</v>
      </c>
      <c r="S1148" s="7">
        <f t="shared" si="246"/>
        <v>2206385.5065382589</v>
      </c>
      <c r="T1148" s="5">
        <f>VLOOKUP($B1148,'Benchmark Data'!$A:$B,2,FALSE)</f>
        <v>18.48</v>
      </c>
      <c r="U1148" s="12">
        <f t="shared" si="255"/>
        <v>0</v>
      </c>
      <c r="V1148" s="7">
        <f t="shared" si="256"/>
        <v>3841764736.3666124</v>
      </c>
    </row>
    <row r="1149" spans="1:22" x14ac:dyDescent="0.25">
      <c r="A1149" s="5">
        <f t="shared" si="247"/>
        <v>2007</v>
      </c>
      <c r="B1149" s="6">
        <f t="shared" si="250"/>
        <v>39089</v>
      </c>
      <c r="C1149" s="7">
        <f>MAX(SUMIFS('Filing Data'!$V:$V,'Filing Data'!$D:$D,'Benchmark Value'!$B1149),C1148)</f>
        <v>2880621377.903244</v>
      </c>
      <c r="D1149" s="7">
        <f>SUMIFS('Filing Data'!$Z:$Z,'Filing Data'!$D:$D,'Benchmark Value'!$B1149)</f>
        <v>0</v>
      </c>
      <c r="E1149" s="16">
        <f t="shared" si="251"/>
        <v>-59429910.233762808</v>
      </c>
      <c r="F1149" s="10">
        <f>SUM(D$11:D1148)</f>
        <v>-47621346.711108744</v>
      </c>
      <c r="G1149" s="10">
        <f t="shared" si="244"/>
        <v>365</v>
      </c>
      <c r="H1149" s="7">
        <f t="shared" si="252"/>
        <v>-162821.67187332278</v>
      </c>
      <c r="I1149" s="16">
        <f>SUMIFS('Filing Data'!$X:$X,'Filing Data'!$D:$D,'Benchmark Value'!$B1149)</f>
        <v>0</v>
      </c>
      <c r="J1149" s="16">
        <f t="shared" si="248"/>
        <v>114688091.45237686</v>
      </c>
      <c r="K1149" s="10">
        <f>SUM(I$11:I1148)</f>
        <v>85509449.152006909</v>
      </c>
      <c r="L1149" s="27">
        <f t="shared" si="245"/>
        <v>365</v>
      </c>
      <c r="M1149" s="7">
        <f t="shared" si="253"/>
        <v>314213.94918459415</v>
      </c>
      <c r="N1149" s="7">
        <f>IF(ISNA(VLOOKUP(B1149,'Distribution Data'!$G:$H,2,FALSE)),0,VLOOKUP(B1149,'Distribution Data'!$G:$H,2,FALSE))</f>
        <v>0</v>
      </c>
      <c r="O1149" s="16">
        <f>IF(ISNA(INDEX($C1148:$C$3618,MATCH(TRUE,INDEX($C1148:$C$3618&lt;&gt;$C1148,0),0))), O1148, INDEX($C1148:$C$3618,MATCH(TRUE,INDEX($C1148:$C$3618&lt;&gt;$C1148,0),0)))</f>
        <v>3095295068.1109381</v>
      </c>
      <c r="P1149" s="16">
        <f t="shared" ref="P1149:P1212" si="257">C1148</f>
        <v>2880621377.903244</v>
      </c>
      <c r="Q1149" s="27">
        <f t="shared" si="249"/>
        <v>80</v>
      </c>
      <c r="R1149" s="7">
        <f t="shared" si="254"/>
        <v>2683421.1275961758</v>
      </c>
      <c r="S1149" s="7">
        <f t="shared" si="246"/>
        <v>2206385.5065382589</v>
      </c>
      <c r="T1149" s="5">
        <f>VLOOKUP($B1149,'Benchmark Data'!$A:$B,2,FALSE)</f>
        <v>18.48</v>
      </c>
      <c r="U1149" s="12">
        <f t="shared" si="255"/>
        <v>0</v>
      </c>
      <c r="V1149" s="7">
        <f t="shared" si="256"/>
        <v>3843971121.8731508</v>
      </c>
    </row>
    <row r="1150" spans="1:22" x14ac:dyDescent="0.25">
      <c r="A1150" s="5">
        <f t="shared" si="247"/>
        <v>2007</v>
      </c>
      <c r="B1150" s="6">
        <f t="shared" si="250"/>
        <v>39090</v>
      </c>
      <c r="C1150" s="7">
        <f>MAX(SUMIFS('Filing Data'!$V:$V,'Filing Data'!$D:$D,'Benchmark Value'!$B1150),C1149)</f>
        <v>2880621377.903244</v>
      </c>
      <c r="D1150" s="7">
        <f>SUMIFS('Filing Data'!$Z:$Z,'Filing Data'!$D:$D,'Benchmark Value'!$B1150)</f>
        <v>0</v>
      </c>
      <c r="E1150" s="16">
        <f t="shared" si="251"/>
        <v>-59429910.233762808</v>
      </c>
      <c r="F1150" s="10">
        <f>SUM(D$11:D1149)</f>
        <v>-47621346.711108744</v>
      </c>
      <c r="G1150" s="10">
        <f t="shared" si="244"/>
        <v>365</v>
      </c>
      <c r="H1150" s="7">
        <f t="shared" si="252"/>
        <v>-162821.67187332278</v>
      </c>
      <c r="I1150" s="16">
        <f>SUMIFS('Filing Data'!$X:$X,'Filing Data'!$D:$D,'Benchmark Value'!$B1150)</f>
        <v>0</v>
      </c>
      <c r="J1150" s="16">
        <f t="shared" si="248"/>
        <v>114688091.45237686</v>
      </c>
      <c r="K1150" s="10">
        <f>SUM(I$11:I1149)</f>
        <v>85509449.152006909</v>
      </c>
      <c r="L1150" s="27">
        <f t="shared" si="245"/>
        <v>365</v>
      </c>
      <c r="M1150" s="7">
        <f t="shared" si="253"/>
        <v>314213.94918459415</v>
      </c>
      <c r="N1150" s="7">
        <f>IF(ISNA(VLOOKUP(B1150,'Distribution Data'!$G:$H,2,FALSE)),0,VLOOKUP(B1150,'Distribution Data'!$G:$H,2,FALSE))</f>
        <v>0</v>
      </c>
      <c r="O1150" s="16">
        <f>IF(ISNA(INDEX($C1149:$C$3618,MATCH(TRUE,INDEX($C1149:$C$3618&lt;&gt;$C1149,0),0))), O1149, INDEX($C1149:$C$3618,MATCH(TRUE,INDEX($C1149:$C$3618&lt;&gt;$C1149,0),0)))</f>
        <v>3095295068.1109381</v>
      </c>
      <c r="P1150" s="16">
        <f t="shared" si="257"/>
        <v>2880621377.903244</v>
      </c>
      <c r="Q1150" s="27">
        <f t="shared" si="249"/>
        <v>80</v>
      </c>
      <c r="R1150" s="7">
        <f t="shared" si="254"/>
        <v>2683421.1275961758</v>
      </c>
      <c r="S1150" s="7">
        <f t="shared" si="246"/>
        <v>2206385.5065382589</v>
      </c>
      <c r="T1150" s="5">
        <f>VLOOKUP($B1150,'Benchmark Data'!$A:$B,2,FALSE)</f>
        <v>18.48</v>
      </c>
      <c r="U1150" s="12">
        <f t="shared" si="255"/>
        <v>0</v>
      </c>
      <c r="V1150" s="7">
        <f t="shared" si="256"/>
        <v>3846177507.3796892</v>
      </c>
    </row>
    <row r="1151" spans="1:22" x14ac:dyDescent="0.25">
      <c r="A1151" s="5">
        <f t="shared" si="247"/>
        <v>2007</v>
      </c>
      <c r="B1151" s="6">
        <f t="shared" si="250"/>
        <v>39091</v>
      </c>
      <c r="C1151" s="7">
        <f>MAX(SUMIFS('Filing Data'!$V:$V,'Filing Data'!$D:$D,'Benchmark Value'!$B1151),C1150)</f>
        <v>2880621377.903244</v>
      </c>
      <c r="D1151" s="7">
        <f>SUMIFS('Filing Data'!$Z:$Z,'Filing Data'!$D:$D,'Benchmark Value'!$B1151)</f>
        <v>0</v>
      </c>
      <c r="E1151" s="16">
        <f t="shared" si="251"/>
        <v>-59429910.233762808</v>
      </c>
      <c r="F1151" s="10">
        <f>SUM(D$11:D1150)</f>
        <v>-47621346.711108744</v>
      </c>
      <c r="G1151" s="10">
        <f t="shared" si="244"/>
        <v>365</v>
      </c>
      <c r="H1151" s="7">
        <f t="shared" si="252"/>
        <v>-162821.67187332278</v>
      </c>
      <c r="I1151" s="16">
        <f>SUMIFS('Filing Data'!$X:$X,'Filing Data'!$D:$D,'Benchmark Value'!$B1151)</f>
        <v>0</v>
      </c>
      <c r="J1151" s="16">
        <f t="shared" si="248"/>
        <v>114688091.45237686</v>
      </c>
      <c r="K1151" s="10">
        <f>SUM(I$11:I1150)</f>
        <v>85509449.152006909</v>
      </c>
      <c r="L1151" s="27">
        <f t="shared" si="245"/>
        <v>365</v>
      </c>
      <c r="M1151" s="7">
        <f t="shared" si="253"/>
        <v>314213.94918459415</v>
      </c>
      <c r="N1151" s="7">
        <f>IF(ISNA(VLOOKUP(B1151,'Distribution Data'!$G:$H,2,FALSE)),0,VLOOKUP(B1151,'Distribution Data'!$G:$H,2,FALSE))</f>
        <v>0</v>
      </c>
      <c r="O1151" s="16">
        <f>IF(ISNA(INDEX($C1150:$C$3618,MATCH(TRUE,INDEX($C1150:$C$3618&lt;&gt;$C1150,0),0))), O1150, INDEX($C1150:$C$3618,MATCH(TRUE,INDEX($C1150:$C$3618&lt;&gt;$C1150,0),0)))</f>
        <v>3095295068.1109381</v>
      </c>
      <c r="P1151" s="16">
        <f t="shared" si="257"/>
        <v>2880621377.903244</v>
      </c>
      <c r="Q1151" s="27">
        <f t="shared" si="249"/>
        <v>80</v>
      </c>
      <c r="R1151" s="7">
        <f t="shared" si="254"/>
        <v>2683421.1275961758</v>
      </c>
      <c r="S1151" s="7">
        <f t="shared" si="246"/>
        <v>2206385.5065382589</v>
      </c>
      <c r="T1151" s="5">
        <f>VLOOKUP($B1151,'Benchmark Data'!$A:$B,2,FALSE)</f>
        <v>18.7</v>
      </c>
      <c r="U1151" s="12">
        <f t="shared" si="255"/>
        <v>1.1834457647002798E-2</v>
      </c>
      <c r="V1151" s="7">
        <f t="shared" si="256"/>
        <v>3894171720.3550334</v>
      </c>
    </row>
    <row r="1152" spans="1:22" x14ac:dyDescent="0.25">
      <c r="A1152" s="5">
        <f t="shared" si="247"/>
        <v>2007</v>
      </c>
      <c r="B1152" s="6">
        <f t="shared" si="250"/>
        <v>39092</v>
      </c>
      <c r="C1152" s="7">
        <f>MAX(SUMIFS('Filing Data'!$V:$V,'Filing Data'!$D:$D,'Benchmark Value'!$B1152),C1151)</f>
        <v>2880621377.903244</v>
      </c>
      <c r="D1152" s="7">
        <f>SUMIFS('Filing Data'!$Z:$Z,'Filing Data'!$D:$D,'Benchmark Value'!$B1152)</f>
        <v>0</v>
      </c>
      <c r="E1152" s="16">
        <f t="shared" si="251"/>
        <v>-59429910.233762808</v>
      </c>
      <c r="F1152" s="10">
        <f>SUM(D$11:D1151)</f>
        <v>-47621346.711108744</v>
      </c>
      <c r="G1152" s="10">
        <f t="shared" si="244"/>
        <v>365</v>
      </c>
      <c r="H1152" s="7">
        <f t="shared" si="252"/>
        <v>-162821.67187332278</v>
      </c>
      <c r="I1152" s="16">
        <f>SUMIFS('Filing Data'!$X:$X,'Filing Data'!$D:$D,'Benchmark Value'!$B1152)</f>
        <v>0</v>
      </c>
      <c r="J1152" s="16">
        <f t="shared" si="248"/>
        <v>114688091.45237686</v>
      </c>
      <c r="K1152" s="10">
        <f>SUM(I$11:I1151)</f>
        <v>85509449.152006909</v>
      </c>
      <c r="L1152" s="27">
        <f t="shared" si="245"/>
        <v>365</v>
      </c>
      <c r="M1152" s="7">
        <f t="shared" si="253"/>
        <v>314213.94918459415</v>
      </c>
      <c r="N1152" s="7">
        <f>IF(ISNA(VLOOKUP(B1152,'Distribution Data'!$G:$H,2,FALSE)),0,VLOOKUP(B1152,'Distribution Data'!$G:$H,2,FALSE))</f>
        <v>0</v>
      </c>
      <c r="O1152" s="16">
        <f>IF(ISNA(INDEX($C1151:$C$3618,MATCH(TRUE,INDEX($C1151:$C$3618&lt;&gt;$C1151,0),0))), O1151, INDEX($C1151:$C$3618,MATCH(TRUE,INDEX($C1151:$C$3618&lt;&gt;$C1151,0),0)))</f>
        <v>3095295068.1109381</v>
      </c>
      <c r="P1152" s="16">
        <f t="shared" si="257"/>
        <v>2880621377.903244</v>
      </c>
      <c r="Q1152" s="27">
        <f t="shared" si="249"/>
        <v>80</v>
      </c>
      <c r="R1152" s="7">
        <f t="shared" si="254"/>
        <v>2683421.1275961758</v>
      </c>
      <c r="S1152" s="7">
        <f t="shared" si="246"/>
        <v>2206385.5065382589</v>
      </c>
      <c r="T1152" s="5">
        <f>VLOOKUP($B1152,'Benchmark Data'!$A:$B,2,FALSE)</f>
        <v>18.95</v>
      </c>
      <c r="U1152" s="12">
        <f t="shared" si="255"/>
        <v>1.3280407667894466E-2</v>
      </c>
      <c r="V1152" s="7">
        <f t="shared" si="256"/>
        <v>3948439225.1176553</v>
      </c>
    </row>
    <row r="1153" spans="1:22" x14ac:dyDescent="0.25">
      <c r="A1153" s="5">
        <f t="shared" si="247"/>
        <v>2007</v>
      </c>
      <c r="B1153" s="6">
        <f t="shared" si="250"/>
        <v>39093</v>
      </c>
      <c r="C1153" s="7">
        <f>MAX(SUMIFS('Filing Data'!$V:$V,'Filing Data'!$D:$D,'Benchmark Value'!$B1153),C1152)</f>
        <v>2880621377.903244</v>
      </c>
      <c r="D1153" s="7">
        <f>SUMIFS('Filing Data'!$Z:$Z,'Filing Data'!$D:$D,'Benchmark Value'!$B1153)</f>
        <v>0</v>
      </c>
      <c r="E1153" s="16">
        <f t="shared" si="251"/>
        <v>-59429910.233762808</v>
      </c>
      <c r="F1153" s="10">
        <f>SUM(D$11:D1152)</f>
        <v>-47621346.711108744</v>
      </c>
      <c r="G1153" s="10">
        <f t="shared" si="244"/>
        <v>365</v>
      </c>
      <c r="H1153" s="7">
        <f t="shared" si="252"/>
        <v>-162821.67187332278</v>
      </c>
      <c r="I1153" s="16">
        <f>SUMIFS('Filing Data'!$X:$X,'Filing Data'!$D:$D,'Benchmark Value'!$B1153)</f>
        <v>0</v>
      </c>
      <c r="J1153" s="16">
        <f t="shared" si="248"/>
        <v>114688091.45237686</v>
      </c>
      <c r="K1153" s="10">
        <f>SUM(I$11:I1152)</f>
        <v>85509449.152006909</v>
      </c>
      <c r="L1153" s="27">
        <f t="shared" si="245"/>
        <v>365</v>
      </c>
      <c r="M1153" s="7">
        <f t="shared" si="253"/>
        <v>314213.94918459415</v>
      </c>
      <c r="N1153" s="7">
        <f>IF(ISNA(VLOOKUP(B1153,'Distribution Data'!$G:$H,2,FALSE)),0,VLOOKUP(B1153,'Distribution Data'!$G:$H,2,FALSE))</f>
        <v>0</v>
      </c>
      <c r="O1153" s="16">
        <f>IF(ISNA(INDEX($C1152:$C$3618,MATCH(TRUE,INDEX($C1152:$C$3618&lt;&gt;$C1152,0),0))), O1152, INDEX($C1152:$C$3618,MATCH(TRUE,INDEX($C1152:$C$3618&lt;&gt;$C1152,0),0)))</f>
        <v>3095295068.1109381</v>
      </c>
      <c r="P1153" s="16">
        <f t="shared" si="257"/>
        <v>2880621377.903244</v>
      </c>
      <c r="Q1153" s="27">
        <f t="shared" si="249"/>
        <v>80</v>
      </c>
      <c r="R1153" s="7">
        <f t="shared" si="254"/>
        <v>2683421.1275961758</v>
      </c>
      <c r="S1153" s="7">
        <f t="shared" si="246"/>
        <v>2206385.5065382589</v>
      </c>
      <c r="T1153" s="5">
        <f>VLOOKUP($B1153,'Benchmark Data'!$A:$B,2,FALSE)</f>
        <v>19.190000000000001</v>
      </c>
      <c r="U1153" s="12">
        <f t="shared" si="255"/>
        <v>1.2585378491173277E-2</v>
      </c>
      <c r="V1153" s="7">
        <f t="shared" si="256"/>
        <v>4000652228.7787185</v>
      </c>
    </row>
    <row r="1154" spans="1:22" x14ac:dyDescent="0.25">
      <c r="A1154" s="5">
        <f t="shared" si="247"/>
        <v>2007</v>
      </c>
      <c r="B1154" s="6">
        <f t="shared" si="250"/>
        <v>39094</v>
      </c>
      <c r="C1154" s="7">
        <f>MAX(SUMIFS('Filing Data'!$V:$V,'Filing Data'!$D:$D,'Benchmark Value'!$B1154),C1153)</f>
        <v>2880621377.903244</v>
      </c>
      <c r="D1154" s="7">
        <f>SUMIFS('Filing Data'!$Z:$Z,'Filing Data'!$D:$D,'Benchmark Value'!$B1154)</f>
        <v>0</v>
      </c>
      <c r="E1154" s="16">
        <f t="shared" si="251"/>
        <v>-59429910.233762808</v>
      </c>
      <c r="F1154" s="10">
        <f>SUM(D$11:D1153)</f>
        <v>-47621346.711108744</v>
      </c>
      <c r="G1154" s="10">
        <f t="shared" si="244"/>
        <v>365</v>
      </c>
      <c r="H1154" s="7">
        <f t="shared" si="252"/>
        <v>-162821.67187332278</v>
      </c>
      <c r="I1154" s="16">
        <f>SUMIFS('Filing Data'!$X:$X,'Filing Data'!$D:$D,'Benchmark Value'!$B1154)</f>
        <v>0</v>
      </c>
      <c r="J1154" s="16">
        <f t="shared" si="248"/>
        <v>114688091.45237686</v>
      </c>
      <c r="K1154" s="10">
        <f>SUM(I$11:I1153)</f>
        <v>85509449.152006909</v>
      </c>
      <c r="L1154" s="27">
        <f t="shared" si="245"/>
        <v>365</v>
      </c>
      <c r="M1154" s="7">
        <f t="shared" si="253"/>
        <v>314213.94918459415</v>
      </c>
      <c r="N1154" s="7">
        <f>IF(ISNA(VLOOKUP(B1154,'Distribution Data'!$G:$H,2,FALSE)),0,VLOOKUP(B1154,'Distribution Data'!$G:$H,2,FALSE))</f>
        <v>0</v>
      </c>
      <c r="O1154" s="16">
        <f>IF(ISNA(INDEX($C1153:$C$3618,MATCH(TRUE,INDEX($C1153:$C$3618&lt;&gt;$C1153,0),0))), O1153, INDEX($C1153:$C$3618,MATCH(TRUE,INDEX($C1153:$C$3618&lt;&gt;$C1153,0),0)))</f>
        <v>3095295068.1109381</v>
      </c>
      <c r="P1154" s="16">
        <f t="shared" si="257"/>
        <v>2880621377.903244</v>
      </c>
      <c r="Q1154" s="27">
        <f t="shared" si="249"/>
        <v>80</v>
      </c>
      <c r="R1154" s="7">
        <f t="shared" si="254"/>
        <v>2683421.1275961758</v>
      </c>
      <c r="S1154" s="7">
        <f t="shared" si="246"/>
        <v>2206385.5065382589</v>
      </c>
      <c r="T1154" s="5">
        <f>VLOOKUP($B1154,'Benchmark Data'!$A:$B,2,FALSE)</f>
        <v>19.25</v>
      </c>
      <c r="U1154" s="12">
        <f t="shared" si="255"/>
        <v>3.1217507141845856E-3</v>
      </c>
      <c r="V1154" s="7">
        <f t="shared" si="256"/>
        <v>4015367167.3715892</v>
      </c>
    </row>
    <row r="1155" spans="1:22" x14ac:dyDescent="0.25">
      <c r="A1155" s="5">
        <f t="shared" si="247"/>
        <v>2007</v>
      </c>
      <c r="B1155" s="6">
        <f t="shared" si="250"/>
        <v>39095</v>
      </c>
      <c r="C1155" s="7">
        <f>MAX(SUMIFS('Filing Data'!$V:$V,'Filing Data'!$D:$D,'Benchmark Value'!$B1155),C1154)</f>
        <v>2880621377.903244</v>
      </c>
      <c r="D1155" s="7">
        <f>SUMIFS('Filing Data'!$Z:$Z,'Filing Data'!$D:$D,'Benchmark Value'!$B1155)</f>
        <v>0</v>
      </c>
      <c r="E1155" s="16">
        <f t="shared" si="251"/>
        <v>-59429910.233762808</v>
      </c>
      <c r="F1155" s="10">
        <f>SUM(D$11:D1154)</f>
        <v>-47621346.711108744</v>
      </c>
      <c r="G1155" s="10">
        <f t="shared" si="244"/>
        <v>365</v>
      </c>
      <c r="H1155" s="7">
        <f t="shared" si="252"/>
        <v>-162821.67187332278</v>
      </c>
      <c r="I1155" s="16">
        <f>SUMIFS('Filing Data'!$X:$X,'Filing Data'!$D:$D,'Benchmark Value'!$B1155)</f>
        <v>0</v>
      </c>
      <c r="J1155" s="16">
        <f t="shared" si="248"/>
        <v>114688091.45237686</v>
      </c>
      <c r="K1155" s="10">
        <f>SUM(I$11:I1154)</f>
        <v>85509449.152006909</v>
      </c>
      <c r="L1155" s="27">
        <f t="shared" si="245"/>
        <v>365</v>
      </c>
      <c r="M1155" s="7">
        <f t="shared" si="253"/>
        <v>314213.94918459415</v>
      </c>
      <c r="N1155" s="7">
        <f>IF(ISNA(VLOOKUP(B1155,'Distribution Data'!$G:$H,2,FALSE)),0,VLOOKUP(B1155,'Distribution Data'!$G:$H,2,FALSE))</f>
        <v>0</v>
      </c>
      <c r="O1155" s="16">
        <f>IF(ISNA(INDEX($C1154:$C$3618,MATCH(TRUE,INDEX($C1154:$C$3618&lt;&gt;$C1154,0),0))), O1154, INDEX($C1154:$C$3618,MATCH(TRUE,INDEX($C1154:$C$3618&lt;&gt;$C1154,0),0)))</f>
        <v>3095295068.1109381</v>
      </c>
      <c r="P1155" s="16">
        <f t="shared" si="257"/>
        <v>2880621377.903244</v>
      </c>
      <c r="Q1155" s="27">
        <f t="shared" si="249"/>
        <v>80</v>
      </c>
      <c r="R1155" s="7">
        <f t="shared" si="254"/>
        <v>2683421.1275961758</v>
      </c>
      <c r="S1155" s="7">
        <f t="shared" si="246"/>
        <v>2206385.5065382589</v>
      </c>
      <c r="T1155" s="5">
        <f>VLOOKUP($B1155,'Benchmark Data'!$A:$B,2,FALSE)</f>
        <v>19.25</v>
      </c>
      <c r="U1155" s="12">
        <f t="shared" si="255"/>
        <v>0</v>
      </c>
      <c r="V1155" s="7">
        <f t="shared" si="256"/>
        <v>4017573552.8781276</v>
      </c>
    </row>
    <row r="1156" spans="1:22" x14ac:dyDescent="0.25">
      <c r="A1156" s="5">
        <f t="shared" si="247"/>
        <v>2007</v>
      </c>
      <c r="B1156" s="6">
        <f t="shared" si="250"/>
        <v>39096</v>
      </c>
      <c r="C1156" s="7">
        <f>MAX(SUMIFS('Filing Data'!$V:$V,'Filing Data'!$D:$D,'Benchmark Value'!$B1156),C1155)</f>
        <v>2880621377.903244</v>
      </c>
      <c r="D1156" s="7">
        <f>SUMIFS('Filing Data'!$Z:$Z,'Filing Data'!$D:$D,'Benchmark Value'!$B1156)</f>
        <v>0</v>
      </c>
      <c r="E1156" s="16">
        <f t="shared" si="251"/>
        <v>-59429910.233762808</v>
      </c>
      <c r="F1156" s="10">
        <f>SUM(D$11:D1155)</f>
        <v>-47621346.711108744</v>
      </c>
      <c r="G1156" s="10">
        <f t="shared" si="244"/>
        <v>365</v>
      </c>
      <c r="H1156" s="7">
        <f t="shared" si="252"/>
        <v>-162821.67187332278</v>
      </c>
      <c r="I1156" s="16">
        <f>SUMIFS('Filing Data'!$X:$X,'Filing Data'!$D:$D,'Benchmark Value'!$B1156)</f>
        <v>0</v>
      </c>
      <c r="J1156" s="16">
        <f t="shared" si="248"/>
        <v>114688091.45237686</v>
      </c>
      <c r="K1156" s="10">
        <f>SUM(I$11:I1155)</f>
        <v>85509449.152006909</v>
      </c>
      <c r="L1156" s="27">
        <f t="shared" si="245"/>
        <v>365</v>
      </c>
      <c r="M1156" s="7">
        <f t="shared" si="253"/>
        <v>314213.94918459415</v>
      </c>
      <c r="N1156" s="7">
        <f>IF(ISNA(VLOOKUP(B1156,'Distribution Data'!$G:$H,2,FALSE)),0,VLOOKUP(B1156,'Distribution Data'!$G:$H,2,FALSE))</f>
        <v>0</v>
      </c>
      <c r="O1156" s="16">
        <f>IF(ISNA(INDEX($C1155:$C$3618,MATCH(TRUE,INDEX($C1155:$C$3618&lt;&gt;$C1155,0),0))), O1155, INDEX($C1155:$C$3618,MATCH(TRUE,INDEX($C1155:$C$3618&lt;&gt;$C1155,0),0)))</f>
        <v>3095295068.1109381</v>
      </c>
      <c r="P1156" s="16">
        <f t="shared" si="257"/>
        <v>2880621377.903244</v>
      </c>
      <c r="Q1156" s="27">
        <f t="shared" si="249"/>
        <v>80</v>
      </c>
      <c r="R1156" s="7">
        <f t="shared" si="254"/>
        <v>2683421.1275961758</v>
      </c>
      <c r="S1156" s="7">
        <f t="shared" si="246"/>
        <v>2206385.5065382589</v>
      </c>
      <c r="T1156" s="5">
        <f>VLOOKUP($B1156,'Benchmark Data'!$A:$B,2,FALSE)</f>
        <v>19.25</v>
      </c>
      <c r="U1156" s="12">
        <f t="shared" si="255"/>
        <v>0</v>
      </c>
      <c r="V1156" s="7">
        <f t="shared" si="256"/>
        <v>4019779938.384666</v>
      </c>
    </row>
    <row r="1157" spans="1:22" x14ac:dyDescent="0.25">
      <c r="A1157" s="5">
        <f t="shared" si="247"/>
        <v>2007</v>
      </c>
      <c r="B1157" s="6">
        <f t="shared" si="250"/>
        <v>39097</v>
      </c>
      <c r="C1157" s="7">
        <f>MAX(SUMIFS('Filing Data'!$V:$V,'Filing Data'!$D:$D,'Benchmark Value'!$B1157),C1156)</f>
        <v>2880621377.903244</v>
      </c>
      <c r="D1157" s="7">
        <f>SUMIFS('Filing Data'!$Z:$Z,'Filing Data'!$D:$D,'Benchmark Value'!$B1157)</f>
        <v>0</v>
      </c>
      <c r="E1157" s="16">
        <f t="shared" si="251"/>
        <v>-59429910.233762808</v>
      </c>
      <c r="F1157" s="10">
        <f>SUM(D$11:D1156)</f>
        <v>-47621346.711108744</v>
      </c>
      <c r="G1157" s="10">
        <f t="shared" si="244"/>
        <v>365</v>
      </c>
      <c r="H1157" s="7">
        <f t="shared" si="252"/>
        <v>-162821.67187332278</v>
      </c>
      <c r="I1157" s="16">
        <f>SUMIFS('Filing Data'!$X:$X,'Filing Data'!$D:$D,'Benchmark Value'!$B1157)</f>
        <v>0</v>
      </c>
      <c r="J1157" s="16">
        <f t="shared" si="248"/>
        <v>114688091.45237686</v>
      </c>
      <c r="K1157" s="10">
        <f>SUM(I$11:I1156)</f>
        <v>85509449.152006909</v>
      </c>
      <c r="L1157" s="27">
        <f t="shared" si="245"/>
        <v>365</v>
      </c>
      <c r="M1157" s="7">
        <f t="shared" si="253"/>
        <v>314213.94918459415</v>
      </c>
      <c r="N1157" s="7">
        <f>IF(ISNA(VLOOKUP(B1157,'Distribution Data'!$G:$H,2,FALSE)),0,VLOOKUP(B1157,'Distribution Data'!$G:$H,2,FALSE))</f>
        <v>0</v>
      </c>
      <c r="O1157" s="16">
        <f>IF(ISNA(INDEX($C1156:$C$3618,MATCH(TRUE,INDEX($C1156:$C$3618&lt;&gt;$C1156,0),0))), O1156, INDEX($C1156:$C$3618,MATCH(TRUE,INDEX($C1156:$C$3618&lt;&gt;$C1156,0),0)))</f>
        <v>3095295068.1109381</v>
      </c>
      <c r="P1157" s="16">
        <f t="shared" si="257"/>
        <v>2880621377.903244</v>
      </c>
      <c r="Q1157" s="27">
        <f t="shared" si="249"/>
        <v>80</v>
      </c>
      <c r="R1157" s="7">
        <f t="shared" si="254"/>
        <v>2683421.1275961758</v>
      </c>
      <c r="S1157" s="7">
        <f t="shared" si="246"/>
        <v>2206385.5065382589</v>
      </c>
      <c r="T1157" s="5">
        <f>VLOOKUP($B1157,'Benchmark Data'!$A:$B,2,FALSE)</f>
        <v>19.25</v>
      </c>
      <c r="U1157" s="12">
        <f t="shared" si="255"/>
        <v>0</v>
      </c>
      <c r="V1157" s="7">
        <f t="shared" si="256"/>
        <v>4021986323.8912044</v>
      </c>
    </row>
    <row r="1158" spans="1:22" x14ac:dyDescent="0.25">
      <c r="A1158" s="5">
        <f t="shared" si="247"/>
        <v>2007</v>
      </c>
      <c r="B1158" s="6">
        <f t="shared" si="250"/>
        <v>39098</v>
      </c>
      <c r="C1158" s="7">
        <f>MAX(SUMIFS('Filing Data'!$V:$V,'Filing Data'!$D:$D,'Benchmark Value'!$B1158),C1157)</f>
        <v>2880621377.903244</v>
      </c>
      <c r="D1158" s="7">
        <f>SUMIFS('Filing Data'!$Z:$Z,'Filing Data'!$D:$D,'Benchmark Value'!$B1158)</f>
        <v>0</v>
      </c>
      <c r="E1158" s="16">
        <f t="shared" si="251"/>
        <v>-59429910.233762808</v>
      </c>
      <c r="F1158" s="10">
        <f>SUM(D$11:D1157)</f>
        <v>-47621346.711108744</v>
      </c>
      <c r="G1158" s="10">
        <f t="shared" si="244"/>
        <v>365</v>
      </c>
      <c r="H1158" s="7">
        <f t="shared" si="252"/>
        <v>-162821.67187332278</v>
      </c>
      <c r="I1158" s="16">
        <f>SUMIFS('Filing Data'!$X:$X,'Filing Data'!$D:$D,'Benchmark Value'!$B1158)</f>
        <v>0</v>
      </c>
      <c r="J1158" s="16">
        <f t="shared" si="248"/>
        <v>114688091.45237686</v>
      </c>
      <c r="K1158" s="10">
        <f>SUM(I$11:I1157)</f>
        <v>85509449.152006909</v>
      </c>
      <c r="L1158" s="27">
        <f t="shared" si="245"/>
        <v>365</v>
      </c>
      <c r="M1158" s="7">
        <f t="shared" si="253"/>
        <v>314213.94918459415</v>
      </c>
      <c r="N1158" s="7">
        <f>IF(ISNA(VLOOKUP(B1158,'Distribution Data'!$G:$H,2,FALSE)),0,VLOOKUP(B1158,'Distribution Data'!$G:$H,2,FALSE))</f>
        <v>0</v>
      </c>
      <c r="O1158" s="16">
        <f>IF(ISNA(INDEX($C1157:$C$3618,MATCH(TRUE,INDEX($C1157:$C$3618&lt;&gt;$C1157,0),0))), O1157, INDEX($C1157:$C$3618,MATCH(TRUE,INDEX($C1157:$C$3618&lt;&gt;$C1157,0),0)))</f>
        <v>3095295068.1109381</v>
      </c>
      <c r="P1158" s="16">
        <f t="shared" si="257"/>
        <v>2880621377.903244</v>
      </c>
      <c r="Q1158" s="27">
        <f t="shared" si="249"/>
        <v>80</v>
      </c>
      <c r="R1158" s="7">
        <f t="shared" si="254"/>
        <v>2683421.1275961758</v>
      </c>
      <c r="S1158" s="7">
        <f t="shared" si="246"/>
        <v>2206385.5065382589</v>
      </c>
      <c r="T1158" s="5">
        <f>VLOOKUP($B1158,'Benchmark Data'!$A:$B,2,FALSE)</f>
        <v>19.53</v>
      </c>
      <c r="U1158" s="12">
        <f t="shared" si="255"/>
        <v>1.4440684154794428E-2</v>
      </c>
      <c r="V1158" s="7">
        <f t="shared" si="256"/>
        <v>4082694328.6543427</v>
      </c>
    </row>
    <row r="1159" spans="1:22" x14ac:dyDescent="0.25">
      <c r="A1159" s="5">
        <f t="shared" si="247"/>
        <v>2007</v>
      </c>
      <c r="B1159" s="6">
        <f t="shared" si="250"/>
        <v>39099</v>
      </c>
      <c r="C1159" s="7">
        <f>MAX(SUMIFS('Filing Data'!$V:$V,'Filing Data'!$D:$D,'Benchmark Value'!$B1159),C1158)</f>
        <v>2880621377.903244</v>
      </c>
      <c r="D1159" s="7">
        <f>SUMIFS('Filing Data'!$Z:$Z,'Filing Data'!$D:$D,'Benchmark Value'!$B1159)</f>
        <v>0</v>
      </c>
      <c r="E1159" s="16">
        <f t="shared" si="251"/>
        <v>-59429910.233762808</v>
      </c>
      <c r="F1159" s="10">
        <f>SUM(D$11:D1158)</f>
        <v>-47621346.711108744</v>
      </c>
      <c r="G1159" s="10">
        <f t="shared" si="244"/>
        <v>365</v>
      </c>
      <c r="H1159" s="7">
        <f t="shared" si="252"/>
        <v>-162821.67187332278</v>
      </c>
      <c r="I1159" s="16">
        <f>SUMIFS('Filing Data'!$X:$X,'Filing Data'!$D:$D,'Benchmark Value'!$B1159)</f>
        <v>0</v>
      </c>
      <c r="J1159" s="16">
        <f t="shared" si="248"/>
        <v>114688091.45237686</v>
      </c>
      <c r="K1159" s="10">
        <f>SUM(I$11:I1158)</f>
        <v>85509449.152006909</v>
      </c>
      <c r="L1159" s="27">
        <f t="shared" si="245"/>
        <v>365</v>
      </c>
      <c r="M1159" s="7">
        <f t="shared" si="253"/>
        <v>314213.94918459415</v>
      </c>
      <c r="N1159" s="7">
        <f>IF(ISNA(VLOOKUP(B1159,'Distribution Data'!$G:$H,2,FALSE)),0,VLOOKUP(B1159,'Distribution Data'!$G:$H,2,FALSE))</f>
        <v>0</v>
      </c>
      <c r="O1159" s="16">
        <f>IF(ISNA(INDEX($C1158:$C$3618,MATCH(TRUE,INDEX($C1158:$C$3618&lt;&gt;$C1158,0),0))), O1158, INDEX($C1158:$C$3618,MATCH(TRUE,INDEX($C1158:$C$3618&lt;&gt;$C1158,0),0)))</f>
        <v>3095295068.1109381</v>
      </c>
      <c r="P1159" s="16">
        <f t="shared" si="257"/>
        <v>2880621377.903244</v>
      </c>
      <c r="Q1159" s="27">
        <f t="shared" si="249"/>
        <v>80</v>
      </c>
      <c r="R1159" s="7">
        <f t="shared" si="254"/>
        <v>2683421.1275961758</v>
      </c>
      <c r="S1159" s="7">
        <f t="shared" si="246"/>
        <v>2206385.5065382589</v>
      </c>
      <c r="T1159" s="5">
        <f>VLOOKUP($B1159,'Benchmark Data'!$A:$B,2,FALSE)</f>
        <v>19.52</v>
      </c>
      <c r="U1159" s="12">
        <f t="shared" si="255"/>
        <v>-5.1216390364122212E-4</v>
      </c>
      <c r="V1159" s="7">
        <f t="shared" si="256"/>
        <v>4082810240.8743196</v>
      </c>
    </row>
    <row r="1160" spans="1:22" x14ac:dyDescent="0.25">
      <c r="A1160" s="5">
        <f t="shared" si="247"/>
        <v>2007</v>
      </c>
      <c r="B1160" s="6">
        <f t="shared" si="250"/>
        <v>39100</v>
      </c>
      <c r="C1160" s="7">
        <f>MAX(SUMIFS('Filing Data'!$V:$V,'Filing Data'!$D:$D,'Benchmark Value'!$B1160),C1159)</f>
        <v>2880621377.903244</v>
      </c>
      <c r="D1160" s="7">
        <f>SUMIFS('Filing Data'!$Z:$Z,'Filing Data'!$D:$D,'Benchmark Value'!$B1160)</f>
        <v>0</v>
      </c>
      <c r="E1160" s="16">
        <f t="shared" si="251"/>
        <v>-59429910.233762808</v>
      </c>
      <c r="F1160" s="10">
        <f>SUM(D$11:D1159)</f>
        <v>-47621346.711108744</v>
      </c>
      <c r="G1160" s="10">
        <f t="shared" si="244"/>
        <v>365</v>
      </c>
      <c r="H1160" s="7">
        <f t="shared" si="252"/>
        <v>-162821.67187332278</v>
      </c>
      <c r="I1160" s="16">
        <f>SUMIFS('Filing Data'!$X:$X,'Filing Data'!$D:$D,'Benchmark Value'!$B1160)</f>
        <v>0</v>
      </c>
      <c r="J1160" s="16">
        <f t="shared" si="248"/>
        <v>114688091.45237686</v>
      </c>
      <c r="K1160" s="10">
        <f>SUM(I$11:I1159)</f>
        <v>85509449.152006909</v>
      </c>
      <c r="L1160" s="27">
        <f t="shared" si="245"/>
        <v>365</v>
      </c>
      <c r="M1160" s="7">
        <f t="shared" si="253"/>
        <v>314213.94918459415</v>
      </c>
      <c r="N1160" s="7">
        <f>IF(ISNA(VLOOKUP(B1160,'Distribution Data'!$G:$H,2,FALSE)),0,VLOOKUP(B1160,'Distribution Data'!$G:$H,2,FALSE))</f>
        <v>0</v>
      </c>
      <c r="O1160" s="16">
        <f>IF(ISNA(INDEX($C1159:$C$3618,MATCH(TRUE,INDEX($C1159:$C$3618&lt;&gt;$C1159,0),0))), O1159, INDEX($C1159:$C$3618,MATCH(TRUE,INDEX($C1159:$C$3618&lt;&gt;$C1159,0),0)))</f>
        <v>3095295068.1109381</v>
      </c>
      <c r="P1160" s="16">
        <f t="shared" si="257"/>
        <v>2880621377.903244</v>
      </c>
      <c r="Q1160" s="27">
        <f t="shared" si="249"/>
        <v>80</v>
      </c>
      <c r="R1160" s="7">
        <f t="shared" si="254"/>
        <v>2683421.1275961758</v>
      </c>
      <c r="S1160" s="7">
        <f t="shared" si="246"/>
        <v>2206385.5065382589</v>
      </c>
      <c r="T1160" s="5">
        <f>VLOOKUP($B1160,'Benchmark Data'!$A:$B,2,FALSE)</f>
        <v>19.47</v>
      </c>
      <c r="U1160" s="12">
        <f t="shared" si="255"/>
        <v>-2.5647616008381336E-3</v>
      </c>
      <c r="V1160" s="7">
        <f t="shared" si="256"/>
        <v>4074558608.3458314</v>
      </c>
    </row>
    <row r="1161" spans="1:22" x14ac:dyDescent="0.25">
      <c r="A1161" s="5">
        <f t="shared" si="247"/>
        <v>2007</v>
      </c>
      <c r="B1161" s="6">
        <f t="shared" si="250"/>
        <v>39101</v>
      </c>
      <c r="C1161" s="7">
        <f>MAX(SUMIFS('Filing Data'!$V:$V,'Filing Data'!$D:$D,'Benchmark Value'!$B1161),C1160)</f>
        <v>2880621377.903244</v>
      </c>
      <c r="D1161" s="7">
        <f>SUMIFS('Filing Data'!$Z:$Z,'Filing Data'!$D:$D,'Benchmark Value'!$B1161)</f>
        <v>0</v>
      </c>
      <c r="E1161" s="16">
        <f t="shared" si="251"/>
        <v>-59429910.233762808</v>
      </c>
      <c r="F1161" s="10">
        <f>SUM(D$11:D1160)</f>
        <v>-47621346.711108744</v>
      </c>
      <c r="G1161" s="10">
        <f t="shared" si="244"/>
        <v>365</v>
      </c>
      <c r="H1161" s="7">
        <f t="shared" si="252"/>
        <v>-162821.67187332278</v>
      </c>
      <c r="I1161" s="16">
        <f>SUMIFS('Filing Data'!$X:$X,'Filing Data'!$D:$D,'Benchmark Value'!$B1161)</f>
        <v>0</v>
      </c>
      <c r="J1161" s="16">
        <f t="shared" si="248"/>
        <v>114688091.45237686</v>
      </c>
      <c r="K1161" s="10">
        <f>SUM(I$11:I1160)</f>
        <v>85509449.152006909</v>
      </c>
      <c r="L1161" s="27">
        <f t="shared" si="245"/>
        <v>365</v>
      </c>
      <c r="M1161" s="7">
        <f t="shared" si="253"/>
        <v>314213.94918459415</v>
      </c>
      <c r="N1161" s="7">
        <f>IF(ISNA(VLOOKUP(B1161,'Distribution Data'!$G:$H,2,FALSE)),0,VLOOKUP(B1161,'Distribution Data'!$G:$H,2,FALSE))</f>
        <v>0</v>
      </c>
      <c r="O1161" s="16">
        <f>IF(ISNA(INDEX($C1160:$C$3618,MATCH(TRUE,INDEX($C1160:$C$3618&lt;&gt;$C1160,0),0))), O1160, INDEX($C1160:$C$3618,MATCH(TRUE,INDEX($C1160:$C$3618&lt;&gt;$C1160,0),0)))</f>
        <v>3095295068.1109381</v>
      </c>
      <c r="P1161" s="16">
        <f t="shared" si="257"/>
        <v>2880621377.903244</v>
      </c>
      <c r="Q1161" s="27">
        <f t="shared" si="249"/>
        <v>80</v>
      </c>
      <c r="R1161" s="7">
        <f t="shared" si="254"/>
        <v>2683421.1275961758</v>
      </c>
      <c r="S1161" s="7">
        <f t="shared" si="246"/>
        <v>2206385.5065382589</v>
      </c>
      <c r="T1161" s="5">
        <f>VLOOKUP($B1161,'Benchmark Data'!$A:$B,2,FALSE)</f>
        <v>19.68</v>
      </c>
      <c r="U1161" s="12">
        <f t="shared" si="255"/>
        <v>1.0728072239999078E-2</v>
      </c>
      <c r="V1161" s="7">
        <f t="shared" si="256"/>
        <v>4120712467.2859921</v>
      </c>
    </row>
    <row r="1162" spans="1:22" x14ac:dyDescent="0.25">
      <c r="A1162" s="5">
        <f t="shared" si="247"/>
        <v>2007</v>
      </c>
      <c r="B1162" s="6">
        <f t="shared" si="250"/>
        <v>39102</v>
      </c>
      <c r="C1162" s="7">
        <f>MAX(SUMIFS('Filing Data'!$V:$V,'Filing Data'!$D:$D,'Benchmark Value'!$B1162),C1161)</f>
        <v>2880621377.903244</v>
      </c>
      <c r="D1162" s="7">
        <f>SUMIFS('Filing Data'!$Z:$Z,'Filing Data'!$D:$D,'Benchmark Value'!$B1162)</f>
        <v>0</v>
      </c>
      <c r="E1162" s="16">
        <f t="shared" si="251"/>
        <v>-59429910.233762808</v>
      </c>
      <c r="F1162" s="10">
        <f>SUM(D$11:D1161)</f>
        <v>-47621346.711108744</v>
      </c>
      <c r="G1162" s="10">
        <f t="shared" si="244"/>
        <v>365</v>
      </c>
      <c r="H1162" s="7">
        <f t="shared" si="252"/>
        <v>-162821.67187332278</v>
      </c>
      <c r="I1162" s="16">
        <f>SUMIFS('Filing Data'!$X:$X,'Filing Data'!$D:$D,'Benchmark Value'!$B1162)</f>
        <v>0</v>
      </c>
      <c r="J1162" s="16">
        <f t="shared" si="248"/>
        <v>114688091.45237686</v>
      </c>
      <c r="K1162" s="10">
        <f>SUM(I$11:I1161)</f>
        <v>85509449.152006909</v>
      </c>
      <c r="L1162" s="27">
        <f t="shared" si="245"/>
        <v>365</v>
      </c>
      <c r="M1162" s="7">
        <f t="shared" si="253"/>
        <v>314213.94918459415</v>
      </c>
      <c r="N1162" s="7">
        <f>IF(ISNA(VLOOKUP(B1162,'Distribution Data'!$G:$H,2,FALSE)),0,VLOOKUP(B1162,'Distribution Data'!$G:$H,2,FALSE))</f>
        <v>0</v>
      </c>
      <c r="O1162" s="16">
        <f>IF(ISNA(INDEX($C1161:$C$3618,MATCH(TRUE,INDEX($C1161:$C$3618&lt;&gt;$C1161,0),0))), O1161, INDEX($C1161:$C$3618,MATCH(TRUE,INDEX($C1161:$C$3618&lt;&gt;$C1161,0),0)))</f>
        <v>3095295068.1109381</v>
      </c>
      <c r="P1162" s="16">
        <f t="shared" si="257"/>
        <v>2880621377.903244</v>
      </c>
      <c r="Q1162" s="27">
        <f t="shared" si="249"/>
        <v>80</v>
      </c>
      <c r="R1162" s="7">
        <f t="shared" si="254"/>
        <v>2683421.1275961758</v>
      </c>
      <c r="S1162" s="7">
        <f t="shared" si="246"/>
        <v>2206385.5065382589</v>
      </c>
      <c r="T1162" s="5">
        <f>VLOOKUP($B1162,'Benchmark Data'!$A:$B,2,FALSE)</f>
        <v>19.68</v>
      </c>
      <c r="U1162" s="12">
        <f t="shared" si="255"/>
        <v>0</v>
      </c>
      <c r="V1162" s="7">
        <f t="shared" si="256"/>
        <v>4122918852.7925305</v>
      </c>
    </row>
    <row r="1163" spans="1:22" x14ac:dyDescent="0.25">
      <c r="A1163" s="5">
        <f t="shared" si="247"/>
        <v>2007</v>
      </c>
      <c r="B1163" s="6">
        <f t="shared" si="250"/>
        <v>39103</v>
      </c>
      <c r="C1163" s="7">
        <f>MAX(SUMIFS('Filing Data'!$V:$V,'Filing Data'!$D:$D,'Benchmark Value'!$B1163),C1162)</f>
        <v>2880621377.903244</v>
      </c>
      <c r="D1163" s="7">
        <f>SUMIFS('Filing Data'!$Z:$Z,'Filing Data'!$D:$D,'Benchmark Value'!$B1163)</f>
        <v>0</v>
      </c>
      <c r="E1163" s="16">
        <f t="shared" si="251"/>
        <v>-59429910.233762808</v>
      </c>
      <c r="F1163" s="10">
        <f>SUM(D$11:D1162)</f>
        <v>-47621346.711108744</v>
      </c>
      <c r="G1163" s="10">
        <f t="shared" ref="G1163:G1226" si="258">COUNTIFS(F$11:F$3618,F1163,A$11:A$3618,YEAR(B1163))</f>
        <v>365</v>
      </c>
      <c r="H1163" s="7">
        <f t="shared" si="252"/>
        <v>-162821.67187332278</v>
      </c>
      <c r="I1163" s="16">
        <f>SUMIFS('Filing Data'!$X:$X,'Filing Data'!$D:$D,'Benchmark Value'!$B1163)</f>
        <v>0</v>
      </c>
      <c r="J1163" s="16">
        <f t="shared" si="248"/>
        <v>114688091.45237686</v>
      </c>
      <c r="K1163" s="10">
        <f>SUM(I$11:I1162)</f>
        <v>85509449.152006909</v>
      </c>
      <c r="L1163" s="27">
        <f t="shared" ref="L1163:L1226" si="259">COUNTIFS(K$11:K$3618,K1163,A$11:A$3618,YEAR(B1163))</f>
        <v>365</v>
      </c>
      <c r="M1163" s="7">
        <f t="shared" si="253"/>
        <v>314213.94918459415</v>
      </c>
      <c r="N1163" s="7">
        <f>IF(ISNA(VLOOKUP(B1163,'Distribution Data'!$G:$H,2,FALSE)),0,VLOOKUP(B1163,'Distribution Data'!$G:$H,2,FALSE))</f>
        <v>0</v>
      </c>
      <c r="O1163" s="16">
        <f>IF(ISNA(INDEX($C1162:$C$3618,MATCH(TRUE,INDEX($C1162:$C$3618&lt;&gt;$C1162,0),0))), O1162, INDEX($C1162:$C$3618,MATCH(TRUE,INDEX($C1162:$C$3618&lt;&gt;$C1162,0),0)))</f>
        <v>3095295068.1109381</v>
      </c>
      <c r="P1163" s="16">
        <f t="shared" si="257"/>
        <v>2880621377.903244</v>
      </c>
      <c r="Q1163" s="27">
        <f t="shared" si="249"/>
        <v>80</v>
      </c>
      <c r="R1163" s="7">
        <f t="shared" si="254"/>
        <v>2683421.1275961758</v>
      </c>
      <c r="S1163" s="7">
        <f t="shared" ref="S1163:S1226" si="260">IF(AND($E$3&lt;&gt;"Y",$E$4&lt;&gt;"Y"),R1163-N1163+H1163, IF(AND($E$3="Y",$E$4="Y"), R1163-N1163-M1163, IF($E$4="Y", R1163-N1163-M1163+H1163, IF($E$3="Y", R1163-N1163, R1163-N1163))))</f>
        <v>2206385.5065382589</v>
      </c>
      <c r="T1163" s="5">
        <f>VLOOKUP($B1163,'Benchmark Data'!$A:$B,2,FALSE)</f>
        <v>19.68</v>
      </c>
      <c r="U1163" s="12">
        <f t="shared" si="255"/>
        <v>0</v>
      </c>
      <c r="V1163" s="7">
        <f t="shared" si="256"/>
        <v>4125125238.2990689</v>
      </c>
    </row>
    <row r="1164" spans="1:22" x14ac:dyDescent="0.25">
      <c r="A1164" s="5">
        <f t="shared" ref="A1164:A1227" si="261">YEAR(B1164)</f>
        <v>2007</v>
      </c>
      <c r="B1164" s="6">
        <f t="shared" si="250"/>
        <v>39104</v>
      </c>
      <c r="C1164" s="7">
        <f>MAX(SUMIFS('Filing Data'!$V:$V,'Filing Data'!$D:$D,'Benchmark Value'!$B1164),C1163)</f>
        <v>2880621377.903244</v>
      </c>
      <c r="D1164" s="7">
        <f>SUMIFS('Filing Data'!$Z:$Z,'Filing Data'!$D:$D,'Benchmark Value'!$B1164)</f>
        <v>0</v>
      </c>
      <c r="E1164" s="16">
        <f t="shared" si="251"/>
        <v>-59429910.233762808</v>
      </c>
      <c r="F1164" s="10">
        <f>SUM(D$11:D1163)</f>
        <v>-47621346.711108744</v>
      </c>
      <c r="G1164" s="10">
        <f t="shared" si="258"/>
        <v>365</v>
      </c>
      <c r="H1164" s="7">
        <f t="shared" si="252"/>
        <v>-162821.67187332278</v>
      </c>
      <c r="I1164" s="16">
        <f>SUMIFS('Filing Data'!$X:$X,'Filing Data'!$D:$D,'Benchmark Value'!$B1164)</f>
        <v>0</v>
      </c>
      <c r="J1164" s="16">
        <f t="shared" ref="J1164:J1227" si="262">IF(I1164&lt;&gt;0,J1163,IF(ISNA(INDEX($I1164:$I1528,MATCH(TRUE,INDEX($I1164:$I1528&lt;&gt;$I1164,0),0))),0,INDEX($I1164:$I1528,MATCH(TRUE,INDEX($I1164:$I1528&lt;&gt;$I1164,0),0))))</f>
        <v>114688091.45237686</v>
      </c>
      <c r="K1164" s="10">
        <f>SUM(I$11:I1163)</f>
        <v>85509449.152006909</v>
      </c>
      <c r="L1164" s="27">
        <f t="shared" si="259"/>
        <v>365</v>
      </c>
      <c r="M1164" s="7">
        <f t="shared" si="253"/>
        <v>314213.94918459415</v>
      </c>
      <c r="N1164" s="7">
        <f>IF(ISNA(VLOOKUP(B1164,'Distribution Data'!$G:$H,2,FALSE)),0,VLOOKUP(B1164,'Distribution Data'!$G:$H,2,FALSE))</f>
        <v>0</v>
      </c>
      <c r="O1164" s="16">
        <f>IF(ISNA(INDEX($C1163:$C$3618,MATCH(TRUE,INDEX($C1163:$C$3618&lt;&gt;$C1163,0),0))), O1163, INDEX($C1163:$C$3618,MATCH(TRUE,INDEX($C1163:$C$3618&lt;&gt;$C1163,0),0)))</f>
        <v>3095295068.1109381</v>
      </c>
      <c r="P1164" s="16">
        <f t="shared" si="257"/>
        <v>2880621377.903244</v>
      </c>
      <c r="Q1164" s="27">
        <f t="shared" ref="Q1164:Q1227" si="263">MATCH($O1164,$C$11:$C$3618,0)-MATCH($C1163,$C$11:$C$3618,0)</f>
        <v>80</v>
      </c>
      <c r="R1164" s="7">
        <f t="shared" si="254"/>
        <v>2683421.1275961758</v>
      </c>
      <c r="S1164" s="7">
        <f t="shared" si="260"/>
        <v>2206385.5065382589</v>
      </c>
      <c r="T1164" s="5">
        <f>VLOOKUP($B1164,'Benchmark Data'!$A:$B,2,FALSE)</f>
        <v>19.53</v>
      </c>
      <c r="U1164" s="12">
        <f t="shared" si="255"/>
        <v>-7.6511467355197503E-3</v>
      </c>
      <c r="V1164" s="7">
        <f t="shared" si="256"/>
        <v>4095890120.4649134</v>
      </c>
    </row>
    <row r="1165" spans="1:22" x14ac:dyDescent="0.25">
      <c r="A1165" s="5">
        <f t="shared" si="261"/>
        <v>2007</v>
      </c>
      <c r="B1165" s="6">
        <f t="shared" ref="B1165:B1228" si="264">B1164+1</f>
        <v>39105</v>
      </c>
      <c r="C1165" s="7">
        <f>MAX(SUMIFS('Filing Data'!$V:$V,'Filing Data'!$D:$D,'Benchmark Value'!$B1165),C1164)</f>
        <v>2880621377.903244</v>
      </c>
      <c r="D1165" s="7">
        <f>SUMIFS('Filing Data'!$Z:$Z,'Filing Data'!$D:$D,'Benchmark Value'!$B1165)</f>
        <v>0</v>
      </c>
      <c r="E1165" s="16">
        <f t="shared" ref="E1165:E1228" si="265">IF(D1165&lt;&gt;0,E1164,IF(ISNA(INDEX($D1165:$D1529,MATCH(TRUE,INDEX($D1165:$D1529&lt;&gt;$D1165,0),0))),0,INDEX($D1165:$D1529,MATCH(TRUE,INDEX($D1165:$D1529&lt;&gt;$D1165,0),0))))</f>
        <v>-59429910.233762808</v>
      </c>
      <c r="F1165" s="10">
        <f>SUM(D$11:D1164)</f>
        <v>-47621346.711108744</v>
      </c>
      <c r="G1165" s="10">
        <f t="shared" si="258"/>
        <v>365</v>
      </c>
      <c r="H1165" s="7">
        <f t="shared" ref="H1165:H1228" si="266">E1165/G1165</f>
        <v>-162821.67187332278</v>
      </c>
      <c r="I1165" s="16">
        <f>SUMIFS('Filing Data'!$X:$X,'Filing Data'!$D:$D,'Benchmark Value'!$B1165)</f>
        <v>0</v>
      </c>
      <c r="J1165" s="16">
        <f t="shared" si="262"/>
        <v>114688091.45237686</v>
      </c>
      <c r="K1165" s="10">
        <f>SUM(I$11:I1164)</f>
        <v>85509449.152006909</v>
      </c>
      <c r="L1165" s="27">
        <f t="shared" si="259"/>
        <v>365</v>
      </c>
      <c r="M1165" s="7">
        <f t="shared" ref="M1165:M1228" si="267">J1165/L1165</f>
        <v>314213.94918459415</v>
      </c>
      <c r="N1165" s="7">
        <f>IF(ISNA(VLOOKUP(B1165,'Distribution Data'!$G:$H,2,FALSE)),0,VLOOKUP(B1165,'Distribution Data'!$G:$H,2,FALSE))</f>
        <v>0</v>
      </c>
      <c r="O1165" s="16">
        <f>IF(ISNA(INDEX($C1164:$C$3618,MATCH(TRUE,INDEX($C1164:$C$3618&lt;&gt;$C1164,0),0))), O1164, INDEX($C1164:$C$3618,MATCH(TRUE,INDEX($C1164:$C$3618&lt;&gt;$C1164,0),0)))</f>
        <v>3095295068.1109381</v>
      </c>
      <c r="P1165" s="16">
        <f t="shared" si="257"/>
        <v>2880621377.903244</v>
      </c>
      <c r="Q1165" s="27">
        <f t="shared" si="263"/>
        <v>80</v>
      </c>
      <c r="R1165" s="7">
        <f t="shared" ref="R1165:R1228" si="268">IF(Q1165=0, 0, (O1165-P1165)/Q1165)</f>
        <v>2683421.1275961758</v>
      </c>
      <c r="S1165" s="7">
        <f t="shared" si="260"/>
        <v>2206385.5065382589</v>
      </c>
      <c r="T1165" s="5">
        <f>VLOOKUP($B1165,'Benchmark Data'!$A:$B,2,FALSE)</f>
        <v>19.61</v>
      </c>
      <c r="U1165" s="12">
        <f t="shared" ref="U1165:U1228" si="269">LN(T1165/T1164)</f>
        <v>4.0878953196673519E-3</v>
      </c>
      <c r="V1165" s="7">
        <f t="shared" ref="V1165:V1228" si="270">V1164*EXP($U1165)+$S1165</f>
        <v>4114874345.6866179</v>
      </c>
    </row>
    <row r="1166" spans="1:22" x14ac:dyDescent="0.25">
      <c r="A1166" s="5">
        <f t="shared" si="261"/>
        <v>2007</v>
      </c>
      <c r="B1166" s="6">
        <f t="shared" si="264"/>
        <v>39106</v>
      </c>
      <c r="C1166" s="7">
        <f>MAX(SUMIFS('Filing Data'!$V:$V,'Filing Data'!$D:$D,'Benchmark Value'!$B1166),C1165)</f>
        <v>2880621377.903244</v>
      </c>
      <c r="D1166" s="7">
        <f>SUMIFS('Filing Data'!$Z:$Z,'Filing Data'!$D:$D,'Benchmark Value'!$B1166)</f>
        <v>0</v>
      </c>
      <c r="E1166" s="16">
        <f t="shared" si="265"/>
        <v>-59429910.233762808</v>
      </c>
      <c r="F1166" s="10">
        <f>SUM(D$11:D1165)</f>
        <v>-47621346.711108744</v>
      </c>
      <c r="G1166" s="10">
        <f t="shared" si="258"/>
        <v>365</v>
      </c>
      <c r="H1166" s="7">
        <f t="shared" si="266"/>
        <v>-162821.67187332278</v>
      </c>
      <c r="I1166" s="16">
        <f>SUMIFS('Filing Data'!$X:$X,'Filing Data'!$D:$D,'Benchmark Value'!$B1166)</f>
        <v>0</v>
      </c>
      <c r="J1166" s="16">
        <f t="shared" si="262"/>
        <v>114688091.45237686</v>
      </c>
      <c r="K1166" s="10">
        <f>SUM(I$11:I1165)</f>
        <v>85509449.152006909</v>
      </c>
      <c r="L1166" s="27">
        <f t="shared" si="259"/>
        <v>365</v>
      </c>
      <c r="M1166" s="7">
        <f t="shared" si="267"/>
        <v>314213.94918459415</v>
      </c>
      <c r="N1166" s="7">
        <f>IF(ISNA(VLOOKUP(B1166,'Distribution Data'!$G:$H,2,FALSE)),0,VLOOKUP(B1166,'Distribution Data'!$G:$H,2,FALSE))</f>
        <v>0</v>
      </c>
      <c r="O1166" s="16">
        <f>IF(ISNA(INDEX($C1165:$C$3618,MATCH(TRUE,INDEX($C1165:$C$3618&lt;&gt;$C1165,0),0))), O1165, INDEX($C1165:$C$3618,MATCH(TRUE,INDEX($C1165:$C$3618&lt;&gt;$C1165,0),0)))</f>
        <v>3095295068.1109381</v>
      </c>
      <c r="P1166" s="16">
        <f t="shared" si="257"/>
        <v>2880621377.903244</v>
      </c>
      <c r="Q1166" s="27">
        <f t="shared" si="263"/>
        <v>80</v>
      </c>
      <c r="R1166" s="7">
        <f t="shared" si="268"/>
        <v>2683421.1275961758</v>
      </c>
      <c r="S1166" s="7">
        <f t="shared" si="260"/>
        <v>2206385.5065382589</v>
      </c>
      <c r="T1166" s="5">
        <f>VLOOKUP($B1166,'Benchmark Data'!$A:$B,2,FALSE)</f>
        <v>19.87</v>
      </c>
      <c r="U1166" s="12">
        <f t="shared" si="269"/>
        <v>1.3171416355470708E-2</v>
      </c>
      <c r="V1166" s="7">
        <f t="shared" si="270"/>
        <v>4171637963.7213831</v>
      </c>
    </row>
    <row r="1167" spans="1:22" x14ac:dyDescent="0.25">
      <c r="A1167" s="5">
        <f t="shared" si="261"/>
        <v>2007</v>
      </c>
      <c r="B1167" s="6">
        <f t="shared" si="264"/>
        <v>39107</v>
      </c>
      <c r="C1167" s="7">
        <f>MAX(SUMIFS('Filing Data'!$V:$V,'Filing Data'!$D:$D,'Benchmark Value'!$B1167),C1166)</f>
        <v>2880621377.903244</v>
      </c>
      <c r="D1167" s="7">
        <f>SUMIFS('Filing Data'!$Z:$Z,'Filing Data'!$D:$D,'Benchmark Value'!$B1167)</f>
        <v>0</v>
      </c>
      <c r="E1167" s="16">
        <f t="shared" si="265"/>
        <v>-59429910.233762808</v>
      </c>
      <c r="F1167" s="10">
        <f>SUM(D$11:D1166)</f>
        <v>-47621346.711108744</v>
      </c>
      <c r="G1167" s="10">
        <f t="shared" si="258"/>
        <v>365</v>
      </c>
      <c r="H1167" s="7">
        <f t="shared" si="266"/>
        <v>-162821.67187332278</v>
      </c>
      <c r="I1167" s="16">
        <f>SUMIFS('Filing Data'!$X:$X,'Filing Data'!$D:$D,'Benchmark Value'!$B1167)</f>
        <v>0</v>
      </c>
      <c r="J1167" s="16">
        <f t="shared" si="262"/>
        <v>114688091.45237686</v>
      </c>
      <c r="K1167" s="10">
        <f>SUM(I$11:I1166)</f>
        <v>85509449.152006909</v>
      </c>
      <c r="L1167" s="27">
        <f t="shared" si="259"/>
        <v>365</v>
      </c>
      <c r="M1167" s="7">
        <f t="shared" si="267"/>
        <v>314213.94918459415</v>
      </c>
      <c r="N1167" s="7">
        <f>IF(ISNA(VLOOKUP(B1167,'Distribution Data'!$G:$H,2,FALSE)),0,VLOOKUP(B1167,'Distribution Data'!$G:$H,2,FALSE))</f>
        <v>0</v>
      </c>
      <c r="O1167" s="16">
        <f>IF(ISNA(INDEX($C1166:$C$3618,MATCH(TRUE,INDEX($C1166:$C$3618&lt;&gt;$C1166,0),0))), O1166, INDEX($C1166:$C$3618,MATCH(TRUE,INDEX($C1166:$C$3618&lt;&gt;$C1166,0),0)))</f>
        <v>3095295068.1109381</v>
      </c>
      <c r="P1167" s="16">
        <f t="shared" si="257"/>
        <v>2880621377.903244</v>
      </c>
      <c r="Q1167" s="27">
        <f t="shared" si="263"/>
        <v>80</v>
      </c>
      <c r="R1167" s="7">
        <f t="shared" si="268"/>
        <v>2683421.1275961758</v>
      </c>
      <c r="S1167" s="7">
        <f t="shared" si="260"/>
        <v>2206385.5065382589</v>
      </c>
      <c r="T1167" s="5">
        <f>VLOOKUP($B1167,'Benchmark Data'!$A:$B,2,FALSE)</f>
        <v>20.010000000000002</v>
      </c>
      <c r="U1167" s="12">
        <f t="shared" si="269"/>
        <v>7.021092031916653E-3</v>
      </c>
      <c r="V1167" s="7">
        <f t="shared" si="270"/>
        <v>4203236866.3351688</v>
      </c>
    </row>
    <row r="1168" spans="1:22" x14ac:dyDescent="0.25">
      <c r="A1168" s="5">
        <f t="shared" si="261"/>
        <v>2007</v>
      </c>
      <c r="B1168" s="6">
        <f t="shared" si="264"/>
        <v>39108</v>
      </c>
      <c r="C1168" s="7">
        <f>MAX(SUMIFS('Filing Data'!$V:$V,'Filing Data'!$D:$D,'Benchmark Value'!$B1168),C1167)</f>
        <v>2880621377.903244</v>
      </c>
      <c r="D1168" s="7">
        <f>SUMIFS('Filing Data'!$Z:$Z,'Filing Data'!$D:$D,'Benchmark Value'!$B1168)</f>
        <v>0</v>
      </c>
      <c r="E1168" s="16">
        <f t="shared" si="265"/>
        <v>-59429910.233762808</v>
      </c>
      <c r="F1168" s="10">
        <f>SUM(D$11:D1167)</f>
        <v>-47621346.711108744</v>
      </c>
      <c r="G1168" s="10">
        <f t="shared" si="258"/>
        <v>365</v>
      </c>
      <c r="H1168" s="7">
        <f t="shared" si="266"/>
        <v>-162821.67187332278</v>
      </c>
      <c r="I1168" s="16">
        <f>SUMIFS('Filing Data'!$X:$X,'Filing Data'!$D:$D,'Benchmark Value'!$B1168)</f>
        <v>0</v>
      </c>
      <c r="J1168" s="16">
        <f t="shared" si="262"/>
        <v>114688091.45237686</v>
      </c>
      <c r="K1168" s="10">
        <f>SUM(I$11:I1167)</f>
        <v>85509449.152006909</v>
      </c>
      <c r="L1168" s="27">
        <f t="shared" si="259"/>
        <v>365</v>
      </c>
      <c r="M1168" s="7">
        <f t="shared" si="267"/>
        <v>314213.94918459415</v>
      </c>
      <c r="N1168" s="7">
        <f>IF(ISNA(VLOOKUP(B1168,'Distribution Data'!$G:$H,2,FALSE)),0,VLOOKUP(B1168,'Distribution Data'!$G:$H,2,FALSE))</f>
        <v>0</v>
      </c>
      <c r="O1168" s="16">
        <f>IF(ISNA(INDEX($C1167:$C$3618,MATCH(TRUE,INDEX($C1167:$C$3618&lt;&gt;$C1167,0),0))), O1167, INDEX($C1167:$C$3618,MATCH(TRUE,INDEX($C1167:$C$3618&lt;&gt;$C1167,0),0)))</f>
        <v>3095295068.1109381</v>
      </c>
      <c r="P1168" s="16">
        <f t="shared" si="257"/>
        <v>2880621377.903244</v>
      </c>
      <c r="Q1168" s="27">
        <f t="shared" si="263"/>
        <v>80</v>
      </c>
      <c r="R1168" s="7">
        <f t="shared" si="268"/>
        <v>2683421.1275961758</v>
      </c>
      <c r="S1168" s="7">
        <f t="shared" si="260"/>
        <v>2206385.5065382589</v>
      </c>
      <c r="T1168" s="5">
        <f>VLOOKUP($B1168,'Benchmark Data'!$A:$B,2,FALSE)</f>
        <v>20.07</v>
      </c>
      <c r="U1168" s="12">
        <f t="shared" si="269"/>
        <v>2.9940142126046996E-3</v>
      </c>
      <c r="V1168" s="7">
        <f t="shared" si="270"/>
        <v>4218046660.7362652</v>
      </c>
    </row>
    <row r="1169" spans="1:22" x14ac:dyDescent="0.25">
      <c r="A1169" s="5">
        <f t="shared" si="261"/>
        <v>2007</v>
      </c>
      <c r="B1169" s="6">
        <f t="shared" si="264"/>
        <v>39109</v>
      </c>
      <c r="C1169" s="7">
        <f>MAX(SUMIFS('Filing Data'!$V:$V,'Filing Data'!$D:$D,'Benchmark Value'!$B1169),C1168)</f>
        <v>2880621377.903244</v>
      </c>
      <c r="D1169" s="7">
        <f>SUMIFS('Filing Data'!$Z:$Z,'Filing Data'!$D:$D,'Benchmark Value'!$B1169)</f>
        <v>0</v>
      </c>
      <c r="E1169" s="16">
        <f t="shared" si="265"/>
        <v>-59429910.233762808</v>
      </c>
      <c r="F1169" s="10">
        <f>SUM(D$11:D1168)</f>
        <v>-47621346.711108744</v>
      </c>
      <c r="G1169" s="10">
        <f t="shared" si="258"/>
        <v>365</v>
      </c>
      <c r="H1169" s="7">
        <f t="shared" si="266"/>
        <v>-162821.67187332278</v>
      </c>
      <c r="I1169" s="16">
        <f>SUMIFS('Filing Data'!$X:$X,'Filing Data'!$D:$D,'Benchmark Value'!$B1169)</f>
        <v>0</v>
      </c>
      <c r="J1169" s="16">
        <f t="shared" si="262"/>
        <v>114688091.45237686</v>
      </c>
      <c r="K1169" s="10">
        <f>SUM(I$11:I1168)</f>
        <v>85509449.152006909</v>
      </c>
      <c r="L1169" s="27">
        <f t="shared" si="259"/>
        <v>365</v>
      </c>
      <c r="M1169" s="7">
        <f t="shared" si="267"/>
        <v>314213.94918459415</v>
      </c>
      <c r="N1169" s="7">
        <f>IF(ISNA(VLOOKUP(B1169,'Distribution Data'!$G:$H,2,FALSE)),0,VLOOKUP(B1169,'Distribution Data'!$G:$H,2,FALSE))</f>
        <v>0</v>
      </c>
      <c r="O1169" s="16">
        <f>IF(ISNA(INDEX($C1168:$C$3618,MATCH(TRUE,INDEX($C1168:$C$3618&lt;&gt;$C1168,0),0))), O1168, INDEX($C1168:$C$3618,MATCH(TRUE,INDEX($C1168:$C$3618&lt;&gt;$C1168,0),0)))</f>
        <v>3095295068.1109381</v>
      </c>
      <c r="P1169" s="16">
        <f t="shared" si="257"/>
        <v>2880621377.903244</v>
      </c>
      <c r="Q1169" s="27">
        <f t="shared" si="263"/>
        <v>80</v>
      </c>
      <c r="R1169" s="7">
        <f t="shared" si="268"/>
        <v>2683421.1275961758</v>
      </c>
      <c r="S1169" s="7">
        <f t="shared" si="260"/>
        <v>2206385.5065382589</v>
      </c>
      <c r="T1169" s="5">
        <f>VLOOKUP($B1169,'Benchmark Data'!$A:$B,2,FALSE)</f>
        <v>20.07</v>
      </c>
      <c r="U1169" s="12">
        <f t="shared" si="269"/>
        <v>0</v>
      </c>
      <c r="V1169" s="7">
        <f t="shared" si="270"/>
        <v>4220253046.2428036</v>
      </c>
    </row>
    <row r="1170" spans="1:22" x14ac:dyDescent="0.25">
      <c r="A1170" s="5">
        <f t="shared" si="261"/>
        <v>2007</v>
      </c>
      <c r="B1170" s="6">
        <f t="shared" si="264"/>
        <v>39110</v>
      </c>
      <c r="C1170" s="7">
        <f>MAX(SUMIFS('Filing Data'!$V:$V,'Filing Data'!$D:$D,'Benchmark Value'!$B1170),C1169)</f>
        <v>2880621377.903244</v>
      </c>
      <c r="D1170" s="7">
        <f>SUMIFS('Filing Data'!$Z:$Z,'Filing Data'!$D:$D,'Benchmark Value'!$B1170)</f>
        <v>0</v>
      </c>
      <c r="E1170" s="16">
        <f t="shared" si="265"/>
        <v>-59429910.233762808</v>
      </c>
      <c r="F1170" s="10">
        <f>SUM(D$11:D1169)</f>
        <v>-47621346.711108744</v>
      </c>
      <c r="G1170" s="10">
        <f t="shared" si="258"/>
        <v>365</v>
      </c>
      <c r="H1170" s="7">
        <f t="shared" si="266"/>
        <v>-162821.67187332278</v>
      </c>
      <c r="I1170" s="16">
        <f>SUMIFS('Filing Data'!$X:$X,'Filing Data'!$D:$D,'Benchmark Value'!$B1170)</f>
        <v>0</v>
      </c>
      <c r="J1170" s="16">
        <f t="shared" si="262"/>
        <v>114688091.45237686</v>
      </c>
      <c r="K1170" s="10">
        <f>SUM(I$11:I1169)</f>
        <v>85509449.152006909</v>
      </c>
      <c r="L1170" s="27">
        <f t="shared" si="259"/>
        <v>365</v>
      </c>
      <c r="M1170" s="7">
        <f t="shared" si="267"/>
        <v>314213.94918459415</v>
      </c>
      <c r="N1170" s="7">
        <f>IF(ISNA(VLOOKUP(B1170,'Distribution Data'!$G:$H,2,FALSE)),0,VLOOKUP(B1170,'Distribution Data'!$G:$H,2,FALSE))</f>
        <v>0</v>
      </c>
      <c r="O1170" s="16">
        <f>IF(ISNA(INDEX($C1169:$C$3618,MATCH(TRUE,INDEX($C1169:$C$3618&lt;&gt;$C1169,0),0))), O1169, INDEX($C1169:$C$3618,MATCH(TRUE,INDEX($C1169:$C$3618&lt;&gt;$C1169,0),0)))</f>
        <v>3095295068.1109381</v>
      </c>
      <c r="P1170" s="16">
        <f t="shared" si="257"/>
        <v>2880621377.903244</v>
      </c>
      <c r="Q1170" s="27">
        <f t="shared" si="263"/>
        <v>80</v>
      </c>
      <c r="R1170" s="7">
        <f t="shared" si="268"/>
        <v>2683421.1275961758</v>
      </c>
      <c r="S1170" s="7">
        <f t="shared" si="260"/>
        <v>2206385.5065382589</v>
      </c>
      <c r="T1170" s="5">
        <f>VLOOKUP($B1170,'Benchmark Data'!$A:$B,2,FALSE)</f>
        <v>20.07</v>
      </c>
      <c r="U1170" s="12">
        <f t="shared" si="269"/>
        <v>0</v>
      </c>
      <c r="V1170" s="7">
        <f t="shared" si="270"/>
        <v>4222459431.749342</v>
      </c>
    </row>
    <row r="1171" spans="1:22" x14ac:dyDescent="0.25">
      <c r="A1171" s="5">
        <f t="shared" si="261"/>
        <v>2007</v>
      </c>
      <c r="B1171" s="6">
        <f t="shared" si="264"/>
        <v>39111</v>
      </c>
      <c r="C1171" s="7">
        <f>MAX(SUMIFS('Filing Data'!$V:$V,'Filing Data'!$D:$D,'Benchmark Value'!$B1171),C1170)</f>
        <v>2880621377.903244</v>
      </c>
      <c r="D1171" s="7">
        <f>SUMIFS('Filing Data'!$Z:$Z,'Filing Data'!$D:$D,'Benchmark Value'!$B1171)</f>
        <v>0</v>
      </c>
      <c r="E1171" s="16">
        <f t="shared" si="265"/>
        <v>-59429910.233762808</v>
      </c>
      <c r="F1171" s="10">
        <f>SUM(D$11:D1170)</f>
        <v>-47621346.711108744</v>
      </c>
      <c r="G1171" s="10">
        <f t="shared" si="258"/>
        <v>365</v>
      </c>
      <c r="H1171" s="7">
        <f t="shared" si="266"/>
        <v>-162821.67187332278</v>
      </c>
      <c r="I1171" s="16">
        <f>SUMIFS('Filing Data'!$X:$X,'Filing Data'!$D:$D,'Benchmark Value'!$B1171)</f>
        <v>0</v>
      </c>
      <c r="J1171" s="16">
        <f t="shared" si="262"/>
        <v>114688091.45237686</v>
      </c>
      <c r="K1171" s="10">
        <f>SUM(I$11:I1170)</f>
        <v>85509449.152006909</v>
      </c>
      <c r="L1171" s="27">
        <f t="shared" si="259"/>
        <v>365</v>
      </c>
      <c r="M1171" s="7">
        <f t="shared" si="267"/>
        <v>314213.94918459415</v>
      </c>
      <c r="N1171" s="7">
        <f>IF(ISNA(VLOOKUP(B1171,'Distribution Data'!$G:$H,2,FALSE)),0,VLOOKUP(B1171,'Distribution Data'!$G:$H,2,FALSE))</f>
        <v>0</v>
      </c>
      <c r="O1171" s="16">
        <f>IF(ISNA(INDEX($C1170:$C$3618,MATCH(TRUE,INDEX($C1170:$C$3618&lt;&gt;$C1170,0),0))), O1170, INDEX($C1170:$C$3618,MATCH(TRUE,INDEX($C1170:$C$3618&lt;&gt;$C1170,0),0)))</f>
        <v>3095295068.1109381</v>
      </c>
      <c r="P1171" s="16">
        <f t="shared" si="257"/>
        <v>2880621377.903244</v>
      </c>
      <c r="Q1171" s="27">
        <f t="shared" si="263"/>
        <v>80</v>
      </c>
      <c r="R1171" s="7">
        <f t="shared" si="268"/>
        <v>2683421.1275961758</v>
      </c>
      <c r="S1171" s="7">
        <f t="shared" si="260"/>
        <v>2206385.5065382589</v>
      </c>
      <c r="T1171" s="5">
        <f>VLOOKUP($B1171,'Benchmark Data'!$A:$B,2,FALSE)</f>
        <v>20.11</v>
      </c>
      <c r="U1171" s="12">
        <f t="shared" si="269"/>
        <v>1.991040976313788E-3</v>
      </c>
      <c r="V1171" s="7">
        <f t="shared" si="270"/>
        <v>4233081281.9927993</v>
      </c>
    </row>
    <row r="1172" spans="1:22" x14ac:dyDescent="0.25">
      <c r="A1172" s="5">
        <f t="shared" si="261"/>
        <v>2007</v>
      </c>
      <c r="B1172" s="6">
        <f t="shared" si="264"/>
        <v>39112</v>
      </c>
      <c r="C1172" s="7">
        <f>MAX(SUMIFS('Filing Data'!$V:$V,'Filing Data'!$D:$D,'Benchmark Value'!$B1172),C1171)</f>
        <v>2880621377.903244</v>
      </c>
      <c r="D1172" s="7">
        <f>SUMIFS('Filing Data'!$Z:$Z,'Filing Data'!$D:$D,'Benchmark Value'!$B1172)</f>
        <v>0</v>
      </c>
      <c r="E1172" s="16">
        <f t="shared" si="265"/>
        <v>-59429910.233762808</v>
      </c>
      <c r="F1172" s="10">
        <f>SUM(D$11:D1171)</f>
        <v>-47621346.711108744</v>
      </c>
      <c r="G1172" s="10">
        <f t="shared" si="258"/>
        <v>365</v>
      </c>
      <c r="H1172" s="7">
        <f t="shared" si="266"/>
        <v>-162821.67187332278</v>
      </c>
      <c r="I1172" s="16">
        <f>SUMIFS('Filing Data'!$X:$X,'Filing Data'!$D:$D,'Benchmark Value'!$B1172)</f>
        <v>0</v>
      </c>
      <c r="J1172" s="16">
        <f t="shared" si="262"/>
        <v>114688091.45237686</v>
      </c>
      <c r="K1172" s="10">
        <f>SUM(I$11:I1171)</f>
        <v>85509449.152006909</v>
      </c>
      <c r="L1172" s="27">
        <f t="shared" si="259"/>
        <v>365</v>
      </c>
      <c r="M1172" s="7">
        <f t="shared" si="267"/>
        <v>314213.94918459415</v>
      </c>
      <c r="N1172" s="7">
        <f>IF(ISNA(VLOOKUP(B1172,'Distribution Data'!$G:$H,2,FALSE)),0,VLOOKUP(B1172,'Distribution Data'!$G:$H,2,FALSE))</f>
        <v>0</v>
      </c>
      <c r="O1172" s="16">
        <f>IF(ISNA(INDEX($C1171:$C$3618,MATCH(TRUE,INDEX($C1171:$C$3618&lt;&gt;$C1171,0),0))), O1171, INDEX($C1171:$C$3618,MATCH(TRUE,INDEX($C1171:$C$3618&lt;&gt;$C1171,0),0)))</f>
        <v>3095295068.1109381</v>
      </c>
      <c r="P1172" s="16">
        <f t="shared" si="257"/>
        <v>2880621377.903244</v>
      </c>
      <c r="Q1172" s="27">
        <f t="shared" si="263"/>
        <v>80</v>
      </c>
      <c r="R1172" s="7">
        <f t="shared" si="268"/>
        <v>2683421.1275961758</v>
      </c>
      <c r="S1172" s="7">
        <f t="shared" si="260"/>
        <v>2206385.5065382589</v>
      </c>
      <c r="T1172" s="5">
        <f>VLOOKUP($B1172,'Benchmark Data'!$A:$B,2,FALSE)</f>
        <v>20.23</v>
      </c>
      <c r="U1172" s="12">
        <f t="shared" si="269"/>
        <v>5.9494473950934216E-3</v>
      </c>
      <c r="V1172" s="7">
        <f t="shared" si="270"/>
        <v>4260547227.610682</v>
      </c>
    </row>
    <row r="1173" spans="1:22" x14ac:dyDescent="0.25">
      <c r="A1173" s="5">
        <f t="shared" si="261"/>
        <v>2007</v>
      </c>
      <c r="B1173" s="6">
        <f t="shared" si="264"/>
        <v>39113</v>
      </c>
      <c r="C1173" s="7">
        <f>MAX(SUMIFS('Filing Data'!$V:$V,'Filing Data'!$D:$D,'Benchmark Value'!$B1173),C1172)</f>
        <v>2880621377.903244</v>
      </c>
      <c r="D1173" s="7">
        <f>SUMIFS('Filing Data'!$Z:$Z,'Filing Data'!$D:$D,'Benchmark Value'!$B1173)</f>
        <v>0</v>
      </c>
      <c r="E1173" s="16">
        <f t="shared" si="265"/>
        <v>-59429910.233762808</v>
      </c>
      <c r="F1173" s="10">
        <f>SUM(D$11:D1172)</f>
        <v>-47621346.711108744</v>
      </c>
      <c r="G1173" s="10">
        <f t="shared" si="258"/>
        <v>365</v>
      </c>
      <c r="H1173" s="7">
        <f t="shared" si="266"/>
        <v>-162821.67187332278</v>
      </c>
      <c r="I1173" s="16">
        <f>SUMIFS('Filing Data'!$X:$X,'Filing Data'!$D:$D,'Benchmark Value'!$B1173)</f>
        <v>0</v>
      </c>
      <c r="J1173" s="16">
        <f t="shared" si="262"/>
        <v>114688091.45237686</v>
      </c>
      <c r="K1173" s="10">
        <f>SUM(I$11:I1172)</f>
        <v>85509449.152006909</v>
      </c>
      <c r="L1173" s="27">
        <f t="shared" si="259"/>
        <v>365</v>
      </c>
      <c r="M1173" s="7">
        <f t="shared" si="267"/>
        <v>314213.94918459415</v>
      </c>
      <c r="N1173" s="7">
        <f>IF(ISNA(VLOOKUP(B1173,'Distribution Data'!$G:$H,2,FALSE)),0,VLOOKUP(B1173,'Distribution Data'!$G:$H,2,FALSE))</f>
        <v>0</v>
      </c>
      <c r="O1173" s="16">
        <f>IF(ISNA(INDEX($C1172:$C$3618,MATCH(TRUE,INDEX($C1172:$C$3618&lt;&gt;$C1172,0),0))), O1172, INDEX($C1172:$C$3618,MATCH(TRUE,INDEX($C1172:$C$3618&lt;&gt;$C1172,0),0)))</f>
        <v>3095295068.1109381</v>
      </c>
      <c r="P1173" s="16">
        <f t="shared" si="257"/>
        <v>2880621377.903244</v>
      </c>
      <c r="Q1173" s="27">
        <f t="shared" si="263"/>
        <v>80</v>
      </c>
      <c r="R1173" s="7">
        <f t="shared" si="268"/>
        <v>2683421.1275961758</v>
      </c>
      <c r="S1173" s="7">
        <f t="shared" si="260"/>
        <v>2206385.5065382589</v>
      </c>
      <c r="T1173" s="5">
        <f>VLOOKUP($B1173,'Benchmark Data'!$A:$B,2,FALSE)</f>
        <v>20.350000000000001</v>
      </c>
      <c r="U1173" s="12">
        <f t="shared" si="269"/>
        <v>5.9142607089500195E-3</v>
      </c>
      <c r="V1173" s="7">
        <f t="shared" si="270"/>
        <v>4288026261.0318666</v>
      </c>
    </row>
    <row r="1174" spans="1:22" x14ac:dyDescent="0.25">
      <c r="A1174" s="5">
        <f t="shared" si="261"/>
        <v>2007</v>
      </c>
      <c r="B1174" s="6">
        <f t="shared" si="264"/>
        <v>39114</v>
      </c>
      <c r="C1174" s="7">
        <f>MAX(SUMIFS('Filing Data'!$V:$V,'Filing Data'!$D:$D,'Benchmark Value'!$B1174),C1173)</f>
        <v>2880621377.903244</v>
      </c>
      <c r="D1174" s="7">
        <f>SUMIFS('Filing Data'!$Z:$Z,'Filing Data'!$D:$D,'Benchmark Value'!$B1174)</f>
        <v>0</v>
      </c>
      <c r="E1174" s="16">
        <f t="shared" si="265"/>
        <v>-59429910.233762808</v>
      </c>
      <c r="F1174" s="10">
        <f>SUM(D$11:D1173)</f>
        <v>-47621346.711108744</v>
      </c>
      <c r="G1174" s="10">
        <f t="shared" si="258"/>
        <v>365</v>
      </c>
      <c r="H1174" s="7">
        <f t="shared" si="266"/>
        <v>-162821.67187332278</v>
      </c>
      <c r="I1174" s="16">
        <f>SUMIFS('Filing Data'!$X:$X,'Filing Data'!$D:$D,'Benchmark Value'!$B1174)</f>
        <v>0</v>
      </c>
      <c r="J1174" s="16">
        <f t="shared" si="262"/>
        <v>114688091.45237686</v>
      </c>
      <c r="K1174" s="10">
        <f>SUM(I$11:I1173)</f>
        <v>85509449.152006909</v>
      </c>
      <c r="L1174" s="27">
        <f t="shared" si="259"/>
        <v>365</v>
      </c>
      <c r="M1174" s="7">
        <f t="shared" si="267"/>
        <v>314213.94918459415</v>
      </c>
      <c r="N1174" s="7">
        <f>IF(ISNA(VLOOKUP(B1174,'Distribution Data'!$G:$H,2,FALSE)),0,VLOOKUP(B1174,'Distribution Data'!$G:$H,2,FALSE))</f>
        <v>0</v>
      </c>
      <c r="O1174" s="16">
        <f>IF(ISNA(INDEX($C1173:$C$3618,MATCH(TRUE,INDEX($C1173:$C$3618&lt;&gt;$C1173,0),0))), O1173, INDEX($C1173:$C$3618,MATCH(TRUE,INDEX($C1173:$C$3618&lt;&gt;$C1173,0),0)))</f>
        <v>3095295068.1109381</v>
      </c>
      <c r="P1174" s="16">
        <f t="shared" si="257"/>
        <v>2880621377.903244</v>
      </c>
      <c r="Q1174" s="27">
        <f t="shared" si="263"/>
        <v>80</v>
      </c>
      <c r="R1174" s="7">
        <f t="shared" si="268"/>
        <v>2683421.1275961758</v>
      </c>
      <c r="S1174" s="7">
        <f t="shared" si="260"/>
        <v>2206385.5065382589</v>
      </c>
      <c r="T1174" s="5">
        <f>VLOOKUP($B1174,'Benchmark Data'!$A:$B,2,FALSE)</f>
        <v>20.440000000000001</v>
      </c>
      <c r="U1174" s="12">
        <f t="shared" si="269"/>
        <v>4.4128534468996046E-3</v>
      </c>
      <c r="V1174" s="7">
        <f t="shared" si="270"/>
        <v>4309196890.4446878</v>
      </c>
    </row>
    <row r="1175" spans="1:22" x14ac:dyDescent="0.25">
      <c r="A1175" s="5">
        <f t="shared" si="261"/>
        <v>2007</v>
      </c>
      <c r="B1175" s="6">
        <f t="shared" si="264"/>
        <v>39115</v>
      </c>
      <c r="C1175" s="7">
        <f>MAX(SUMIFS('Filing Data'!$V:$V,'Filing Data'!$D:$D,'Benchmark Value'!$B1175),C1174)</f>
        <v>2880621377.903244</v>
      </c>
      <c r="D1175" s="7">
        <f>SUMIFS('Filing Data'!$Z:$Z,'Filing Data'!$D:$D,'Benchmark Value'!$B1175)</f>
        <v>0</v>
      </c>
      <c r="E1175" s="16">
        <f t="shared" si="265"/>
        <v>-59429910.233762808</v>
      </c>
      <c r="F1175" s="10">
        <f>SUM(D$11:D1174)</f>
        <v>-47621346.711108744</v>
      </c>
      <c r="G1175" s="10">
        <f t="shared" si="258"/>
        <v>365</v>
      </c>
      <c r="H1175" s="7">
        <f t="shared" si="266"/>
        <v>-162821.67187332278</v>
      </c>
      <c r="I1175" s="16">
        <f>SUMIFS('Filing Data'!$X:$X,'Filing Data'!$D:$D,'Benchmark Value'!$B1175)</f>
        <v>0</v>
      </c>
      <c r="J1175" s="16">
        <f t="shared" si="262"/>
        <v>114688091.45237686</v>
      </c>
      <c r="K1175" s="10">
        <f>SUM(I$11:I1174)</f>
        <v>85509449.152006909</v>
      </c>
      <c r="L1175" s="27">
        <f t="shared" si="259"/>
        <v>365</v>
      </c>
      <c r="M1175" s="7">
        <f t="shared" si="267"/>
        <v>314213.94918459415</v>
      </c>
      <c r="N1175" s="7">
        <f>IF(ISNA(VLOOKUP(B1175,'Distribution Data'!$G:$H,2,FALSE)),0,VLOOKUP(B1175,'Distribution Data'!$G:$H,2,FALSE))</f>
        <v>0</v>
      </c>
      <c r="O1175" s="16">
        <f>IF(ISNA(INDEX($C1174:$C$3618,MATCH(TRUE,INDEX($C1174:$C$3618&lt;&gt;$C1174,0),0))), O1174, INDEX($C1174:$C$3618,MATCH(TRUE,INDEX($C1174:$C$3618&lt;&gt;$C1174,0),0)))</f>
        <v>3095295068.1109381</v>
      </c>
      <c r="P1175" s="16">
        <f t="shared" si="257"/>
        <v>2880621377.903244</v>
      </c>
      <c r="Q1175" s="27">
        <f t="shared" si="263"/>
        <v>80</v>
      </c>
      <c r="R1175" s="7">
        <f t="shared" si="268"/>
        <v>2683421.1275961758</v>
      </c>
      <c r="S1175" s="7">
        <f t="shared" si="260"/>
        <v>2206385.5065382589</v>
      </c>
      <c r="T1175" s="5">
        <f>VLOOKUP($B1175,'Benchmark Data'!$A:$B,2,FALSE)</f>
        <v>20.51</v>
      </c>
      <c r="U1175" s="12">
        <f t="shared" si="269"/>
        <v>3.4188067487854611E-3</v>
      </c>
      <c r="V1175" s="7">
        <f t="shared" si="270"/>
        <v>4326160799.5486393</v>
      </c>
    </row>
    <row r="1176" spans="1:22" x14ac:dyDescent="0.25">
      <c r="A1176" s="5">
        <f t="shared" si="261"/>
        <v>2007</v>
      </c>
      <c r="B1176" s="6">
        <f t="shared" si="264"/>
        <v>39116</v>
      </c>
      <c r="C1176" s="7">
        <f>MAX(SUMIFS('Filing Data'!$V:$V,'Filing Data'!$D:$D,'Benchmark Value'!$B1176),C1175)</f>
        <v>2880621377.903244</v>
      </c>
      <c r="D1176" s="7">
        <f>SUMIFS('Filing Data'!$Z:$Z,'Filing Data'!$D:$D,'Benchmark Value'!$B1176)</f>
        <v>0</v>
      </c>
      <c r="E1176" s="16">
        <f t="shared" si="265"/>
        <v>-59429910.233762808</v>
      </c>
      <c r="F1176" s="10">
        <f>SUM(D$11:D1175)</f>
        <v>-47621346.711108744</v>
      </c>
      <c r="G1176" s="10">
        <f t="shared" si="258"/>
        <v>365</v>
      </c>
      <c r="H1176" s="7">
        <f t="shared" si="266"/>
        <v>-162821.67187332278</v>
      </c>
      <c r="I1176" s="16">
        <f>SUMIFS('Filing Data'!$X:$X,'Filing Data'!$D:$D,'Benchmark Value'!$B1176)</f>
        <v>0</v>
      </c>
      <c r="J1176" s="16">
        <f t="shared" si="262"/>
        <v>114688091.45237686</v>
      </c>
      <c r="K1176" s="10">
        <f>SUM(I$11:I1175)</f>
        <v>85509449.152006909</v>
      </c>
      <c r="L1176" s="27">
        <f t="shared" si="259"/>
        <v>365</v>
      </c>
      <c r="M1176" s="7">
        <f t="shared" si="267"/>
        <v>314213.94918459415</v>
      </c>
      <c r="N1176" s="7">
        <f>IF(ISNA(VLOOKUP(B1176,'Distribution Data'!$G:$H,2,FALSE)),0,VLOOKUP(B1176,'Distribution Data'!$G:$H,2,FALSE))</f>
        <v>0</v>
      </c>
      <c r="O1176" s="16">
        <f>IF(ISNA(INDEX($C1175:$C$3618,MATCH(TRUE,INDEX($C1175:$C$3618&lt;&gt;$C1175,0),0))), O1175, INDEX($C1175:$C$3618,MATCH(TRUE,INDEX($C1175:$C$3618&lt;&gt;$C1175,0),0)))</f>
        <v>3095295068.1109381</v>
      </c>
      <c r="P1176" s="16">
        <f t="shared" si="257"/>
        <v>2880621377.903244</v>
      </c>
      <c r="Q1176" s="27">
        <f t="shared" si="263"/>
        <v>80</v>
      </c>
      <c r="R1176" s="7">
        <f t="shared" si="268"/>
        <v>2683421.1275961758</v>
      </c>
      <c r="S1176" s="7">
        <f t="shared" si="260"/>
        <v>2206385.5065382589</v>
      </c>
      <c r="T1176" s="5">
        <f>VLOOKUP($B1176,'Benchmark Data'!$A:$B,2,FALSE)</f>
        <v>20.51</v>
      </c>
      <c r="U1176" s="12">
        <f t="shared" si="269"/>
        <v>0</v>
      </c>
      <c r="V1176" s="7">
        <f t="shared" si="270"/>
        <v>4328367185.0551777</v>
      </c>
    </row>
    <row r="1177" spans="1:22" x14ac:dyDescent="0.25">
      <c r="A1177" s="5">
        <f t="shared" si="261"/>
        <v>2007</v>
      </c>
      <c r="B1177" s="6">
        <f t="shared" si="264"/>
        <v>39117</v>
      </c>
      <c r="C1177" s="7">
        <f>MAX(SUMIFS('Filing Data'!$V:$V,'Filing Data'!$D:$D,'Benchmark Value'!$B1177),C1176)</f>
        <v>2880621377.903244</v>
      </c>
      <c r="D1177" s="7">
        <f>SUMIFS('Filing Data'!$Z:$Z,'Filing Data'!$D:$D,'Benchmark Value'!$B1177)</f>
        <v>0</v>
      </c>
      <c r="E1177" s="16">
        <f t="shared" si="265"/>
        <v>-59429910.233762808</v>
      </c>
      <c r="F1177" s="10">
        <f>SUM(D$11:D1176)</f>
        <v>-47621346.711108744</v>
      </c>
      <c r="G1177" s="10">
        <f t="shared" si="258"/>
        <v>365</v>
      </c>
      <c r="H1177" s="7">
        <f t="shared" si="266"/>
        <v>-162821.67187332278</v>
      </c>
      <c r="I1177" s="16">
        <f>SUMIFS('Filing Data'!$X:$X,'Filing Data'!$D:$D,'Benchmark Value'!$B1177)</f>
        <v>0</v>
      </c>
      <c r="J1177" s="16">
        <f t="shared" si="262"/>
        <v>114688091.45237686</v>
      </c>
      <c r="K1177" s="10">
        <f>SUM(I$11:I1176)</f>
        <v>85509449.152006909</v>
      </c>
      <c r="L1177" s="27">
        <f t="shared" si="259"/>
        <v>365</v>
      </c>
      <c r="M1177" s="7">
        <f t="shared" si="267"/>
        <v>314213.94918459415</v>
      </c>
      <c r="N1177" s="7">
        <f>IF(ISNA(VLOOKUP(B1177,'Distribution Data'!$G:$H,2,FALSE)),0,VLOOKUP(B1177,'Distribution Data'!$G:$H,2,FALSE))</f>
        <v>0</v>
      </c>
      <c r="O1177" s="16">
        <f>IF(ISNA(INDEX($C1176:$C$3618,MATCH(TRUE,INDEX($C1176:$C$3618&lt;&gt;$C1176,0),0))), O1176, INDEX($C1176:$C$3618,MATCH(TRUE,INDEX($C1176:$C$3618&lt;&gt;$C1176,0),0)))</f>
        <v>3095295068.1109381</v>
      </c>
      <c r="P1177" s="16">
        <f t="shared" si="257"/>
        <v>2880621377.903244</v>
      </c>
      <c r="Q1177" s="27">
        <f t="shared" si="263"/>
        <v>80</v>
      </c>
      <c r="R1177" s="7">
        <f t="shared" si="268"/>
        <v>2683421.1275961758</v>
      </c>
      <c r="S1177" s="7">
        <f t="shared" si="260"/>
        <v>2206385.5065382589</v>
      </c>
      <c r="T1177" s="5">
        <f>VLOOKUP($B1177,'Benchmark Data'!$A:$B,2,FALSE)</f>
        <v>20.51</v>
      </c>
      <c r="U1177" s="12">
        <f t="shared" si="269"/>
        <v>0</v>
      </c>
      <c r="V1177" s="7">
        <f t="shared" si="270"/>
        <v>4330573570.5617161</v>
      </c>
    </row>
    <row r="1178" spans="1:22" x14ac:dyDescent="0.25">
      <c r="A1178" s="5">
        <f t="shared" si="261"/>
        <v>2007</v>
      </c>
      <c r="B1178" s="6">
        <f t="shared" si="264"/>
        <v>39118</v>
      </c>
      <c r="C1178" s="7">
        <f>MAX(SUMIFS('Filing Data'!$V:$V,'Filing Data'!$D:$D,'Benchmark Value'!$B1178),C1177)</f>
        <v>2880621377.903244</v>
      </c>
      <c r="D1178" s="7">
        <f>SUMIFS('Filing Data'!$Z:$Z,'Filing Data'!$D:$D,'Benchmark Value'!$B1178)</f>
        <v>0</v>
      </c>
      <c r="E1178" s="16">
        <f t="shared" si="265"/>
        <v>-59429910.233762808</v>
      </c>
      <c r="F1178" s="10">
        <f>SUM(D$11:D1177)</f>
        <v>-47621346.711108744</v>
      </c>
      <c r="G1178" s="10">
        <f t="shared" si="258"/>
        <v>365</v>
      </c>
      <c r="H1178" s="7">
        <f t="shared" si="266"/>
        <v>-162821.67187332278</v>
      </c>
      <c r="I1178" s="16">
        <f>SUMIFS('Filing Data'!$X:$X,'Filing Data'!$D:$D,'Benchmark Value'!$B1178)</f>
        <v>0</v>
      </c>
      <c r="J1178" s="16">
        <f t="shared" si="262"/>
        <v>114688091.45237686</v>
      </c>
      <c r="K1178" s="10">
        <f>SUM(I$11:I1177)</f>
        <v>85509449.152006909</v>
      </c>
      <c r="L1178" s="27">
        <f t="shared" si="259"/>
        <v>365</v>
      </c>
      <c r="M1178" s="7">
        <f t="shared" si="267"/>
        <v>314213.94918459415</v>
      </c>
      <c r="N1178" s="7">
        <f>IF(ISNA(VLOOKUP(B1178,'Distribution Data'!$G:$H,2,FALSE)),0,VLOOKUP(B1178,'Distribution Data'!$G:$H,2,FALSE))</f>
        <v>0</v>
      </c>
      <c r="O1178" s="16">
        <f>IF(ISNA(INDEX($C1177:$C$3618,MATCH(TRUE,INDEX($C1177:$C$3618&lt;&gt;$C1177,0),0))), O1177, INDEX($C1177:$C$3618,MATCH(TRUE,INDEX($C1177:$C$3618&lt;&gt;$C1177,0),0)))</f>
        <v>3095295068.1109381</v>
      </c>
      <c r="P1178" s="16">
        <f t="shared" si="257"/>
        <v>2880621377.903244</v>
      </c>
      <c r="Q1178" s="27">
        <f t="shared" si="263"/>
        <v>80</v>
      </c>
      <c r="R1178" s="7">
        <f t="shared" si="268"/>
        <v>2683421.1275961758</v>
      </c>
      <c r="S1178" s="7">
        <f t="shared" si="260"/>
        <v>2206385.5065382589</v>
      </c>
      <c r="T1178" s="5">
        <f>VLOOKUP($B1178,'Benchmark Data'!$A:$B,2,FALSE)</f>
        <v>20.54</v>
      </c>
      <c r="U1178" s="12">
        <f t="shared" si="269"/>
        <v>1.4616324161228554E-3</v>
      </c>
      <c r="V1178" s="7">
        <f t="shared" si="270"/>
        <v>4339114290.8862381</v>
      </c>
    </row>
    <row r="1179" spans="1:22" x14ac:dyDescent="0.25">
      <c r="A1179" s="5">
        <f t="shared" si="261"/>
        <v>2007</v>
      </c>
      <c r="B1179" s="6">
        <f t="shared" si="264"/>
        <v>39119</v>
      </c>
      <c r="C1179" s="7">
        <f>MAX(SUMIFS('Filing Data'!$V:$V,'Filing Data'!$D:$D,'Benchmark Value'!$B1179),C1178)</f>
        <v>2880621377.903244</v>
      </c>
      <c r="D1179" s="7">
        <f>SUMIFS('Filing Data'!$Z:$Z,'Filing Data'!$D:$D,'Benchmark Value'!$B1179)</f>
        <v>0</v>
      </c>
      <c r="E1179" s="16">
        <f t="shared" si="265"/>
        <v>-59429910.233762808</v>
      </c>
      <c r="F1179" s="10">
        <f>SUM(D$11:D1178)</f>
        <v>-47621346.711108744</v>
      </c>
      <c r="G1179" s="10">
        <f t="shared" si="258"/>
        <v>365</v>
      </c>
      <c r="H1179" s="7">
        <f t="shared" si="266"/>
        <v>-162821.67187332278</v>
      </c>
      <c r="I1179" s="16">
        <f>SUMIFS('Filing Data'!$X:$X,'Filing Data'!$D:$D,'Benchmark Value'!$B1179)</f>
        <v>0</v>
      </c>
      <c r="J1179" s="16">
        <f t="shared" si="262"/>
        <v>114688091.45237686</v>
      </c>
      <c r="K1179" s="10">
        <f>SUM(I$11:I1178)</f>
        <v>85509449.152006909</v>
      </c>
      <c r="L1179" s="27">
        <f t="shared" si="259"/>
        <v>365</v>
      </c>
      <c r="M1179" s="7">
        <f t="shared" si="267"/>
        <v>314213.94918459415</v>
      </c>
      <c r="N1179" s="7">
        <f>IF(ISNA(VLOOKUP(B1179,'Distribution Data'!$G:$H,2,FALSE)),0,VLOOKUP(B1179,'Distribution Data'!$G:$H,2,FALSE))</f>
        <v>0</v>
      </c>
      <c r="O1179" s="16">
        <f>IF(ISNA(INDEX($C1178:$C$3618,MATCH(TRUE,INDEX($C1178:$C$3618&lt;&gt;$C1178,0),0))), O1178, INDEX($C1178:$C$3618,MATCH(TRUE,INDEX($C1178:$C$3618&lt;&gt;$C1178,0),0)))</f>
        <v>3095295068.1109381</v>
      </c>
      <c r="P1179" s="16">
        <f t="shared" si="257"/>
        <v>2880621377.903244</v>
      </c>
      <c r="Q1179" s="27">
        <f t="shared" si="263"/>
        <v>80</v>
      </c>
      <c r="R1179" s="7">
        <f t="shared" si="268"/>
        <v>2683421.1275961758</v>
      </c>
      <c r="S1179" s="7">
        <f t="shared" si="260"/>
        <v>2206385.5065382589</v>
      </c>
      <c r="T1179" s="5">
        <f>VLOOKUP($B1179,'Benchmark Data'!$A:$B,2,FALSE)</f>
        <v>20.8</v>
      </c>
      <c r="U1179" s="12">
        <f t="shared" si="269"/>
        <v>1.2578782206860185E-2</v>
      </c>
      <c r="V1179" s="7">
        <f t="shared" si="270"/>
        <v>4396246173.7457676</v>
      </c>
    </row>
    <row r="1180" spans="1:22" x14ac:dyDescent="0.25">
      <c r="A1180" s="5">
        <f t="shared" si="261"/>
        <v>2007</v>
      </c>
      <c r="B1180" s="6">
        <f t="shared" si="264"/>
        <v>39120</v>
      </c>
      <c r="C1180" s="7">
        <f>MAX(SUMIFS('Filing Data'!$V:$V,'Filing Data'!$D:$D,'Benchmark Value'!$B1180),C1179)</f>
        <v>2880621377.903244</v>
      </c>
      <c r="D1180" s="7">
        <f>SUMIFS('Filing Data'!$Z:$Z,'Filing Data'!$D:$D,'Benchmark Value'!$B1180)</f>
        <v>0</v>
      </c>
      <c r="E1180" s="16">
        <f t="shared" si="265"/>
        <v>-59429910.233762808</v>
      </c>
      <c r="F1180" s="10">
        <f>SUM(D$11:D1179)</f>
        <v>-47621346.711108744</v>
      </c>
      <c r="G1180" s="10">
        <f t="shared" si="258"/>
        <v>365</v>
      </c>
      <c r="H1180" s="7">
        <f t="shared" si="266"/>
        <v>-162821.67187332278</v>
      </c>
      <c r="I1180" s="16">
        <f>SUMIFS('Filing Data'!$X:$X,'Filing Data'!$D:$D,'Benchmark Value'!$B1180)</f>
        <v>0</v>
      </c>
      <c r="J1180" s="16">
        <f t="shared" si="262"/>
        <v>114688091.45237686</v>
      </c>
      <c r="K1180" s="10">
        <f>SUM(I$11:I1179)</f>
        <v>85509449.152006909</v>
      </c>
      <c r="L1180" s="27">
        <f t="shared" si="259"/>
        <v>365</v>
      </c>
      <c r="M1180" s="7">
        <f t="shared" si="267"/>
        <v>314213.94918459415</v>
      </c>
      <c r="N1180" s="7">
        <f>IF(ISNA(VLOOKUP(B1180,'Distribution Data'!$G:$H,2,FALSE)),0,VLOOKUP(B1180,'Distribution Data'!$G:$H,2,FALSE))</f>
        <v>0</v>
      </c>
      <c r="O1180" s="16">
        <f>IF(ISNA(INDEX($C1179:$C$3618,MATCH(TRUE,INDEX($C1179:$C$3618&lt;&gt;$C1179,0),0))), O1179, INDEX($C1179:$C$3618,MATCH(TRUE,INDEX($C1179:$C$3618&lt;&gt;$C1179,0),0)))</f>
        <v>3095295068.1109381</v>
      </c>
      <c r="P1180" s="16">
        <f t="shared" si="257"/>
        <v>2880621377.903244</v>
      </c>
      <c r="Q1180" s="27">
        <f t="shared" si="263"/>
        <v>80</v>
      </c>
      <c r="R1180" s="7">
        <f t="shared" si="268"/>
        <v>2683421.1275961758</v>
      </c>
      <c r="S1180" s="7">
        <f t="shared" si="260"/>
        <v>2206385.5065382589</v>
      </c>
      <c r="T1180" s="5">
        <f>VLOOKUP($B1180,'Benchmark Data'!$A:$B,2,FALSE)</f>
        <v>21.21</v>
      </c>
      <c r="U1180" s="12">
        <f t="shared" si="269"/>
        <v>1.9519781869318829E-2</v>
      </c>
      <c r="V1180" s="7">
        <f t="shared" si="270"/>
        <v>4485109334.7924871</v>
      </c>
    </row>
    <row r="1181" spans="1:22" x14ac:dyDescent="0.25">
      <c r="A1181" s="5">
        <f t="shared" si="261"/>
        <v>2007</v>
      </c>
      <c r="B1181" s="6">
        <f t="shared" si="264"/>
        <v>39121</v>
      </c>
      <c r="C1181" s="7">
        <f>MAX(SUMIFS('Filing Data'!$V:$V,'Filing Data'!$D:$D,'Benchmark Value'!$B1181),C1180)</f>
        <v>2880621377.903244</v>
      </c>
      <c r="D1181" s="7">
        <f>SUMIFS('Filing Data'!$Z:$Z,'Filing Data'!$D:$D,'Benchmark Value'!$B1181)</f>
        <v>0</v>
      </c>
      <c r="E1181" s="16">
        <f t="shared" si="265"/>
        <v>-59429910.233762808</v>
      </c>
      <c r="F1181" s="10">
        <f>SUM(D$11:D1180)</f>
        <v>-47621346.711108744</v>
      </c>
      <c r="G1181" s="10">
        <f t="shared" si="258"/>
        <v>365</v>
      </c>
      <c r="H1181" s="7">
        <f t="shared" si="266"/>
        <v>-162821.67187332278</v>
      </c>
      <c r="I1181" s="16">
        <f>SUMIFS('Filing Data'!$X:$X,'Filing Data'!$D:$D,'Benchmark Value'!$B1181)</f>
        <v>0</v>
      </c>
      <c r="J1181" s="16">
        <f t="shared" si="262"/>
        <v>114688091.45237686</v>
      </c>
      <c r="K1181" s="10">
        <f>SUM(I$11:I1180)</f>
        <v>85509449.152006909</v>
      </c>
      <c r="L1181" s="27">
        <f t="shared" si="259"/>
        <v>365</v>
      </c>
      <c r="M1181" s="7">
        <f t="shared" si="267"/>
        <v>314213.94918459415</v>
      </c>
      <c r="N1181" s="7">
        <f>IF(ISNA(VLOOKUP(B1181,'Distribution Data'!$G:$H,2,FALSE)),0,VLOOKUP(B1181,'Distribution Data'!$G:$H,2,FALSE))</f>
        <v>0</v>
      </c>
      <c r="O1181" s="16">
        <f>IF(ISNA(INDEX($C1180:$C$3618,MATCH(TRUE,INDEX($C1180:$C$3618&lt;&gt;$C1180,0),0))), O1180, INDEX($C1180:$C$3618,MATCH(TRUE,INDEX($C1180:$C$3618&lt;&gt;$C1180,0),0)))</f>
        <v>3095295068.1109381</v>
      </c>
      <c r="P1181" s="16">
        <f t="shared" si="257"/>
        <v>2880621377.903244</v>
      </c>
      <c r="Q1181" s="27">
        <f t="shared" si="263"/>
        <v>80</v>
      </c>
      <c r="R1181" s="7">
        <f t="shared" si="268"/>
        <v>2683421.1275961758</v>
      </c>
      <c r="S1181" s="7">
        <f t="shared" si="260"/>
        <v>2206385.5065382589</v>
      </c>
      <c r="T1181" s="5">
        <f>VLOOKUP($B1181,'Benchmark Data'!$A:$B,2,FALSE)</f>
        <v>21.09</v>
      </c>
      <c r="U1181" s="12">
        <f t="shared" si="269"/>
        <v>-5.6737740859079365E-3</v>
      </c>
      <c r="V1181" s="7">
        <f t="shared" si="270"/>
        <v>4461940278.5180206</v>
      </c>
    </row>
    <row r="1182" spans="1:22" x14ac:dyDescent="0.25">
      <c r="A1182" s="5">
        <f t="shared" si="261"/>
        <v>2007</v>
      </c>
      <c r="B1182" s="6">
        <f t="shared" si="264"/>
        <v>39122</v>
      </c>
      <c r="C1182" s="7">
        <f>MAX(SUMIFS('Filing Data'!$V:$V,'Filing Data'!$D:$D,'Benchmark Value'!$B1182),C1181)</f>
        <v>2880621377.903244</v>
      </c>
      <c r="D1182" s="7">
        <f>SUMIFS('Filing Data'!$Z:$Z,'Filing Data'!$D:$D,'Benchmark Value'!$B1182)</f>
        <v>0</v>
      </c>
      <c r="E1182" s="16">
        <f t="shared" si="265"/>
        <v>-59429910.233762808</v>
      </c>
      <c r="F1182" s="10">
        <f>SUM(D$11:D1181)</f>
        <v>-47621346.711108744</v>
      </c>
      <c r="G1182" s="10">
        <f t="shared" si="258"/>
        <v>365</v>
      </c>
      <c r="H1182" s="7">
        <f t="shared" si="266"/>
        <v>-162821.67187332278</v>
      </c>
      <c r="I1182" s="16">
        <f>SUMIFS('Filing Data'!$X:$X,'Filing Data'!$D:$D,'Benchmark Value'!$B1182)</f>
        <v>0</v>
      </c>
      <c r="J1182" s="16">
        <f t="shared" si="262"/>
        <v>114688091.45237686</v>
      </c>
      <c r="K1182" s="10">
        <f>SUM(I$11:I1181)</f>
        <v>85509449.152006909</v>
      </c>
      <c r="L1182" s="27">
        <f t="shared" si="259"/>
        <v>365</v>
      </c>
      <c r="M1182" s="7">
        <f t="shared" si="267"/>
        <v>314213.94918459415</v>
      </c>
      <c r="N1182" s="7">
        <f>IF(ISNA(VLOOKUP(B1182,'Distribution Data'!$G:$H,2,FALSE)),0,VLOOKUP(B1182,'Distribution Data'!$G:$H,2,FALSE))</f>
        <v>0</v>
      </c>
      <c r="O1182" s="16">
        <f>IF(ISNA(INDEX($C1181:$C$3618,MATCH(TRUE,INDEX($C1181:$C$3618&lt;&gt;$C1181,0),0))), O1181, INDEX($C1181:$C$3618,MATCH(TRUE,INDEX($C1181:$C$3618&lt;&gt;$C1181,0),0)))</f>
        <v>3095295068.1109381</v>
      </c>
      <c r="P1182" s="16">
        <f t="shared" si="257"/>
        <v>2880621377.903244</v>
      </c>
      <c r="Q1182" s="27">
        <f t="shared" si="263"/>
        <v>80</v>
      </c>
      <c r="R1182" s="7">
        <f t="shared" si="268"/>
        <v>2683421.1275961758</v>
      </c>
      <c r="S1182" s="7">
        <f t="shared" si="260"/>
        <v>2206385.5065382589</v>
      </c>
      <c r="T1182" s="5">
        <f>VLOOKUP($B1182,'Benchmark Data'!$A:$B,2,FALSE)</f>
        <v>20.86</v>
      </c>
      <c r="U1182" s="12">
        <f t="shared" si="269"/>
        <v>-1.0965544918056905E-2</v>
      </c>
      <c r="V1182" s="7">
        <f t="shared" si="270"/>
        <v>4415486338.5594501</v>
      </c>
    </row>
    <row r="1183" spans="1:22" x14ac:dyDescent="0.25">
      <c r="A1183" s="5">
        <f t="shared" si="261"/>
        <v>2007</v>
      </c>
      <c r="B1183" s="6">
        <f t="shared" si="264"/>
        <v>39123</v>
      </c>
      <c r="C1183" s="7">
        <f>MAX(SUMIFS('Filing Data'!$V:$V,'Filing Data'!$D:$D,'Benchmark Value'!$B1183),C1182)</f>
        <v>2880621377.903244</v>
      </c>
      <c r="D1183" s="7">
        <f>SUMIFS('Filing Data'!$Z:$Z,'Filing Data'!$D:$D,'Benchmark Value'!$B1183)</f>
        <v>0</v>
      </c>
      <c r="E1183" s="16">
        <f t="shared" si="265"/>
        <v>-59429910.233762808</v>
      </c>
      <c r="F1183" s="10">
        <f>SUM(D$11:D1182)</f>
        <v>-47621346.711108744</v>
      </c>
      <c r="G1183" s="10">
        <f t="shared" si="258"/>
        <v>365</v>
      </c>
      <c r="H1183" s="7">
        <f t="shared" si="266"/>
        <v>-162821.67187332278</v>
      </c>
      <c r="I1183" s="16">
        <f>SUMIFS('Filing Data'!$X:$X,'Filing Data'!$D:$D,'Benchmark Value'!$B1183)</f>
        <v>0</v>
      </c>
      <c r="J1183" s="16">
        <f t="shared" si="262"/>
        <v>114688091.45237686</v>
      </c>
      <c r="K1183" s="10">
        <f>SUM(I$11:I1182)</f>
        <v>85509449.152006909</v>
      </c>
      <c r="L1183" s="27">
        <f t="shared" si="259"/>
        <v>365</v>
      </c>
      <c r="M1183" s="7">
        <f t="shared" si="267"/>
        <v>314213.94918459415</v>
      </c>
      <c r="N1183" s="7">
        <f>IF(ISNA(VLOOKUP(B1183,'Distribution Data'!$G:$H,2,FALSE)),0,VLOOKUP(B1183,'Distribution Data'!$G:$H,2,FALSE))</f>
        <v>0</v>
      </c>
      <c r="O1183" s="16">
        <f>IF(ISNA(INDEX($C1182:$C$3618,MATCH(TRUE,INDEX($C1182:$C$3618&lt;&gt;$C1182,0),0))), O1182, INDEX($C1182:$C$3618,MATCH(TRUE,INDEX($C1182:$C$3618&lt;&gt;$C1182,0),0)))</f>
        <v>3095295068.1109381</v>
      </c>
      <c r="P1183" s="16">
        <f t="shared" si="257"/>
        <v>2880621377.903244</v>
      </c>
      <c r="Q1183" s="27">
        <f t="shared" si="263"/>
        <v>80</v>
      </c>
      <c r="R1183" s="7">
        <f t="shared" si="268"/>
        <v>2683421.1275961758</v>
      </c>
      <c r="S1183" s="7">
        <f t="shared" si="260"/>
        <v>2206385.5065382589</v>
      </c>
      <c r="T1183" s="5">
        <f>VLOOKUP($B1183,'Benchmark Data'!$A:$B,2,FALSE)</f>
        <v>20.86</v>
      </c>
      <c r="U1183" s="12">
        <f t="shared" si="269"/>
        <v>0</v>
      </c>
      <c r="V1183" s="7">
        <f t="shared" si="270"/>
        <v>4417692724.0659885</v>
      </c>
    </row>
    <row r="1184" spans="1:22" x14ac:dyDescent="0.25">
      <c r="A1184" s="5">
        <f t="shared" si="261"/>
        <v>2007</v>
      </c>
      <c r="B1184" s="6">
        <f t="shared" si="264"/>
        <v>39124</v>
      </c>
      <c r="C1184" s="7">
        <f>MAX(SUMIFS('Filing Data'!$V:$V,'Filing Data'!$D:$D,'Benchmark Value'!$B1184),C1183)</f>
        <v>2880621377.903244</v>
      </c>
      <c r="D1184" s="7">
        <f>SUMIFS('Filing Data'!$Z:$Z,'Filing Data'!$D:$D,'Benchmark Value'!$B1184)</f>
        <v>0</v>
      </c>
      <c r="E1184" s="16">
        <f t="shared" si="265"/>
        <v>-59429910.233762808</v>
      </c>
      <c r="F1184" s="10">
        <f>SUM(D$11:D1183)</f>
        <v>-47621346.711108744</v>
      </c>
      <c r="G1184" s="10">
        <f t="shared" si="258"/>
        <v>365</v>
      </c>
      <c r="H1184" s="7">
        <f t="shared" si="266"/>
        <v>-162821.67187332278</v>
      </c>
      <c r="I1184" s="16">
        <f>SUMIFS('Filing Data'!$X:$X,'Filing Data'!$D:$D,'Benchmark Value'!$B1184)</f>
        <v>0</v>
      </c>
      <c r="J1184" s="16">
        <f t="shared" si="262"/>
        <v>114688091.45237686</v>
      </c>
      <c r="K1184" s="10">
        <f>SUM(I$11:I1183)</f>
        <v>85509449.152006909</v>
      </c>
      <c r="L1184" s="27">
        <f t="shared" si="259"/>
        <v>365</v>
      </c>
      <c r="M1184" s="7">
        <f t="shared" si="267"/>
        <v>314213.94918459415</v>
      </c>
      <c r="N1184" s="7">
        <f>IF(ISNA(VLOOKUP(B1184,'Distribution Data'!$G:$H,2,FALSE)),0,VLOOKUP(B1184,'Distribution Data'!$G:$H,2,FALSE))</f>
        <v>0</v>
      </c>
      <c r="O1184" s="16">
        <f>IF(ISNA(INDEX($C1183:$C$3618,MATCH(TRUE,INDEX($C1183:$C$3618&lt;&gt;$C1183,0),0))), O1183, INDEX($C1183:$C$3618,MATCH(TRUE,INDEX($C1183:$C$3618&lt;&gt;$C1183,0),0)))</f>
        <v>3095295068.1109381</v>
      </c>
      <c r="P1184" s="16">
        <f t="shared" si="257"/>
        <v>2880621377.903244</v>
      </c>
      <c r="Q1184" s="27">
        <f t="shared" si="263"/>
        <v>80</v>
      </c>
      <c r="R1184" s="7">
        <f t="shared" si="268"/>
        <v>2683421.1275961758</v>
      </c>
      <c r="S1184" s="7">
        <f t="shared" si="260"/>
        <v>2206385.5065382589</v>
      </c>
      <c r="T1184" s="5">
        <f>VLOOKUP($B1184,'Benchmark Data'!$A:$B,2,FALSE)</f>
        <v>20.86</v>
      </c>
      <c r="U1184" s="12">
        <f t="shared" si="269"/>
        <v>0</v>
      </c>
      <c r="V1184" s="7">
        <f t="shared" si="270"/>
        <v>4419899109.5725269</v>
      </c>
    </row>
    <row r="1185" spans="1:22" x14ac:dyDescent="0.25">
      <c r="A1185" s="5">
        <f t="shared" si="261"/>
        <v>2007</v>
      </c>
      <c r="B1185" s="6">
        <f t="shared" si="264"/>
        <v>39125</v>
      </c>
      <c r="C1185" s="7">
        <f>MAX(SUMIFS('Filing Data'!$V:$V,'Filing Data'!$D:$D,'Benchmark Value'!$B1185),C1184)</f>
        <v>2880621377.903244</v>
      </c>
      <c r="D1185" s="7">
        <f>SUMIFS('Filing Data'!$Z:$Z,'Filing Data'!$D:$D,'Benchmark Value'!$B1185)</f>
        <v>0</v>
      </c>
      <c r="E1185" s="16">
        <f t="shared" si="265"/>
        <v>-59429910.233762808</v>
      </c>
      <c r="F1185" s="10">
        <f>SUM(D$11:D1184)</f>
        <v>-47621346.711108744</v>
      </c>
      <c r="G1185" s="10">
        <f t="shared" si="258"/>
        <v>365</v>
      </c>
      <c r="H1185" s="7">
        <f t="shared" si="266"/>
        <v>-162821.67187332278</v>
      </c>
      <c r="I1185" s="16">
        <f>SUMIFS('Filing Data'!$X:$X,'Filing Data'!$D:$D,'Benchmark Value'!$B1185)</f>
        <v>0</v>
      </c>
      <c r="J1185" s="16">
        <f t="shared" si="262"/>
        <v>114688091.45237686</v>
      </c>
      <c r="K1185" s="10">
        <f>SUM(I$11:I1184)</f>
        <v>85509449.152006909</v>
      </c>
      <c r="L1185" s="27">
        <f t="shared" si="259"/>
        <v>365</v>
      </c>
      <c r="M1185" s="7">
        <f t="shared" si="267"/>
        <v>314213.94918459415</v>
      </c>
      <c r="N1185" s="7">
        <f>IF(ISNA(VLOOKUP(B1185,'Distribution Data'!$G:$H,2,FALSE)),0,VLOOKUP(B1185,'Distribution Data'!$G:$H,2,FALSE))</f>
        <v>0</v>
      </c>
      <c r="O1185" s="16">
        <f>IF(ISNA(INDEX($C1184:$C$3618,MATCH(TRUE,INDEX($C1184:$C$3618&lt;&gt;$C1184,0),0))), O1184, INDEX($C1184:$C$3618,MATCH(TRUE,INDEX($C1184:$C$3618&lt;&gt;$C1184,0),0)))</f>
        <v>3095295068.1109381</v>
      </c>
      <c r="P1185" s="16">
        <f t="shared" si="257"/>
        <v>2880621377.903244</v>
      </c>
      <c r="Q1185" s="27">
        <f t="shared" si="263"/>
        <v>80</v>
      </c>
      <c r="R1185" s="7">
        <f t="shared" si="268"/>
        <v>2683421.1275961758</v>
      </c>
      <c r="S1185" s="7">
        <f t="shared" si="260"/>
        <v>2206385.5065382589</v>
      </c>
      <c r="T1185" s="5">
        <f>VLOOKUP($B1185,'Benchmark Data'!$A:$B,2,FALSE)</f>
        <v>20.49</v>
      </c>
      <c r="U1185" s="12">
        <f t="shared" si="269"/>
        <v>-1.7896487321818047E-2</v>
      </c>
      <c r="V1185" s="7">
        <f t="shared" si="270"/>
        <v>4343708435.1297922</v>
      </c>
    </row>
    <row r="1186" spans="1:22" x14ac:dyDescent="0.25">
      <c r="A1186" s="5">
        <f t="shared" si="261"/>
        <v>2007</v>
      </c>
      <c r="B1186" s="6">
        <f t="shared" si="264"/>
        <v>39126</v>
      </c>
      <c r="C1186" s="7">
        <f>MAX(SUMIFS('Filing Data'!$V:$V,'Filing Data'!$D:$D,'Benchmark Value'!$B1186),C1185)</f>
        <v>2880621377.903244</v>
      </c>
      <c r="D1186" s="7">
        <f>SUMIFS('Filing Data'!$Z:$Z,'Filing Data'!$D:$D,'Benchmark Value'!$B1186)</f>
        <v>0</v>
      </c>
      <c r="E1186" s="16">
        <f t="shared" si="265"/>
        <v>-59429910.233762808</v>
      </c>
      <c r="F1186" s="10">
        <f>SUM(D$11:D1185)</f>
        <v>-47621346.711108744</v>
      </c>
      <c r="G1186" s="10">
        <f t="shared" si="258"/>
        <v>365</v>
      </c>
      <c r="H1186" s="7">
        <f t="shared" si="266"/>
        <v>-162821.67187332278</v>
      </c>
      <c r="I1186" s="16">
        <f>SUMIFS('Filing Data'!$X:$X,'Filing Data'!$D:$D,'Benchmark Value'!$B1186)</f>
        <v>0</v>
      </c>
      <c r="J1186" s="16">
        <f t="shared" si="262"/>
        <v>114688091.45237686</v>
      </c>
      <c r="K1186" s="10">
        <f>SUM(I$11:I1185)</f>
        <v>85509449.152006909</v>
      </c>
      <c r="L1186" s="27">
        <f t="shared" si="259"/>
        <v>365</v>
      </c>
      <c r="M1186" s="7">
        <f t="shared" si="267"/>
        <v>314213.94918459415</v>
      </c>
      <c r="N1186" s="7">
        <f>IF(ISNA(VLOOKUP(B1186,'Distribution Data'!$G:$H,2,FALSE)),0,VLOOKUP(B1186,'Distribution Data'!$G:$H,2,FALSE))</f>
        <v>0</v>
      </c>
      <c r="O1186" s="16">
        <f>IF(ISNA(INDEX($C1185:$C$3618,MATCH(TRUE,INDEX($C1185:$C$3618&lt;&gt;$C1185,0),0))), O1185, INDEX($C1185:$C$3618,MATCH(TRUE,INDEX($C1185:$C$3618&lt;&gt;$C1185,0),0)))</f>
        <v>3095295068.1109381</v>
      </c>
      <c r="P1186" s="16">
        <f t="shared" si="257"/>
        <v>2880621377.903244</v>
      </c>
      <c r="Q1186" s="27">
        <f t="shared" si="263"/>
        <v>80</v>
      </c>
      <c r="R1186" s="7">
        <f t="shared" si="268"/>
        <v>2683421.1275961758</v>
      </c>
      <c r="S1186" s="7">
        <f t="shared" si="260"/>
        <v>2206385.5065382589</v>
      </c>
      <c r="T1186" s="5">
        <f>VLOOKUP($B1186,'Benchmark Data'!$A:$B,2,FALSE)</f>
        <v>20.85</v>
      </c>
      <c r="U1186" s="12">
        <f t="shared" si="269"/>
        <v>1.7416985994002179E-2</v>
      </c>
      <c r="V1186" s="7">
        <f t="shared" si="270"/>
        <v>4422231806.3194313</v>
      </c>
    </row>
    <row r="1187" spans="1:22" x14ac:dyDescent="0.25">
      <c r="A1187" s="5">
        <f t="shared" si="261"/>
        <v>2007</v>
      </c>
      <c r="B1187" s="6">
        <f t="shared" si="264"/>
        <v>39127</v>
      </c>
      <c r="C1187" s="7">
        <f>MAX(SUMIFS('Filing Data'!$V:$V,'Filing Data'!$D:$D,'Benchmark Value'!$B1187),C1186)</f>
        <v>2880621377.903244</v>
      </c>
      <c r="D1187" s="7">
        <f>SUMIFS('Filing Data'!$Z:$Z,'Filing Data'!$D:$D,'Benchmark Value'!$B1187)</f>
        <v>0</v>
      </c>
      <c r="E1187" s="16">
        <f t="shared" si="265"/>
        <v>-59429910.233762808</v>
      </c>
      <c r="F1187" s="10">
        <f>SUM(D$11:D1186)</f>
        <v>-47621346.711108744</v>
      </c>
      <c r="G1187" s="10">
        <f t="shared" si="258"/>
        <v>365</v>
      </c>
      <c r="H1187" s="7">
        <f t="shared" si="266"/>
        <v>-162821.67187332278</v>
      </c>
      <c r="I1187" s="16">
        <f>SUMIFS('Filing Data'!$X:$X,'Filing Data'!$D:$D,'Benchmark Value'!$B1187)</f>
        <v>0</v>
      </c>
      <c r="J1187" s="16">
        <f t="shared" si="262"/>
        <v>114688091.45237686</v>
      </c>
      <c r="K1187" s="10">
        <f>SUM(I$11:I1186)</f>
        <v>85509449.152006909</v>
      </c>
      <c r="L1187" s="27">
        <f t="shared" si="259"/>
        <v>365</v>
      </c>
      <c r="M1187" s="7">
        <f t="shared" si="267"/>
        <v>314213.94918459415</v>
      </c>
      <c r="N1187" s="7">
        <f>IF(ISNA(VLOOKUP(B1187,'Distribution Data'!$G:$H,2,FALSE)),0,VLOOKUP(B1187,'Distribution Data'!$G:$H,2,FALSE))</f>
        <v>0</v>
      </c>
      <c r="O1187" s="16">
        <f>IF(ISNA(INDEX($C1186:$C$3618,MATCH(TRUE,INDEX($C1186:$C$3618&lt;&gt;$C1186,0),0))), O1186, INDEX($C1186:$C$3618,MATCH(TRUE,INDEX($C1186:$C$3618&lt;&gt;$C1186,0),0)))</f>
        <v>3095295068.1109381</v>
      </c>
      <c r="P1187" s="16">
        <f t="shared" si="257"/>
        <v>2880621377.903244</v>
      </c>
      <c r="Q1187" s="27">
        <f t="shared" si="263"/>
        <v>80</v>
      </c>
      <c r="R1187" s="7">
        <f t="shared" si="268"/>
        <v>2683421.1275961758</v>
      </c>
      <c r="S1187" s="7">
        <f t="shared" si="260"/>
        <v>2206385.5065382589</v>
      </c>
      <c r="T1187" s="5">
        <f>VLOOKUP($B1187,'Benchmark Data'!$A:$B,2,FALSE)</f>
        <v>20.72</v>
      </c>
      <c r="U1187" s="12">
        <f t="shared" si="269"/>
        <v>-6.2545308535282406E-3</v>
      </c>
      <c r="V1187" s="7">
        <f t="shared" si="270"/>
        <v>4396865523.4892054</v>
      </c>
    </row>
    <row r="1188" spans="1:22" x14ac:dyDescent="0.25">
      <c r="A1188" s="5">
        <f t="shared" si="261"/>
        <v>2007</v>
      </c>
      <c r="B1188" s="6">
        <f t="shared" si="264"/>
        <v>39128</v>
      </c>
      <c r="C1188" s="7">
        <f>MAX(SUMIFS('Filing Data'!$V:$V,'Filing Data'!$D:$D,'Benchmark Value'!$B1188),C1187)</f>
        <v>2880621377.903244</v>
      </c>
      <c r="D1188" s="7">
        <f>SUMIFS('Filing Data'!$Z:$Z,'Filing Data'!$D:$D,'Benchmark Value'!$B1188)</f>
        <v>0</v>
      </c>
      <c r="E1188" s="16">
        <f t="shared" si="265"/>
        <v>-59429910.233762808</v>
      </c>
      <c r="F1188" s="10">
        <f>SUM(D$11:D1187)</f>
        <v>-47621346.711108744</v>
      </c>
      <c r="G1188" s="10">
        <f t="shared" si="258"/>
        <v>365</v>
      </c>
      <c r="H1188" s="7">
        <f t="shared" si="266"/>
        <v>-162821.67187332278</v>
      </c>
      <c r="I1188" s="16">
        <f>SUMIFS('Filing Data'!$X:$X,'Filing Data'!$D:$D,'Benchmark Value'!$B1188)</f>
        <v>0</v>
      </c>
      <c r="J1188" s="16">
        <f t="shared" si="262"/>
        <v>114688091.45237686</v>
      </c>
      <c r="K1188" s="10">
        <f>SUM(I$11:I1187)</f>
        <v>85509449.152006909</v>
      </c>
      <c r="L1188" s="27">
        <f t="shared" si="259"/>
        <v>365</v>
      </c>
      <c r="M1188" s="7">
        <f t="shared" si="267"/>
        <v>314213.94918459415</v>
      </c>
      <c r="N1188" s="7">
        <f>IF(ISNA(VLOOKUP(B1188,'Distribution Data'!$G:$H,2,FALSE)),0,VLOOKUP(B1188,'Distribution Data'!$G:$H,2,FALSE))</f>
        <v>0</v>
      </c>
      <c r="O1188" s="16">
        <f>IF(ISNA(INDEX($C1187:$C$3618,MATCH(TRUE,INDEX($C1187:$C$3618&lt;&gt;$C1187,0),0))), O1187, INDEX($C1187:$C$3618,MATCH(TRUE,INDEX($C1187:$C$3618&lt;&gt;$C1187,0),0)))</f>
        <v>3095295068.1109381</v>
      </c>
      <c r="P1188" s="16">
        <f t="shared" si="257"/>
        <v>2880621377.903244</v>
      </c>
      <c r="Q1188" s="27">
        <f t="shared" si="263"/>
        <v>80</v>
      </c>
      <c r="R1188" s="7">
        <f t="shared" si="268"/>
        <v>2683421.1275961758</v>
      </c>
      <c r="S1188" s="7">
        <f t="shared" si="260"/>
        <v>2206385.5065382589</v>
      </c>
      <c r="T1188" s="5">
        <f>VLOOKUP($B1188,'Benchmark Data'!$A:$B,2,FALSE)</f>
        <v>20.86</v>
      </c>
      <c r="U1188" s="12">
        <f t="shared" si="269"/>
        <v>6.7340321813441194E-3</v>
      </c>
      <c r="V1188" s="7">
        <f t="shared" si="270"/>
        <v>4428780459.8301306</v>
      </c>
    </row>
    <row r="1189" spans="1:22" x14ac:dyDescent="0.25">
      <c r="A1189" s="5">
        <f t="shared" si="261"/>
        <v>2007</v>
      </c>
      <c r="B1189" s="6">
        <f t="shared" si="264"/>
        <v>39129</v>
      </c>
      <c r="C1189" s="7">
        <f>MAX(SUMIFS('Filing Data'!$V:$V,'Filing Data'!$D:$D,'Benchmark Value'!$B1189),C1188)</f>
        <v>2880621377.903244</v>
      </c>
      <c r="D1189" s="7">
        <f>SUMIFS('Filing Data'!$Z:$Z,'Filing Data'!$D:$D,'Benchmark Value'!$B1189)</f>
        <v>0</v>
      </c>
      <c r="E1189" s="16">
        <f t="shared" si="265"/>
        <v>-59429910.233762808</v>
      </c>
      <c r="F1189" s="10">
        <f>SUM(D$11:D1188)</f>
        <v>-47621346.711108744</v>
      </c>
      <c r="G1189" s="10">
        <f t="shared" si="258"/>
        <v>365</v>
      </c>
      <c r="H1189" s="7">
        <f t="shared" si="266"/>
        <v>-162821.67187332278</v>
      </c>
      <c r="I1189" s="16">
        <f>SUMIFS('Filing Data'!$X:$X,'Filing Data'!$D:$D,'Benchmark Value'!$B1189)</f>
        <v>0</v>
      </c>
      <c r="J1189" s="16">
        <f t="shared" si="262"/>
        <v>114688091.45237686</v>
      </c>
      <c r="K1189" s="10">
        <f>SUM(I$11:I1188)</f>
        <v>85509449.152006909</v>
      </c>
      <c r="L1189" s="27">
        <f t="shared" si="259"/>
        <v>365</v>
      </c>
      <c r="M1189" s="7">
        <f t="shared" si="267"/>
        <v>314213.94918459415</v>
      </c>
      <c r="N1189" s="7">
        <f>IF(ISNA(VLOOKUP(B1189,'Distribution Data'!$G:$H,2,FALSE)),0,VLOOKUP(B1189,'Distribution Data'!$G:$H,2,FALSE))</f>
        <v>0</v>
      </c>
      <c r="O1189" s="16">
        <f>IF(ISNA(INDEX($C1188:$C$3618,MATCH(TRUE,INDEX($C1188:$C$3618&lt;&gt;$C1188,0),0))), O1188, INDEX($C1188:$C$3618,MATCH(TRUE,INDEX($C1188:$C$3618&lt;&gt;$C1188,0),0)))</f>
        <v>3095295068.1109381</v>
      </c>
      <c r="P1189" s="16">
        <f t="shared" si="257"/>
        <v>2880621377.903244</v>
      </c>
      <c r="Q1189" s="27">
        <f t="shared" si="263"/>
        <v>80</v>
      </c>
      <c r="R1189" s="7">
        <f t="shared" si="268"/>
        <v>2683421.1275961758</v>
      </c>
      <c r="S1189" s="7">
        <f t="shared" si="260"/>
        <v>2206385.5065382589</v>
      </c>
      <c r="T1189" s="5">
        <f>VLOOKUP($B1189,'Benchmark Data'!$A:$B,2,FALSE)</f>
        <v>20.79</v>
      </c>
      <c r="U1189" s="12">
        <f t="shared" si="269"/>
        <v>-3.3613477027048832E-3</v>
      </c>
      <c r="V1189" s="7">
        <f t="shared" si="270"/>
        <v>4416125165.9412661</v>
      </c>
    </row>
    <row r="1190" spans="1:22" x14ac:dyDescent="0.25">
      <c r="A1190" s="5">
        <f t="shared" si="261"/>
        <v>2007</v>
      </c>
      <c r="B1190" s="6">
        <f t="shared" si="264"/>
        <v>39130</v>
      </c>
      <c r="C1190" s="7">
        <f>MAX(SUMIFS('Filing Data'!$V:$V,'Filing Data'!$D:$D,'Benchmark Value'!$B1190),C1189)</f>
        <v>2880621377.903244</v>
      </c>
      <c r="D1190" s="7">
        <f>SUMIFS('Filing Data'!$Z:$Z,'Filing Data'!$D:$D,'Benchmark Value'!$B1190)</f>
        <v>0</v>
      </c>
      <c r="E1190" s="16">
        <f t="shared" si="265"/>
        <v>-59429910.233762808</v>
      </c>
      <c r="F1190" s="10">
        <f>SUM(D$11:D1189)</f>
        <v>-47621346.711108744</v>
      </c>
      <c r="G1190" s="10">
        <f t="shared" si="258"/>
        <v>365</v>
      </c>
      <c r="H1190" s="7">
        <f t="shared" si="266"/>
        <v>-162821.67187332278</v>
      </c>
      <c r="I1190" s="16">
        <f>SUMIFS('Filing Data'!$X:$X,'Filing Data'!$D:$D,'Benchmark Value'!$B1190)</f>
        <v>0</v>
      </c>
      <c r="J1190" s="16">
        <f t="shared" si="262"/>
        <v>114688091.45237686</v>
      </c>
      <c r="K1190" s="10">
        <f>SUM(I$11:I1189)</f>
        <v>85509449.152006909</v>
      </c>
      <c r="L1190" s="27">
        <f t="shared" si="259"/>
        <v>365</v>
      </c>
      <c r="M1190" s="7">
        <f t="shared" si="267"/>
        <v>314213.94918459415</v>
      </c>
      <c r="N1190" s="7">
        <f>IF(ISNA(VLOOKUP(B1190,'Distribution Data'!$G:$H,2,FALSE)),0,VLOOKUP(B1190,'Distribution Data'!$G:$H,2,FALSE))</f>
        <v>0</v>
      </c>
      <c r="O1190" s="16">
        <f>IF(ISNA(INDEX($C1189:$C$3618,MATCH(TRUE,INDEX($C1189:$C$3618&lt;&gt;$C1189,0),0))), O1189, INDEX($C1189:$C$3618,MATCH(TRUE,INDEX($C1189:$C$3618&lt;&gt;$C1189,0),0)))</f>
        <v>3095295068.1109381</v>
      </c>
      <c r="P1190" s="16">
        <f t="shared" si="257"/>
        <v>2880621377.903244</v>
      </c>
      <c r="Q1190" s="27">
        <f t="shared" si="263"/>
        <v>80</v>
      </c>
      <c r="R1190" s="7">
        <f t="shared" si="268"/>
        <v>2683421.1275961758</v>
      </c>
      <c r="S1190" s="7">
        <f t="shared" si="260"/>
        <v>2206385.5065382589</v>
      </c>
      <c r="T1190" s="5">
        <f>VLOOKUP($B1190,'Benchmark Data'!$A:$B,2,FALSE)</f>
        <v>20.79</v>
      </c>
      <c r="U1190" s="12">
        <f t="shared" si="269"/>
        <v>0</v>
      </c>
      <c r="V1190" s="7">
        <f t="shared" si="270"/>
        <v>4418331551.4478045</v>
      </c>
    </row>
    <row r="1191" spans="1:22" x14ac:dyDescent="0.25">
      <c r="A1191" s="5">
        <f t="shared" si="261"/>
        <v>2007</v>
      </c>
      <c r="B1191" s="6">
        <f t="shared" si="264"/>
        <v>39131</v>
      </c>
      <c r="C1191" s="7">
        <f>MAX(SUMIFS('Filing Data'!$V:$V,'Filing Data'!$D:$D,'Benchmark Value'!$B1191),C1190)</f>
        <v>2880621377.903244</v>
      </c>
      <c r="D1191" s="7">
        <f>SUMIFS('Filing Data'!$Z:$Z,'Filing Data'!$D:$D,'Benchmark Value'!$B1191)</f>
        <v>0</v>
      </c>
      <c r="E1191" s="16">
        <f t="shared" si="265"/>
        <v>-59429910.233762808</v>
      </c>
      <c r="F1191" s="10">
        <f>SUM(D$11:D1190)</f>
        <v>-47621346.711108744</v>
      </c>
      <c r="G1191" s="10">
        <f t="shared" si="258"/>
        <v>365</v>
      </c>
      <c r="H1191" s="7">
        <f t="shared" si="266"/>
        <v>-162821.67187332278</v>
      </c>
      <c r="I1191" s="16">
        <f>SUMIFS('Filing Data'!$X:$X,'Filing Data'!$D:$D,'Benchmark Value'!$B1191)</f>
        <v>0</v>
      </c>
      <c r="J1191" s="16">
        <f t="shared" si="262"/>
        <v>114688091.45237686</v>
      </c>
      <c r="K1191" s="10">
        <f>SUM(I$11:I1190)</f>
        <v>85509449.152006909</v>
      </c>
      <c r="L1191" s="27">
        <f t="shared" si="259"/>
        <v>365</v>
      </c>
      <c r="M1191" s="7">
        <f t="shared" si="267"/>
        <v>314213.94918459415</v>
      </c>
      <c r="N1191" s="7">
        <f>IF(ISNA(VLOOKUP(B1191,'Distribution Data'!$G:$H,2,FALSE)),0,VLOOKUP(B1191,'Distribution Data'!$G:$H,2,FALSE))</f>
        <v>0</v>
      </c>
      <c r="O1191" s="16">
        <f>IF(ISNA(INDEX($C1190:$C$3618,MATCH(TRUE,INDEX($C1190:$C$3618&lt;&gt;$C1190,0),0))), O1190, INDEX($C1190:$C$3618,MATCH(TRUE,INDEX($C1190:$C$3618&lt;&gt;$C1190,0),0)))</f>
        <v>3095295068.1109381</v>
      </c>
      <c r="P1191" s="16">
        <f t="shared" si="257"/>
        <v>2880621377.903244</v>
      </c>
      <c r="Q1191" s="27">
        <f t="shared" si="263"/>
        <v>80</v>
      </c>
      <c r="R1191" s="7">
        <f t="shared" si="268"/>
        <v>2683421.1275961758</v>
      </c>
      <c r="S1191" s="7">
        <f t="shared" si="260"/>
        <v>2206385.5065382589</v>
      </c>
      <c r="T1191" s="5">
        <f>VLOOKUP($B1191,'Benchmark Data'!$A:$B,2,FALSE)</f>
        <v>20.79</v>
      </c>
      <c r="U1191" s="12">
        <f t="shared" si="269"/>
        <v>0</v>
      </c>
      <c r="V1191" s="7">
        <f t="shared" si="270"/>
        <v>4420537936.9543428</v>
      </c>
    </row>
    <row r="1192" spans="1:22" x14ac:dyDescent="0.25">
      <c r="A1192" s="5">
        <f t="shared" si="261"/>
        <v>2007</v>
      </c>
      <c r="B1192" s="6">
        <f t="shared" si="264"/>
        <v>39132</v>
      </c>
      <c r="C1192" s="7">
        <f>MAX(SUMIFS('Filing Data'!$V:$V,'Filing Data'!$D:$D,'Benchmark Value'!$B1192),C1191)</f>
        <v>2880621377.903244</v>
      </c>
      <c r="D1192" s="7">
        <f>SUMIFS('Filing Data'!$Z:$Z,'Filing Data'!$D:$D,'Benchmark Value'!$B1192)</f>
        <v>0</v>
      </c>
      <c r="E1192" s="16">
        <f t="shared" si="265"/>
        <v>-59429910.233762808</v>
      </c>
      <c r="F1192" s="10">
        <f>SUM(D$11:D1191)</f>
        <v>-47621346.711108744</v>
      </c>
      <c r="G1192" s="10">
        <f t="shared" si="258"/>
        <v>365</v>
      </c>
      <c r="H1192" s="7">
        <f t="shared" si="266"/>
        <v>-162821.67187332278</v>
      </c>
      <c r="I1192" s="16">
        <f>SUMIFS('Filing Data'!$X:$X,'Filing Data'!$D:$D,'Benchmark Value'!$B1192)</f>
        <v>0</v>
      </c>
      <c r="J1192" s="16">
        <f t="shared" si="262"/>
        <v>114688091.45237686</v>
      </c>
      <c r="K1192" s="10">
        <f>SUM(I$11:I1191)</f>
        <v>85509449.152006909</v>
      </c>
      <c r="L1192" s="27">
        <f t="shared" si="259"/>
        <v>365</v>
      </c>
      <c r="M1192" s="7">
        <f t="shared" si="267"/>
        <v>314213.94918459415</v>
      </c>
      <c r="N1192" s="7">
        <f>IF(ISNA(VLOOKUP(B1192,'Distribution Data'!$G:$H,2,FALSE)),0,VLOOKUP(B1192,'Distribution Data'!$G:$H,2,FALSE))</f>
        <v>0</v>
      </c>
      <c r="O1192" s="16">
        <f>IF(ISNA(INDEX($C1191:$C$3618,MATCH(TRUE,INDEX($C1191:$C$3618&lt;&gt;$C1191,0),0))), O1191, INDEX($C1191:$C$3618,MATCH(TRUE,INDEX($C1191:$C$3618&lt;&gt;$C1191,0),0)))</f>
        <v>3095295068.1109381</v>
      </c>
      <c r="P1192" s="16">
        <f t="shared" si="257"/>
        <v>2880621377.903244</v>
      </c>
      <c r="Q1192" s="27">
        <f t="shared" si="263"/>
        <v>80</v>
      </c>
      <c r="R1192" s="7">
        <f t="shared" si="268"/>
        <v>2683421.1275961758</v>
      </c>
      <c r="S1192" s="7">
        <f t="shared" si="260"/>
        <v>2206385.5065382589</v>
      </c>
      <c r="T1192" s="5">
        <f>VLOOKUP($B1192,'Benchmark Data'!$A:$B,2,FALSE)</f>
        <v>20.79</v>
      </c>
      <c r="U1192" s="12">
        <f t="shared" si="269"/>
        <v>0</v>
      </c>
      <c r="V1192" s="7">
        <f t="shared" si="270"/>
        <v>4422744322.4608812</v>
      </c>
    </row>
    <row r="1193" spans="1:22" x14ac:dyDescent="0.25">
      <c r="A1193" s="5">
        <f t="shared" si="261"/>
        <v>2007</v>
      </c>
      <c r="B1193" s="6">
        <f t="shared" si="264"/>
        <v>39133</v>
      </c>
      <c r="C1193" s="7">
        <f>MAX(SUMIFS('Filing Data'!$V:$V,'Filing Data'!$D:$D,'Benchmark Value'!$B1193),C1192)</f>
        <v>2880621377.903244</v>
      </c>
      <c r="D1193" s="7">
        <f>SUMIFS('Filing Data'!$Z:$Z,'Filing Data'!$D:$D,'Benchmark Value'!$B1193)</f>
        <v>0</v>
      </c>
      <c r="E1193" s="16">
        <f t="shared" si="265"/>
        <v>-59429910.233762808</v>
      </c>
      <c r="F1193" s="10">
        <f>SUM(D$11:D1192)</f>
        <v>-47621346.711108744</v>
      </c>
      <c r="G1193" s="10">
        <f t="shared" si="258"/>
        <v>365</v>
      </c>
      <c r="H1193" s="7">
        <f t="shared" si="266"/>
        <v>-162821.67187332278</v>
      </c>
      <c r="I1193" s="16">
        <f>SUMIFS('Filing Data'!$X:$X,'Filing Data'!$D:$D,'Benchmark Value'!$B1193)</f>
        <v>0</v>
      </c>
      <c r="J1193" s="16">
        <f t="shared" si="262"/>
        <v>114688091.45237686</v>
      </c>
      <c r="K1193" s="10">
        <f>SUM(I$11:I1192)</f>
        <v>85509449.152006909</v>
      </c>
      <c r="L1193" s="27">
        <f t="shared" si="259"/>
        <v>365</v>
      </c>
      <c r="M1193" s="7">
        <f t="shared" si="267"/>
        <v>314213.94918459415</v>
      </c>
      <c r="N1193" s="7">
        <f>IF(ISNA(VLOOKUP(B1193,'Distribution Data'!$G:$H,2,FALSE)),0,VLOOKUP(B1193,'Distribution Data'!$G:$H,2,FALSE))</f>
        <v>0</v>
      </c>
      <c r="O1193" s="16">
        <f>IF(ISNA(INDEX($C1192:$C$3618,MATCH(TRUE,INDEX($C1192:$C$3618&lt;&gt;$C1192,0),0))), O1192, INDEX($C1192:$C$3618,MATCH(TRUE,INDEX($C1192:$C$3618&lt;&gt;$C1192,0),0)))</f>
        <v>3095295068.1109381</v>
      </c>
      <c r="P1193" s="16">
        <f t="shared" si="257"/>
        <v>2880621377.903244</v>
      </c>
      <c r="Q1193" s="27">
        <f t="shared" si="263"/>
        <v>80</v>
      </c>
      <c r="R1193" s="7">
        <f t="shared" si="268"/>
        <v>2683421.1275961758</v>
      </c>
      <c r="S1193" s="7">
        <f t="shared" si="260"/>
        <v>2206385.5065382589</v>
      </c>
      <c r="T1193" s="5">
        <f>VLOOKUP($B1193,'Benchmark Data'!$A:$B,2,FALSE)</f>
        <v>20.96</v>
      </c>
      <c r="U1193" s="12">
        <f t="shared" si="269"/>
        <v>8.1437575829199638E-3</v>
      </c>
      <c r="V1193" s="7">
        <f t="shared" si="270"/>
        <v>4461115524.4569988</v>
      </c>
    </row>
    <row r="1194" spans="1:22" x14ac:dyDescent="0.25">
      <c r="A1194" s="5">
        <f t="shared" si="261"/>
        <v>2007</v>
      </c>
      <c r="B1194" s="6">
        <f t="shared" si="264"/>
        <v>39134</v>
      </c>
      <c r="C1194" s="7">
        <f>MAX(SUMIFS('Filing Data'!$V:$V,'Filing Data'!$D:$D,'Benchmark Value'!$B1194),C1193)</f>
        <v>2880621377.903244</v>
      </c>
      <c r="D1194" s="7">
        <f>SUMIFS('Filing Data'!$Z:$Z,'Filing Data'!$D:$D,'Benchmark Value'!$B1194)</f>
        <v>0</v>
      </c>
      <c r="E1194" s="16">
        <f t="shared" si="265"/>
        <v>-59429910.233762808</v>
      </c>
      <c r="F1194" s="10">
        <f>SUM(D$11:D1193)</f>
        <v>-47621346.711108744</v>
      </c>
      <c r="G1194" s="10">
        <f t="shared" si="258"/>
        <v>365</v>
      </c>
      <c r="H1194" s="7">
        <f t="shared" si="266"/>
        <v>-162821.67187332278</v>
      </c>
      <c r="I1194" s="16">
        <f>SUMIFS('Filing Data'!$X:$X,'Filing Data'!$D:$D,'Benchmark Value'!$B1194)</f>
        <v>0</v>
      </c>
      <c r="J1194" s="16">
        <f t="shared" si="262"/>
        <v>114688091.45237686</v>
      </c>
      <c r="K1194" s="10">
        <f>SUM(I$11:I1193)</f>
        <v>85509449.152006909</v>
      </c>
      <c r="L1194" s="27">
        <f t="shared" si="259"/>
        <v>365</v>
      </c>
      <c r="M1194" s="7">
        <f t="shared" si="267"/>
        <v>314213.94918459415</v>
      </c>
      <c r="N1194" s="7">
        <f>IF(ISNA(VLOOKUP(B1194,'Distribution Data'!$G:$H,2,FALSE)),0,VLOOKUP(B1194,'Distribution Data'!$G:$H,2,FALSE))</f>
        <v>0</v>
      </c>
      <c r="O1194" s="16">
        <f>IF(ISNA(INDEX($C1193:$C$3618,MATCH(TRUE,INDEX($C1193:$C$3618&lt;&gt;$C1193,0),0))), O1193, INDEX($C1193:$C$3618,MATCH(TRUE,INDEX($C1193:$C$3618&lt;&gt;$C1193,0),0)))</f>
        <v>3095295068.1109381</v>
      </c>
      <c r="P1194" s="16">
        <f t="shared" si="257"/>
        <v>2880621377.903244</v>
      </c>
      <c r="Q1194" s="27">
        <f t="shared" si="263"/>
        <v>80</v>
      </c>
      <c r="R1194" s="7">
        <f t="shared" si="268"/>
        <v>2683421.1275961758</v>
      </c>
      <c r="S1194" s="7">
        <f t="shared" si="260"/>
        <v>2206385.5065382589</v>
      </c>
      <c r="T1194" s="5">
        <f>VLOOKUP($B1194,'Benchmark Data'!$A:$B,2,FALSE)</f>
        <v>20.9</v>
      </c>
      <c r="U1194" s="12">
        <f t="shared" si="269"/>
        <v>-2.8667004820762238E-3</v>
      </c>
      <c r="V1194" s="7">
        <f t="shared" si="270"/>
        <v>4450551541.0958166</v>
      </c>
    </row>
    <row r="1195" spans="1:22" x14ac:dyDescent="0.25">
      <c r="A1195" s="5">
        <f t="shared" si="261"/>
        <v>2007</v>
      </c>
      <c r="B1195" s="6">
        <f t="shared" si="264"/>
        <v>39135</v>
      </c>
      <c r="C1195" s="7">
        <f>MAX(SUMIFS('Filing Data'!$V:$V,'Filing Data'!$D:$D,'Benchmark Value'!$B1195),C1194)</f>
        <v>2880621377.903244</v>
      </c>
      <c r="D1195" s="7">
        <f>SUMIFS('Filing Data'!$Z:$Z,'Filing Data'!$D:$D,'Benchmark Value'!$B1195)</f>
        <v>0</v>
      </c>
      <c r="E1195" s="16">
        <f t="shared" si="265"/>
        <v>-59429910.233762808</v>
      </c>
      <c r="F1195" s="10">
        <f>SUM(D$11:D1194)</f>
        <v>-47621346.711108744</v>
      </c>
      <c r="G1195" s="10">
        <f t="shared" si="258"/>
        <v>365</v>
      </c>
      <c r="H1195" s="7">
        <f t="shared" si="266"/>
        <v>-162821.67187332278</v>
      </c>
      <c r="I1195" s="16">
        <f>SUMIFS('Filing Data'!$X:$X,'Filing Data'!$D:$D,'Benchmark Value'!$B1195)</f>
        <v>0</v>
      </c>
      <c r="J1195" s="16">
        <f t="shared" si="262"/>
        <v>114688091.45237686</v>
      </c>
      <c r="K1195" s="10">
        <f>SUM(I$11:I1194)</f>
        <v>85509449.152006909</v>
      </c>
      <c r="L1195" s="27">
        <f t="shared" si="259"/>
        <v>365</v>
      </c>
      <c r="M1195" s="7">
        <f t="shared" si="267"/>
        <v>314213.94918459415</v>
      </c>
      <c r="N1195" s="7">
        <f>IF(ISNA(VLOOKUP(B1195,'Distribution Data'!$G:$H,2,FALSE)),0,VLOOKUP(B1195,'Distribution Data'!$G:$H,2,FALSE))</f>
        <v>0</v>
      </c>
      <c r="O1195" s="16">
        <f>IF(ISNA(INDEX($C1194:$C$3618,MATCH(TRUE,INDEX($C1194:$C$3618&lt;&gt;$C1194,0),0))), O1194, INDEX($C1194:$C$3618,MATCH(TRUE,INDEX($C1194:$C$3618&lt;&gt;$C1194,0),0)))</f>
        <v>3095295068.1109381</v>
      </c>
      <c r="P1195" s="16">
        <f t="shared" si="257"/>
        <v>2880621377.903244</v>
      </c>
      <c r="Q1195" s="27">
        <f t="shared" si="263"/>
        <v>80</v>
      </c>
      <c r="R1195" s="7">
        <f t="shared" si="268"/>
        <v>2683421.1275961758</v>
      </c>
      <c r="S1195" s="7">
        <f t="shared" si="260"/>
        <v>2206385.5065382589</v>
      </c>
      <c r="T1195" s="5">
        <f>VLOOKUP($B1195,'Benchmark Data'!$A:$B,2,FALSE)</f>
        <v>20.78</v>
      </c>
      <c r="U1195" s="12">
        <f t="shared" si="269"/>
        <v>-5.758173299683882E-3</v>
      </c>
      <c r="V1195" s="7">
        <f t="shared" si="270"/>
        <v>4427204520.6247721</v>
      </c>
    </row>
    <row r="1196" spans="1:22" x14ac:dyDescent="0.25">
      <c r="A1196" s="5">
        <f t="shared" si="261"/>
        <v>2007</v>
      </c>
      <c r="B1196" s="6">
        <f t="shared" si="264"/>
        <v>39136</v>
      </c>
      <c r="C1196" s="7">
        <f>MAX(SUMIFS('Filing Data'!$V:$V,'Filing Data'!$D:$D,'Benchmark Value'!$B1196),C1195)</f>
        <v>2880621377.903244</v>
      </c>
      <c r="D1196" s="7">
        <f>SUMIFS('Filing Data'!$Z:$Z,'Filing Data'!$D:$D,'Benchmark Value'!$B1196)</f>
        <v>0</v>
      </c>
      <c r="E1196" s="16">
        <f t="shared" si="265"/>
        <v>-59429910.233762808</v>
      </c>
      <c r="F1196" s="10">
        <f>SUM(D$11:D1195)</f>
        <v>-47621346.711108744</v>
      </c>
      <c r="G1196" s="10">
        <f t="shared" si="258"/>
        <v>365</v>
      </c>
      <c r="H1196" s="7">
        <f t="shared" si="266"/>
        <v>-162821.67187332278</v>
      </c>
      <c r="I1196" s="16">
        <f>SUMIFS('Filing Data'!$X:$X,'Filing Data'!$D:$D,'Benchmark Value'!$B1196)</f>
        <v>0</v>
      </c>
      <c r="J1196" s="16">
        <f t="shared" si="262"/>
        <v>114688091.45237686</v>
      </c>
      <c r="K1196" s="10">
        <f>SUM(I$11:I1195)</f>
        <v>85509449.152006909</v>
      </c>
      <c r="L1196" s="27">
        <f t="shared" si="259"/>
        <v>365</v>
      </c>
      <c r="M1196" s="7">
        <f t="shared" si="267"/>
        <v>314213.94918459415</v>
      </c>
      <c r="N1196" s="7">
        <f>IF(ISNA(VLOOKUP(B1196,'Distribution Data'!$G:$H,2,FALSE)),0,VLOOKUP(B1196,'Distribution Data'!$G:$H,2,FALSE))</f>
        <v>0</v>
      </c>
      <c r="O1196" s="16">
        <f>IF(ISNA(INDEX($C1195:$C$3618,MATCH(TRUE,INDEX($C1195:$C$3618&lt;&gt;$C1195,0),0))), O1195, INDEX($C1195:$C$3618,MATCH(TRUE,INDEX($C1195:$C$3618&lt;&gt;$C1195,0),0)))</f>
        <v>3095295068.1109381</v>
      </c>
      <c r="P1196" s="16">
        <f t="shared" si="257"/>
        <v>2880621377.903244</v>
      </c>
      <c r="Q1196" s="27">
        <f t="shared" si="263"/>
        <v>80</v>
      </c>
      <c r="R1196" s="7">
        <f t="shared" si="268"/>
        <v>2683421.1275961758</v>
      </c>
      <c r="S1196" s="7">
        <f t="shared" si="260"/>
        <v>2206385.5065382589</v>
      </c>
      <c r="T1196" s="5">
        <f>VLOOKUP($B1196,'Benchmark Data'!$A:$B,2,FALSE)</f>
        <v>20.45</v>
      </c>
      <c r="U1196" s="12">
        <f t="shared" si="269"/>
        <v>-1.6008103182270691E-2</v>
      </c>
      <c r="V1196" s="7">
        <f t="shared" si="270"/>
        <v>4359104000.847086</v>
      </c>
    </row>
    <row r="1197" spans="1:22" x14ac:dyDescent="0.25">
      <c r="A1197" s="5">
        <f t="shared" si="261"/>
        <v>2007</v>
      </c>
      <c r="B1197" s="6">
        <f t="shared" si="264"/>
        <v>39137</v>
      </c>
      <c r="C1197" s="7">
        <f>MAX(SUMIFS('Filing Data'!$V:$V,'Filing Data'!$D:$D,'Benchmark Value'!$B1197),C1196)</f>
        <v>2880621377.903244</v>
      </c>
      <c r="D1197" s="7">
        <f>SUMIFS('Filing Data'!$Z:$Z,'Filing Data'!$D:$D,'Benchmark Value'!$B1197)</f>
        <v>0</v>
      </c>
      <c r="E1197" s="16">
        <f t="shared" si="265"/>
        <v>-59429910.233762808</v>
      </c>
      <c r="F1197" s="10">
        <f>SUM(D$11:D1196)</f>
        <v>-47621346.711108744</v>
      </c>
      <c r="G1197" s="10">
        <f t="shared" si="258"/>
        <v>365</v>
      </c>
      <c r="H1197" s="7">
        <f t="shared" si="266"/>
        <v>-162821.67187332278</v>
      </c>
      <c r="I1197" s="16">
        <f>SUMIFS('Filing Data'!$X:$X,'Filing Data'!$D:$D,'Benchmark Value'!$B1197)</f>
        <v>0</v>
      </c>
      <c r="J1197" s="16">
        <f t="shared" si="262"/>
        <v>114688091.45237686</v>
      </c>
      <c r="K1197" s="10">
        <f>SUM(I$11:I1196)</f>
        <v>85509449.152006909</v>
      </c>
      <c r="L1197" s="27">
        <f t="shared" si="259"/>
        <v>365</v>
      </c>
      <c r="M1197" s="7">
        <f t="shared" si="267"/>
        <v>314213.94918459415</v>
      </c>
      <c r="N1197" s="7">
        <f>IF(ISNA(VLOOKUP(B1197,'Distribution Data'!$G:$H,2,FALSE)),0,VLOOKUP(B1197,'Distribution Data'!$G:$H,2,FALSE))</f>
        <v>0</v>
      </c>
      <c r="O1197" s="16">
        <f>IF(ISNA(INDEX($C1196:$C$3618,MATCH(TRUE,INDEX($C1196:$C$3618&lt;&gt;$C1196,0),0))), O1196, INDEX($C1196:$C$3618,MATCH(TRUE,INDEX($C1196:$C$3618&lt;&gt;$C1196,0),0)))</f>
        <v>3095295068.1109381</v>
      </c>
      <c r="P1197" s="16">
        <f t="shared" si="257"/>
        <v>2880621377.903244</v>
      </c>
      <c r="Q1197" s="27">
        <f t="shared" si="263"/>
        <v>80</v>
      </c>
      <c r="R1197" s="7">
        <f t="shared" si="268"/>
        <v>2683421.1275961758</v>
      </c>
      <c r="S1197" s="7">
        <f t="shared" si="260"/>
        <v>2206385.5065382589</v>
      </c>
      <c r="T1197" s="5">
        <f>VLOOKUP($B1197,'Benchmark Data'!$A:$B,2,FALSE)</f>
        <v>20.45</v>
      </c>
      <c r="U1197" s="12">
        <f t="shared" si="269"/>
        <v>0</v>
      </c>
      <c r="V1197" s="7">
        <f t="shared" si="270"/>
        <v>4361310386.3536243</v>
      </c>
    </row>
    <row r="1198" spans="1:22" x14ac:dyDescent="0.25">
      <c r="A1198" s="5">
        <f t="shared" si="261"/>
        <v>2007</v>
      </c>
      <c r="B1198" s="6">
        <f t="shared" si="264"/>
        <v>39138</v>
      </c>
      <c r="C1198" s="7">
        <f>MAX(SUMIFS('Filing Data'!$V:$V,'Filing Data'!$D:$D,'Benchmark Value'!$B1198),C1197)</f>
        <v>2880621377.903244</v>
      </c>
      <c r="D1198" s="7">
        <f>SUMIFS('Filing Data'!$Z:$Z,'Filing Data'!$D:$D,'Benchmark Value'!$B1198)</f>
        <v>0</v>
      </c>
      <c r="E1198" s="16">
        <f t="shared" si="265"/>
        <v>-59429910.233762808</v>
      </c>
      <c r="F1198" s="10">
        <f>SUM(D$11:D1197)</f>
        <v>-47621346.711108744</v>
      </c>
      <c r="G1198" s="10">
        <f t="shared" si="258"/>
        <v>365</v>
      </c>
      <c r="H1198" s="7">
        <f t="shared" si="266"/>
        <v>-162821.67187332278</v>
      </c>
      <c r="I1198" s="16">
        <f>SUMIFS('Filing Data'!$X:$X,'Filing Data'!$D:$D,'Benchmark Value'!$B1198)</f>
        <v>0</v>
      </c>
      <c r="J1198" s="16">
        <f t="shared" si="262"/>
        <v>114688091.45237686</v>
      </c>
      <c r="K1198" s="10">
        <f>SUM(I$11:I1197)</f>
        <v>85509449.152006909</v>
      </c>
      <c r="L1198" s="27">
        <f t="shared" si="259"/>
        <v>365</v>
      </c>
      <c r="M1198" s="7">
        <f t="shared" si="267"/>
        <v>314213.94918459415</v>
      </c>
      <c r="N1198" s="7">
        <f>IF(ISNA(VLOOKUP(B1198,'Distribution Data'!$G:$H,2,FALSE)),0,VLOOKUP(B1198,'Distribution Data'!$G:$H,2,FALSE))</f>
        <v>0</v>
      </c>
      <c r="O1198" s="16">
        <f>IF(ISNA(INDEX($C1197:$C$3618,MATCH(TRUE,INDEX($C1197:$C$3618&lt;&gt;$C1197,0),0))), O1197, INDEX($C1197:$C$3618,MATCH(TRUE,INDEX($C1197:$C$3618&lt;&gt;$C1197,0),0)))</f>
        <v>3095295068.1109381</v>
      </c>
      <c r="P1198" s="16">
        <f t="shared" si="257"/>
        <v>2880621377.903244</v>
      </c>
      <c r="Q1198" s="27">
        <f t="shared" si="263"/>
        <v>80</v>
      </c>
      <c r="R1198" s="7">
        <f t="shared" si="268"/>
        <v>2683421.1275961758</v>
      </c>
      <c r="S1198" s="7">
        <f t="shared" si="260"/>
        <v>2206385.5065382589</v>
      </c>
      <c r="T1198" s="5">
        <f>VLOOKUP($B1198,'Benchmark Data'!$A:$B,2,FALSE)</f>
        <v>20.45</v>
      </c>
      <c r="U1198" s="12">
        <f t="shared" si="269"/>
        <v>0</v>
      </c>
      <c r="V1198" s="7">
        <f t="shared" si="270"/>
        <v>4363516771.8601627</v>
      </c>
    </row>
    <row r="1199" spans="1:22" x14ac:dyDescent="0.25">
      <c r="A1199" s="5">
        <f t="shared" si="261"/>
        <v>2007</v>
      </c>
      <c r="B1199" s="6">
        <f t="shared" si="264"/>
        <v>39139</v>
      </c>
      <c r="C1199" s="7">
        <f>MAX(SUMIFS('Filing Data'!$V:$V,'Filing Data'!$D:$D,'Benchmark Value'!$B1199),C1198)</f>
        <v>2880621377.903244</v>
      </c>
      <c r="D1199" s="7">
        <f>SUMIFS('Filing Data'!$Z:$Z,'Filing Data'!$D:$D,'Benchmark Value'!$B1199)</f>
        <v>0</v>
      </c>
      <c r="E1199" s="16">
        <f t="shared" si="265"/>
        <v>-59429910.233762808</v>
      </c>
      <c r="F1199" s="10">
        <f>SUM(D$11:D1198)</f>
        <v>-47621346.711108744</v>
      </c>
      <c r="G1199" s="10">
        <f t="shared" si="258"/>
        <v>365</v>
      </c>
      <c r="H1199" s="7">
        <f t="shared" si="266"/>
        <v>-162821.67187332278</v>
      </c>
      <c r="I1199" s="16">
        <f>SUMIFS('Filing Data'!$X:$X,'Filing Data'!$D:$D,'Benchmark Value'!$B1199)</f>
        <v>0</v>
      </c>
      <c r="J1199" s="16">
        <f t="shared" si="262"/>
        <v>114688091.45237686</v>
      </c>
      <c r="K1199" s="10">
        <f>SUM(I$11:I1198)</f>
        <v>85509449.152006909</v>
      </c>
      <c r="L1199" s="27">
        <f t="shared" si="259"/>
        <v>365</v>
      </c>
      <c r="M1199" s="7">
        <f t="shared" si="267"/>
        <v>314213.94918459415</v>
      </c>
      <c r="N1199" s="7">
        <f>IF(ISNA(VLOOKUP(B1199,'Distribution Data'!$G:$H,2,FALSE)),0,VLOOKUP(B1199,'Distribution Data'!$G:$H,2,FALSE))</f>
        <v>0</v>
      </c>
      <c r="O1199" s="16">
        <f>IF(ISNA(INDEX($C1198:$C$3618,MATCH(TRUE,INDEX($C1198:$C$3618&lt;&gt;$C1198,0),0))), O1198, INDEX($C1198:$C$3618,MATCH(TRUE,INDEX($C1198:$C$3618&lt;&gt;$C1198,0),0)))</f>
        <v>3095295068.1109381</v>
      </c>
      <c r="P1199" s="16">
        <f t="shared" si="257"/>
        <v>2880621377.903244</v>
      </c>
      <c r="Q1199" s="27">
        <f t="shared" si="263"/>
        <v>80</v>
      </c>
      <c r="R1199" s="7">
        <f t="shared" si="268"/>
        <v>2683421.1275961758</v>
      </c>
      <c r="S1199" s="7">
        <f t="shared" si="260"/>
        <v>2206385.5065382589</v>
      </c>
      <c r="T1199" s="5">
        <f>VLOOKUP($B1199,'Benchmark Data'!$A:$B,2,FALSE)</f>
        <v>20.34</v>
      </c>
      <c r="U1199" s="12">
        <f t="shared" si="269"/>
        <v>-5.3934918683968512E-3</v>
      </c>
      <c r="V1199" s="7">
        <f t="shared" si="270"/>
        <v>4342251918.007062</v>
      </c>
    </row>
    <row r="1200" spans="1:22" x14ac:dyDescent="0.25">
      <c r="A1200" s="5">
        <f t="shared" si="261"/>
        <v>2007</v>
      </c>
      <c r="B1200" s="6">
        <f t="shared" si="264"/>
        <v>39140</v>
      </c>
      <c r="C1200" s="7">
        <f>MAX(SUMIFS('Filing Data'!$V:$V,'Filing Data'!$D:$D,'Benchmark Value'!$B1200),C1199)</f>
        <v>2880621377.903244</v>
      </c>
      <c r="D1200" s="7">
        <f>SUMIFS('Filing Data'!$Z:$Z,'Filing Data'!$D:$D,'Benchmark Value'!$B1200)</f>
        <v>0</v>
      </c>
      <c r="E1200" s="16">
        <f t="shared" si="265"/>
        <v>-59429910.233762808</v>
      </c>
      <c r="F1200" s="10">
        <f>SUM(D$11:D1199)</f>
        <v>-47621346.711108744</v>
      </c>
      <c r="G1200" s="10">
        <f t="shared" si="258"/>
        <v>365</v>
      </c>
      <c r="H1200" s="7">
        <f t="shared" si="266"/>
        <v>-162821.67187332278</v>
      </c>
      <c r="I1200" s="16">
        <f>SUMIFS('Filing Data'!$X:$X,'Filing Data'!$D:$D,'Benchmark Value'!$B1200)</f>
        <v>0</v>
      </c>
      <c r="J1200" s="16">
        <f t="shared" si="262"/>
        <v>114688091.45237686</v>
      </c>
      <c r="K1200" s="10">
        <f>SUM(I$11:I1199)</f>
        <v>85509449.152006909</v>
      </c>
      <c r="L1200" s="27">
        <f t="shared" si="259"/>
        <v>365</v>
      </c>
      <c r="M1200" s="7">
        <f t="shared" si="267"/>
        <v>314213.94918459415</v>
      </c>
      <c r="N1200" s="7">
        <f>IF(ISNA(VLOOKUP(B1200,'Distribution Data'!$G:$H,2,FALSE)),0,VLOOKUP(B1200,'Distribution Data'!$G:$H,2,FALSE))</f>
        <v>0</v>
      </c>
      <c r="O1200" s="16">
        <f>IF(ISNA(INDEX($C1199:$C$3618,MATCH(TRUE,INDEX($C1199:$C$3618&lt;&gt;$C1199,0),0))), O1199, INDEX($C1199:$C$3618,MATCH(TRUE,INDEX($C1199:$C$3618&lt;&gt;$C1199,0),0)))</f>
        <v>3095295068.1109381</v>
      </c>
      <c r="P1200" s="16">
        <f t="shared" si="257"/>
        <v>2880621377.903244</v>
      </c>
      <c r="Q1200" s="27">
        <f t="shared" si="263"/>
        <v>80</v>
      </c>
      <c r="R1200" s="7">
        <f t="shared" si="268"/>
        <v>2683421.1275961758</v>
      </c>
      <c r="S1200" s="7">
        <f t="shared" si="260"/>
        <v>2206385.5065382589</v>
      </c>
      <c r="T1200" s="5">
        <f>VLOOKUP($B1200,'Benchmark Data'!$A:$B,2,FALSE)</f>
        <v>19.68</v>
      </c>
      <c r="U1200" s="12">
        <f t="shared" si="269"/>
        <v>-3.298649899630654E-2</v>
      </c>
      <c r="V1200" s="7">
        <f t="shared" si="270"/>
        <v>4203559273.7257605</v>
      </c>
    </row>
    <row r="1201" spans="1:22" x14ac:dyDescent="0.25">
      <c r="A1201" s="5">
        <f t="shared" si="261"/>
        <v>2007</v>
      </c>
      <c r="B1201" s="6">
        <f t="shared" si="264"/>
        <v>39141</v>
      </c>
      <c r="C1201" s="7">
        <f>MAX(SUMIFS('Filing Data'!$V:$V,'Filing Data'!$D:$D,'Benchmark Value'!$B1201),C1200)</f>
        <v>2880621377.903244</v>
      </c>
      <c r="D1201" s="7">
        <f>SUMIFS('Filing Data'!$Z:$Z,'Filing Data'!$D:$D,'Benchmark Value'!$B1201)</f>
        <v>0</v>
      </c>
      <c r="E1201" s="16">
        <f t="shared" si="265"/>
        <v>-59429910.233762808</v>
      </c>
      <c r="F1201" s="10">
        <f>SUM(D$11:D1200)</f>
        <v>-47621346.711108744</v>
      </c>
      <c r="G1201" s="10">
        <f t="shared" si="258"/>
        <v>365</v>
      </c>
      <c r="H1201" s="7">
        <f t="shared" si="266"/>
        <v>-162821.67187332278</v>
      </c>
      <c r="I1201" s="16">
        <f>SUMIFS('Filing Data'!$X:$X,'Filing Data'!$D:$D,'Benchmark Value'!$B1201)</f>
        <v>0</v>
      </c>
      <c r="J1201" s="16">
        <f t="shared" si="262"/>
        <v>114688091.45237686</v>
      </c>
      <c r="K1201" s="10">
        <f>SUM(I$11:I1200)</f>
        <v>85509449.152006909</v>
      </c>
      <c r="L1201" s="27">
        <f t="shared" si="259"/>
        <v>365</v>
      </c>
      <c r="M1201" s="7">
        <f t="shared" si="267"/>
        <v>314213.94918459415</v>
      </c>
      <c r="N1201" s="7">
        <f>IF(ISNA(VLOOKUP(B1201,'Distribution Data'!$G:$H,2,FALSE)),0,VLOOKUP(B1201,'Distribution Data'!$G:$H,2,FALSE))</f>
        <v>0</v>
      </c>
      <c r="O1201" s="16">
        <f>IF(ISNA(INDEX($C1200:$C$3618,MATCH(TRUE,INDEX($C1200:$C$3618&lt;&gt;$C1200,0),0))), O1200, INDEX($C1200:$C$3618,MATCH(TRUE,INDEX($C1200:$C$3618&lt;&gt;$C1200,0),0)))</f>
        <v>3095295068.1109381</v>
      </c>
      <c r="P1201" s="16">
        <f t="shared" si="257"/>
        <v>2880621377.903244</v>
      </c>
      <c r="Q1201" s="27">
        <f t="shared" si="263"/>
        <v>80</v>
      </c>
      <c r="R1201" s="7">
        <f t="shared" si="268"/>
        <v>2683421.1275961758</v>
      </c>
      <c r="S1201" s="7">
        <f t="shared" si="260"/>
        <v>2206385.5065382589</v>
      </c>
      <c r="T1201" s="5">
        <f>VLOOKUP($B1201,'Benchmark Data'!$A:$B,2,FALSE)</f>
        <v>19.86</v>
      </c>
      <c r="U1201" s="12">
        <f t="shared" si="269"/>
        <v>9.1047669929190667E-3</v>
      </c>
      <c r="V1201" s="7">
        <f t="shared" si="270"/>
        <v>4244212847.7114973</v>
      </c>
    </row>
    <row r="1202" spans="1:22" x14ac:dyDescent="0.25">
      <c r="A1202" s="5">
        <f t="shared" si="261"/>
        <v>2007</v>
      </c>
      <c r="B1202" s="6">
        <f t="shared" si="264"/>
        <v>39142</v>
      </c>
      <c r="C1202" s="7">
        <f>MAX(SUMIFS('Filing Data'!$V:$V,'Filing Data'!$D:$D,'Benchmark Value'!$B1202),C1201)</f>
        <v>2880621377.903244</v>
      </c>
      <c r="D1202" s="7">
        <f>SUMIFS('Filing Data'!$Z:$Z,'Filing Data'!$D:$D,'Benchmark Value'!$B1202)</f>
        <v>0</v>
      </c>
      <c r="E1202" s="16">
        <f t="shared" si="265"/>
        <v>-59429910.233762808</v>
      </c>
      <c r="F1202" s="10">
        <f>SUM(D$11:D1201)</f>
        <v>-47621346.711108744</v>
      </c>
      <c r="G1202" s="10">
        <f t="shared" si="258"/>
        <v>365</v>
      </c>
      <c r="H1202" s="7">
        <f t="shared" si="266"/>
        <v>-162821.67187332278</v>
      </c>
      <c r="I1202" s="16">
        <f>SUMIFS('Filing Data'!$X:$X,'Filing Data'!$D:$D,'Benchmark Value'!$B1202)</f>
        <v>0</v>
      </c>
      <c r="J1202" s="16">
        <f t="shared" si="262"/>
        <v>114688091.45237686</v>
      </c>
      <c r="K1202" s="10">
        <f>SUM(I$11:I1201)</f>
        <v>85509449.152006909</v>
      </c>
      <c r="L1202" s="27">
        <f t="shared" si="259"/>
        <v>365</v>
      </c>
      <c r="M1202" s="7">
        <f t="shared" si="267"/>
        <v>314213.94918459415</v>
      </c>
      <c r="N1202" s="7">
        <f>IF(ISNA(VLOOKUP(B1202,'Distribution Data'!$G:$H,2,FALSE)),0,VLOOKUP(B1202,'Distribution Data'!$G:$H,2,FALSE))</f>
        <v>0</v>
      </c>
      <c r="O1202" s="16">
        <f>IF(ISNA(INDEX($C1201:$C$3618,MATCH(TRUE,INDEX($C1201:$C$3618&lt;&gt;$C1201,0),0))), O1201, INDEX($C1201:$C$3618,MATCH(TRUE,INDEX($C1201:$C$3618&lt;&gt;$C1201,0),0)))</f>
        <v>3095295068.1109381</v>
      </c>
      <c r="P1202" s="16">
        <f t="shared" si="257"/>
        <v>2880621377.903244</v>
      </c>
      <c r="Q1202" s="27">
        <f t="shared" si="263"/>
        <v>80</v>
      </c>
      <c r="R1202" s="7">
        <f t="shared" si="268"/>
        <v>2683421.1275961758</v>
      </c>
      <c r="S1202" s="7">
        <f t="shared" si="260"/>
        <v>2206385.5065382589</v>
      </c>
      <c r="T1202" s="5">
        <f>VLOOKUP($B1202,'Benchmark Data'!$A:$B,2,FALSE)</f>
        <v>19.690000000000001</v>
      </c>
      <c r="U1202" s="12">
        <f t="shared" si="269"/>
        <v>-8.5967659659922716E-3</v>
      </c>
      <c r="V1202" s="7">
        <f t="shared" si="270"/>
        <v>4210089113.1721673</v>
      </c>
    </row>
    <row r="1203" spans="1:22" x14ac:dyDescent="0.25">
      <c r="A1203" s="5">
        <f t="shared" si="261"/>
        <v>2007</v>
      </c>
      <c r="B1203" s="6">
        <f t="shared" si="264"/>
        <v>39143</v>
      </c>
      <c r="C1203" s="7">
        <f>MAX(SUMIFS('Filing Data'!$V:$V,'Filing Data'!$D:$D,'Benchmark Value'!$B1203),C1202)</f>
        <v>2880621377.903244</v>
      </c>
      <c r="D1203" s="7">
        <f>SUMIFS('Filing Data'!$Z:$Z,'Filing Data'!$D:$D,'Benchmark Value'!$B1203)</f>
        <v>0</v>
      </c>
      <c r="E1203" s="16">
        <f t="shared" si="265"/>
        <v>-59429910.233762808</v>
      </c>
      <c r="F1203" s="10">
        <f>SUM(D$11:D1202)</f>
        <v>-47621346.711108744</v>
      </c>
      <c r="G1203" s="10">
        <f t="shared" si="258"/>
        <v>365</v>
      </c>
      <c r="H1203" s="7">
        <f t="shared" si="266"/>
        <v>-162821.67187332278</v>
      </c>
      <c r="I1203" s="16">
        <f>SUMIFS('Filing Data'!$X:$X,'Filing Data'!$D:$D,'Benchmark Value'!$B1203)</f>
        <v>0</v>
      </c>
      <c r="J1203" s="16">
        <f t="shared" si="262"/>
        <v>114688091.45237686</v>
      </c>
      <c r="K1203" s="10">
        <f>SUM(I$11:I1202)</f>
        <v>85509449.152006909</v>
      </c>
      <c r="L1203" s="27">
        <f t="shared" si="259"/>
        <v>365</v>
      </c>
      <c r="M1203" s="7">
        <f t="shared" si="267"/>
        <v>314213.94918459415</v>
      </c>
      <c r="N1203" s="7">
        <f>IF(ISNA(VLOOKUP(B1203,'Distribution Data'!$G:$H,2,FALSE)),0,VLOOKUP(B1203,'Distribution Data'!$G:$H,2,FALSE))</f>
        <v>0</v>
      </c>
      <c r="O1203" s="16">
        <f>IF(ISNA(INDEX($C1202:$C$3618,MATCH(TRUE,INDEX($C1202:$C$3618&lt;&gt;$C1202,0),0))), O1202, INDEX($C1202:$C$3618,MATCH(TRUE,INDEX($C1202:$C$3618&lt;&gt;$C1202,0),0)))</f>
        <v>3095295068.1109381</v>
      </c>
      <c r="P1203" s="16">
        <f t="shared" si="257"/>
        <v>2880621377.903244</v>
      </c>
      <c r="Q1203" s="27">
        <f t="shared" si="263"/>
        <v>80</v>
      </c>
      <c r="R1203" s="7">
        <f t="shared" si="268"/>
        <v>2683421.1275961758</v>
      </c>
      <c r="S1203" s="7">
        <f t="shared" si="260"/>
        <v>2206385.5065382589</v>
      </c>
      <c r="T1203" s="5">
        <f>VLOOKUP($B1203,'Benchmark Data'!$A:$B,2,FALSE)</f>
        <v>19.309999999999999</v>
      </c>
      <c r="U1203" s="12">
        <f t="shared" si="269"/>
        <v>-1.9487796210611273E-2</v>
      </c>
      <c r="V1203" s="7">
        <f t="shared" si="270"/>
        <v>4131044413.711441</v>
      </c>
    </row>
    <row r="1204" spans="1:22" x14ac:dyDescent="0.25">
      <c r="A1204" s="5">
        <f t="shared" si="261"/>
        <v>2007</v>
      </c>
      <c r="B1204" s="6">
        <f t="shared" si="264"/>
        <v>39144</v>
      </c>
      <c r="C1204" s="7">
        <f>MAX(SUMIFS('Filing Data'!$V:$V,'Filing Data'!$D:$D,'Benchmark Value'!$B1204),C1203)</f>
        <v>2880621377.903244</v>
      </c>
      <c r="D1204" s="7">
        <f>SUMIFS('Filing Data'!$Z:$Z,'Filing Data'!$D:$D,'Benchmark Value'!$B1204)</f>
        <v>0</v>
      </c>
      <c r="E1204" s="16">
        <f t="shared" si="265"/>
        <v>-59429910.233762808</v>
      </c>
      <c r="F1204" s="10">
        <f>SUM(D$11:D1203)</f>
        <v>-47621346.711108744</v>
      </c>
      <c r="G1204" s="10">
        <f t="shared" si="258"/>
        <v>365</v>
      </c>
      <c r="H1204" s="7">
        <f t="shared" si="266"/>
        <v>-162821.67187332278</v>
      </c>
      <c r="I1204" s="16">
        <f>SUMIFS('Filing Data'!$X:$X,'Filing Data'!$D:$D,'Benchmark Value'!$B1204)</f>
        <v>0</v>
      </c>
      <c r="J1204" s="16">
        <f t="shared" si="262"/>
        <v>114688091.45237686</v>
      </c>
      <c r="K1204" s="10">
        <f>SUM(I$11:I1203)</f>
        <v>85509449.152006909</v>
      </c>
      <c r="L1204" s="27">
        <f t="shared" si="259"/>
        <v>365</v>
      </c>
      <c r="M1204" s="7">
        <f t="shared" si="267"/>
        <v>314213.94918459415</v>
      </c>
      <c r="N1204" s="7">
        <f>IF(ISNA(VLOOKUP(B1204,'Distribution Data'!$G:$H,2,FALSE)),0,VLOOKUP(B1204,'Distribution Data'!$G:$H,2,FALSE))</f>
        <v>0</v>
      </c>
      <c r="O1204" s="16">
        <f>IF(ISNA(INDEX($C1203:$C$3618,MATCH(TRUE,INDEX($C1203:$C$3618&lt;&gt;$C1203,0),0))), O1203, INDEX($C1203:$C$3618,MATCH(TRUE,INDEX($C1203:$C$3618&lt;&gt;$C1203,0),0)))</f>
        <v>3095295068.1109381</v>
      </c>
      <c r="P1204" s="16">
        <f t="shared" si="257"/>
        <v>2880621377.903244</v>
      </c>
      <c r="Q1204" s="27">
        <f t="shared" si="263"/>
        <v>80</v>
      </c>
      <c r="R1204" s="7">
        <f t="shared" si="268"/>
        <v>2683421.1275961758</v>
      </c>
      <c r="S1204" s="7">
        <f t="shared" si="260"/>
        <v>2206385.5065382589</v>
      </c>
      <c r="T1204" s="5">
        <f>VLOOKUP($B1204,'Benchmark Data'!$A:$B,2,FALSE)</f>
        <v>19.309999999999999</v>
      </c>
      <c r="U1204" s="12">
        <f t="shared" si="269"/>
        <v>0</v>
      </c>
      <c r="V1204" s="7">
        <f t="shared" si="270"/>
        <v>4133250799.2179794</v>
      </c>
    </row>
    <row r="1205" spans="1:22" x14ac:dyDescent="0.25">
      <c r="A1205" s="5">
        <f t="shared" si="261"/>
        <v>2007</v>
      </c>
      <c r="B1205" s="6">
        <f t="shared" si="264"/>
        <v>39145</v>
      </c>
      <c r="C1205" s="7">
        <f>MAX(SUMIFS('Filing Data'!$V:$V,'Filing Data'!$D:$D,'Benchmark Value'!$B1205),C1204)</f>
        <v>2880621377.903244</v>
      </c>
      <c r="D1205" s="7">
        <f>SUMIFS('Filing Data'!$Z:$Z,'Filing Data'!$D:$D,'Benchmark Value'!$B1205)</f>
        <v>0</v>
      </c>
      <c r="E1205" s="16">
        <f t="shared" si="265"/>
        <v>-59429910.233762808</v>
      </c>
      <c r="F1205" s="10">
        <f>SUM(D$11:D1204)</f>
        <v>-47621346.711108744</v>
      </c>
      <c r="G1205" s="10">
        <f t="shared" si="258"/>
        <v>365</v>
      </c>
      <c r="H1205" s="7">
        <f t="shared" si="266"/>
        <v>-162821.67187332278</v>
      </c>
      <c r="I1205" s="16">
        <f>SUMIFS('Filing Data'!$X:$X,'Filing Data'!$D:$D,'Benchmark Value'!$B1205)</f>
        <v>0</v>
      </c>
      <c r="J1205" s="16">
        <f t="shared" si="262"/>
        <v>114688091.45237686</v>
      </c>
      <c r="K1205" s="10">
        <f>SUM(I$11:I1204)</f>
        <v>85509449.152006909</v>
      </c>
      <c r="L1205" s="27">
        <f t="shared" si="259"/>
        <v>365</v>
      </c>
      <c r="M1205" s="7">
        <f t="shared" si="267"/>
        <v>314213.94918459415</v>
      </c>
      <c r="N1205" s="7">
        <f>IF(ISNA(VLOOKUP(B1205,'Distribution Data'!$G:$H,2,FALSE)),0,VLOOKUP(B1205,'Distribution Data'!$G:$H,2,FALSE))</f>
        <v>0</v>
      </c>
      <c r="O1205" s="16">
        <f>IF(ISNA(INDEX($C1204:$C$3618,MATCH(TRUE,INDEX($C1204:$C$3618&lt;&gt;$C1204,0),0))), O1204, INDEX($C1204:$C$3618,MATCH(TRUE,INDEX($C1204:$C$3618&lt;&gt;$C1204,0),0)))</f>
        <v>3095295068.1109381</v>
      </c>
      <c r="P1205" s="16">
        <f t="shared" si="257"/>
        <v>2880621377.903244</v>
      </c>
      <c r="Q1205" s="27">
        <f t="shared" si="263"/>
        <v>80</v>
      </c>
      <c r="R1205" s="7">
        <f t="shared" si="268"/>
        <v>2683421.1275961758</v>
      </c>
      <c r="S1205" s="7">
        <f t="shared" si="260"/>
        <v>2206385.5065382589</v>
      </c>
      <c r="T1205" s="5">
        <f>VLOOKUP($B1205,'Benchmark Data'!$A:$B,2,FALSE)</f>
        <v>19.309999999999999</v>
      </c>
      <c r="U1205" s="12">
        <f t="shared" si="269"/>
        <v>0</v>
      </c>
      <c r="V1205" s="7">
        <f t="shared" si="270"/>
        <v>4135457184.7245178</v>
      </c>
    </row>
    <row r="1206" spans="1:22" x14ac:dyDescent="0.25">
      <c r="A1206" s="5">
        <f t="shared" si="261"/>
        <v>2007</v>
      </c>
      <c r="B1206" s="6">
        <f t="shared" si="264"/>
        <v>39146</v>
      </c>
      <c r="C1206" s="7">
        <f>MAX(SUMIFS('Filing Data'!$V:$V,'Filing Data'!$D:$D,'Benchmark Value'!$B1206),C1205)</f>
        <v>2880621377.903244</v>
      </c>
      <c r="D1206" s="7">
        <f>SUMIFS('Filing Data'!$Z:$Z,'Filing Data'!$D:$D,'Benchmark Value'!$B1206)</f>
        <v>0</v>
      </c>
      <c r="E1206" s="16">
        <f t="shared" si="265"/>
        <v>-59429910.233762808</v>
      </c>
      <c r="F1206" s="10">
        <f>SUM(D$11:D1205)</f>
        <v>-47621346.711108744</v>
      </c>
      <c r="G1206" s="10">
        <f t="shared" si="258"/>
        <v>365</v>
      </c>
      <c r="H1206" s="7">
        <f t="shared" si="266"/>
        <v>-162821.67187332278</v>
      </c>
      <c r="I1206" s="16">
        <f>SUMIFS('Filing Data'!$X:$X,'Filing Data'!$D:$D,'Benchmark Value'!$B1206)</f>
        <v>0</v>
      </c>
      <c r="J1206" s="16">
        <f t="shared" si="262"/>
        <v>114688091.45237686</v>
      </c>
      <c r="K1206" s="10">
        <f>SUM(I$11:I1205)</f>
        <v>85509449.152006909</v>
      </c>
      <c r="L1206" s="27">
        <f t="shared" si="259"/>
        <v>365</v>
      </c>
      <c r="M1206" s="7">
        <f t="shared" si="267"/>
        <v>314213.94918459415</v>
      </c>
      <c r="N1206" s="7">
        <f>IF(ISNA(VLOOKUP(B1206,'Distribution Data'!$G:$H,2,FALSE)),0,VLOOKUP(B1206,'Distribution Data'!$G:$H,2,FALSE))</f>
        <v>0</v>
      </c>
      <c r="O1206" s="16">
        <f>IF(ISNA(INDEX($C1205:$C$3618,MATCH(TRUE,INDEX($C1205:$C$3618&lt;&gt;$C1205,0),0))), O1205, INDEX($C1205:$C$3618,MATCH(TRUE,INDEX($C1205:$C$3618&lt;&gt;$C1205,0),0)))</f>
        <v>3095295068.1109381</v>
      </c>
      <c r="P1206" s="16">
        <f t="shared" si="257"/>
        <v>2880621377.903244</v>
      </c>
      <c r="Q1206" s="27">
        <f t="shared" si="263"/>
        <v>80</v>
      </c>
      <c r="R1206" s="7">
        <f t="shared" si="268"/>
        <v>2683421.1275961758</v>
      </c>
      <c r="S1206" s="7">
        <f t="shared" si="260"/>
        <v>2206385.5065382589</v>
      </c>
      <c r="T1206" s="5">
        <f>VLOOKUP($B1206,'Benchmark Data'!$A:$B,2,FALSE)</f>
        <v>18.600000000000001</v>
      </c>
      <c r="U1206" s="12">
        <f t="shared" si="269"/>
        <v>-3.7461515721267401E-2</v>
      </c>
      <c r="V1206" s="7">
        <f t="shared" si="270"/>
        <v>3985608955.9817348</v>
      </c>
    </row>
    <row r="1207" spans="1:22" x14ac:dyDescent="0.25">
      <c r="A1207" s="5">
        <f t="shared" si="261"/>
        <v>2007</v>
      </c>
      <c r="B1207" s="6">
        <f t="shared" si="264"/>
        <v>39147</v>
      </c>
      <c r="C1207" s="7">
        <f>MAX(SUMIFS('Filing Data'!$V:$V,'Filing Data'!$D:$D,'Benchmark Value'!$B1207),C1206)</f>
        <v>2880621377.903244</v>
      </c>
      <c r="D1207" s="7">
        <f>SUMIFS('Filing Data'!$Z:$Z,'Filing Data'!$D:$D,'Benchmark Value'!$B1207)</f>
        <v>0</v>
      </c>
      <c r="E1207" s="16">
        <f t="shared" si="265"/>
        <v>-59429910.233762808</v>
      </c>
      <c r="F1207" s="10">
        <f>SUM(D$11:D1206)</f>
        <v>-47621346.711108744</v>
      </c>
      <c r="G1207" s="10">
        <f t="shared" si="258"/>
        <v>365</v>
      </c>
      <c r="H1207" s="7">
        <f t="shared" si="266"/>
        <v>-162821.67187332278</v>
      </c>
      <c r="I1207" s="16">
        <f>SUMIFS('Filing Data'!$X:$X,'Filing Data'!$D:$D,'Benchmark Value'!$B1207)</f>
        <v>0</v>
      </c>
      <c r="J1207" s="16">
        <f t="shared" si="262"/>
        <v>114688091.45237686</v>
      </c>
      <c r="K1207" s="10">
        <f>SUM(I$11:I1206)</f>
        <v>85509449.152006909</v>
      </c>
      <c r="L1207" s="27">
        <f t="shared" si="259"/>
        <v>365</v>
      </c>
      <c r="M1207" s="7">
        <f t="shared" si="267"/>
        <v>314213.94918459415</v>
      </c>
      <c r="N1207" s="7">
        <f>IF(ISNA(VLOOKUP(B1207,'Distribution Data'!$G:$H,2,FALSE)),0,VLOOKUP(B1207,'Distribution Data'!$G:$H,2,FALSE))</f>
        <v>0</v>
      </c>
      <c r="O1207" s="16">
        <f>IF(ISNA(INDEX($C1206:$C$3618,MATCH(TRUE,INDEX($C1206:$C$3618&lt;&gt;$C1206,0),0))), O1206, INDEX($C1206:$C$3618,MATCH(TRUE,INDEX($C1206:$C$3618&lt;&gt;$C1206,0),0)))</f>
        <v>3095295068.1109381</v>
      </c>
      <c r="P1207" s="16">
        <f t="shared" si="257"/>
        <v>2880621377.903244</v>
      </c>
      <c r="Q1207" s="27">
        <f t="shared" si="263"/>
        <v>80</v>
      </c>
      <c r="R1207" s="7">
        <f t="shared" si="268"/>
        <v>2683421.1275961758</v>
      </c>
      <c r="S1207" s="7">
        <f t="shared" si="260"/>
        <v>2206385.5065382589</v>
      </c>
      <c r="T1207" s="5">
        <f>VLOOKUP($B1207,'Benchmark Data'!$A:$B,2,FALSE)</f>
        <v>19.239999999999998</v>
      </c>
      <c r="U1207" s="12">
        <f t="shared" si="269"/>
        <v>3.3829864518404668E-2</v>
      </c>
      <c r="V1207" s="7">
        <f t="shared" si="270"/>
        <v>4124954574.3822675</v>
      </c>
    </row>
    <row r="1208" spans="1:22" x14ac:dyDescent="0.25">
      <c r="A1208" s="5">
        <f t="shared" si="261"/>
        <v>2007</v>
      </c>
      <c r="B1208" s="6">
        <f t="shared" si="264"/>
        <v>39148</v>
      </c>
      <c r="C1208" s="7">
        <f>MAX(SUMIFS('Filing Data'!$V:$V,'Filing Data'!$D:$D,'Benchmark Value'!$B1208),C1207)</f>
        <v>2880621377.903244</v>
      </c>
      <c r="D1208" s="7">
        <f>SUMIFS('Filing Data'!$Z:$Z,'Filing Data'!$D:$D,'Benchmark Value'!$B1208)</f>
        <v>0</v>
      </c>
      <c r="E1208" s="16">
        <f t="shared" si="265"/>
        <v>-59429910.233762808</v>
      </c>
      <c r="F1208" s="10">
        <f>SUM(D$11:D1207)</f>
        <v>-47621346.711108744</v>
      </c>
      <c r="G1208" s="10">
        <f t="shared" si="258"/>
        <v>365</v>
      </c>
      <c r="H1208" s="7">
        <f t="shared" si="266"/>
        <v>-162821.67187332278</v>
      </c>
      <c r="I1208" s="16">
        <f>SUMIFS('Filing Data'!$X:$X,'Filing Data'!$D:$D,'Benchmark Value'!$B1208)</f>
        <v>0</v>
      </c>
      <c r="J1208" s="16">
        <f t="shared" si="262"/>
        <v>114688091.45237686</v>
      </c>
      <c r="K1208" s="10">
        <f>SUM(I$11:I1207)</f>
        <v>85509449.152006909</v>
      </c>
      <c r="L1208" s="27">
        <f t="shared" si="259"/>
        <v>365</v>
      </c>
      <c r="M1208" s="7">
        <f t="shared" si="267"/>
        <v>314213.94918459415</v>
      </c>
      <c r="N1208" s="7">
        <f>IF(ISNA(VLOOKUP(B1208,'Distribution Data'!$G:$H,2,FALSE)),0,VLOOKUP(B1208,'Distribution Data'!$G:$H,2,FALSE))</f>
        <v>0</v>
      </c>
      <c r="O1208" s="16">
        <f>IF(ISNA(INDEX($C1207:$C$3618,MATCH(TRUE,INDEX($C1207:$C$3618&lt;&gt;$C1207,0),0))), O1207, INDEX($C1207:$C$3618,MATCH(TRUE,INDEX($C1207:$C$3618&lt;&gt;$C1207,0),0)))</f>
        <v>3095295068.1109381</v>
      </c>
      <c r="P1208" s="16">
        <f t="shared" si="257"/>
        <v>2880621377.903244</v>
      </c>
      <c r="Q1208" s="27">
        <f t="shared" si="263"/>
        <v>80</v>
      </c>
      <c r="R1208" s="7">
        <f t="shared" si="268"/>
        <v>2683421.1275961758</v>
      </c>
      <c r="S1208" s="7">
        <f t="shared" si="260"/>
        <v>2206385.5065382589</v>
      </c>
      <c r="T1208" s="5">
        <f>VLOOKUP($B1208,'Benchmark Data'!$A:$B,2,FALSE)</f>
        <v>18.97</v>
      </c>
      <c r="U1208" s="12">
        <f t="shared" si="269"/>
        <v>-1.4132661290637553E-2</v>
      </c>
      <c r="V1208" s="7">
        <f t="shared" si="270"/>
        <v>4069274383.2212796</v>
      </c>
    </row>
    <row r="1209" spans="1:22" x14ac:dyDescent="0.25">
      <c r="A1209" s="5">
        <f t="shared" si="261"/>
        <v>2007</v>
      </c>
      <c r="B1209" s="6">
        <f t="shared" si="264"/>
        <v>39149</v>
      </c>
      <c r="C1209" s="7">
        <f>MAX(SUMIFS('Filing Data'!$V:$V,'Filing Data'!$D:$D,'Benchmark Value'!$B1209),C1208)</f>
        <v>2880621377.903244</v>
      </c>
      <c r="D1209" s="7">
        <f>SUMIFS('Filing Data'!$Z:$Z,'Filing Data'!$D:$D,'Benchmark Value'!$B1209)</f>
        <v>0</v>
      </c>
      <c r="E1209" s="16">
        <f t="shared" si="265"/>
        <v>-59429910.233762808</v>
      </c>
      <c r="F1209" s="10">
        <f>SUM(D$11:D1208)</f>
        <v>-47621346.711108744</v>
      </c>
      <c r="G1209" s="10">
        <f t="shared" si="258"/>
        <v>365</v>
      </c>
      <c r="H1209" s="7">
        <f t="shared" si="266"/>
        <v>-162821.67187332278</v>
      </c>
      <c r="I1209" s="16">
        <f>SUMIFS('Filing Data'!$X:$X,'Filing Data'!$D:$D,'Benchmark Value'!$B1209)</f>
        <v>0</v>
      </c>
      <c r="J1209" s="16">
        <f t="shared" si="262"/>
        <v>114688091.45237686</v>
      </c>
      <c r="K1209" s="10">
        <f>SUM(I$11:I1208)</f>
        <v>85509449.152006909</v>
      </c>
      <c r="L1209" s="27">
        <f t="shared" si="259"/>
        <v>365</v>
      </c>
      <c r="M1209" s="7">
        <f t="shared" si="267"/>
        <v>314213.94918459415</v>
      </c>
      <c r="N1209" s="7">
        <f>IF(ISNA(VLOOKUP(B1209,'Distribution Data'!$G:$H,2,FALSE)),0,VLOOKUP(B1209,'Distribution Data'!$G:$H,2,FALSE))</f>
        <v>0</v>
      </c>
      <c r="O1209" s="16">
        <f>IF(ISNA(INDEX($C1208:$C$3618,MATCH(TRUE,INDEX($C1208:$C$3618&lt;&gt;$C1208,0),0))), O1208, INDEX($C1208:$C$3618,MATCH(TRUE,INDEX($C1208:$C$3618&lt;&gt;$C1208,0),0)))</f>
        <v>3095295068.1109381</v>
      </c>
      <c r="P1209" s="16">
        <f t="shared" si="257"/>
        <v>2880621377.903244</v>
      </c>
      <c r="Q1209" s="27">
        <f t="shared" si="263"/>
        <v>80</v>
      </c>
      <c r="R1209" s="7">
        <f t="shared" si="268"/>
        <v>2683421.1275961758</v>
      </c>
      <c r="S1209" s="7">
        <f t="shared" si="260"/>
        <v>2206385.5065382589</v>
      </c>
      <c r="T1209" s="5">
        <f>VLOOKUP($B1209,'Benchmark Data'!$A:$B,2,FALSE)</f>
        <v>19.28</v>
      </c>
      <c r="U1209" s="12">
        <f t="shared" si="269"/>
        <v>1.6209505235476908E-2</v>
      </c>
      <c r="V1209" s="7">
        <f t="shared" si="270"/>
        <v>4137979190.3829899</v>
      </c>
    </row>
    <row r="1210" spans="1:22" x14ac:dyDescent="0.25">
      <c r="A1210" s="5">
        <f t="shared" si="261"/>
        <v>2007</v>
      </c>
      <c r="B1210" s="6">
        <f t="shared" si="264"/>
        <v>39150</v>
      </c>
      <c r="C1210" s="7">
        <f>MAX(SUMIFS('Filing Data'!$V:$V,'Filing Data'!$D:$D,'Benchmark Value'!$B1210),C1209)</f>
        <v>2880621377.903244</v>
      </c>
      <c r="D1210" s="7">
        <f>SUMIFS('Filing Data'!$Z:$Z,'Filing Data'!$D:$D,'Benchmark Value'!$B1210)</f>
        <v>0</v>
      </c>
      <c r="E1210" s="16">
        <f t="shared" si="265"/>
        <v>-59429910.233762808</v>
      </c>
      <c r="F1210" s="10">
        <f>SUM(D$11:D1209)</f>
        <v>-47621346.711108744</v>
      </c>
      <c r="G1210" s="10">
        <f t="shared" si="258"/>
        <v>365</v>
      </c>
      <c r="H1210" s="7">
        <f t="shared" si="266"/>
        <v>-162821.67187332278</v>
      </c>
      <c r="I1210" s="16">
        <f>SUMIFS('Filing Data'!$X:$X,'Filing Data'!$D:$D,'Benchmark Value'!$B1210)</f>
        <v>0</v>
      </c>
      <c r="J1210" s="16">
        <f t="shared" si="262"/>
        <v>114688091.45237686</v>
      </c>
      <c r="K1210" s="10">
        <f>SUM(I$11:I1209)</f>
        <v>85509449.152006909</v>
      </c>
      <c r="L1210" s="27">
        <f t="shared" si="259"/>
        <v>365</v>
      </c>
      <c r="M1210" s="7">
        <f t="shared" si="267"/>
        <v>314213.94918459415</v>
      </c>
      <c r="N1210" s="7">
        <f>IF(ISNA(VLOOKUP(B1210,'Distribution Data'!$G:$H,2,FALSE)),0,VLOOKUP(B1210,'Distribution Data'!$G:$H,2,FALSE))</f>
        <v>0</v>
      </c>
      <c r="O1210" s="16">
        <f>IF(ISNA(INDEX($C1209:$C$3618,MATCH(TRUE,INDEX($C1209:$C$3618&lt;&gt;$C1209,0),0))), O1209, INDEX($C1209:$C$3618,MATCH(TRUE,INDEX($C1209:$C$3618&lt;&gt;$C1209,0),0)))</f>
        <v>3095295068.1109381</v>
      </c>
      <c r="P1210" s="16">
        <f t="shared" si="257"/>
        <v>2880621377.903244</v>
      </c>
      <c r="Q1210" s="27">
        <f t="shared" si="263"/>
        <v>80</v>
      </c>
      <c r="R1210" s="7">
        <f t="shared" si="268"/>
        <v>2683421.1275961758</v>
      </c>
      <c r="S1210" s="7">
        <f t="shared" si="260"/>
        <v>2206385.5065382589</v>
      </c>
      <c r="T1210" s="5">
        <f>VLOOKUP($B1210,'Benchmark Data'!$A:$B,2,FALSE)</f>
        <v>19.53</v>
      </c>
      <c r="U1210" s="12">
        <f t="shared" si="269"/>
        <v>1.2883455706187964E-2</v>
      </c>
      <c r="V1210" s="7">
        <f t="shared" si="270"/>
        <v>4193841945.059432</v>
      </c>
    </row>
    <row r="1211" spans="1:22" x14ac:dyDescent="0.25">
      <c r="A1211" s="5">
        <f t="shared" si="261"/>
        <v>2007</v>
      </c>
      <c r="B1211" s="6">
        <f t="shared" si="264"/>
        <v>39151</v>
      </c>
      <c r="C1211" s="7">
        <f>MAX(SUMIFS('Filing Data'!$V:$V,'Filing Data'!$D:$D,'Benchmark Value'!$B1211),C1210)</f>
        <v>2880621377.903244</v>
      </c>
      <c r="D1211" s="7">
        <f>SUMIFS('Filing Data'!$Z:$Z,'Filing Data'!$D:$D,'Benchmark Value'!$B1211)</f>
        <v>0</v>
      </c>
      <c r="E1211" s="16">
        <f t="shared" si="265"/>
        <v>-59429910.233762808</v>
      </c>
      <c r="F1211" s="10">
        <f>SUM(D$11:D1210)</f>
        <v>-47621346.711108744</v>
      </c>
      <c r="G1211" s="10">
        <f t="shared" si="258"/>
        <v>365</v>
      </c>
      <c r="H1211" s="7">
        <f t="shared" si="266"/>
        <v>-162821.67187332278</v>
      </c>
      <c r="I1211" s="16">
        <f>SUMIFS('Filing Data'!$X:$X,'Filing Data'!$D:$D,'Benchmark Value'!$B1211)</f>
        <v>0</v>
      </c>
      <c r="J1211" s="16">
        <f t="shared" si="262"/>
        <v>114688091.45237686</v>
      </c>
      <c r="K1211" s="10">
        <f>SUM(I$11:I1210)</f>
        <v>85509449.152006909</v>
      </c>
      <c r="L1211" s="27">
        <f t="shared" si="259"/>
        <v>365</v>
      </c>
      <c r="M1211" s="7">
        <f t="shared" si="267"/>
        <v>314213.94918459415</v>
      </c>
      <c r="N1211" s="7">
        <f>IF(ISNA(VLOOKUP(B1211,'Distribution Data'!$G:$H,2,FALSE)),0,VLOOKUP(B1211,'Distribution Data'!$G:$H,2,FALSE))</f>
        <v>0</v>
      </c>
      <c r="O1211" s="16">
        <f>IF(ISNA(INDEX($C1210:$C$3618,MATCH(TRUE,INDEX($C1210:$C$3618&lt;&gt;$C1210,0),0))), O1210, INDEX($C1210:$C$3618,MATCH(TRUE,INDEX($C1210:$C$3618&lt;&gt;$C1210,0),0)))</f>
        <v>3095295068.1109381</v>
      </c>
      <c r="P1211" s="16">
        <f t="shared" si="257"/>
        <v>2880621377.903244</v>
      </c>
      <c r="Q1211" s="27">
        <f t="shared" si="263"/>
        <v>80</v>
      </c>
      <c r="R1211" s="7">
        <f t="shared" si="268"/>
        <v>2683421.1275961758</v>
      </c>
      <c r="S1211" s="7">
        <f t="shared" si="260"/>
        <v>2206385.5065382589</v>
      </c>
      <c r="T1211" s="5">
        <f>VLOOKUP($B1211,'Benchmark Data'!$A:$B,2,FALSE)</f>
        <v>19.53</v>
      </c>
      <c r="U1211" s="12">
        <f t="shared" si="269"/>
        <v>0</v>
      </c>
      <c r="V1211" s="7">
        <f t="shared" si="270"/>
        <v>4196048330.5659704</v>
      </c>
    </row>
    <row r="1212" spans="1:22" x14ac:dyDescent="0.25">
      <c r="A1212" s="5">
        <f t="shared" si="261"/>
        <v>2007</v>
      </c>
      <c r="B1212" s="6">
        <f t="shared" si="264"/>
        <v>39152</v>
      </c>
      <c r="C1212" s="7">
        <f>MAX(SUMIFS('Filing Data'!$V:$V,'Filing Data'!$D:$D,'Benchmark Value'!$B1212),C1211)</f>
        <v>2880621377.903244</v>
      </c>
      <c r="D1212" s="7">
        <f>SUMIFS('Filing Data'!$Z:$Z,'Filing Data'!$D:$D,'Benchmark Value'!$B1212)</f>
        <v>0</v>
      </c>
      <c r="E1212" s="16">
        <f t="shared" si="265"/>
        <v>-59429910.233762808</v>
      </c>
      <c r="F1212" s="10">
        <f>SUM(D$11:D1211)</f>
        <v>-47621346.711108744</v>
      </c>
      <c r="G1212" s="10">
        <f t="shared" si="258"/>
        <v>365</v>
      </c>
      <c r="H1212" s="7">
        <f t="shared" si="266"/>
        <v>-162821.67187332278</v>
      </c>
      <c r="I1212" s="16">
        <f>SUMIFS('Filing Data'!$X:$X,'Filing Data'!$D:$D,'Benchmark Value'!$B1212)</f>
        <v>0</v>
      </c>
      <c r="J1212" s="16">
        <f t="shared" si="262"/>
        <v>114688091.45237686</v>
      </c>
      <c r="K1212" s="10">
        <f>SUM(I$11:I1211)</f>
        <v>85509449.152006909</v>
      </c>
      <c r="L1212" s="27">
        <f t="shared" si="259"/>
        <v>365</v>
      </c>
      <c r="M1212" s="7">
        <f t="shared" si="267"/>
        <v>314213.94918459415</v>
      </c>
      <c r="N1212" s="7">
        <f>IF(ISNA(VLOOKUP(B1212,'Distribution Data'!$G:$H,2,FALSE)),0,VLOOKUP(B1212,'Distribution Data'!$G:$H,2,FALSE))</f>
        <v>0</v>
      </c>
      <c r="O1212" s="16">
        <f>IF(ISNA(INDEX($C1211:$C$3618,MATCH(TRUE,INDEX($C1211:$C$3618&lt;&gt;$C1211,0),0))), O1211, INDEX($C1211:$C$3618,MATCH(TRUE,INDEX($C1211:$C$3618&lt;&gt;$C1211,0),0)))</f>
        <v>3095295068.1109381</v>
      </c>
      <c r="P1212" s="16">
        <f t="shared" si="257"/>
        <v>2880621377.903244</v>
      </c>
      <c r="Q1212" s="27">
        <f t="shared" si="263"/>
        <v>80</v>
      </c>
      <c r="R1212" s="7">
        <f t="shared" si="268"/>
        <v>2683421.1275961758</v>
      </c>
      <c r="S1212" s="7">
        <f t="shared" si="260"/>
        <v>2206385.5065382589</v>
      </c>
      <c r="T1212" s="5">
        <f>VLOOKUP($B1212,'Benchmark Data'!$A:$B,2,FALSE)</f>
        <v>19.53</v>
      </c>
      <c r="U1212" s="12">
        <f t="shared" si="269"/>
        <v>0</v>
      </c>
      <c r="V1212" s="7">
        <f t="shared" si="270"/>
        <v>4198254716.0725088</v>
      </c>
    </row>
    <row r="1213" spans="1:22" x14ac:dyDescent="0.25">
      <c r="A1213" s="5">
        <f t="shared" si="261"/>
        <v>2007</v>
      </c>
      <c r="B1213" s="6">
        <f t="shared" si="264"/>
        <v>39153</v>
      </c>
      <c r="C1213" s="7">
        <f>MAX(SUMIFS('Filing Data'!$V:$V,'Filing Data'!$D:$D,'Benchmark Value'!$B1213),C1212)</f>
        <v>2880621377.903244</v>
      </c>
      <c r="D1213" s="7">
        <f>SUMIFS('Filing Data'!$Z:$Z,'Filing Data'!$D:$D,'Benchmark Value'!$B1213)</f>
        <v>0</v>
      </c>
      <c r="E1213" s="16">
        <f t="shared" si="265"/>
        <v>-59429910.233762808</v>
      </c>
      <c r="F1213" s="10">
        <f>SUM(D$11:D1212)</f>
        <v>-47621346.711108744</v>
      </c>
      <c r="G1213" s="10">
        <f t="shared" si="258"/>
        <v>365</v>
      </c>
      <c r="H1213" s="7">
        <f t="shared" si="266"/>
        <v>-162821.67187332278</v>
      </c>
      <c r="I1213" s="16">
        <f>SUMIFS('Filing Data'!$X:$X,'Filing Data'!$D:$D,'Benchmark Value'!$B1213)</f>
        <v>0</v>
      </c>
      <c r="J1213" s="16">
        <f t="shared" si="262"/>
        <v>114688091.45237686</v>
      </c>
      <c r="K1213" s="10">
        <f>SUM(I$11:I1212)</f>
        <v>85509449.152006909</v>
      </c>
      <c r="L1213" s="27">
        <f t="shared" si="259"/>
        <v>365</v>
      </c>
      <c r="M1213" s="7">
        <f t="shared" si="267"/>
        <v>314213.94918459415</v>
      </c>
      <c r="N1213" s="7">
        <f>IF(ISNA(VLOOKUP(B1213,'Distribution Data'!$G:$H,2,FALSE)),0,VLOOKUP(B1213,'Distribution Data'!$G:$H,2,FALSE))</f>
        <v>0</v>
      </c>
      <c r="O1213" s="16">
        <f>IF(ISNA(INDEX($C1212:$C$3618,MATCH(TRUE,INDEX($C1212:$C$3618&lt;&gt;$C1212,0),0))), O1212, INDEX($C1212:$C$3618,MATCH(TRUE,INDEX($C1212:$C$3618&lt;&gt;$C1212,0),0)))</f>
        <v>3095295068.1109381</v>
      </c>
      <c r="P1213" s="16">
        <f t="shared" ref="P1213:P1276" si="271">C1212</f>
        <v>2880621377.903244</v>
      </c>
      <c r="Q1213" s="27">
        <f t="shared" si="263"/>
        <v>80</v>
      </c>
      <c r="R1213" s="7">
        <f t="shared" si="268"/>
        <v>2683421.1275961758</v>
      </c>
      <c r="S1213" s="7">
        <f t="shared" si="260"/>
        <v>2206385.5065382589</v>
      </c>
      <c r="T1213" s="5">
        <f>VLOOKUP($B1213,'Benchmark Data'!$A:$B,2,FALSE)</f>
        <v>19.64</v>
      </c>
      <c r="U1213" s="12">
        <f t="shared" si="269"/>
        <v>5.6165580377323006E-3</v>
      </c>
      <c r="V1213" s="7">
        <f t="shared" si="270"/>
        <v>4224107185.4893379</v>
      </c>
    </row>
    <row r="1214" spans="1:22" x14ac:dyDescent="0.25">
      <c r="A1214" s="5">
        <f t="shared" si="261"/>
        <v>2007</v>
      </c>
      <c r="B1214" s="6">
        <f t="shared" si="264"/>
        <v>39154</v>
      </c>
      <c r="C1214" s="7">
        <f>MAX(SUMIFS('Filing Data'!$V:$V,'Filing Data'!$D:$D,'Benchmark Value'!$B1214),C1213)</f>
        <v>2880621377.903244</v>
      </c>
      <c r="D1214" s="7">
        <f>SUMIFS('Filing Data'!$Z:$Z,'Filing Data'!$D:$D,'Benchmark Value'!$B1214)</f>
        <v>0</v>
      </c>
      <c r="E1214" s="16">
        <f t="shared" si="265"/>
        <v>-59429910.233762808</v>
      </c>
      <c r="F1214" s="10">
        <f>SUM(D$11:D1213)</f>
        <v>-47621346.711108744</v>
      </c>
      <c r="G1214" s="10">
        <f t="shared" si="258"/>
        <v>365</v>
      </c>
      <c r="H1214" s="7">
        <f t="shared" si="266"/>
        <v>-162821.67187332278</v>
      </c>
      <c r="I1214" s="16">
        <f>SUMIFS('Filing Data'!$X:$X,'Filing Data'!$D:$D,'Benchmark Value'!$B1214)</f>
        <v>0</v>
      </c>
      <c r="J1214" s="16">
        <f t="shared" si="262"/>
        <v>114688091.45237686</v>
      </c>
      <c r="K1214" s="10">
        <f>SUM(I$11:I1213)</f>
        <v>85509449.152006909</v>
      </c>
      <c r="L1214" s="27">
        <f t="shared" si="259"/>
        <v>365</v>
      </c>
      <c r="M1214" s="7">
        <f t="shared" si="267"/>
        <v>314213.94918459415</v>
      </c>
      <c r="N1214" s="7">
        <f>IF(ISNA(VLOOKUP(B1214,'Distribution Data'!$G:$H,2,FALSE)),0,VLOOKUP(B1214,'Distribution Data'!$G:$H,2,FALSE))</f>
        <v>0</v>
      </c>
      <c r="O1214" s="16">
        <f>IF(ISNA(INDEX($C1213:$C$3618,MATCH(TRUE,INDEX($C1213:$C$3618&lt;&gt;$C1213,0),0))), O1213, INDEX($C1213:$C$3618,MATCH(TRUE,INDEX($C1213:$C$3618&lt;&gt;$C1213,0),0)))</f>
        <v>3095295068.1109381</v>
      </c>
      <c r="P1214" s="16">
        <f t="shared" si="271"/>
        <v>2880621377.903244</v>
      </c>
      <c r="Q1214" s="27">
        <f t="shared" si="263"/>
        <v>80</v>
      </c>
      <c r="R1214" s="7">
        <f t="shared" si="268"/>
        <v>2683421.1275961758</v>
      </c>
      <c r="S1214" s="7">
        <f t="shared" si="260"/>
        <v>2206385.5065382589</v>
      </c>
      <c r="T1214" s="5">
        <f>VLOOKUP($B1214,'Benchmark Data'!$A:$B,2,FALSE)</f>
        <v>19.170000000000002</v>
      </c>
      <c r="U1214" s="12">
        <f t="shared" si="269"/>
        <v>-2.4221745868766666E-2</v>
      </c>
      <c r="V1214" s="7">
        <f t="shared" si="270"/>
        <v>4125227502.9113555</v>
      </c>
    </row>
    <row r="1215" spans="1:22" x14ac:dyDescent="0.25">
      <c r="A1215" s="5">
        <f t="shared" si="261"/>
        <v>2007</v>
      </c>
      <c r="B1215" s="6">
        <f t="shared" si="264"/>
        <v>39155</v>
      </c>
      <c r="C1215" s="7">
        <f>MAX(SUMIFS('Filing Data'!$V:$V,'Filing Data'!$D:$D,'Benchmark Value'!$B1215),C1214)</f>
        <v>2880621377.903244</v>
      </c>
      <c r="D1215" s="7">
        <f>SUMIFS('Filing Data'!$Z:$Z,'Filing Data'!$D:$D,'Benchmark Value'!$B1215)</f>
        <v>0</v>
      </c>
      <c r="E1215" s="16">
        <f t="shared" si="265"/>
        <v>-59429910.233762808</v>
      </c>
      <c r="F1215" s="10">
        <f>SUM(D$11:D1214)</f>
        <v>-47621346.711108744</v>
      </c>
      <c r="G1215" s="10">
        <f t="shared" si="258"/>
        <v>365</v>
      </c>
      <c r="H1215" s="7">
        <f t="shared" si="266"/>
        <v>-162821.67187332278</v>
      </c>
      <c r="I1215" s="16">
        <f>SUMIFS('Filing Data'!$X:$X,'Filing Data'!$D:$D,'Benchmark Value'!$B1215)</f>
        <v>0</v>
      </c>
      <c r="J1215" s="16">
        <f t="shared" si="262"/>
        <v>114688091.45237686</v>
      </c>
      <c r="K1215" s="10">
        <f>SUM(I$11:I1214)</f>
        <v>85509449.152006909</v>
      </c>
      <c r="L1215" s="27">
        <f t="shared" si="259"/>
        <v>365</v>
      </c>
      <c r="M1215" s="7">
        <f t="shared" si="267"/>
        <v>314213.94918459415</v>
      </c>
      <c r="N1215" s="7">
        <f>IF(ISNA(VLOOKUP(B1215,'Distribution Data'!$G:$H,2,FALSE)),0,VLOOKUP(B1215,'Distribution Data'!$G:$H,2,FALSE))</f>
        <v>0</v>
      </c>
      <c r="O1215" s="16">
        <f>IF(ISNA(INDEX($C1214:$C$3618,MATCH(TRUE,INDEX($C1214:$C$3618&lt;&gt;$C1214,0),0))), O1214, INDEX($C1214:$C$3618,MATCH(TRUE,INDEX($C1214:$C$3618&lt;&gt;$C1214,0),0)))</f>
        <v>3095295068.1109381</v>
      </c>
      <c r="P1215" s="16">
        <f t="shared" si="271"/>
        <v>2880621377.903244</v>
      </c>
      <c r="Q1215" s="27">
        <f t="shared" si="263"/>
        <v>80</v>
      </c>
      <c r="R1215" s="7">
        <f t="shared" si="268"/>
        <v>2683421.1275961758</v>
      </c>
      <c r="S1215" s="7">
        <f t="shared" si="260"/>
        <v>2206385.5065382589</v>
      </c>
      <c r="T1215" s="5">
        <f>VLOOKUP($B1215,'Benchmark Data'!$A:$B,2,FALSE)</f>
        <v>19.25</v>
      </c>
      <c r="U1215" s="12">
        <f t="shared" si="269"/>
        <v>4.1645036762400153E-3</v>
      </c>
      <c r="V1215" s="7">
        <f t="shared" si="270"/>
        <v>4144649235.3262353</v>
      </c>
    </row>
    <row r="1216" spans="1:22" x14ac:dyDescent="0.25">
      <c r="A1216" s="5">
        <f t="shared" si="261"/>
        <v>2007</v>
      </c>
      <c r="B1216" s="6">
        <f t="shared" si="264"/>
        <v>39156</v>
      </c>
      <c r="C1216" s="7">
        <f>MAX(SUMIFS('Filing Data'!$V:$V,'Filing Data'!$D:$D,'Benchmark Value'!$B1216),C1215)</f>
        <v>2880621377.903244</v>
      </c>
      <c r="D1216" s="7">
        <f>SUMIFS('Filing Data'!$Z:$Z,'Filing Data'!$D:$D,'Benchmark Value'!$B1216)</f>
        <v>0</v>
      </c>
      <c r="E1216" s="16">
        <f t="shared" si="265"/>
        <v>-59429910.233762808</v>
      </c>
      <c r="F1216" s="10">
        <f>SUM(D$11:D1215)</f>
        <v>-47621346.711108744</v>
      </c>
      <c r="G1216" s="10">
        <f t="shared" si="258"/>
        <v>365</v>
      </c>
      <c r="H1216" s="7">
        <f t="shared" si="266"/>
        <v>-162821.67187332278</v>
      </c>
      <c r="I1216" s="16">
        <f>SUMIFS('Filing Data'!$X:$X,'Filing Data'!$D:$D,'Benchmark Value'!$B1216)</f>
        <v>0</v>
      </c>
      <c r="J1216" s="16">
        <f t="shared" si="262"/>
        <v>114688091.45237686</v>
      </c>
      <c r="K1216" s="10">
        <f>SUM(I$11:I1215)</f>
        <v>85509449.152006909</v>
      </c>
      <c r="L1216" s="27">
        <f t="shared" si="259"/>
        <v>365</v>
      </c>
      <c r="M1216" s="7">
        <f t="shared" si="267"/>
        <v>314213.94918459415</v>
      </c>
      <c r="N1216" s="7">
        <f>IF(ISNA(VLOOKUP(B1216,'Distribution Data'!$G:$H,2,FALSE)),0,VLOOKUP(B1216,'Distribution Data'!$G:$H,2,FALSE))</f>
        <v>0</v>
      </c>
      <c r="O1216" s="16">
        <f>IF(ISNA(INDEX($C1215:$C$3618,MATCH(TRUE,INDEX($C1215:$C$3618&lt;&gt;$C1215,0),0))), O1215, INDEX($C1215:$C$3618,MATCH(TRUE,INDEX($C1215:$C$3618&lt;&gt;$C1215,0),0)))</f>
        <v>3095295068.1109381</v>
      </c>
      <c r="P1216" s="16">
        <f t="shared" si="271"/>
        <v>2880621377.903244</v>
      </c>
      <c r="Q1216" s="27">
        <f t="shared" si="263"/>
        <v>80</v>
      </c>
      <c r="R1216" s="7">
        <f t="shared" si="268"/>
        <v>2683421.1275961758</v>
      </c>
      <c r="S1216" s="7">
        <f t="shared" si="260"/>
        <v>2206385.5065382589</v>
      </c>
      <c r="T1216" s="5">
        <f>VLOOKUP($B1216,'Benchmark Data'!$A:$B,2,FALSE)</f>
        <v>19.440000000000001</v>
      </c>
      <c r="U1216" s="12">
        <f t="shared" si="269"/>
        <v>9.8217382984999435E-3</v>
      </c>
      <c r="V1216" s="7">
        <f t="shared" si="270"/>
        <v>4187763847.0515785</v>
      </c>
    </row>
    <row r="1217" spans="1:22" x14ac:dyDescent="0.25">
      <c r="A1217" s="5">
        <f t="shared" si="261"/>
        <v>2007</v>
      </c>
      <c r="B1217" s="6">
        <f t="shared" si="264"/>
        <v>39157</v>
      </c>
      <c r="C1217" s="7">
        <f>MAX(SUMIFS('Filing Data'!$V:$V,'Filing Data'!$D:$D,'Benchmark Value'!$B1217),C1216)</f>
        <v>2880621377.903244</v>
      </c>
      <c r="D1217" s="7">
        <f>SUMIFS('Filing Data'!$Z:$Z,'Filing Data'!$D:$D,'Benchmark Value'!$B1217)</f>
        <v>0</v>
      </c>
      <c r="E1217" s="16">
        <f t="shared" si="265"/>
        <v>-59429910.233762808</v>
      </c>
      <c r="F1217" s="10">
        <f>SUM(D$11:D1216)</f>
        <v>-47621346.711108744</v>
      </c>
      <c r="G1217" s="10">
        <f t="shared" si="258"/>
        <v>365</v>
      </c>
      <c r="H1217" s="7">
        <f t="shared" si="266"/>
        <v>-162821.67187332278</v>
      </c>
      <c r="I1217" s="16">
        <f>SUMIFS('Filing Data'!$X:$X,'Filing Data'!$D:$D,'Benchmark Value'!$B1217)</f>
        <v>0</v>
      </c>
      <c r="J1217" s="16">
        <f t="shared" si="262"/>
        <v>114688091.45237686</v>
      </c>
      <c r="K1217" s="10">
        <f>SUM(I$11:I1216)</f>
        <v>85509449.152006909</v>
      </c>
      <c r="L1217" s="27">
        <f t="shared" si="259"/>
        <v>365</v>
      </c>
      <c r="M1217" s="7">
        <f t="shared" si="267"/>
        <v>314213.94918459415</v>
      </c>
      <c r="N1217" s="7">
        <f>IF(ISNA(VLOOKUP(B1217,'Distribution Data'!$G:$H,2,FALSE)),0,VLOOKUP(B1217,'Distribution Data'!$G:$H,2,FALSE))</f>
        <v>0</v>
      </c>
      <c r="O1217" s="16">
        <f>IF(ISNA(INDEX($C1216:$C$3618,MATCH(TRUE,INDEX($C1216:$C$3618&lt;&gt;$C1216,0),0))), O1216, INDEX($C1216:$C$3618,MATCH(TRUE,INDEX($C1216:$C$3618&lt;&gt;$C1216,0),0)))</f>
        <v>3095295068.1109381</v>
      </c>
      <c r="P1217" s="16">
        <f t="shared" si="271"/>
        <v>2880621377.903244</v>
      </c>
      <c r="Q1217" s="27">
        <f t="shared" si="263"/>
        <v>80</v>
      </c>
      <c r="R1217" s="7">
        <f t="shared" si="268"/>
        <v>2683421.1275961758</v>
      </c>
      <c r="S1217" s="7">
        <f t="shared" si="260"/>
        <v>2206385.5065382589</v>
      </c>
      <c r="T1217" s="5">
        <f>VLOOKUP($B1217,'Benchmark Data'!$A:$B,2,FALSE)</f>
        <v>19.260000000000002</v>
      </c>
      <c r="U1217" s="12">
        <f t="shared" si="269"/>
        <v>-9.3023926623134485E-3</v>
      </c>
      <c r="V1217" s="7">
        <f t="shared" si="270"/>
        <v>4151194641.3817139</v>
      </c>
    </row>
    <row r="1218" spans="1:22" x14ac:dyDescent="0.25">
      <c r="A1218" s="5">
        <f t="shared" si="261"/>
        <v>2007</v>
      </c>
      <c r="B1218" s="6">
        <f t="shared" si="264"/>
        <v>39158</v>
      </c>
      <c r="C1218" s="7">
        <f>MAX(SUMIFS('Filing Data'!$V:$V,'Filing Data'!$D:$D,'Benchmark Value'!$B1218),C1217)</f>
        <v>2880621377.903244</v>
      </c>
      <c r="D1218" s="7">
        <f>SUMIFS('Filing Data'!$Z:$Z,'Filing Data'!$D:$D,'Benchmark Value'!$B1218)</f>
        <v>0</v>
      </c>
      <c r="E1218" s="16">
        <f t="shared" si="265"/>
        <v>-59429910.233762808</v>
      </c>
      <c r="F1218" s="10">
        <f>SUM(D$11:D1217)</f>
        <v>-47621346.711108744</v>
      </c>
      <c r="G1218" s="10">
        <f t="shared" si="258"/>
        <v>365</v>
      </c>
      <c r="H1218" s="7">
        <f t="shared" si="266"/>
        <v>-162821.67187332278</v>
      </c>
      <c r="I1218" s="16">
        <f>SUMIFS('Filing Data'!$X:$X,'Filing Data'!$D:$D,'Benchmark Value'!$B1218)</f>
        <v>0</v>
      </c>
      <c r="J1218" s="16">
        <f t="shared" si="262"/>
        <v>114688091.45237686</v>
      </c>
      <c r="K1218" s="10">
        <f>SUM(I$11:I1217)</f>
        <v>85509449.152006909</v>
      </c>
      <c r="L1218" s="27">
        <f t="shared" si="259"/>
        <v>365</v>
      </c>
      <c r="M1218" s="7">
        <f t="shared" si="267"/>
        <v>314213.94918459415</v>
      </c>
      <c r="N1218" s="7">
        <f>IF(ISNA(VLOOKUP(B1218,'Distribution Data'!$G:$H,2,FALSE)),0,VLOOKUP(B1218,'Distribution Data'!$G:$H,2,FALSE))</f>
        <v>0</v>
      </c>
      <c r="O1218" s="16">
        <f>IF(ISNA(INDEX($C1217:$C$3618,MATCH(TRUE,INDEX($C1217:$C$3618&lt;&gt;$C1217,0),0))), O1217, INDEX($C1217:$C$3618,MATCH(TRUE,INDEX($C1217:$C$3618&lt;&gt;$C1217,0),0)))</f>
        <v>3095295068.1109381</v>
      </c>
      <c r="P1218" s="16">
        <f t="shared" si="271"/>
        <v>2880621377.903244</v>
      </c>
      <c r="Q1218" s="27">
        <f t="shared" si="263"/>
        <v>80</v>
      </c>
      <c r="R1218" s="7">
        <f t="shared" si="268"/>
        <v>2683421.1275961758</v>
      </c>
      <c r="S1218" s="7">
        <f t="shared" si="260"/>
        <v>2206385.5065382589</v>
      </c>
      <c r="T1218" s="5">
        <f>VLOOKUP($B1218,'Benchmark Data'!$A:$B,2,FALSE)</f>
        <v>19.260000000000002</v>
      </c>
      <c r="U1218" s="12">
        <f t="shared" si="269"/>
        <v>0</v>
      </c>
      <c r="V1218" s="7">
        <f t="shared" si="270"/>
        <v>4153401026.8882523</v>
      </c>
    </row>
    <row r="1219" spans="1:22" x14ac:dyDescent="0.25">
      <c r="A1219" s="5">
        <f t="shared" si="261"/>
        <v>2007</v>
      </c>
      <c r="B1219" s="6">
        <f t="shared" si="264"/>
        <v>39159</v>
      </c>
      <c r="C1219" s="7">
        <f>MAX(SUMIFS('Filing Data'!$V:$V,'Filing Data'!$D:$D,'Benchmark Value'!$B1219),C1218)</f>
        <v>2880621377.903244</v>
      </c>
      <c r="D1219" s="7">
        <f>SUMIFS('Filing Data'!$Z:$Z,'Filing Data'!$D:$D,'Benchmark Value'!$B1219)</f>
        <v>0</v>
      </c>
      <c r="E1219" s="16">
        <f t="shared" si="265"/>
        <v>-59429910.233762808</v>
      </c>
      <c r="F1219" s="10">
        <f>SUM(D$11:D1218)</f>
        <v>-47621346.711108744</v>
      </c>
      <c r="G1219" s="10">
        <f t="shared" si="258"/>
        <v>365</v>
      </c>
      <c r="H1219" s="7">
        <f t="shared" si="266"/>
        <v>-162821.67187332278</v>
      </c>
      <c r="I1219" s="16">
        <f>SUMIFS('Filing Data'!$X:$X,'Filing Data'!$D:$D,'Benchmark Value'!$B1219)</f>
        <v>0</v>
      </c>
      <c r="J1219" s="16">
        <f t="shared" si="262"/>
        <v>114688091.45237686</v>
      </c>
      <c r="K1219" s="10">
        <f>SUM(I$11:I1218)</f>
        <v>85509449.152006909</v>
      </c>
      <c r="L1219" s="27">
        <f t="shared" si="259"/>
        <v>365</v>
      </c>
      <c r="M1219" s="7">
        <f t="shared" si="267"/>
        <v>314213.94918459415</v>
      </c>
      <c r="N1219" s="7">
        <f>IF(ISNA(VLOOKUP(B1219,'Distribution Data'!$G:$H,2,FALSE)),0,VLOOKUP(B1219,'Distribution Data'!$G:$H,2,FALSE))</f>
        <v>0</v>
      </c>
      <c r="O1219" s="16">
        <f>IF(ISNA(INDEX($C1218:$C$3618,MATCH(TRUE,INDEX($C1218:$C$3618&lt;&gt;$C1218,0),0))), O1218, INDEX($C1218:$C$3618,MATCH(TRUE,INDEX($C1218:$C$3618&lt;&gt;$C1218,0),0)))</f>
        <v>3095295068.1109381</v>
      </c>
      <c r="P1219" s="16">
        <f t="shared" si="271"/>
        <v>2880621377.903244</v>
      </c>
      <c r="Q1219" s="27">
        <f t="shared" si="263"/>
        <v>80</v>
      </c>
      <c r="R1219" s="7">
        <f t="shared" si="268"/>
        <v>2683421.1275961758</v>
      </c>
      <c r="S1219" s="7">
        <f t="shared" si="260"/>
        <v>2206385.5065382589</v>
      </c>
      <c r="T1219" s="5">
        <f>VLOOKUP($B1219,'Benchmark Data'!$A:$B,2,FALSE)</f>
        <v>19.260000000000002</v>
      </c>
      <c r="U1219" s="12">
        <f t="shared" si="269"/>
        <v>0</v>
      </c>
      <c r="V1219" s="7">
        <f t="shared" si="270"/>
        <v>4155607412.3947906</v>
      </c>
    </row>
    <row r="1220" spans="1:22" x14ac:dyDescent="0.25">
      <c r="A1220" s="5">
        <f t="shared" si="261"/>
        <v>2007</v>
      </c>
      <c r="B1220" s="6">
        <f t="shared" si="264"/>
        <v>39160</v>
      </c>
      <c r="C1220" s="7">
        <f>MAX(SUMIFS('Filing Data'!$V:$V,'Filing Data'!$D:$D,'Benchmark Value'!$B1220),C1219)</f>
        <v>2880621377.903244</v>
      </c>
      <c r="D1220" s="7">
        <f>SUMIFS('Filing Data'!$Z:$Z,'Filing Data'!$D:$D,'Benchmark Value'!$B1220)</f>
        <v>0</v>
      </c>
      <c r="E1220" s="16">
        <f t="shared" si="265"/>
        <v>-59429910.233762808</v>
      </c>
      <c r="F1220" s="10">
        <f>SUM(D$11:D1219)</f>
        <v>-47621346.711108744</v>
      </c>
      <c r="G1220" s="10">
        <f t="shared" si="258"/>
        <v>365</v>
      </c>
      <c r="H1220" s="7">
        <f t="shared" si="266"/>
        <v>-162821.67187332278</v>
      </c>
      <c r="I1220" s="16">
        <f>SUMIFS('Filing Data'!$X:$X,'Filing Data'!$D:$D,'Benchmark Value'!$B1220)</f>
        <v>0</v>
      </c>
      <c r="J1220" s="16">
        <f t="shared" si="262"/>
        <v>114688091.45237686</v>
      </c>
      <c r="K1220" s="10">
        <f>SUM(I$11:I1219)</f>
        <v>85509449.152006909</v>
      </c>
      <c r="L1220" s="27">
        <f t="shared" si="259"/>
        <v>365</v>
      </c>
      <c r="M1220" s="7">
        <f t="shared" si="267"/>
        <v>314213.94918459415</v>
      </c>
      <c r="N1220" s="7">
        <f>IF(ISNA(VLOOKUP(B1220,'Distribution Data'!$G:$H,2,FALSE)),0,VLOOKUP(B1220,'Distribution Data'!$G:$H,2,FALSE))</f>
        <v>0</v>
      </c>
      <c r="O1220" s="16">
        <f>IF(ISNA(INDEX($C1219:$C$3618,MATCH(TRUE,INDEX($C1219:$C$3618&lt;&gt;$C1219,0),0))), O1219, INDEX($C1219:$C$3618,MATCH(TRUE,INDEX($C1219:$C$3618&lt;&gt;$C1219,0),0)))</f>
        <v>3095295068.1109381</v>
      </c>
      <c r="P1220" s="16">
        <f t="shared" si="271"/>
        <v>2880621377.903244</v>
      </c>
      <c r="Q1220" s="27">
        <f t="shared" si="263"/>
        <v>80</v>
      </c>
      <c r="R1220" s="7">
        <f t="shared" si="268"/>
        <v>2683421.1275961758</v>
      </c>
      <c r="S1220" s="7">
        <f t="shared" si="260"/>
        <v>2206385.5065382589</v>
      </c>
      <c r="T1220" s="5">
        <f>VLOOKUP($B1220,'Benchmark Data'!$A:$B,2,FALSE)</f>
        <v>19.47</v>
      </c>
      <c r="U1220" s="12">
        <f t="shared" si="269"/>
        <v>1.0844413014128657E-2</v>
      </c>
      <c r="V1220" s="7">
        <f t="shared" si="270"/>
        <v>4203124159.095664</v>
      </c>
    </row>
    <row r="1221" spans="1:22" x14ac:dyDescent="0.25">
      <c r="A1221" s="5">
        <f t="shared" si="261"/>
        <v>2007</v>
      </c>
      <c r="B1221" s="6">
        <f t="shared" si="264"/>
        <v>39161</v>
      </c>
      <c r="C1221" s="7">
        <f>MAX(SUMIFS('Filing Data'!$V:$V,'Filing Data'!$D:$D,'Benchmark Value'!$B1221),C1220)</f>
        <v>2880621377.903244</v>
      </c>
      <c r="D1221" s="7">
        <f>SUMIFS('Filing Data'!$Z:$Z,'Filing Data'!$D:$D,'Benchmark Value'!$B1221)</f>
        <v>0</v>
      </c>
      <c r="E1221" s="16">
        <f t="shared" si="265"/>
        <v>-59429910.233762808</v>
      </c>
      <c r="F1221" s="10">
        <f>SUM(D$11:D1220)</f>
        <v>-47621346.711108744</v>
      </c>
      <c r="G1221" s="10">
        <f t="shared" si="258"/>
        <v>365</v>
      </c>
      <c r="H1221" s="7">
        <f t="shared" si="266"/>
        <v>-162821.67187332278</v>
      </c>
      <c r="I1221" s="16">
        <f>SUMIFS('Filing Data'!$X:$X,'Filing Data'!$D:$D,'Benchmark Value'!$B1221)</f>
        <v>0</v>
      </c>
      <c r="J1221" s="16">
        <f t="shared" si="262"/>
        <v>114688091.45237686</v>
      </c>
      <c r="K1221" s="10">
        <f>SUM(I$11:I1220)</f>
        <v>85509449.152006909</v>
      </c>
      <c r="L1221" s="27">
        <f t="shared" si="259"/>
        <v>365</v>
      </c>
      <c r="M1221" s="7">
        <f t="shared" si="267"/>
        <v>314213.94918459415</v>
      </c>
      <c r="N1221" s="7">
        <f>IF(ISNA(VLOOKUP(B1221,'Distribution Data'!$G:$H,2,FALSE)),0,VLOOKUP(B1221,'Distribution Data'!$G:$H,2,FALSE))</f>
        <v>0</v>
      </c>
      <c r="O1221" s="16">
        <f>IF(ISNA(INDEX($C1220:$C$3618,MATCH(TRUE,INDEX($C1220:$C$3618&lt;&gt;$C1220,0),0))), O1220, INDEX($C1220:$C$3618,MATCH(TRUE,INDEX($C1220:$C$3618&lt;&gt;$C1220,0),0)))</f>
        <v>3095295068.1109381</v>
      </c>
      <c r="P1221" s="16">
        <f t="shared" si="271"/>
        <v>2880621377.903244</v>
      </c>
      <c r="Q1221" s="27">
        <f t="shared" si="263"/>
        <v>80</v>
      </c>
      <c r="R1221" s="7">
        <f t="shared" si="268"/>
        <v>2683421.1275961758</v>
      </c>
      <c r="S1221" s="7">
        <f t="shared" si="260"/>
        <v>2206385.5065382589</v>
      </c>
      <c r="T1221" s="5">
        <f>VLOOKUP($B1221,'Benchmark Data'!$A:$B,2,FALSE)</f>
        <v>19.489999999999998</v>
      </c>
      <c r="U1221" s="12">
        <f t="shared" si="269"/>
        <v>1.0266941353610753E-3</v>
      </c>
      <c r="V1221" s="7">
        <f t="shared" si="270"/>
        <v>4209648083.5432353</v>
      </c>
    </row>
    <row r="1222" spans="1:22" x14ac:dyDescent="0.25">
      <c r="A1222" s="5">
        <f t="shared" si="261"/>
        <v>2007</v>
      </c>
      <c r="B1222" s="6">
        <f t="shared" si="264"/>
        <v>39162</v>
      </c>
      <c r="C1222" s="7">
        <f>MAX(SUMIFS('Filing Data'!$V:$V,'Filing Data'!$D:$D,'Benchmark Value'!$B1222),C1221)</f>
        <v>3095295068.1109381</v>
      </c>
      <c r="D1222" s="7">
        <f>SUMIFS('Filing Data'!$Z:$Z,'Filing Data'!$D:$D,'Benchmark Value'!$B1222)</f>
        <v>0</v>
      </c>
      <c r="E1222" s="16">
        <f t="shared" si="265"/>
        <v>-59429910.233762808</v>
      </c>
      <c r="F1222" s="10">
        <f>SUM(D$11:D1221)</f>
        <v>-47621346.711108744</v>
      </c>
      <c r="G1222" s="10">
        <f t="shared" si="258"/>
        <v>365</v>
      </c>
      <c r="H1222" s="7">
        <f t="shared" si="266"/>
        <v>-162821.67187332278</v>
      </c>
      <c r="I1222" s="16">
        <f>SUMIFS('Filing Data'!$X:$X,'Filing Data'!$D:$D,'Benchmark Value'!$B1222)</f>
        <v>0</v>
      </c>
      <c r="J1222" s="16">
        <f t="shared" si="262"/>
        <v>114688091.45237686</v>
      </c>
      <c r="K1222" s="10">
        <f>SUM(I$11:I1221)</f>
        <v>85509449.152006909</v>
      </c>
      <c r="L1222" s="27">
        <f t="shared" si="259"/>
        <v>365</v>
      </c>
      <c r="M1222" s="7">
        <f t="shared" si="267"/>
        <v>314213.94918459415</v>
      </c>
      <c r="N1222" s="7">
        <f>IF(ISNA(VLOOKUP(B1222,'Distribution Data'!$G:$H,2,FALSE)),0,VLOOKUP(B1222,'Distribution Data'!$G:$H,2,FALSE))</f>
        <v>0</v>
      </c>
      <c r="O1222" s="16">
        <f>IF(ISNA(INDEX($C1221:$C$3618,MATCH(TRUE,INDEX($C1221:$C$3618&lt;&gt;$C1221,0),0))), O1221, INDEX($C1221:$C$3618,MATCH(TRUE,INDEX($C1221:$C$3618&lt;&gt;$C1221,0),0)))</f>
        <v>3095295068.1109381</v>
      </c>
      <c r="P1222" s="16">
        <f t="shared" si="271"/>
        <v>2880621377.903244</v>
      </c>
      <c r="Q1222" s="27">
        <f t="shared" si="263"/>
        <v>80</v>
      </c>
      <c r="R1222" s="7">
        <f t="shared" si="268"/>
        <v>2683421.1275961758</v>
      </c>
      <c r="S1222" s="7">
        <f t="shared" si="260"/>
        <v>2206385.5065382589</v>
      </c>
      <c r="T1222" s="5">
        <f>VLOOKUP($B1222,'Benchmark Data'!$A:$B,2,FALSE)</f>
        <v>19.77</v>
      </c>
      <c r="U1222" s="12">
        <f t="shared" si="269"/>
        <v>1.4264123663056202E-2</v>
      </c>
      <c r="V1222" s="7">
        <f t="shared" si="270"/>
        <v>4272331711.9123759</v>
      </c>
    </row>
    <row r="1223" spans="1:22" x14ac:dyDescent="0.25">
      <c r="A1223" s="5">
        <f t="shared" si="261"/>
        <v>2007</v>
      </c>
      <c r="B1223" s="6">
        <f t="shared" si="264"/>
        <v>39163</v>
      </c>
      <c r="C1223" s="7">
        <f>MAX(SUMIFS('Filing Data'!$V:$V,'Filing Data'!$D:$D,'Benchmark Value'!$B1223),C1222)</f>
        <v>3095295068.1109381</v>
      </c>
      <c r="D1223" s="7">
        <f>SUMIFS('Filing Data'!$Z:$Z,'Filing Data'!$D:$D,'Benchmark Value'!$B1223)</f>
        <v>0</v>
      </c>
      <c r="E1223" s="16">
        <f t="shared" si="265"/>
        <v>-59429910.233762808</v>
      </c>
      <c r="F1223" s="10">
        <f>SUM(D$11:D1222)</f>
        <v>-47621346.711108744</v>
      </c>
      <c r="G1223" s="10">
        <f t="shared" si="258"/>
        <v>365</v>
      </c>
      <c r="H1223" s="7">
        <f t="shared" si="266"/>
        <v>-162821.67187332278</v>
      </c>
      <c r="I1223" s="16">
        <f>SUMIFS('Filing Data'!$X:$X,'Filing Data'!$D:$D,'Benchmark Value'!$B1223)</f>
        <v>0</v>
      </c>
      <c r="J1223" s="16">
        <f t="shared" si="262"/>
        <v>114688091.45237686</v>
      </c>
      <c r="K1223" s="10">
        <f>SUM(I$11:I1222)</f>
        <v>85509449.152006909</v>
      </c>
      <c r="L1223" s="27">
        <f t="shared" si="259"/>
        <v>365</v>
      </c>
      <c r="M1223" s="7">
        <f t="shared" si="267"/>
        <v>314213.94918459415</v>
      </c>
      <c r="N1223" s="7">
        <f>IF(ISNA(VLOOKUP(B1223,'Distribution Data'!$G:$H,2,FALSE)),0,VLOOKUP(B1223,'Distribution Data'!$G:$H,2,FALSE))</f>
        <v>0</v>
      </c>
      <c r="O1223" s="16">
        <f>IF(ISNA(INDEX($C1222:$C$3618,MATCH(TRUE,INDEX($C1222:$C$3618&lt;&gt;$C1222,0),0))), O1222, INDEX($C1222:$C$3618,MATCH(TRUE,INDEX($C1222:$C$3618&lt;&gt;$C1222,0),0)))</f>
        <v>3095295068.1119366</v>
      </c>
      <c r="P1223" s="16">
        <f t="shared" si="271"/>
        <v>3095295068.1109381</v>
      </c>
      <c r="Q1223" s="27">
        <f t="shared" si="263"/>
        <v>2</v>
      </c>
      <c r="R1223" s="7">
        <f t="shared" si="268"/>
        <v>4.9924850463867188E-4</v>
      </c>
      <c r="S1223" s="7">
        <f t="shared" si="260"/>
        <v>-477035.62055866839</v>
      </c>
      <c r="T1223" s="5">
        <f>VLOOKUP($B1223,'Benchmark Data'!$A:$B,2,FALSE)</f>
        <v>19.75</v>
      </c>
      <c r="U1223" s="12">
        <f t="shared" si="269"/>
        <v>-1.012145835394629E-3</v>
      </c>
      <c r="V1223" s="7">
        <f t="shared" si="270"/>
        <v>4267532641.176074</v>
      </c>
    </row>
    <row r="1224" spans="1:22" x14ac:dyDescent="0.25">
      <c r="A1224" s="5">
        <f t="shared" si="261"/>
        <v>2007</v>
      </c>
      <c r="B1224" s="6">
        <f t="shared" si="264"/>
        <v>39164</v>
      </c>
      <c r="C1224" s="7">
        <f>MAX(SUMIFS('Filing Data'!$V:$V,'Filing Data'!$D:$D,'Benchmark Value'!$B1224),C1223)</f>
        <v>3095295068.1119366</v>
      </c>
      <c r="D1224" s="7">
        <f>SUMIFS('Filing Data'!$Z:$Z,'Filing Data'!$D:$D,'Benchmark Value'!$B1224)</f>
        <v>0</v>
      </c>
      <c r="E1224" s="16">
        <f t="shared" si="265"/>
        <v>-59429910.233762808</v>
      </c>
      <c r="F1224" s="10">
        <f>SUM(D$11:D1223)</f>
        <v>-47621346.711108744</v>
      </c>
      <c r="G1224" s="10">
        <f t="shared" si="258"/>
        <v>365</v>
      </c>
      <c r="H1224" s="7">
        <f t="shared" si="266"/>
        <v>-162821.67187332278</v>
      </c>
      <c r="I1224" s="16">
        <f>SUMIFS('Filing Data'!$X:$X,'Filing Data'!$D:$D,'Benchmark Value'!$B1224)</f>
        <v>0</v>
      </c>
      <c r="J1224" s="16">
        <f t="shared" si="262"/>
        <v>114688091.45237686</v>
      </c>
      <c r="K1224" s="10">
        <f>SUM(I$11:I1223)</f>
        <v>85509449.152006909</v>
      </c>
      <c r="L1224" s="27">
        <f t="shared" si="259"/>
        <v>365</v>
      </c>
      <c r="M1224" s="7">
        <f t="shared" si="267"/>
        <v>314213.94918459415</v>
      </c>
      <c r="N1224" s="7">
        <f>IF(ISNA(VLOOKUP(B1224,'Distribution Data'!$G:$H,2,FALSE)),0,VLOOKUP(B1224,'Distribution Data'!$G:$H,2,FALSE))</f>
        <v>0</v>
      </c>
      <c r="O1224" s="16">
        <f>IF(ISNA(INDEX($C1223:$C$3618,MATCH(TRUE,INDEX($C1223:$C$3618&lt;&gt;$C1223,0),0))), O1223, INDEX($C1223:$C$3618,MATCH(TRUE,INDEX($C1223:$C$3618&lt;&gt;$C1223,0),0)))</f>
        <v>3095295068.1119366</v>
      </c>
      <c r="P1224" s="16">
        <f t="shared" si="271"/>
        <v>3095295068.1109381</v>
      </c>
      <c r="Q1224" s="27">
        <f t="shared" si="263"/>
        <v>2</v>
      </c>
      <c r="R1224" s="7">
        <f t="shared" si="268"/>
        <v>4.9924850463867188E-4</v>
      </c>
      <c r="S1224" s="7">
        <f t="shared" si="260"/>
        <v>-477035.62055866839</v>
      </c>
      <c r="T1224" s="5">
        <f>VLOOKUP($B1224,'Benchmark Data'!$A:$B,2,FALSE)</f>
        <v>19.760000000000002</v>
      </c>
      <c r="U1224" s="12">
        <f t="shared" si="269"/>
        <v>5.0620097259106123E-4</v>
      </c>
      <c r="V1224" s="7">
        <f t="shared" si="270"/>
        <v>4269216381.5763645</v>
      </c>
    </row>
    <row r="1225" spans="1:22" x14ac:dyDescent="0.25">
      <c r="A1225" s="5">
        <f t="shared" si="261"/>
        <v>2007</v>
      </c>
      <c r="B1225" s="6">
        <f t="shared" si="264"/>
        <v>39165</v>
      </c>
      <c r="C1225" s="7">
        <f>MAX(SUMIFS('Filing Data'!$V:$V,'Filing Data'!$D:$D,'Benchmark Value'!$B1225),C1224)</f>
        <v>3095295068.1119366</v>
      </c>
      <c r="D1225" s="7">
        <f>SUMIFS('Filing Data'!$Z:$Z,'Filing Data'!$D:$D,'Benchmark Value'!$B1225)</f>
        <v>0</v>
      </c>
      <c r="E1225" s="16">
        <f t="shared" si="265"/>
        <v>-59429910.233762808</v>
      </c>
      <c r="F1225" s="10">
        <f>SUM(D$11:D1224)</f>
        <v>-47621346.711108744</v>
      </c>
      <c r="G1225" s="10">
        <f t="shared" si="258"/>
        <v>365</v>
      </c>
      <c r="H1225" s="7">
        <f t="shared" si="266"/>
        <v>-162821.67187332278</v>
      </c>
      <c r="I1225" s="16">
        <f>SUMIFS('Filing Data'!$X:$X,'Filing Data'!$D:$D,'Benchmark Value'!$B1225)</f>
        <v>0</v>
      </c>
      <c r="J1225" s="16">
        <f t="shared" si="262"/>
        <v>114688091.45237686</v>
      </c>
      <c r="K1225" s="10">
        <f>SUM(I$11:I1224)</f>
        <v>85509449.152006909</v>
      </c>
      <c r="L1225" s="27">
        <f t="shared" si="259"/>
        <v>365</v>
      </c>
      <c r="M1225" s="7">
        <f t="shared" si="267"/>
        <v>314213.94918459415</v>
      </c>
      <c r="N1225" s="7">
        <f>IF(ISNA(VLOOKUP(B1225,'Distribution Data'!$G:$H,2,FALSE)),0,VLOOKUP(B1225,'Distribution Data'!$G:$H,2,FALSE))</f>
        <v>0</v>
      </c>
      <c r="O1225" s="16">
        <f>IF(ISNA(INDEX($C1224:$C$3618,MATCH(TRUE,INDEX($C1224:$C$3618&lt;&gt;$C1224,0),0))), O1224, INDEX($C1224:$C$3618,MATCH(TRUE,INDEX($C1224:$C$3618&lt;&gt;$C1224,0),0)))</f>
        <v>3195143296.1145172</v>
      </c>
      <c r="P1225" s="16">
        <f t="shared" si="271"/>
        <v>3095295068.1119366</v>
      </c>
      <c r="Q1225" s="27">
        <f t="shared" si="263"/>
        <v>49</v>
      </c>
      <c r="R1225" s="7">
        <f t="shared" si="268"/>
        <v>2037718.9388281764</v>
      </c>
      <c r="S1225" s="7">
        <f t="shared" si="260"/>
        <v>1560683.3177702595</v>
      </c>
      <c r="T1225" s="5">
        <f>VLOOKUP($B1225,'Benchmark Data'!$A:$B,2,FALSE)</f>
        <v>19.760000000000002</v>
      </c>
      <c r="U1225" s="12">
        <f t="shared" si="269"/>
        <v>0</v>
      </c>
      <c r="V1225" s="7">
        <f t="shared" si="270"/>
        <v>4270777064.894135</v>
      </c>
    </row>
    <row r="1226" spans="1:22" x14ac:dyDescent="0.25">
      <c r="A1226" s="5">
        <f t="shared" si="261"/>
        <v>2007</v>
      </c>
      <c r="B1226" s="6">
        <f t="shared" si="264"/>
        <v>39166</v>
      </c>
      <c r="C1226" s="7">
        <f>MAX(SUMIFS('Filing Data'!$V:$V,'Filing Data'!$D:$D,'Benchmark Value'!$B1226),C1225)</f>
        <v>3095295068.1119366</v>
      </c>
      <c r="D1226" s="7">
        <f>SUMIFS('Filing Data'!$Z:$Z,'Filing Data'!$D:$D,'Benchmark Value'!$B1226)</f>
        <v>0</v>
      </c>
      <c r="E1226" s="16">
        <f t="shared" si="265"/>
        <v>-59429910.233762808</v>
      </c>
      <c r="F1226" s="10">
        <f>SUM(D$11:D1225)</f>
        <v>-47621346.711108744</v>
      </c>
      <c r="G1226" s="10">
        <f t="shared" si="258"/>
        <v>365</v>
      </c>
      <c r="H1226" s="7">
        <f t="shared" si="266"/>
        <v>-162821.67187332278</v>
      </c>
      <c r="I1226" s="16">
        <f>SUMIFS('Filing Data'!$X:$X,'Filing Data'!$D:$D,'Benchmark Value'!$B1226)</f>
        <v>0</v>
      </c>
      <c r="J1226" s="16">
        <f t="shared" si="262"/>
        <v>114688091.45237686</v>
      </c>
      <c r="K1226" s="10">
        <f>SUM(I$11:I1225)</f>
        <v>85509449.152006909</v>
      </c>
      <c r="L1226" s="27">
        <f t="shared" si="259"/>
        <v>365</v>
      </c>
      <c r="M1226" s="7">
        <f t="shared" si="267"/>
        <v>314213.94918459415</v>
      </c>
      <c r="N1226" s="7">
        <f>IF(ISNA(VLOOKUP(B1226,'Distribution Data'!$G:$H,2,FALSE)),0,VLOOKUP(B1226,'Distribution Data'!$G:$H,2,FALSE))</f>
        <v>0</v>
      </c>
      <c r="O1226" s="16">
        <f>IF(ISNA(INDEX($C1225:$C$3618,MATCH(TRUE,INDEX($C1225:$C$3618&lt;&gt;$C1225,0),0))), O1225, INDEX($C1225:$C$3618,MATCH(TRUE,INDEX($C1225:$C$3618&lt;&gt;$C1225,0),0)))</f>
        <v>3195143296.1145172</v>
      </c>
      <c r="P1226" s="16">
        <f t="shared" si="271"/>
        <v>3095295068.1119366</v>
      </c>
      <c r="Q1226" s="27">
        <f t="shared" si="263"/>
        <v>49</v>
      </c>
      <c r="R1226" s="7">
        <f t="shared" si="268"/>
        <v>2037718.9388281764</v>
      </c>
      <c r="S1226" s="7">
        <f t="shared" si="260"/>
        <v>1560683.3177702595</v>
      </c>
      <c r="T1226" s="5">
        <f>VLOOKUP($B1226,'Benchmark Data'!$A:$B,2,FALSE)</f>
        <v>19.760000000000002</v>
      </c>
      <c r="U1226" s="12">
        <f t="shared" si="269"/>
        <v>0</v>
      </c>
      <c r="V1226" s="7">
        <f t="shared" si="270"/>
        <v>4272337748.2119055</v>
      </c>
    </row>
    <row r="1227" spans="1:22" x14ac:dyDescent="0.25">
      <c r="A1227" s="5">
        <f t="shared" si="261"/>
        <v>2007</v>
      </c>
      <c r="B1227" s="6">
        <f t="shared" si="264"/>
        <v>39167</v>
      </c>
      <c r="C1227" s="7">
        <f>MAX(SUMIFS('Filing Data'!$V:$V,'Filing Data'!$D:$D,'Benchmark Value'!$B1227),C1226)</f>
        <v>3095295068.1119366</v>
      </c>
      <c r="D1227" s="7">
        <f>SUMIFS('Filing Data'!$Z:$Z,'Filing Data'!$D:$D,'Benchmark Value'!$B1227)</f>
        <v>0</v>
      </c>
      <c r="E1227" s="16">
        <f t="shared" si="265"/>
        <v>-59429910.233762808</v>
      </c>
      <c r="F1227" s="10">
        <f>SUM(D$11:D1226)</f>
        <v>-47621346.711108744</v>
      </c>
      <c r="G1227" s="10">
        <f t="shared" ref="G1227:G1290" si="272">COUNTIFS(F$11:F$3618,F1227,A$11:A$3618,YEAR(B1227))</f>
        <v>365</v>
      </c>
      <c r="H1227" s="7">
        <f t="shared" si="266"/>
        <v>-162821.67187332278</v>
      </c>
      <c r="I1227" s="16">
        <f>SUMIFS('Filing Data'!$X:$X,'Filing Data'!$D:$D,'Benchmark Value'!$B1227)</f>
        <v>0</v>
      </c>
      <c r="J1227" s="16">
        <f t="shared" si="262"/>
        <v>114688091.45237686</v>
      </c>
      <c r="K1227" s="10">
        <f>SUM(I$11:I1226)</f>
        <v>85509449.152006909</v>
      </c>
      <c r="L1227" s="27">
        <f t="shared" ref="L1227:L1290" si="273">COUNTIFS(K$11:K$3618,K1227,A$11:A$3618,YEAR(B1227))</f>
        <v>365</v>
      </c>
      <c r="M1227" s="7">
        <f t="shared" si="267"/>
        <v>314213.94918459415</v>
      </c>
      <c r="N1227" s="7">
        <f>IF(ISNA(VLOOKUP(B1227,'Distribution Data'!$G:$H,2,FALSE)),0,VLOOKUP(B1227,'Distribution Data'!$G:$H,2,FALSE))</f>
        <v>0</v>
      </c>
      <c r="O1227" s="16">
        <f>IF(ISNA(INDEX($C1226:$C$3618,MATCH(TRUE,INDEX($C1226:$C$3618&lt;&gt;$C1226,0),0))), O1226, INDEX($C1226:$C$3618,MATCH(TRUE,INDEX($C1226:$C$3618&lt;&gt;$C1226,0),0)))</f>
        <v>3195143296.1145172</v>
      </c>
      <c r="P1227" s="16">
        <f t="shared" si="271"/>
        <v>3095295068.1119366</v>
      </c>
      <c r="Q1227" s="27">
        <f t="shared" si="263"/>
        <v>49</v>
      </c>
      <c r="R1227" s="7">
        <f t="shared" si="268"/>
        <v>2037718.9388281764</v>
      </c>
      <c r="S1227" s="7">
        <f t="shared" ref="S1227:S1290" si="274">IF(AND($E$3&lt;&gt;"Y",$E$4&lt;&gt;"Y"),R1227-N1227+H1227, IF(AND($E$3="Y",$E$4="Y"), R1227-N1227-M1227, IF($E$4="Y", R1227-N1227-M1227+H1227, IF($E$3="Y", R1227-N1227, R1227-N1227))))</f>
        <v>1560683.3177702595</v>
      </c>
      <c r="T1227" s="5">
        <f>VLOOKUP($B1227,'Benchmark Data'!$A:$B,2,FALSE)</f>
        <v>19.489999999999998</v>
      </c>
      <c r="U1227" s="12">
        <f t="shared" si="269"/>
        <v>-1.375817880025243E-2</v>
      </c>
      <c r="V1227" s="7">
        <f t="shared" si="270"/>
        <v>4215521346.9134197</v>
      </c>
    </row>
    <row r="1228" spans="1:22" x14ac:dyDescent="0.25">
      <c r="A1228" s="5">
        <f t="shared" ref="A1228:A1291" si="275">YEAR(B1228)</f>
        <v>2007</v>
      </c>
      <c r="B1228" s="6">
        <f t="shared" si="264"/>
        <v>39168</v>
      </c>
      <c r="C1228" s="7">
        <f>MAX(SUMIFS('Filing Data'!$V:$V,'Filing Data'!$D:$D,'Benchmark Value'!$B1228),C1227)</f>
        <v>3095295068.1119366</v>
      </c>
      <c r="D1228" s="7">
        <f>SUMIFS('Filing Data'!$Z:$Z,'Filing Data'!$D:$D,'Benchmark Value'!$B1228)</f>
        <v>0</v>
      </c>
      <c r="E1228" s="16">
        <f t="shared" si="265"/>
        <v>-59429910.233762808</v>
      </c>
      <c r="F1228" s="10">
        <f>SUM(D$11:D1227)</f>
        <v>-47621346.711108744</v>
      </c>
      <c r="G1228" s="10">
        <f t="shared" si="272"/>
        <v>365</v>
      </c>
      <c r="H1228" s="7">
        <f t="shared" si="266"/>
        <v>-162821.67187332278</v>
      </c>
      <c r="I1228" s="16">
        <f>SUMIFS('Filing Data'!$X:$X,'Filing Data'!$D:$D,'Benchmark Value'!$B1228)</f>
        <v>0</v>
      </c>
      <c r="J1228" s="16">
        <f t="shared" ref="J1228:J1291" si="276">IF(I1228&lt;&gt;0,J1227,IF(ISNA(INDEX($I1228:$I1592,MATCH(TRUE,INDEX($I1228:$I1592&lt;&gt;$I1228,0),0))),0,INDEX($I1228:$I1592,MATCH(TRUE,INDEX($I1228:$I1592&lt;&gt;$I1228,0),0))))</f>
        <v>114688091.45237686</v>
      </c>
      <c r="K1228" s="10">
        <f>SUM(I$11:I1227)</f>
        <v>85509449.152006909</v>
      </c>
      <c r="L1228" s="27">
        <f t="shared" si="273"/>
        <v>365</v>
      </c>
      <c r="M1228" s="7">
        <f t="shared" si="267"/>
        <v>314213.94918459415</v>
      </c>
      <c r="N1228" s="7">
        <f>IF(ISNA(VLOOKUP(B1228,'Distribution Data'!$G:$H,2,FALSE)),0,VLOOKUP(B1228,'Distribution Data'!$G:$H,2,FALSE))</f>
        <v>0</v>
      </c>
      <c r="O1228" s="16">
        <f>IF(ISNA(INDEX($C1227:$C$3618,MATCH(TRUE,INDEX($C1227:$C$3618&lt;&gt;$C1227,0),0))), O1227, INDEX($C1227:$C$3618,MATCH(TRUE,INDEX($C1227:$C$3618&lt;&gt;$C1227,0),0)))</f>
        <v>3195143296.1145172</v>
      </c>
      <c r="P1228" s="16">
        <f t="shared" si="271"/>
        <v>3095295068.1119366</v>
      </c>
      <c r="Q1228" s="27">
        <f t="shared" ref="Q1228:Q1291" si="277">MATCH($O1228,$C$11:$C$3618,0)-MATCH($C1227,$C$11:$C$3618,0)</f>
        <v>49</v>
      </c>
      <c r="R1228" s="7">
        <f t="shared" si="268"/>
        <v>2037718.9388281764</v>
      </c>
      <c r="S1228" s="7">
        <f t="shared" si="274"/>
        <v>1560683.3177702595</v>
      </c>
      <c r="T1228" s="5">
        <f>VLOOKUP($B1228,'Benchmark Data'!$A:$B,2,FALSE)</f>
        <v>19.23</v>
      </c>
      <c r="U1228" s="12">
        <f t="shared" si="269"/>
        <v>-1.3429953918781034E-2</v>
      </c>
      <c r="V1228" s="7">
        <f t="shared" si="270"/>
        <v>4160846240.0722632</v>
      </c>
    </row>
    <row r="1229" spans="1:22" x14ac:dyDescent="0.25">
      <c r="A1229" s="5">
        <f t="shared" si="275"/>
        <v>2007</v>
      </c>
      <c r="B1229" s="6">
        <f t="shared" ref="B1229:B1292" si="278">B1228+1</f>
        <v>39169</v>
      </c>
      <c r="C1229" s="7">
        <f>MAX(SUMIFS('Filing Data'!$V:$V,'Filing Data'!$D:$D,'Benchmark Value'!$B1229),C1228)</f>
        <v>3095295068.1119366</v>
      </c>
      <c r="D1229" s="7">
        <f>SUMIFS('Filing Data'!$Z:$Z,'Filing Data'!$D:$D,'Benchmark Value'!$B1229)</f>
        <v>0</v>
      </c>
      <c r="E1229" s="16">
        <f t="shared" ref="E1229:E1292" si="279">IF(D1229&lt;&gt;0,E1228,IF(ISNA(INDEX($D1229:$D1593,MATCH(TRUE,INDEX($D1229:$D1593&lt;&gt;$D1229,0),0))),0,INDEX($D1229:$D1593,MATCH(TRUE,INDEX($D1229:$D1593&lt;&gt;$D1229,0),0))))</f>
        <v>-59429910.233762808</v>
      </c>
      <c r="F1229" s="10">
        <f>SUM(D$11:D1228)</f>
        <v>-47621346.711108744</v>
      </c>
      <c r="G1229" s="10">
        <f t="shared" si="272"/>
        <v>365</v>
      </c>
      <c r="H1229" s="7">
        <f t="shared" ref="H1229:H1292" si="280">E1229/G1229</f>
        <v>-162821.67187332278</v>
      </c>
      <c r="I1229" s="16">
        <f>SUMIFS('Filing Data'!$X:$X,'Filing Data'!$D:$D,'Benchmark Value'!$B1229)</f>
        <v>0</v>
      </c>
      <c r="J1229" s="16">
        <f t="shared" si="276"/>
        <v>114688091.45237686</v>
      </c>
      <c r="K1229" s="10">
        <f>SUM(I$11:I1228)</f>
        <v>85509449.152006909</v>
      </c>
      <c r="L1229" s="27">
        <f t="shared" si="273"/>
        <v>365</v>
      </c>
      <c r="M1229" s="7">
        <f t="shared" ref="M1229:M1292" si="281">J1229/L1229</f>
        <v>314213.94918459415</v>
      </c>
      <c r="N1229" s="7">
        <f>IF(ISNA(VLOOKUP(B1229,'Distribution Data'!$G:$H,2,FALSE)),0,VLOOKUP(B1229,'Distribution Data'!$G:$H,2,FALSE))</f>
        <v>0</v>
      </c>
      <c r="O1229" s="16">
        <f>IF(ISNA(INDEX($C1228:$C$3618,MATCH(TRUE,INDEX($C1228:$C$3618&lt;&gt;$C1228,0),0))), O1228, INDEX($C1228:$C$3618,MATCH(TRUE,INDEX($C1228:$C$3618&lt;&gt;$C1228,0),0)))</f>
        <v>3195143296.1145172</v>
      </c>
      <c r="P1229" s="16">
        <f t="shared" si="271"/>
        <v>3095295068.1119366</v>
      </c>
      <c r="Q1229" s="27">
        <f t="shared" si="277"/>
        <v>49</v>
      </c>
      <c r="R1229" s="7">
        <f t="shared" ref="R1229:R1292" si="282">IF(Q1229=0, 0, (O1229-P1229)/Q1229)</f>
        <v>2037718.9388281764</v>
      </c>
      <c r="S1229" s="7">
        <f t="shared" si="274"/>
        <v>1560683.3177702595</v>
      </c>
      <c r="T1229" s="5">
        <f>VLOOKUP($B1229,'Benchmark Data'!$A:$B,2,FALSE)</f>
        <v>19.13</v>
      </c>
      <c r="U1229" s="12">
        <f t="shared" ref="U1229:U1292" si="283">LN(T1229/T1228)</f>
        <v>-5.2137761485269631E-3</v>
      </c>
      <c r="V1229" s="7">
        <f t="shared" ref="V1229:V1292" si="284">V1228*EXP($U1229)+$S1229</f>
        <v>4140769657.4510198</v>
      </c>
    </row>
    <row r="1230" spans="1:22" x14ac:dyDescent="0.25">
      <c r="A1230" s="5">
        <f t="shared" si="275"/>
        <v>2007</v>
      </c>
      <c r="B1230" s="6">
        <f t="shared" si="278"/>
        <v>39170</v>
      </c>
      <c r="C1230" s="7">
        <f>MAX(SUMIFS('Filing Data'!$V:$V,'Filing Data'!$D:$D,'Benchmark Value'!$B1230),C1229)</f>
        <v>3095295068.1119366</v>
      </c>
      <c r="D1230" s="7">
        <f>SUMIFS('Filing Data'!$Z:$Z,'Filing Data'!$D:$D,'Benchmark Value'!$B1230)</f>
        <v>0</v>
      </c>
      <c r="E1230" s="16">
        <f t="shared" si="279"/>
        <v>-59429910.233762808</v>
      </c>
      <c r="F1230" s="10">
        <f>SUM(D$11:D1229)</f>
        <v>-47621346.711108744</v>
      </c>
      <c r="G1230" s="10">
        <f t="shared" si="272"/>
        <v>365</v>
      </c>
      <c r="H1230" s="7">
        <f t="shared" si="280"/>
        <v>-162821.67187332278</v>
      </c>
      <c r="I1230" s="16">
        <f>SUMIFS('Filing Data'!$X:$X,'Filing Data'!$D:$D,'Benchmark Value'!$B1230)</f>
        <v>0</v>
      </c>
      <c r="J1230" s="16">
        <f t="shared" si="276"/>
        <v>114688091.45237686</v>
      </c>
      <c r="K1230" s="10">
        <f>SUM(I$11:I1229)</f>
        <v>85509449.152006909</v>
      </c>
      <c r="L1230" s="27">
        <f t="shared" si="273"/>
        <v>365</v>
      </c>
      <c r="M1230" s="7">
        <f t="shared" si="281"/>
        <v>314213.94918459415</v>
      </c>
      <c r="N1230" s="7">
        <f>IF(ISNA(VLOOKUP(B1230,'Distribution Data'!$G:$H,2,FALSE)),0,VLOOKUP(B1230,'Distribution Data'!$G:$H,2,FALSE))</f>
        <v>0</v>
      </c>
      <c r="O1230" s="16">
        <f>IF(ISNA(INDEX($C1229:$C$3618,MATCH(TRUE,INDEX($C1229:$C$3618&lt;&gt;$C1229,0),0))), O1229, INDEX($C1229:$C$3618,MATCH(TRUE,INDEX($C1229:$C$3618&lt;&gt;$C1229,0),0)))</f>
        <v>3195143296.1145172</v>
      </c>
      <c r="P1230" s="16">
        <f t="shared" si="271"/>
        <v>3095295068.1119366</v>
      </c>
      <c r="Q1230" s="27">
        <f t="shared" si="277"/>
        <v>49</v>
      </c>
      <c r="R1230" s="7">
        <f t="shared" si="282"/>
        <v>2037718.9388281764</v>
      </c>
      <c r="S1230" s="7">
        <f t="shared" si="274"/>
        <v>1560683.3177702595</v>
      </c>
      <c r="T1230" s="5">
        <f>VLOOKUP($B1230,'Benchmark Data'!$A:$B,2,FALSE)</f>
        <v>19.14</v>
      </c>
      <c r="U1230" s="12">
        <f t="shared" si="283"/>
        <v>5.2260257264671276E-4</v>
      </c>
      <c r="V1230" s="7">
        <f t="shared" si="284"/>
        <v>4144494883.1929674</v>
      </c>
    </row>
    <row r="1231" spans="1:22" x14ac:dyDescent="0.25">
      <c r="A1231" s="5">
        <f t="shared" si="275"/>
        <v>2007</v>
      </c>
      <c r="B1231" s="6">
        <f t="shared" si="278"/>
        <v>39171</v>
      </c>
      <c r="C1231" s="7">
        <f>MAX(SUMIFS('Filing Data'!$V:$V,'Filing Data'!$D:$D,'Benchmark Value'!$B1231),C1230)</f>
        <v>3095295068.1119366</v>
      </c>
      <c r="D1231" s="7">
        <f>SUMIFS('Filing Data'!$Z:$Z,'Filing Data'!$D:$D,'Benchmark Value'!$B1231)</f>
        <v>0</v>
      </c>
      <c r="E1231" s="16">
        <f t="shared" si="279"/>
        <v>-59429910.233762808</v>
      </c>
      <c r="F1231" s="10">
        <f>SUM(D$11:D1230)</f>
        <v>-47621346.711108744</v>
      </c>
      <c r="G1231" s="10">
        <f t="shared" si="272"/>
        <v>365</v>
      </c>
      <c r="H1231" s="7">
        <f t="shared" si="280"/>
        <v>-162821.67187332278</v>
      </c>
      <c r="I1231" s="16">
        <f>SUMIFS('Filing Data'!$X:$X,'Filing Data'!$D:$D,'Benchmark Value'!$B1231)</f>
        <v>0</v>
      </c>
      <c r="J1231" s="16">
        <f t="shared" si="276"/>
        <v>114688091.45237686</v>
      </c>
      <c r="K1231" s="10">
        <f>SUM(I$11:I1230)</f>
        <v>85509449.152006909</v>
      </c>
      <c r="L1231" s="27">
        <f t="shared" si="273"/>
        <v>365</v>
      </c>
      <c r="M1231" s="7">
        <f t="shared" si="281"/>
        <v>314213.94918459415</v>
      </c>
      <c r="N1231" s="7">
        <f>IF(ISNA(VLOOKUP(B1231,'Distribution Data'!$G:$H,2,FALSE)),0,VLOOKUP(B1231,'Distribution Data'!$G:$H,2,FALSE))</f>
        <v>0</v>
      </c>
      <c r="O1231" s="16">
        <f>IF(ISNA(INDEX($C1230:$C$3618,MATCH(TRUE,INDEX($C1230:$C$3618&lt;&gt;$C1230,0),0))), O1230, INDEX($C1230:$C$3618,MATCH(TRUE,INDEX($C1230:$C$3618&lt;&gt;$C1230,0),0)))</f>
        <v>3195143296.1145172</v>
      </c>
      <c r="P1231" s="16">
        <f t="shared" si="271"/>
        <v>3095295068.1119366</v>
      </c>
      <c r="Q1231" s="27">
        <f t="shared" si="277"/>
        <v>49</v>
      </c>
      <c r="R1231" s="7">
        <f t="shared" si="282"/>
        <v>2037718.9388281764</v>
      </c>
      <c r="S1231" s="7">
        <f t="shared" si="274"/>
        <v>1560683.3177702595</v>
      </c>
      <c r="T1231" s="5">
        <f>VLOOKUP($B1231,'Benchmark Data'!$A:$B,2,FALSE)</f>
        <v>19.39</v>
      </c>
      <c r="U1231" s="12">
        <f t="shared" si="283"/>
        <v>1.2977083229752282E-2</v>
      </c>
      <c r="V1231" s="7">
        <f t="shared" si="284"/>
        <v>4200189512.2159753</v>
      </c>
    </row>
    <row r="1232" spans="1:22" x14ac:dyDescent="0.25">
      <c r="A1232" s="5">
        <f t="shared" si="275"/>
        <v>2007</v>
      </c>
      <c r="B1232" s="6">
        <f t="shared" si="278"/>
        <v>39172</v>
      </c>
      <c r="C1232" s="7">
        <f>MAX(SUMIFS('Filing Data'!$V:$V,'Filing Data'!$D:$D,'Benchmark Value'!$B1232),C1231)</f>
        <v>3095295068.1119366</v>
      </c>
      <c r="D1232" s="7">
        <f>SUMIFS('Filing Data'!$Z:$Z,'Filing Data'!$D:$D,'Benchmark Value'!$B1232)</f>
        <v>0</v>
      </c>
      <c r="E1232" s="16">
        <f t="shared" si="279"/>
        <v>-59429910.233762808</v>
      </c>
      <c r="F1232" s="10">
        <f>SUM(D$11:D1231)</f>
        <v>-47621346.711108744</v>
      </c>
      <c r="G1232" s="10">
        <f t="shared" si="272"/>
        <v>365</v>
      </c>
      <c r="H1232" s="7">
        <f t="shared" si="280"/>
        <v>-162821.67187332278</v>
      </c>
      <c r="I1232" s="16">
        <f>SUMIFS('Filing Data'!$X:$X,'Filing Data'!$D:$D,'Benchmark Value'!$B1232)</f>
        <v>0</v>
      </c>
      <c r="J1232" s="16">
        <f t="shared" si="276"/>
        <v>114688091.45237686</v>
      </c>
      <c r="K1232" s="10">
        <f>SUM(I$11:I1231)</f>
        <v>85509449.152006909</v>
      </c>
      <c r="L1232" s="27">
        <f t="shared" si="273"/>
        <v>365</v>
      </c>
      <c r="M1232" s="7">
        <f t="shared" si="281"/>
        <v>314213.94918459415</v>
      </c>
      <c r="N1232" s="7">
        <f>IF(ISNA(VLOOKUP(B1232,'Distribution Data'!$G:$H,2,FALSE)),0,VLOOKUP(B1232,'Distribution Data'!$G:$H,2,FALSE))</f>
        <v>19975944.621206615</v>
      </c>
      <c r="O1232" s="16">
        <f>IF(ISNA(INDEX($C1231:$C$3618,MATCH(TRUE,INDEX($C1231:$C$3618&lt;&gt;$C1231,0),0))), O1231, INDEX($C1231:$C$3618,MATCH(TRUE,INDEX($C1231:$C$3618&lt;&gt;$C1231,0),0)))</f>
        <v>3195143296.1145172</v>
      </c>
      <c r="P1232" s="16">
        <f t="shared" si="271"/>
        <v>3095295068.1119366</v>
      </c>
      <c r="Q1232" s="27">
        <f t="shared" si="277"/>
        <v>49</v>
      </c>
      <c r="R1232" s="7">
        <f t="shared" si="282"/>
        <v>2037718.9388281764</v>
      </c>
      <c r="S1232" s="7">
        <f t="shared" si="274"/>
        <v>-18415261.303436354</v>
      </c>
      <c r="T1232" s="5">
        <f>VLOOKUP($B1232,'Benchmark Data'!$A:$B,2,FALSE)</f>
        <v>19.39</v>
      </c>
      <c r="U1232" s="12">
        <f t="shared" si="283"/>
        <v>0</v>
      </c>
      <c r="V1232" s="7">
        <f t="shared" si="284"/>
        <v>4181774250.912539</v>
      </c>
    </row>
    <row r="1233" spans="1:22" x14ac:dyDescent="0.25">
      <c r="A1233" s="5">
        <f t="shared" si="275"/>
        <v>2007</v>
      </c>
      <c r="B1233" s="6">
        <f t="shared" si="278"/>
        <v>39173</v>
      </c>
      <c r="C1233" s="7">
        <f>MAX(SUMIFS('Filing Data'!$V:$V,'Filing Data'!$D:$D,'Benchmark Value'!$B1233),C1232)</f>
        <v>3095295068.1119366</v>
      </c>
      <c r="D1233" s="7">
        <f>SUMIFS('Filing Data'!$Z:$Z,'Filing Data'!$D:$D,'Benchmark Value'!$B1233)</f>
        <v>0</v>
      </c>
      <c r="E1233" s="16">
        <f t="shared" si="279"/>
        <v>-59429910.233762808</v>
      </c>
      <c r="F1233" s="10">
        <f>SUM(D$11:D1232)</f>
        <v>-47621346.711108744</v>
      </c>
      <c r="G1233" s="10">
        <f t="shared" si="272"/>
        <v>365</v>
      </c>
      <c r="H1233" s="7">
        <f t="shared" si="280"/>
        <v>-162821.67187332278</v>
      </c>
      <c r="I1233" s="16">
        <f>SUMIFS('Filing Data'!$X:$X,'Filing Data'!$D:$D,'Benchmark Value'!$B1233)</f>
        <v>0</v>
      </c>
      <c r="J1233" s="16">
        <f t="shared" si="276"/>
        <v>114688091.45237686</v>
      </c>
      <c r="K1233" s="10">
        <f>SUM(I$11:I1232)</f>
        <v>85509449.152006909</v>
      </c>
      <c r="L1233" s="27">
        <f t="shared" si="273"/>
        <v>365</v>
      </c>
      <c r="M1233" s="7">
        <f t="shared" si="281"/>
        <v>314213.94918459415</v>
      </c>
      <c r="N1233" s="7">
        <f>IF(ISNA(VLOOKUP(B1233,'Distribution Data'!$G:$H,2,FALSE)),0,VLOOKUP(B1233,'Distribution Data'!$G:$H,2,FALSE))</f>
        <v>0</v>
      </c>
      <c r="O1233" s="16">
        <f>IF(ISNA(INDEX($C1232:$C$3618,MATCH(TRUE,INDEX($C1232:$C$3618&lt;&gt;$C1232,0),0))), O1232, INDEX($C1232:$C$3618,MATCH(TRUE,INDEX($C1232:$C$3618&lt;&gt;$C1232,0),0)))</f>
        <v>3195143296.1145172</v>
      </c>
      <c r="P1233" s="16">
        <f t="shared" si="271"/>
        <v>3095295068.1119366</v>
      </c>
      <c r="Q1233" s="27">
        <f t="shared" si="277"/>
        <v>49</v>
      </c>
      <c r="R1233" s="7">
        <f t="shared" si="282"/>
        <v>2037718.9388281764</v>
      </c>
      <c r="S1233" s="7">
        <f t="shared" si="274"/>
        <v>1560683.3177702595</v>
      </c>
      <c r="T1233" s="5">
        <f>VLOOKUP($B1233,'Benchmark Data'!$A:$B,2,FALSE)</f>
        <v>19.39</v>
      </c>
      <c r="U1233" s="12">
        <f t="shared" si="283"/>
        <v>0</v>
      </c>
      <c r="V1233" s="7">
        <f t="shared" si="284"/>
        <v>4183334934.2303095</v>
      </c>
    </row>
    <row r="1234" spans="1:22" x14ac:dyDescent="0.25">
      <c r="A1234" s="5">
        <f t="shared" si="275"/>
        <v>2007</v>
      </c>
      <c r="B1234" s="6">
        <f t="shared" si="278"/>
        <v>39174</v>
      </c>
      <c r="C1234" s="7">
        <f>MAX(SUMIFS('Filing Data'!$V:$V,'Filing Data'!$D:$D,'Benchmark Value'!$B1234),C1233)</f>
        <v>3095295068.1119366</v>
      </c>
      <c r="D1234" s="7">
        <f>SUMIFS('Filing Data'!$Z:$Z,'Filing Data'!$D:$D,'Benchmark Value'!$B1234)</f>
        <v>0</v>
      </c>
      <c r="E1234" s="16">
        <f t="shared" si="279"/>
        <v>-59429910.233762808</v>
      </c>
      <c r="F1234" s="10">
        <f>SUM(D$11:D1233)</f>
        <v>-47621346.711108744</v>
      </c>
      <c r="G1234" s="10">
        <f t="shared" si="272"/>
        <v>365</v>
      </c>
      <c r="H1234" s="7">
        <f t="shared" si="280"/>
        <v>-162821.67187332278</v>
      </c>
      <c r="I1234" s="16">
        <f>SUMIFS('Filing Data'!$X:$X,'Filing Data'!$D:$D,'Benchmark Value'!$B1234)</f>
        <v>0</v>
      </c>
      <c r="J1234" s="16">
        <f t="shared" si="276"/>
        <v>114688091.45237686</v>
      </c>
      <c r="K1234" s="10">
        <f>SUM(I$11:I1233)</f>
        <v>85509449.152006909</v>
      </c>
      <c r="L1234" s="27">
        <f t="shared" si="273"/>
        <v>365</v>
      </c>
      <c r="M1234" s="7">
        <f t="shared" si="281"/>
        <v>314213.94918459415</v>
      </c>
      <c r="N1234" s="7">
        <f>IF(ISNA(VLOOKUP(B1234,'Distribution Data'!$G:$H,2,FALSE)),0,VLOOKUP(B1234,'Distribution Data'!$G:$H,2,FALSE))</f>
        <v>0</v>
      </c>
      <c r="O1234" s="16">
        <f>IF(ISNA(INDEX($C1233:$C$3618,MATCH(TRUE,INDEX($C1233:$C$3618&lt;&gt;$C1233,0),0))), O1233, INDEX($C1233:$C$3618,MATCH(TRUE,INDEX($C1233:$C$3618&lt;&gt;$C1233,0),0)))</f>
        <v>3195143296.1145172</v>
      </c>
      <c r="P1234" s="16">
        <f t="shared" si="271"/>
        <v>3095295068.1119366</v>
      </c>
      <c r="Q1234" s="27">
        <f t="shared" si="277"/>
        <v>49</v>
      </c>
      <c r="R1234" s="7">
        <f t="shared" si="282"/>
        <v>2037718.9388281764</v>
      </c>
      <c r="S1234" s="7">
        <f t="shared" si="274"/>
        <v>1560683.3177702595</v>
      </c>
      <c r="T1234" s="5">
        <f>VLOOKUP($B1234,'Benchmark Data'!$A:$B,2,FALSE)</f>
        <v>19.57</v>
      </c>
      <c r="U1234" s="12">
        <f t="shared" si="283"/>
        <v>9.2403121534244629E-3</v>
      </c>
      <c r="V1234" s="7">
        <f t="shared" si="284"/>
        <v>4223730083.1572318</v>
      </c>
    </row>
    <row r="1235" spans="1:22" x14ac:dyDescent="0.25">
      <c r="A1235" s="5">
        <f t="shared" si="275"/>
        <v>2007</v>
      </c>
      <c r="B1235" s="6">
        <f t="shared" si="278"/>
        <v>39175</v>
      </c>
      <c r="C1235" s="7">
        <f>MAX(SUMIFS('Filing Data'!$V:$V,'Filing Data'!$D:$D,'Benchmark Value'!$B1235),C1234)</f>
        <v>3095295068.1119366</v>
      </c>
      <c r="D1235" s="7">
        <f>SUMIFS('Filing Data'!$Z:$Z,'Filing Data'!$D:$D,'Benchmark Value'!$B1235)</f>
        <v>0</v>
      </c>
      <c r="E1235" s="16">
        <f t="shared" si="279"/>
        <v>-59429910.233762808</v>
      </c>
      <c r="F1235" s="10">
        <f>SUM(D$11:D1234)</f>
        <v>-47621346.711108744</v>
      </c>
      <c r="G1235" s="10">
        <f t="shared" si="272"/>
        <v>365</v>
      </c>
      <c r="H1235" s="7">
        <f t="shared" si="280"/>
        <v>-162821.67187332278</v>
      </c>
      <c r="I1235" s="16">
        <f>SUMIFS('Filing Data'!$X:$X,'Filing Data'!$D:$D,'Benchmark Value'!$B1235)</f>
        <v>0</v>
      </c>
      <c r="J1235" s="16">
        <f t="shared" si="276"/>
        <v>114688091.45237686</v>
      </c>
      <c r="K1235" s="10">
        <f>SUM(I$11:I1234)</f>
        <v>85509449.152006909</v>
      </c>
      <c r="L1235" s="27">
        <f t="shared" si="273"/>
        <v>365</v>
      </c>
      <c r="M1235" s="7">
        <f t="shared" si="281"/>
        <v>314213.94918459415</v>
      </c>
      <c r="N1235" s="7">
        <f>IF(ISNA(VLOOKUP(B1235,'Distribution Data'!$G:$H,2,FALSE)),0,VLOOKUP(B1235,'Distribution Data'!$G:$H,2,FALSE))</f>
        <v>0</v>
      </c>
      <c r="O1235" s="16">
        <f>IF(ISNA(INDEX($C1234:$C$3618,MATCH(TRUE,INDEX($C1234:$C$3618&lt;&gt;$C1234,0),0))), O1234, INDEX($C1234:$C$3618,MATCH(TRUE,INDEX($C1234:$C$3618&lt;&gt;$C1234,0),0)))</f>
        <v>3195143296.1145172</v>
      </c>
      <c r="P1235" s="16">
        <f t="shared" si="271"/>
        <v>3095295068.1119366</v>
      </c>
      <c r="Q1235" s="27">
        <f t="shared" si="277"/>
        <v>49</v>
      </c>
      <c r="R1235" s="7">
        <f t="shared" si="282"/>
        <v>2037718.9388281764</v>
      </c>
      <c r="S1235" s="7">
        <f t="shared" si="274"/>
        <v>1560683.3177702595</v>
      </c>
      <c r="T1235" s="5">
        <f>VLOOKUP($B1235,'Benchmark Data'!$A:$B,2,FALSE)</f>
        <v>19.72</v>
      </c>
      <c r="U1235" s="12">
        <f t="shared" si="283"/>
        <v>7.6355677665043992E-3</v>
      </c>
      <c r="V1235" s="7">
        <f t="shared" si="284"/>
        <v>4257664783.4639435</v>
      </c>
    </row>
    <row r="1236" spans="1:22" x14ac:dyDescent="0.25">
      <c r="A1236" s="5">
        <f t="shared" si="275"/>
        <v>2007</v>
      </c>
      <c r="B1236" s="6">
        <f t="shared" si="278"/>
        <v>39176</v>
      </c>
      <c r="C1236" s="7">
        <f>MAX(SUMIFS('Filing Data'!$V:$V,'Filing Data'!$D:$D,'Benchmark Value'!$B1236),C1235)</f>
        <v>3095295068.1119366</v>
      </c>
      <c r="D1236" s="7">
        <f>SUMIFS('Filing Data'!$Z:$Z,'Filing Data'!$D:$D,'Benchmark Value'!$B1236)</f>
        <v>0</v>
      </c>
      <c r="E1236" s="16">
        <f t="shared" si="279"/>
        <v>-59429910.233762808</v>
      </c>
      <c r="F1236" s="10">
        <f>SUM(D$11:D1235)</f>
        <v>-47621346.711108744</v>
      </c>
      <c r="G1236" s="10">
        <f t="shared" si="272"/>
        <v>365</v>
      </c>
      <c r="H1236" s="7">
        <f t="shared" si="280"/>
        <v>-162821.67187332278</v>
      </c>
      <c r="I1236" s="16">
        <f>SUMIFS('Filing Data'!$X:$X,'Filing Data'!$D:$D,'Benchmark Value'!$B1236)</f>
        <v>0</v>
      </c>
      <c r="J1236" s="16">
        <f t="shared" si="276"/>
        <v>114688091.45237686</v>
      </c>
      <c r="K1236" s="10">
        <f>SUM(I$11:I1235)</f>
        <v>85509449.152006909</v>
      </c>
      <c r="L1236" s="27">
        <f t="shared" si="273"/>
        <v>365</v>
      </c>
      <c r="M1236" s="7">
        <f t="shared" si="281"/>
        <v>314213.94918459415</v>
      </c>
      <c r="N1236" s="7">
        <f>IF(ISNA(VLOOKUP(B1236,'Distribution Data'!$G:$H,2,FALSE)),0,VLOOKUP(B1236,'Distribution Data'!$G:$H,2,FALSE))</f>
        <v>0</v>
      </c>
      <c r="O1236" s="16">
        <f>IF(ISNA(INDEX($C1235:$C$3618,MATCH(TRUE,INDEX($C1235:$C$3618&lt;&gt;$C1235,0),0))), O1235, INDEX($C1235:$C$3618,MATCH(TRUE,INDEX($C1235:$C$3618&lt;&gt;$C1235,0),0)))</f>
        <v>3195143296.1145172</v>
      </c>
      <c r="P1236" s="16">
        <f t="shared" si="271"/>
        <v>3095295068.1119366</v>
      </c>
      <c r="Q1236" s="27">
        <f t="shared" si="277"/>
        <v>49</v>
      </c>
      <c r="R1236" s="7">
        <f t="shared" si="282"/>
        <v>2037718.9388281764</v>
      </c>
      <c r="S1236" s="7">
        <f t="shared" si="274"/>
        <v>1560683.3177702595</v>
      </c>
      <c r="T1236" s="5">
        <f>VLOOKUP($B1236,'Benchmark Data'!$A:$B,2,FALSE)</f>
        <v>19.63</v>
      </c>
      <c r="U1236" s="12">
        <f t="shared" si="283"/>
        <v>-4.5743408861197068E-3</v>
      </c>
      <c r="V1236" s="7">
        <f t="shared" si="284"/>
        <v>4239793933.7943025</v>
      </c>
    </row>
    <row r="1237" spans="1:22" x14ac:dyDescent="0.25">
      <c r="A1237" s="5">
        <f t="shared" si="275"/>
        <v>2007</v>
      </c>
      <c r="B1237" s="6">
        <f t="shared" si="278"/>
        <v>39177</v>
      </c>
      <c r="C1237" s="7">
        <f>MAX(SUMIFS('Filing Data'!$V:$V,'Filing Data'!$D:$D,'Benchmark Value'!$B1237),C1236)</f>
        <v>3095295068.1119366</v>
      </c>
      <c r="D1237" s="7">
        <f>SUMIFS('Filing Data'!$Z:$Z,'Filing Data'!$D:$D,'Benchmark Value'!$B1237)</f>
        <v>0</v>
      </c>
      <c r="E1237" s="16">
        <f t="shared" si="279"/>
        <v>-59429910.233762808</v>
      </c>
      <c r="F1237" s="10">
        <f>SUM(D$11:D1236)</f>
        <v>-47621346.711108744</v>
      </c>
      <c r="G1237" s="10">
        <f t="shared" si="272"/>
        <v>365</v>
      </c>
      <c r="H1237" s="7">
        <f t="shared" si="280"/>
        <v>-162821.67187332278</v>
      </c>
      <c r="I1237" s="16">
        <f>SUMIFS('Filing Data'!$X:$X,'Filing Data'!$D:$D,'Benchmark Value'!$B1237)</f>
        <v>0</v>
      </c>
      <c r="J1237" s="16">
        <f t="shared" si="276"/>
        <v>114688091.45237686</v>
      </c>
      <c r="K1237" s="10">
        <f>SUM(I$11:I1236)</f>
        <v>85509449.152006909</v>
      </c>
      <c r="L1237" s="27">
        <f t="shared" si="273"/>
        <v>365</v>
      </c>
      <c r="M1237" s="7">
        <f t="shared" si="281"/>
        <v>314213.94918459415</v>
      </c>
      <c r="N1237" s="7">
        <f>IF(ISNA(VLOOKUP(B1237,'Distribution Data'!$G:$H,2,FALSE)),0,VLOOKUP(B1237,'Distribution Data'!$G:$H,2,FALSE))</f>
        <v>0</v>
      </c>
      <c r="O1237" s="16">
        <f>IF(ISNA(INDEX($C1236:$C$3618,MATCH(TRUE,INDEX($C1236:$C$3618&lt;&gt;$C1236,0),0))), O1236, INDEX($C1236:$C$3618,MATCH(TRUE,INDEX($C1236:$C$3618&lt;&gt;$C1236,0),0)))</f>
        <v>3195143296.1145172</v>
      </c>
      <c r="P1237" s="16">
        <f t="shared" si="271"/>
        <v>3095295068.1119366</v>
      </c>
      <c r="Q1237" s="27">
        <f t="shared" si="277"/>
        <v>49</v>
      </c>
      <c r="R1237" s="7">
        <f t="shared" si="282"/>
        <v>2037718.9388281764</v>
      </c>
      <c r="S1237" s="7">
        <f t="shared" si="274"/>
        <v>1560683.3177702595</v>
      </c>
      <c r="T1237" s="5">
        <f>VLOOKUP($B1237,'Benchmark Data'!$A:$B,2,FALSE)</f>
        <v>19.63</v>
      </c>
      <c r="U1237" s="12">
        <f t="shared" si="283"/>
        <v>0</v>
      </c>
      <c r="V1237" s="7">
        <f t="shared" si="284"/>
        <v>4241354617.1120729</v>
      </c>
    </row>
    <row r="1238" spans="1:22" x14ac:dyDescent="0.25">
      <c r="A1238" s="5">
        <f t="shared" si="275"/>
        <v>2007</v>
      </c>
      <c r="B1238" s="6">
        <f t="shared" si="278"/>
        <v>39178</v>
      </c>
      <c r="C1238" s="7">
        <f>MAX(SUMIFS('Filing Data'!$V:$V,'Filing Data'!$D:$D,'Benchmark Value'!$B1238),C1237)</f>
        <v>3095295068.1119366</v>
      </c>
      <c r="D1238" s="7">
        <f>SUMIFS('Filing Data'!$Z:$Z,'Filing Data'!$D:$D,'Benchmark Value'!$B1238)</f>
        <v>0</v>
      </c>
      <c r="E1238" s="16">
        <f t="shared" si="279"/>
        <v>-59429910.233762808</v>
      </c>
      <c r="F1238" s="10">
        <f>SUM(D$11:D1237)</f>
        <v>-47621346.711108744</v>
      </c>
      <c r="G1238" s="10">
        <f t="shared" si="272"/>
        <v>365</v>
      </c>
      <c r="H1238" s="7">
        <f t="shared" si="280"/>
        <v>-162821.67187332278</v>
      </c>
      <c r="I1238" s="16">
        <f>SUMIFS('Filing Data'!$X:$X,'Filing Data'!$D:$D,'Benchmark Value'!$B1238)</f>
        <v>0</v>
      </c>
      <c r="J1238" s="16">
        <f t="shared" si="276"/>
        <v>114688091.45237686</v>
      </c>
      <c r="K1238" s="10">
        <f>SUM(I$11:I1237)</f>
        <v>85509449.152006909</v>
      </c>
      <c r="L1238" s="27">
        <f t="shared" si="273"/>
        <v>365</v>
      </c>
      <c r="M1238" s="7">
        <f t="shared" si="281"/>
        <v>314213.94918459415</v>
      </c>
      <c r="N1238" s="7">
        <f>IF(ISNA(VLOOKUP(B1238,'Distribution Data'!$G:$H,2,FALSE)),0,VLOOKUP(B1238,'Distribution Data'!$G:$H,2,FALSE))</f>
        <v>0</v>
      </c>
      <c r="O1238" s="16">
        <f>IF(ISNA(INDEX($C1237:$C$3618,MATCH(TRUE,INDEX($C1237:$C$3618&lt;&gt;$C1237,0),0))), O1237, INDEX($C1237:$C$3618,MATCH(TRUE,INDEX($C1237:$C$3618&lt;&gt;$C1237,0),0)))</f>
        <v>3195143296.1145172</v>
      </c>
      <c r="P1238" s="16">
        <f t="shared" si="271"/>
        <v>3095295068.1119366</v>
      </c>
      <c r="Q1238" s="27">
        <f t="shared" si="277"/>
        <v>49</v>
      </c>
      <c r="R1238" s="7">
        <f t="shared" si="282"/>
        <v>2037718.9388281764</v>
      </c>
      <c r="S1238" s="7">
        <f t="shared" si="274"/>
        <v>1560683.3177702595</v>
      </c>
      <c r="T1238" s="5">
        <f>VLOOKUP($B1238,'Benchmark Data'!$A:$B,2,FALSE)</f>
        <v>19.63</v>
      </c>
      <c r="U1238" s="12">
        <f t="shared" si="283"/>
        <v>0</v>
      </c>
      <c r="V1238" s="7">
        <f t="shared" si="284"/>
        <v>4242915300.4298434</v>
      </c>
    </row>
    <row r="1239" spans="1:22" x14ac:dyDescent="0.25">
      <c r="A1239" s="5">
        <f t="shared" si="275"/>
        <v>2007</v>
      </c>
      <c r="B1239" s="6">
        <f t="shared" si="278"/>
        <v>39179</v>
      </c>
      <c r="C1239" s="7">
        <f>MAX(SUMIFS('Filing Data'!$V:$V,'Filing Data'!$D:$D,'Benchmark Value'!$B1239),C1238)</f>
        <v>3095295068.1119366</v>
      </c>
      <c r="D1239" s="7">
        <f>SUMIFS('Filing Data'!$Z:$Z,'Filing Data'!$D:$D,'Benchmark Value'!$B1239)</f>
        <v>0</v>
      </c>
      <c r="E1239" s="16">
        <f t="shared" si="279"/>
        <v>-59429910.233762808</v>
      </c>
      <c r="F1239" s="10">
        <f>SUM(D$11:D1238)</f>
        <v>-47621346.711108744</v>
      </c>
      <c r="G1239" s="10">
        <f t="shared" si="272"/>
        <v>365</v>
      </c>
      <c r="H1239" s="7">
        <f t="shared" si="280"/>
        <v>-162821.67187332278</v>
      </c>
      <c r="I1239" s="16">
        <f>SUMIFS('Filing Data'!$X:$X,'Filing Data'!$D:$D,'Benchmark Value'!$B1239)</f>
        <v>0</v>
      </c>
      <c r="J1239" s="16">
        <f t="shared" si="276"/>
        <v>114688091.45237686</v>
      </c>
      <c r="K1239" s="10">
        <f>SUM(I$11:I1238)</f>
        <v>85509449.152006909</v>
      </c>
      <c r="L1239" s="27">
        <f t="shared" si="273"/>
        <v>365</v>
      </c>
      <c r="M1239" s="7">
        <f t="shared" si="281"/>
        <v>314213.94918459415</v>
      </c>
      <c r="N1239" s="7">
        <f>IF(ISNA(VLOOKUP(B1239,'Distribution Data'!$G:$H,2,FALSE)),0,VLOOKUP(B1239,'Distribution Data'!$G:$H,2,FALSE))</f>
        <v>0</v>
      </c>
      <c r="O1239" s="16">
        <f>IF(ISNA(INDEX($C1238:$C$3618,MATCH(TRUE,INDEX($C1238:$C$3618&lt;&gt;$C1238,0),0))), O1238, INDEX($C1238:$C$3618,MATCH(TRUE,INDEX($C1238:$C$3618&lt;&gt;$C1238,0),0)))</f>
        <v>3195143296.1145172</v>
      </c>
      <c r="P1239" s="16">
        <f t="shared" si="271"/>
        <v>3095295068.1119366</v>
      </c>
      <c r="Q1239" s="27">
        <f t="shared" si="277"/>
        <v>49</v>
      </c>
      <c r="R1239" s="7">
        <f t="shared" si="282"/>
        <v>2037718.9388281764</v>
      </c>
      <c r="S1239" s="7">
        <f t="shared" si="274"/>
        <v>1560683.3177702595</v>
      </c>
      <c r="T1239" s="5">
        <f>VLOOKUP($B1239,'Benchmark Data'!$A:$B,2,FALSE)</f>
        <v>19.63</v>
      </c>
      <c r="U1239" s="12">
        <f t="shared" si="283"/>
        <v>0</v>
      </c>
      <c r="V1239" s="7">
        <f t="shared" si="284"/>
        <v>4244475983.7476139</v>
      </c>
    </row>
    <row r="1240" spans="1:22" x14ac:dyDescent="0.25">
      <c r="A1240" s="5">
        <f t="shared" si="275"/>
        <v>2007</v>
      </c>
      <c r="B1240" s="6">
        <f t="shared" si="278"/>
        <v>39180</v>
      </c>
      <c r="C1240" s="7">
        <f>MAX(SUMIFS('Filing Data'!$V:$V,'Filing Data'!$D:$D,'Benchmark Value'!$B1240),C1239)</f>
        <v>3095295068.1119366</v>
      </c>
      <c r="D1240" s="7">
        <f>SUMIFS('Filing Data'!$Z:$Z,'Filing Data'!$D:$D,'Benchmark Value'!$B1240)</f>
        <v>0</v>
      </c>
      <c r="E1240" s="16">
        <f t="shared" si="279"/>
        <v>-59429910.233762808</v>
      </c>
      <c r="F1240" s="10">
        <f>SUM(D$11:D1239)</f>
        <v>-47621346.711108744</v>
      </c>
      <c r="G1240" s="10">
        <f t="shared" si="272"/>
        <v>365</v>
      </c>
      <c r="H1240" s="7">
        <f t="shared" si="280"/>
        <v>-162821.67187332278</v>
      </c>
      <c r="I1240" s="16">
        <f>SUMIFS('Filing Data'!$X:$X,'Filing Data'!$D:$D,'Benchmark Value'!$B1240)</f>
        <v>0</v>
      </c>
      <c r="J1240" s="16">
        <f t="shared" si="276"/>
        <v>114688091.45237686</v>
      </c>
      <c r="K1240" s="10">
        <f>SUM(I$11:I1239)</f>
        <v>85509449.152006909</v>
      </c>
      <c r="L1240" s="27">
        <f t="shared" si="273"/>
        <v>365</v>
      </c>
      <c r="M1240" s="7">
        <f t="shared" si="281"/>
        <v>314213.94918459415</v>
      </c>
      <c r="N1240" s="7">
        <f>IF(ISNA(VLOOKUP(B1240,'Distribution Data'!$G:$H,2,FALSE)),0,VLOOKUP(B1240,'Distribution Data'!$G:$H,2,FALSE))</f>
        <v>0</v>
      </c>
      <c r="O1240" s="16">
        <f>IF(ISNA(INDEX($C1239:$C$3618,MATCH(TRUE,INDEX($C1239:$C$3618&lt;&gt;$C1239,0),0))), O1239, INDEX($C1239:$C$3618,MATCH(TRUE,INDEX($C1239:$C$3618&lt;&gt;$C1239,0),0)))</f>
        <v>3195143296.1145172</v>
      </c>
      <c r="P1240" s="16">
        <f t="shared" si="271"/>
        <v>3095295068.1119366</v>
      </c>
      <c r="Q1240" s="27">
        <f t="shared" si="277"/>
        <v>49</v>
      </c>
      <c r="R1240" s="7">
        <f t="shared" si="282"/>
        <v>2037718.9388281764</v>
      </c>
      <c r="S1240" s="7">
        <f t="shared" si="274"/>
        <v>1560683.3177702595</v>
      </c>
      <c r="T1240" s="5">
        <f>VLOOKUP($B1240,'Benchmark Data'!$A:$B,2,FALSE)</f>
        <v>19.63</v>
      </c>
      <c r="U1240" s="12">
        <f t="shared" si="283"/>
        <v>0</v>
      </c>
      <c r="V1240" s="7">
        <f t="shared" si="284"/>
        <v>4246036667.0653844</v>
      </c>
    </row>
    <row r="1241" spans="1:22" x14ac:dyDescent="0.25">
      <c r="A1241" s="5">
        <f t="shared" si="275"/>
        <v>2007</v>
      </c>
      <c r="B1241" s="6">
        <f t="shared" si="278"/>
        <v>39181</v>
      </c>
      <c r="C1241" s="7">
        <f>MAX(SUMIFS('Filing Data'!$V:$V,'Filing Data'!$D:$D,'Benchmark Value'!$B1241),C1240)</f>
        <v>3095295068.1119366</v>
      </c>
      <c r="D1241" s="7">
        <f>SUMIFS('Filing Data'!$Z:$Z,'Filing Data'!$D:$D,'Benchmark Value'!$B1241)</f>
        <v>0</v>
      </c>
      <c r="E1241" s="16">
        <f t="shared" si="279"/>
        <v>-59429910.233762808</v>
      </c>
      <c r="F1241" s="10">
        <f>SUM(D$11:D1240)</f>
        <v>-47621346.711108744</v>
      </c>
      <c r="G1241" s="10">
        <f t="shared" si="272"/>
        <v>365</v>
      </c>
      <c r="H1241" s="7">
        <f t="shared" si="280"/>
        <v>-162821.67187332278</v>
      </c>
      <c r="I1241" s="16">
        <f>SUMIFS('Filing Data'!$X:$X,'Filing Data'!$D:$D,'Benchmark Value'!$B1241)</f>
        <v>0</v>
      </c>
      <c r="J1241" s="16">
        <f t="shared" si="276"/>
        <v>114688091.45237686</v>
      </c>
      <c r="K1241" s="10">
        <f>SUM(I$11:I1240)</f>
        <v>85509449.152006909</v>
      </c>
      <c r="L1241" s="27">
        <f t="shared" si="273"/>
        <v>365</v>
      </c>
      <c r="M1241" s="7">
        <f t="shared" si="281"/>
        <v>314213.94918459415</v>
      </c>
      <c r="N1241" s="7">
        <f>IF(ISNA(VLOOKUP(B1241,'Distribution Data'!$G:$H,2,FALSE)),0,VLOOKUP(B1241,'Distribution Data'!$G:$H,2,FALSE))</f>
        <v>0</v>
      </c>
      <c r="O1241" s="16">
        <f>IF(ISNA(INDEX($C1240:$C$3618,MATCH(TRUE,INDEX($C1240:$C$3618&lt;&gt;$C1240,0),0))), O1240, INDEX($C1240:$C$3618,MATCH(TRUE,INDEX($C1240:$C$3618&lt;&gt;$C1240,0),0)))</f>
        <v>3195143296.1145172</v>
      </c>
      <c r="P1241" s="16">
        <f t="shared" si="271"/>
        <v>3095295068.1119366</v>
      </c>
      <c r="Q1241" s="27">
        <f t="shared" si="277"/>
        <v>49</v>
      </c>
      <c r="R1241" s="7">
        <f t="shared" si="282"/>
        <v>2037718.9388281764</v>
      </c>
      <c r="S1241" s="7">
        <f t="shared" si="274"/>
        <v>1560683.3177702595</v>
      </c>
      <c r="T1241" s="5">
        <f>VLOOKUP($B1241,'Benchmark Data'!$A:$B,2,FALSE)</f>
        <v>19.649999999999999</v>
      </c>
      <c r="U1241" s="12">
        <f t="shared" si="283"/>
        <v>1.0183300269005506E-3</v>
      </c>
      <c r="V1241" s="7">
        <f t="shared" si="284"/>
        <v>4251923419.3256564</v>
      </c>
    </row>
    <row r="1242" spans="1:22" x14ac:dyDescent="0.25">
      <c r="A1242" s="5">
        <f t="shared" si="275"/>
        <v>2007</v>
      </c>
      <c r="B1242" s="6">
        <f t="shared" si="278"/>
        <v>39182</v>
      </c>
      <c r="C1242" s="7">
        <f>MAX(SUMIFS('Filing Data'!$V:$V,'Filing Data'!$D:$D,'Benchmark Value'!$B1242),C1241)</f>
        <v>3095295068.1119366</v>
      </c>
      <c r="D1242" s="7">
        <f>SUMIFS('Filing Data'!$Z:$Z,'Filing Data'!$D:$D,'Benchmark Value'!$B1242)</f>
        <v>0</v>
      </c>
      <c r="E1242" s="16">
        <f t="shared" si="279"/>
        <v>-59429910.233762808</v>
      </c>
      <c r="F1242" s="10">
        <f>SUM(D$11:D1241)</f>
        <v>-47621346.711108744</v>
      </c>
      <c r="G1242" s="10">
        <f t="shared" si="272"/>
        <v>365</v>
      </c>
      <c r="H1242" s="7">
        <f t="shared" si="280"/>
        <v>-162821.67187332278</v>
      </c>
      <c r="I1242" s="16">
        <f>SUMIFS('Filing Data'!$X:$X,'Filing Data'!$D:$D,'Benchmark Value'!$B1242)</f>
        <v>0</v>
      </c>
      <c r="J1242" s="16">
        <f t="shared" si="276"/>
        <v>114688091.45237686</v>
      </c>
      <c r="K1242" s="10">
        <f>SUM(I$11:I1241)</f>
        <v>85509449.152006909</v>
      </c>
      <c r="L1242" s="27">
        <f t="shared" si="273"/>
        <v>365</v>
      </c>
      <c r="M1242" s="7">
        <f t="shared" si="281"/>
        <v>314213.94918459415</v>
      </c>
      <c r="N1242" s="7">
        <f>IF(ISNA(VLOOKUP(B1242,'Distribution Data'!$G:$H,2,FALSE)),0,VLOOKUP(B1242,'Distribution Data'!$G:$H,2,FALSE))</f>
        <v>0</v>
      </c>
      <c r="O1242" s="16">
        <f>IF(ISNA(INDEX($C1241:$C$3618,MATCH(TRUE,INDEX($C1241:$C$3618&lt;&gt;$C1241,0),0))), O1241, INDEX($C1241:$C$3618,MATCH(TRUE,INDEX($C1241:$C$3618&lt;&gt;$C1241,0),0)))</f>
        <v>3195143296.1145172</v>
      </c>
      <c r="P1242" s="16">
        <f t="shared" si="271"/>
        <v>3095295068.1119366</v>
      </c>
      <c r="Q1242" s="27">
        <f t="shared" si="277"/>
        <v>49</v>
      </c>
      <c r="R1242" s="7">
        <f t="shared" si="282"/>
        <v>2037718.9388281764</v>
      </c>
      <c r="S1242" s="7">
        <f t="shared" si="274"/>
        <v>1560683.3177702595</v>
      </c>
      <c r="T1242" s="5">
        <f>VLOOKUP($B1242,'Benchmark Data'!$A:$B,2,FALSE)</f>
        <v>19.73</v>
      </c>
      <c r="U1242" s="12">
        <f t="shared" si="283"/>
        <v>4.0629817192537722E-3</v>
      </c>
      <c r="V1242" s="7">
        <f t="shared" si="284"/>
        <v>4270794732.3404274</v>
      </c>
    </row>
    <row r="1243" spans="1:22" x14ac:dyDescent="0.25">
      <c r="A1243" s="5">
        <f t="shared" si="275"/>
        <v>2007</v>
      </c>
      <c r="B1243" s="6">
        <f t="shared" si="278"/>
        <v>39183</v>
      </c>
      <c r="C1243" s="7">
        <f>MAX(SUMIFS('Filing Data'!$V:$V,'Filing Data'!$D:$D,'Benchmark Value'!$B1243),C1242)</f>
        <v>3095295068.1119366</v>
      </c>
      <c r="D1243" s="7">
        <f>SUMIFS('Filing Data'!$Z:$Z,'Filing Data'!$D:$D,'Benchmark Value'!$B1243)</f>
        <v>0</v>
      </c>
      <c r="E1243" s="16">
        <f t="shared" si="279"/>
        <v>-59429910.233762808</v>
      </c>
      <c r="F1243" s="10">
        <f>SUM(D$11:D1242)</f>
        <v>-47621346.711108744</v>
      </c>
      <c r="G1243" s="10">
        <f t="shared" si="272"/>
        <v>365</v>
      </c>
      <c r="H1243" s="7">
        <f t="shared" si="280"/>
        <v>-162821.67187332278</v>
      </c>
      <c r="I1243" s="16">
        <f>SUMIFS('Filing Data'!$X:$X,'Filing Data'!$D:$D,'Benchmark Value'!$B1243)</f>
        <v>0</v>
      </c>
      <c r="J1243" s="16">
        <f t="shared" si="276"/>
        <v>114688091.45237686</v>
      </c>
      <c r="K1243" s="10">
        <f>SUM(I$11:I1242)</f>
        <v>85509449.152006909</v>
      </c>
      <c r="L1243" s="27">
        <f t="shared" si="273"/>
        <v>365</v>
      </c>
      <c r="M1243" s="7">
        <f t="shared" si="281"/>
        <v>314213.94918459415</v>
      </c>
      <c r="N1243" s="7">
        <f>IF(ISNA(VLOOKUP(B1243,'Distribution Data'!$G:$H,2,FALSE)),0,VLOOKUP(B1243,'Distribution Data'!$G:$H,2,FALSE))</f>
        <v>0</v>
      </c>
      <c r="O1243" s="16">
        <f>IF(ISNA(INDEX($C1242:$C$3618,MATCH(TRUE,INDEX($C1242:$C$3618&lt;&gt;$C1242,0),0))), O1242, INDEX($C1242:$C$3618,MATCH(TRUE,INDEX($C1242:$C$3618&lt;&gt;$C1242,0),0)))</f>
        <v>3195143296.1145172</v>
      </c>
      <c r="P1243" s="16">
        <f t="shared" si="271"/>
        <v>3095295068.1119366</v>
      </c>
      <c r="Q1243" s="27">
        <f t="shared" si="277"/>
        <v>49</v>
      </c>
      <c r="R1243" s="7">
        <f t="shared" si="282"/>
        <v>2037718.9388281764</v>
      </c>
      <c r="S1243" s="7">
        <f t="shared" si="274"/>
        <v>1560683.3177702595</v>
      </c>
      <c r="T1243" s="5">
        <f>VLOOKUP($B1243,'Benchmark Data'!$A:$B,2,FALSE)</f>
        <v>19.420000000000002</v>
      </c>
      <c r="U1243" s="12">
        <f t="shared" si="283"/>
        <v>-1.5836857171345101E-2</v>
      </c>
      <c r="V1243" s="7">
        <f t="shared" si="284"/>
        <v>4205252203.9488449</v>
      </c>
    </row>
    <row r="1244" spans="1:22" x14ac:dyDescent="0.25">
      <c r="A1244" s="5">
        <f t="shared" si="275"/>
        <v>2007</v>
      </c>
      <c r="B1244" s="6">
        <f t="shared" si="278"/>
        <v>39184</v>
      </c>
      <c r="C1244" s="7">
        <f>MAX(SUMIFS('Filing Data'!$V:$V,'Filing Data'!$D:$D,'Benchmark Value'!$B1244),C1243)</f>
        <v>3095295068.1119366</v>
      </c>
      <c r="D1244" s="7">
        <f>SUMIFS('Filing Data'!$Z:$Z,'Filing Data'!$D:$D,'Benchmark Value'!$B1244)</f>
        <v>0</v>
      </c>
      <c r="E1244" s="16">
        <f t="shared" si="279"/>
        <v>-59429910.233762808</v>
      </c>
      <c r="F1244" s="10">
        <f>SUM(D$11:D1243)</f>
        <v>-47621346.711108744</v>
      </c>
      <c r="G1244" s="10">
        <f t="shared" si="272"/>
        <v>365</v>
      </c>
      <c r="H1244" s="7">
        <f t="shared" si="280"/>
        <v>-162821.67187332278</v>
      </c>
      <c r="I1244" s="16">
        <f>SUMIFS('Filing Data'!$X:$X,'Filing Data'!$D:$D,'Benchmark Value'!$B1244)</f>
        <v>0</v>
      </c>
      <c r="J1244" s="16">
        <f t="shared" si="276"/>
        <v>114688091.45237686</v>
      </c>
      <c r="K1244" s="10">
        <f>SUM(I$11:I1243)</f>
        <v>85509449.152006909</v>
      </c>
      <c r="L1244" s="27">
        <f t="shared" si="273"/>
        <v>365</v>
      </c>
      <c r="M1244" s="7">
        <f t="shared" si="281"/>
        <v>314213.94918459415</v>
      </c>
      <c r="N1244" s="7">
        <f>IF(ISNA(VLOOKUP(B1244,'Distribution Data'!$G:$H,2,FALSE)),0,VLOOKUP(B1244,'Distribution Data'!$G:$H,2,FALSE))</f>
        <v>0</v>
      </c>
      <c r="O1244" s="16">
        <f>IF(ISNA(INDEX($C1243:$C$3618,MATCH(TRUE,INDEX($C1243:$C$3618&lt;&gt;$C1243,0),0))), O1243, INDEX($C1243:$C$3618,MATCH(TRUE,INDEX($C1243:$C$3618&lt;&gt;$C1243,0),0)))</f>
        <v>3195143296.1145172</v>
      </c>
      <c r="P1244" s="16">
        <f t="shared" si="271"/>
        <v>3095295068.1119366</v>
      </c>
      <c r="Q1244" s="27">
        <f t="shared" si="277"/>
        <v>49</v>
      </c>
      <c r="R1244" s="7">
        <f t="shared" si="282"/>
        <v>2037718.9388281764</v>
      </c>
      <c r="S1244" s="7">
        <f t="shared" si="274"/>
        <v>1560683.3177702595</v>
      </c>
      <c r="T1244" s="5">
        <f>VLOOKUP($B1244,'Benchmark Data'!$A:$B,2,FALSE)</f>
        <v>19.309999999999999</v>
      </c>
      <c r="U1244" s="12">
        <f t="shared" si="283"/>
        <v>-5.680366422755977E-3</v>
      </c>
      <c r="V1244" s="7">
        <f t="shared" si="284"/>
        <v>4182993230.0866776</v>
      </c>
    </row>
    <row r="1245" spans="1:22" x14ac:dyDescent="0.25">
      <c r="A1245" s="5">
        <f t="shared" si="275"/>
        <v>2007</v>
      </c>
      <c r="B1245" s="6">
        <f t="shared" si="278"/>
        <v>39185</v>
      </c>
      <c r="C1245" s="7">
        <f>MAX(SUMIFS('Filing Data'!$V:$V,'Filing Data'!$D:$D,'Benchmark Value'!$B1245),C1244)</f>
        <v>3095295068.1119366</v>
      </c>
      <c r="D1245" s="7">
        <f>SUMIFS('Filing Data'!$Z:$Z,'Filing Data'!$D:$D,'Benchmark Value'!$B1245)</f>
        <v>0</v>
      </c>
      <c r="E1245" s="16">
        <f t="shared" si="279"/>
        <v>-59429910.233762808</v>
      </c>
      <c r="F1245" s="10">
        <f>SUM(D$11:D1244)</f>
        <v>-47621346.711108744</v>
      </c>
      <c r="G1245" s="10">
        <f t="shared" si="272"/>
        <v>365</v>
      </c>
      <c r="H1245" s="7">
        <f t="shared" si="280"/>
        <v>-162821.67187332278</v>
      </c>
      <c r="I1245" s="16">
        <f>SUMIFS('Filing Data'!$X:$X,'Filing Data'!$D:$D,'Benchmark Value'!$B1245)</f>
        <v>0</v>
      </c>
      <c r="J1245" s="16">
        <f t="shared" si="276"/>
        <v>114688091.45237686</v>
      </c>
      <c r="K1245" s="10">
        <f>SUM(I$11:I1244)</f>
        <v>85509449.152006909</v>
      </c>
      <c r="L1245" s="27">
        <f t="shared" si="273"/>
        <v>365</v>
      </c>
      <c r="M1245" s="7">
        <f t="shared" si="281"/>
        <v>314213.94918459415</v>
      </c>
      <c r="N1245" s="7">
        <f>IF(ISNA(VLOOKUP(B1245,'Distribution Data'!$G:$H,2,FALSE)),0,VLOOKUP(B1245,'Distribution Data'!$G:$H,2,FALSE))</f>
        <v>0</v>
      </c>
      <c r="O1245" s="16">
        <f>IF(ISNA(INDEX($C1244:$C$3618,MATCH(TRUE,INDEX($C1244:$C$3618&lt;&gt;$C1244,0),0))), O1244, INDEX($C1244:$C$3618,MATCH(TRUE,INDEX($C1244:$C$3618&lt;&gt;$C1244,0),0)))</f>
        <v>3195143296.1145172</v>
      </c>
      <c r="P1245" s="16">
        <f t="shared" si="271"/>
        <v>3095295068.1119366</v>
      </c>
      <c r="Q1245" s="27">
        <f t="shared" si="277"/>
        <v>49</v>
      </c>
      <c r="R1245" s="7">
        <f t="shared" si="282"/>
        <v>2037718.9388281764</v>
      </c>
      <c r="S1245" s="7">
        <f t="shared" si="274"/>
        <v>1560683.3177702595</v>
      </c>
      <c r="T1245" s="5">
        <f>VLOOKUP($B1245,'Benchmark Data'!$A:$B,2,FALSE)</f>
        <v>19.5</v>
      </c>
      <c r="U1245" s="12">
        <f t="shared" si="283"/>
        <v>9.7913691292782195E-3</v>
      </c>
      <c r="V1245" s="7">
        <f t="shared" si="284"/>
        <v>4225712313.9076319</v>
      </c>
    </row>
    <row r="1246" spans="1:22" x14ac:dyDescent="0.25">
      <c r="A1246" s="5">
        <f t="shared" si="275"/>
        <v>2007</v>
      </c>
      <c r="B1246" s="6">
        <f t="shared" si="278"/>
        <v>39186</v>
      </c>
      <c r="C1246" s="7">
        <f>MAX(SUMIFS('Filing Data'!$V:$V,'Filing Data'!$D:$D,'Benchmark Value'!$B1246),C1245)</f>
        <v>3095295068.1119366</v>
      </c>
      <c r="D1246" s="7">
        <f>SUMIFS('Filing Data'!$Z:$Z,'Filing Data'!$D:$D,'Benchmark Value'!$B1246)</f>
        <v>0</v>
      </c>
      <c r="E1246" s="16">
        <f t="shared" si="279"/>
        <v>-59429910.233762808</v>
      </c>
      <c r="F1246" s="10">
        <f>SUM(D$11:D1245)</f>
        <v>-47621346.711108744</v>
      </c>
      <c r="G1246" s="10">
        <f t="shared" si="272"/>
        <v>365</v>
      </c>
      <c r="H1246" s="7">
        <f t="shared" si="280"/>
        <v>-162821.67187332278</v>
      </c>
      <c r="I1246" s="16">
        <f>SUMIFS('Filing Data'!$X:$X,'Filing Data'!$D:$D,'Benchmark Value'!$B1246)</f>
        <v>0</v>
      </c>
      <c r="J1246" s="16">
        <f t="shared" si="276"/>
        <v>114688091.45237686</v>
      </c>
      <c r="K1246" s="10">
        <f>SUM(I$11:I1245)</f>
        <v>85509449.152006909</v>
      </c>
      <c r="L1246" s="27">
        <f t="shared" si="273"/>
        <v>365</v>
      </c>
      <c r="M1246" s="7">
        <f t="shared" si="281"/>
        <v>314213.94918459415</v>
      </c>
      <c r="N1246" s="7">
        <f>IF(ISNA(VLOOKUP(B1246,'Distribution Data'!$G:$H,2,FALSE)),0,VLOOKUP(B1246,'Distribution Data'!$G:$H,2,FALSE))</f>
        <v>0</v>
      </c>
      <c r="O1246" s="16">
        <f>IF(ISNA(INDEX($C1245:$C$3618,MATCH(TRUE,INDEX($C1245:$C$3618&lt;&gt;$C1245,0),0))), O1245, INDEX($C1245:$C$3618,MATCH(TRUE,INDEX($C1245:$C$3618&lt;&gt;$C1245,0),0)))</f>
        <v>3195143296.1145172</v>
      </c>
      <c r="P1246" s="16">
        <f t="shared" si="271"/>
        <v>3095295068.1119366</v>
      </c>
      <c r="Q1246" s="27">
        <f t="shared" si="277"/>
        <v>49</v>
      </c>
      <c r="R1246" s="7">
        <f t="shared" si="282"/>
        <v>2037718.9388281764</v>
      </c>
      <c r="S1246" s="7">
        <f t="shared" si="274"/>
        <v>1560683.3177702595</v>
      </c>
      <c r="T1246" s="5">
        <f>VLOOKUP($B1246,'Benchmark Data'!$A:$B,2,FALSE)</f>
        <v>19.5</v>
      </c>
      <c r="U1246" s="12">
        <f t="shared" si="283"/>
        <v>0</v>
      </c>
      <c r="V1246" s="7">
        <f t="shared" si="284"/>
        <v>4227272997.2254024</v>
      </c>
    </row>
    <row r="1247" spans="1:22" x14ac:dyDescent="0.25">
      <c r="A1247" s="5">
        <f t="shared" si="275"/>
        <v>2007</v>
      </c>
      <c r="B1247" s="6">
        <f t="shared" si="278"/>
        <v>39187</v>
      </c>
      <c r="C1247" s="7">
        <f>MAX(SUMIFS('Filing Data'!$V:$V,'Filing Data'!$D:$D,'Benchmark Value'!$B1247),C1246)</f>
        <v>3095295068.1119366</v>
      </c>
      <c r="D1247" s="7">
        <f>SUMIFS('Filing Data'!$Z:$Z,'Filing Data'!$D:$D,'Benchmark Value'!$B1247)</f>
        <v>0</v>
      </c>
      <c r="E1247" s="16">
        <f t="shared" si="279"/>
        <v>-59429910.233762808</v>
      </c>
      <c r="F1247" s="10">
        <f>SUM(D$11:D1246)</f>
        <v>-47621346.711108744</v>
      </c>
      <c r="G1247" s="10">
        <f t="shared" si="272"/>
        <v>365</v>
      </c>
      <c r="H1247" s="7">
        <f t="shared" si="280"/>
        <v>-162821.67187332278</v>
      </c>
      <c r="I1247" s="16">
        <f>SUMIFS('Filing Data'!$X:$X,'Filing Data'!$D:$D,'Benchmark Value'!$B1247)</f>
        <v>0</v>
      </c>
      <c r="J1247" s="16">
        <f t="shared" si="276"/>
        <v>114688091.45237686</v>
      </c>
      <c r="K1247" s="10">
        <f>SUM(I$11:I1246)</f>
        <v>85509449.152006909</v>
      </c>
      <c r="L1247" s="27">
        <f t="shared" si="273"/>
        <v>365</v>
      </c>
      <c r="M1247" s="7">
        <f t="shared" si="281"/>
        <v>314213.94918459415</v>
      </c>
      <c r="N1247" s="7">
        <f>IF(ISNA(VLOOKUP(B1247,'Distribution Data'!$G:$H,2,FALSE)),0,VLOOKUP(B1247,'Distribution Data'!$G:$H,2,FALSE))</f>
        <v>0</v>
      </c>
      <c r="O1247" s="16">
        <f>IF(ISNA(INDEX($C1246:$C$3618,MATCH(TRUE,INDEX($C1246:$C$3618&lt;&gt;$C1246,0),0))), O1246, INDEX($C1246:$C$3618,MATCH(TRUE,INDEX($C1246:$C$3618&lt;&gt;$C1246,0),0)))</f>
        <v>3195143296.1145172</v>
      </c>
      <c r="P1247" s="16">
        <f t="shared" si="271"/>
        <v>3095295068.1119366</v>
      </c>
      <c r="Q1247" s="27">
        <f t="shared" si="277"/>
        <v>49</v>
      </c>
      <c r="R1247" s="7">
        <f t="shared" si="282"/>
        <v>2037718.9388281764</v>
      </c>
      <c r="S1247" s="7">
        <f t="shared" si="274"/>
        <v>1560683.3177702595</v>
      </c>
      <c r="T1247" s="5">
        <f>VLOOKUP($B1247,'Benchmark Data'!$A:$B,2,FALSE)</f>
        <v>19.5</v>
      </c>
      <c r="U1247" s="12">
        <f t="shared" si="283"/>
        <v>0</v>
      </c>
      <c r="V1247" s="7">
        <f t="shared" si="284"/>
        <v>4228833680.5431728</v>
      </c>
    </row>
    <row r="1248" spans="1:22" x14ac:dyDescent="0.25">
      <c r="A1248" s="5">
        <f t="shared" si="275"/>
        <v>2007</v>
      </c>
      <c r="B1248" s="6">
        <f t="shared" si="278"/>
        <v>39188</v>
      </c>
      <c r="C1248" s="7">
        <f>MAX(SUMIFS('Filing Data'!$V:$V,'Filing Data'!$D:$D,'Benchmark Value'!$B1248),C1247)</f>
        <v>3095295068.1119366</v>
      </c>
      <c r="D1248" s="7">
        <f>SUMIFS('Filing Data'!$Z:$Z,'Filing Data'!$D:$D,'Benchmark Value'!$B1248)</f>
        <v>0</v>
      </c>
      <c r="E1248" s="16">
        <f t="shared" si="279"/>
        <v>-59429910.233762808</v>
      </c>
      <c r="F1248" s="10">
        <f>SUM(D$11:D1247)</f>
        <v>-47621346.711108744</v>
      </c>
      <c r="G1248" s="10">
        <f t="shared" si="272"/>
        <v>365</v>
      </c>
      <c r="H1248" s="7">
        <f t="shared" si="280"/>
        <v>-162821.67187332278</v>
      </c>
      <c r="I1248" s="16">
        <f>SUMIFS('Filing Data'!$X:$X,'Filing Data'!$D:$D,'Benchmark Value'!$B1248)</f>
        <v>0</v>
      </c>
      <c r="J1248" s="16">
        <f t="shared" si="276"/>
        <v>114688091.45237686</v>
      </c>
      <c r="K1248" s="10">
        <f>SUM(I$11:I1247)</f>
        <v>85509449.152006909</v>
      </c>
      <c r="L1248" s="27">
        <f t="shared" si="273"/>
        <v>365</v>
      </c>
      <c r="M1248" s="7">
        <f t="shared" si="281"/>
        <v>314213.94918459415</v>
      </c>
      <c r="N1248" s="7">
        <f>IF(ISNA(VLOOKUP(B1248,'Distribution Data'!$G:$H,2,FALSE)),0,VLOOKUP(B1248,'Distribution Data'!$G:$H,2,FALSE))</f>
        <v>0</v>
      </c>
      <c r="O1248" s="16">
        <f>IF(ISNA(INDEX($C1247:$C$3618,MATCH(TRUE,INDEX($C1247:$C$3618&lt;&gt;$C1247,0),0))), O1247, INDEX($C1247:$C$3618,MATCH(TRUE,INDEX($C1247:$C$3618&lt;&gt;$C1247,0),0)))</f>
        <v>3195143296.1145172</v>
      </c>
      <c r="P1248" s="16">
        <f t="shared" si="271"/>
        <v>3095295068.1119366</v>
      </c>
      <c r="Q1248" s="27">
        <f t="shared" si="277"/>
        <v>49</v>
      </c>
      <c r="R1248" s="7">
        <f t="shared" si="282"/>
        <v>2037718.9388281764</v>
      </c>
      <c r="S1248" s="7">
        <f t="shared" si="274"/>
        <v>1560683.3177702595</v>
      </c>
      <c r="T1248" s="5">
        <f>VLOOKUP($B1248,'Benchmark Data'!$A:$B,2,FALSE)</f>
        <v>19.55</v>
      </c>
      <c r="U1248" s="12">
        <f t="shared" si="283"/>
        <v>2.5608208616736505E-3</v>
      </c>
      <c r="V1248" s="7">
        <f t="shared" si="284"/>
        <v>4241237527.1443872</v>
      </c>
    </row>
    <row r="1249" spans="1:22" x14ac:dyDescent="0.25">
      <c r="A1249" s="5">
        <f t="shared" si="275"/>
        <v>2007</v>
      </c>
      <c r="B1249" s="6">
        <f t="shared" si="278"/>
        <v>39189</v>
      </c>
      <c r="C1249" s="7">
        <f>MAX(SUMIFS('Filing Data'!$V:$V,'Filing Data'!$D:$D,'Benchmark Value'!$B1249),C1248)</f>
        <v>3095295068.1119366</v>
      </c>
      <c r="D1249" s="7">
        <f>SUMIFS('Filing Data'!$Z:$Z,'Filing Data'!$D:$D,'Benchmark Value'!$B1249)</f>
        <v>0</v>
      </c>
      <c r="E1249" s="16">
        <f t="shared" si="279"/>
        <v>-59429910.233762808</v>
      </c>
      <c r="F1249" s="10">
        <f>SUM(D$11:D1248)</f>
        <v>-47621346.711108744</v>
      </c>
      <c r="G1249" s="10">
        <f t="shared" si="272"/>
        <v>365</v>
      </c>
      <c r="H1249" s="7">
        <f t="shared" si="280"/>
        <v>-162821.67187332278</v>
      </c>
      <c r="I1249" s="16">
        <f>SUMIFS('Filing Data'!$X:$X,'Filing Data'!$D:$D,'Benchmark Value'!$B1249)</f>
        <v>0</v>
      </c>
      <c r="J1249" s="16">
        <f t="shared" si="276"/>
        <v>114688091.45237686</v>
      </c>
      <c r="K1249" s="10">
        <f>SUM(I$11:I1248)</f>
        <v>85509449.152006909</v>
      </c>
      <c r="L1249" s="27">
        <f t="shared" si="273"/>
        <v>365</v>
      </c>
      <c r="M1249" s="7">
        <f t="shared" si="281"/>
        <v>314213.94918459415</v>
      </c>
      <c r="N1249" s="7">
        <f>IF(ISNA(VLOOKUP(B1249,'Distribution Data'!$G:$H,2,FALSE)),0,VLOOKUP(B1249,'Distribution Data'!$G:$H,2,FALSE))</f>
        <v>0</v>
      </c>
      <c r="O1249" s="16">
        <f>IF(ISNA(INDEX($C1248:$C$3618,MATCH(TRUE,INDEX($C1248:$C$3618&lt;&gt;$C1248,0),0))), O1248, INDEX($C1248:$C$3618,MATCH(TRUE,INDEX($C1248:$C$3618&lt;&gt;$C1248,0),0)))</f>
        <v>3195143296.1145172</v>
      </c>
      <c r="P1249" s="16">
        <f t="shared" si="271"/>
        <v>3095295068.1119366</v>
      </c>
      <c r="Q1249" s="27">
        <f t="shared" si="277"/>
        <v>49</v>
      </c>
      <c r="R1249" s="7">
        <f t="shared" si="282"/>
        <v>2037718.9388281764</v>
      </c>
      <c r="S1249" s="7">
        <f t="shared" si="274"/>
        <v>1560683.3177702595</v>
      </c>
      <c r="T1249" s="5">
        <f>VLOOKUP($B1249,'Benchmark Data'!$A:$B,2,FALSE)</f>
        <v>19.8</v>
      </c>
      <c r="U1249" s="12">
        <f t="shared" si="283"/>
        <v>1.2706651269114883E-2</v>
      </c>
      <c r="V1249" s="7">
        <f t="shared" si="284"/>
        <v>4297033984.4665613</v>
      </c>
    </row>
    <row r="1250" spans="1:22" x14ac:dyDescent="0.25">
      <c r="A1250" s="5">
        <f t="shared" si="275"/>
        <v>2007</v>
      </c>
      <c r="B1250" s="6">
        <f t="shared" si="278"/>
        <v>39190</v>
      </c>
      <c r="C1250" s="7">
        <f>MAX(SUMIFS('Filing Data'!$V:$V,'Filing Data'!$D:$D,'Benchmark Value'!$B1250),C1249)</f>
        <v>3095295068.1119366</v>
      </c>
      <c r="D1250" s="7">
        <f>SUMIFS('Filing Data'!$Z:$Z,'Filing Data'!$D:$D,'Benchmark Value'!$B1250)</f>
        <v>0</v>
      </c>
      <c r="E1250" s="16">
        <f t="shared" si="279"/>
        <v>-59429910.233762808</v>
      </c>
      <c r="F1250" s="10">
        <f>SUM(D$11:D1249)</f>
        <v>-47621346.711108744</v>
      </c>
      <c r="G1250" s="10">
        <f t="shared" si="272"/>
        <v>365</v>
      </c>
      <c r="H1250" s="7">
        <f t="shared" si="280"/>
        <v>-162821.67187332278</v>
      </c>
      <c r="I1250" s="16">
        <f>SUMIFS('Filing Data'!$X:$X,'Filing Data'!$D:$D,'Benchmark Value'!$B1250)</f>
        <v>0</v>
      </c>
      <c r="J1250" s="16">
        <f t="shared" si="276"/>
        <v>114688091.45237686</v>
      </c>
      <c r="K1250" s="10">
        <f>SUM(I$11:I1249)</f>
        <v>85509449.152006909</v>
      </c>
      <c r="L1250" s="27">
        <f t="shared" si="273"/>
        <v>365</v>
      </c>
      <c r="M1250" s="7">
        <f t="shared" si="281"/>
        <v>314213.94918459415</v>
      </c>
      <c r="N1250" s="7">
        <f>IF(ISNA(VLOOKUP(B1250,'Distribution Data'!$G:$H,2,FALSE)),0,VLOOKUP(B1250,'Distribution Data'!$G:$H,2,FALSE))</f>
        <v>0</v>
      </c>
      <c r="O1250" s="16">
        <f>IF(ISNA(INDEX($C1249:$C$3618,MATCH(TRUE,INDEX($C1249:$C$3618&lt;&gt;$C1249,0),0))), O1249, INDEX($C1249:$C$3618,MATCH(TRUE,INDEX($C1249:$C$3618&lt;&gt;$C1249,0),0)))</f>
        <v>3195143296.1145172</v>
      </c>
      <c r="P1250" s="16">
        <f t="shared" si="271"/>
        <v>3095295068.1119366</v>
      </c>
      <c r="Q1250" s="27">
        <f t="shared" si="277"/>
        <v>49</v>
      </c>
      <c r="R1250" s="7">
        <f t="shared" si="282"/>
        <v>2037718.9388281764</v>
      </c>
      <c r="S1250" s="7">
        <f t="shared" si="274"/>
        <v>1560683.3177702595</v>
      </c>
      <c r="T1250" s="5">
        <f>VLOOKUP($B1250,'Benchmark Data'!$A:$B,2,FALSE)</f>
        <v>19.66</v>
      </c>
      <c r="U1250" s="12">
        <f t="shared" si="283"/>
        <v>-7.0958229814691047E-3</v>
      </c>
      <c r="V1250" s="7">
        <f t="shared" si="284"/>
        <v>4268211599.2072954</v>
      </c>
    </row>
    <row r="1251" spans="1:22" x14ac:dyDescent="0.25">
      <c r="A1251" s="5">
        <f t="shared" si="275"/>
        <v>2007</v>
      </c>
      <c r="B1251" s="6">
        <f t="shared" si="278"/>
        <v>39191</v>
      </c>
      <c r="C1251" s="7">
        <f>MAX(SUMIFS('Filing Data'!$V:$V,'Filing Data'!$D:$D,'Benchmark Value'!$B1251),C1250)</f>
        <v>3095295068.1119366</v>
      </c>
      <c r="D1251" s="7">
        <f>SUMIFS('Filing Data'!$Z:$Z,'Filing Data'!$D:$D,'Benchmark Value'!$B1251)</f>
        <v>0</v>
      </c>
      <c r="E1251" s="16">
        <f t="shared" si="279"/>
        <v>-59429910.233762808</v>
      </c>
      <c r="F1251" s="10">
        <f>SUM(D$11:D1250)</f>
        <v>-47621346.711108744</v>
      </c>
      <c r="G1251" s="10">
        <f t="shared" si="272"/>
        <v>365</v>
      </c>
      <c r="H1251" s="7">
        <f t="shared" si="280"/>
        <v>-162821.67187332278</v>
      </c>
      <c r="I1251" s="16">
        <f>SUMIFS('Filing Data'!$X:$X,'Filing Data'!$D:$D,'Benchmark Value'!$B1251)</f>
        <v>0</v>
      </c>
      <c r="J1251" s="16">
        <f t="shared" si="276"/>
        <v>114688091.45237686</v>
      </c>
      <c r="K1251" s="10">
        <f>SUM(I$11:I1250)</f>
        <v>85509449.152006909</v>
      </c>
      <c r="L1251" s="27">
        <f t="shared" si="273"/>
        <v>365</v>
      </c>
      <c r="M1251" s="7">
        <f t="shared" si="281"/>
        <v>314213.94918459415</v>
      </c>
      <c r="N1251" s="7">
        <f>IF(ISNA(VLOOKUP(B1251,'Distribution Data'!$G:$H,2,FALSE)),0,VLOOKUP(B1251,'Distribution Data'!$G:$H,2,FALSE))</f>
        <v>0</v>
      </c>
      <c r="O1251" s="16">
        <f>IF(ISNA(INDEX($C1250:$C$3618,MATCH(TRUE,INDEX($C1250:$C$3618&lt;&gt;$C1250,0),0))), O1250, INDEX($C1250:$C$3618,MATCH(TRUE,INDEX($C1250:$C$3618&lt;&gt;$C1250,0),0)))</f>
        <v>3195143296.1145172</v>
      </c>
      <c r="P1251" s="16">
        <f t="shared" si="271"/>
        <v>3095295068.1119366</v>
      </c>
      <c r="Q1251" s="27">
        <f t="shared" si="277"/>
        <v>49</v>
      </c>
      <c r="R1251" s="7">
        <f t="shared" si="282"/>
        <v>2037718.9388281764</v>
      </c>
      <c r="S1251" s="7">
        <f t="shared" si="274"/>
        <v>1560683.3177702595</v>
      </c>
      <c r="T1251" s="5">
        <f>VLOOKUP($B1251,'Benchmark Data'!$A:$B,2,FALSE)</f>
        <v>19.54</v>
      </c>
      <c r="U1251" s="12">
        <f t="shared" si="283"/>
        <v>-6.1224681043838946E-3</v>
      </c>
      <c r="V1251" s="7">
        <f t="shared" si="284"/>
        <v>4243720126.2735457</v>
      </c>
    </row>
    <row r="1252" spans="1:22" x14ac:dyDescent="0.25">
      <c r="A1252" s="5">
        <f t="shared" si="275"/>
        <v>2007</v>
      </c>
      <c r="B1252" s="6">
        <f t="shared" si="278"/>
        <v>39192</v>
      </c>
      <c r="C1252" s="7">
        <f>MAX(SUMIFS('Filing Data'!$V:$V,'Filing Data'!$D:$D,'Benchmark Value'!$B1252),C1251)</f>
        <v>3095295068.1119366</v>
      </c>
      <c r="D1252" s="7">
        <f>SUMIFS('Filing Data'!$Z:$Z,'Filing Data'!$D:$D,'Benchmark Value'!$B1252)</f>
        <v>0</v>
      </c>
      <c r="E1252" s="16">
        <f t="shared" si="279"/>
        <v>-59429910.233762808</v>
      </c>
      <c r="F1252" s="10">
        <f>SUM(D$11:D1251)</f>
        <v>-47621346.711108744</v>
      </c>
      <c r="G1252" s="10">
        <f t="shared" si="272"/>
        <v>365</v>
      </c>
      <c r="H1252" s="7">
        <f t="shared" si="280"/>
        <v>-162821.67187332278</v>
      </c>
      <c r="I1252" s="16">
        <f>SUMIFS('Filing Data'!$X:$X,'Filing Data'!$D:$D,'Benchmark Value'!$B1252)</f>
        <v>0</v>
      </c>
      <c r="J1252" s="16">
        <f t="shared" si="276"/>
        <v>114688091.45237686</v>
      </c>
      <c r="K1252" s="10">
        <f>SUM(I$11:I1251)</f>
        <v>85509449.152006909</v>
      </c>
      <c r="L1252" s="27">
        <f t="shared" si="273"/>
        <v>365</v>
      </c>
      <c r="M1252" s="7">
        <f t="shared" si="281"/>
        <v>314213.94918459415</v>
      </c>
      <c r="N1252" s="7">
        <f>IF(ISNA(VLOOKUP(B1252,'Distribution Data'!$G:$H,2,FALSE)),0,VLOOKUP(B1252,'Distribution Data'!$G:$H,2,FALSE))</f>
        <v>0</v>
      </c>
      <c r="O1252" s="16">
        <f>IF(ISNA(INDEX($C1251:$C$3618,MATCH(TRUE,INDEX($C1251:$C$3618&lt;&gt;$C1251,0),0))), O1251, INDEX($C1251:$C$3618,MATCH(TRUE,INDEX($C1251:$C$3618&lt;&gt;$C1251,0),0)))</f>
        <v>3195143296.1145172</v>
      </c>
      <c r="P1252" s="16">
        <f t="shared" si="271"/>
        <v>3095295068.1119366</v>
      </c>
      <c r="Q1252" s="27">
        <f t="shared" si="277"/>
        <v>49</v>
      </c>
      <c r="R1252" s="7">
        <f t="shared" si="282"/>
        <v>2037718.9388281764</v>
      </c>
      <c r="S1252" s="7">
        <f t="shared" si="274"/>
        <v>1560683.3177702595</v>
      </c>
      <c r="T1252" s="5">
        <f>VLOOKUP($B1252,'Benchmark Data'!$A:$B,2,FALSE)</f>
        <v>19.670000000000002</v>
      </c>
      <c r="U1252" s="12">
        <f t="shared" si="283"/>
        <v>6.630985786331204E-3</v>
      </c>
      <c r="V1252" s="7">
        <f t="shared" si="284"/>
        <v>4273514362.1202607</v>
      </c>
    </row>
    <row r="1253" spans="1:22" x14ac:dyDescent="0.25">
      <c r="A1253" s="5">
        <f t="shared" si="275"/>
        <v>2007</v>
      </c>
      <c r="B1253" s="6">
        <f t="shared" si="278"/>
        <v>39193</v>
      </c>
      <c r="C1253" s="7">
        <f>MAX(SUMIFS('Filing Data'!$V:$V,'Filing Data'!$D:$D,'Benchmark Value'!$B1253),C1252)</f>
        <v>3095295068.1119366</v>
      </c>
      <c r="D1253" s="7">
        <f>SUMIFS('Filing Data'!$Z:$Z,'Filing Data'!$D:$D,'Benchmark Value'!$B1253)</f>
        <v>0</v>
      </c>
      <c r="E1253" s="16">
        <f t="shared" si="279"/>
        <v>-59429910.233762808</v>
      </c>
      <c r="F1253" s="10">
        <f>SUM(D$11:D1252)</f>
        <v>-47621346.711108744</v>
      </c>
      <c r="G1253" s="10">
        <f t="shared" si="272"/>
        <v>365</v>
      </c>
      <c r="H1253" s="7">
        <f t="shared" si="280"/>
        <v>-162821.67187332278</v>
      </c>
      <c r="I1253" s="16">
        <f>SUMIFS('Filing Data'!$X:$X,'Filing Data'!$D:$D,'Benchmark Value'!$B1253)</f>
        <v>0</v>
      </c>
      <c r="J1253" s="16">
        <f t="shared" si="276"/>
        <v>114688091.45237686</v>
      </c>
      <c r="K1253" s="10">
        <f>SUM(I$11:I1252)</f>
        <v>85509449.152006909</v>
      </c>
      <c r="L1253" s="27">
        <f t="shared" si="273"/>
        <v>365</v>
      </c>
      <c r="M1253" s="7">
        <f t="shared" si="281"/>
        <v>314213.94918459415</v>
      </c>
      <c r="N1253" s="7">
        <f>IF(ISNA(VLOOKUP(B1253,'Distribution Data'!$G:$H,2,FALSE)),0,VLOOKUP(B1253,'Distribution Data'!$G:$H,2,FALSE))</f>
        <v>0</v>
      </c>
      <c r="O1253" s="16">
        <f>IF(ISNA(INDEX($C1252:$C$3618,MATCH(TRUE,INDEX($C1252:$C$3618&lt;&gt;$C1252,0),0))), O1252, INDEX($C1252:$C$3618,MATCH(TRUE,INDEX($C1252:$C$3618&lt;&gt;$C1252,0),0)))</f>
        <v>3195143296.1145172</v>
      </c>
      <c r="P1253" s="16">
        <f t="shared" si="271"/>
        <v>3095295068.1119366</v>
      </c>
      <c r="Q1253" s="27">
        <f t="shared" si="277"/>
        <v>49</v>
      </c>
      <c r="R1253" s="7">
        <f t="shared" si="282"/>
        <v>2037718.9388281764</v>
      </c>
      <c r="S1253" s="7">
        <f t="shared" si="274"/>
        <v>1560683.3177702595</v>
      </c>
      <c r="T1253" s="5">
        <f>VLOOKUP($B1253,'Benchmark Data'!$A:$B,2,FALSE)</f>
        <v>19.670000000000002</v>
      </c>
      <c r="U1253" s="12">
        <f t="shared" si="283"/>
        <v>0</v>
      </c>
      <c r="V1253" s="7">
        <f t="shared" si="284"/>
        <v>4275075045.4380312</v>
      </c>
    </row>
    <row r="1254" spans="1:22" x14ac:dyDescent="0.25">
      <c r="A1254" s="5">
        <f t="shared" si="275"/>
        <v>2007</v>
      </c>
      <c r="B1254" s="6">
        <f t="shared" si="278"/>
        <v>39194</v>
      </c>
      <c r="C1254" s="7">
        <f>MAX(SUMIFS('Filing Data'!$V:$V,'Filing Data'!$D:$D,'Benchmark Value'!$B1254),C1253)</f>
        <v>3095295068.1119366</v>
      </c>
      <c r="D1254" s="7">
        <f>SUMIFS('Filing Data'!$Z:$Z,'Filing Data'!$D:$D,'Benchmark Value'!$B1254)</f>
        <v>0</v>
      </c>
      <c r="E1254" s="16">
        <f t="shared" si="279"/>
        <v>-59429910.233762808</v>
      </c>
      <c r="F1254" s="10">
        <f>SUM(D$11:D1253)</f>
        <v>-47621346.711108744</v>
      </c>
      <c r="G1254" s="10">
        <f t="shared" si="272"/>
        <v>365</v>
      </c>
      <c r="H1254" s="7">
        <f t="shared" si="280"/>
        <v>-162821.67187332278</v>
      </c>
      <c r="I1254" s="16">
        <f>SUMIFS('Filing Data'!$X:$X,'Filing Data'!$D:$D,'Benchmark Value'!$B1254)</f>
        <v>0</v>
      </c>
      <c r="J1254" s="16">
        <f t="shared" si="276"/>
        <v>114688091.45237686</v>
      </c>
      <c r="K1254" s="10">
        <f>SUM(I$11:I1253)</f>
        <v>85509449.152006909</v>
      </c>
      <c r="L1254" s="27">
        <f t="shared" si="273"/>
        <v>365</v>
      </c>
      <c r="M1254" s="7">
        <f t="shared" si="281"/>
        <v>314213.94918459415</v>
      </c>
      <c r="N1254" s="7">
        <f>IF(ISNA(VLOOKUP(B1254,'Distribution Data'!$G:$H,2,FALSE)),0,VLOOKUP(B1254,'Distribution Data'!$G:$H,2,FALSE))</f>
        <v>0</v>
      </c>
      <c r="O1254" s="16">
        <f>IF(ISNA(INDEX($C1253:$C$3618,MATCH(TRUE,INDEX($C1253:$C$3618&lt;&gt;$C1253,0),0))), O1253, INDEX($C1253:$C$3618,MATCH(TRUE,INDEX($C1253:$C$3618&lt;&gt;$C1253,0),0)))</f>
        <v>3195143296.1145172</v>
      </c>
      <c r="P1254" s="16">
        <f t="shared" si="271"/>
        <v>3095295068.1119366</v>
      </c>
      <c r="Q1254" s="27">
        <f t="shared" si="277"/>
        <v>49</v>
      </c>
      <c r="R1254" s="7">
        <f t="shared" si="282"/>
        <v>2037718.9388281764</v>
      </c>
      <c r="S1254" s="7">
        <f t="shared" si="274"/>
        <v>1560683.3177702595</v>
      </c>
      <c r="T1254" s="5">
        <f>VLOOKUP($B1254,'Benchmark Data'!$A:$B,2,FALSE)</f>
        <v>19.670000000000002</v>
      </c>
      <c r="U1254" s="12">
        <f t="shared" si="283"/>
        <v>0</v>
      </c>
      <c r="V1254" s="7">
        <f t="shared" si="284"/>
        <v>4276635728.7558017</v>
      </c>
    </row>
    <row r="1255" spans="1:22" x14ac:dyDescent="0.25">
      <c r="A1255" s="5">
        <f t="shared" si="275"/>
        <v>2007</v>
      </c>
      <c r="B1255" s="6">
        <f t="shared" si="278"/>
        <v>39195</v>
      </c>
      <c r="C1255" s="7">
        <f>MAX(SUMIFS('Filing Data'!$V:$V,'Filing Data'!$D:$D,'Benchmark Value'!$B1255),C1254)</f>
        <v>3095295068.1119366</v>
      </c>
      <c r="D1255" s="7">
        <f>SUMIFS('Filing Data'!$Z:$Z,'Filing Data'!$D:$D,'Benchmark Value'!$B1255)</f>
        <v>0</v>
      </c>
      <c r="E1255" s="16">
        <f t="shared" si="279"/>
        <v>-59429910.233762808</v>
      </c>
      <c r="F1255" s="10">
        <f>SUM(D$11:D1254)</f>
        <v>-47621346.711108744</v>
      </c>
      <c r="G1255" s="10">
        <f t="shared" si="272"/>
        <v>365</v>
      </c>
      <c r="H1255" s="7">
        <f t="shared" si="280"/>
        <v>-162821.67187332278</v>
      </c>
      <c r="I1255" s="16">
        <f>SUMIFS('Filing Data'!$X:$X,'Filing Data'!$D:$D,'Benchmark Value'!$B1255)</f>
        <v>0</v>
      </c>
      <c r="J1255" s="16">
        <f t="shared" si="276"/>
        <v>114688091.45237686</v>
      </c>
      <c r="K1255" s="10">
        <f>SUM(I$11:I1254)</f>
        <v>85509449.152006909</v>
      </c>
      <c r="L1255" s="27">
        <f t="shared" si="273"/>
        <v>365</v>
      </c>
      <c r="M1255" s="7">
        <f t="shared" si="281"/>
        <v>314213.94918459415</v>
      </c>
      <c r="N1255" s="7">
        <f>IF(ISNA(VLOOKUP(B1255,'Distribution Data'!$G:$H,2,FALSE)),0,VLOOKUP(B1255,'Distribution Data'!$G:$H,2,FALSE))</f>
        <v>0</v>
      </c>
      <c r="O1255" s="16">
        <f>IF(ISNA(INDEX($C1254:$C$3618,MATCH(TRUE,INDEX($C1254:$C$3618&lt;&gt;$C1254,0),0))), O1254, INDEX($C1254:$C$3618,MATCH(TRUE,INDEX($C1254:$C$3618&lt;&gt;$C1254,0),0)))</f>
        <v>3195143296.1145172</v>
      </c>
      <c r="P1255" s="16">
        <f t="shared" si="271"/>
        <v>3095295068.1119366</v>
      </c>
      <c r="Q1255" s="27">
        <f t="shared" si="277"/>
        <v>49</v>
      </c>
      <c r="R1255" s="7">
        <f t="shared" si="282"/>
        <v>2037718.9388281764</v>
      </c>
      <c r="S1255" s="7">
        <f t="shared" si="274"/>
        <v>1560683.3177702595</v>
      </c>
      <c r="T1255" s="5">
        <f>VLOOKUP($B1255,'Benchmark Data'!$A:$B,2,FALSE)</f>
        <v>19.920000000000002</v>
      </c>
      <c r="U1255" s="12">
        <f t="shared" si="283"/>
        <v>1.2629619755484574E-2</v>
      </c>
      <c r="V1255" s="7">
        <f t="shared" si="284"/>
        <v>4332551212.8965998</v>
      </c>
    </row>
    <row r="1256" spans="1:22" x14ac:dyDescent="0.25">
      <c r="A1256" s="5">
        <f t="shared" si="275"/>
        <v>2007</v>
      </c>
      <c r="B1256" s="6">
        <f t="shared" si="278"/>
        <v>39196</v>
      </c>
      <c r="C1256" s="7">
        <f>MAX(SUMIFS('Filing Data'!$V:$V,'Filing Data'!$D:$D,'Benchmark Value'!$B1256),C1255)</f>
        <v>3095295068.1119366</v>
      </c>
      <c r="D1256" s="7">
        <f>SUMIFS('Filing Data'!$Z:$Z,'Filing Data'!$D:$D,'Benchmark Value'!$B1256)</f>
        <v>0</v>
      </c>
      <c r="E1256" s="16">
        <f t="shared" si="279"/>
        <v>-59429910.233762808</v>
      </c>
      <c r="F1256" s="10">
        <f>SUM(D$11:D1255)</f>
        <v>-47621346.711108744</v>
      </c>
      <c r="G1256" s="10">
        <f t="shared" si="272"/>
        <v>365</v>
      </c>
      <c r="H1256" s="7">
        <f t="shared" si="280"/>
        <v>-162821.67187332278</v>
      </c>
      <c r="I1256" s="16">
        <f>SUMIFS('Filing Data'!$X:$X,'Filing Data'!$D:$D,'Benchmark Value'!$B1256)</f>
        <v>0</v>
      </c>
      <c r="J1256" s="16">
        <f t="shared" si="276"/>
        <v>114688091.45237686</v>
      </c>
      <c r="K1256" s="10">
        <f>SUM(I$11:I1255)</f>
        <v>85509449.152006909</v>
      </c>
      <c r="L1256" s="27">
        <f t="shared" si="273"/>
        <v>365</v>
      </c>
      <c r="M1256" s="7">
        <f t="shared" si="281"/>
        <v>314213.94918459415</v>
      </c>
      <c r="N1256" s="7">
        <f>IF(ISNA(VLOOKUP(B1256,'Distribution Data'!$G:$H,2,FALSE)),0,VLOOKUP(B1256,'Distribution Data'!$G:$H,2,FALSE))</f>
        <v>0</v>
      </c>
      <c r="O1256" s="16">
        <f>IF(ISNA(INDEX($C1255:$C$3618,MATCH(TRUE,INDEX($C1255:$C$3618&lt;&gt;$C1255,0),0))), O1255, INDEX($C1255:$C$3618,MATCH(TRUE,INDEX($C1255:$C$3618&lt;&gt;$C1255,0),0)))</f>
        <v>3195143296.1145172</v>
      </c>
      <c r="P1256" s="16">
        <f t="shared" si="271"/>
        <v>3095295068.1119366</v>
      </c>
      <c r="Q1256" s="27">
        <f t="shared" si="277"/>
        <v>49</v>
      </c>
      <c r="R1256" s="7">
        <f t="shared" si="282"/>
        <v>2037718.9388281764</v>
      </c>
      <c r="S1256" s="7">
        <f t="shared" si="274"/>
        <v>1560683.3177702595</v>
      </c>
      <c r="T1256" s="5">
        <f>VLOOKUP($B1256,'Benchmark Data'!$A:$B,2,FALSE)</f>
        <v>19.77</v>
      </c>
      <c r="U1256" s="12">
        <f t="shared" si="283"/>
        <v>-7.5586149739267266E-3</v>
      </c>
      <c r="V1256" s="7">
        <f t="shared" si="284"/>
        <v>4301487263.5871363</v>
      </c>
    </row>
    <row r="1257" spans="1:22" x14ac:dyDescent="0.25">
      <c r="A1257" s="5">
        <f t="shared" si="275"/>
        <v>2007</v>
      </c>
      <c r="B1257" s="6">
        <f t="shared" si="278"/>
        <v>39197</v>
      </c>
      <c r="C1257" s="7">
        <f>MAX(SUMIFS('Filing Data'!$V:$V,'Filing Data'!$D:$D,'Benchmark Value'!$B1257),C1256)</f>
        <v>3095295068.1119366</v>
      </c>
      <c r="D1257" s="7">
        <f>SUMIFS('Filing Data'!$Z:$Z,'Filing Data'!$D:$D,'Benchmark Value'!$B1257)</f>
        <v>0</v>
      </c>
      <c r="E1257" s="16">
        <f t="shared" si="279"/>
        <v>-59429910.233762808</v>
      </c>
      <c r="F1257" s="10">
        <f>SUM(D$11:D1256)</f>
        <v>-47621346.711108744</v>
      </c>
      <c r="G1257" s="10">
        <f t="shared" si="272"/>
        <v>365</v>
      </c>
      <c r="H1257" s="7">
        <f t="shared" si="280"/>
        <v>-162821.67187332278</v>
      </c>
      <c r="I1257" s="16">
        <f>SUMIFS('Filing Data'!$X:$X,'Filing Data'!$D:$D,'Benchmark Value'!$B1257)</f>
        <v>0</v>
      </c>
      <c r="J1257" s="16">
        <f t="shared" si="276"/>
        <v>114688091.45237686</v>
      </c>
      <c r="K1257" s="10">
        <f>SUM(I$11:I1256)</f>
        <v>85509449.152006909</v>
      </c>
      <c r="L1257" s="27">
        <f t="shared" si="273"/>
        <v>365</v>
      </c>
      <c r="M1257" s="7">
        <f t="shared" si="281"/>
        <v>314213.94918459415</v>
      </c>
      <c r="N1257" s="7">
        <f>IF(ISNA(VLOOKUP(B1257,'Distribution Data'!$G:$H,2,FALSE)),0,VLOOKUP(B1257,'Distribution Data'!$G:$H,2,FALSE))</f>
        <v>0</v>
      </c>
      <c r="O1257" s="16">
        <f>IF(ISNA(INDEX($C1256:$C$3618,MATCH(TRUE,INDEX($C1256:$C$3618&lt;&gt;$C1256,0),0))), O1256, INDEX($C1256:$C$3618,MATCH(TRUE,INDEX($C1256:$C$3618&lt;&gt;$C1256,0),0)))</f>
        <v>3195143296.1145172</v>
      </c>
      <c r="P1257" s="16">
        <f t="shared" si="271"/>
        <v>3095295068.1119366</v>
      </c>
      <c r="Q1257" s="27">
        <f t="shared" si="277"/>
        <v>49</v>
      </c>
      <c r="R1257" s="7">
        <f t="shared" si="282"/>
        <v>2037718.9388281764</v>
      </c>
      <c r="S1257" s="7">
        <f t="shared" si="274"/>
        <v>1560683.3177702595</v>
      </c>
      <c r="T1257" s="5">
        <f>VLOOKUP($B1257,'Benchmark Data'!$A:$B,2,FALSE)</f>
        <v>19.78</v>
      </c>
      <c r="U1257" s="12">
        <f t="shared" si="283"/>
        <v>5.0568901204066049E-4</v>
      </c>
      <c r="V1257" s="7">
        <f t="shared" si="284"/>
        <v>4305223711.8333778</v>
      </c>
    </row>
    <row r="1258" spans="1:22" x14ac:dyDescent="0.25">
      <c r="A1258" s="5">
        <f t="shared" si="275"/>
        <v>2007</v>
      </c>
      <c r="B1258" s="6">
        <f t="shared" si="278"/>
        <v>39198</v>
      </c>
      <c r="C1258" s="7">
        <f>MAX(SUMIFS('Filing Data'!$V:$V,'Filing Data'!$D:$D,'Benchmark Value'!$B1258),C1257)</f>
        <v>3095295068.1119366</v>
      </c>
      <c r="D1258" s="7">
        <f>SUMIFS('Filing Data'!$Z:$Z,'Filing Data'!$D:$D,'Benchmark Value'!$B1258)</f>
        <v>0</v>
      </c>
      <c r="E1258" s="16">
        <f t="shared" si="279"/>
        <v>-59429910.233762808</v>
      </c>
      <c r="F1258" s="10">
        <f>SUM(D$11:D1257)</f>
        <v>-47621346.711108744</v>
      </c>
      <c r="G1258" s="10">
        <f t="shared" si="272"/>
        <v>365</v>
      </c>
      <c r="H1258" s="7">
        <f t="shared" si="280"/>
        <v>-162821.67187332278</v>
      </c>
      <c r="I1258" s="16">
        <f>SUMIFS('Filing Data'!$X:$X,'Filing Data'!$D:$D,'Benchmark Value'!$B1258)</f>
        <v>0</v>
      </c>
      <c r="J1258" s="16">
        <f t="shared" si="276"/>
        <v>114688091.45237686</v>
      </c>
      <c r="K1258" s="10">
        <f>SUM(I$11:I1257)</f>
        <v>85509449.152006909</v>
      </c>
      <c r="L1258" s="27">
        <f t="shared" si="273"/>
        <v>365</v>
      </c>
      <c r="M1258" s="7">
        <f t="shared" si="281"/>
        <v>314213.94918459415</v>
      </c>
      <c r="N1258" s="7">
        <f>IF(ISNA(VLOOKUP(B1258,'Distribution Data'!$G:$H,2,FALSE)),0,VLOOKUP(B1258,'Distribution Data'!$G:$H,2,FALSE))</f>
        <v>0</v>
      </c>
      <c r="O1258" s="16">
        <f>IF(ISNA(INDEX($C1257:$C$3618,MATCH(TRUE,INDEX($C1257:$C$3618&lt;&gt;$C1257,0),0))), O1257, INDEX($C1257:$C$3618,MATCH(TRUE,INDEX($C1257:$C$3618&lt;&gt;$C1257,0),0)))</f>
        <v>3195143296.1145172</v>
      </c>
      <c r="P1258" s="16">
        <f t="shared" si="271"/>
        <v>3095295068.1119366</v>
      </c>
      <c r="Q1258" s="27">
        <f t="shared" si="277"/>
        <v>49</v>
      </c>
      <c r="R1258" s="7">
        <f t="shared" si="282"/>
        <v>2037718.9388281764</v>
      </c>
      <c r="S1258" s="7">
        <f t="shared" si="274"/>
        <v>1560683.3177702595</v>
      </c>
      <c r="T1258" s="5">
        <f>VLOOKUP($B1258,'Benchmark Data'!$A:$B,2,FALSE)</f>
        <v>19.739999999999998</v>
      </c>
      <c r="U1258" s="12">
        <f t="shared" si="283"/>
        <v>-2.0242921892306798E-3</v>
      </c>
      <c r="V1258" s="7">
        <f t="shared" si="284"/>
        <v>4298078179.3537083</v>
      </c>
    </row>
    <row r="1259" spans="1:22" x14ac:dyDescent="0.25">
      <c r="A1259" s="5">
        <f t="shared" si="275"/>
        <v>2007</v>
      </c>
      <c r="B1259" s="6">
        <f t="shared" si="278"/>
        <v>39199</v>
      </c>
      <c r="C1259" s="7">
        <f>MAX(SUMIFS('Filing Data'!$V:$V,'Filing Data'!$D:$D,'Benchmark Value'!$B1259),C1258)</f>
        <v>3095295068.1119366</v>
      </c>
      <c r="D1259" s="7">
        <f>SUMIFS('Filing Data'!$Z:$Z,'Filing Data'!$D:$D,'Benchmark Value'!$B1259)</f>
        <v>0</v>
      </c>
      <c r="E1259" s="16">
        <f t="shared" si="279"/>
        <v>-59429910.233762808</v>
      </c>
      <c r="F1259" s="10">
        <f>SUM(D$11:D1258)</f>
        <v>-47621346.711108744</v>
      </c>
      <c r="G1259" s="10">
        <f t="shared" si="272"/>
        <v>365</v>
      </c>
      <c r="H1259" s="7">
        <f t="shared" si="280"/>
        <v>-162821.67187332278</v>
      </c>
      <c r="I1259" s="16">
        <f>SUMIFS('Filing Data'!$X:$X,'Filing Data'!$D:$D,'Benchmark Value'!$B1259)</f>
        <v>0</v>
      </c>
      <c r="J1259" s="16">
        <f t="shared" si="276"/>
        <v>114688091.45237686</v>
      </c>
      <c r="K1259" s="10">
        <f>SUM(I$11:I1258)</f>
        <v>85509449.152006909</v>
      </c>
      <c r="L1259" s="27">
        <f t="shared" si="273"/>
        <v>365</v>
      </c>
      <c r="M1259" s="7">
        <f t="shared" si="281"/>
        <v>314213.94918459415</v>
      </c>
      <c r="N1259" s="7">
        <f>IF(ISNA(VLOOKUP(B1259,'Distribution Data'!$G:$H,2,FALSE)),0,VLOOKUP(B1259,'Distribution Data'!$G:$H,2,FALSE))</f>
        <v>0</v>
      </c>
      <c r="O1259" s="16">
        <f>IF(ISNA(INDEX($C1258:$C$3618,MATCH(TRUE,INDEX($C1258:$C$3618&lt;&gt;$C1258,0),0))), O1258, INDEX($C1258:$C$3618,MATCH(TRUE,INDEX($C1258:$C$3618&lt;&gt;$C1258,0),0)))</f>
        <v>3195143296.1145172</v>
      </c>
      <c r="P1259" s="16">
        <f t="shared" si="271"/>
        <v>3095295068.1119366</v>
      </c>
      <c r="Q1259" s="27">
        <f t="shared" si="277"/>
        <v>49</v>
      </c>
      <c r="R1259" s="7">
        <f t="shared" si="282"/>
        <v>2037718.9388281764</v>
      </c>
      <c r="S1259" s="7">
        <f t="shared" si="274"/>
        <v>1560683.3177702595</v>
      </c>
      <c r="T1259" s="5">
        <f>VLOOKUP($B1259,'Benchmark Data'!$A:$B,2,FALSE)</f>
        <v>19.72</v>
      </c>
      <c r="U1259" s="12">
        <f t="shared" si="283"/>
        <v>-1.0136848308461204E-3</v>
      </c>
      <c r="V1259" s="7">
        <f t="shared" si="284"/>
        <v>4295284173.533329</v>
      </c>
    </row>
    <row r="1260" spans="1:22" x14ac:dyDescent="0.25">
      <c r="A1260" s="5">
        <f t="shared" si="275"/>
        <v>2007</v>
      </c>
      <c r="B1260" s="6">
        <f t="shared" si="278"/>
        <v>39200</v>
      </c>
      <c r="C1260" s="7">
        <f>MAX(SUMIFS('Filing Data'!$V:$V,'Filing Data'!$D:$D,'Benchmark Value'!$B1260),C1259)</f>
        <v>3095295068.1119366</v>
      </c>
      <c r="D1260" s="7">
        <f>SUMIFS('Filing Data'!$Z:$Z,'Filing Data'!$D:$D,'Benchmark Value'!$B1260)</f>
        <v>0</v>
      </c>
      <c r="E1260" s="16">
        <f t="shared" si="279"/>
        <v>-59429910.233762808</v>
      </c>
      <c r="F1260" s="10">
        <f>SUM(D$11:D1259)</f>
        <v>-47621346.711108744</v>
      </c>
      <c r="G1260" s="10">
        <f t="shared" si="272"/>
        <v>365</v>
      </c>
      <c r="H1260" s="7">
        <f t="shared" si="280"/>
        <v>-162821.67187332278</v>
      </c>
      <c r="I1260" s="16">
        <f>SUMIFS('Filing Data'!$X:$X,'Filing Data'!$D:$D,'Benchmark Value'!$B1260)</f>
        <v>0</v>
      </c>
      <c r="J1260" s="16">
        <f t="shared" si="276"/>
        <v>114688091.45237686</v>
      </c>
      <c r="K1260" s="10">
        <f>SUM(I$11:I1259)</f>
        <v>85509449.152006909</v>
      </c>
      <c r="L1260" s="27">
        <f t="shared" si="273"/>
        <v>365</v>
      </c>
      <c r="M1260" s="7">
        <f t="shared" si="281"/>
        <v>314213.94918459415</v>
      </c>
      <c r="N1260" s="7">
        <f>IF(ISNA(VLOOKUP(B1260,'Distribution Data'!$G:$H,2,FALSE)),0,VLOOKUP(B1260,'Distribution Data'!$G:$H,2,FALSE))</f>
        <v>0</v>
      </c>
      <c r="O1260" s="16">
        <f>IF(ISNA(INDEX($C1259:$C$3618,MATCH(TRUE,INDEX($C1259:$C$3618&lt;&gt;$C1259,0),0))), O1259, INDEX($C1259:$C$3618,MATCH(TRUE,INDEX($C1259:$C$3618&lt;&gt;$C1259,0),0)))</f>
        <v>3195143296.1145172</v>
      </c>
      <c r="P1260" s="16">
        <f t="shared" si="271"/>
        <v>3095295068.1119366</v>
      </c>
      <c r="Q1260" s="27">
        <f t="shared" si="277"/>
        <v>49</v>
      </c>
      <c r="R1260" s="7">
        <f t="shared" si="282"/>
        <v>2037718.9388281764</v>
      </c>
      <c r="S1260" s="7">
        <f t="shared" si="274"/>
        <v>1560683.3177702595</v>
      </c>
      <c r="T1260" s="5">
        <f>VLOOKUP($B1260,'Benchmark Data'!$A:$B,2,FALSE)</f>
        <v>19.72</v>
      </c>
      <c r="U1260" s="12">
        <f t="shared" si="283"/>
        <v>0</v>
      </c>
      <c r="V1260" s="7">
        <f t="shared" si="284"/>
        <v>4296844856.851099</v>
      </c>
    </row>
    <row r="1261" spans="1:22" x14ac:dyDescent="0.25">
      <c r="A1261" s="5">
        <f t="shared" si="275"/>
        <v>2007</v>
      </c>
      <c r="B1261" s="6">
        <f t="shared" si="278"/>
        <v>39201</v>
      </c>
      <c r="C1261" s="7">
        <f>MAX(SUMIFS('Filing Data'!$V:$V,'Filing Data'!$D:$D,'Benchmark Value'!$B1261),C1260)</f>
        <v>3095295068.1119366</v>
      </c>
      <c r="D1261" s="7">
        <f>SUMIFS('Filing Data'!$Z:$Z,'Filing Data'!$D:$D,'Benchmark Value'!$B1261)</f>
        <v>0</v>
      </c>
      <c r="E1261" s="16">
        <f t="shared" si="279"/>
        <v>-59429910.233762808</v>
      </c>
      <c r="F1261" s="10">
        <f>SUM(D$11:D1260)</f>
        <v>-47621346.711108744</v>
      </c>
      <c r="G1261" s="10">
        <f t="shared" si="272"/>
        <v>365</v>
      </c>
      <c r="H1261" s="7">
        <f t="shared" si="280"/>
        <v>-162821.67187332278</v>
      </c>
      <c r="I1261" s="16">
        <f>SUMIFS('Filing Data'!$X:$X,'Filing Data'!$D:$D,'Benchmark Value'!$B1261)</f>
        <v>0</v>
      </c>
      <c r="J1261" s="16">
        <f t="shared" si="276"/>
        <v>114688091.45237686</v>
      </c>
      <c r="K1261" s="10">
        <f>SUM(I$11:I1260)</f>
        <v>85509449.152006909</v>
      </c>
      <c r="L1261" s="27">
        <f t="shared" si="273"/>
        <v>365</v>
      </c>
      <c r="M1261" s="7">
        <f t="shared" si="281"/>
        <v>314213.94918459415</v>
      </c>
      <c r="N1261" s="7">
        <f>IF(ISNA(VLOOKUP(B1261,'Distribution Data'!$G:$H,2,FALSE)),0,VLOOKUP(B1261,'Distribution Data'!$G:$H,2,FALSE))</f>
        <v>0</v>
      </c>
      <c r="O1261" s="16">
        <f>IF(ISNA(INDEX($C1260:$C$3618,MATCH(TRUE,INDEX($C1260:$C$3618&lt;&gt;$C1260,0),0))), O1260, INDEX($C1260:$C$3618,MATCH(TRUE,INDEX($C1260:$C$3618&lt;&gt;$C1260,0),0)))</f>
        <v>3195143296.1145172</v>
      </c>
      <c r="P1261" s="16">
        <f t="shared" si="271"/>
        <v>3095295068.1119366</v>
      </c>
      <c r="Q1261" s="27">
        <f t="shared" si="277"/>
        <v>49</v>
      </c>
      <c r="R1261" s="7">
        <f t="shared" si="282"/>
        <v>2037718.9388281764</v>
      </c>
      <c r="S1261" s="7">
        <f t="shared" si="274"/>
        <v>1560683.3177702595</v>
      </c>
      <c r="T1261" s="5">
        <f>VLOOKUP($B1261,'Benchmark Data'!$A:$B,2,FALSE)</f>
        <v>19.72</v>
      </c>
      <c r="U1261" s="12">
        <f t="shared" si="283"/>
        <v>0</v>
      </c>
      <c r="V1261" s="7">
        <f t="shared" si="284"/>
        <v>4298405540.168869</v>
      </c>
    </row>
    <row r="1262" spans="1:22" x14ac:dyDescent="0.25">
      <c r="A1262" s="5">
        <f t="shared" si="275"/>
        <v>2007</v>
      </c>
      <c r="B1262" s="6">
        <f t="shared" si="278"/>
        <v>39202</v>
      </c>
      <c r="C1262" s="7">
        <f>MAX(SUMIFS('Filing Data'!$V:$V,'Filing Data'!$D:$D,'Benchmark Value'!$B1262),C1261)</f>
        <v>3095295068.1119366</v>
      </c>
      <c r="D1262" s="7">
        <f>SUMIFS('Filing Data'!$Z:$Z,'Filing Data'!$D:$D,'Benchmark Value'!$B1262)</f>
        <v>0</v>
      </c>
      <c r="E1262" s="16">
        <f t="shared" si="279"/>
        <v>-59429910.233762808</v>
      </c>
      <c r="F1262" s="10">
        <f>SUM(D$11:D1261)</f>
        <v>-47621346.711108744</v>
      </c>
      <c r="G1262" s="10">
        <f t="shared" si="272"/>
        <v>365</v>
      </c>
      <c r="H1262" s="7">
        <f t="shared" si="280"/>
        <v>-162821.67187332278</v>
      </c>
      <c r="I1262" s="16">
        <f>SUMIFS('Filing Data'!$X:$X,'Filing Data'!$D:$D,'Benchmark Value'!$B1262)</f>
        <v>0</v>
      </c>
      <c r="J1262" s="16">
        <f t="shared" si="276"/>
        <v>114688091.45237686</v>
      </c>
      <c r="K1262" s="10">
        <f>SUM(I$11:I1261)</f>
        <v>85509449.152006909</v>
      </c>
      <c r="L1262" s="27">
        <f t="shared" si="273"/>
        <v>365</v>
      </c>
      <c r="M1262" s="7">
        <f t="shared" si="281"/>
        <v>314213.94918459415</v>
      </c>
      <c r="N1262" s="7">
        <f>IF(ISNA(VLOOKUP(B1262,'Distribution Data'!$G:$H,2,FALSE)),0,VLOOKUP(B1262,'Distribution Data'!$G:$H,2,FALSE))</f>
        <v>0</v>
      </c>
      <c r="O1262" s="16">
        <f>IF(ISNA(INDEX($C1261:$C$3618,MATCH(TRUE,INDEX($C1261:$C$3618&lt;&gt;$C1261,0),0))), O1261, INDEX($C1261:$C$3618,MATCH(TRUE,INDEX($C1261:$C$3618&lt;&gt;$C1261,0),0)))</f>
        <v>3195143296.1145172</v>
      </c>
      <c r="P1262" s="16">
        <f t="shared" si="271"/>
        <v>3095295068.1119366</v>
      </c>
      <c r="Q1262" s="27">
        <f t="shared" si="277"/>
        <v>49</v>
      </c>
      <c r="R1262" s="7">
        <f t="shared" si="282"/>
        <v>2037718.9388281764</v>
      </c>
      <c r="S1262" s="7">
        <f t="shared" si="274"/>
        <v>1560683.3177702595</v>
      </c>
      <c r="T1262" s="5">
        <f>VLOOKUP($B1262,'Benchmark Data'!$A:$B,2,FALSE)</f>
        <v>19.38</v>
      </c>
      <c r="U1262" s="12">
        <f t="shared" si="283"/>
        <v>-1.7391742711869222E-2</v>
      </c>
      <c r="V1262" s="7">
        <f t="shared" si="284"/>
        <v>4225855783.1389003</v>
      </c>
    </row>
    <row r="1263" spans="1:22" x14ac:dyDescent="0.25">
      <c r="A1263" s="5">
        <f t="shared" si="275"/>
        <v>2007</v>
      </c>
      <c r="B1263" s="6">
        <f t="shared" si="278"/>
        <v>39203</v>
      </c>
      <c r="C1263" s="7">
        <f>MAX(SUMIFS('Filing Data'!$V:$V,'Filing Data'!$D:$D,'Benchmark Value'!$B1263),C1262)</f>
        <v>3095295068.1119366</v>
      </c>
      <c r="D1263" s="7">
        <f>SUMIFS('Filing Data'!$Z:$Z,'Filing Data'!$D:$D,'Benchmark Value'!$B1263)</f>
        <v>0</v>
      </c>
      <c r="E1263" s="16">
        <f t="shared" si="279"/>
        <v>-59429910.233762808</v>
      </c>
      <c r="F1263" s="10">
        <f>SUM(D$11:D1262)</f>
        <v>-47621346.711108744</v>
      </c>
      <c r="G1263" s="10">
        <f t="shared" si="272"/>
        <v>365</v>
      </c>
      <c r="H1263" s="7">
        <f t="shared" si="280"/>
        <v>-162821.67187332278</v>
      </c>
      <c r="I1263" s="16">
        <f>SUMIFS('Filing Data'!$X:$X,'Filing Data'!$D:$D,'Benchmark Value'!$B1263)</f>
        <v>0</v>
      </c>
      <c r="J1263" s="16">
        <f t="shared" si="276"/>
        <v>114688091.45237686</v>
      </c>
      <c r="K1263" s="10">
        <f>SUM(I$11:I1262)</f>
        <v>85509449.152006909</v>
      </c>
      <c r="L1263" s="27">
        <f t="shared" si="273"/>
        <v>365</v>
      </c>
      <c r="M1263" s="7">
        <f t="shared" si="281"/>
        <v>314213.94918459415</v>
      </c>
      <c r="N1263" s="7">
        <f>IF(ISNA(VLOOKUP(B1263,'Distribution Data'!$G:$H,2,FALSE)),0,VLOOKUP(B1263,'Distribution Data'!$G:$H,2,FALSE))</f>
        <v>0</v>
      </c>
      <c r="O1263" s="16">
        <f>IF(ISNA(INDEX($C1262:$C$3618,MATCH(TRUE,INDEX($C1262:$C$3618&lt;&gt;$C1262,0),0))), O1262, INDEX($C1262:$C$3618,MATCH(TRUE,INDEX($C1262:$C$3618&lt;&gt;$C1262,0),0)))</f>
        <v>3195143296.1145172</v>
      </c>
      <c r="P1263" s="16">
        <f t="shared" si="271"/>
        <v>3095295068.1119366</v>
      </c>
      <c r="Q1263" s="27">
        <f t="shared" si="277"/>
        <v>49</v>
      </c>
      <c r="R1263" s="7">
        <f t="shared" si="282"/>
        <v>2037718.9388281764</v>
      </c>
      <c r="S1263" s="7">
        <f t="shared" si="274"/>
        <v>1560683.3177702595</v>
      </c>
      <c r="T1263" s="5">
        <f>VLOOKUP($B1263,'Benchmark Data'!$A:$B,2,FALSE)</f>
        <v>19.23</v>
      </c>
      <c r="U1263" s="12">
        <f t="shared" si="283"/>
        <v>-7.7700468619317882E-3</v>
      </c>
      <c r="V1263" s="7">
        <f t="shared" si="284"/>
        <v>4194708604.3580728</v>
      </c>
    </row>
    <row r="1264" spans="1:22" x14ac:dyDescent="0.25">
      <c r="A1264" s="5">
        <f t="shared" si="275"/>
        <v>2007</v>
      </c>
      <c r="B1264" s="6">
        <f t="shared" si="278"/>
        <v>39204</v>
      </c>
      <c r="C1264" s="7">
        <f>MAX(SUMIFS('Filing Data'!$V:$V,'Filing Data'!$D:$D,'Benchmark Value'!$B1264),C1263)</f>
        <v>3095295068.1119366</v>
      </c>
      <c r="D1264" s="7">
        <f>SUMIFS('Filing Data'!$Z:$Z,'Filing Data'!$D:$D,'Benchmark Value'!$B1264)</f>
        <v>0</v>
      </c>
      <c r="E1264" s="16">
        <f t="shared" si="279"/>
        <v>-59429910.233762808</v>
      </c>
      <c r="F1264" s="10">
        <f>SUM(D$11:D1263)</f>
        <v>-47621346.711108744</v>
      </c>
      <c r="G1264" s="10">
        <f t="shared" si="272"/>
        <v>365</v>
      </c>
      <c r="H1264" s="7">
        <f t="shared" si="280"/>
        <v>-162821.67187332278</v>
      </c>
      <c r="I1264" s="16">
        <f>SUMIFS('Filing Data'!$X:$X,'Filing Data'!$D:$D,'Benchmark Value'!$B1264)</f>
        <v>0</v>
      </c>
      <c r="J1264" s="16">
        <f t="shared" si="276"/>
        <v>114688091.45237686</v>
      </c>
      <c r="K1264" s="10">
        <f>SUM(I$11:I1263)</f>
        <v>85509449.152006909</v>
      </c>
      <c r="L1264" s="27">
        <f t="shared" si="273"/>
        <v>365</v>
      </c>
      <c r="M1264" s="7">
        <f t="shared" si="281"/>
        <v>314213.94918459415</v>
      </c>
      <c r="N1264" s="7">
        <f>IF(ISNA(VLOOKUP(B1264,'Distribution Data'!$G:$H,2,FALSE)),0,VLOOKUP(B1264,'Distribution Data'!$G:$H,2,FALSE))</f>
        <v>0</v>
      </c>
      <c r="O1264" s="16">
        <f>IF(ISNA(INDEX($C1263:$C$3618,MATCH(TRUE,INDEX($C1263:$C$3618&lt;&gt;$C1263,0),0))), O1263, INDEX($C1263:$C$3618,MATCH(TRUE,INDEX($C1263:$C$3618&lt;&gt;$C1263,0),0)))</f>
        <v>3195143296.1145172</v>
      </c>
      <c r="P1264" s="16">
        <f t="shared" si="271"/>
        <v>3095295068.1119366</v>
      </c>
      <c r="Q1264" s="27">
        <f t="shared" si="277"/>
        <v>49</v>
      </c>
      <c r="R1264" s="7">
        <f t="shared" si="282"/>
        <v>2037718.9388281764</v>
      </c>
      <c r="S1264" s="7">
        <f t="shared" si="274"/>
        <v>1560683.3177702595</v>
      </c>
      <c r="T1264" s="5">
        <f>VLOOKUP($B1264,'Benchmark Data'!$A:$B,2,FALSE)</f>
        <v>19.38</v>
      </c>
      <c r="U1264" s="12">
        <f t="shared" si="283"/>
        <v>7.7700468619316381E-3</v>
      </c>
      <c r="V1264" s="7">
        <f t="shared" si="284"/>
        <v>4228989323.5912719</v>
      </c>
    </row>
    <row r="1265" spans="1:22" x14ac:dyDescent="0.25">
      <c r="A1265" s="5">
        <f t="shared" si="275"/>
        <v>2007</v>
      </c>
      <c r="B1265" s="6">
        <f t="shared" si="278"/>
        <v>39205</v>
      </c>
      <c r="C1265" s="7">
        <f>MAX(SUMIFS('Filing Data'!$V:$V,'Filing Data'!$D:$D,'Benchmark Value'!$B1265),C1264)</f>
        <v>3095295068.1119366</v>
      </c>
      <c r="D1265" s="7">
        <f>SUMIFS('Filing Data'!$Z:$Z,'Filing Data'!$D:$D,'Benchmark Value'!$B1265)</f>
        <v>0</v>
      </c>
      <c r="E1265" s="16">
        <f t="shared" si="279"/>
        <v>-59429910.233762808</v>
      </c>
      <c r="F1265" s="10">
        <f>SUM(D$11:D1264)</f>
        <v>-47621346.711108744</v>
      </c>
      <c r="G1265" s="10">
        <f t="shared" si="272"/>
        <v>365</v>
      </c>
      <c r="H1265" s="7">
        <f t="shared" si="280"/>
        <v>-162821.67187332278</v>
      </c>
      <c r="I1265" s="16">
        <f>SUMIFS('Filing Data'!$X:$X,'Filing Data'!$D:$D,'Benchmark Value'!$B1265)</f>
        <v>0</v>
      </c>
      <c r="J1265" s="16">
        <f t="shared" si="276"/>
        <v>114688091.45237686</v>
      </c>
      <c r="K1265" s="10">
        <f>SUM(I$11:I1264)</f>
        <v>85509449.152006909</v>
      </c>
      <c r="L1265" s="27">
        <f t="shared" si="273"/>
        <v>365</v>
      </c>
      <c r="M1265" s="7">
        <f t="shared" si="281"/>
        <v>314213.94918459415</v>
      </c>
      <c r="N1265" s="7">
        <f>IF(ISNA(VLOOKUP(B1265,'Distribution Data'!$G:$H,2,FALSE)),0,VLOOKUP(B1265,'Distribution Data'!$G:$H,2,FALSE))</f>
        <v>0</v>
      </c>
      <c r="O1265" s="16">
        <f>IF(ISNA(INDEX($C1264:$C$3618,MATCH(TRUE,INDEX($C1264:$C$3618&lt;&gt;$C1264,0),0))), O1264, INDEX($C1264:$C$3618,MATCH(TRUE,INDEX($C1264:$C$3618&lt;&gt;$C1264,0),0)))</f>
        <v>3195143296.1145172</v>
      </c>
      <c r="P1265" s="16">
        <f t="shared" si="271"/>
        <v>3095295068.1119366</v>
      </c>
      <c r="Q1265" s="27">
        <f t="shared" si="277"/>
        <v>49</v>
      </c>
      <c r="R1265" s="7">
        <f t="shared" si="282"/>
        <v>2037718.9388281764</v>
      </c>
      <c r="S1265" s="7">
        <f t="shared" si="274"/>
        <v>1560683.3177702595</v>
      </c>
      <c r="T1265" s="5">
        <f>VLOOKUP($B1265,'Benchmark Data'!$A:$B,2,FALSE)</f>
        <v>19.420000000000002</v>
      </c>
      <c r="U1265" s="12">
        <f t="shared" si="283"/>
        <v>2.0618564005587771E-3</v>
      </c>
      <c r="V1265" s="7">
        <f t="shared" si="284"/>
        <v>4239278571.0444221</v>
      </c>
    </row>
    <row r="1266" spans="1:22" x14ac:dyDescent="0.25">
      <c r="A1266" s="5">
        <f t="shared" si="275"/>
        <v>2007</v>
      </c>
      <c r="B1266" s="6">
        <f t="shared" si="278"/>
        <v>39206</v>
      </c>
      <c r="C1266" s="7">
        <f>MAX(SUMIFS('Filing Data'!$V:$V,'Filing Data'!$D:$D,'Benchmark Value'!$B1266),C1265)</f>
        <v>3095295068.1119366</v>
      </c>
      <c r="D1266" s="7">
        <f>SUMIFS('Filing Data'!$Z:$Z,'Filing Data'!$D:$D,'Benchmark Value'!$B1266)</f>
        <v>0</v>
      </c>
      <c r="E1266" s="16">
        <f t="shared" si="279"/>
        <v>-59429910.233762808</v>
      </c>
      <c r="F1266" s="10">
        <f>SUM(D$11:D1265)</f>
        <v>-47621346.711108744</v>
      </c>
      <c r="G1266" s="10">
        <f t="shared" si="272"/>
        <v>365</v>
      </c>
      <c r="H1266" s="7">
        <f t="shared" si="280"/>
        <v>-162821.67187332278</v>
      </c>
      <c r="I1266" s="16">
        <f>SUMIFS('Filing Data'!$X:$X,'Filing Data'!$D:$D,'Benchmark Value'!$B1266)</f>
        <v>0</v>
      </c>
      <c r="J1266" s="16">
        <f t="shared" si="276"/>
        <v>114688091.45237686</v>
      </c>
      <c r="K1266" s="10">
        <f>SUM(I$11:I1265)</f>
        <v>85509449.152006909</v>
      </c>
      <c r="L1266" s="27">
        <f t="shared" si="273"/>
        <v>365</v>
      </c>
      <c r="M1266" s="7">
        <f t="shared" si="281"/>
        <v>314213.94918459415</v>
      </c>
      <c r="N1266" s="7">
        <f>IF(ISNA(VLOOKUP(B1266,'Distribution Data'!$G:$H,2,FALSE)),0,VLOOKUP(B1266,'Distribution Data'!$G:$H,2,FALSE))</f>
        <v>0</v>
      </c>
      <c r="O1266" s="16">
        <f>IF(ISNA(INDEX($C1265:$C$3618,MATCH(TRUE,INDEX($C1265:$C$3618&lt;&gt;$C1265,0),0))), O1265, INDEX($C1265:$C$3618,MATCH(TRUE,INDEX($C1265:$C$3618&lt;&gt;$C1265,0),0)))</f>
        <v>3195143296.1145172</v>
      </c>
      <c r="P1266" s="16">
        <f t="shared" si="271"/>
        <v>3095295068.1119366</v>
      </c>
      <c r="Q1266" s="27">
        <f t="shared" si="277"/>
        <v>49</v>
      </c>
      <c r="R1266" s="7">
        <f t="shared" si="282"/>
        <v>2037718.9388281764</v>
      </c>
      <c r="S1266" s="7">
        <f t="shared" si="274"/>
        <v>1560683.3177702595</v>
      </c>
      <c r="T1266" s="5">
        <f>VLOOKUP($B1266,'Benchmark Data'!$A:$B,2,FALSE)</f>
        <v>19.260000000000002</v>
      </c>
      <c r="U1266" s="12">
        <f t="shared" si="283"/>
        <v>-8.2730564931994006E-3</v>
      </c>
      <c r="V1266" s="7">
        <f t="shared" si="284"/>
        <v>4205912139.4617233</v>
      </c>
    </row>
    <row r="1267" spans="1:22" x14ac:dyDescent="0.25">
      <c r="A1267" s="5">
        <f t="shared" si="275"/>
        <v>2007</v>
      </c>
      <c r="B1267" s="6">
        <f t="shared" si="278"/>
        <v>39207</v>
      </c>
      <c r="C1267" s="7">
        <f>MAX(SUMIFS('Filing Data'!$V:$V,'Filing Data'!$D:$D,'Benchmark Value'!$B1267),C1266)</f>
        <v>3095295068.1119366</v>
      </c>
      <c r="D1267" s="7">
        <f>SUMIFS('Filing Data'!$Z:$Z,'Filing Data'!$D:$D,'Benchmark Value'!$B1267)</f>
        <v>0</v>
      </c>
      <c r="E1267" s="16">
        <f t="shared" si="279"/>
        <v>-59429910.233762808</v>
      </c>
      <c r="F1267" s="10">
        <f>SUM(D$11:D1266)</f>
        <v>-47621346.711108744</v>
      </c>
      <c r="G1267" s="10">
        <f t="shared" si="272"/>
        <v>365</v>
      </c>
      <c r="H1267" s="7">
        <f t="shared" si="280"/>
        <v>-162821.67187332278</v>
      </c>
      <c r="I1267" s="16">
        <f>SUMIFS('Filing Data'!$X:$X,'Filing Data'!$D:$D,'Benchmark Value'!$B1267)</f>
        <v>0</v>
      </c>
      <c r="J1267" s="16">
        <f t="shared" si="276"/>
        <v>114688091.45237686</v>
      </c>
      <c r="K1267" s="10">
        <f>SUM(I$11:I1266)</f>
        <v>85509449.152006909</v>
      </c>
      <c r="L1267" s="27">
        <f t="shared" si="273"/>
        <v>365</v>
      </c>
      <c r="M1267" s="7">
        <f t="shared" si="281"/>
        <v>314213.94918459415</v>
      </c>
      <c r="N1267" s="7">
        <f>IF(ISNA(VLOOKUP(B1267,'Distribution Data'!$G:$H,2,FALSE)),0,VLOOKUP(B1267,'Distribution Data'!$G:$H,2,FALSE))</f>
        <v>0</v>
      </c>
      <c r="O1267" s="16">
        <f>IF(ISNA(INDEX($C1266:$C$3618,MATCH(TRUE,INDEX($C1266:$C$3618&lt;&gt;$C1266,0),0))), O1266, INDEX($C1266:$C$3618,MATCH(TRUE,INDEX($C1266:$C$3618&lt;&gt;$C1266,0),0)))</f>
        <v>3195143296.1145172</v>
      </c>
      <c r="P1267" s="16">
        <f t="shared" si="271"/>
        <v>3095295068.1119366</v>
      </c>
      <c r="Q1267" s="27">
        <f t="shared" si="277"/>
        <v>49</v>
      </c>
      <c r="R1267" s="7">
        <f t="shared" si="282"/>
        <v>2037718.9388281764</v>
      </c>
      <c r="S1267" s="7">
        <f t="shared" si="274"/>
        <v>1560683.3177702595</v>
      </c>
      <c r="T1267" s="5">
        <f>VLOOKUP($B1267,'Benchmark Data'!$A:$B,2,FALSE)</f>
        <v>19.260000000000002</v>
      </c>
      <c r="U1267" s="12">
        <f t="shared" si="283"/>
        <v>0</v>
      </c>
      <c r="V1267" s="7">
        <f t="shared" si="284"/>
        <v>4207472822.7794938</v>
      </c>
    </row>
    <row r="1268" spans="1:22" x14ac:dyDescent="0.25">
      <c r="A1268" s="5">
        <f t="shared" si="275"/>
        <v>2007</v>
      </c>
      <c r="B1268" s="6">
        <f t="shared" si="278"/>
        <v>39208</v>
      </c>
      <c r="C1268" s="7">
        <f>MAX(SUMIFS('Filing Data'!$V:$V,'Filing Data'!$D:$D,'Benchmark Value'!$B1268),C1267)</f>
        <v>3095295068.1119366</v>
      </c>
      <c r="D1268" s="7">
        <f>SUMIFS('Filing Data'!$Z:$Z,'Filing Data'!$D:$D,'Benchmark Value'!$B1268)</f>
        <v>0</v>
      </c>
      <c r="E1268" s="16">
        <f t="shared" si="279"/>
        <v>-59429910.233762808</v>
      </c>
      <c r="F1268" s="10">
        <f>SUM(D$11:D1267)</f>
        <v>-47621346.711108744</v>
      </c>
      <c r="G1268" s="10">
        <f t="shared" si="272"/>
        <v>365</v>
      </c>
      <c r="H1268" s="7">
        <f t="shared" si="280"/>
        <v>-162821.67187332278</v>
      </c>
      <c r="I1268" s="16">
        <f>SUMIFS('Filing Data'!$X:$X,'Filing Data'!$D:$D,'Benchmark Value'!$B1268)</f>
        <v>0</v>
      </c>
      <c r="J1268" s="16">
        <f t="shared" si="276"/>
        <v>114688091.45237686</v>
      </c>
      <c r="K1268" s="10">
        <f>SUM(I$11:I1267)</f>
        <v>85509449.152006909</v>
      </c>
      <c r="L1268" s="27">
        <f t="shared" si="273"/>
        <v>365</v>
      </c>
      <c r="M1268" s="7">
        <f t="shared" si="281"/>
        <v>314213.94918459415</v>
      </c>
      <c r="N1268" s="7">
        <f>IF(ISNA(VLOOKUP(B1268,'Distribution Data'!$G:$H,2,FALSE)),0,VLOOKUP(B1268,'Distribution Data'!$G:$H,2,FALSE))</f>
        <v>0</v>
      </c>
      <c r="O1268" s="16">
        <f>IF(ISNA(INDEX($C1267:$C$3618,MATCH(TRUE,INDEX($C1267:$C$3618&lt;&gt;$C1267,0),0))), O1267, INDEX($C1267:$C$3618,MATCH(TRUE,INDEX($C1267:$C$3618&lt;&gt;$C1267,0),0)))</f>
        <v>3195143296.1145172</v>
      </c>
      <c r="P1268" s="16">
        <f t="shared" si="271"/>
        <v>3095295068.1119366</v>
      </c>
      <c r="Q1268" s="27">
        <f t="shared" si="277"/>
        <v>49</v>
      </c>
      <c r="R1268" s="7">
        <f t="shared" si="282"/>
        <v>2037718.9388281764</v>
      </c>
      <c r="S1268" s="7">
        <f t="shared" si="274"/>
        <v>1560683.3177702595</v>
      </c>
      <c r="T1268" s="5">
        <f>VLOOKUP($B1268,'Benchmark Data'!$A:$B,2,FALSE)</f>
        <v>19.260000000000002</v>
      </c>
      <c r="U1268" s="12">
        <f t="shared" si="283"/>
        <v>0</v>
      </c>
      <c r="V1268" s="7">
        <f t="shared" si="284"/>
        <v>4209033506.0972643</v>
      </c>
    </row>
    <row r="1269" spans="1:22" x14ac:dyDescent="0.25">
      <c r="A1269" s="5">
        <f t="shared" si="275"/>
        <v>2007</v>
      </c>
      <c r="B1269" s="6">
        <f t="shared" si="278"/>
        <v>39209</v>
      </c>
      <c r="C1269" s="7">
        <f>MAX(SUMIFS('Filing Data'!$V:$V,'Filing Data'!$D:$D,'Benchmark Value'!$B1269),C1268)</f>
        <v>3095295068.1119366</v>
      </c>
      <c r="D1269" s="7">
        <f>SUMIFS('Filing Data'!$Z:$Z,'Filing Data'!$D:$D,'Benchmark Value'!$B1269)</f>
        <v>0</v>
      </c>
      <c r="E1269" s="16">
        <f t="shared" si="279"/>
        <v>-59429910.233762808</v>
      </c>
      <c r="F1269" s="10">
        <f>SUM(D$11:D1268)</f>
        <v>-47621346.711108744</v>
      </c>
      <c r="G1269" s="10">
        <f t="shared" si="272"/>
        <v>365</v>
      </c>
      <c r="H1269" s="7">
        <f t="shared" si="280"/>
        <v>-162821.67187332278</v>
      </c>
      <c r="I1269" s="16">
        <f>SUMIFS('Filing Data'!$X:$X,'Filing Data'!$D:$D,'Benchmark Value'!$B1269)</f>
        <v>0</v>
      </c>
      <c r="J1269" s="16">
        <f t="shared" si="276"/>
        <v>114688091.45237686</v>
      </c>
      <c r="K1269" s="10">
        <f>SUM(I$11:I1268)</f>
        <v>85509449.152006909</v>
      </c>
      <c r="L1269" s="27">
        <f t="shared" si="273"/>
        <v>365</v>
      </c>
      <c r="M1269" s="7">
        <f t="shared" si="281"/>
        <v>314213.94918459415</v>
      </c>
      <c r="N1269" s="7">
        <f>IF(ISNA(VLOOKUP(B1269,'Distribution Data'!$G:$H,2,FALSE)),0,VLOOKUP(B1269,'Distribution Data'!$G:$H,2,FALSE))</f>
        <v>0</v>
      </c>
      <c r="O1269" s="16">
        <f>IF(ISNA(INDEX($C1268:$C$3618,MATCH(TRUE,INDEX($C1268:$C$3618&lt;&gt;$C1268,0),0))), O1268, INDEX($C1268:$C$3618,MATCH(TRUE,INDEX($C1268:$C$3618&lt;&gt;$C1268,0),0)))</f>
        <v>3195143296.1145172</v>
      </c>
      <c r="P1269" s="16">
        <f t="shared" si="271"/>
        <v>3095295068.1119366</v>
      </c>
      <c r="Q1269" s="27">
        <f t="shared" si="277"/>
        <v>49</v>
      </c>
      <c r="R1269" s="7">
        <f t="shared" si="282"/>
        <v>2037718.9388281764</v>
      </c>
      <c r="S1269" s="7">
        <f t="shared" si="274"/>
        <v>1560683.3177702595</v>
      </c>
      <c r="T1269" s="5">
        <f>VLOOKUP($B1269,'Benchmark Data'!$A:$B,2,FALSE)</f>
        <v>19.32</v>
      </c>
      <c r="U1269" s="12">
        <f t="shared" si="283"/>
        <v>3.1104224143923302E-3</v>
      </c>
      <c r="V1269" s="7">
        <f t="shared" si="284"/>
        <v>4223706443.3281097</v>
      </c>
    </row>
    <row r="1270" spans="1:22" x14ac:dyDescent="0.25">
      <c r="A1270" s="5">
        <f t="shared" si="275"/>
        <v>2007</v>
      </c>
      <c r="B1270" s="6">
        <f t="shared" si="278"/>
        <v>39210</v>
      </c>
      <c r="C1270" s="7">
        <f>MAX(SUMIFS('Filing Data'!$V:$V,'Filing Data'!$D:$D,'Benchmark Value'!$B1270),C1269)</f>
        <v>3095295068.1119366</v>
      </c>
      <c r="D1270" s="7">
        <f>SUMIFS('Filing Data'!$Z:$Z,'Filing Data'!$D:$D,'Benchmark Value'!$B1270)</f>
        <v>0</v>
      </c>
      <c r="E1270" s="16">
        <f t="shared" si="279"/>
        <v>-59429910.233762808</v>
      </c>
      <c r="F1270" s="10">
        <f>SUM(D$11:D1269)</f>
        <v>-47621346.711108744</v>
      </c>
      <c r="G1270" s="10">
        <f t="shared" si="272"/>
        <v>365</v>
      </c>
      <c r="H1270" s="7">
        <f t="shared" si="280"/>
        <v>-162821.67187332278</v>
      </c>
      <c r="I1270" s="16">
        <f>SUMIFS('Filing Data'!$X:$X,'Filing Data'!$D:$D,'Benchmark Value'!$B1270)</f>
        <v>0</v>
      </c>
      <c r="J1270" s="16">
        <f t="shared" si="276"/>
        <v>114688091.45237686</v>
      </c>
      <c r="K1270" s="10">
        <f>SUM(I$11:I1269)</f>
        <v>85509449.152006909</v>
      </c>
      <c r="L1270" s="27">
        <f t="shared" si="273"/>
        <v>365</v>
      </c>
      <c r="M1270" s="7">
        <f t="shared" si="281"/>
        <v>314213.94918459415</v>
      </c>
      <c r="N1270" s="7">
        <f>IF(ISNA(VLOOKUP(B1270,'Distribution Data'!$G:$H,2,FALSE)),0,VLOOKUP(B1270,'Distribution Data'!$G:$H,2,FALSE))</f>
        <v>0</v>
      </c>
      <c r="O1270" s="16">
        <f>IF(ISNA(INDEX($C1269:$C$3618,MATCH(TRUE,INDEX($C1269:$C$3618&lt;&gt;$C1269,0),0))), O1269, INDEX($C1269:$C$3618,MATCH(TRUE,INDEX($C1269:$C$3618&lt;&gt;$C1269,0),0)))</f>
        <v>3195143296.1145172</v>
      </c>
      <c r="P1270" s="16">
        <f t="shared" si="271"/>
        <v>3095295068.1119366</v>
      </c>
      <c r="Q1270" s="27">
        <f t="shared" si="277"/>
        <v>49</v>
      </c>
      <c r="R1270" s="7">
        <f t="shared" si="282"/>
        <v>2037718.9388281764</v>
      </c>
      <c r="S1270" s="7">
        <f t="shared" si="274"/>
        <v>1560683.3177702595</v>
      </c>
      <c r="T1270" s="5">
        <f>VLOOKUP($B1270,'Benchmark Data'!$A:$B,2,FALSE)</f>
        <v>19.190000000000001</v>
      </c>
      <c r="U1270" s="12">
        <f t="shared" si="283"/>
        <v>-6.7515187647633618E-3</v>
      </c>
      <c r="V1270" s="7">
        <f t="shared" si="284"/>
        <v>4196846741.6752462</v>
      </c>
    </row>
    <row r="1271" spans="1:22" x14ac:dyDescent="0.25">
      <c r="A1271" s="5">
        <f t="shared" si="275"/>
        <v>2007</v>
      </c>
      <c r="B1271" s="6">
        <f t="shared" si="278"/>
        <v>39211</v>
      </c>
      <c r="C1271" s="7">
        <f>MAX(SUMIFS('Filing Data'!$V:$V,'Filing Data'!$D:$D,'Benchmark Value'!$B1271),C1270)</f>
        <v>3095295068.1119366</v>
      </c>
      <c r="D1271" s="7">
        <f>SUMIFS('Filing Data'!$Z:$Z,'Filing Data'!$D:$D,'Benchmark Value'!$B1271)</f>
        <v>0</v>
      </c>
      <c r="E1271" s="16">
        <f t="shared" si="279"/>
        <v>-59429910.233762808</v>
      </c>
      <c r="F1271" s="10">
        <f>SUM(D$11:D1270)</f>
        <v>-47621346.711108744</v>
      </c>
      <c r="G1271" s="10">
        <f t="shared" si="272"/>
        <v>365</v>
      </c>
      <c r="H1271" s="7">
        <f t="shared" si="280"/>
        <v>-162821.67187332278</v>
      </c>
      <c r="I1271" s="16">
        <f>SUMIFS('Filing Data'!$X:$X,'Filing Data'!$D:$D,'Benchmark Value'!$B1271)</f>
        <v>0</v>
      </c>
      <c r="J1271" s="16">
        <f t="shared" si="276"/>
        <v>114688091.45237686</v>
      </c>
      <c r="K1271" s="10">
        <f>SUM(I$11:I1270)</f>
        <v>85509449.152006909</v>
      </c>
      <c r="L1271" s="27">
        <f t="shared" si="273"/>
        <v>365</v>
      </c>
      <c r="M1271" s="7">
        <f t="shared" si="281"/>
        <v>314213.94918459415</v>
      </c>
      <c r="N1271" s="7">
        <f>IF(ISNA(VLOOKUP(B1271,'Distribution Data'!$G:$H,2,FALSE)),0,VLOOKUP(B1271,'Distribution Data'!$G:$H,2,FALSE))</f>
        <v>0</v>
      </c>
      <c r="O1271" s="16">
        <f>IF(ISNA(INDEX($C1270:$C$3618,MATCH(TRUE,INDEX($C1270:$C$3618&lt;&gt;$C1270,0),0))), O1270, INDEX($C1270:$C$3618,MATCH(TRUE,INDEX($C1270:$C$3618&lt;&gt;$C1270,0),0)))</f>
        <v>3195143296.1145172</v>
      </c>
      <c r="P1271" s="16">
        <f t="shared" si="271"/>
        <v>3095295068.1119366</v>
      </c>
      <c r="Q1271" s="27">
        <f t="shared" si="277"/>
        <v>49</v>
      </c>
      <c r="R1271" s="7">
        <f t="shared" si="282"/>
        <v>2037718.9388281764</v>
      </c>
      <c r="S1271" s="7">
        <f t="shared" si="274"/>
        <v>1560683.3177702595</v>
      </c>
      <c r="T1271" s="5">
        <f>VLOOKUP($B1271,'Benchmark Data'!$A:$B,2,FALSE)</f>
        <v>19.399999999999999</v>
      </c>
      <c r="U1271" s="12">
        <f t="shared" si="283"/>
        <v>1.0883756049673661E-2</v>
      </c>
      <c r="V1271" s="7">
        <f t="shared" si="284"/>
        <v>4244334356.5069189</v>
      </c>
    </row>
    <row r="1272" spans="1:22" x14ac:dyDescent="0.25">
      <c r="A1272" s="5">
        <f t="shared" si="275"/>
        <v>2007</v>
      </c>
      <c r="B1272" s="6">
        <f t="shared" si="278"/>
        <v>39212</v>
      </c>
      <c r="C1272" s="7">
        <f>MAX(SUMIFS('Filing Data'!$V:$V,'Filing Data'!$D:$D,'Benchmark Value'!$B1272),C1271)</f>
        <v>3095295068.1119366</v>
      </c>
      <c r="D1272" s="7">
        <f>SUMIFS('Filing Data'!$Z:$Z,'Filing Data'!$D:$D,'Benchmark Value'!$B1272)</f>
        <v>0</v>
      </c>
      <c r="E1272" s="16">
        <f t="shared" si="279"/>
        <v>-59429910.233762808</v>
      </c>
      <c r="F1272" s="10">
        <f>SUM(D$11:D1271)</f>
        <v>-47621346.711108744</v>
      </c>
      <c r="G1272" s="10">
        <f t="shared" si="272"/>
        <v>365</v>
      </c>
      <c r="H1272" s="7">
        <f t="shared" si="280"/>
        <v>-162821.67187332278</v>
      </c>
      <c r="I1272" s="16">
        <f>SUMIFS('Filing Data'!$X:$X,'Filing Data'!$D:$D,'Benchmark Value'!$B1272)</f>
        <v>0</v>
      </c>
      <c r="J1272" s="16">
        <f t="shared" si="276"/>
        <v>114688091.45237686</v>
      </c>
      <c r="K1272" s="10">
        <f>SUM(I$11:I1271)</f>
        <v>85509449.152006909</v>
      </c>
      <c r="L1272" s="27">
        <f t="shared" si="273"/>
        <v>365</v>
      </c>
      <c r="M1272" s="7">
        <f t="shared" si="281"/>
        <v>314213.94918459415</v>
      </c>
      <c r="N1272" s="7">
        <f>IF(ISNA(VLOOKUP(B1272,'Distribution Data'!$G:$H,2,FALSE)),0,VLOOKUP(B1272,'Distribution Data'!$G:$H,2,FALSE))</f>
        <v>0</v>
      </c>
      <c r="O1272" s="16">
        <f>IF(ISNA(INDEX($C1271:$C$3618,MATCH(TRUE,INDEX($C1271:$C$3618&lt;&gt;$C1271,0),0))), O1271, INDEX($C1271:$C$3618,MATCH(TRUE,INDEX($C1271:$C$3618&lt;&gt;$C1271,0),0)))</f>
        <v>3195143296.1145172</v>
      </c>
      <c r="P1272" s="16">
        <f t="shared" si="271"/>
        <v>3095295068.1119366</v>
      </c>
      <c r="Q1272" s="27">
        <f t="shared" si="277"/>
        <v>49</v>
      </c>
      <c r="R1272" s="7">
        <f t="shared" si="282"/>
        <v>2037718.9388281764</v>
      </c>
      <c r="S1272" s="7">
        <f t="shared" si="274"/>
        <v>1560683.3177702595</v>
      </c>
      <c r="T1272" s="5">
        <f>VLOOKUP($B1272,'Benchmark Data'!$A:$B,2,FALSE)</f>
        <v>19.12</v>
      </c>
      <c r="U1272" s="12">
        <f t="shared" si="283"/>
        <v>-1.4538158446027056E-2</v>
      </c>
      <c r="V1272" s="7">
        <f t="shared" si="284"/>
        <v>4184636605.8132501</v>
      </c>
    </row>
    <row r="1273" spans="1:22" x14ac:dyDescent="0.25">
      <c r="A1273" s="5">
        <f t="shared" si="275"/>
        <v>2007</v>
      </c>
      <c r="B1273" s="6">
        <f t="shared" si="278"/>
        <v>39213</v>
      </c>
      <c r="C1273" s="7">
        <f>MAX(SUMIFS('Filing Data'!$V:$V,'Filing Data'!$D:$D,'Benchmark Value'!$B1273),C1272)</f>
        <v>3195143296.1145172</v>
      </c>
      <c r="D1273" s="7">
        <f>SUMIFS('Filing Data'!$Z:$Z,'Filing Data'!$D:$D,'Benchmark Value'!$B1273)</f>
        <v>0</v>
      </c>
      <c r="E1273" s="16">
        <f t="shared" si="279"/>
        <v>-59429910.233762808</v>
      </c>
      <c r="F1273" s="10">
        <f>SUM(D$11:D1272)</f>
        <v>-47621346.711108744</v>
      </c>
      <c r="G1273" s="10">
        <f t="shared" si="272"/>
        <v>365</v>
      </c>
      <c r="H1273" s="7">
        <f t="shared" si="280"/>
        <v>-162821.67187332278</v>
      </c>
      <c r="I1273" s="16">
        <f>SUMIFS('Filing Data'!$X:$X,'Filing Data'!$D:$D,'Benchmark Value'!$B1273)</f>
        <v>0</v>
      </c>
      <c r="J1273" s="16">
        <f t="shared" si="276"/>
        <v>114688091.45237686</v>
      </c>
      <c r="K1273" s="10">
        <f>SUM(I$11:I1272)</f>
        <v>85509449.152006909</v>
      </c>
      <c r="L1273" s="27">
        <f t="shared" si="273"/>
        <v>365</v>
      </c>
      <c r="M1273" s="7">
        <f t="shared" si="281"/>
        <v>314213.94918459415</v>
      </c>
      <c r="N1273" s="7">
        <f>IF(ISNA(VLOOKUP(B1273,'Distribution Data'!$G:$H,2,FALSE)),0,VLOOKUP(B1273,'Distribution Data'!$G:$H,2,FALSE))</f>
        <v>0</v>
      </c>
      <c r="O1273" s="16">
        <f>IF(ISNA(INDEX($C1272:$C$3618,MATCH(TRUE,INDEX($C1272:$C$3618&lt;&gt;$C1272,0),0))), O1272, INDEX($C1272:$C$3618,MATCH(TRUE,INDEX($C1272:$C$3618&lt;&gt;$C1272,0),0)))</f>
        <v>3195143296.1145172</v>
      </c>
      <c r="P1273" s="16">
        <f t="shared" si="271"/>
        <v>3095295068.1119366</v>
      </c>
      <c r="Q1273" s="27">
        <f t="shared" si="277"/>
        <v>49</v>
      </c>
      <c r="R1273" s="7">
        <f t="shared" si="282"/>
        <v>2037718.9388281764</v>
      </c>
      <c r="S1273" s="7">
        <f t="shared" si="274"/>
        <v>1560683.3177702595</v>
      </c>
      <c r="T1273" s="5">
        <f>VLOOKUP($B1273,'Benchmark Data'!$A:$B,2,FALSE)</f>
        <v>19.39</v>
      </c>
      <c r="U1273" s="12">
        <f t="shared" si="283"/>
        <v>1.402256163130528E-2</v>
      </c>
      <c r="V1273" s="7">
        <f t="shared" si="284"/>
        <v>4245289960.8658314</v>
      </c>
    </row>
    <row r="1274" spans="1:22" x14ac:dyDescent="0.25">
      <c r="A1274" s="5">
        <f t="shared" si="275"/>
        <v>2007</v>
      </c>
      <c r="B1274" s="6">
        <f t="shared" si="278"/>
        <v>39214</v>
      </c>
      <c r="C1274" s="7">
        <f>MAX(SUMIFS('Filing Data'!$V:$V,'Filing Data'!$D:$D,'Benchmark Value'!$B1274),C1273)</f>
        <v>3195143296.1145172</v>
      </c>
      <c r="D1274" s="7">
        <f>SUMIFS('Filing Data'!$Z:$Z,'Filing Data'!$D:$D,'Benchmark Value'!$B1274)</f>
        <v>0</v>
      </c>
      <c r="E1274" s="16">
        <f t="shared" si="279"/>
        <v>-59429910.233762808</v>
      </c>
      <c r="F1274" s="10">
        <f>SUM(D$11:D1273)</f>
        <v>-47621346.711108744</v>
      </c>
      <c r="G1274" s="10">
        <f t="shared" si="272"/>
        <v>365</v>
      </c>
      <c r="H1274" s="7">
        <f t="shared" si="280"/>
        <v>-162821.67187332278</v>
      </c>
      <c r="I1274" s="16">
        <f>SUMIFS('Filing Data'!$X:$X,'Filing Data'!$D:$D,'Benchmark Value'!$B1274)</f>
        <v>0</v>
      </c>
      <c r="J1274" s="16">
        <f t="shared" si="276"/>
        <v>114688091.45237686</v>
      </c>
      <c r="K1274" s="10">
        <f>SUM(I$11:I1273)</f>
        <v>85509449.152006909</v>
      </c>
      <c r="L1274" s="27">
        <f t="shared" si="273"/>
        <v>365</v>
      </c>
      <c r="M1274" s="7">
        <f t="shared" si="281"/>
        <v>314213.94918459415</v>
      </c>
      <c r="N1274" s="7">
        <f>IF(ISNA(VLOOKUP(B1274,'Distribution Data'!$G:$H,2,FALSE)),0,VLOOKUP(B1274,'Distribution Data'!$G:$H,2,FALSE))</f>
        <v>0</v>
      </c>
      <c r="O1274" s="16">
        <f>IF(ISNA(INDEX($C1273:$C$3618,MATCH(TRUE,INDEX($C1273:$C$3618&lt;&gt;$C1273,0),0))), O1273, INDEX($C1273:$C$3618,MATCH(TRUE,INDEX($C1273:$C$3618&lt;&gt;$C1273,0),0)))</f>
        <v>3494687980.1252527</v>
      </c>
      <c r="P1274" s="16">
        <f t="shared" si="271"/>
        <v>3195143296.1145172</v>
      </c>
      <c r="Q1274" s="27">
        <f t="shared" si="277"/>
        <v>98</v>
      </c>
      <c r="R1274" s="7">
        <f t="shared" si="282"/>
        <v>3056578.4082728112</v>
      </c>
      <c r="S1274" s="7">
        <f t="shared" si="274"/>
        <v>2579542.7872148943</v>
      </c>
      <c r="T1274" s="5">
        <f>VLOOKUP($B1274,'Benchmark Data'!$A:$B,2,FALSE)</f>
        <v>19.39</v>
      </c>
      <c r="U1274" s="12">
        <f t="shared" si="283"/>
        <v>0</v>
      </c>
      <c r="V1274" s="7">
        <f t="shared" si="284"/>
        <v>4247869503.6530461</v>
      </c>
    </row>
    <row r="1275" spans="1:22" x14ac:dyDescent="0.25">
      <c r="A1275" s="5">
        <f t="shared" si="275"/>
        <v>2007</v>
      </c>
      <c r="B1275" s="6">
        <f t="shared" si="278"/>
        <v>39215</v>
      </c>
      <c r="C1275" s="7">
        <f>MAX(SUMIFS('Filing Data'!$V:$V,'Filing Data'!$D:$D,'Benchmark Value'!$B1275),C1274)</f>
        <v>3195143296.1145172</v>
      </c>
      <c r="D1275" s="7">
        <f>SUMIFS('Filing Data'!$Z:$Z,'Filing Data'!$D:$D,'Benchmark Value'!$B1275)</f>
        <v>0</v>
      </c>
      <c r="E1275" s="16">
        <f t="shared" si="279"/>
        <v>-59429910.233762808</v>
      </c>
      <c r="F1275" s="10">
        <f>SUM(D$11:D1274)</f>
        <v>-47621346.711108744</v>
      </c>
      <c r="G1275" s="10">
        <f t="shared" si="272"/>
        <v>365</v>
      </c>
      <c r="H1275" s="7">
        <f t="shared" si="280"/>
        <v>-162821.67187332278</v>
      </c>
      <c r="I1275" s="16">
        <f>SUMIFS('Filing Data'!$X:$X,'Filing Data'!$D:$D,'Benchmark Value'!$B1275)</f>
        <v>0</v>
      </c>
      <c r="J1275" s="16">
        <f t="shared" si="276"/>
        <v>114688091.45237686</v>
      </c>
      <c r="K1275" s="10">
        <f>SUM(I$11:I1274)</f>
        <v>85509449.152006909</v>
      </c>
      <c r="L1275" s="27">
        <f t="shared" si="273"/>
        <v>365</v>
      </c>
      <c r="M1275" s="7">
        <f t="shared" si="281"/>
        <v>314213.94918459415</v>
      </c>
      <c r="N1275" s="7">
        <f>IF(ISNA(VLOOKUP(B1275,'Distribution Data'!$G:$H,2,FALSE)),0,VLOOKUP(B1275,'Distribution Data'!$G:$H,2,FALSE))</f>
        <v>0</v>
      </c>
      <c r="O1275" s="16">
        <f>IF(ISNA(INDEX($C1274:$C$3618,MATCH(TRUE,INDEX($C1274:$C$3618&lt;&gt;$C1274,0),0))), O1274, INDEX($C1274:$C$3618,MATCH(TRUE,INDEX($C1274:$C$3618&lt;&gt;$C1274,0),0)))</f>
        <v>3494687980.1252527</v>
      </c>
      <c r="P1275" s="16">
        <f t="shared" si="271"/>
        <v>3195143296.1145172</v>
      </c>
      <c r="Q1275" s="27">
        <f t="shared" si="277"/>
        <v>98</v>
      </c>
      <c r="R1275" s="7">
        <f t="shared" si="282"/>
        <v>3056578.4082728112</v>
      </c>
      <c r="S1275" s="7">
        <f t="shared" si="274"/>
        <v>2579542.7872148943</v>
      </c>
      <c r="T1275" s="5">
        <f>VLOOKUP($B1275,'Benchmark Data'!$A:$B,2,FALSE)</f>
        <v>19.39</v>
      </c>
      <c r="U1275" s="12">
        <f t="shared" si="283"/>
        <v>0</v>
      </c>
      <c r="V1275" s="7">
        <f t="shared" si="284"/>
        <v>4250449046.4402609</v>
      </c>
    </row>
    <row r="1276" spans="1:22" x14ac:dyDescent="0.25">
      <c r="A1276" s="5">
        <f t="shared" si="275"/>
        <v>2007</v>
      </c>
      <c r="B1276" s="6">
        <f t="shared" si="278"/>
        <v>39216</v>
      </c>
      <c r="C1276" s="7">
        <f>MAX(SUMIFS('Filing Data'!$V:$V,'Filing Data'!$D:$D,'Benchmark Value'!$B1276),C1275)</f>
        <v>3195143296.1145172</v>
      </c>
      <c r="D1276" s="7">
        <f>SUMIFS('Filing Data'!$Z:$Z,'Filing Data'!$D:$D,'Benchmark Value'!$B1276)</f>
        <v>0</v>
      </c>
      <c r="E1276" s="16">
        <f t="shared" si="279"/>
        <v>-59429910.233762808</v>
      </c>
      <c r="F1276" s="10">
        <f>SUM(D$11:D1275)</f>
        <v>-47621346.711108744</v>
      </c>
      <c r="G1276" s="10">
        <f t="shared" si="272"/>
        <v>365</v>
      </c>
      <c r="H1276" s="7">
        <f t="shared" si="280"/>
        <v>-162821.67187332278</v>
      </c>
      <c r="I1276" s="16">
        <f>SUMIFS('Filing Data'!$X:$X,'Filing Data'!$D:$D,'Benchmark Value'!$B1276)</f>
        <v>0</v>
      </c>
      <c r="J1276" s="16">
        <f t="shared" si="276"/>
        <v>114688091.45237686</v>
      </c>
      <c r="K1276" s="10">
        <f>SUM(I$11:I1275)</f>
        <v>85509449.152006909</v>
      </c>
      <c r="L1276" s="27">
        <f t="shared" si="273"/>
        <v>365</v>
      </c>
      <c r="M1276" s="7">
        <f t="shared" si="281"/>
        <v>314213.94918459415</v>
      </c>
      <c r="N1276" s="7">
        <f>IF(ISNA(VLOOKUP(B1276,'Distribution Data'!$G:$H,2,FALSE)),0,VLOOKUP(B1276,'Distribution Data'!$G:$H,2,FALSE))</f>
        <v>0</v>
      </c>
      <c r="O1276" s="16">
        <f>IF(ISNA(INDEX($C1275:$C$3618,MATCH(TRUE,INDEX($C1275:$C$3618&lt;&gt;$C1275,0),0))), O1275, INDEX($C1275:$C$3618,MATCH(TRUE,INDEX($C1275:$C$3618&lt;&gt;$C1275,0),0)))</f>
        <v>3494687980.1252527</v>
      </c>
      <c r="P1276" s="16">
        <f t="shared" si="271"/>
        <v>3195143296.1145172</v>
      </c>
      <c r="Q1276" s="27">
        <f t="shared" si="277"/>
        <v>98</v>
      </c>
      <c r="R1276" s="7">
        <f t="shared" si="282"/>
        <v>3056578.4082728112</v>
      </c>
      <c r="S1276" s="7">
        <f t="shared" si="274"/>
        <v>2579542.7872148943</v>
      </c>
      <c r="T1276" s="5">
        <f>VLOOKUP($B1276,'Benchmark Data'!$A:$B,2,FALSE)</f>
        <v>19.27</v>
      </c>
      <c r="U1276" s="12">
        <f t="shared" si="283"/>
        <v>-6.2079868282854389E-3</v>
      </c>
      <c r="V1276" s="7">
        <f t="shared" si="284"/>
        <v>4226723592.5501761</v>
      </c>
    </row>
    <row r="1277" spans="1:22" x14ac:dyDescent="0.25">
      <c r="A1277" s="5">
        <f t="shared" si="275"/>
        <v>2007</v>
      </c>
      <c r="B1277" s="6">
        <f t="shared" si="278"/>
        <v>39217</v>
      </c>
      <c r="C1277" s="7">
        <f>MAX(SUMIFS('Filing Data'!$V:$V,'Filing Data'!$D:$D,'Benchmark Value'!$B1277),C1276)</f>
        <v>3195143296.1145172</v>
      </c>
      <c r="D1277" s="7">
        <f>SUMIFS('Filing Data'!$Z:$Z,'Filing Data'!$D:$D,'Benchmark Value'!$B1277)</f>
        <v>0</v>
      </c>
      <c r="E1277" s="16">
        <f t="shared" si="279"/>
        <v>-59429910.233762808</v>
      </c>
      <c r="F1277" s="10">
        <f>SUM(D$11:D1276)</f>
        <v>-47621346.711108744</v>
      </c>
      <c r="G1277" s="10">
        <f t="shared" si="272"/>
        <v>365</v>
      </c>
      <c r="H1277" s="7">
        <f t="shared" si="280"/>
        <v>-162821.67187332278</v>
      </c>
      <c r="I1277" s="16">
        <f>SUMIFS('Filing Data'!$X:$X,'Filing Data'!$D:$D,'Benchmark Value'!$B1277)</f>
        <v>0</v>
      </c>
      <c r="J1277" s="16">
        <f t="shared" si="276"/>
        <v>114688091.45237686</v>
      </c>
      <c r="K1277" s="10">
        <f>SUM(I$11:I1276)</f>
        <v>85509449.152006909</v>
      </c>
      <c r="L1277" s="27">
        <f t="shared" si="273"/>
        <v>365</v>
      </c>
      <c r="M1277" s="7">
        <f t="shared" si="281"/>
        <v>314213.94918459415</v>
      </c>
      <c r="N1277" s="7">
        <f>IF(ISNA(VLOOKUP(B1277,'Distribution Data'!$G:$H,2,FALSE)),0,VLOOKUP(B1277,'Distribution Data'!$G:$H,2,FALSE))</f>
        <v>0</v>
      </c>
      <c r="O1277" s="16">
        <f>IF(ISNA(INDEX($C1276:$C$3618,MATCH(TRUE,INDEX($C1276:$C$3618&lt;&gt;$C1276,0),0))), O1276, INDEX($C1276:$C$3618,MATCH(TRUE,INDEX($C1276:$C$3618&lt;&gt;$C1276,0),0)))</f>
        <v>3494687980.1252527</v>
      </c>
      <c r="P1277" s="16">
        <f t="shared" ref="P1277:P1340" si="285">C1276</f>
        <v>3195143296.1145172</v>
      </c>
      <c r="Q1277" s="27">
        <f t="shared" si="277"/>
        <v>98</v>
      </c>
      <c r="R1277" s="7">
        <f t="shared" si="282"/>
        <v>3056578.4082728112</v>
      </c>
      <c r="S1277" s="7">
        <f t="shared" si="274"/>
        <v>2579542.7872148943</v>
      </c>
      <c r="T1277" s="5">
        <f>VLOOKUP($B1277,'Benchmark Data'!$A:$B,2,FALSE)</f>
        <v>18.97</v>
      </c>
      <c r="U1277" s="12">
        <f t="shared" si="283"/>
        <v>-1.5690698479352252E-2</v>
      </c>
      <c r="V1277" s="7">
        <f t="shared" si="284"/>
        <v>4163500484.7009063</v>
      </c>
    </row>
    <row r="1278" spans="1:22" x14ac:dyDescent="0.25">
      <c r="A1278" s="5">
        <f t="shared" si="275"/>
        <v>2007</v>
      </c>
      <c r="B1278" s="6">
        <f t="shared" si="278"/>
        <v>39218</v>
      </c>
      <c r="C1278" s="7">
        <f>MAX(SUMIFS('Filing Data'!$V:$V,'Filing Data'!$D:$D,'Benchmark Value'!$B1278),C1277)</f>
        <v>3195143296.1145172</v>
      </c>
      <c r="D1278" s="7">
        <f>SUMIFS('Filing Data'!$Z:$Z,'Filing Data'!$D:$D,'Benchmark Value'!$B1278)</f>
        <v>0</v>
      </c>
      <c r="E1278" s="16">
        <f t="shared" si="279"/>
        <v>-59429910.233762808</v>
      </c>
      <c r="F1278" s="10">
        <f>SUM(D$11:D1277)</f>
        <v>-47621346.711108744</v>
      </c>
      <c r="G1278" s="10">
        <f t="shared" si="272"/>
        <v>365</v>
      </c>
      <c r="H1278" s="7">
        <f t="shared" si="280"/>
        <v>-162821.67187332278</v>
      </c>
      <c r="I1278" s="16">
        <f>SUMIFS('Filing Data'!$X:$X,'Filing Data'!$D:$D,'Benchmark Value'!$B1278)</f>
        <v>0</v>
      </c>
      <c r="J1278" s="16">
        <f t="shared" si="276"/>
        <v>114688091.45237686</v>
      </c>
      <c r="K1278" s="10">
        <f>SUM(I$11:I1277)</f>
        <v>85509449.152006909</v>
      </c>
      <c r="L1278" s="27">
        <f t="shared" si="273"/>
        <v>365</v>
      </c>
      <c r="M1278" s="7">
        <f t="shared" si="281"/>
        <v>314213.94918459415</v>
      </c>
      <c r="N1278" s="7">
        <f>IF(ISNA(VLOOKUP(B1278,'Distribution Data'!$G:$H,2,FALSE)),0,VLOOKUP(B1278,'Distribution Data'!$G:$H,2,FALSE))</f>
        <v>0</v>
      </c>
      <c r="O1278" s="16">
        <f>IF(ISNA(INDEX($C1277:$C$3618,MATCH(TRUE,INDEX($C1277:$C$3618&lt;&gt;$C1277,0),0))), O1277, INDEX($C1277:$C$3618,MATCH(TRUE,INDEX($C1277:$C$3618&lt;&gt;$C1277,0),0)))</f>
        <v>3494687980.1252527</v>
      </c>
      <c r="P1278" s="16">
        <f t="shared" si="285"/>
        <v>3195143296.1145172</v>
      </c>
      <c r="Q1278" s="27">
        <f t="shared" si="277"/>
        <v>98</v>
      </c>
      <c r="R1278" s="7">
        <f t="shared" si="282"/>
        <v>3056578.4082728112</v>
      </c>
      <c r="S1278" s="7">
        <f t="shared" si="274"/>
        <v>2579542.7872148943</v>
      </c>
      <c r="T1278" s="5">
        <f>VLOOKUP($B1278,'Benchmark Data'!$A:$B,2,FALSE)</f>
        <v>18.79</v>
      </c>
      <c r="U1278" s="12">
        <f t="shared" si="283"/>
        <v>-9.533970521548904E-3</v>
      </c>
      <c r="V1278" s="7">
        <f t="shared" si="284"/>
        <v>4126573960.6854768</v>
      </c>
    </row>
    <row r="1279" spans="1:22" x14ac:dyDescent="0.25">
      <c r="A1279" s="5">
        <f t="shared" si="275"/>
        <v>2007</v>
      </c>
      <c r="B1279" s="6">
        <f t="shared" si="278"/>
        <v>39219</v>
      </c>
      <c r="C1279" s="7">
        <f>MAX(SUMIFS('Filing Data'!$V:$V,'Filing Data'!$D:$D,'Benchmark Value'!$B1279),C1278)</f>
        <v>3195143296.1145172</v>
      </c>
      <c r="D1279" s="7">
        <f>SUMIFS('Filing Data'!$Z:$Z,'Filing Data'!$D:$D,'Benchmark Value'!$B1279)</f>
        <v>0</v>
      </c>
      <c r="E1279" s="16">
        <f t="shared" si="279"/>
        <v>-59429910.233762808</v>
      </c>
      <c r="F1279" s="10">
        <f>SUM(D$11:D1278)</f>
        <v>-47621346.711108744</v>
      </c>
      <c r="G1279" s="10">
        <f t="shared" si="272"/>
        <v>365</v>
      </c>
      <c r="H1279" s="7">
        <f t="shared" si="280"/>
        <v>-162821.67187332278</v>
      </c>
      <c r="I1279" s="16">
        <f>SUMIFS('Filing Data'!$X:$X,'Filing Data'!$D:$D,'Benchmark Value'!$B1279)</f>
        <v>0</v>
      </c>
      <c r="J1279" s="16">
        <f t="shared" si="276"/>
        <v>114688091.45237686</v>
      </c>
      <c r="K1279" s="10">
        <f>SUM(I$11:I1278)</f>
        <v>85509449.152006909</v>
      </c>
      <c r="L1279" s="27">
        <f t="shared" si="273"/>
        <v>365</v>
      </c>
      <c r="M1279" s="7">
        <f t="shared" si="281"/>
        <v>314213.94918459415</v>
      </c>
      <c r="N1279" s="7">
        <f>IF(ISNA(VLOOKUP(B1279,'Distribution Data'!$G:$H,2,FALSE)),0,VLOOKUP(B1279,'Distribution Data'!$G:$H,2,FALSE))</f>
        <v>0</v>
      </c>
      <c r="O1279" s="16">
        <f>IF(ISNA(INDEX($C1278:$C$3618,MATCH(TRUE,INDEX($C1278:$C$3618&lt;&gt;$C1278,0),0))), O1278, INDEX($C1278:$C$3618,MATCH(TRUE,INDEX($C1278:$C$3618&lt;&gt;$C1278,0),0)))</f>
        <v>3494687980.1252527</v>
      </c>
      <c r="P1279" s="16">
        <f t="shared" si="285"/>
        <v>3195143296.1145172</v>
      </c>
      <c r="Q1279" s="27">
        <f t="shared" si="277"/>
        <v>98</v>
      </c>
      <c r="R1279" s="7">
        <f t="shared" si="282"/>
        <v>3056578.4082728112</v>
      </c>
      <c r="S1279" s="7">
        <f t="shared" si="274"/>
        <v>2579542.7872148943</v>
      </c>
      <c r="T1279" s="5">
        <f>VLOOKUP($B1279,'Benchmark Data'!$A:$B,2,FALSE)</f>
        <v>18.43</v>
      </c>
      <c r="U1279" s="12">
        <f t="shared" si="283"/>
        <v>-1.9345041743642023E-2</v>
      </c>
      <c r="V1279" s="7">
        <f t="shared" si="284"/>
        <v>4050091948.0790367</v>
      </c>
    </row>
    <row r="1280" spans="1:22" x14ac:dyDescent="0.25">
      <c r="A1280" s="5">
        <f t="shared" si="275"/>
        <v>2007</v>
      </c>
      <c r="B1280" s="6">
        <f t="shared" si="278"/>
        <v>39220</v>
      </c>
      <c r="C1280" s="7">
        <f>MAX(SUMIFS('Filing Data'!$V:$V,'Filing Data'!$D:$D,'Benchmark Value'!$B1280),C1279)</f>
        <v>3195143296.1145172</v>
      </c>
      <c r="D1280" s="7">
        <f>SUMIFS('Filing Data'!$Z:$Z,'Filing Data'!$D:$D,'Benchmark Value'!$B1280)</f>
        <v>0</v>
      </c>
      <c r="E1280" s="16">
        <f t="shared" si="279"/>
        <v>-59429910.233762808</v>
      </c>
      <c r="F1280" s="10">
        <f>SUM(D$11:D1279)</f>
        <v>-47621346.711108744</v>
      </c>
      <c r="G1280" s="10">
        <f t="shared" si="272"/>
        <v>365</v>
      </c>
      <c r="H1280" s="7">
        <f t="shared" si="280"/>
        <v>-162821.67187332278</v>
      </c>
      <c r="I1280" s="16">
        <f>SUMIFS('Filing Data'!$X:$X,'Filing Data'!$D:$D,'Benchmark Value'!$B1280)</f>
        <v>0</v>
      </c>
      <c r="J1280" s="16">
        <f t="shared" si="276"/>
        <v>114688091.45237686</v>
      </c>
      <c r="K1280" s="10">
        <f>SUM(I$11:I1279)</f>
        <v>85509449.152006909</v>
      </c>
      <c r="L1280" s="27">
        <f t="shared" si="273"/>
        <v>365</v>
      </c>
      <c r="M1280" s="7">
        <f t="shared" si="281"/>
        <v>314213.94918459415</v>
      </c>
      <c r="N1280" s="7">
        <f>IF(ISNA(VLOOKUP(B1280,'Distribution Data'!$G:$H,2,FALSE)),0,VLOOKUP(B1280,'Distribution Data'!$G:$H,2,FALSE))</f>
        <v>0</v>
      </c>
      <c r="O1280" s="16">
        <f>IF(ISNA(INDEX($C1279:$C$3618,MATCH(TRUE,INDEX($C1279:$C$3618&lt;&gt;$C1279,0),0))), O1279, INDEX($C1279:$C$3618,MATCH(TRUE,INDEX($C1279:$C$3618&lt;&gt;$C1279,0),0)))</f>
        <v>3494687980.1252527</v>
      </c>
      <c r="P1280" s="16">
        <f t="shared" si="285"/>
        <v>3195143296.1145172</v>
      </c>
      <c r="Q1280" s="27">
        <f t="shared" si="277"/>
        <v>98</v>
      </c>
      <c r="R1280" s="7">
        <f t="shared" si="282"/>
        <v>3056578.4082728112</v>
      </c>
      <c r="S1280" s="7">
        <f t="shared" si="274"/>
        <v>2579542.7872148943</v>
      </c>
      <c r="T1280" s="5">
        <f>VLOOKUP($B1280,'Benchmark Data'!$A:$B,2,FALSE)</f>
        <v>18.23</v>
      </c>
      <c r="U1280" s="12">
        <f t="shared" si="283"/>
        <v>-1.0911182991160158E-2</v>
      </c>
      <c r="V1280" s="7">
        <f t="shared" si="284"/>
        <v>4008720411.6684327</v>
      </c>
    </row>
    <row r="1281" spans="1:22" x14ac:dyDescent="0.25">
      <c r="A1281" s="5">
        <f t="shared" si="275"/>
        <v>2007</v>
      </c>
      <c r="B1281" s="6">
        <f t="shared" si="278"/>
        <v>39221</v>
      </c>
      <c r="C1281" s="7">
        <f>MAX(SUMIFS('Filing Data'!$V:$V,'Filing Data'!$D:$D,'Benchmark Value'!$B1281),C1280)</f>
        <v>3195143296.1145172</v>
      </c>
      <c r="D1281" s="7">
        <f>SUMIFS('Filing Data'!$Z:$Z,'Filing Data'!$D:$D,'Benchmark Value'!$B1281)</f>
        <v>0</v>
      </c>
      <c r="E1281" s="16">
        <f t="shared" si="279"/>
        <v>-59429910.233762808</v>
      </c>
      <c r="F1281" s="10">
        <f>SUM(D$11:D1280)</f>
        <v>-47621346.711108744</v>
      </c>
      <c r="G1281" s="10">
        <f t="shared" si="272"/>
        <v>365</v>
      </c>
      <c r="H1281" s="7">
        <f t="shared" si="280"/>
        <v>-162821.67187332278</v>
      </c>
      <c r="I1281" s="16">
        <f>SUMIFS('Filing Data'!$X:$X,'Filing Data'!$D:$D,'Benchmark Value'!$B1281)</f>
        <v>0</v>
      </c>
      <c r="J1281" s="16">
        <f t="shared" si="276"/>
        <v>114688091.45237686</v>
      </c>
      <c r="K1281" s="10">
        <f>SUM(I$11:I1280)</f>
        <v>85509449.152006909</v>
      </c>
      <c r="L1281" s="27">
        <f t="shared" si="273"/>
        <v>365</v>
      </c>
      <c r="M1281" s="7">
        <f t="shared" si="281"/>
        <v>314213.94918459415</v>
      </c>
      <c r="N1281" s="7">
        <f>IF(ISNA(VLOOKUP(B1281,'Distribution Data'!$G:$H,2,FALSE)),0,VLOOKUP(B1281,'Distribution Data'!$G:$H,2,FALSE))</f>
        <v>0</v>
      </c>
      <c r="O1281" s="16">
        <f>IF(ISNA(INDEX($C1280:$C$3618,MATCH(TRUE,INDEX($C1280:$C$3618&lt;&gt;$C1280,0),0))), O1280, INDEX($C1280:$C$3618,MATCH(TRUE,INDEX($C1280:$C$3618&lt;&gt;$C1280,0),0)))</f>
        <v>3494687980.1252527</v>
      </c>
      <c r="P1281" s="16">
        <f t="shared" si="285"/>
        <v>3195143296.1145172</v>
      </c>
      <c r="Q1281" s="27">
        <f t="shared" si="277"/>
        <v>98</v>
      </c>
      <c r="R1281" s="7">
        <f t="shared" si="282"/>
        <v>3056578.4082728112</v>
      </c>
      <c r="S1281" s="7">
        <f t="shared" si="274"/>
        <v>2579542.7872148943</v>
      </c>
      <c r="T1281" s="5">
        <f>VLOOKUP($B1281,'Benchmark Data'!$A:$B,2,FALSE)</f>
        <v>18.23</v>
      </c>
      <c r="U1281" s="12">
        <f t="shared" si="283"/>
        <v>0</v>
      </c>
      <c r="V1281" s="7">
        <f t="shared" si="284"/>
        <v>4011299954.4556475</v>
      </c>
    </row>
    <row r="1282" spans="1:22" x14ac:dyDescent="0.25">
      <c r="A1282" s="5">
        <f t="shared" si="275"/>
        <v>2007</v>
      </c>
      <c r="B1282" s="6">
        <f t="shared" si="278"/>
        <v>39222</v>
      </c>
      <c r="C1282" s="7">
        <f>MAX(SUMIFS('Filing Data'!$V:$V,'Filing Data'!$D:$D,'Benchmark Value'!$B1282),C1281)</f>
        <v>3195143296.1145172</v>
      </c>
      <c r="D1282" s="7">
        <f>SUMIFS('Filing Data'!$Z:$Z,'Filing Data'!$D:$D,'Benchmark Value'!$B1282)</f>
        <v>0</v>
      </c>
      <c r="E1282" s="16">
        <f t="shared" si="279"/>
        <v>-59429910.233762808</v>
      </c>
      <c r="F1282" s="10">
        <f>SUM(D$11:D1281)</f>
        <v>-47621346.711108744</v>
      </c>
      <c r="G1282" s="10">
        <f t="shared" si="272"/>
        <v>365</v>
      </c>
      <c r="H1282" s="7">
        <f t="shared" si="280"/>
        <v>-162821.67187332278</v>
      </c>
      <c r="I1282" s="16">
        <f>SUMIFS('Filing Data'!$X:$X,'Filing Data'!$D:$D,'Benchmark Value'!$B1282)</f>
        <v>0</v>
      </c>
      <c r="J1282" s="16">
        <f t="shared" si="276"/>
        <v>114688091.45237686</v>
      </c>
      <c r="K1282" s="10">
        <f>SUM(I$11:I1281)</f>
        <v>85509449.152006909</v>
      </c>
      <c r="L1282" s="27">
        <f t="shared" si="273"/>
        <v>365</v>
      </c>
      <c r="M1282" s="7">
        <f t="shared" si="281"/>
        <v>314213.94918459415</v>
      </c>
      <c r="N1282" s="7">
        <f>IF(ISNA(VLOOKUP(B1282,'Distribution Data'!$G:$H,2,FALSE)),0,VLOOKUP(B1282,'Distribution Data'!$G:$H,2,FALSE))</f>
        <v>0</v>
      </c>
      <c r="O1282" s="16">
        <f>IF(ISNA(INDEX($C1281:$C$3618,MATCH(TRUE,INDEX($C1281:$C$3618&lt;&gt;$C1281,0),0))), O1281, INDEX($C1281:$C$3618,MATCH(TRUE,INDEX($C1281:$C$3618&lt;&gt;$C1281,0),0)))</f>
        <v>3494687980.1252527</v>
      </c>
      <c r="P1282" s="16">
        <f t="shared" si="285"/>
        <v>3195143296.1145172</v>
      </c>
      <c r="Q1282" s="27">
        <f t="shared" si="277"/>
        <v>98</v>
      </c>
      <c r="R1282" s="7">
        <f t="shared" si="282"/>
        <v>3056578.4082728112</v>
      </c>
      <c r="S1282" s="7">
        <f t="shared" si="274"/>
        <v>2579542.7872148943</v>
      </c>
      <c r="T1282" s="5">
        <f>VLOOKUP($B1282,'Benchmark Data'!$A:$B,2,FALSE)</f>
        <v>18.23</v>
      </c>
      <c r="U1282" s="12">
        <f t="shared" si="283"/>
        <v>0</v>
      </c>
      <c r="V1282" s="7">
        <f t="shared" si="284"/>
        <v>4013879497.2428622</v>
      </c>
    </row>
    <row r="1283" spans="1:22" x14ac:dyDescent="0.25">
      <c r="A1283" s="5">
        <f t="shared" si="275"/>
        <v>2007</v>
      </c>
      <c r="B1283" s="6">
        <f t="shared" si="278"/>
        <v>39223</v>
      </c>
      <c r="C1283" s="7">
        <f>MAX(SUMIFS('Filing Data'!$V:$V,'Filing Data'!$D:$D,'Benchmark Value'!$B1283),C1282)</f>
        <v>3195143296.1145172</v>
      </c>
      <c r="D1283" s="7">
        <f>SUMIFS('Filing Data'!$Z:$Z,'Filing Data'!$D:$D,'Benchmark Value'!$B1283)</f>
        <v>0</v>
      </c>
      <c r="E1283" s="16">
        <f t="shared" si="279"/>
        <v>-59429910.233762808</v>
      </c>
      <c r="F1283" s="10">
        <f>SUM(D$11:D1282)</f>
        <v>-47621346.711108744</v>
      </c>
      <c r="G1283" s="10">
        <f t="shared" si="272"/>
        <v>365</v>
      </c>
      <c r="H1283" s="7">
        <f t="shared" si="280"/>
        <v>-162821.67187332278</v>
      </c>
      <c r="I1283" s="16">
        <f>SUMIFS('Filing Data'!$X:$X,'Filing Data'!$D:$D,'Benchmark Value'!$B1283)</f>
        <v>0</v>
      </c>
      <c r="J1283" s="16">
        <f t="shared" si="276"/>
        <v>114688091.45237686</v>
      </c>
      <c r="K1283" s="10">
        <f>SUM(I$11:I1282)</f>
        <v>85509449.152006909</v>
      </c>
      <c r="L1283" s="27">
        <f t="shared" si="273"/>
        <v>365</v>
      </c>
      <c r="M1283" s="7">
        <f t="shared" si="281"/>
        <v>314213.94918459415</v>
      </c>
      <c r="N1283" s="7">
        <f>IF(ISNA(VLOOKUP(B1283,'Distribution Data'!$G:$H,2,FALSE)),0,VLOOKUP(B1283,'Distribution Data'!$G:$H,2,FALSE))</f>
        <v>0</v>
      </c>
      <c r="O1283" s="16">
        <f>IF(ISNA(INDEX($C1282:$C$3618,MATCH(TRUE,INDEX($C1282:$C$3618&lt;&gt;$C1282,0),0))), O1282, INDEX($C1282:$C$3618,MATCH(TRUE,INDEX($C1282:$C$3618&lt;&gt;$C1282,0),0)))</f>
        <v>3494687980.1252527</v>
      </c>
      <c r="P1283" s="16">
        <f t="shared" si="285"/>
        <v>3195143296.1145172</v>
      </c>
      <c r="Q1283" s="27">
        <f t="shared" si="277"/>
        <v>98</v>
      </c>
      <c r="R1283" s="7">
        <f t="shared" si="282"/>
        <v>3056578.4082728112</v>
      </c>
      <c r="S1283" s="7">
        <f t="shared" si="274"/>
        <v>2579542.7872148943</v>
      </c>
      <c r="T1283" s="5">
        <f>VLOOKUP($B1283,'Benchmark Data'!$A:$B,2,FALSE)</f>
        <v>18.37</v>
      </c>
      <c r="U1283" s="12">
        <f t="shared" si="283"/>
        <v>7.650310536462571E-3</v>
      </c>
      <c r="V1283" s="7">
        <f t="shared" si="284"/>
        <v>4047284225.4175701</v>
      </c>
    </row>
    <row r="1284" spans="1:22" x14ac:dyDescent="0.25">
      <c r="A1284" s="5">
        <f t="shared" si="275"/>
        <v>2007</v>
      </c>
      <c r="B1284" s="6">
        <f t="shared" si="278"/>
        <v>39224</v>
      </c>
      <c r="C1284" s="7">
        <f>MAX(SUMIFS('Filing Data'!$V:$V,'Filing Data'!$D:$D,'Benchmark Value'!$B1284),C1283)</f>
        <v>3195143296.1145172</v>
      </c>
      <c r="D1284" s="7">
        <f>SUMIFS('Filing Data'!$Z:$Z,'Filing Data'!$D:$D,'Benchmark Value'!$B1284)</f>
        <v>0</v>
      </c>
      <c r="E1284" s="16">
        <f t="shared" si="279"/>
        <v>-59429910.233762808</v>
      </c>
      <c r="F1284" s="10">
        <f>SUM(D$11:D1283)</f>
        <v>-47621346.711108744</v>
      </c>
      <c r="G1284" s="10">
        <f t="shared" si="272"/>
        <v>365</v>
      </c>
      <c r="H1284" s="7">
        <f t="shared" si="280"/>
        <v>-162821.67187332278</v>
      </c>
      <c r="I1284" s="16">
        <f>SUMIFS('Filing Data'!$X:$X,'Filing Data'!$D:$D,'Benchmark Value'!$B1284)</f>
        <v>0</v>
      </c>
      <c r="J1284" s="16">
        <f t="shared" si="276"/>
        <v>114688091.45237686</v>
      </c>
      <c r="K1284" s="10">
        <f>SUM(I$11:I1283)</f>
        <v>85509449.152006909</v>
      </c>
      <c r="L1284" s="27">
        <f t="shared" si="273"/>
        <v>365</v>
      </c>
      <c r="M1284" s="7">
        <f t="shared" si="281"/>
        <v>314213.94918459415</v>
      </c>
      <c r="N1284" s="7">
        <f>IF(ISNA(VLOOKUP(B1284,'Distribution Data'!$G:$H,2,FALSE)),0,VLOOKUP(B1284,'Distribution Data'!$G:$H,2,FALSE))</f>
        <v>0</v>
      </c>
      <c r="O1284" s="16">
        <f>IF(ISNA(INDEX($C1283:$C$3618,MATCH(TRUE,INDEX($C1283:$C$3618&lt;&gt;$C1283,0),0))), O1283, INDEX($C1283:$C$3618,MATCH(TRUE,INDEX($C1283:$C$3618&lt;&gt;$C1283,0),0)))</f>
        <v>3494687980.1252527</v>
      </c>
      <c r="P1284" s="16">
        <f t="shared" si="285"/>
        <v>3195143296.1145172</v>
      </c>
      <c r="Q1284" s="27">
        <f t="shared" si="277"/>
        <v>98</v>
      </c>
      <c r="R1284" s="7">
        <f t="shared" si="282"/>
        <v>3056578.4082728112</v>
      </c>
      <c r="S1284" s="7">
        <f t="shared" si="274"/>
        <v>2579542.7872148943</v>
      </c>
      <c r="T1284" s="5">
        <f>VLOOKUP($B1284,'Benchmark Data'!$A:$B,2,FALSE)</f>
        <v>18.600000000000001</v>
      </c>
      <c r="U1284" s="12">
        <f t="shared" si="283"/>
        <v>1.2442681492121367E-2</v>
      </c>
      <c r="V1284" s="7">
        <f t="shared" si="284"/>
        <v>4100537441.1414232</v>
      </c>
    </row>
    <row r="1285" spans="1:22" x14ac:dyDescent="0.25">
      <c r="A1285" s="5">
        <f t="shared" si="275"/>
        <v>2007</v>
      </c>
      <c r="B1285" s="6">
        <f t="shared" si="278"/>
        <v>39225</v>
      </c>
      <c r="C1285" s="7">
        <f>MAX(SUMIFS('Filing Data'!$V:$V,'Filing Data'!$D:$D,'Benchmark Value'!$B1285),C1284)</f>
        <v>3195143296.1145172</v>
      </c>
      <c r="D1285" s="7">
        <f>SUMIFS('Filing Data'!$Z:$Z,'Filing Data'!$D:$D,'Benchmark Value'!$B1285)</f>
        <v>0</v>
      </c>
      <c r="E1285" s="16">
        <f t="shared" si="279"/>
        <v>-59429910.233762808</v>
      </c>
      <c r="F1285" s="10">
        <f>SUM(D$11:D1284)</f>
        <v>-47621346.711108744</v>
      </c>
      <c r="G1285" s="10">
        <f t="shared" si="272"/>
        <v>365</v>
      </c>
      <c r="H1285" s="7">
        <f t="shared" si="280"/>
        <v>-162821.67187332278</v>
      </c>
      <c r="I1285" s="16">
        <f>SUMIFS('Filing Data'!$X:$X,'Filing Data'!$D:$D,'Benchmark Value'!$B1285)</f>
        <v>0</v>
      </c>
      <c r="J1285" s="16">
        <f t="shared" si="276"/>
        <v>114688091.45237686</v>
      </c>
      <c r="K1285" s="10">
        <f>SUM(I$11:I1284)</f>
        <v>85509449.152006909</v>
      </c>
      <c r="L1285" s="27">
        <f t="shared" si="273"/>
        <v>365</v>
      </c>
      <c r="M1285" s="7">
        <f t="shared" si="281"/>
        <v>314213.94918459415</v>
      </c>
      <c r="N1285" s="7">
        <f>IF(ISNA(VLOOKUP(B1285,'Distribution Data'!$G:$H,2,FALSE)),0,VLOOKUP(B1285,'Distribution Data'!$G:$H,2,FALSE))</f>
        <v>0</v>
      </c>
      <c r="O1285" s="16">
        <f>IF(ISNA(INDEX($C1284:$C$3618,MATCH(TRUE,INDEX($C1284:$C$3618&lt;&gt;$C1284,0),0))), O1284, INDEX($C1284:$C$3618,MATCH(TRUE,INDEX($C1284:$C$3618&lt;&gt;$C1284,0),0)))</f>
        <v>3494687980.1252527</v>
      </c>
      <c r="P1285" s="16">
        <f t="shared" si="285"/>
        <v>3195143296.1145172</v>
      </c>
      <c r="Q1285" s="27">
        <f t="shared" si="277"/>
        <v>98</v>
      </c>
      <c r="R1285" s="7">
        <f t="shared" si="282"/>
        <v>3056578.4082728112</v>
      </c>
      <c r="S1285" s="7">
        <f t="shared" si="274"/>
        <v>2579542.7872148943</v>
      </c>
      <c r="T1285" s="5">
        <f>VLOOKUP($B1285,'Benchmark Data'!$A:$B,2,FALSE)</f>
        <v>18.43</v>
      </c>
      <c r="U1285" s="12">
        <f t="shared" si="283"/>
        <v>-9.181809037423775E-3</v>
      </c>
      <c r="V1285" s="7">
        <f t="shared" si="284"/>
        <v>4065638953.5526137</v>
      </c>
    </row>
    <row r="1286" spans="1:22" x14ac:dyDescent="0.25">
      <c r="A1286" s="5">
        <f t="shared" si="275"/>
        <v>2007</v>
      </c>
      <c r="B1286" s="6">
        <f t="shared" si="278"/>
        <v>39226</v>
      </c>
      <c r="C1286" s="7">
        <f>MAX(SUMIFS('Filing Data'!$V:$V,'Filing Data'!$D:$D,'Benchmark Value'!$B1286),C1285)</f>
        <v>3195143296.1145172</v>
      </c>
      <c r="D1286" s="7">
        <f>SUMIFS('Filing Data'!$Z:$Z,'Filing Data'!$D:$D,'Benchmark Value'!$B1286)</f>
        <v>0</v>
      </c>
      <c r="E1286" s="16">
        <f t="shared" si="279"/>
        <v>-59429910.233762808</v>
      </c>
      <c r="F1286" s="10">
        <f>SUM(D$11:D1285)</f>
        <v>-47621346.711108744</v>
      </c>
      <c r="G1286" s="10">
        <f t="shared" si="272"/>
        <v>365</v>
      </c>
      <c r="H1286" s="7">
        <f t="shared" si="280"/>
        <v>-162821.67187332278</v>
      </c>
      <c r="I1286" s="16">
        <f>SUMIFS('Filing Data'!$X:$X,'Filing Data'!$D:$D,'Benchmark Value'!$B1286)</f>
        <v>0</v>
      </c>
      <c r="J1286" s="16">
        <f t="shared" si="276"/>
        <v>114688091.45237686</v>
      </c>
      <c r="K1286" s="10">
        <f>SUM(I$11:I1285)</f>
        <v>85509449.152006909</v>
      </c>
      <c r="L1286" s="27">
        <f t="shared" si="273"/>
        <v>365</v>
      </c>
      <c r="M1286" s="7">
        <f t="shared" si="281"/>
        <v>314213.94918459415</v>
      </c>
      <c r="N1286" s="7">
        <f>IF(ISNA(VLOOKUP(B1286,'Distribution Data'!$G:$H,2,FALSE)),0,VLOOKUP(B1286,'Distribution Data'!$G:$H,2,FALSE))</f>
        <v>0</v>
      </c>
      <c r="O1286" s="16">
        <f>IF(ISNA(INDEX($C1285:$C$3618,MATCH(TRUE,INDEX($C1285:$C$3618&lt;&gt;$C1285,0),0))), O1285, INDEX($C1285:$C$3618,MATCH(TRUE,INDEX($C1285:$C$3618&lt;&gt;$C1285,0),0)))</f>
        <v>3494687980.1252527</v>
      </c>
      <c r="P1286" s="16">
        <f t="shared" si="285"/>
        <v>3195143296.1145172</v>
      </c>
      <c r="Q1286" s="27">
        <f t="shared" si="277"/>
        <v>98</v>
      </c>
      <c r="R1286" s="7">
        <f t="shared" si="282"/>
        <v>3056578.4082728112</v>
      </c>
      <c r="S1286" s="7">
        <f t="shared" si="274"/>
        <v>2579542.7872148943</v>
      </c>
      <c r="T1286" s="5">
        <f>VLOOKUP($B1286,'Benchmark Data'!$A:$B,2,FALSE)</f>
        <v>18.12</v>
      </c>
      <c r="U1286" s="12">
        <f t="shared" si="283"/>
        <v>-1.6963471066898578E-2</v>
      </c>
      <c r="V1286" s="7">
        <f t="shared" si="284"/>
        <v>3999832816.7087212</v>
      </c>
    </row>
    <row r="1287" spans="1:22" x14ac:dyDescent="0.25">
      <c r="A1287" s="5">
        <f t="shared" si="275"/>
        <v>2007</v>
      </c>
      <c r="B1287" s="6">
        <f t="shared" si="278"/>
        <v>39227</v>
      </c>
      <c r="C1287" s="7">
        <f>MAX(SUMIFS('Filing Data'!$V:$V,'Filing Data'!$D:$D,'Benchmark Value'!$B1287),C1286)</f>
        <v>3195143296.1145172</v>
      </c>
      <c r="D1287" s="7">
        <f>SUMIFS('Filing Data'!$Z:$Z,'Filing Data'!$D:$D,'Benchmark Value'!$B1287)</f>
        <v>0</v>
      </c>
      <c r="E1287" s="16">
        <f t="shared" si="279"/>
        <v>-59429910.233762808</v>
      </c>
      <c r="F1287" s="10">
        <f>SUM(D$11:D1286)</f>
        <v>-47621346.711108744</v>
      </c>
      <c r="G1287" s="10">
        <f t="shared" si="272"/>
        <v>365</v>
      </c>
      <c r="H1287" s="7">
        <f t="shared" si="280"/>
        <v>-162821.67187332278</v>
      </c>
      <c r="I1287" s="16">
        <f>SUMIFS('Filing Data'!$X:$X,'Filing Data'!$D:$D,'Benchmark Value'!$B1287)</f>
        <v>0</v>
      </c>
      <c r="J1287" s="16">
        <f t="shared" si="276"/>
        <v>114688091.45237686</v>
      </c>
      <c r="K1287" s="10">
        <f>SUM(I$11:I1286)</f>
        <v>85509449.152006909</v>
      </c>
      <c r="L1287" s="27">
        <f t="shared" si="273"/>
        <v>365</v>
      </c>
      <c r="M1287" s="7">
        <f t="shared" si="281"/>
        <v>314213.94918459415</v>
      </c>
      <c r="N1287" s="7">
        <f>IF(ISNA(VLOOKUP(B1287,'Distribution Data'!$G:$H,2,FALSE)),0,VLOOKUP(B1287,'Distribution Data'!$G:$H,2,FALSE))</f>
        <v>0</v>
      </c>
      <c r="O1287" s="16">
        <f>IF(ISNA(INDEX($C1286:$C$3618,MATCH(TRUE,INDEX($C1286:$C$3618&lt;&gt;$C1286,0),0))), O1286, INDEX($C1286:$C$3618,MATCH(TRUE,INDEX($C1286:$C$3618&lt;&gt;$C1286,0),0)))</f>
        <v>3494687980.1252527</v>
      </c>
      <c r="P1287" s="16">
        <f t="shared" si="285"/>
        <v>3195143296.1145172</v>
      </c>
      <c r="Q1287" s="27">
        <f t="shared" si="277"/>
        <v>98</v>
      </c>
      <c r="R1287" s="7">
        <f t="shared" si="282"/>
        <v>3056578.4082728112</v>
      </c>
      <c r="S1287" s="7">
        <f t="shared" si="274"/>
        <v>2579542.7872148943</v>
      </c>
      <c r="T1287" s="5">
        <f>VLOOKUP($B1287,'Benchmark Data'!$A:$B,2,FALSE)</f>
        <v>18.28</v>
      </c>
      <c r="U1287" s="12">
        <f t="shared" si="283"/>
        <v>8.7912654111707237E-3</v>
      </c>
      <c r="V1287" s="7">
        <f t="shared" si="284"/>
        <v>4037730971.5640044</v>
      </c>
    </row>
    <row r="1288" spans="1:22" x14ac:dyDescent="0.25">
      <c r="A1288" s="5">
        <f t="shared" si="275"/>
        <v>2007</v>
      </c>
      <c r="B1288" s="6">
        <f t="shared" si="278"/>
        <v>39228</v>
      </c>
      <c r="C1288" s="7">
        <f>MAX(SUMIFS('Filing Data'!$V:$V,'Filing Data'!$D:$D,'Benchmark Value'!$B1288),C1287)</f>
        <v>3195143296.1145172</v>
      </c>
      <c r="D1288" s="7">
        <f>SUMIFS('Filing Data'!$Z:$Z,'Filing Data'!$D:$D,'Benchmark Value'!$B1288)</f>
        <v>0</v>
      </c>
      <c r="E1288" s="16">
        <f t="shared" si="279"/>
        <v>-59429910.233762808</v>
      </c>
      <c r="F1288" s="10">
        <f>SUM(D$11:D1287)</f>
        <v>-47621346.711108744</v>
      </c>
      <c r="G1288" s="10">
        <f t="shared" si="272"/>
        <v>365</v>
      </c>
      <c r="H1288" s="7">
        <f t="shared" si="280"/>
        <v>-162821.67187332278</v>
      </c>
      <c r="I1288" s="16">
        <f>SUMIFS('Filing Data'!$X:$X,'Filing Data'!$D:$D,'Benchmark Value'!$B1288)</f>
        <v>0</v>
      </c>
      <c r="J1288" s="16">
        <f t="shared" si="276"/>
        <v>114688091.45237686</v>
      </c>
      <c r="K1288" s="10">
        <f>SUM(I$11:I1287)</f>
        <v>85509449.152006909</v>
      </c>
      <c r="L1288" s="27">
        <f t="shared" si="273"/>
        <v>365</v>
      </c>
      <c r="M1288" s="7">
        <f t="shared" si="281"/>
        <v>314213.94918459415</v>
      </c>
      <c r="N1288" s="7">
        <f>IF(ISNA(VLOOKUP(B1288,'Distribution Data'!$G:$H,2,FALSE)),0,VLOOKUP(B1288,'Distribution Data'!$G:$H,2,FALSE))</f>
        <v>0</v>
      </c>
      <c r="O1288" s="16">
        <f>IF(ISNA(INDEX($C1287:$C$3618,MATCH(TRUE,INDEX($C1287:$C$3618&lt;&gt;$C1287,0),0))), O1287, INDEX($C1287:$C$3618,MATCH(TRUE,INDEX($C1287:$C$3618&lt;&gt;$C1287,0),0)))</f>
        <v>3494687980.1252527</v>
      </c>
      <c r="P1288" s="16">
        <f t="shared" si="285"/>
        <v>3195143296.1145172</v>
      </c>
      <c r="Q1288" s="27">
        <f t="shared" si="277"/>
        <v>98</v>
      </c>
      <c r="R1288" s="7">
        <f t="shared" si="282"/>
        <v>3056578.4082728112</v>
      </c>
      <c r="S1288" s="7">
        <f t="shared" si="274"/>
        <v>2579542.7872148943</v>
      </c>
      <c r="T1288" s="5">
        <f>VLOOKUP($B1288,'Benchmark Data'!$A:$B,2,FALSE)</f>
        <v>18.28</v>
      </c>
      <c r="U1288" s="12">
        <f t="shared" si="283"/>
        <v>0</v>
      </c>
      <c r="V1288" s="7">
        <f t="shared" si="284"/>
        <v>4040310514.3512192</v>
      </c>
    </row>
    <row r="1289" spans="1:22" x14ac:dyDescent="0.25">
      <c r="A1289" s="5">
        <f t="shared" si="275"/>
        <v>2007</v>
      </c>
      <c r="B1289" s="6">
        <f t="shared" si="278"/>
        <v>39229</v>
      </c>
      <c r="C1289" s="7">
        <f>MAX(SUMIFS('Filing Data'!$V:$V,'Filing Data'!$D:$D,'Benchmark Value'!$B1289),C1288)</f>
        <v>3195143296.1145172</v>
      </c>
      <c r="D1289" s="7">
        <f>SUMIFS('Filing Data'!$Z:$Z,'Filing Data'!$D:$D,'Benchmark Value'!$B1289)</f>
        <v>0</v>
      </c>
      <c r="E1289" s="16">
        <f t="shared" si="279"/>
        <v>-59429910.233762808</v>
      </c>
      <c r="F1289" s="10">
        <f>SUM(D$11:D1288)</f>
        <v>-47621346.711108744</v>
      </c>
      <c r="G1289" s="10">
        <f t="shared" si="272"/>
        <v>365</v>
      </c>
      <c r="H1289" s="7">
        <f t="shared" si="280"/>
        <v>-162821.67187332278</v>
      </c>
      <c r="I1289" s="16">
        <f>SUMIFS('Filing Data'!$X:$X,'Filing Data'!$D:$D,'Benchmark Value'!$B1289)</f>
        <v>0</v>
      </c>
      <c r="J1289" s="16">
        <f t="shared" si="276"/>
        <v>114688091.45237686</v>
      </c>
      <c r="K1289" s="10">
        <f>SUM(I$11:I1288)</f>
        <v>85509449.152006909</v>
      </c>
      <c r="L1289" s="27">
        <f t="shared" si="273"/>
        <v>365</v>
      </c>
      <c r="M1289" s="7">
        <f t="shared" si="281"/>
        <v>314213.94918459415</v>
      </c>
      <c r="N1289" s="7">
        <f>IF(ISNA(VLOOKUP(B1289,'Distribution Data'!$G:$H,2,FALSE)),0,VLOOKUP(B1289,'Distribution Data'!$G:$H,2,FALSE))</f>
        <v>0</v>
      </c>
      <c r="O1289" s="16">
        <f>IF(ISNA(INDEX($C1288:$C$3618,MATCH(TRUE,INDEX($C1288:$C$3618&lt;&gt;$C1288,0),0))), O1288, INDEX($C1288:$C$3618,MATCH(TRUE,INDEX($C1288:$C$3618&lt;&gt;$C1288,0),0)))</f>
        <v>3494687980.1252527</v>
      </c>
      <c r="P1289" s="16">
        <f t="shared" si="285"/>
        <v>3195143296.1145172</v>
      </c>
      <c r="Q1289" s="27">
        <f t="shared" si="277"/>
        <v>98</v>
      </c>
      <c r="R1289" s="7">
        <f t="shared" si="282"/>
        <v>3056578.4082728112</v>
      </c>
      <c r="S1289" s="7">
        <f t="shared" si="274"/>
        <v>2579542.7872148943</v>
      </c>
      <c r="T1289" s="5">
        <f>VLOOKUP($B1289,'Benchmark Data'!$A:$B,2,FALSE)</f>
        <v>18.28</v>
      </c>
      <c r="U1289" s="12">
        <f t="shared" si="283"/>
        <v>0</v>
      </c>
      <c r="V1289" s="7">
        <f t="shared" si="284"/>
        <v>4042890057.1384339</v>
      </c>
    </row>
    <row r="1290" spans="1:22" x14ac:dyDescent="0.25">
      <c r="A1290" s="5">
        <f t="shared" si="275"/>
        <v>2007</v>
      </c>
      <c r="B1290" s="6">
        <f t="shared" si="278"/>
        <v>39230</v>
      </c>
      <c r="C1290" s="7">
        <f>MAX(SUMIFS('Filing Data'!$V:$V,'Filing Data'!$D:$D,'Benchmark Value'!$B1290),C1289)</f>
        <v>3195143296.1145172</v>
      </c>
      <c r="D1290" s="7">
        <f>SUMIFS('Filing Data'!$Z:$Z,'Filing Data'!$D:$D,'Benchmark Value'!$B1290)</f>
        <v>0</v>
      </c>
      <c r="E1290" s="16">
        <f t="shared" si="279"/>
        <v>-59429910.233762808</v>
      </c>
      <c r="F1290" s="10">
        <f>SUM(D$11:D1289)</f>
        <v>-47621346.711108744</v>
      </c>
      <c r="G1290" s="10">
        <f t="shared" si="272"/>
        <v>365</v>
      </c>
      <c r="H1290" s="7">
        <f t="shared" si="280"/>
        <v>-162821.67187332278</v>
      </c>
      <c r="I1290" s="16">
        <f>SUMIFS('Filing Data'!$X:$X,'Filing Data'!$D:$D,'Benchmark Value'!$B1290)</f>
        <v>0</v>
      </c>
      <c r="J1290" s="16">
        <f t="shared" si="276"/>
        <v>114688091.45237686</v>
      </c>
      <c r="K1290" s="10">
        <f>SUM(I$11:I1289)</f>
        <v>85509449.152006909</v>
      </c>
      <c r="L1290" s="27">
        <f t="shared" si="273"/>
        <v>365</v>
      </c>
      <c r="M1290" s="7">
        <f t="shared" si="281"/>
        <v>314213.94918459415</v>
      </c>
      <c r="N1290" s="7">
        <f>IF(ISNA(VLOOKUP(B1290,'Distribution Data'!$G:$H,2,FALSE)),0,VLOOKUP(B1290,'Distribution Data'!$G:$H,2,FALSE))</f>
        <v>0</v>
      </c>
      <c r="O1290" s="16">
        <f>IF(ISNA(INDEX($C1289:$C$3618,MATCH(TRUE,INDEX($C1289:$C$3618&lt;&gt;$C1289,0),0))), O1289, INDEX($C1289:$C$3618,MATCH(TRUE,INDEX($C1289:$C$3618&lt;&gt;$C1289,0),0)))</f>
        <v>3494687980.1252527</v>
      </c>
      <c r="P1290" s="16">
        <f t="shared" si="285"/>
        <v>3195143296.1145172</v>
      </c>
      <c r="Q1290" s="27">
        <f t="shared" si="277"/>
        <v>98</v>
      </c>
      <c r="R1290" s="7">
        <f t="shared" si="282"/>
        <v>3056578.4082728112</v>
      </c>
      <c r="S1290" s="7">
        <f t="shared" si="274"/>
        <v>2579542.7872148943</v>
      </c>
      <c r="T1290" s="5">
        <f>VLOOKUP($B1290,'Benchmark Data'!$A:$B,2,FALSE)</f>
        <v>18.28</v>
      </c>
      <c r="U1290" s="12">
        <f t="shared" si="283"/>
        <v>0</v>
      </c>
      <c r="V1290" s="7">
        <f t="shared" si="284"/>
        <v>4045469599.9256487</v>
      </c>
    </row>
    <row r="1291" spans="1:22" x14ac:dyDescent="0.25">
      <c r="A1291" s="5">
        <f t="shared" si="275"/>
        <v>2007</v>
      </c>
      <c r="B1291" s="6">
        <f t="shared" si="278"/>
        <v>39231</v>
      </c>
      <c r="C1291" s="7">
        <f>MAX(SUMIFS('Filing Data'!$V:$V,'Filing Data'!$D:$D,'Benchmark Value'!$B1291),C1290)</f>
        <v>3195143296.1145172</v>
      </c>
      <c r="D1291" s="7">
        <f>SUMIFS('Filing Data'!$Z:$Z,'Filing Data'!$D:$D,'Benchmark Value'!$B1291)</f>
        <v>0</v>
      </c>
      <c r="E1291" s="16">
        <f t="shared" si="279"/>
        <v>-59429910.233762808</v>
      </c>
      <c r="F1291" s="10">
        <f>SUM(D$11:D1290)</f>
        <v>-47621346.711108744</v>
      </c>
      <c r="G1291" s="10">
        <f t="shared" ref="G1291:G1354" si="286">COUNTIFS(F$11:F$3618,F1291,A$11:A$3618,YEAR(B1291))</f>
        <v>365</v>
      </c>
      <c r="H1291" s="7">
        <f t="shared" si="280"/>
        <v>-162821.67187332278</v>
      </c>
      <c r="I1291" s="16">
        <f>SUMIFS('Filing Data'!$X:$X,'Filing Data'!$D:$D,'Benchmark Value'!$B1291)</f>
        <v>0</v>
      </c>
      <c r="J1291" s="16">
        <f t="shared" si="276"/>
        <v>114688091.45237686</v>
      </c>
      <c r="K1291" s="10">
        <f>SUM(I$11:I1290)</f>
        <v>85509449.152006909</v>
      </c>
      <c r="L1291" s="27">
        <f t="shared" ref="L1291:L1354" si="287">COUNTIFS(K$11:K$3618,K1291,A$11:A$3618,YEAR(B1291))</f>
        <v>365</v>
      </c>
      <c r="M1291" s="7">
        <f t="shared" si="281"/>
        <v>314213.94918459415</v>
      </c>
      <c r="N1291" s="7">
        <f>IF(ISNA(VLOOKUP(B1291,'Distribution Data'!$G:$H,2,FALSE)),0,VLOOKUP(B1291,'Distribution Data'!$G:$H,2,FALSE))</f>
        <v>0</v>
      </c>
      <c r="O1291" s="16">
        <f>IF(ISNA(INDEX($C1290:$C$3618,MATCH(TRUE,INDEX($C1290:$C$3618&lt;&gt;$C1290,0),0))), O1290, INDEX($C1290:$C$3618,MATCH(TRUE,INDEX($C1290:$C$3618&lt;&gt;$C1290,0),0)))</f>
        <v>3494687980.1252527</v>
      </c>
      <c r="P1291" s="16">
        <f t="shared" si="285"/>
        <v>3195143296.1145172</v>
      </c>
      <c r="Q1291" s="27">
        <f t="shared" si="277"/>
        <v>98</v>
      </c>
      <c r="R1291" s="7">
        <f t="shared" si="282"/>
        <v>3056578.4082728112</v>
      </c>
      <c r="S1291" s="7">
        <f t="shared" ref="S1291:S1354" si="288">IF(AND($E$3&lt;&gt;"Y",$E$4&lt;&gt;"Y"),R1291-N1291+H1291, IF(AND($E$3="Y",$E$4="Y"), R1291-N1291-M1291, IF($E$4="Y", R1291-N1291-M1291+H1291, IF($E$3="Y", R1291-N1291, R1291-N1291))))</f>
        <v>2579542.7872148943</v>
      </c>
      <c r="T1291" s="5">
        <f>VLOOKUP($B1291,'Benchmark Data'!$A:$B,2,FALSE)</f>
        <v>18.93</v>
      </c>
      <c r="U1291" s="12">
        <f t="shared" si="283"/>
        <v>3.4940399195227442E-2</v>
      </c>
      <c r="V1291" s="7">
        <f t="shared" si="284"/>
        <v>4191897897.6336327</v>
      </c>
    </row>
    <row r="1292" spans="1:22" x14ac:dyDescent="0.25">
      <c r="A1292" s="5">
        <f t="shared" ref="A1292:A1355" si="289">YEAR(B1292)</f>
        <v>2007</v>
      </c>
      <c r="B1292" s="6">
        <f t="shared" si="278"/>
        <v>39232</v>
      </c>
      <c r="C1292" s="7">
        <f>MAX(SUMIFS('Filing Data'!$V:$V,'Filing Data'!$D:$D,'Benchmark Value'!$B1292),C1291)</f>
        <v>3195143296.1145172</v>
      </c>
      <c r="D1292" s="7">
        <f>SUMIFS('Filing Data'!$Z:$Z,'Filing Data'!$D:$D,'Benchmark Value'!$B1292)</f>
        <v>0</v>
      </c>
      <c r="E1292" s="16">
        <f t="shared" si="279"/>
        <v>-59429910.233762808</v>
      </c>
      <c r="F1292" s="10">
        <f>SUM(D$11:D1291)</f>
        <v>-47621346.711108744</v>
      </c>
      <c r="G1292" s="10">
        <f t="shared" si="286"/>
        <v>365</v>
      </c>
      <c r="H1292" s="7">
        <f t="shared" si="280"/>
        <v>-162821.67187332278</v>
      </c>
      <c r="I1292" s="16">
        <f>SUMIFS('Filing Data'!$X:$X,'Filing Data'!$D:$D,'Benchmark Value'!$B1292)</f>
        <v>0</v>
      </c>
      <c r="J1292" s="16">
        <f t="shared" ref="J1292:J1355" si="290">IF(I1292&lt;&gt;0,J1291,IF(ISNA(INDEX($I1292:$I1656,MATCH(TRUE,INDEX($I1292:$I1656&lt;&gt;$I1292,0),0))),0,INDEX($I1292:$I1656,MATCH(TRUE,INDEX($I1292:$I1656&lt;&gt;$I1292,0),0))))</f>
        <v>114688091.45237686</v>
      </c>
      <c r="K1292" s="10">
        <f>SUM(I$11:I1291)</f>
        <v>85509449.152006909</v>
      </c>
      <c r="L1292" s="27">
        <f t="shared" si="287"/>
        <v>365</v>
      </c>
      <c r="M1292" s="7">
        <f t="shared" si="281"/>
        <v>314213.94918459415</v>
      </c>
      <c r="N1292" s="7">
        <f>IF(ISNA(VLOOKUP(B1292,'Distribution Data'!$G:$H,2,FALSE)),0,VLOOKUP(B1292,'Distribution Data'!$G:$H,2,FALSE))</f>
        <v>0</v>
      </c>
      <c r="O1292" s="16">
        <f>IF(ISNA(INDEX($C1291:$C$3618,MATCH(TRUE,INDEX($C1291:$C$3618&lt;&gt;$C1291,0),0))), O1291, INDEX($C1291:$C$3618,MATCH(TRUE,INDEX($C1291:$C$3618&lt;&gt;$C1291,0),0)))</f>
        <v>3494687980.1252527</v>
      </c>
      <c r="P1292" s="16">
        <f t="shared" si="285"/>
        <v>3195143296.1145172</v>
      </c>
      <c r="Q1292" s="27">
        <f t="shared" ref="Q1292:Q1355" si="291">MATCH($O1292,$C$11:$C$3618,0)-MATCH($C1291,$C$11:$C$3618,0)</f>
        <v>98</v>
      </c>
      <c r="R1292" s="7">
        <f t="shared" si="282"/>
        <v>3056578.4082728112</v>
      </c>
      <c r="S1292" s="7">
        <f t="shared" si="288"/>
        <v>2579542.7872148943</v>
      </c>
      <c r="T1292" s="5">
        <f>VLOOKUP($B1292,'Benchmark Data'!$A:$B,2,FALSE)</f>
        <v>19.420000000000002</v>
      </c>
      <c r="U1292" s="12">
        <f t="shared" si="283"/>
        <v>2.5555497641947377E-2</v>
      </c>
      <c r="V1292" s="7">
        <f t="shared" si="284"/>
        <v>4302984042.1028595</v>
      </c>
    </row>
    <row r="1293" spans="1:22" x14ac:dyDescent="0.25">
      <c r="A1293" s="5">
        <f t="shared" si="289"/>
        <v>2007</v>
      </c>
      <c r="B1293" s="6">
        <f t="shared" ref="B1293:B1356" si="292">B1292+1</f>
        <v>39233</v>
      </c>
      <c r="C1293" s="7">
        <f>MAX(SUMIFS('Filing Data'!$V:$V,'Filing Data'!$D:$D,'Benchmark Value'!$B1293),C1292)</f>
        <v>3195143296.1145172</v>
      </c>
      <c r="D1293" s="7">
        <f>SUMIFS('Filing Data'!$Z:$Z,'Filing Data'!$D:$D,'Benchmark Value'!$B1293)</f>
        <v>0</v>
      </c>
      <c r="E1293" s="16">
        <f t="shared" ref="E1293:E1356" si="293">IF(D1293&lt;&gt;0,E1292,IF(ISNA(INDEX($D1293:$D1657,MATCH(TRUE,INDEX($D1293:$D1657&lt;&gt;$D1293,0),0))),0,INDEX($D1293:$D1657,MATCH(TRUE,INDEX($D1293:$D1657&lt;&gt;$D1293,0),0))))</f>
        <v>-59429910.233762808</v>
      </c>
      <c r="F1293" s="10">
        <f>SUM(D$11:D1292)</f>
        <v>-47621346.711108744</v>
      </c>
      <c r="G1293" s="10">
        <f t="shared" si="286"/>
        <v>365</v>
      </c>
      <c r="H1293" s="7">
        <f t="shared" ref="H1293:H1356" si="294">E1293/G1293</f>
        <v>-162821.67187332278</v>
      </c>
      <c r="I1293" s="16">
        <f>SUMIFS('Filing Data'!$X:$X,'Filing Data'!$D:$D,'Benchmark Value'!$B1293)</f>
        <v>0</v>
      </c>
      <c r="J1293" s="16">
        <f t="shared" si="290"/>
        <v>114688091.45237686</v>
      </c>
      <c r="K1293" s="10">
        <f>SUM(I$11:I1292)</f>
        <v>85509449.152006909</v>
      </c>
      <c r="L1293" s="27">
        <f t="shared" si="287"/>
        <v>365</v>
      </c>
      <c r="M1293" s="7">
        <f t="shared" ref="M1293:M1356" si="295">J1293/L1293</f>
        <v>314213.94918459415</v>
      </c>
      <c r="N1293" s="7">
        <f>IF(ISNA(VLOOKUP(B1293,'Distribution Data'!$G:$H,2,FALSE)),0,VLOOKUP(B1293,'Distribution Data'!$G:$H,2,FALSE))</f>
        <v>0</v>
      </c>
      <c r="O1293" s="16">
        <f>IF(ISNA(INDEX($C1292:$C$3618,MATCH(TRUE,INDEX($C1292:$C$3618&lt;&gt;$C1292,0),0))), O1292, INDEX($C1292:$C$3618,MATCH(TRUE,INDEX($C1292:$C$3618&lt;&gt;$C1292,0),0)))</f>
        <v>3494687980.1252527</v>
      </c>
      <c r="P1293" s="16">
        <f t="shared" si="285"/>
        <v>3195143296.1145172</v>
      </c>
      <c r="Q1293" s="27">
        <f t="shared" si="291"/>
        <v>98</v>
      </c>
      <c r="R1293" s="7">
        <f t="shared" ref="R1293:R1356" si="296">IF(Q1293=0, 0, (O1293-P1293)/Q1293)</f>
        <v>3056578.4082728112</v>
      </c>
      <c r="S1293" s="7">
        <f t="shared" si="288"/>
        <v>2579542.7872148943</v>
      </c>
      <c r="T1293" s="5">
        <f>VLOOKUP($B1293,'Benchmark Data'!$A:$B,2,FALSE)</f>
        <v>19.36</v>
      </c>
      <c r="U1293" s="12">
        <f t="shared" ref="U1293:U1356" si="297">LN(T1293/T1292)</f>
        <v>-3.0943810147480229E-3</v>
      </c>
      <c r="V1293" s="7">
        <f t="shared" ref="V1293:V1356" si="298">V1292*EXP($U1293)+$S1293</f>
        <v>4292269092.4839888</v>
      </c>
    </row>
    <row r="1294" spans="1:22" x14ac:dyDescent="0.25">
      <c r="A1294" s="5">
        <f t="shared" si="289"/>
        <v>2007</v>
      </c>
      <c r="B1294" s="6">
        <f t="shared" si="292"/>
        <v>39234</v>
      </c>
      <c r="C1294" s="7">
        <f>MAX(SUMIFS('Filing Data'!$V:$V,'Filing Data'!$D:$D,'Benchmark Value'!$B1294),C1293)</f>
        <v>3195143296.1145172</v>
      </c>
      <c r="D1294" s="7">
        <f>SUMIFS('Filing Data'!$Z:$Z,'Filing Data'!$D:$D,'Benchmark Value'!$B1294)</f>
        <v>0</v>
      </c>
      <c r="E1294" s="16">
        <f t="shared" si="293"/>
        <v>-59429910.233762808</v>
      </c>
      <c r="F1294" s="10">
        <f>SUM(D$11:D1293)</f>
        <v>-47621346.711108744</v>
      </c>
      <c r="G1294" s="10">
        <f t="shared" si="286"/>
        <v>365</v>
      </c>
      <c r="H1294" s="7">
        <f t="shared" si="294"/>
        <v>-162821.67187332278</v>
      </c>
      <c r="I1294" s="16">
        <f>SUMIFS('Filing Data'!$X:$X,'Filing Data'!$D:$D,'Benchmark Value'!$B1294)</f>
        <v>0</v>
      </c>
      <c r="J1294" s="16">
        <f t="shared" si="290"/>
        <v>114688091.45237686</v>
      </c>
      <c r="K1294" s="10">
        <f>SUM(I$11:I1293)</f>
        <v>85509449.152006909</v>
      </c>
      <c r="L1294" s="27">
        <f t="shared" si="287"/>
        <v>365</v>
      </c>
      <c r="M1294" s="7">
        <f t="shared" si="295"/>
        <v>314213.94918459415</v>
      </c>
      <c r="N1294" s="7">
        <f>IF(ISNA(VLOOKUP(B1294,'Distribution Data'!$G:$H,2,FALSE)),0,VLOOKUP(B1294,'Distribution Data'!$G:$H,2,FALSE))</f>
        <v>0</v>
      </c>
      <c r="O1294" s="16">
        <f>IF(ISNA(INDEX($C1293:$C$3618,MATCH(TRUE,INDEX($C1293:$C$3618&lt;&gt;$C1293,0),0))), O1293, INDEX($C1293:$C$3618,MATCH(TRUE,INDEX($C1293:$C$3618&lt;&gt;$C1293,0),0)))</f>
        <v>3494687980.1252527</v>
      </c>
      <c r="P1294" s="16">
        <f t="shared" si="285"/>
        <v>3195143296.1145172</v>
      </c>
      <c r="Q1294" s="27">
        <f t="shared" si="291"/>
        <v>98</v>
      </c>
      <c r="R1294" s="7">
        <f t="shared" si="296"/>
        <v>3056578.4082728112</v>
      </c>
      <c r="S1294" s="7">
        <f t="shared" si="288"/>
        <v>2579542.7872148943</v>
      </c>
      <c r="T1294" s="5">
        <f>VLOOKUP($B1294,'Benchmark Data'!$A:$B,2,FALSE)</f>
        <v>19.36</v>
      </c>
      <c r="U1294" s="12">
        <f t="shared" si="297"/>
        <v>0</v>
      </c>
      <c r="V1294" s="7">
        <f t="shared" si="298"/>
        <v>4294848635.2712035</v>
      </c>
    </row>
    <row r="1295" spans="1:22" x14ac:dyDescent="0.25">
      <c r="A1295" s="5">
        <f t="shared" si="289"/>
        <v>2007</v>
      </c>
      <c r="B1295" s="6">
        <f t="shared" si="292"/>
        <v>39235</v>
      </c>
      <c r="C1295" s="7">
        <f>MAX(SUMIFS('Filing Data'!$V:$V,'Filing Data'!$D:$D,'Benchmark Value'!$B1295),C1294)</f>
        <v>3195143296.1145172</v>
      </c>
      <c r="D1295" s="7">
        <f>SUMIFS('Filing Data'!$Z:$Z,'Filing Data'!$D:$D,'Benchmark Value'!$B1295)</f>
        <v>0</v>
      </c>
      <c r="E1295" s="16">
        <f t="shared" si="293"/>
        <v>-59429910.233762808</v>
      </c>
      <c r="F1295" s="10">
        <f>SUM(D$11:D1294)</f>
        <v>-47621346.711108744</v>
      </c>
      <c r="G1295" s="10">
        <f t="shared" si="286"/>
        <v>365</v>
      </c>
      <c r="H1295" s="7">
        <f t="shared" si="294"/>
        <v>-162821.67187332278</v>
      </c>
      <c r="I1295" s="16">
        <f>SUMIFS('Filing Data'!$X:$X,'Filing Data'!$D:$D,'Benchmark Value'!$B1295)</f>
        <v>0</v>
      </c>
      <c r="J1295" s="16">
        <f t="shared" si="290"/>
        <v>114688091.45237686</v>
      </c>
      <c r="K1295" s="10">
        <f>SUM(I$11:I1294)</f>
        <v>85509449.152006909</v>
      </c>
      <c r="L1295" s="27">
        <f t="shared" si="287"/>
        <v>365</v>
      </c>
      <c r="M1295" s="7">
        <f t="shared" si="295"/>
        <v>314213.94918459415</v>
      </c>
      <c r="N1295" s="7">
        <f>IF(ISNA(VLOOKUP(B1295,'Distribution Data'!$G:$H,2,FALSE)),0,VLOOKUP(B1295,'Distribution Data'!$G:$H,2,FALSE))</f>
        <v>0</v>
      </c>
      <c r="O1295" s="16">
        <f>IF(ISNA(INDEX($C1294:$C$3618,MATCH(TRUE,INDEX($C1294:$C$3618&lt;&gt;$C1294,0),0))), O1294, INDEX($C1294:$C$3618,MATCH(TRUE,INDEX($C1294:$C$3618&lt;&gt;$C1294,0),0)))</f>
        <v>3494687980.1252527</v>
      </c>
      <c r="P1295" s="16">
        <f t="shared" si="285"/>
        <v>3195143296.1145172</v>
      </c>
      <c r="Q1295" s="27">
        <f t="shared" si="291"/>
        <v>98</v>
      </c>
      <c r="R1295" s="7">
        <f t="shared" si="296"/>
        <v>3056578.4082728112</v>
      </c>
      <c r="S1295" s="7">
        <f t="shared" si="288"/>
        <v>2579542.7872148943</v>
      </c>
      <c r="T1295" s="5">
        <f>VLOOKUP($B1295,'Benchmark Data'!$A:$B,2,FALSE)</f>
        <v>19.36</v>
      </c>
      <c r="U1295" s="12">
        <f t="shared" si="297"/>
        <v>0</v>
      </c>
      <c r="V1295" s="7">
        <f t="shared" si="298"/>
        <v>4297428178.0584183</v>
      </c>
    </row>
    <row r="1296" spans="1:22" x14ac:dyDescent="0.25">
      <c r="A1296" s="5">
        <f t="shared" si="289"/>
        <v>2007</v>
      </c>
      <c r="B1296" s="6">
        <f t="shared" si="292"/>
        <v>39236</v>
      </c>
      <c r="C1296" s="7">
        <f>MAX(SUMIFS('Filing Data'!$V:$V,'Filing Data'!$D:$D,'Benchmark Value'!$B1296),C1295)</f>
        <v>3195143296.1145172</v>
      </c>
      <c r="D1296" s="7">
        <f>SUMIFS('Filing Data'!$Z:$Z,'Filing Data'!$D:$D,'Benchmark Value'!$B1296)</f>
        <v>0</v>
      </c>
      <c r="E1296" s="16">
        <f t="shared" si="293"/>
        <v>-59429910.233762808</v>
      </c>
      <c r="F1296" s="10">
        <f>SUM(D$11:D1295)</f>
        <v>-47621346.711108744</v>
      </c>
      <c r="G1296" s="10">
        <f t="shared" si="286"/>
        <v>365</v>
      </c>
      <c r="H1296" s="7">
        <f t="shared" si="294"/>
        <v>-162821.67187332278</v>
      </c>
      <c r="I1296" s="16">
        <f>SUMIFS('Filing Data'!$X:$X,'Filing Data'!$D:$D,'Benchmark Value'!$B1296)</f>
        <v>0</v>
      </c>
      <c r="J1296" s="16">
        <f t="shared" si="290"/>
        <v>114688091.45237686</v>
      </c>
      <c r="K1296" s="10">
        <f>SUM(I$11:I1295)</f>
        <v>85509449.152006909</v>
      </c>
      <c r="L1296" s="27">
        <f t="shared" si="287"/>
        <v>365</v>
      </c>
      <c r="M1296" s="7">
        <f t="shared" si="295"/>
        <v>314213.94918459415</v>
      </c>
      <c r="N1296" s="7">
        <f>IF(ISNA(VLOOKUP(B1296,'Distribution Data'!$G:$H,2,FALSE)),0,VLOOKUP(B1296,'Distribution Data'!$G:$H,2,FALSE))</f>
        <v>0</v>
      </c>
      <c r="O1296" s="16">
        <f>IF(ISNA(INDEX($C1295:$C$3618,MATCH(TRUE,INDEX($C1295:$C$3618&lt;&gt;$C1295,0),0))), O1295, INDEX($C1295:$C$3618,MATCH(TRUE,INDEX($C1295:$C$3618&lt;&gt;$C1295,0),0)))</f>
        <v>3494687980.1252527</v>
      </c>
      <c r="P1296" s="16">
        <f t="shared" si="285"/>
        <v>3195143296.1145172</v>
      </c>
      <c r="Q1296" s="27">
        <f t="shared" si="291"/>
        <v>98</v>
      </c>
      <c r="R1296" s="7">
        <f t="shared" si="296"/>
        <v>3056578.4082728112</v>
      </c>
      <c r="S1296" s="7">
        <f t="shared" si="288"/>
        <v>2579542.7872148943</v>
      </c>
      <c r="T1296" s="5">
        <f>VLOOKUP($B1296,'Benchmark Data'!$A:$B,2,FALSE)</f>
        <v>19.36</v>
      </c>
      <c r="U1296" s="12">
        <f t="shared" si="297"/>
        <v>0</v>
      </c>
      <c r="V1296" s="7">
        <f t="shared" si="298"/>
        <v>4300007720.8456335</v>
      </c>
    </row>
    <row r="1297" spans="1:22" x14ac:dyDescent="0.25">
      <c r="A1297" s="5">
        <f t="shared" si="289"/>
        <v>2007</v>
      </c>
      <c r="B1297" s="6">
        <f t="shared" si="292"/>
        <v>39237</v>
      </c>
      <c r="C1297" s="7">
        <f>MAX(SUMIFS('Filing Data'!$V:$V,'Filing Data'!$D:$D,'Benchmark Value'!$B1297),C1296)</f>
        <v>3195143296.1145172</v>
      </c>
      <c r="D1297" s="7">
        <f>SUMIFS('Filing Data'!$Z:$Z,'Filing Data'!$D:$D,'Benchmark Value'!$B1297)</f>
        <v>0</v>
      </c>
      <c r="E1297" s="16">
        <f t="shared" si="293"/>
        <v>-59429910.233762808</v>
      </c>
      <c r="F1297" s="10">
        <f>SUM(D$11:D1296)</f>
        <v>-47621346.711108744</v>
      </c>
      <c r="G1297" s="10">
        <f t="shared" si="286"/>
        <v>365</v>
      </c>
      <c r="H1297" s="7">
        <f t="shared" si="294"/>
        <v>-162821.67187332278</v>
      </c>
      <c r="I1297" s="16">
        <f>SUMIFS('Filing Data'!$X:$X,'Filing Data'!$D:$D,'Benchmark Value'!$B1297)</f>
        <v>0</v>
      </c>
      <c r="J1297" s="16">
        <f t="shared" si="290"/>
        <v>114688091.45237686</v>
      </c>
      <c r="K1297" s="10">
        <f>SUM(I$11:I1296)</f>
        <v>85509449.152006909</v>
      </c>
      <c r="L1297" s="27">
        <f t="shared" si="287"/>
        <v>365</v>
      </c>
      <c r="M1297" s="7">
        <f t="shared" si="295"/>
        <v>314213.94918459415</v>
      </c>
      <c r="N1297" s="7">
        <f>IF(ISNA(VLOOKUP(B1297,'Distribution Data'!$G:$H,2,FALSE)),0,VLOOKUP(B1297,'Distribution Data'!$G:$H,2,FALSE))</f>
        <v>0</v>
      </c>
      <c r="O1297" s="16">
        <f>IF(ISNA(INDEX($C1296:$C$3618,MATCH(TRUE,INDEX($C1296:$C$3618&lt;&gt;$C1296,0),0))), O1296, INDEX($C1296:$C$3618,MATCH(TRUE,INDEX($C1296:$C$3618&lt;&gt;$C1296,0),0)))</f>
        <v>3494687980.1252527</v>
      </c>
      <c r="P1297" s="16">
        <f t="shared" si="285"/>
        <v>3195143296.1145172</v>
      </c>
      <c r="Q1297" s="27">
        <f t="shared" si="291"/>
        <v>98</v>
      </c>
      <c r="R1297" s="7">
        <f t="shared" si="296"/>
        <v>3056578.4082728112</v>
      </c>
      <c r="S1297" s="7">
        <f t="shared" si="288"/>
        <v>2579542.7872148943</v>
      </c>
      <c r="T1297" s="5">
        <f>VLOOKUP($B1297,'Benchmark Data'!$A:$B,2,FALSE)</f>
        <v>19.45</v>
      </c>
      <c r="U1297" s="12">
        <f t="shared" si="297"/>
        <v>4.6379882160243122E-3</v>
      </c>
      <c r="V1297" s="7">
        <f t="shared" si="298"/>
        <v>4322576968.9466972</v>
      </c>
    </row>
    <row r="1298" spans="1:22" x14ac:dyDescent="0.25">
      <c r="A1298" s="5">
        <f t="shared" si="289"/>
        <v>2007</v>
      </c>
      <c r="B1298" s="6">
        <f t="shared" si="292"/>
        <v>39238</v>
      </c>
      <c r="C1298" s="7">
        <f>MAX(SUMIFS('Filing Data'!$V:$V,'Filing Data'!$D:$D,'Benchmark Value'!$B1298),C1297)</f>
        <v>3195143296.1145172</v>
      </c>
      <c r="D1298" s="7">
        <f>SUMIFS('Filing Data'!$Z:$Z,'Filing Data'!$D:$D,'Benchmark Value'!$B1298)</f>
        <v>0</v>
      </c>
      <c r="E1298" s="16">
        <f t="shared" si="293"/>
        <v>-59429910.233762808</v>
      </c>
      <c r="F1298" s="10">
        <f>SUM(D$11:D1297)</f>
        <v>-47621346.711108744</v>
      </c>
      <c r="G1298" s="10">
        <f t="shared" si="286"/>
        <v>365</v>
      </c>
      <c r="H1298" s="7">
        <f t="shared" si="294"/>
        <v>-162821.67187332278</v>
      </c>
      <c r="I1298" s="16">
        <f>SUMIFS('Filing Data'!$X:$X,'Filing Data'!$D:$D,'Benchmark Value'!$B1298)</f>
        <v>0</v>
      </c>
      <c r="J1298" s="16">
        <f t="shared" si="290"/>
        <v>114688091.45237686</v>
      </c>
      <c r="K1298" s="10">
        <f>SUM(I$11:I1297)</f>
        <v>85509449.152006909</v>
      </c>
      <c r="L1298" s="27">
        <f t="shared" si="287"/>
        <v>365</v>
      </c>
      <c r="M1298" s="7">
        <f t="shared" si="295"/>
        <v>314213.94918459415</v>
      </c>
      <c r="N1298" s="7">
        <f>IF(ISNA(VLOOKUP(B1298,'Distribution Data'!$G:$H,2,FALSE)),0,VLOOKUP(B1298,'Distribution Data'!$G:$H,2,FALSE))</f>
        <v>0</v>
      </c>
      <c r="O1298" s="16">
        <f>IF(ISNA(INDEX($C1297:$C$3618,MATCH(TRUE,INDEX($C1297:$C$3618&lt;&gt;$C1297,0),0))), O1297, INDEX($C1297:$C$3618,MATCH(TRUE,INDEX($C1297:$C$3618&lt;&gt;$C1297,0),0)))</f>
        <v>3494687980.1252527</v>
      </c>
      <c r="P1298" s="16">
        <f t="shared" si="285"/>
        <v>3195143296.1145172</v>
      </c>
      <c r="Q1298" s="27">
        <f t="shared" si="291"/>
        <v>98</v>
      </c>
      <c r="R1298" s="7">
        <f t="shared" si="296"/>
        <v>3056578.4082728112</v>
      </c>
      <c r="S1298" s="7">
        <f t="shared" si="288"/>
        <v>2579542.7872148943</v>
      </c>
      <c r="T1298" s="5">
        <f>VLOOKUP($B1298,'Benchmark Data'!$A:$B,2,FALSE)</f>
        <v>19.11</v>
      </c>
      <c r="U1298" s="12">
        <f t="shared" si="297"/>
        <v>-1.7635311812273669E-2</v>
      </c>
      <c r="V1298" s="7">
        <f t="shared" si="298"/>
        <v>4249594754.9502678</v>
      </c>
    </row>
    <row r="1299" spans="1:22" x14ac:dyDescent="0.25">
      <c r="A1299" s="5">
        <f t="shared" si="289"/>
        <v>2007</v>
      </c>
      <c r="B1299" s="6">
        <f t="shared" si="292"/>
        <v>39239</v>
      </c>
      <c r="C1299" s="7">
        <f>MAX(SUMIFS('Filing Data'!$V:$V,'Filing Data'!$D:$D,'Benchmark Value'!$B1299),C1298)</f>
        <v>3195143296.1145172</v>
      </c>
      <c r="D1299" s="7">
        <f>SUMIFS('Filing Data'!$Z:$Z,'Filing Data'!$D:$D,'Benchmark Value'!$B1299)</f>
        <v>0</v>
      </c>
      <c r="E1299" s="16">
        <f t="shared" si="293"/>
        <v>-59429910.233762808</v>
      </c>
      <c r="F1299" s="10">
        <f>SUM(D$11:D1298)</f>
        <v>-47621346.711108744</v>
      </c>
      <c r="G1299" s="10">
        <f t="shared" si="286"/>
        <v>365</v>
      </c>
      <c r="H1299" s="7">
        <f t="shared" si="294"/>
        <v>-162821.67187332278</v>
      </c>
      <c r="I1299" s="16">
        <f>SUMIFS('Filing Data'!$X:$X,'Filing Data'!$D:$D,'Benchmark Value'!$B1299)</f>
        <v>0</v>
      </c>
      <c r="J1299" s="16">
        <f t="shared" si="290"/>
        <v>114688091.45237686</v>
      </c>
      <c r="K1299" s="10">
        <f>SUM(I$11:I1298)</f>
        <v>85509449.152006909</v>
      </c>
      <c r="L1299" s="27">
        <f t="shared" si="287"/>
        <v>365</v>
      </c>
      <c r="M1299" s="7">
        <f t="shared" si="295"/>
        <v>314213.94918459415</v>
      </c>
      <c r="N1299" s="7">
        <f>IF(ISNA(VLOOKUP(B1299,'Distribution Data'!$G:$H,2,FALSE)),0,VLOOKUP(B1299,'Distribution Data'!$G:$H,2,FALSE))</f>
        <v>0</v>
      </c>
      <c r="O1299" s="16">
        <f>IF(ISNA(INDEX($C1298:$C$3618,MATCH(TRUE,INDEX($C1298:$C$3618&lt;&gt;$C1298,0),0))), O1298, INDEX($C1298:$C$3618,MATCH(TRUE,INDEX($C1298:$C$3618&lt;&gt;$C1298,0),0)))</f>
        <v>3494687980.1252527</v>
      </c>
      <c r="P1299" s="16">
        <f t="shared" si="285"/>
        <v>3195143296.1145172</v>
      </c>
      <c r="Q1299" s="27">
        <f t="shared" si="291"/>
        <v>98</v>
      </c>
      <c r="R1299" s="7">
        <f t="shared" si="296"/>
        <v>3056578.4082728112</v>
      </c>
      <c r="S1299" s="7">
        <f t="shared" si="288"/>
        <v>2579542.7872148943</v>
      </c>
      <c r="T1299" s="5">
        <f>VLOOKUP($B1299,'Benchmark Data'!$A:$B,2,FALSE)</f>
        <v>19</v>
      </c>
      <c r="U1299" s="12">
        <f t="shared" si="297"/>
        <v>-5.7727790857411733E-3</v>
      </c>
      <c r="V1299" s="7">
        <f t="shared" si="298"/>
        <v>4227712998.7817249</v>
      </c>
    </row>
    <row r="1300" spans="1:22" x14ac:dyDescent="0.25">
      <c r="A1300" s="5">
        <f t="shared" si="289"/>
        <v>2007</v>
      </c>
      <c r="B1300" s="6">
        <f t="shared" si="292"/>
        <v>39240</v>
      </c>
      <c r="C1300" s="7">
        <f>MAX(SUMIFS('Filing Data'!$V:$V,'Filing Data'!$D:$D,'Benchmark Value'!$B1300),C1299)</f>
        <v>3195143296.1145172</v>
      </c>
      <c r="D1300" s="7">
        <f>SUMIFS('Filing Data'!$Z:$Z,'Filing Data'!$D:$D,'Benchmark Value'!$B1300)</f>
        <v>0</v>
      </c>
      <c r="E1300" s="16">
        <f t="shared" si="293"/>
        <v>-59429910.233762808</v>
      </c>
      <c r="F1300" s="10">
        <f>SUM(D$11:D1299)</f>
        <v>-47621346.711108744</v>
      </c>
      <c r="G1300" s="10">
        <f t="shared" si="286"/>
        <v>365</v>
      </c>
      <c r="H1300" s="7">
        <f t="shared" si="294"/>
        <v>-162821.67187332278</v>
      </c>
      <c r="I1300" s="16">
        <f>SUMIFS('Filing Data'!$X:$X,'Filing Data'!$D:$D,'Benchmark Value'!$B1300)</f>
        <v>0</v>
      </c>
      <c r="J1300" s="16">
        <f t="shared" si="290"/>
        <v>114688091.45237686</v>
      </c>
      <c r="K1300" s="10">
        <f>SUM(I$11:I1299)</f>
        <v>85509449.152006909</v>
      </c>
      <c r="L1300" s="27">
        <f t="shared" si="287"/>
        <v>365</v>
      </c>
      <c r="M1300" s="7">
        <f t="shared" si="295"/>
        <v>314213.94918459415</v>
      </c>
      <c r="N1300" s="7">
        <f>IF(ISNA(VLOOKUP(B1300,'Distribution Data'!$G:$H,2,FALSE)),0,VLOOKUP(B1300,'Distribution Data'!$G:$H,2,FALSE))</f>
        <v>0</v>
      </c>
      <c r="O1300" s="16">
        <f>IF(ISNA(INDEX($C1299:$C$3618,MATCH(TRUE,INDEX($C1299:$C$3618&lt;&gt;$C1299,0),0))), O1299, INDEX($C1299:$C$3618,MATCH(TRUE,INDEX($C1299:$C$3618&lt;&gt;$C1299,0),0)))</f>
        <v>3494687980.1252527</v>
      </c>
      <c r="P1300" s="16">
        <f t="shared" si="285"/>
        <v>3195143296.1145172</v>
      </c>
      <c r="Q1300" s="27">
        <f t="shared" si="291"/>
        <v>98</v>
      </c>
      <c r="R1300" s="7">
        <f t="shared" si="296"/>
        <v>3056578.4082728112</v>
      </c>
      <c r="S1300" s="7">
        <f t="shared" si="288"/>
        <v>2579542.7872148943</v>
      </c>
      <c r="T1300" s="5">
        <f>VLOOKUP($B1300,'Benchmark Data'!$A:$B,2,FALSE)</f>
        <v>18.420000000000002</v>
      </c>
      <c r="U1300" s="12">
        <f t="shared" si="297"/>
        <v>-3.1001948339279613E-2</v>
      </c>
      <c r="V1300" s="7">
        <f t="shared" si="298"/>
        <v>4101236039.5008664</v>
      </c>
    </row>
    <row r="1301" spans="1:22" x14ac:dyDescent="0.25">
      <c r="A1301" s="5">
        <f t="shared" si="289"/>
        <v>2007</v>
      </c>
      <c r="B1301" s="6">
        <f t="shared" si="292"/>
        <v>39241</v>
      </c>
      <c r="C1301" s="7">
        <f>MAX(SUMIFS('Filing Data'!$V:$V,'Filing Data'!$D:$D,'Benchmark Value'!$B1301),C1300)</f>
        <v>3195143296.1145172</v>
      </c>
      <c r="D1301" s="7">
        <f>SUMIFS('Filing Data'!$Z:$Z,'Filing Data'!$D:$D,'Benchmark Value'!$B1301)</f>
        <v>0</v>
      </c>
      <c r="E1301" s="16">
        <f t="shared" si="293"/>
        <v>-59429910.233762808</v>
      </c>
      <c r="F1301" s="10">
        <f>SUM(D$11:D1300)</f>
        <v>-47621346.711108744</v>
      </c>
      <c r="G1301" s="10">
        <f t="shared" si="286"/>
        <v>365</v>
      </c>
      <c r="H1301" s="7">
        <f t="shared" si="294"/>
        <v>-162821.67187332278</v>
      </c>
      <c r="I1301" s="16">
        <f>SUMIFS('Filing Data'!$X:$X,'Filing Data'!$D:$D,'Benchmark Value'!$B1301)</f>
        <v>0</v>
      </c>
      <c r="J1301" s="16">
        <f t="shared" si="290"/>
        <v>114688091.45237686</v>
      </c>
      <c r="K1301" s="10">
        <f>SUM(I$11:I1300)</f>
        <v>85509449.152006909</v>
      </c>
      <c r="L1301" s="27">
        <f t="shared" si="287"/>
        <v>365</v>
      </c>
      <c r="M1301" s="7">
        <f t="shared" si="295"/>
        <v>314213.94918459415</v>
      </c>
      <c r="N1301" s="7">
        <f>IF(ISNA(VLOOKUP(B1301,'Distribution Data'!$G:$H,2,FALSE)),0,VLOOKUP(B1301,'Distribution Data'!$G:$H,2,FALSE))</f>
        <v>0</v>
      </c>
      <c r="O1301" s="16">
        <f>IF(ISNA(INDEX($C1300:$C$3618,MATCH(TRUE,INDEX($C1300:$C$3618&lt;&gt;$C1300,0),0))), O1300, INDEX($C1300:$C$3618,MATCH(TRUE,INDEX($C1300:$C$3618&lt;&gt;$C1300,0),0)))</f>
        <v>3494687980.1252527</v>
      </c>
      <c r="P1301" s="16">
        <f t="shared" si="285"/>
        <v>3195143296.1145172</v>
      </c>
      <c r="Q1301" s="27">
        <f t="shared" si="291"/>
        <v>98</v>
      </c>
      <c r="R1301" s="7">
        <f t="shared" si="296"/>
        <v>3056578.4082728112</v>
      </c>
      <c r="S1301" s="7">
        <f t="shared" si="288"/>
        <v>2579542.7872148943</v>
      </c>
      <c r="T1301" s="5">
        <f>VLOOKUP($B1301,'Benchmark Data'!$A:$B,2,FALSE)</f>
        <v>18.649999999999999</v>
      </c>
      <c r="U1301" s="12">
        <f t="shared" si="297"/>
        <v>1.2409115262663547E-2</v>
      </c>
      <c r="V1301" s="7">
        <f t="shared" si="298"/>
        <v>4155025369.9691443</v>
      </c>
    </row>
    <row r="1302" spans="1:22" x14ac:dyDescent="0.25">
      <c r="A1302" s="5">
        <f t="shared" si="289"/>
        <v>2007</v>
      </c>
      <c r="B1302" s="6">
        <f t="shared" si="292"/>
        <v>39242</v>
      </c>
      <c r="C1302" s="7">
        <f>MAX(SUMIFS('Filing Data'!$V:$V,'Filing Data'!$D:$D,'Benchmark Value'!$B1302),C1301)</f>
        <v>3195143296.1145172</v>
      </c>
      <c r="D1302" s="7">
        <f>SUMIFS('Filing Data'!$Z:$Z,'Filing Data'!$D:$D,'Benchmark Value'!$B1302)</f>
        <v>0</v>
      </c>
      <c r="E1302" s="16">
        <f t="shared" si="293"/>
        <v>-59429910.233762808</v>
      </c>
      <c r="F1302" s="10">
        <f>SUM(D$11:D1301)</f>
        <v>-47621346.711108744</v>
      </c>
      <c r="G1302" s="10">
        <f t="shared" si="286"/>
        <v>365</v>
      </c>
      <c r="H1302" s="7">
        <f t="shared" si="294"/>
        <v>-162821.67187332278</v>
      </c>
      <c r="I1302" s="16">
        <f>SUMIFS('Filing Data'!$X:$X,'Filing Data'!$D:$D,'Benchmark Value'!$B1302)</f>
        <v>0</v>
      </c>
      <c r="J1302" s="16">
        <f t="shared" si="290"/>
        <v>114688091.45237686</v>
      </c>
      <c r="K1302" s="10">
        <f>SUM(I$11:I1301)</f>
        <v>85509449.152006909</v>
      </c>
      <c r="L1302" s="27">
        <f t="shared" si="287"/>
        <v>365</v>
      </c>
      <c r="M1302" s="7">
        <f t="shared" si="295"/>
        <v>314213.94918459415</v>
      </c>
      <c r="N1302" s="7">
        <f>IF(ISNA(VLOOKUP(B1302,'Distribution Data'!$G:$H,2,FALSE)),0,VLOOKUP(B1302,'Distribution Data'!$G:$H,2,FALSE))</f>
        <v>0</v>
      </c>
      <c r="O1302" s="16">
        <f>IF(ISNA(INDEX($C1301:$C$3618,MATCH(TRUE,INDEX($C1301:$C$3618&lt;&gt;$C1301,0),0))), O1301, INDEX($C1301:$C$3618,MATCH(TRUE,INDEX($C1301:$C$3618&lt;&gt;$C1301,0),0)))</f>
        <v>3494687980.1252527</v>
      </c>
      <c r="P1302" s="16">
        <f t="shared" si="285"/>
        <v>3195143296.1145172</v>
      </c>
      <c r="Q1302" s="27">
        <f t="shared" si="291"/>
        <v>98</v>
      </c>
      <c r="R1302" s="7">
        <f t="shared" si="296"/>
        <v>3056578.4082728112</v>
      </c>
      <c r="S1302" s="7">
        <f t="shared" si="288"/>
        <v>2579542.7872148943</v>
      </c>
      <c r="T1302" s="5">
        <f>VLOOKUP($B1302,'Benchmark Data'!$A:$B,2,FALSE)</f>
        <v>18.649999999999999</v>
      </c>
      <c r="U1302" s="12">
        <f t="shared" si="297"/>
        <v>0</v>
      </c>
      <c r="V1302" s="7">
        <f t="shared" si="298"/>
        <v>4157604912.7563591</v>
      </c>
    </row>
    <row r="1303" spans="1:22" x14ac:dyDescent="0.25">
      <c r="A1303" s="5">
        <f t="shared" si="289"/>
        <v>2007</v>
      </c>
      <c r="B1303" s="6">
        <f t="shared" si="292"/>
        <v>39243</v>
      </c>
      <c r="C1303" s="7">
        <f>MAX(SUMIFS('Filing Data'!$V:$V,'Filing Data'!$D:$D,'Benchmark Value'!$B1303),C1302)</f>
        <v>3195143296.1145172</v>
      </c>
      <c r="D1303" s="7">
        <f>SUMIFS('Filing Data'!$Z:$Z,'Filing Data'!$D:$D,'Benchmark Value'!$B1303)</f>
        <v>0</v>
      </c>
      <c r="E1303" s="16">
        <f t="shared" si="293"/>
        <v>-59429910.233762808</v>
      </c>
      <c r="F1303" s="10">
        <f>SUM(D$11:D1302)</f>
        <v>-47621346.711108744</v>
      </c>
      <c r="G1303" s="10">
        <f t="shared" si="286"/>
        <v>365</v>
      </c>
      <c r="H1303" s="7">
        <f t="shared" si="294"/>
        <v>-162821.67187332278</v>
      </c>
      <c r="I1303" s="16">
        <f>SUMIFS('Filing Data'!$X:$X,'Filing Data'!$D:$D,'Benchmark Value'!$B1303)</f>
        <v>0</v>
      </c>
      <c r="J1303" s="16">
        <f t="shared" si="290"/>
        <v>114688091.45237686</v>
      </c>
      <c r="K1303" s="10">
        <f>SUM(I$11:I1302)</f>
        <v>85509449.152006909</v>
      </c>
      <c r="L1303" s="27">
        <f t="shared" si="287"/>
        <v>365</v>
      </c>
      <c r="M1303" s="7">
        <f t="shared" si="295"/>
        <v>314213.94918459415</v>
      </c>
      <c r="N1303" s="7">
        <f>IF(ISNA(VLOOKUP(B1303,'Distribution Data'!$G:$H,2,FALSE)),0,VLOOKUP(B1303,'Distribution Data'!$G:$H,2,FALSE))</f>
        <v>0</v>
      </c>
      <c r="O1303" s="16">
        <f>IF(ISNA(INDEX($C1302:$C$3618,MATCH(TRUE,INDEX($C1302:$C$3618&lt;&gt;$C1302,0),0))), O1302, INDEX($C1302:$C$3618,MATCH(TRUE,INDEX($C1302:$C$3618&lt;&gt;$C1302,0),0)))</f>
        <v>3494687980.1252527</v>
      </c>
      <c r="P1303" s="16">
        <f t="shared" si="285"/>
        <v>3195143296.1145172</v>
      </c>
      <c r="Q1303" s="27">
        <f t="shared" si="291"/>
        <v>98</v>
      </c>
      <c r="R1303" s="7">
        <f t="shared" si="296"/>
        <v>3056578.4082728112</v>
      </c>
      <c r="S1303" s="7">
        <f t="shared" si="288"/>
        <v>2579542.7872148943</v>
      </c>
      <c r="T1303" s="5">
        <f>VLOOKUP($B1303,'Benchmark Data'!$A:$B,2,FALSE)</f>
        <v>18.649999999999999</v>
      </c>
      <c r="U1303" s="12">
        <f t="shared" si="297"/>
        <v>0</v>
      </c>
      <c r="V1303" s="7">
        <f t="shared" si="298"/>
        <v>4160184455.5435739</v>
      </c>
    </row>
    <row r="1304" spans="1:22" x14ac:dyDescent="0.25">
      <c r="A1304" s="5">
        <f t="shared" si="289"/>
        <v>2007</v>
      </c>
      <c r="B1304" s="6">
        <f t="shared" si="292"/>
        <v>39244</v>
      </c>
      <c r="C1304" s="7">
        <f>MAX(SUMIFS('Filing Data'!$V:$V,'Filing Data'!$D:$D,'Benchmark Value'!$B1304),C1303)</f>
        <v>3195143296.1145172</v>
      </c>
      <c r="D1304" s="7">
        <f>SUMIFS('Filing Data'!$Z:$Z,'Filing Data'!$D:$D,'Benchmark Value'!$B1304)</f>
        <v>0</v>
      </c>
      <c r="E1304" s="16">
        <f t="shared" si="293"/>
        <v>-59429910.233762808</v>
      </c>
      <c r="F1304" s="10">
        <f>SUM(D$11:D1303)</f>
        <v>-47621346.711108744</v>
      </c>
      <c r="G1304" s="10">
        <f t="shared" si="286"/>
        <v>365</v>
      </c>
      <c r="H1304" s="7">
        <f t="shared" si="294"/>
        <v>-162821.67187332278</v>
      </c>
      <c r="I1304" s="16">
        <f>SUMIFS('Filing Data'!$X:$X,'Filing Data'!$D:$D,'Benchmark Value'!$B1304)</f>
        <v>0</v>
      </c>
      <c r="J1304" s="16">
        <f t="shared" si="290"/>
        <v>114688091.45237686</v>
      </c>
      <c r="K1304" s="10">
        <f>SUM(I$11:I1303)</f>
        <v>85509449.152006909</v>
      </c>
      <c r="L1304" s="27">
        <f t="shared" si="287"/>
        <v>365</v>
      </c>
      <c r="M1304" s="7">
        <f t="shared" si="295"/>
        <v>314213.94918459415</v>
      </c>
      <c r="N1304" s="7">
        <f>IF(ISNA(VLOOKUP(B1304,'Distribution Data'!$G:$H,2,FALSE)),0,VLOOKUP(B1304,'Distribution Data'!$G:$H,2,FALSE))</f>
        <v>0</v>
      </c>
      <c r="O1304" s="16">
        <f>IF(ISNA(INDEX($C1303:$C$3618,MATCH(TRUE,INDEX($C1303:$C$3618&lt;&gt;$C1303,0),0))), O1303, INDEX($C1303:$C$3618,MATCH(TRUE,INDEX($C1303:$C$3618&lt;&gt;$C1303,0),0)))</f>
        <v>3494687980.1252527</v>
      </c>
      <c r="P1304" s="16">
        <f t="shared" si="285"/>
        <v>3195143296.1145172</v>
      </c>
      <c r="Q1304" s="27">
        <f t="shared" si="291"/>
        <v>98</v>
      </c>
      <c r="R1304" s="7">
        <f t="shared" si="296"/>
        <v>3056578.4082728112</v>
      </c>
      <c r="S1304" s="7">
        <f t="shared" si="288"/>
        <v>2579542.7872148943</v>
      </c>
      <c r="T1304" s="5">
        <f>VLOOKUP($B1304,'Benchmark Data'!$A:$B,2,FALSE)</f>
        <v>18.37</v>
      </c>
      <c r="U1304" s="12">
        <f t="shared" si="297"/>
        <v>-1.5127246862790095E-2</v>
      </c>
      <c r="V1304" s="7">
        <f t="shared" si="298"/>
        <v>4100305464.9499741</v>
      </c>
    </row>
    <row r="1305" spans="1:22" x14ac:dyDescent="0.25">
      <c r="A1305" s="5">
        <f t="shared" si="289"/>
        <v>2007</v>
      </c>
      <c r="B1305" s="6">
        <f t="shared" si="292"/>
        <v>39245</v>
      </c>
      <c r="C1305" s="7">
        <f>MAX(SUMIFS('Filing Data'!$V:$V,'Filing Data'!$D:$D,'Benchmark Value'!$B1305),C1304)</f>
        <v>3195143296.1145172</v>
      </c>
      <c r="D1305" s="7">
        <f>SUMIFS('Filing Data'!$Z:$Z,'Filing Data'!$D:$D,'Benchmark Value'!$B1305)</f>
        <v>0</v>
      </c>
      <c r="E1305" s="16">
        <f t="shared" si="293"/>
        <v>-59429910.233762808</v>
      </c>
      <c r="F1305" s="10">
        <f>SUM(D$11:D1304)</f>
        <v>-47621346.711108744</v>
      </c>
      <c r="G1305" s="10">
        <f t="shared" si="286"/>
        <v>365</v>
      </c>
      <c r="H1305" s="7">
        <f t="shared" si="294"/>
        <v>-162821.67187332278</v>
      </c>
      <c r="I1305" s="16">
        <f>SUMIFS('Filing Data'!$X:$X,'Filing Data'!$D:$D,'Benchmark Value'!$B1305)</f>
        <v>0</v>
      </c>
      <c r="J1305" s="16">
        <f t="shared" si="290"/>
        <v>114688091.45237686</v>
      </c>
      <c r="K1305" s="10">
        <f>SUM(I$11:I1304)</f>
        <v>85509449.152006909</v>
      </c>
      <c r="L1305" s="27">
        <f t="shared" si="287"/>
        <v>365</v>
      </c>
      <c r="M1305" s="7">
        <f t="shared" si="295"/>
        <v>314213.94918459415</v>
      </c>
      <c r="N1305" s="7">
        <f>IF(ISNA(VLOOKUP(B1305,'Distribution Data'!$G:$H,2,FALSE)),0,VLOOKUP(B1305,'Distribution Data'!$G:$H,2,FALSE))</f>
        <v>0</v>
      </c>
      <c r="O1305" s="16">
        <f>IF(ISNA(INDEX($C1304:$C$3618,MATCH(TRUE,INDEX($C1304:$C$3618&lt;&gt;$C1304,0),0))), O1304, INDEX($C1304:$C$3618,MATCH(TRUE,INDEX($C1304:$C$3618&lt;&gt;$C1304,0),0)))</f>
        <v>3494687980.1252527</v>
      </c>
      <c r="P1305" s="16">
        <f t="shared" si="285"/>
        <v>3195143296.1145172</v>
      </c>
      <c r="Q1305" s="27">
        <f t="shared" si="291"/>
        <v>98</v>
      </c>
      <c r="R1305" s="7">
        <f t="shared" si="296"/>
        <v>3056578.4082728112</v>
      </c>
      <c r="S1305" s="7">
        <f t="shared" si="288"/>
        <v>2579542.7872148943</v>
      </c>
      <c r="T1305" s="5">
        <f>VLOOKUP($B1305,'Benchmark Data'!$A:$B,2,FALSE)</f>
        <v>18.05</v>
      </c>
      <c r="U1305" s="12">
        <f t="shared" si="297"/>
        <v>-1.7573214448144393E-2</v>
      </c>
      <c r="V1305" s="7">
        <f t="shared" si="298"/>
        <v>4031458891.8534656</v>
      </c>
    </row>
    <row r="1306" spans="1:22" x14ac:dyDescent="0.25">
      <c r="A1306" s="5">
        <f t="shared" si="289"/>
        <v>2007</v>
      </c>
      <c r="B1306" s="6">
        <f t="shared" si="292"/>
        <v>39246</v>
      </c>
      <c r="C1306" s="7">
        <f>MAX(SUMIFS('Filing Data'!$V:$V,'Filing Data'!$D:$D,'Benchmark Value'!$B1306),C1305)</f>
        <v>3195143296.1145172</v>
      </c>
      <c r="D1306" s="7">
        <f>SUMIFS('Filing Data'!$Z:$Z,'Filing Data'!$D:$D,'Benchmark Value'!$B1306)</f>
        <v>0</v>
      </c>
      <c r="E1306" s="16">
        <f t="shared" si="293"/>
        <v>-59429910.233762808</v>
      </c>
      <c r="F1306" s="10">
        <f>SUM(D$11:D1305)</f>
        <v>-47621346.711108744</v>
      </c>
      <c r="G1306" s="10">
        <f t="shared" si="286"/>
        <v>365</v>
      </c>
      <c r="H1306" s="7">
        <f t="shared" si="294"/>
        <v>-162821.67187332278</v>
      </c>
      <c r="I1306" s="16">
        <f>SUMIFS('Filing Data'!$X:$X,'Filing Data'!$D:$D,'Benchmark Value'!$B1306)</f>
        <v>0</v>
      </c>
      <c r="J1306" s="16">
        <f t="shared" si="290"/>
        <v>114688091.45237686</v>
      </c>
      <c r="K1306" s="10">
        <f>SUM(I$11:I1305)</f>
        <v>85509449.152006909</v>
      </c>
      <c r="L1306" s="27">
        <f t="shared" si="287"/>
        <v>365</v>
      </c>
      <c r="M1306" s="7">
        <f t="shared" si="295"/>
        <v>314213.94918459415</v>
      </c>
      <c r="N1306" s="7">
        <f>IF(ISNA(VLOOKUP(B1306,'Distribution Data'!$G:$H,2,FALSE)),0,VLOOKUP(B1306,'Distribution Data'!$G:$H,2,FALSE))</f>
        <v>0</v>
      </c>
      <c r="O1306" s="16">
        <f>IF(ISNA(INDEX($C1305:$C$3618,MATCH(TRUE,INDEX($C1305:$C$3618&lt;&gt;$C1305,0),0))), O1305, INDEX($C1305:$C$3618,MATCH(TRUE,INDEX($C1305:$C$3618&lt;&gt;$C1305,0),0)))</f>
        <v>3494687980.1252527</v>
      </c>
      <c r="P1306" s="16">
        <f t="shared" si="285"/>
        <v>3195143296.1145172</v>
      </c>
      <c r="Q1306" s="27">
        <f t="shared" si="291"/>
        <v>98</v>
      </c>
      <c r="R1306" s="7">
        <f t="shared" si="296"/>
        <v>3056578.4082728112</v>
      </c>
      <c r="S1306" s="7">
        <f t="shared" si="288"/>
        <v>2579542.7872148943</v>
      </c>
      <c r="T1306" s="5">
        <f>VLOOKUP($B1306,'Benchmark Data'!$A:$B,2,FALSE)</f>
        <v>18.440000000000001</v>
      </c>
      <c r="U1306" s="12">
        <f t="shared" si="297"/>
        <v>2.1376533349557771E-2</v>
      </c>
      <c r="V1306" s="7">
        <f t="shared" si="298"/>
        <v>4121144748.6474862</v>
      </c>
    </row>
    <row r="1307" spans="1:22" x14ac:dyDescent="0.25">
      <c r="A1307" s="5">
        <f t="shared" si="289"/>
        <v>2007</v>
      </c>
      <c r="B1307" s="6">
        <f t="shared" si="292"/>
        <v>39247</v>
      </c>
      <c r="C1307" s="7">
        <f>MAX(SUMIFS('Filing Data'!$V:$V,'Filing Data'!$D:$D,'Benchmark Value'!$B1307),C1306)</f>
        <v>3195143296.1145172</v>
      </c>
      <c r="D1307" s="7">
        <f>SUMIFS('Filing Data'!$Z:$Z,'Filing Data'!$D:$D,'Benchmark Value'!$B1307)</f>
        <v>0</v>
      </c>
      <c r="E1307" s="16">
        <f t="shared" si="293"/>
        <v>-59429910.233762808</v>
      </c>
      <c r="F1307" s="10">
        <f>SUM(D$11:D1306)</f>
        <v>-47621346.711108744</v>
      </c>
      <c r="G1307" s="10">
        <f t="shared" si="286"/>
        <v>365</v>
      </c>
      <c r="H1307" s="7">
        <f t="shared" si="294"/>
        <v>-162821.67187332278</v>
      </c>
      <c r="I1307" s="16">
        <f>SUMIFS('Filing Data'!$X:$X,'Filing Data'!$D:$D,'Benchmark Value'!$B1307)</f>
        <v>0</v>
      </c>
      <c r="J1307" s="16">
        <f t="shared" si="290"/>
        <v>114688091.45237686</v>
      </c>
      <c r="K1307" s="10">
        <f>SUM(I$11:I1306)</f>
        <v>85509449.152006909</v>
      </c>
      <c r="L1307" s="27">
        <f t="shared" si="287"/>
        <v>365</v>
      </c>
      <c r="M1307" s="7">
        <f t="shared" si="295"/>
        <v>314213.94918459415</v>
      </c>
      <c r="N1307" s="7">
        <f>IF(ISNA(VLOOKUP(B1307,'Distribution Data'!$G:$H,2,FALSE)),0,VLOOKUP(B1307,'Distribution Data'!$G:$H,2,FALSE))</f>
        <v>0</v>
      </c>
      <c r="O1307" s="16">
        <f>IF(ISNA(INDEX($C1306:$C$3618,MATCH(TRUE,INDEX($C1306:$C$3618&lt;&gt;$C1306,0),0))), O1306, INDEX($C1306:$C$3618,MATCH(TRUE,INDEX($C1306:$C$3618&lt;&gt;$C1306,0),0)))</f>
        <v>3494687980.1252527</v>
      </c>
      <c r="P1307" s="16">
        <f t="shared" si="285"/>
        <v>3195143296.1145172</v>
      </c>
      <c r="Q1307" s="27">
        <f t="shared" si="291"/>
        <v>98</v>
      </c>
      <c r="R1307" s="7">
        <f t="shared" si="296"/>
        <v>3056578.4082728112</v>
      </c>
      <c r="S1307" s="7">
        <f t="shared" si="288"/>
        <v>2579542.7872148943</v>
      </c>
      <c r="T1307" s="5">
        <f>VLOOKUP($B1307,'Benchmark Data'!$A:$B,2,FALSE)</f>
        <v>18.260000000000002</v>
      </c>
      <c r="U1307" s="12">
        <f t="shared" si="297"/>
        <v>-9.8093429616252972E-3</v>
      </c>
      <c r="V1307" s="7">
        <f t="shared" si="298"/>
        <v>4083496197.3589664</v>
      </c>
    </row>
    <row r="1308" spans="1:22" x14ac:dyDescent="0.25">
      <c r="A1308" s="5">
        <f t="shared" si="289"/>
        <v>2007</v>
      </c>
      <c r="B1308" s="6">
        <f t="shared" si="292"/>
        <v>39248</v>
      </c>
      <c r="C1308" s="7">
        <f>MAX(SUMIFS('Filing Data'!$V:$V,'Filing Data'!$D:$D,'Benchmark Value'!$B1308),C1307)</f>
        <v>3195143296.1145172</v>
      </c>
      <c r="D1308" s="7">
        <f>SUMIFS('Filing Data'!$Z:$Z,'Filing Data'!$D:$D,'Benchmark Value'!$B1308)</f>
        <v>0</v>
      </c>
      <c r="E1308" s="16">
        <f t="shared" si="293"/>
        <v>-59429910.233762808</v>
      </c>
      <c r="F1308" s="10">
        <f>SUM(D$11:D1307)</f>
        <v>-47621346.711108744</v>
      </c>
      <c r="G1308" s="10">
        <f t="shared" si="286"/>
        <v>365</v>
      </c>
      <c r="H1308" s="7">
        <f t="shared" si="294"/>
        <v>-162821.67187332278</v>
      </c>
      <c r="I1308" s="16">
        <f>SUMIFS('Filing Data'!$X:$X,'Filing Data'!$D:$D,'Benchmark Value'!$B1308)</f>
        <v>0</v>
      </c>
      <c r="J1308" s="16">
        <f t="shared" si="290"/>
        <v>114688091.45237686</v>
      </c>
      <c r="K1308" s="10">
        <f>SUM(I$11:I1307)</f>
        <v>85509449.152006909</v>
      </c>
      <c r="L1308" s="27">
        <f t="shared" si="287"/>
        <v>365</v>
      </c>
      <c r="M1308" s="7">
        <f t="shared" si="295"/>
        <v>314213.94918459415</v>
      </c>
      <c r="N1308" s="7">
        <f>IF(ISNA(VLOOKUP(B1308,'Distribution Data'!$G:$H,2,FALSE)),0,VLOOKUP(B1308,'Distribution Data'!$G:$H,2,FALSE))</f>
        <v>0</v>
      </c>
      <c r="O1308" s="16">
        <f>IF(ISNA(INDEX($C1307:$C$3618,MATCH(TRUE,INDEX($C1307:$C$3618&lt;&gt;$C1307,0),0))), O1307, INDEX($C1307:$C$3618,MATCH(TRUE,INDEX($C1307:$C$3618&lt;&gt;$C1307,0),0)))</f>
        <v>3494687980.1252527</v>
      </c>
      <c r="P1308" s="16">
        <f t="shared" si="285"/>
        <v>3195143296.1145172</v>
      </c>
      <c r="Q1308" s="27">
        <f t="shared" si="291"/>
        <v>98</v>
      </c>
      <c r="R1308" s="7">
        <f t="shared" si="296"/>
        <v>3056578.4082728112</v>
      </c>
      <c r="S1308" s="7">
        <f t="shared" si="288"/>
        <v>2579542.7872148943</v>
      </c>
      <c r="T1308" s="5">
        <f>VLOOKUP($B1308,'Benchmark Data'!$A:$B,2,FALSE)</f>
        <v>18.43</v>
      </c>
      <c r="U1308" s="12">
        <f t="shared" si="297"/>
        <v>9.2668965149094607E-3</v>
      </c>
      <c r="V1308" s="7">
        <f t="shared" si="298"/>
        <v>4124092955.5651855</v>
      </c>
    </row>
    <row r="1309" spans="1:22" x14ac:dyDescent="0.25">
      <c r="A1309" s="5">
        <f t="shared" si="289"/>
        <v>2007</v>
      </c>
      <c r="B1309" s="6">
        <f t="shared" si="292"/>
        <v>39249</v>
      </c>
      <c r="C1309" s="7">
        <f>MAX(SUMIFS('Filing Data'!$V:$V,'Filing Data'!$D:$D,'Benchmark Value'!$B1309),C1308)</f>
        <v>3195143296.1145172</v>
      </c>
      <c r="D1309" s="7">
        <f>SUMIFS('Filing Data'!$Z:$Z,'Filing Data'!$D:$D,'Benchmark Value'!$B1309)</f>
        <v>0</v>
      </c>
      <c r="E1309" s="16">
        <f t="shared" si="293"/>
        <v>-59429910.233762808</v>
      </c>
      <c r="F1309" s="10">
        <f>SUM(D$11:D1308)</f>
        <v>-47621346.711108744</v>
      </c>
      <c r="G1309" s="10">
        <f t="shared" si="286"/>
        <v>365</v>
      </c>
      <c r="H1309" s="7">
        <f t="shared" si="294"/>
        <v>-162821.67187332278</v>
      </c>
      <c r="I1309" s="16">
        <f>SUMIFS('Filing Data'!$X:$X,'Filing Data'!$D:$D,'Benchmark Value'!$B1309)</f>
        <v>0</v>
      </c>
      <c r="J1309" s="16">
        <f t="shared" si="290"/>
        <v>114688091.45237686</v>
      </c>
      <c r="K1309" s="10">
        <f>SUM(I$11:I1308)</f>
        <v>85509449.152006909</v>
      </c>
      <c r="L1309" s="27">
        <f t="shared" si="287"/>
        <v>365</v>
      </c>
      <c r="M1309" s="7">
        <f t="shared" si="295"/>
        <v>314213.94918459415</v>
      </c>
      <c r="N1309" s="7">
        <f>IF(ISNA(VLOOKUP(B1309,'Distribution Data'!$G:$H,2,FALSE)),0,VLOOKUP(B1309,'Distribution Data'!$G:$H,2,FALSE))</f>
        <v>0</v>
      </c>
      <c r="O1309" s="16">
        <f>IF(ISNA(INDEX($C1308:$C$3618,MATCH(TRUE,INDEX($C1308:$C$3618&lt;&gt;$C1308,0),0))), O1308, INDEX($C1308:$C$3618,MATCH(TRUE,INDEX($C1308:$C$3618&lt;&gt;$C1308,0),0)))</f>
        <v>3494687980.1252527</v>
      </c>
      <c r="P1309" s="16">
        <f t="shared" si="285"/>
        <v>3195143296.1145172</v>
      </c>
      <c r="Q1309" s="27">
        <f t="shared" si="291"/>
        <v>98</v>
      </c>
      <c r="R1309" s="7">
        <f t="shared" si="296"/>
        <v>3056578.4082728112</v>
      </c>
      <c r="S1309" s="7">
        <f t="shared" si="288"/>
        <v>2579542.7872148943</v>
      </c>
      <c r="T1309" s="5">
        <f>VLOOKUP($B1309,'Benchmark Data'!$A:$B,2,FALSE)</f>
        <v>18.43</v>
      </c>
      <c r="U1309" s="12">
        <f t="shared" si="297"/>
        <v>0</v>
      </c>
      <c r="V1309" s="7">
        <f t="shared" si="298"/>
        <v>4126672498.3524003</v>
      </c>
    </row>
    <row r="1310" spans="1:22" x14ac:dyDescent="0.25">
      <c r="A1310" s="5">
        <f t="shared" si="289"/>
        <v>2007</v>
      </c>
      <c r="B1310" s="6">
        <f t="shared" si="292"/>
        <v>39250</v>
      </c>
      <c r="C1310" s="7">
        <f>MAX(SUMIFS('Filing Data'!$V:$V,'Filing Data'!$D:$D,'Benchmark Value'!$B1310),C1309)</f>
        <v>3195143296.1145172</v>
      </c>
      <c r="D1310" s="7">
        <f>SUMIFS('Filing Data'!$Z:$Z,'Filing Data'!$D:$D,'Benchmark Value'!$B1310)</f>
        <v>0</v>
      </c>
      <c r="E1310" s="16">
        <f t="shared" si="293"/>
        <v>-59429910.233762808</v>
      </c>
      <c r="F1310" s="10">
        <f>SUM(D$11:D1309)</f>
        <v>-47621346.711108744</v>
      </c>
      <c r="G1310" s="10">
        <f t="shared" si="286"/>
        <v>365</v>
      </c>
      <c r="H1310" s="7">
        <f t="shared" si="294"/>
        <v>-162821.67187332278</v>
      </c>
      <c r="I1310" s="16">
        <f>SUMIFS('Filing Data'!$X:$X,'Filing Data'!$D:$D,'Benchmark Value'!$B1310)</f>
        <v>0</v>
      </c>
      <c r="J1310" s="16">
        <f t="shared" si="290"/>
        <v>114688091.45237686</v>
      </c>
      <c r="K1310" s="10">
        <f>SUM(I$11:I1309)</f>
        <v>85509449.152006909</v>
      </c>
      <c r="L1310" s="27">
        <f t="shared" si="287"/>
        <v>365</v>
      </c>
      <c r="M1310" s="7">
        <f t="shared" si="295"/>
        <v>314213.94918459415</v>
      </c>
      <c r="N1310" s="7">
        <f>IF(ISNA(VLOOKUP(B1310,'Distribution Data'!$G:$H,2,FALSE)),0,VLOOKUP(B1310,'Distribution Data'!$G:$H,2,FALSE))</f>
        <v>0</v>
      </c>
      <c r="O1310" s="16">
        <f>IF(ISNA(INDEX($C1309:$C$3618,MATCH(TRUE,INDEX($C1309:$C$3618&lt;&gt;$C1309,0),0))), O1309, INDEX($C1309:$C$3618,MATCH(TRUE,INDEX($C1309:$C$3618&lt;&gt;$C1309,0),0)))</f>
        <v>3494687980.1252527</v>
      </c>
      <c r="P1310" s="16">
        <f t="shared" si="285"/>
        <v>3195143296.1145172</v>
      </c>
      <c r="Q1310" s="27">
        <f t="shared" si="291"/>
        <v>98</v>
      </c>
      <c r="R1310" s="7">
        <f t="shared" si="296"/>
        <v>3056578.4082728112</v>
      </c>
      <c r="S1310" s="7">
        <f t="shared" si="288"/>
        <v>2579542.7872148943</v>
      </c>
      <c r="T1310" s="5">
        <f>VLOOKUP($B1310,'Benchmark Data'!$A:$B,2,FALSE)</f>
        <v>18.43</v>
      </c>
      <c r="U1310" s="12">
        <f t="shared" si="297"/>
        <v>0</v>
      </c>
      <c r="V1310" s="7">
        <f t="shared" si="298"/>
        <v>4129252041.1396151</v>
      </c>
    </row>
    <row r="1311" spans="1:22" x14ac:dyDescent="0.25">
      <c r="A1311" s="5">
        <f t="shared" si="289"/>
        <v>2007</v>
      </c>
      <c r="B1311" s="6">
        <f t="shared" si="292"/>
        <v>39251</v>
      </c>
      <c r="C1311" s="7">
        <f>MAX(SUMIFS('Filing Data'!$V:$V,'Filing Data'!$D:$D,'Benchmark Value'!$B1311),C1310)</f>
        <v>3195143296.1145172</v>
      </c>
      <c r="D1311" s="7">
        <f>SUMIFS('Filing Data'!$Z:$Z,'Filing Data'!$D:$D,'Benchmark Value'!$B1311)</f>
        <v>0</v>
      </c>
      <c r="E1311" s="16">
        <f t="shared" si="293"/>
        <v>-59429910.233762808</v>
      </c>
      <c r="F1311" s="10">
        <f>SUM(D$11:D1310)</f>
        <v>-47621346.711108744</v>
      </c>
      <c r="G1311" s="10">
        <f t="shared" si="286"/>
        <v>365</v>
      </c>
      <c r="H1311" s="7">
        <f t="shared" si="294"/>
        <v>-162821.67187332278</v>
      </c>
      <c r="I1311" s="16">
        <f>SUMIFS('Filing Data'!$X:$X,'Filing Data'!$D:$D,'Benchmark Value'!$B1311)</f>
        <v>0</v>
      </c>
      <c r="J1311" s="16">
        <f t="shared" si="290"/>
        <v>114688091.45237686</v>
      </c>
      <c r="K1311" s="10">
        <f>SUM(I$11:I1310)</f>
        <v>85509449.152006909</v>
      </c>
      <c r="L1311" s="27">
        <f t="shared" si="287"/>
        <v>365</v>
      </c>
      <c r="M1311" s="7">
        <f t="shared" si="295"/>
        <v>314213.94918459415</v>
      </c>
      <c r="N1311" s="7">
        <f>IF(ISNA(VLOOKUP(B1311,'Distribution Data'!$G:$H,2,FALSE)),0,VLOOKUP(B1311,'Distribution Data'!$G:$H,2,FALSE))</f>
        <v>0</v>
      </c>
      <c r="O1311" s="16">
        <f>IF(ISNA(INDEX($C1310:$C$3618,MATCH(TRUE,INDEX($C1310:$C$3618&lt;&gt;$C1310,0),0))), O1310, INDEX($C1310:$C$3618,MATCH(TRUE,INDEX($C1310:$C$3618&lt;&gt;$C1310,0),0)))</f>
        <v>3494687980.1252527</v>
      </c>
      <c r="P1311" s="16">
        <f t="shared" si="285"/>
        <v>3195143296.1145172</v>
      </c>
      <c r="Q1311" s="27">
        <f t="shared" si="291"/>
        <v>98</v>
      </c>
      <c r="R1311" s="7">
        <f t="shared" si="296"/>
        <v>3056578.4082728112</v>
      </c>
      <c r="S1311" s="7">
        <f t="shared" si="288"/>
        <v>2579542.7872148943</v>
      </c>
      <c r="T1311" s="5">
        <f>VLOOKUP($B1311,'Benchmark Data'!$A:$B,2,FALSE)</f>
        <v>18.13</v>
      </c>
      <c r="U1311" s="12">
        <f t="shared" si="297"/>
        <v>-1.6411746914972321E-2</v>
      </c>
      <c r="V1311" s="7">
        <f t="shared" si="298"/>
        <v>4064616412.3401833</v>
      </c>
    </row>
    <row r="1312" spans="1:22" x14ac:dyDescent="0.25">
      <c r="A1312" s="5">
        <f t="shared" si="289"/>
        <v>2007</v>
      </c>
      <c r="B1312" s="6">
        <f t="shared" si="292"/>
        <v>39252</v>
      </c>
      <c r="C1312" s="7">
        <f>MAX(SUMIFS('Filing Data'!$V:$V,'Filing Data'!$D:$D,'Benchmark Value'!$B1312),C1311)</f>
        <v>3195143296.1145172</v>
      </c>
      <c r="D1312" s="7">
        <f>SUMIFS('Filing Data'!$Z:$Z,'Filing Data'!$D:$D,'Benchmark Value'!$B1312)</f>
        <v>0</v>
      </c>
      <c r="E1312" s="16">
        <f t="shared" si="293"/>
        <v>-59429910.233762808</v>
      </c>
      <c r="F1312" s="10">
        <f>SUM(D$11:D1311)</f>
        <v>-47621346.711108744</v>
      </c>
      <c r="G1312" s="10">
        <f t="shared" si="286"/>
        <v>365</v>
      </c>
      <c r="H1312" s="7">
        <f t="shared" si="294"/>
        <v>-162821.67187332278</v>
      </c>
      <c r="I1312" s="16">
        <f>SUMIFS('Filing Data'!$X:$X,'Filing Data'!$D:$D,'Benchmark Value'!$B1312)</f>
        <v>0</v>
      </c>
      <c r="J1312" s="16">
        <f t="shared" si="290"/>
        <v>114688091.45237686</v>
      </c>
      <c r="K1312" s="10">
        <f>SUM(I$11:I1311)</f>
        <v>85509449.152006909</v>
      </c>
      <c r="L1312" s="27">
        <f t="shared" si="287"/>
        <v>365</v>
      </c>
      <c r="M1312" s="7">
        <f t="shared" si="295"/>
        <v>314213.94918459415</v>
      </c>
      <c r="N1312" s="7">
        <f>IF(ISNA(VLOOKUP(B1312,'Distribution Data'!$G:$H,2,FALSE)),0,VLOOKUP(B1312,'Distribution Data'!$G:$H,2,FALSE))</f>
        <v>0</v>
      </c>
      <c r="O1312" s="16">
        <f>IF(ISNA(INDEX($C1311:$C$3618,MATCH(TRUE,INDEX($C1311:$C$3618&lt;&gt;$C1311,0),0))), O1311, INDEX($C1311:$C$3618,MATCH(TRUE,INDEX($C1311:$C$3618&lt;&gt;$C1311,0),0)))</f>
        <v>3494687980.1252527</v>
      </c>
      <c r="P1312" s="16">
        <f t="shared" si="285"/>
        <v>3195143296.1145172</v>
      </c>
      <c r="Q1312" s="27">
        <f t="shared" si="291"/>
        <v>98</v>
      </c>
      <c r="R1312" s="7">
        <f t="shared" si="296"/>
        <v>3056578.4082728112</v>
      </c>
      <c r="S1312" s="7">
        <f t="shared" si="288"/>
        <v>2579542.7872148943</v>
      </c>
      <c r="T1312" s="5">
        <f>VLOOKUP($B1312,'Benchmark Data'!$A:$B,2,FALSE)</f>
        <v>18.2</v>
      </c>
      <c r="U1312" s="12">
        <f t="shared" si="297"/>
        <v>3.8535693159899723E-3</v>
      </c>
      <c r="V1312" s="7">
        <f t="shared" si="298"/>
        <v>4082889454.7889433</v>
      </c>
    </row>
    <row r="1313" spans="1:22" x14ac:dyDescent="0.25">
      <c r="A1313" s="5">
        <f t="shared" si="289"/>
        <v>2007</v>
      </c>
      <c r="B1313" s="6">
        <f t="shared" si="292"/>
        <v>39253</v>
      </c>
      <c r="C1313" s="7">
        <f>MAX(SUMIFS('Filing Data'!$V:$V,'Filing Data'!$D:$D,'Benchmark Value'!$B1313),C1312)</f>
        <v>3195143296.1145172</v>
      </c>
      <c r="D1313" s="7">
        <f>SUMIFS('Filing Data'!$Z:$Z,'Filing Data'!$D:$D,'Benchmark Value'!$B1313)</f>
        <v>0</v>
      </c>
      <c r="E1313" s="16">
        <f t="shared" si="293"/>
        <v>-59429910.233762808</v>
      </c>
      <c r="F1313" s="10">
        <f>SUM(D$11:D1312)</f>
        <v>-47621346.711108744</v>
      </c>
      <c r="G1313" s="10">
        <f t="shared" si="286"/>
        <v>365</v>
      </c>
      <c r="H1313" s="7">
        <f t="shared" si="294"/>
        <v>-162821.67187332278</v>
      </c>
      <c r="I1313" s="16">
        <f>SUMIFS('Filing Data'!$X:$X,'Filing Data'!$D:$D,'Benchmark Value'!$B1313)</f>
        <v>0</v>
      </c>
      <c r="J1313" s="16">
        <f t="shared" si="290"/>
        <v>114688091.45237686</v>
      </c>
      <c r="K1313" s="10">
        <f>SUM(I$11:I1312)</f>
        <v>85509449.152006909</v>
      </c>
      <c r="L1313" s="27">
        <f t="shared" si="287"/>
        <v>365</v>
      </c>
      <c r="M1313" s="7">
        <f t="shared" si="295"/>
        <v>314213.94918459415</v>
      </c>
      <c r="N1313" s="7">
        <f>IF(ISNA(VLOOKUP(B1313,'Distribution Data'!$G:$H,2,FALSE)),0,VLOOKUP(B1313,'Distribution Data'!$G:$H,2,FALSE))</f>
        <v>0</v>
      </c>
      <c r="O1313" s="16">
        <f>IF(ISNA(INDEX($C1312:$C$3618,MATCH(TRUE,INDEX($C1312:$C$3618&lt;&gt;$C1312,0),0))), O1312, INDEX($C1312:$C$3618,MATCH(TRUE,INDEX($C1312:$C$3618&lt;&gt;$C1312,0),0)))</f>
        <v>3494687980.1252527</v>
      </c>
      <c r="P1313" s="16">
        <f t="shared" si="285"/>
        <v>3195143296.1145172</v>
      </c>
      <c r="Q1313" s="27">
        <f t="shared" si="291"/>
        <v>98</v>
      </c>
      <c r="R1313" s="7">
        <f t="shared" si="296"/>
        <v>3056578.4082728112</v>
      </c>
      <c r="S1313" s="7">
        <f t="shared" si="288"/>
        <v>2579542.7872148943</v>
      </c>
      <c r="T1313" s="5">
        <f>VLOOKUP($B1313,'Benchmark Data'!$A:$B,2,FALSE)</f>
        <v>17.77</v>
      </c>
      <c r="U1313" s="12">
        <f t="shared" si="297"/>
        <v>-2.390995191618973E-2</v>
      </c>
      <c r="V1313" s="7">
        <f t="shared" si="298"/>
        <v>3989005125.8421335</v>
      </c>
    </row>
    <row r="1314" spans="1:22" x14ac:dyDescent="0.25">
      <c r="A1314" s="5">
        <f t="shared" si="289"/>
        <v>2007</v>
      </c>
      <c r="B1314" s="6">
        <f t="shared" si="292"/>
        <v>39254</v>
      </c>
      <c r="C1314" s="7">
        <f>MAX(SUMIFS('Filing Data'!$V:$V,'Filing Data'!$D:$D,'Benchmark Value'!$B1314),C1313)</f>
        <v>3195143296.1145172</v>
      </c>
      <c r="D1314" s="7">
        <f>SUMIFS('Filing Data'!$Z:$Z,'Filing Data'!$D:$D,'Benchmark Value'!$B1314)</f>
        <v>0</v>
      </c>
      <c r="E1314" s="16">
        <f t="shared" si="293"/>
        <v>-59429910.233762808</v>
      </c>
      <c r="F1314" s="10">
        <f>SUM(D$11:D1313)</f>
        <v>-47621346.711108744</v>
      </c>
      <c r="G1314" s="10">
        <f t="shared" si="286"/>
        <v>365</v>
      </c>
      <c r="H1314" s="7">
        <f t="shared" si="294"/>
        <v>-162821.67187332278</v>
      </c>
      <c r="I1314" s="16">
        <f>SUMIFS('Filing Data'!$X:$X,'Filing Data'!$D:$D,'Benchmark Value'!$B1314)</f>
        <v>0</v>
      </c>
      <c r="J1314" s="16">
        <f t="shared" si="290"/>
        <v>114688091.45237686</v>
      </c>
      <c r="K1314" s="10">
        <f>SUM(I$11:I1313)</f>
        <v>85509449.152006909</v>
      </c>
      <c r="L1314" s="27">
        <f t="shared" si="287"/>
        <v>365</v>
      </c>
      <c r="M1314" s="7">
        <f t="shared" si="295"/>
        <v>314213.94918459415</v>
      </c>
      <c r="N1314" s="7">
        <f>IF(ISNA(VLOOKUP(B1314,'Distribution Data'!$G:$H,2,FALSE)),0,VLOOKUP(B1314,'Distribution Data'!$G:$H,2,FALSE))</f>
        <v>0</v>
      </c>
      <c r="O1314" s="16">
        <f>IF(ISNA(INDEX($C1313:$C$3618,MATCH(TRUE,INDEX($C1313:$C$3618&lt;&gt;$C1313,0),0))), O1313, INDEX($C1313:$C$3618,MATCH(TRUE,INDEX($C1313:$C$3618&lt;&gt;$C1313,0),0)))</f>
        <v>3494687980.1252527</v>
      </c>
      <c r="P1314" s="16">
        <f t="shared" si="285"/>
        <v>3195143296.1145172</v>
      </c>
      <c r="Q1314" s="27">
        <f t="shared" si="291"/>
        <v>98</v>
      </c>
      <c r="R1314" s="7">
        <f t="shared" si="296"/>
        <v>3056578.4082728112</v>
      </c>
      <c r="S1314" s="7">
        <f t="shared" si="288"/>
        <v>2579542.7872148943</v>
      </c>
      <c r="T1314" s="5">
        <f>VLOOKUP($B1314,'Benchmark Data'!$A:$B,2,FALSE)</f>
        <v>17.739999999999998</v>
      </c>
      <c r="U1314" s="12">
        <f t="shared" si="297"/>
        <v>-1.6896652851266045E-3</v>
      </c>
      <c r="V1314" s="7">
        <f t="shared" si="298"/>
        <v>3984850276.1827941</v>
      </c>
    </row>
    <row r="1315" spans="1:22" x14ac:dyDescent="0.25">
      <c r="A1315" s="5">
        <f t="shared" si="289"/>
        <v>2007</v>
      </c>
      <c r="B1315" s="6">
        <f t="shared" si="292"/>
        <v>39255</v>
      </c>
      <c r="C1315" s="7">
        <f>MAX(SUMIFS('Filing Data'!$V:$V,'Filing Data'!$D:$D,'Benchmark Value'!$B1315),C1314)</f>
        <v>3195143296.1145172</v>
      </c>
      <c r="D1315" s="7">
        <f>SUMIFS('Filing Data'!$Z:$Z,'Filing Data'!$D:$D,'Benchmark Value'!$B1315)</f>
        <v>0</v>
      </c>
      <c r="E1315" s="16">
        <f t="shared" si="293"/>
        <v>-59429910.233762808</v>
      </c>
      <c r="F1315" s="10">
        <f>SUM(D$11:D1314)</f>
        <v>-47621346.711108744</v>
      </c>
      <c r="G1315" s="10">
        <f t="shared" si="286"/>
        <v>365</v>
      </c>
      <c r="H1315" s="7">
        <f t="shared" si="294"/>
        <v>-162821.67187332278</v>
      </c>
      <c r="I1315" s="16">
        <f>SUMIFS('Filing Data'!$X:$X,'Filing Data'!$D:$D,'Benchmark Value'!$B1315)</f>
        <v>0</v>
      </c>
      <c r="J1315" s="16">
        <f t="shared" si="290"/>
        <v>114688091.45237686</v>
      </c>
      <c r="K1315" s="10">
        <f>SUM(I$11:I1314)</f>
        <v>85509449.152006909</v>
      </c>
      <c r="L1315" s="27">
        <f t="shared" si="287"/>
        <v>365</v>
      </c>
      <c r="M1315" s="7">
        <f t="shared" si="295"/>
        <v>314213.94918459415</v>
      </c>
      <c r="N1315" s="7">
        <f>IF(ISNA(VLOOKUP(B1315,'Distribution Data'!$G:$H,2,FALSE)),0,VLOOKUP(B1315,'Distribution Data'!$G:$H,2,FALSE))</f>
        <v>0</v>
      </c>
      <c r="O1315" s="16">
        <f>IF(ISNA(INDEX($C1314:$C$3618,MATCH(TRUE,INDEX($C1314:$C$3618&lt;&gt;$C1314,0),0))), O1314, INDEX($C1314:$C$3618,MATCH(TRUE,INDEX($C1314:$C$3618&lt;&gt;$C1314,0),0)))</f>
        <v>3494687980.1252527</v>
      </c>
      <c r="P1315" s="16">
        <f t="shared" si="285"/>
        <v>3195143296.1145172</v>
      </c>
      <c r="Q1315" s="27">
        <f t="shared" si="291"/>
        <v>98</v>
      </c>
      <c r="R1315" s="7">
        <f t="shared" si="296"/>
        <v>3056578.4082728112</v>
      </c>
      <c r="S1315" s="7">
        <f t="shared" si="288"/>
        <v>2579542.7872148943</v>
      </c>
      <c r="T1315" s="5">
        <f>VLOOKUP($B1315,'Benchmark Data'!$A:$B,2,FALSE)</f>
        <v>17.649999999999999</v>
      </c>
      <c r="U1315" s="12">
        <f t="shared" si="297"/>
        <v>-5.0861935021276347E-3</v>
      </c>
      <c r="V1315" s="7">
        <f t="shared" si="298"/>
        <v>3967213554.8856544</v>
      </c>
    </row>
    <row r="1316" spans="1:22" x14ac:dyDescent="0.25">
      <c r="A1316" s="5">
        <f t="shared" si="289"/>
        <v>2007</v>
      </c>
      <c r="B1316" s="6">
        <f t="shared" si="292"/>
        <v>39256</v>
      </c>
      <c r="C1316" s="7">
        <f>MAX(SUMIFS('Filing Data'!$V:$V,'Filing Data'!$D:$D,'Benchmark Value'!$B1316),C1315)</f>
        <v>3195143296.1145172</v>
      </c>
      <c r="D1316" s="7">
        <f>SUMIFS('Filing Data'!$Z:$Z,'Filing Data'!$D:$D,'Benchmark Value'!$B1316)</f>
        <v>0</v>
      </c>
      <c r="E1316" s="16">
        <f t="shared" si="293"/>
        <v>-59429910.233762808</v>
      </c>
      <c r="F1316" s="10">
        <f>SUM(D$11:D1315)</f>
        <v>-47621346.711108744</v>
      </c>
      <c r="G1316" s="10">
        <f t="shared" si="286"/>
        <v>365</v>
      </c>
      <c r="H1316" s="7">
        <f t="shared" si="294"/>
        <v>-162821.67187332278</v>
      </c>
      <c r="I1316" s="16">
        <f>SUMIFS('Filing Data'!$X:$X,'Filing Data'!$D:$D,'Benchmark Value'!$B1316)</f>
        <v>0</v>
      </c>
      <c r="J1316" s="16">
        <f t="shared" si="290"/>
        <v>114688091.45237686</v>
      </c>
      <c r="K1316" s="10">
        <f>SUM(I$11:I1315)</f>
        <v>85509449.152006909</v>
      </c>
      <c r="L1316" s="27">
        <f t="shared" si="287"/>
        <v>365</v>
      </c>
      <c r="M1316" s="7">
        <f t="shared" si="295"/>
        <v>314213.94918459415</v>
      </c>
      <c r="N1316" s="7">
        <f>IF(ISNA(VLOOKUP(B1316,'Distribution Data'!$G:$H,2,FALSE)),0,VLOOKUP(B1316,'Distribution Data'!$G:$H,2,FALSE))</f>
        <v>0</v>
      </c>
      <c r="O1316" s="16">
        <f>IF(ISNA(INDEX($C1315:$C$3618,MATCH(TRUE,INDEX($C1315:$C$3618&lt;&gt;$C1315,0),0))), O1315, INDEX($C1315:$C$3618,MATCH(TRUE,INDEX($C1315:$C$3618&lt;&gt;$C1315,0),0)))</f>
        <v>3494687980.1252527</v>
      </c>
      <c r="P1316" s="16">
        <f t="shared" si="285"/>
        <v>3195143296.1145172</v>
      </c>
      <c r="Q1316" s="27">
        <f t="shared" si="291"/>
        <v>98</v>
      </c>
      <c r="R1316" s="7">
        <f t="shared" si="296"/>
        <v>3056578.4082728112</v>
      </c>
      <c r="S1316" s="7">
        <f t="shared" si="288"/>
        <v>2579542.7872148943</v>
      </c>
      <c r="T1316" s="5">
        <f>VLOOKUP($B1316,'Benchmark Data'!$A:$B,2,FALSE)</f>
        <v>17.649999999999999</v>
      </c>
      <c r="U1316" s="12">
        <f t="shared" si="297"/>
        <v>0</v>
      </c>
      <c r="V1316" s="7">
        <f t="shared" si="298"/>
        <v>3969793097.6728692</v>
      </c>
    </row>
    <row r="1317" spans="1:22" x14ac:dyDescent="0.25">
      <c r="A1317" s="5">
        <f t="shared" si="289"/>
        <v>2007</v>
      </c>
      <c r="B1317" s="6">
        <f t="shared" si="292"/>
        <v>39257</v>
      </c>
      <c r="C1317" s="7">
        <f>MAX(SUMIFS('Filing Data'!$V:$V,'Filing Data'!$D:$D,'Benchmark Value'!$B1317),C1316)</f>
        <v>3195143296.1145172</v>
      </c>
      <c r="D1317" s="7">
        <f>SUMIFS('Filing Data'!$Z:$Z,'Filing Data'!$D:$D,'Benchmark Value'!$B1317)</f>
        <v>0</v>
      </c>
      <c r="E1317" s="16">
        <f t="shared" si="293"/>
        <v>-59429910.233762808</v>
      </c>
      <c r="F1317" s="10">
        <f>SUM(D$11:D1316)</f>
        <v>-47621346.711108744</v>
      </c>
      <c r="G1317" s="10">
        <f t="shared" si="286"/>
        <v>365</v>
      </c>
      <c r="H1317" s="7">
        <f t="shared" si="294"/>
        <v>-162821.67187332278</v>
      </c>
      <c r="I1317" s="16">
        <f>SUMIFS('Filing Data'!$X:$X,'Filing Data'!$D:$D,'Benchmark Value'!$B1317)</f>
        <v>0</v>
      </c>
      <c r="J1317" s="16">
        <f t="shared" si="290"/>
        <v>114688091.45237686</v>
      </c>
      <c r="K1317" s="10">
        <f>SUM(I$11:I1316)</f>
        <v>85509449.152006909</v>
      </c>
      <c r="L1317" s="27">
        <f t="shared" si="287"/>
        <v>365</v>
      </c>
      <c r="M1317" s="7">
        <f t="shared" si="295"/>
        <v>314213.94918459415</v>
      </c>
      <c r="N1317" s="7">
        <f>IF(ISNA(VLOOKUP(B1317,'Distribution Data'!$G:$H,2,FALSE)),0,VLOOKUP(B1317,'Distribution Data'!$G:$H,2,FALSE))</f>
        <v>0</v>
      </c>
      <c r="O1317" s="16">
        <f>IF(ISNA(INDEX($C1316:$C$3618,MATCH(TRUE,INDEX($C1316:$C$3618&lt;&gt;$C1316,0),0))), O1316, INDEX($C1316:$C$3618,MATCH(TRUE,INDEX($C1316:$C$3618&lt;&gt;$C1316,0),0)))</f>
        <v>3494687980.1252527</v>
      </c>
      <c r="P1317" s="16">
        <f t="shared" si="285"/>
        <v>3195143296.1145172</v>
      </c>
      <c r="Q1317" s="27">
        <f t="shared" si="291"/>
        <v>98</v>
      </c>
      <c r="R1317" s="7">
        <f t="shared" si="296"/>
        <v>3056578.4082728112</v>
      </c>
      <c r="S1317" s="7">
        <f t="shared" si="288"/>
        <v>2579542.7872148943</v>
      </c>
      <c r="T1317" s="5">
        <f>VLOOKUP($B1317,'Benchmark Data'!$A:$B,2,FALSE)</f>
        <v>17.649999999999999</v>
      </c>
      <c r="U1317" s="12">
        <f t="shared" si="297"/>
        <v>0</v>
      </c>
      <c r="V1317" s="7">
        <f t="shared" si="298"/>
        <v>3972372640.460084</v>
      </c>
    </row>
    <row r="1318" spans="1:22" x14ac:dyDescent="0.25">
      <c r="A1318" s="5">
        <f t="shared" si="289"/>
        <v>2007</v>
      </c>
      <c r="B1318" s="6">
        <f t="shared" si="292"/>
        <v>39258</v>
      </c>
      <c r="C1318" s="7">
        <f>MAX(SUMIFS('Filing Data'!$V:$V,'Filing Data'!$D:$D,'Benchmark Value'!$B1318),C1317)</f>
        <v>3195143296.1145172</v>
      </c>
      <c r="D1318" s="7">
        <f>SUMIFS('Filing Data'!$Z:$Z,'Filing Data'!$D:$D,'Benchmark Value'!$B1318)</f>
        <v>0</v>
      </c>
      <c r="E1318" s="16">
        <f t="shared" si="293"/>
        <v>-59429910.233762808</v>
      </c>
      <c r="F1318" s="10">
        <f>SUM(D$11:D1317)</f>
        <v>-47621346.711108744</v>
      </c>
      <c r="G1318" s="10">
        <f t="shared" si="286"/>
        <v>365</v>
      </c>
      <c r="H1318" s="7">
        <f t="shared" si="294"/>
        <v>-162821.67187332278</v>
      </c>
      <c r="I1318" s="16">
        <f>SUMIFS('Filing Data'!$X:$X,'Filing Data'!$D:$D,'Benchmark Value'!$B1318)</f>
        <v>0</v>
      </c>
      <c r="J1318" s="16">
        <f t="shared" si="290"/>
        <v>114688091.45237686</v>
      </c>
      <c r="K1318" s="10">
        <f>SUM(I$11:I1317)</f>
        <v>85509449.152006909</v>
      </c>
      <c r="L1318" s="27">
        <f t="shared" si="287"/>
        <v>365</v>
      </c>
      <c r="M1318" s="7">
        <f t="shared" si="295"/>
        <v>314213.94918459415</v>
      </c>
      <c r="N1318" s="7">
        <f>IF(ISNA(VLOOKUP(B1318,'Distribution Data'!$G:$H,2,FALSE)),0,VLOOKUP(B1318,'Distribution Data'!$G:$H,2,FALSE))</f>
        <v>0</v>
      </c>
      <c r="O1318" s="16">
        <f>IF(ISNA(INDEX($C1317:$C$3618,MATCH(TRUE,INDEX($C1317:$C$3618&lt;&gt;$C1317,0),0))), O1317, INDEX($C1317:$C$3618,MATCH(TRUE,INDEX($C1317:$C$3618&lt;&gt;$C1317,0),0)))</f>
        <v>3494687980.1252527</v>
      </c>
      <c r="P1318" s="16">
        <f t="shared" si="285"/>
        <v>3195143296.1145172</v>
      </c>
      <c r="Q1318" s="27">
        <f t="shared" si="291"/>
        <v>98</v>
      </c>
      <c r="R1318" s="7">
        <f t="shared" si="296"/>
        <v>3056578.4082728112</v>
      </c>
      <c r="S1318" s="7">
        <f t="shared" si="288"/>
        <v>2579542.7872148943</v>
      </c>
      <c r="T1318" s="5">
        <f>VLOOKUP($B1318,'Benchmark Data'!$A:$B,2,FALSE)</f>
        <v>17.39</v>
      </c>
      <c r="U1318" s="12">
        <f t="shared" si="297"/>
        <v>-1.4840455013113991E-2</v>
      </c>
      <c r="V1318" s="7">
        <f t="shared" si="298"/>
        <v>3916435645.7674341</v>
      </c>
    </row>
    <row r="1319" spans="1:22" x14ac:dyDescent="0.25">
      <c r="A1319" s="5">
        <f t="shared" si="289"/>
        <v>2007</v>
      </c>
      <c r="B1319" s="6">
        <f t="shared" si="292"/>
        <v>39259</v>
      </c>
      <c r="C1319" s="7">
        <f>MAX(SUMIFS('Filing Data'!$V:$V,'Filing Data'!$D:$D,'Benchmark Value'!$B1319),C1318)</f>
        <v>3195143296.1145172</v>
      </c>
      <c r="D1319" s="7">
        <f>SUMIFS('Filing Data'!$Z:$Z,'Filing Data'!$D:$D,'Benchmark Value'!$B1319)</f>
        <v>0</v>
      </c>
      <c r="E1319" s="16">
        <f t="shared" si="293"/>
        <v>-59429910.233762808</v>
      </c>
      <c r="F1319" s="10">
        <f>SUM(D$11:D1318)</f>
        <v>-47621346.711108744</v>
      </c>
      <c r="G1319" s="10">
        <f t="shared" si="286"/>
        <v>365</v>
      </c>
      <c r="H1319" s="7">
        <f t="shared" si="294"/>
        <v>-162821.67187332278</v>
      </c>
      <c r="I1319" s="16">
        <f>SUMIFS('Filing Data'!$X:$X,'Filing Data'!$D:$D,'Benchmark Value'!$B1319)</f>
        <v>0</v>
      </c>
      <c r="J1319" s="16">
        <f t="shared" si="290"/>
        <v>114688091.45237686</v>
      </c>
      <c r="K1319" s="10">
        <f>SUM(I$11:I1318)</f>
        <v>85509449.152006909</v>
      </c>
      <c r="L1319" s="27">
        <f t="shared" si="287"/>
        <v>365</v>
      </c>
      <c r="M1319" s="7">
        <f t="shared" si="295"/>
        <v>314213.94918459415</v>
      </c>
      <c r="N1319" s="7">
        <f>IF(ISNA(VLOOKUP(B1319,'Distribution Data'!$G:$H,2,FALSE)),0,VLOOKUP(B1319,'Distribution Data'!$G:$H,2,FALSE))</f>
        <v>0</v>
      </c>
      <c r="O1319" s="16">
        <f>IF(ISNA(INDEX($C1318:$C$3618,MATCH(TRUE,INDEX($C1318:$C$3618&lt;&gt;$C1318,0),0))), O1318, INDEX($C1318:$C$3618,MATCH(TRUE,INDEX($C1318:$C$3618&lt;&gt;$C1318,0),0)))</f>
        <v>3494687980.1252527</v>
      </c>
      <c r="P1319" s="16">
        <f t="shared" si="285"/>
        <v>3195143296.1145172</v>
      </c>
      <c r="Q1319" s="27">
        <f t="shared" si="291"/>
        <v>98</v>
      </c>
      <c r="R1319" s="7">
        <f t="shared" si="296"/>
        <v>3056578.4082728112</v>
      </c>
      <c r="S1319" s="7">
        <f t="shared" si="288"/>
        <v>2579542.7872148943</v>
      </c>
      <c r="T1319" s="5">
        <f>VLOOKUP($B1319,'Benchmark Data'!$A:$B,2,FALSE)</f>
        <v>17.36</v>
      </c>
      <c r="U1319" s="12">
        <f t="shared" si="297"/>
        <v>-1.7266191339876265E-3</v>
      </c>
      <c r="V1319" s="7">
        <f t="shared" si="298"/>
        <v>3912258830.3388338</v>
      </c>
    </row>
    <row r="1320" spans="1:22" x14ac:dyDescent="0.25">
      <c r="A1320" s="5">
        <f t="shared" si="289"/>
        <v>2007</v>
      </c>
      <c r="B1320" s="6">
        <f t="shared" si="292"/>
        <v>39260</v>
      </c>
      <c r="C1320" s="7">
        <f>MAX(SUMIFS('Filing Data'!$V:$V,'Filing Data'!$D:$D,'Benchmark Value'!$B1320),C1319)</f>
        <v>3195143296.1145172</v>
      </c>
      <c r="D1320" s="7">
        <f>SUMIFS('Filing Data'!$Z:$Z,'Filing Data'!$D:$D,'Benchmark Value'!$B1320)</f>
        <v>0</v>
      </c>
      <c r="E1320" s="16">
        <f t="shared" si="293"/>
        <v>-59429910.233762808</v>
      </c>
      <c r="F1320" s="10">
        <f>SUM(D$11:D1319)</f>
        <v>-47621346.711108744</v>
      </c>
      <c r="G1320" s="10">
        <f t="shared" si="286"/>
        <v>365</v>
      </c>
      <c r="H1320" s="7">
        <f t="shared" si="294"/>
        <v>-162821.67187332278</v>
      </c>
      <c r="I1320" s="16">
        <f>SUMIFS('Filing Data'!$X:$X,'Filing Data'!$D:$D,'Benchmark Value'!$B1320)</f>
        <v>0</v>
      </c>
      <c r="J1320" s="16">
        <f t="shared" si="290"/>
        <v>114688091.45237686</v>
      </c>
      <c r="K1320" s="10">
        <f>SUM(I$11:I1319)</f>
        <v>85509449.152006909</v>
      </c>
      <c r="L1320" s="27">
        <f t="shared" si="287"/>
        <v>365</v>
      </c>
      <c r="M1320" s="7">
        <f t="shared" si="295"/>
        <v>314213.94918459415</v>
      </c>
      <c r="N1320" s="7">
        <f>IF(ISNA(VLOOKUP(B1320,'Distribution Data'!$G:$H,2,FALSE)),0,VLOOKUP(B1320,'Distribution Data'!$G:$H,2,FALSE))</f>
        <v>0</v>
      </c>
      <c r="O1320" s="16">
        <f>IF(ISNA(INDEX($C1319:$C$3618,MATCH(TRUE,INDEX($C1319:$C$3618&lt;&gt;$C1319,0),0))), O1319, INDEX($C1319:$C$3618,MATCH(TRUE,INDEX($C1319:$C$3618&lt;&gt;$C1319,0),0)))</f>
        <v>3494687980.1252527</v>
      </c>
      <c r="P1320" s="16">
        <f t="shared" si="285"/>
        <v>3195143296.1145172</v>
      </c>
      <c r="Q1320" s="27">
        <f t="shared" si="291"/>
        <v>98</v>
      </c>
      <c r="R1320" s="7">
        <f t="shared" si="296"/>
        <v>3056578.4082728112</v>
      </c>
      <c r="S1320" s="7">
        <f t="shared" si="288"/>
        <v>2579542.7872148943</v>
      </c>
      <c r="T1320" s="5">
        <f>VLOOKUP($B1320,'Benchmark Data'!$A:$B,2,FALSE)</f>
        <v>17.77</v>
      </c>
      <c r="U1320" s="12">
        <f t="shared" si="297"/>
        <v>2.334293293435585E-2</v>
      </c>
      <c r="V1320" s="7">
        <f t="shared" si="298"/>
        <v>4007236191.1236825</v>
      </c>
    </row>
    <row r="1321" spans="1:22" x14ac:dyDescent="0.25">
      <c r="A1321" s="5">
        <f t="shared" si="289"/>
        <v>2007</v>
      </c>
      <c r="B1321" s="6">
        <f t="shared" si="292"/>
        <v>39261</v>
      </c>
      <c r="C1321" s="7">
        <f>MAX(SUMIFS('Filing Data'!$V:$V,'Filing Data'!$D:$D,'Benchmark Value'!$B1321),C1320)</f>
        <v>3195143296.1145172</v>
      </c>
      <c r="D1321" s="7">
        <f>SUMIFS('Filing Data'!$Z:$Z,'Filing Data'!$D:$D,'Benchmark Value'!$B1321)</f>
        <v>0</v>
      </c>
      <c r="E1321" s="16">
        <f t="shared" si="293"/>
        <v>-59429910.233762808</v>
      </c>
      <c r="F1321" s="10">
        <f>SUM(D$11:D1320)</f>
        <v>-47621346.711108744</v>
      </c>
      <c r="G1321" s="10">
        <f t="shared" si="286"/>
        <v>365</v>
      </c>
      <c r="H1321" s="7">
        <f t="shared" si="294"/>
        <v>-162821.67187332278</v>
      </c>
      <c r="I1321" s="16">
        <f>SUMIFS('Filing Data'!$X:$X,'Filing Data'!$D:$D,'Benchmark Value'!$B1321)</f>
        <v>0</v>
      </c>
      <c r="J1321" s="16">
        <f t="shared" si="290"/>
        <v>114688091.45237686</v>
      </c>
      <c r="K1321" s="10">
        <f>SUM(I$11:I1320)</f>
        <v>85509449.152006909</v>
      </c>
      <c r="L1321" s="27">
        <f t="shared" si="287"/>
        <v>365</v>
      </c>
      <c r="M1321" s="7">
        <f t="shared" si="295"/>
        <v>314213.94918459415</v>
      </c>
      <c r="N1321" s="7">
        <f>IF(ISNA(VLOOKUP(B1321,'Distribution Data'!$G:$H,2,FALSE)),0,VLOOKUP(B1321,'Distribution Data'!$G:$H,2,FALSE))</f>
        <v>0</v>
      </c>
      <c r="O1321" s="16">
        <f>IF(ISNA(INDEX($C1320:$C$3618,MATCH(TRUE,INDEX($C1320:$C$3618&lt;&gt;$C1320,0),0))), O1320, INDEX($C1320:$C$3618,MATCH(TRUE,INDEX($C1320:$C$3618&lt;&gt;$C1320,0),0)))</f>
        <v>3494687980.1252527</v>
      </c>
      <c r="P1321" s="16">
        <f t="shared" si="285"/>
        <v>3195143296.1145172</v>
      </c>
      <c r="Q1321" s="27">
        <f t="shared" si="291"/>
        <v>98</v>
      </c>
      <c r="R1321" s="7">
        <f t="shared" si="296"/>
        <v>3056578.4082728112</v>
      </c>
      <c r="S1321" s="7">
        <f t="shared" si="288"/>
        <v>2579542.7872148943</v>
      </c>
      <c r="T1321" s="5">
        <f>VLOOKUP($B1321,'Benchmark Data'!$A:$B,2,FALSE)</f>
        <v>17.649999999999999</v>
      </c>
      <c r="U1321" s="12">
        <f t="shared" si="297"/>
        <v>-6.775858787254254E-3</v>
      </c>
      <c r="V1321" s="7">
        <f t="shared" si="298"/>
        <v>3982755050.5718513</v>
      </c>
    </row>
    <row r="1322" spans="1:22" x14ac:dyDescent="0.25">
      <c r="A1322" s="5">
        <f t="shared" si="289"/>
        <v>2007</v>
      </c>
      <c r="B1322" s="6">
        <f t="shared" si="292"/>
        <v>39262</v>
      </c>
      <c r="C1322" s="7">
        <f>MAX(SUMIFS('Filing Data'!$V:$V,'Filing Data'!$D:$D,'Benchmark Value'!$B1322),C1321)</f>
        <v>3195143296.1145172</v>
      </c>
      <c r="D1322" s="7">
        <f>SUMIFS('Filing Data'!$Z:$Z,'Filing Data'!$D:$D,'Benchmark Value'!$B1322)</f>
        <v>0</v>
      </c>
      <c r="E1322" s="16">
        <f t="shared" si="293"/>
        <v>-59429910.233762808</v>
      </c>
      <c r="F1322" s="10">
        <f>SUM(D$11:D1321)</f>
        <v>-47621346.711108744</v>
      </c>
      <c r="G1322" s="10">
        <f t="shared" si="286"/>
        <v>365</v>
      </c>
      <c r="H1322" s="7">
        <f t="shared" si="294"/>
        <v>-162821.67187332278</v>
      </c>
      <c r="I1322" s="16">
        <f>SUMIFS('Filing Data'!$X:$X,'Filing Data'!$D:$D,'Benchmark Value'!$B1322)</f>
        <v>0</v>
      </c>
      <c r="J1322" s="16">
        <f t="shared" si="290"/>
        <v>114688091.45237686</v>
      </c>
      <c r="K1322" s="10">
        <f>SUM(I$11:I1321)</f>
        <v>85509449.152006909</v>
      </c>
      <c r="L1322" s="27">
        <f t="shared" si="287"/>
        <v>365</v>
      </c>
      <c r="M1322" s="7">
        <f t="shared" si="295"/>
        <v>314213.94918459415</v>
      </c>
      <c r="N1322" s="7">
        <f>IF(ISNA(VLOOKUP(B1322,'Distribution Data'!$G:$H,2,FALSE)),0,VLOOKUP(B1322,'Distribution Data'!$G:$H,2,FALSE))</f>
        <v>0</v>
      </c>
      <c r="O1322" s="16">
        <f>IF(ISNA(INDEX($C1321:$C$3618,MATCH(TRUE,INDEX($C1321:$C$3618&lt;&gt;$C1321,0),0))), O1321, INDEX($C1321:$C$3618,MATCH(TRUE,INDEX($C1321:$C$3618&lt;&gt;$C1321,0),0)))</f>
        <v>3494687980.1252527</v>
      </c>
      <c r="P1322" s="16">
        <f t="shared" si="285"/>
        <v>3195143296.1145172</v>
      </c>
      <c r="Q1322" s="27">
        <f t="shared" si="291"/>
        <v>98</v>
      </c>
      <c r="R1322" s="7">
        <f t="shared" si="296"/>
        <v>3056578.4082728112</v>
      </c>
      <c r="S1322" s="7">
        <f t="shared" si="288"/>
        <v>2579542.7872148943</v>
      </c>
      <c r="T1322" s="5">
        <f>VLOOKUP($B1322,'Benchmark Data'!$A:$B,2,FALSE)</f>
        <v>17.57</v>
      </c>
      <c r="U1322" s="12">
        <f t="shared" si="297"/>
        <v>-4.5428811802998969E-3</v>
      </c>
      <c r="V1322" s="7">
        <f t="shared" si="298"/>
        <v>3967282445.8210635</v>
      </c>
    </row>
    <row r="1323" spans="1:22" x14ac:dyDescent="0.25">
      <c r="A1323" s="5">
        <f t="shared" si="289"/>
        <v>2007</v>
      </c>
      <c r="B1323" s="6">
        <f t="shared" si="292"/>
        <v>39263</v>
      </c>
      <c r="C1323" s="7">
        <f>MAX(SUMIFS('Filing Data'!$V:$V,'Filing Data'!$D:$D,'Benchmark Value'!$B1323),C1322)</f>
        <v>3195143296.1145172</v>
      </c>
      <c r="D1323" s="7">
        <f>SUMIFS('Filing Data'!$Z:$Z,'Filing Data'!$D:$D,'Benchmark Value'!$B1323)</f>
        <v>0</v>
      </c>
      <c r="E1323" s="16">
        <f t="shared" si="293"/>
        <v>-59429910.233762808</v>
      </c>
      <c r="F1323" s="10">
        <f>SUM(D$11:D1322)</f>
        <v>-47621346.711108744</v>
      </c>
      <c r="G1323" s="10">
        <f t="shared" si="286"/>
        <v>365</v>
      </c>
      <c r="H1323" s="7">
        <f t="shared" si="294"/>
        <v>-162821.67187332278</v>
      </c>
      <c r="I1323" s="16">
        <f>SUMIFS('Filing Data'!$X:$X,'Filing Data'!$D:$D,'Benchmark Value'!$B1323)</f>
        <v>0</v>
      </c>
      <c r="J1323" s="16">
        <f t="shared" si="290"/>
        <v>114688091.45237686</v>
      </c>
      <c r="K1323" s="10">
        <f>SUM(I$11:I1322)</f>
        <v>85509449.152006909</v>
      </c>
      <c r="L1323" s="27">
        <f t="shared" si="287"/>
        <v>365</v>
      </c>
      <c r="M1323" s="7">
        <f t="shared" si="295"/>
        <v>314213.94918459415</v>
      </c>
      <c r="N1323" s="7">
        <f>IF(ISNA(VLOOKUP(B1323,'Distribution Data'!$G:$H,2,FALSE)),0,VLOOKUP(B1323,'Distribution Data'!$G:$H,2,FALSE))</f>
        <v>19975944.621206615</v>
      </c>
      <c r="O1323" s="16">
        <f>IF(ISNA(INDEX($C1322:$C$3618,MATCH(TRUE,INDEX($C1322:$C$3618&lt;&gt;$C1322,0),0))), O1322, INDEX($C1322:$C$3618,MATCH(TRUE,INDEX($C1322:$C$3618&lt;&gt;$C1322,0),0)))</f>
        <v>3494687980.1252527</v>
      </c>
      <c r="P1323" s="16">
        <f t="shared" si="285"/>
        <v>3195143296.1145172</v>
      </c>
      <c r="Q1323" s="27">
        <f t="shared" si="291"/>
        <v>98</v>
      </c>
      <c r="R1323" s="7">
        <f t="shared" si="296"/>
        <v>3056578.4082728112</v>
      </c>
      <c r="S1323" s="7">
        <f t="shared" si="288"/>
        <v>-17396401.833991721</v>
      </c>
      <c r="T1323" s="5">
        <f>VLOOKUP($B1323,'Benchmark Data'!$A:$B,2,FALSE)</f>
        <v>17.57</v>
      </c>
      <c r="U1323" s="12">
        <f t="shared" si="297"/>
        <v>0</v>
      </c>
      <c r="V1323" s="7">
        <f t="shared" si="298"/>
        <v>3949886043.987072</v>
      </c>
    </row>
    <row r="1324" spans="1:22" x14ac:dyDescent="0.25">
      <c r="A1324" s="5">
        <f t="shared" si="289"/>
        <v>2007</v>
      </c>
      <c r="B1324" s="6">
        <f t="shared" si="292"/>
        <v>39264</v>
      </c>
      <c r="C1324" s="7">
        <f>MAX(SUMIFS('Filing Data'!$V:$V,'Filing Data'!$D:$D,'Benchmark Value'!$B1324),C1323)</f>
        <v>3195143296.1145172</v>
      </c>
      <c r="D1324" s="7">
        <f>SUMIFS('Filing Data'!$Z:$Z,'Filing Data'!$D:$D,'Benchmark Value'!$B1324)</f>
        <v>0</v>
      </c>
      <c r="E1324" s="16">
        <f t="shared" si="293"/>
        <v>-59429910.233762808</v>
      </c>
      <c r="F1324" s="10">
        <f>SUM(D$11:D1323)</f>
        <v>-47621346.711108744</v>
      </c>
      <c r="G1324" s="10">
        <f t="shared" si="286"/>
        <v>365</v>
      </c>
      <c r="H1324" s="7">
        <f t="shared" si="294"/>
        <v>-162821.67187332278</v>
      </c>
      <c r="I1324" s="16">
        <f>SUMIFS('Filing Data'!$X:$X,'Filing Data'!$D:$D,'Benchmark Value'!$B1324)</f>
        <v>0</v>
      </c>
      <c r="J1324" s="16">
        <f t="shared" si="290"/>
        <v>114688091.45237686</v>
      </c>
      <c r="K1324" s="10">
        <f>SUM(I$11:I1323)</f>
        <v>85509449.152006909</v>
      </c>
      <c r="L1324" s="27">
        <f t="shared" si="287"/>
        <v>365</v>
      </c>
      <c r="M1324" s="7">
        <f t="shared" si="295"/>
        <v>314213.94918459415</v>
      </c>
      <c r="N1324" s="7">
        <f>IF(ISNA(VLOOKUP(B1324,'Distribution Data'!$G:$H,2,FALSE)),0,VLOOKUP(B1324,'Distribution Data'!$G:$H,2,FALSE))</f>
        <v>0</v>
      </c>
      <c r="O1324" s="16">
        <f>IF(ISNA(INDEX($C1323:$C$3618,MATCH(TRUE,INDEX($C1323:$C$3618&lt;&gt;$C1323,0),0))), O1323, INDEX($C1323:$C$3618,MATCH(TRUE,INDEX($C1323:$C$3618&lt;&gt;$C1323,0),0)))</f>
        <v>3494687980.1252527</v>
      </c>
      <c r="P1324" s="16">
        <f t="shared" si="285"/>
        <v>3195143296.1145172</v>
      </c>
      <c r="Q1324" s="27">
        <f t="shared" si="291"/>
        <v>98</v>
      </c>
      <c r="R1324" s="7">
        <f t="shared" si="296"/>
        <v>3056578.4082728112</v>
      </c>
      <c r="S1324" s="7">
        <f t="shared" si="288"/>
        <v>2579542.7872148943</v>
      </c>
      <c r="T1324" s="5">
        <f>VLOOKUP($B1324,'Benchmark Data'!$A:$B,2,FALSE)</f>
        <v>17.57</v>
      </c>
      <c r="U1324" s="12">
        <f t="shared" si="297"/>
        <v>0</v>
      </c>
      <c r="V1324" s="7">
        <f t="shared" si="298"/>
        <v>3952465586.7742867</v>
      </c>
    </row>
    <row r="1325" spans="1:22" x14ac:dyDescent="0.25">
      <c r="A1325" s="5">
        <f t="shared" si="289"/>
        <v>2007</v>
      </c>
      <c r="B1325" s="6">
        <f t="shared" si="292"/>
        <v>39265</v>
      </c>
      <c r="C1325" s="7">
        <f>MAX(SUMIFS('Filing Data'!$V:$V,'Filing Data'!$D:$D,'Benchmark Value'!$B1325),C1324)</f>
        <v>3195143296.1145172</v>
      </c>
      <c r="D1325" s="7">
        <f>SUMIFS('Filing Data'!$Z:$Z,'Filing Data'!$D:$D,'Benchmark Value'!$B1325)</f>
        <v>0</v>
      </c>
      <c r="E1325" s="16">
        <f t="shared" si="293"/>
        <v>-59429910.233762808</v>
      </c>
      <c r="F1325" s="10">
        <f>SUM(D$11:D1324)</f>
        <v>-47621346.711108744</v>
      </c>
      <c r="G1325" s="10">
        <f t="shared" si="286"/>
        <v>365</v>
      </c>
      <c r="H1325" s="7">
        <f t="shared" si="294"/>
        <v>-162821.67187332278</v>
      </c>
      <c r="I1325" s="16">
        <f>SUMIFS('Filing Data'!$X:$X,'Filing Data'!$D:$D,'Benchmark Value'!$B1325)</f>
        <v>0</v>
      </c>
      <c r="J1325" s="16">
        <f t="shared" si="290"/>
        <v>114688091.45237686</v>
      </c>
      <c r="K1325" s="10">
        <f>SUM(I$11:I1324)</f>
        <v>85509449.152006909</v>
      </c>
      <c r="L1325" s="27">
        <f t="shared" si="287"/>
        <v>365</v>
      </c>
      <c r="M1325" s="7">
        <f t="shared" si="295"/>
        <v>314213.94918459415</v>
      </c>
      <c r="N1325" s="7">
        <f>IF(ISNA(VLOOKUP(B1325,'Distribution Data'!$G:$H,2,FALSE)),0,VLOOKUP(B1325,'Distribution Data'!$G:$H,2,FALSE))</f>
        <v>0</v>
      </c>
      <c r="O1325" s="16">
        <f>IF(ISNA(INDEX($C1324:$C$3618,MATCH(TRUE,INDEX($C1324:$C$3618&lt;&gt;$C1324,0),0))), O1324, INDEX($C1324:$C$3618,MATCH(TRUE,INDEX($C1324:$C$3618&lt;&gt;$C1324,0),0)))</f>
        <v>3494687980.1252527</v>
      </c>
      <c r="P1325" s="16">
        <f t="shared" si="285"/>
        <v>3195143296.1145172</v>
      </c>
      <c r="Q1325" s="27">
        <f t="shared" si="291"/>
        <v>98</v>
      </c>
      <c r="R1325" s="7">
        <f t="shared" si="296"/>
        <v>3056578.4082728112</v>
      </c>
      <c r="S1325" s="7">
        <f t="shared" si="288"/>
        <v>2579542.7872148943</v>
      </c>
      <c r="T1325" s="5">
        <f>VLOOKUP($B1325,'Benchmark Data'!$A:$B,2,FALSE)</f>
        <v>18.02</v>
      </c>
      <c r="U1325" s="12">
        <f t="shared" si="297"/>
        <v>2.5289349981186041E-2</v>
      </c>
      <c r="V1325" s="7">
        <f t="shared" si="298"/>
        <v>4056275039.2967563</v>
      </c>
    </row>
    <row r="1326" spans="1:22" x14ac:dyDescent="0.25">
      <c r="A1326" s="5">
        <f t="shared" si="289"/>
        <v>2007</v>
      </c>
      <c r="B1326" s="6">
        <f t="shared" si="292"/>
        <v>39266</v>
      </c>
      <c r="C1326" s="7">
        <f>MAX(SUMIFS('Filing Data'!$V:$V,'Filing Data'!$D:$D,'Benchmark Value'!$B1326),C1325)</f>
        <v>3195143296.1145172</v>
      </c>
      <c r="D1326" s="7">
        <f>SUMIFS('Filing Data'!$Z:$Z,'Filing Data'!$D:$D,'Benchmark Value'!$B1326)</f>
        <v>0</v>
      </c>
      <c r="E1326" s="16">
        <f t="shared" si="293"/>
        <v>-59429910.233762808</v>
      </c>
      <c r="F1326" s="10">
        <f>SUM(D$11:D1325)</f>
        <v>-47621346.711108744</v>
      </c>
      <c r="G1326" s="10">
        <f t="shared" si="286"/>
        <v>365</v>
      </c>
      <c r="H1326" s="7">
        <f t="shared" si="294"/>
        <v>-162821.67187332278</v>
      </c>
      <c r="I1326" s="16">
        <f>SUMIFS('Filing Data'!$X:$X,'Filing Data'!$D:$D,'Benchmark Value'!$B1326)</f>
        <v>0</v>
      </c>
      <c r="J1326" s="16">
        <f t="shared" si="290"/>
        <v>114688091.45237686</v>
      </c>
      <c r="K1326" s="10">
        <f>SUM(I$11:I1325)</f>
        <v>85509449.152006909</v>
      </c>
      <c r="L1326" s="27">
        <f t="shared" si="287"/>
        <v>365</v>
      </c>
      <c r="M1326" s="7">
        <f t="shared" si="295"/>
        <v>314213.94918459415</v>
      </c>
      <c r="N1326" s="7">
        <f>IF(ISNA(VLOOKUP(B1326,'Distribution Data'!$G:$H,2,FALSE)),0,VLOOKUP(B1326,'Distribution Data'!$G:$H,2,FALSE))</f>
        <v>0</v>
      </c>
      <c r="O1326" s="16">
        <f>IF(ISNA(INDEX($C1325:$C$3618,MATCH(TRUE,INDEX($C1325:$C$3618&lt;&gt;$C1325,0),0))), O1325, INDEX($C1325:$C$3618,MATCH(TRUE,INDEX($C1325:$C$3618&lt;&gt;$C1325,0),0)))</f>
        <v>3494687980.1252527</v>
      </c>
      <c r="P1326" s="16">
        <f t="shared" si="285"/>
        <v>3195143296.1145172</v>
      </c>
      <c r="Q1326" s="27">
        <f t="shared" si="291"/>
        <v>98</v>
      </c>
      <c r="R1326" s="7">
        <f t="shared" si="296"/>
        <v>3056578.4082728112</v>
      </c>
      <c r="S1326" s="7">
        <f t="shared" si="288"/>
        <v>2579542.7872148943</v>
      </c>
      <c r="T1326" s="5">
        <f>VLOOKUP($B1326,'Benchmark Data'!$A:$B,2,FALSE)</f>
        <v>17.98</v>
      </c>
      <c r="U1326" s="12">
        <f t="shared" si="297"/>
        <v>-2.2222231367175558E-3</v>
      </c>
      <c r="V1326" s="7">
        <f t="shared" si="298"/>
        <v>4049850641.9301496</v>
      </c>
    </row>
    <row r="1327" spans="1:22" x14ac:dyDescent="0.25">
      <c r="A1327" s="5">
        <f t="shared" si="289"/>
        <v>2007</v>
      </c>
      <c r="B1327" s="6">
        <f t="shared" si="292"/>
        <v>39267</v>
      </c>
      <c r="C1327" s="7">
        <f>MAX(SUMIFS('Filing Data'!$V:$V,'Filing Data'!$D:$D,'Benchmark Value'!$B1327),C1326)</f>
        <v>3195143296.1145172</v>
      </c>
      <c r="D1327" s="7">
        <f>SUMIFS('Filing Data'!$Z:$Z,'Filing Data'!$D:$D,'Benchmark Value'!$B1327)</f>
        <v>0</v>
      </c>
      <c r="E1327" s="16">
        <f t="shared" si="293"/>
        <v>-59429910.233762808</v>
      </c>
      <c r="F1327" s="10">
        <f>SUM(D$11:D1326)</f>
        <v>-47621346.711108744</v>
      </c>
      <c r="G1327" s="10">
        <f t="shared" si="286"/>
        <v>365</v>
      </c>
      <c r="H1327" s="7">
        <f t="shared" si="294"/>
        <v>-162821.67187332278</v>
      </c>
      <c r="I1327" s="16">
        <f>SUMIFS('Filing Data'!$X:$X,'Filing Data'!$D:$D,'Benchmark Value'!$B1327)</f>
        <v>0</v>
      </c>
      <c r="J1327" s="16">
        <f t="shared" si="290"/>
        <v>114688091.45237686</v>
      </c>
      <c r="K1327" s="10">
        <f>SUM(I$11:I1326)</f>
        <v>85509449.152006909</v>
      </c>
      <c r="L1327" s="27">
        <f t="shared" si="287"/>
        <v>365</v>
      </c>
      <c r="M1327" s="7">
        <f t="shared" si="295"/>
        <v>314213.94918459415</v>
      </c>
      <c r="N1327" s="7">
        <f>IF(ISNA(VLOOKUP(B1327,'Distribution Data'!$G:$H,2,FALSE)),0,VLOOKUP(B1327,'Distribution Data'!$G:$H,2,FALSE))</f>
        <v>0</v>
      </c>
      <c r="O1327" s="16">
        <f>IF(ISNA(INDEX($C1326:$C$3618,MATCH(TRUE,INDEX($C1326:$C$3618&lt;&gt;$C1326,0),0))), O1326, INDEX($C1326:$C$3618,MATCH(TRUE,INDEX($C1326:$C$3618&lt;&gt;$C1326,0),0)))</f>
        <v>3494687980.1252527</v>
      </c>
      <c r="P1327" s="16">
        <f t="shared" si="285"/>
        <v>3195143296.1145172</v>
      </c>
      <c r="Q1327" s="27">
        <f t="shared" si="291"/>
        <v>98</v>
      </c>
      <c r="R1327" s="7">
        <f t="shared" si="296"/>
        <v>3056578.4082728112</v>
      </c>
      <c r="S1327" s="7">
        <f t="shared" si="288"/>
        <v>2579542.7872148943</v>
      </c>
      <c r="T1327" s="5">
        <f>VLOOKUP($B1327,'Benchmark Data'!$A:$B,2,FALSE)</f>
        <v>17.98</v>
      </c>
      <c r="U1327" s="12">
        <f t="shared" si="297"/>
        <v>0</v>
      </c>
      <c r="V1327" s="7">
        <f t="shared" si="298"/>
        <v>4052430184.7173643</v>
      </c>
    </row>
    <row r="1328" spans="1:22" x14ac:dyDescent="0.25">
      <c r="A1328" s="5">
        <f t="shared" si="289"/>
        <v>2007</v>
      </c>
      <c r="B1328" s="6">
        <f t="shared" si="292"/>
        <v>39268</v>
      </c>
      <c r="C1328" s="7">
        <f>MAX(SUMIFS('Filing Data'!$V:$V,'Filing Data'!$D:$D,'Benchmark Value'!$B1328),C1327)</f>
        <v>3195143296.1145172</v>
      </c>
      <c r="D1328" s="7">
        <f>SUMIFS('Filing Data'!$Z:$Z,'Filing Data'!$D:$D,'Benchmark Value'!$B1328)</f>
        <v>0</v>
      </c>
      <c r="E1328" s="16">
        <f t="shared" si="293"/>
        <v>-59429910.233762808</v>
      </c>
      <c r="F1328" s="10">
        <f>SUM(D$11:D1327)</f>
        <v>-47621346.711108744</v>
      </c>
      <c r="G1328" s="10">
        <f t="shared" si="286"/>
        <v>365</v>
      </c>
      <c r="H1328" s="7">
        <f t="shared" si="294"/>
        <v>-162821.67187332278</v>
      </c>
      <c r="I1328" s="16">
        <f>SUMIFS('Filing Data'!$X:$X,'Filing Data'!$D:$D,'Benchmark Value'!$B1328)</f>
        <v>0</v>
      </c>
      <c r="J1328" s="16">
        <f t="shared" si="290"/>
        <v>114688091.45237686</v>
      </c>
      <c r="K1328" s="10">
        <f>SUM(I$11:I1327)</f>
        <v>85509449.152006909</v>
      </c>
      <c r="L1328" s="27">
        <f t="shared" si="287"/>
        <v>365</v>
      </c>
      <c r="M1328" s="7">
        <f t="shared" si="295"/>
        <v>314213.94918459415</v>
      </c>
      <c r="N1328" s="7">
        <f>IF(ISNA(VLOOKUP(B1328,'Distribution Data'!$G:$H,2,FALSE)),0,VLOOKUP(B1328,'Distribution Data'!$G:$H,2,FALSE))</f>
        <v>0</v>
      </c>
      <c r="O1328" s="16">
        <f>IF(ISNA(INDEX($C1327:$C$3618,MATCH(TRUE,INDEX($C1327:$C$3618&lt;&gt;$C1327,0),0))), O1327, INDEX($C1327:$C$3618,MATCH(TRUE,INDEX($C1327:$C$3618&lt;&gt;$C1327,0),0)))</f>
        <v>3494687980.1252527</v>
      </c>
      <c r="P1328" s="16">
        <f t="shared" si="285"/>
        <v>3195143296.1145172</v>
      </c>
      <c r="Q1328" s="27">
        <f t="shared" si="291"/>
        <v>98</v>
      </c>
      <c r="R1328" s="7">
        <f t="shared" si="296"/>
        <v>3056578.4082728112</v>
      </c>
      <c r="S1328" s="7">
        <f t="shared" si="288"/>
        <v>2579542.7872148943</v>
      </c>
      <c r="T1328" s="5">
        <f>VLOOKUP($B1328,'Benchmark Data'!$A:$B,2,FALSE)</f>
        <v>18.260000000000002</v>
      </c>
      <c r="U1328" s="12">
        <f t="shared" si="297"/>
        <v>1.5452846123348211E-2</v>
      </c>
      <c r="V1328" s="7">
        <f t="shared" si="298"/>
        <v>4118117650.2921686</v>
      </c>
    </row>
    <row r="1329" spans="1:22" x14ac:dyDescent="0.25">
      <c r="A1329" s="5">
        <f t="shared" si="289"/>
        <v>2007</v>
      </c>
      <c r="B1329" s="6">
        <f t="shared" si="292"/>
        <v>39269</v>
      </c>
      <c r="C1329" s="7">
        <f>MAX(SUMIFS('Filing Data'!$V:$V,'Filing Data'!$D:$D,'Benchmark Value'!$B1329),C1328)</f>
        <v>3195143296.1145172</v>
      </c>
      <c r="D1329" s="7">
        <f>SUMIFS('Filing Data'!$Z:$Z,'Filing Data'!$D:$D,'Benchmark Value'!$B1329)</f>
        <v>0</v>
      </c>
      <c r="E1329" s="16">
        <f t="shared" si="293"/>
        <v>-59429910.233762808</v>
      </c>
      <c r="F1329" s="10">
        <f>SUM(D$11:D1328)</f>
        <v>-47621346.711108744</v>
      </c>
      <c r="G1329" s="10">
        <f t="shared" si="286"/>
        <v>365</v>
      </c>
      <c r="H1329" s="7">
        <f t="shared" si="294"/>
        <v>-162821.67187332278</v>
      </c>
      <c r="I1329" s="16">
        <f>SUMIFS('Filing Data'!$X:$X,'Filing Data'!$D:$D,'Benchmark Value'!$B1329)</f>
        <v>0</v>
      </c>
      <c r="J1329" s="16">
        <f t="shared" si="290"/>
        <v>114688091.45237686</v>
      </c>
      <c r="K1329" s="10">
        <f>SUM(I$11:I1328)</f>
        <v>85509449.152006909</v>
      </c>
      <c r="L1329" s="27">
        <f t="shared" si="287"/>
        <v>365</v>
      </c>
      <c r="M1329" s="7">
        <f t="shared" si="295"/>
        <v>314213.94918459415</v>
      </c>
      <c r="N1329" s="7">
        <f>IF(ISNA(VLOOKUP(B1329,'Distribution Data'!$G:$H,2,FALSE)),0,VLOOKUP(B1329,'Distribution Data'!$G:$H,2,FALSE))</f>
        <v>0</v>
      </c>
      <c r="O1329" s="16">
        <f>IF(ISNA(INDEX($C1328:$C$3618,MATCH(TRUE,INDEX($C1328:$C$3618&lt;&gt;$C1328,0),0))), O1328, INDEX($C1328:$C$3618,MATCH(TRUE,INDEX($C1328:$C$3618&lt;&gt;$C1328,0),0)))</f>
        <v>3494687980.1252527</v>
      </c>
      <c r="P1329" s="16">
        <f t="shared" si="285"/>
        <v>3195143296.1145172</v>
      </c>
      <c r="Q1329" s="27">
        <f t="shared" si="291"/>
        <v>98</v>
      </c>
      <c r="R1329" s="7">
        <f t="shared" si="296"/>
        <v>3056578.4082728112</v>
      </c>
      <c r="S1329" s="7">
        <f t="shared" si="288"/>
        <v>2579542.7872148943</v>
      </c>
      <c r="T1329" s="5">
        <f>VLOOKUP($B1329,'Benchmark Data'!$A:$B,2,FALSE)</f>
        <v>18.23</v>
      </c>
      <c r="U1329" s="12">
        <f t="shared" si="297"/>
        <v>-1.6442864762507899E-3</v>
      </c>
      <c r="V1329" s="7">
        <f t="shared" si="298"/>
        <v>4113931391.9014659</v>
      </c>
    </row>
    <row r="1330" spans="1:22" x14ac:dyDescent="0.25">
      <c r="A1330" s="5">
        <f t="shared" si="289"/>
        <v>2007</v>
      </c>
      <c r="B1330" s="6">
        <f t="shared" si="292"/>
        <v>39270</v>
      </c>
      <c r="C1330" s="7">
        <f>MAX(SUMIFS('Filing Data'!$V:$V,'Filing Data'!$D:$D,'Benchmark Value'!$B1330),C1329)</f>
        <v>3195143296.1145172</v>
      </c>
      <c r="D1330" s="7">
        <f>SUMIFS('Filing Data'!$Z:$Z,'Filing Data'!$D:$D,'Benchmark Value'!$B1330)</f>
        <v>0</v>
      </c>
      <c r="E1330" s="16">
        <f t="shared" si="293"/>
        <v>-59429910.233762808</v>
      </c>
      <c r="F1330" s="10">
        <f>SUM(D$11:D1329)</f>
        <v>-47621346.711108744</v>
      </c>
      <c r="G1330" s="10">
        <f t="shared" si="286"/>
        <v>365</v>
      </c>
      <c r="H1330" s="7">
        <f t="shared" si="294"/>
        <v>-162821.67187332278</v>
      </c>
      <c r="I1330" s="16">
        <f>SUMIFS('Filing Data'!$X:$X,'Filing Data'!$D:$D,'Benchmark Value'!$B1330)</f>
        <v>0</v>
      </c>
      <c r="J1330" s="16">
        <f t="shared" si="290"/>
        <v>114688091.45237686</v>
      </c>
      <c r="K1330" s="10">
        <f>SUM(I$11:I1329)</f>
        <v>85509449.152006909</v>
      </c>
      <c r="L1330" s="27">
        <f t="shared" si="287"/>
        <v>365</v>
      </c>
      <c r="M1330" s="7">
        <f t="shared" si="295"/>
        <v>314213.94918459415</v>
      </c>
      <c r="N1330" s="7">
        <f>IF(ISNA(VLOOKUP(B1330,'Distribution Data'!$G:$H,2,FALSE)),0,VLOOKUP(B1330,'Distribution Data'!$G:$H,2,FALSE))</f>
        <v>0</v>
      </c>
      <c r="O1330" s="16">
        <f>IF(ISNA(INDEX($C1329:$C$3618,MATCH(TRUE,INDEX($C1329:$C$3618&lt;&gt;$C1329,0),0))), O1329, INDEX($C1329:$C$3618,MATCH(TRUE,INDEX($C1329:$C$3618&lt;&gt;$C1329,0),0)))</f>
        <v>3494687980.1252527</v>
      </c>
      <c r="P1330" s="16">
        <f t="shared" si="285"/>
        <v>3195143296.1145172</v>
      </c>
      <c r="Q1330" s="27">
        <f t="shared" si="291"/>
        <v>98</v>
      </c>
      <c r="R1330" s="7">
        <f t="shared" si="296"/>
        <v>3056578.4082728112</v>
      </c>
      <c r="S1330" s="7">
        <f t="shared" si="288"/>
        <v>2579542.7872148943</v>
      </c>
      <c r="T1330" s="5">
        <f>VLOOKUP($B1330,'Benchmark Data'!$A:$B,2,FALSE)</f>
        <v>18.23</v>
      </c>
      <c r="U1330" s="12">
        <f t="shared" si="297"/>
        <v>0</v>
      </c>
      <c r="V1330" s="7">
        <f t="shared" si="298"/>
        <v>4116510934.6886806</v>
      </c>
    </row>
    <row r="1331" spans="1:22" x14ac:dyDescent="0.25">
      <c r="A1331" s="5">
        <f t="shared" si="289"/>
        <v>2007</v>
      </c>
      <c r="B1331" s="6">
        <f t="shared" si="292"/>
        <v>39271</v>
      </c>
      <c r="C1331" s="7">
        <f>MAX(SUMIFS('Filing Data'!$V:$V,'Filing Data'!$D:$D,'Benchmark Value'!$B1331),C1330)</f>
        <v>3195143296.1145172</v>
      </c>
      <c r="D1331" s="7">
        <f>SUMIFS('Filing Data'!$Z:$Z,'Filing Data'!$D:$D,'Benchmark Value'!$B1331)</f>
        <v>0</v>
      </c>
      <c r="E1331" s="16">
        <f t="shared" si="293"/>
        <v>-59429910.233762808</v>
      </c>
      <c r="F1331" s="10">
        <f>SUM(D$11:D1330)</f>
        <v>-47621346.711108744</v>
      </c>
      <c r="G1331" s="10">
        <f t="shared" si="286"/>
        <v>365</v>
      </c>
      <c r="H1331" s="7">
        <f t="shared" si="294"/>
        <v>-162821.67187332278</v>
      </c>
      <c r="I1331" s="16">
        <f>SUMIFS('Filing Data'!$X:$X,'Filing Data'!$D:$D,'Benchmark Value'!$B1331)</f>
        <v>0</v>
      </c>
      <c r="J1331" s="16">
        <f t="shared" si="290"/>
        <v>114688091.45237686</v>
      </c>
      <c r="K1331" s="10">
        <f>SUM(I$11:I1330)</f>
        <v>85509449.152006909</v>
      </c>
      <c r="L1331" s="27">
        <f t="shared" si="287"/>
        <v>365</v>
      </c>
      <c r="M1331" s="7">
        <f t="shared" si="295"/>
        <v>314213.94918459415</v>
      </c>
      <c r="N1331" s="7">
        <f>IF(ISNA(VLOOKUP(B1331,'Distribution Data'!$G:$H,2,FALSE)),0,VLOOKUP(B1331,'Distribution Data'!$G:$H,2,FALSE))</f>
        <v>0</v>
      </c>
      <c r="O1331" s="16">
        <f>IF(ISNA(INDEX($C1330:$C$3618,MATCH(TRUE,INDEX($C1330:$C$3618&lt;&gt;$C1330,0),0))), O1330, INDEX($C1330:$C$3618,MATCH(TRUE,INDEX($C1330:$C$3618&lt;&gt;$C1330,0),0)))</f>
        <v>3494687980.1252527</v>
      </c>
      <c r="P1331" s="16">
        <f t="shared" si="285"/>
        <v>3195143296.1145172</v>
      </c>
      <c r="Q1331" s="27">
        <f t="shared" si="291"/>
        <v>98</v>
      </c>
      <c r="R1331" s="7">
        <f t="shared" si="296"/>
        <v>3056578.4082728112</v>
      </c>
      <c r="S1331" s="7">
        <f t="shared" si="288"/>
        <v>2579542.7872148943</v>
      </c>
      <c r="T1331" s="5">
        <f>VLOOKUP($B1331,'Benchmark Data'!$A:$B,2,FALSE)</f>
        <v>18.23</v>
      </c>
      <c r="U1331" s="12">
        <f t="shared" si="297"/>
        <v>0</v>
      </c>
      <c r="V1331" s="7">
        <f t="shared" si="298"/>
        <v>4119090477.4758954</v>
      </c>
    </row>
    <row r="1332" spans="1:22" x14ac:dyDescent="0.25">
      <c r="A1332" s="5">
        <f t="shared" si="289"/>
        <v>2007</v>
      </c>
      <c r="B1332" s="6">
        <f t="shared" si="292"/>
        <v>39272</v>
      </c>
      <c r="C1332" s="7">
        <f>MAX(SUMIFS('Filing Data'!$V:$V,'Filing Data'!$D:$D,'Benchmark Value'!$B1332),C1331)</f>
        <v>3195143296.1145172</v>
      </c>
      <c r="D1332" s="7">
        <f>SUMIFS('Filing Data'!$Z:$Z,'Filing Data'!$D:$D,'Benchmark Value'!$B1332)</f>
        <v>0</v>
      </c>
      <c r="E1332" s="16">
        <f t="shared" si="293"/>
        <v>-59429910.233762808</v>
      </c>
      <c r="F1332" s="10">
        <f>SUM(D$11:D1331)</f>
        <v>-47621346.711108744</v>
      </c>
      <c r="G1332" s="10">
        <f t="shared" si="286"/>
        <v>365</v>
      </c>
      <c r="H1332" s="7">
        <f t="shared" si="294"/>
        <v>-162821.67187332278</v>
      </c>
      <c r="I1332" s="16">
        <f>SUMIFS('Filing Data'!$X:$X,'Filing Data'!$D:$D,'Benchmark Value'!$B1332)</f>
        <v>0</v>
      </c>
      <c r="J1332" s="16">
        <f t="shared" si="290"/>
        <v>114688091.45237686</v>
      </c>
      <c r="K1332" s="10">
        <f>SUM(I$11:I1331)</f>
        <v>85509449.152006909</v>
      </c>
      <c r="L1332" s="27">
        <f t="shared" si="287"/>
        <v>365</v>
      </c>
      <c r="M1332" s="7">
        <f t="shared" si="295"/>
        <v>314213.94918459415</v>
      </c>
      <c r="N1332" s="7">
        <f>IF(ISNA(VLOOKUP(B1332,'Distribution Data'!$G:$H,2,FALSE)),0,VLOOKUP(B1332,'Distribution Data'!$G:$H,2,FALSE))</f>
        <v>0</v>
      </c>
      <c r="O1332" s="16">
        <f>IF(ISNA(INDEX($C1331:$C$3618,MATCH(TRUE,INDEX($C1331:$C$3618&lt;&gt;$C1331,0),0))), O1331, INDEX($C1331:$C$3618,MATCH(TRUE,INDEX($C1331:$C$3618&lt;&gt;$C1331,0),0)))</f>
        <v>3494687980.1252527</v>
      </c>
      <c r="P1332" s="16">
        <f t="shared" si="285"/>
        <v>3195143296.1145172</v>
      </c>
      <c r="Q1332" s="27">
        <f t="shared" si="291"/>
        <v>98</v>
      </c>
      <c r="R1332" s="7">
        <f t="shared" si="296"/>
        <v>3056578.4082728112</v>
      </c>
      <c r="S1332" s="7">
        <f t="shared" si="288"/>
        <v>2579542.7872148943</v>
      </c>
      <c r="T1332" s="5">
        <f>VLOOKUP($B1332,'Benchmark Data'!$A:$B,2,FALSE)</f>
        <v>18.190000000000001</v>
      </c>
      <c r="U1332" s="12">
        <f t="shared" si="297"/>
        <v>-2.1965961605407563E-3</v>
      </c>
      <c r="V1332" s="7">
        <f t="shared" si="298"/>
        <v>4112631972.0404534</v>
      </c>
    </row>
    <row r="1333" spans="1:22" x14ac:dyDescent="0.25">
      <c r="A1333" s="5">
        <f t="shared" si="289"/>
        <v>2007</v>
      </c>
      <c r="B1333" s="6">
        <f t="shared" si="292"/>
        <v>39273</v>
      </c>
      <c r="C1333" s="7">
        <f>MAX(SUMIFS('Filing Data'!$V:$V,'Filing Data'!$D:$D,'Benchmark Value'!$B1333),C1332)</f>
        <v>3195143296.1145172</v>
      </c>
      <c r="D1333" s="7">
        <f>SUMIFS('Filing Data'!$Z:$Z,'Filing Data'!$D:$D,'Benchmark Value'!$B1333)</f>
        <v>0</v>
      </c>
      <c r="E1333" s="16">
        <f t="shared" si="293"/>
        <v>-59429910.233762808</v>
      </c>
      <c r="F1333" s="10">
        <f>SUM(D$11:D1332)</f>
        <v>-47621346.711108744</v>
      </c>
      <c r="G1333" s="10">
        <f t="shared" si="286"/>
        <v>365</v>
      </c>
      <c r="H1333" s="7">
        <f t="shared" si="294"/>
        <v>-162821.67187332278</v>
      </c>
      <c r="I1333" s="16">
        <f>SUMIFS('Filing Data'!$X:$X,'Filing Data'!$D:$D,'Benchmark Value'!$B1333)</f>
        <v>0</v>
      </c>
      <c r="J1333" s="16">
        <f t="shared" si="290"/>
        <v>114688091.45237686</v>
      </c>
      <c r="K1333" s="10">
        <f>SUM(I$11:I1332)</f>
        <v>85509449.152006909</v>
      </c>
      <c r="L1333" s="27">
        <f t="shared" si="287"/>
        <v>365</v>
      </c>
      <c r="M1333" s="7">
        <f t="shared" si="295"/>
        <v>314213.94918459415</v>
      </c>
      <c r="N1333" s="7">
        <f>IF(ISNA(VLOOKUP(B1333,'Distribution Data'!$G:$H,2,FALSE)),0,VLOOKUP(B1333,'Distribution Data'!$G:$H,2,FALSE))</f>
        <v>0</v>
      </c>
      <c r="O1333" s="16">
        <f>IF(ISNA(INDEX($C1332:$C$3618,MATCH(TRUE,INDEX($C1332:$C$3618&lt;&gt;$C1332,0),0))), O1332, INDEX($C1332:$C$3618,MATCH(TRUE,INDEX($C1332:$C$3618&lt;&gt;$C1332,0),0)))</f>
        <v>3494687980.1252527</v>
      </c>
      <c r="P1333" s="16">
        <f t="shared" si="285"/>
        <v>3195143296.1145172</v>
      </c>
      <c r="Q1333" s="27">
        <f t="shared" si="291"/>
        <v>98</v>
      </c>
      <c r="R1333" s="7">
        <f t="shared" si="296"/>
        <v>3056578.4082728112</v>
      </c>
      <c r="S1333" s="7">
        <f t="shared" si="288"/>
        <v>2579542.7872148943</v>
      </c>
      <c r="T1333" s="5">
        <f>VLOOKUP($B1333,'Benchmark Data'!$A:$B,2,FALSE)</f>
        <v>17.73</v>
      </c>
      <c r="U1333" s="12">
        <f t="shared" si="297"/>
        <v>-2.5613872443914359E-2</v>
      </c>
      <c r="V1333" s="7">
        <f t="shared" si="298"/>
        <v>4011208727.1894817</v>
      </c>
    </row>
    <row r="1334" spans="1:22" x14ac:dyDescent="0.25">
      <c r="A1334" s="5">
        <f t="shared" si="289"/>
        <v>2007</v>
      </c>
      <c r="B1334" s="6">
        <f t="shared" si="292"/>
        <v>39274</v>
      </c>
      <c r="C1334" s="7">
        <f>MAX(SUMIFS('Filing Data'!$V:$V,'Filing Data'!$D:$D,'Benchmark Value'!$B1334),C1333)</f>
        <v>3195143296.1145172</v>
      </c>
      <c r="D1334" s="7">
        <f>SUMIFS('Filing Data'!$Z:$Z,'Filing Data'!$D:$D,'Benchmark Value'!$B1334)</f>
        <v>0</v>
      </c>
      <c r="E1334" s="16">
        <f t="shared" si="293"/>
        <v>-59429910.233762808</v>
      </c>
      <c r="F1334" s="10">
        <f>SUM(D$11:D1333)</f>
        <v>-47621346.711108744</v>
      </c>
      <c r="G1334" s="10">
        <f t="shared" si="286"/>
        <v>365</v>
      </c>
      <c r="H1334" s="7">
        <f t="shared" si="294"/>
        <v>-162821.67187332278</v>
      </c>
      <c r="I1334" s="16">
        <f>SUMIFS('Filing Data'!$X:$X,'Filing Data'!$D:$D,'Benchmark Value'!$B1334)</f>
        <v>0</v>
      </c>
      <c r="J1334" s="16">
        <f t="shared" si="290"/>
        <v>114688091.45237686</v>
      </c>
      <c r="K1334" s="10">
        <f>SUM(I$11:I1333)</f>
        <v>85509449.152006909</v>
      </c>
      <c r="L1334" s="27">
        <f t="shared" si="287"/>
        <v>365</v>
      </c>
      <c r="M1334" s="7">
        <f t="shared" si="295"/>
        <v>314213.94918459415</v>
      </c>
      <c r="N1334" s="7">
        <f>IF(ISNA(VLOOKUP(B1334,'Distribution Data'!$G:$H,2,FALSE)),0,VLOOKUP(B1334,'Distribution Data'!$G:$H,2,FALSE))</f>
        <v>0</v>
      </c>
      <c r="O1334" s="16">
        <f>IF(ISNA(INDEX($C1333:$C$3618,MATCH(TRUE,INDEX($C1333:$C$3618&lt;&gt;$C1333,0),0))), O1333, INDEX($C1333:$C$3618,MATCH(TRUE,INDEX($C1333:$C$3618&lt;&gt;$C1333,0),0)))</f>
        <v>3494687980.1252527</v>
      </c>
      <c r="P1334" s="16">
        <f t="shared" si="285"/>
        <v>3195143296.1145172</v>
      </c>
      <c r="Q1334" s="27">
        <f t="shared" si="291"/>
        <v>98</v>
      </c>
      <c r="R1334" s="7">
        <f t="shared" si="296"/>
        <v>3056578.4082728112</v>
      </c>
      <c r="S1334" s="7">
        <f t="shared" si="288"/>
        <v>2579542.7872148943</v>
      </c>
      <c r="T1334" s="5">
        <f>VLOOKUP($B1334,'Benchmark Data'!$A:$B,2,FALSE)</f>
        <v>17.670000000000002</v>
      </c>
      <c r="U1334" s="12">
        <f t="shared" si="297"/>
        <v>-3.3898337545114282E-3</v>
      </c>
      <c r="V1334" s="7">
        <f t="shared" si="298"/>
        <v>4000213959.5631962</v>
      </c>
    </row>
    <row r="1335" spans="1:22" x14ac:dyDescent="0.25">
      <c r="A1335" s="5">
        <f t="shared" si="289"/>
        <v>2007</v>
      </c>
      <c r="B1335" s="6">
        <f t="shared" si="292"/>
        <v>39275</v>
      </c>
      <c r="C1335" s="7">
        <f>MAX(SUMIFS('Filing Data'!$V:$V,'Filing Data'!$D:$D,'Benchmark Value'!$B1335),C1334)</f>
        <v>3195143296.1145172</v>
      </c>
      <c r="D1335" s="7">
        <f>SUMIFS('Filing Data'!$Z:$Z,'Filing Data'!$D:$D,'Benchmark Value'!$B1335)</f>
        <v>0</v>
      </c>
      <c r="E1335" s="16">
        <f t="shared" si="293"/>
        <v>-59429910.233762808</v>
      </c>
      <c r="F1335" s="10">
        <f>SUM(D$11:D1334)</f>
        <v>-47621346.711108744</v>
      </c>
      <c r="G1335" s="10">
        <f t="shared" si="286"/>
        <v>365</v>
      </c>
      <c r="H1335" s="7">
        <f t="shared" si="294"/>
        <v>-162821.67187332278</v>
      </c>
      <c r="I1335" s="16">
        <f>SUMIFS('Filing Data'!$X:$X,'Filing Data'!$D:$D,'Benchmark Value'!$B1335)</f>
        <v>0</v>
      </c>
      <c r="J1335" s="16">
        <f t="shared" si="290"/>
        <v>114688091.45237686</v>
      </c>
      <c r="K1335" s="10">
        <f>SUM(I$11:I1334)</f>
        <v>85509449.152006909</v>
      </c>
      <c r="L1335" s="27">
        <f t="shared" si="287"/>
        <v>365</v>
      </c>
      <c r="M1335" s="7">
        <f t="shared" si="295"/>
        <v>314213.94918459415</v>
      </c>
      <c r="N1335" s="7">
        <f>IF(ISNA(VLOOKUP(B1335,'Distribution Data'!$G:$H,2,FALSE)),0,VLOOKUP(B1335,'Distribution Data'!$G:$H,2,FALSE))</f>
        <v>0</v>
      </c>
      <c r="O1335" s="16">
        <f>IF(ISNA(INDEX($C1334:$C$3618,MATCH(TRUE,INDEX($C1334:$C$3618&lt;&gt;$C1334,0),0))), O1334, INDEX($C1334:$C$3618,MATCH(TRUE,INDEX($C1334:$C$3618&lt;&gt;$C1334,0),0)))</f>
        <v>3494687980.1252527</v>
      </c>
      <c r="P1335" s="16">
        <f t="shared" si="285"/>
        <v>3195143296.1145172</v>
      </c>
      <c r="Q1335" s="27">
        <f t="shared" si="291"/>
        <v>98</v>
      </c>
      <c r="R1335" s="7">
        <f t="shared" si="296"/>
        <v>3056578.4082728112</v>
      </c>
      <c r="S1335" s="7">
        <f t="shared" si="288"/>
        <v>2579542.7872148943</v>
      </c>
      <c r="T1335" s="5">
        <f>VLOOKUP($B1335,'Benchmark Data'!$A:$B,2,FALSE)</f>
        <v>17.940000000000001</v>
      </c>
      <c r="U1335" s="12">
        <f t="shared" si="297"/>
        <v>1.5164570299045063E-2</v>
      </c>
      <c r="V1335" s="7">
        <f t="shared" si="298"/>
        <v>4063917314.9753156</v>
      </c>
    </row>
    <row r="1336" spans="1:22" x14ac:dyDescent="0.25">
      <c r="A1336" s="5">
        <f t="shared" si="289"/>
        <v>2007</v>
      </c>
      <c r="B1336" s="6">
        <f t="shared" si="292"/>
        <v>39276</v>
      </c>
      <c r="C1336" s="7">
        <f>MAX(SUMIFS('Filing Data'!$V:$V,'Filing Data'!$D:$D,'Benchmark Value'!$B1336),C1335)</f>
        <v>3195143296.1145172</v>
      </c>
      <c r="D1336" s="7">
        <f>SUMIFS('Filing Data'!$Z:$Z,'Filing Data'!$D:$D,'Benchmark Value'!$B1336)</f>
        <v>0</v>
      </c>
      <c r="E1336" s="16">
        <f t="shared" si="293"/>
        <v>-59429910.233762808</v>
      </c>
      <c r="F1336" s="10">
        <f>SUM(D$11:D1335)</f>
        <v>-47621346.711108744</v>
      </c>
      <c r="G1336" s="10">
        <f t="shared" si="286"/>
        <v>365</v>
      </c>
      <c r="H1336" s="7">
        <f t="shared" si="294"/>
        <v>-162821.67187332278</v>
      </c>
      <c r="I1336" s="16">
        <f>SUMIFS('Filing Data'!$X:$X,'Filing Data'!$D:$D,'Benchmark Value'!$B1336)</f>
        <v>0</v>
      </c>
      <c r="J1336" s="16">
        <f t="shared" si="290"/>
        <v>114688091.45237686</v>
      </c>
      <c r="K1336" s="10">
        <f>SUM(I$11:I1335)</f>
        <v>85509449.152006909</v>
      </c>
      <c r="L1336" s="27">
        <f t="shared" si="287"/>
        <v>365</v>
      </c>
      <c r="M1336" s="7">
        <f t="shared" si="295"/>
        <v>314213.94918459415</v>
      </c>
      <c r="N1336" s="7">
        <f>IF(ISNA(VLOOKUP(B1336,'Distribution Data'!$G:$H,2,FALSE)),0,VLOOKUP(B1336,'Distribution Data'!$G:$H,2,FALSE))</f>
        <v>0</v>
      </c>
      <c r="O1336" s="16">
        <f>IF(ISNA(INDEX($C1335:$C$3618,MATCH(TRUE,INDEX($C1335:$C$3618&lt;&gt;$C1335,0),0))), O1335, INDEX($C1335:$C$3618,MATCH(TRUE,INDEX($C1335:$C$3618&lt;&gt;$C1335,0),0)))</f>
        <v>3494687980.1252527</v>
      </c>
      <c r="P1336" s="16">
        <f t="shared" si="285"/>
        <v>3195143296.1145172</v>
      </c>
      <c r="Q1336" s="27">
        <f t="shared" si="291"/>
        <v>98</v>
      </c>
      <c r="R1336" s="7">
        <f t="shared" si="296"/>
        <v>3056578.4082728112</v>
      </c>
      <c r="S1336" s="7">
        <f t="shared" si="288"/>
        <v>2579542.7872148943</v>
      </c>
      <c r="T1336" s="5">
        <f>VLOOKUP($B1336,'Benchmark Data'!$A:$B,2,FALSE)</f>
        <v>18.11</v>
      </c>
      <c r="U1336" s="12">
        <f t="shared" si="297"/>
        <v>9.4314152646719114E-3</v>
      </c>
      <c r="V1336" s="7">
        <f t="shared" si="298"/>
        <v>4105006665.0950723</v>
      </c>
    </row>
    <row r="1337" spans="1:22" x14ac:dyDescent="0.25">
      <c r="A1337" s="5">
        <f t="shared" si="289"/>
        <v>2007</v>
      </c>
      <c r="B1337" s="6">
        <f t="shared" si="292"/>
        <v>39277</v>
      </c>
      <c r="C1337" s="7">
        <f>MAX(SUMIFS('Filing Data'!$V:$V,'Filing Data'!$D:$D,'Benchmark Value'!$B1337),C1336)</f>
        <v>3195143296.1145172</v>
      </c>
      <c r="D1337" s="7">
        <f>SUMIFS('Filing Data'!$Z:$Z,'Filing Data'!$D:$D,'Benchmark Value'!$B1337)</f>
        <v>0</v>
      </c>
      <c r="E1337" s="16">
        <f t="shared" si="293"/>
        <v>-59429910.233762808</v>
      </c>
      <c r="F1337" s="10">
        <f>SUM(D$11:D1336)</f>
        <v>-47621346.711108744</v>
      </c>
      <c r="G1337" s="10">
        <f t="shared" si="286"/>
        <v>365</v>
      </c>
      <c r="H1337" s="7">
        <f t="shared" si="294"/>
        <v>-162821.67187332278</v>
      </c>
      <c r="I1337" s="16">
        <f>SUMIFS('Filing Data'!$X:$X,'Filing Data'!$D:$D,'Benchmark Value'!$B1337)</f>
        <v>0</v>
      </c>
      <c r="J1337" s="16">
        <f t="shared" si="290"/>
        <v>114688091.45237686</v>
      </c>
      <c r="K1337" s="10">
        <f>SUM(I$11:I1336)</f>
        <v>85509449.152006909</v>
      </c>
      <c r="L1337" s="27">
        <f t="shared" si="287"/>
        <v>365</v>
      </c>
      <c r="M1337" s="7">
        <f t="shared" si="295"/>
        <v>314213.94918459415</v>
      </c>
      <c r="N1337" s="7">
        <f>IF(ISNA(VLOOKUP(B1337,'Distribution Data'!$G:$H,2,FALSE)),0,VLOOKUP(B1337,'Distribution Data'!$G:$H,2,FALSE))</f>
        <v>0</v>
      </c>
      <c r="O1337" s="16">
        <f>IF(ISNA(INDEX($C1336:$C$3618,MATCH(TRUE,INDEX($C1336:$C$3618&lt;&gt;$C1336,0),0))), O1336, INDEX($C1336:$C$3618,MATCH(TRUE,INDEX($C1336:$C$3618&lt;&gt;$C1336,0),0)))</f>
        <v>3494687980.1252527</v>
      </c>
      <c r="P1337" s="16">
        <f t="shared" si="285"/>
        <v>3195143296.1145172</v>
      </c>
      <c r="Q1337" s="27">
        <f t="shared" si="291"/>
        <v>98</v>
      </c>
      <c r="R1337" s="7">
        <f t="shared" si="296"/>
        <v>3056578.4082728112</v>
      </c>
      <c r="S1337" s="7">
        <f t="shared" si="288"/>
        <v>2579542.7872148943</v>
      </c>
      <c r="T1337" s="5">
        <f>VLOOKUP($B1337,'Benchmark Data'!$A:$B,2,FALSE)</f>
        <v>18.11</v>
      </c>
      <c r="U1337" s="12">
        <f t="shared" si="297"/>
        <v>0</v>
      </c>
      <c r="V1337" s="7">
        <f t="shared" si="298"/>
        <v>4107586207.882287</v>
      </c>
    </row>
    <row r="1338" spans="1:22" x14ac:dyDescent="0.25">
      <c r="A1338" s="5">
        <f t="shared" si="289"/>
        <v>2007</v>
      </c>
      <c r="B1338" s="6">
        <f t="shared" si="292"/>
        <v>39278</v>
      </c>
      <c r="C1338" s="7">
        <f>MAX(SUMIFS('Filing Data'!$V:$V,'Filing Data'!$D:$D,'Benchmark Value'!$B1338),C1337)</f>
        <v>3195143296.1145172</v>
      </c>
      <c r="D1338" s="7">
        <f>SUMIFS('Filing Data'!$Z:$Z,'Filing Data'!$D:$D,'Benchmark Value'!$B1338)</f>
        <v>0</v>
      </c>
      <c r="E1338" s="16">
        <f t="shared" si="293"/>
        <v>-59429910.233762808</v>
      </c>
      <c r="F1338" s="10">
        <f>SUM(D$11:D1337)</f>
        <v>-47621346.711108744</v>
      </c>
      <c r="G1338" s="10">
        <f t="shared" si="286"/>
        <v>365</v>
      </c>
      <c r="H1338" s="7">
        <f t="shared" si="294"/>
        <v>-162821.67187332278</v>
      </c>
      <c r="I1338" s="16">
        <f>SUMIFS('Filing Data'!$X:$X,'Filing Data'!$D:$D,'Benchmark Value'!$B1338)</f>
        <v>0</v>
      </c>
      <c r="J1338" s="16">
        <f t="shared" si="290"/>
        <v>114688091.45237686</v>
      </c>
      <c r="K1338" s="10">
        <f>SUM(I$11:I1337)</f>
        <v>85509449.152006909</v>
      </c>
      <c r="L1338" s="27">
        <f t="shared" si="287"/>
        <v>365</v>
      </c>
      <c r="M1338" s="7">
        <f t="shared" si="295"/>
        <v>314213.94918459415</v>
      </c>
      <c r="N1338" s="7">
        <f>IF(ISNA(VLOOKUP(B1338,'Distribution Data'!$G:$H,2,FALSE)),0,VLOOKUP(B1338,'Distribution Data'!$G:$H,2,FALSE))</f>
        <v>0</v>
      </c>
      <c r="O1338" s="16">
        <f>IF(ISNA(INDEX($C1337:$C$3618,MATCH(TRUE,INDEX($C1337:$C$3618&lt;&gt;$C1337,0),0))), O1337, INDEX($C1337:$C$3618,MATCH(TRUE,INDEX($C1337:$C$3618&lt;&gt;$C1337,0),0)))</f>
        <v>3494687980.1252527</v>
      </c>
      <c r="P1338" s="16">
        <f t="shared" si="285"/>
        <v>3195143296.1145172</v>
      </c>
      <c r="Q1338" s="27">
        <f t="shared" si="291"/>
        <v>98</v>
      </c>
      <c r="R1338" s="7">
        <f t="shared" si="296"/>
        <v>3056578.4082728112</v>
      </c>
      <c r="S1338" s="7">
        <f t="shared" si="288"/>
        <v>2579542.7872148943</v>
      </c>
      <c r="T1338" s="5">
        <f>VLOOKUP($B1338,'Benchmark Data'!$A:$B,2,FALSE)</f>
        <v>18.11</v>
      </c>
      <c r="U1338" s="12">
        <f t="shared" si="297"/>
        <v>0</v>
      </c>
      <c r="V1338" s="7">
        <f t="shared" si="298"/>
        <v>4110165750.6695018</v>
      </c>
    </row>
    <row r="1339" spans="1:22" x14ac:dyDescent="0.25">
      <c r="A1339" s="5">
        <f t="shared" si="289"/>
        <v>2007</v>
      </c>
      <c r="B1339" s="6">
        <f t="shared" si="292"/>
        <v>39279</v>
      </c>
      <c r="C1339" s="7">
        <f>MAX(SUMIFS('Filing Data'!$V:$V,'Filing Data'!$D:$D,'Benchmark Value'!$B1339),C1338)</f>
        <v>3195143296.1145172</v>
      </c>
      <c r="D1339" s="7">
        <f>SUMIFS('Filing Data'!$Z:$Z,'Filing Data'!$D:$D,'Benchmark Value'!$B1339)</f>
        <v>0</v>
      </c>
      <c r="E1339" s="16">
        <f t="shared" si="293"/>
        <v>-59429910.233762808</v>
      </c>
      <c r="F1339" s="10">
        <f>SUM(D$11:D1338)</f>
        <v>-47621346.711108744</v>
      </c>
      <c r="G1339" s="10">
        <f t="shared" si="286"/>
        <v>365</v>
      </c>
      <c r="H1339" s="7">
        <f t="shared" si="294"/>
        <v>-162821.67187332278</v>
      </c>
      <c r="I1339" s="16">
        <f>SUMIFS('Filing Data'!$X:$X,'Filing Data'!$D:$D,'Benchmark Value'!$B1339)</f>
        <v>0</v>
      </c>
      <c r="J1339" s="16">
        <f t="shared" si="290"/>
        <v>114688091.45237686</v>
      </c>
      <c r="K1339" s="10">
        <f>SUM(I$11:I1338)</f>
        <v>85509449.152006909</v>
      </c>
      <c r="L1339" s="27">
        <f t="shared" si="287"/>
        <v>365</v>
      </c>
      <c r="M1339" s="7">
        <f t="shared" si="295"/>
        <v>314213.94918459415</v>
      </c>
      <c r="N1339" s="7">
        <f>IF(ISNA(VLOOKUP(B1339,'Distribution Data'!$G:$H,2,FALSE)),0,VLOOKUP(B1339,'Distribution Data'!$G:$H,2,FALSE))</f>
        <v>0</v>
      </c>
      <c r="O1339" s="16">
        <f>IF(ISNA(INDEX($C1338:$C$3618,MATCH(TRUE,INDEX($C1338:$C$3618&lt;&gt;$C1338,0),0))), O1338, INDEX($C1338:$C$3618,MATCH(TRUE,INDEX($C1338:$C$3618&lt;&gt;$C1338,0),0)))</f>
        <v>3494687980.1252527</v>
      </c>
      <c r="P1339" s="16">
        <f t="shared" si="285"/>
        <v>3195143296.1145172</v>
      </c>
      <c r="Q1339" s="27">
        <f t="shared" si="291"/>
        <v>98</v>
      </c>
      <c r="R1339" s="7">
        <f t="shared" si="296"/>
        <v>3056578.4082728112</v>
      </c>
      <c r="S1339" s="7">
        <f t="shared" si="288"/>
        <v>2579542.7872148943</v>
      </c>
      <c r="T1339" s="5">
        <f>VLOOKUP($B1339,'Benchmark Data'!$A:$B,2,FALSE)</f>
        <v>18.010000000000002</v>
      </c>
      <c r="U1339" s="12">
        <f t="shared" si="297"/>
        <v>-5.5371127074571366E-3</v>
      </c>
      <c r="V1339" s="7">
        <f t="shared" si="298"/>
        <v>4090049734.3696408</v>
      </c>
    </row>
    <row r="1340" spans="1:22" x14ac:dyDescent="0.25">
      <c r="A1340" s="5">
        <f t="shared" si="289"/>
        <v>2007</v>
      </c>
      <c r="B1340" s="6">
        <f t="shared" si="292"/>
        <v>39280</v>
      </c>
      <c r="C1340" s="7">
        <f>MAX(SUMIFS('Filing Data'!$V:$V,'Filing Data'!$D:$D,'Benchmark Value'!$B1340),C1339)</f>
        <v>3195143296.1145172</v>
      </c>
      <c r="D1340" s="7">
        <f>SUMIFS('Filing Data'!$Z:$Z,'Filing Data'!$D:$D,'Benchmark Value'!$B1340)</f>
        <v>0</v>
      </c>
      <c r="E1340" s="16">
        <f t="shared" si="293"/>
        <v>-59429910.233762808</v>
      </c>
      <c r="F1340" s="10">
        <f>SUM(D$11:D1339)</f>
        <v>-47621346.711108744</v>
      </c>
      <c r="G1340" s="10">
        <f t="shared" si="286"/>
        <v>365</v>
      </c>
      <c r="H1340" s="7">
        <f t="shared" si="294"/>
        <v>-162821.67187332278</v>
      </c>
      <c r="I1340" s="16">
        <f>SUMIFS('Filing Data'!$X:$X,'Filing Data'!$D:$D,'Benchmark Value'!$B1340)</f>
        <v>0</v>
      </c>
      <c r="J1340" s="16">
        <f t="shared" si="290"/>
        <v>114688091.45237686</v>
      </c>
      <c r="K1340" s="10">
        <f>SUM(I$11:I1339)</f>
        <v>85509449.152006909</v>
      </c>
      <c r="L1340" s="27">
        <f t="shared" si="287"/>
        <v>365</v>
      </c>
      <c r="M1340" s="7">
        <f t="shared" si="295"/>
        <v>314213.94918459415</v>
      </c>
      <c r="N1340" s="7">
        <f>IF(ISNA(VLOOKUP(B1340,'Distribution Data'!$G:$H,2,FALSE)),0,VLOOKUP(B1340,'Distribution Data'!$G:$H,2,FALSE))</f>
        <v>0</v>
      </c>
      <c r="O1340" s="16">
        <f>IF(ISNA(INDEX($C1339:$C$3618,MATCH(TRUE,INDEX($C1339:$C$3618&lt;&gt;$C1339,0),0))), O1339, INDEX($C1339:$C$3618,MATCH(TRUE,INDEX($C1339:$C$3618&lt;&gt;$C1339,0),0)))</f>
        <v>3494687980.1252527</v>
      </c>
      <c r="P1340" s="16">
        <f t="shared" si="285"/>
        <v>3195143296.1145172</v>
      </c>
      <c r="Q1340" s="27">
        <f t="shared" si="291"/>
        <v>98</v>
      </c>
      <c r="R1340" s="7">
        <f t="shared" si="296"/>
        <v>3056578.4082728112</v>
      </c>
      <c r="S1340" s="7">
        <f t="shared" si="288"/>
        <v>2579542.7872148943</v>
      </c>
      <c r="T1340" s="5">
        <f>VLOOKUP($B1340,'Benchmark Data'!$A:$B,2,FALSE)</f>
        <v>17.89</v>
      </c>
      <c r="U1340" s="12">
        <f t="shared" si="297"/>
        <v>-6.6852616672370239E-3</v>
      </c>
      <c r="V1340" s="7">
        <f t="shared" si="298"/>
        <v>4065377418.8490062</v>
      </c>
    </row>
    <row r="1341" spans="1:22" x14ac:dyDescent="0.25">
      <c r="A1341" s="5">
        <f t="shared" si="289"/>
        <v>2007</v>
      </c>
      <c r="B1341" s="6">
        <f t="shared" si="292"/>
        <v>39281</v>
      </c>
      <c r="C1341" s="7">
        <f>MAX(SUMIFS('Filing Data'!$V:$V,'Filing Data'!$D:$D,'Benchmark Value'!$B1341),C1340)</f>
        <v>3195143296.1145172</v>
      </c>
      <c r="D1341" s="7">
        <f>SUMIFS('Filing Data'!$Z:$Z,'Filing Data'!$D:$D,'Benchmark Value'!$B1341)</f>
        <v>0</v>
      </c>
      <c r="E1341" s="16">
        <f t="shared" si="293"/>
        <v>-59429910.233762808</v>
      </c>
      <c r="F1341" s="10">
        <f>SUM(D$11:D1340)</f>
        <v>-47621346.711108744</v>
      </c>
      <c r="G1341" s="10">
        <f t="shared" si="286"/>
        <v>365</v>
      </c>
      <c r="H1341" s="7">
        <f t="shared" si="294"/>
        <v>-162821.67187332278</v>
      </c>
      <c r="I1341" s="16">
        <f>SUMIFS('Filing Data'!$X:$X,'Filing Data'!$D:$D,'Benchmark Value'!$B1341)</f>
        <v>0</v>
      </c>
      <c r="J1341" s="16">
        <f t="shared" si="290"/>
        <v>114688091.45237686</v>
      </c>
      <c r="K1341" s="10">
        <f>SUM(I$11:I1340)</f>
        <v>85509449.152006909</v>
      </c>
      <c r="L1341" s="27">
        <f t="shared" si="287"/>
        <v>365</v>
      </c>
      <c r="M1341" s="7">
        <f t="shared" si="295"/>
        <v>314213.94918459415</v>
      </c>
      <c r="N1341" s="7">
        <f>IF(ISNA(VLOOKUP(B1341,'Distribution Data'!$G:$H,2,FALSE)),0,VLOOKUP(B1341,'Distribution Data'!$G:$H,2,FALSE))</f>
        <v>0</v>
      </c>
      <c r="O1341" s="16">
        <f>IF(ISNA(INDEX($C1340:$C$3618,MATCH(TRUE,INDEX($C1340:$C$3618&lt;&gt;$C1340,0),0))), O1340, INDEX($C1340:$C$3618,MATCH(TRUE,INDEX($C1340:$C$3618&lt;&gt;$C1340,0),0)))</f>
        <v>3494687980.1252527</v>
      </c>
      <c r="P1341" s="16">
        <f t="shared" ref="P1341:P1404" si="299">C1340</f>
        <v>3195143296.1145172</v>
      </c>
      <c r="Q1341" s="27">
        <f t="shared" si="291"/>
        <v>98</v>
      </c>
      <c r="R1341" s="7">
        <f t="shared" si="296"/>
        <v>3056578.4082728112</v>
      </c>
      <c r="S1341" s="7">
        <f t="shared" si="288"/>
        <v>2579542.7872148943</v>
      </c>
      <c r="T1341" s="5">
        <f>VLOOKUP($B1341,'Benchmark Data'!$A:$B,2,FALSE)</f>
        <v>17.829999999999998</v>
      </c>
      <c r="U1341" s="12">
        <f t="shared" si="297"/>
        <v>-3.3594656455789131E-3</v>
      </c>
      <c r="V1341" s="7">
        <f t="shared" si="298"/>
        <v>4054322381.1370063</v>
      </c>
    </row>
    <row r="1342" spans="1:22" x14ac:dyDescent="0.25">
      <c r="A1342" s="5">
        <f t="shared" si="289"/>
        <v>2007</v>
      </c>
      <c r="B1342" s="6">
        <f t="shared" si="292"/>
        <v>39282</v>
      </c>
      <c r="C1342" s="7">
        <f>MAX(SUMIFS('Filing Data'!$V:$V,'Filing Data'!$D:$D,'Benchmark Value'!$B1342),C1341)</f>
        <v>3195143296.1145172</v>
      </c>
      <c r="D1342" s="7">
        <f>SUMIFS('Filing Data'!$Z:$Z,'Filing Data'!$D:$D,'Benchmark Value'!$B1342)</f>
        <v>0</v>
      </c>
      <c r="E1342" s="16">
        <f t="shared" si="293"/>
        <v>-59429910.233762808</v>
      </c>
      <c r="F1342" s="10">
        <f>SUM(D$11:D1341)</f>
        <v>-47621346.711108744</v>
      </c>
      <c r="G1342" s="10">
        <f t="shared" si="286"/>
        <v>365</v>
      </c>
      <c r="H1342" s="7">
        <f t="shared" si="294"/>
        <v>-162821.67187332278</v>
      </c>
      <c r="I1342" s="16">
        <f>SUMIFS('Filing Data'!$X:$X,'Filing Data'!$D:$D,'Benchmark Value'!$B1342)</f>
        <v>0</v>
      </c>
      <c r="J1342" s="16">
        <f t="shared" si="290"/>
        <v>114688091.45237686</v>
      </c>
      <c r="K1342" s="10">
        <f>SUM(I$11:I1341)</f>
        <v>85509449.152006909</v>
      </c>
      <c r="L1342" s="27">
        <f t="shared" si="287"/>
        <v>365</v>
      </c>
      <c r="M1342" s="7">
        <f t="shared" si="295"/>
        <v>314213.94918459415</v>
      </c>
      <c r="N1342" s="7">
        <f>IF(ISNA(VLOOKUP(B1342,'Distribution Data'!$G:$H,2,FALSE)),0,VLOOKUP(B1342,'Distribution Data'!$G:$H,2,FALSE))</f>
        <v>0</v>
      </c>
      <c r="O1342" s="16">
        <f>IF(ISNA(INDEX($C1341:$C$3618,MATCH(TRUE,INDEX($C1341:$C$3618&lt;&gt;$C1341,0),0))), O1341, INDEX($C1341:$C$3618,MATCH(TRUE,INDEX($C1341:$C$3618&lt;&gt;$C1341,0),0)))</f>
        <v>3494687980.1252527</v>
      </c>
      <c r="P1342" s="16">
        <f t="shared" si="299"/>
        <v>3195143296.1145172</v>
      </c>
      <c r="Q1342" s="27">
        <f t="shared" si="291"/>
        <v>98</v>
      </c>
      <c r="R1342" s="7">
        <f t="shared" si="296"/>
        <v>3056578.4082728112</v>
      </c>
      <c r="S1342" s="7">
        <f t="shared" si="288"/>
        <v>2579542.7872148943</v>
      </c>
      <c r="T1342" s="5">
        <f>VLOOKUP($B1342,'Benchmark Data'!$A:$B,2,FALSE)</f>
        <v>17.920000000000002</v>
      </c>
      <c r="U1342" s="12">
        <f t="shared" si="297"/>
        <v>5.0349756717355748E-3</v>
      </c>
      <c r="V1342" s="7">
        <f t="shared" si="298"/>
        <v>4077366815.3601351</v>
      </c>
    </row>
    <row r="1343" spans="1:22" x14ac:dyDescent="0.25">
      <c r="A1343" s="5">
        <f t="shared" si="289"/>
        <v>2007</v>
      </c>
      <c r="B1343" s="6">
        <f t="shared" si="292"/>
        <v>39283</v>
      </c>
      <c r="C1343" s="7">
        <f>MAX(SUMIFS('Filing Data'!$V:$V,'Filing Data'!$D:$D,'Benchmark Value'!$B1343),C1342)</f>
        <v>3195143296.1145172</v>
      </c>
      <c r="D1343" s="7">
        <f>SUMIFS('Filing Data'!$Z:$Z,'Filing Data'!$D:$D,'Benchmark Value'!$B1343)</f>
        <v>0</v>
      </c>
      <c r="E1343" s="16">
        <f t="shared" si="293"/>
        <v>-59429910.233762808</v>
      </c>
      <c r="F1343" s="10">
        <f>SUM(D$11:D1342)</f>
        <v>-47621346.711108744</v>
      </c>
      <c r="G1343" s="10">
        <f t="shared" si="286"/>
        <v>365</v>
      </c>
      <c r="H1343" s="7">
        <f t="shared" si="294"/>
        <v>-162821.67187332278</v>
      </c>
      <c r="I1343" s="16">
        <f>SUMIFS('Filing Data'!$X:$X,'Filing Data'!$D:$D,'Benchmark Value'!$B1343)</f>
        <v>0</v>
      </c>
      <c r="J1343" s="16">
        <f t="shared" si="290"/>
        <v>114688091.45237686</v>
      </c>
      <c r="K1343" s="10">
        <f>SUM(I$11:I1342)</f>
        <v>85509449.152006909</v>
      </c>
      <c r="L1343" s="27">
        <f t="shared" si="287"/>
        <v>365</v>
      </c>
      <c r="M1343" s="7">
        <f t="shared" si="295"/>
        <v>314213.94918459415</v>
      </c>
      <c r="N1343" s="7">
        <f>IF(ISNA(VLOOKUP(B1343,'Distribution Data'!$G:$H,2,FALSE)),0,VLOOKUP(B1343,'Distribution Data'!$G:$H,2,FALSE))</f>
        <v>0</v>
      </c>
      <c r="O1343" s="16">
        <f>IF(ISNA(INDEX($C1342:$C$3618,MATCH(TRUE,INDEX($C1342:$C$3618&lt;&gt;$C1342,0),0))), O1342, INDEX($C1342:$C$3618,MATCH(TRUE,INDEX($C1342:$C$3618&lt;&gt;$C1342,0),0)))</f>
        <v>3494687980.1252527</v>
      </c>
      <c r="P1343" s="16">
        <f t="shared" si="299"/>
        <v>3195143296.1145172</v>
      </c>
      <c r="Q1343" s="27">
        <f t="shared" si="291"/>
        <v>98</v>
      </c>
      <c r="R1343" s="7">
        <f t="shared" si="296"/>
        <v>3056578.4082728112</v>
      </c>
      <c r="S1343" s="7">
        <f t="shared" si="288"/>
        <v>2579542.7872148943</v>
      </c>
      <c r="T1343" s="5">
        <f>VLOOKUP($B1343,'Benchmark Data'!$A:$B,2,FALSE)</f>
        <v>17.57</v>
      </c>
      <c r="U1343" s="12">
        <f t="shared" si="297"/>
        <v>-1.9724505347778701E-2</v>
      </c>
      <c r="V1343" s="7">
        <f t="shared" si="298"/>
        <v>4000310287.5348468</v>
      </c>
    </row>
    <row r="1344" spans="1:22" x14ac:dyDescent="0.25">
      <c r="A1344" s="5">
        <f t="shared" si="289"/>
        <v>2007</v>
      </c>
      <c r="B1344" s="6">
        <f t="shared" si="292"/>
        <v>39284</v>
      </c>
      <c r="C1344" s="7">
        <f>MAX(SUMIFS('Filing Data'!$V:$V,'Filing Data'!$D:$D,'Benchmark Value'!$B1344),C1343)</f>
        <v>3195143296.1145172</v>
      </c>
      <c r="D1344" s="7">
        <f>SUMIFS('Filing Data'!$Z:$Z,'Filing Data'!$D:$D,'Benchmark Value'!$B1344)</f>
        <v>0</v>
      </c>
      <c r="E1344" s="16">
        <f t="shared" si="293"/>
        <v>-59429910.233762808</v>
      </c>
      <c r="F1344" s="10">
        <f>SUM(D$11:D1343)</f>
        <v>-47621346.711108744</v>
      </c>
      <c r="G1344" s="10">
        <f t="shared" si="286"/>
        <v>365</v>
      </c>
      <c r="H1344" s="7">
        <f t="shared" si="294"/>
        <v>-162821.67187332278</v>
      </c>
      <c r="I1344" s="16">
        <f>SUMIFS('Filing Data'!$X:$X,'Filing Data'!$D:$D,'Benchmark Value'!$B1344)</f>
        <v>0</v>
      </c>
      <c r="J1344" s="16">
        <f t="shared" si="290"/>
        <v>114688091.45237686</v>
      </c>
      <c r="K1344" s="10">
        <f>SUM(I$11:I1343)</f>
        <v>85509449.152006909</v>
      </c>
      <c r="L1344" s="27">
        <f t="shared" si="287"/>
        <v>365</v>
      </c>
      <c r="M1344" s="7">
        <f t="shared" si="295"/>
        <v>314213.94918459415</v>
      </c>
      <c r="N1344" s="7">
        <f>IF(ISNA(VLOOKUP(B1344,'Distribution Data'!$G:$H,2,FALSE)),0,VLOOKUP(B1344,'Distribution Data'!$G:$H,2,FALSE))</f>
        <v>0</v>
      </c>
      <c r="O1344" s="16">
        <f>IF(ISNA(INDEX($C1343:$C$3618,MATCH(TRUE,INDEX($C1343:$C$3618&lt;&gt;$C1343,0),0))), O1343, INDEX($C1343:$C$3618,MATCH(TRUE,INDEX($C1343:$C$3618&lt;&gt;$C1343,0),0)))</f>
        <v>3494687980.1252527</v>
      </c>
      <c r="P1344" s="16">
        <f t="shared" si="299"/>
        <v>3195143296.1145172</v>
      </c>
      <c r="Q1344" s="27">
        <f t="shared" si="291"/>
        <v>98</v>
      </c>
      <c r="R1344" s="7">
        <f t="shared" si="296"/>
        <v>3056578.4082728112</v>
      </c>
      <c r="S1344" s="7">
        <f t="shared" si="288"/>
        <v>2579542.7872148943</v>
      </c>
      <c r="T1344" s="5">
        <f>VLOOKUP($B1344,'Benchmark Data'!$A:$B,2,FALSE)</f>
        <v>17.57</v>
      </c>
      <c r="U1344" s="12">
        <f t="shared" si="297"/>
        <v>0</v>
      </c>
      <c r="V1344" s="7">
        <f t="shared" si="298"/>
        <v>4002889830.3220615</v>
      </c>
    </row>
    <row r="1345" spans="1:22" x14ac:dyDescent="0.25">
      <c r="A1345" s="5">
        <f t="shared" si="289"/>
        <v>2007</v>
      </c>
      <c r="B1345" s="6">
        <f t="shared" si="292"/>
        <v>39285</v>
      </c>
      <c r="C1345" s="7">
        <f>MAX(SUMIFS('Filing Data'!$V:$V,'Filing Data'!$D:$D,'Benchmark Value'!$B1345),C1344)</f>
        <v>3195143296.1145172</v>
      </c>
      <c r="D1345" s="7">
        <f>SUMIFS('Filing Data'!$Z:$Z,'Filing Data'!$D:$D,'Benchmark Value'!$B1345)</f>
        <v>0</v>
      </c>
      <c r="E1345" s="16">
        <f t="shared" si="293"/>
        <v>-59429910.233762808</v>
      </c>
      <c r="F1345" s="10">
        <f>SUM(D$11:D1344)</f>
        <v>-47621346.711108744</v>
      </c>
      <c r="G1345" s="10">
        <f t="shared" si="286"/>
        <v>365</v>
      </c>
      <c r="H1345" s="7">
        <f t="shared" si="294"/>
        <v>-162821.67187332278</v>
      </c>
      <c r="I1345" s="16">
        <f>SUMIFS('Filing Data'!$X:$X,'Filing Data'!$D:$D,'Benchmark Value'!$B1345)</f>
        <v>0</v>
      </c>
      <c r="J1345" s="16">
        <f t="shared" si="290"/>
        <v>114688091.45237686</v>
      </c>
      <c r="K1345" s="10">
        <f>SUM(I$11:I1344)</f>
        <v>85509449.152006909</v>
      </c>
      <c r="L1345" s="27">
        <f t="shared" si="287"/>
        <v>365</v>
      </c>
      <c r="M1345" s="7">
        <f t="shared" si="295"/>
        <v>314213.94918459415</v>
      </c>
      <c r="N1345" s="7">
        <f>IF(ISNA(VLOOKUP(B1345,'Distribution Data'!$G:$H,2,FALSE)),0,VLOOKUP(B1345,'Distribution Data'!$G:$H,2,FALSE))</f>
        <v>0</v>
      </c>
      <c r="O1345" s="16">
        <f>IF(ISNA(INDEX($C1344:$C$3618,MATCH(TRUE,INDEX($C1344:$C$3618&lt;&gt;$C1344,0),0))), O1344, INDEX($C1344:$C$3618,MATCH(TRUE,INDEX($C1344:$C$3618&lt;&gt;$C1344,0),0)))</f>
        <v>3494687980.1252527</v>
      </c>
      <c r="P1345" s="16">
        <f t="shared" si="299"/>
        <v>3195143296.1145172</v>
      </c>
      <c r="Q1345" s="27">
        <f t="shared" si="291"/>
        <v>98</v>
      </c>
      <c r="R1345" s="7">
        <f t="shared" si="296"/>
        <v>3056578.4082728112</v>
      </c>
      <c r="S1345" s="7">
        <f t="shared" si="288"/>
        <v>2579542.7872148943</v>
      </c>
      <c r="T1345" s="5">
        <f>VLOOKUP($B1345,'Benchmark Data'!$A:$B,2,FALSE)</f>
        <v>17.57</v>
      </c>
      <c r="U1345" s="12">
        <f t="shared" si="297"/>
        <v>0</v>
      </c>
      <c r="V1345" s="7">
        <f t="shared" si="298"/>
        <v>4005469373.1092763</v>
      </c>
    </row>
    <row r="1346" spans="1:22" x14ac:dyDescent="0.25">
      <c r="A1346" s="5">
        <f t="shared" si="289"/>
        <v>2007</v>
      </c>
      <c r="B1346" s="6">
        <f t="shared" si="292"/>
        <v>39286</v>
      </c>
      <c r="C1346" s="7">
        <f>MAX(SUMIFS('Filing Data'!$V:$V,'Filing Data'!$D:$D,'Benchmark Value'!$B1346),C1345)</f>
        <v>3195143296.1145172</v>
      </c>
      <c r="D1346" s="7">
        <f>SUMIFS('Filing Data'!$Z:$Z,'Filing Data'!$D:$D,'Benchmark Value'!$B1346)</f>
        <v>0</v>
      </c>
      <c r="E1346" s="16">
        <f t="shared" si="293"/>
        <v>-59429910.233762808</v>
      </c>
      <c r="F1346" s="10">
        <f>SUM(D$11:D1345)</f>
        <v>-47621346.711108744</v>
      </c>
      <c r="G1346" s="10">
        <f t="shared" si="286"/>
        <v>365</v>
      </c>
      <c r="H1346" s="7">
        <f t="shared" si="294"/>
        <v>-162821.67187332278</v>
      </c>
      <c r="I1346" s="16">
        <f>SUMIFS('Filing Data'!$X:$X,'Filing Data'!$D:$D,'Benchmark Value'!$B1346)</f>
        <v>0</v>
      </c>
      <c r="J1346" s="16">
        <f t="shared" si="290"/>
        <v>114688091.45237686</v>
      </c>
      <c r="K1346" s="10">
        <f>SUM(I$11:I1345)</f>
        <v>85509449.152006909</v>
      </c>
      <c r="L1346" s="27">
        <f t="shared" si="287"/>
        <v>365</v>
      </c>
      <c r="M1346" s="7">
        <f t="shared" si="295"/>
        <v>314213.94918459415</v>
      </c>
      <c r="N1346" s="7">
        <f>IF(ISNA(VLOOKUP(B1346,'Distribution Data'!$G:$H,2,FALSE)),0,VLOOKUP(B1346,'Distribution Data'!$G:$H,2,FALSE))</f>
        <v>0</v>
      </c>
      <c r="O1346" s="16">
        <f>IF(ISNA(INDEX($C1345:$C$3618,MATCH(TRUE,INDEX($C1345:$C$3618&lt;&gt;$C1345,0),0))), O1345, INDEX($C1345:$C$3618,MATCH(TRUE,INDEX($C1345:$C$3618&lt;&gt;$C1345,0),0)))</f>
        <v>3494687980.1252527</v>
      </c>
      <c r="P1346" s="16">
        <f t="shared" si="299"/>
        <v>3195143296.1145172</v>
      </c>
      <c r="Q1346" s="27">
        <f t="shared" si="291"/>
        <v>98</v>
      </c>
      <c r="R1346" s="7">
        <f t="shared" si="296"/>
        <v>3056578.4082728112</v>
      </c>
      <c r="S1346" s="7">
        <f t="shared" si="288"/>
        <v>2579542.7872148943</v>
      </c>
      <c r="T1346" s="5">
        <f>VLOOKUP($B1346,'Benchmark Data'!$A:$B,2,FALSE)</f>
        <v>17.29</v>
      </c>
      <c r="U1346" s="12">
        <f t="shared" si="297"/>
        <v>-1.6064602503806789E-2</v>
      </c>
      <c r="V1346" s="7">
        <f t="shared" si="298"/>
        <v>3944216734.6517215</v>
      </c>
    </row>
    <row r="1347" spans="1:22" x14ac:dyDescent="0.25">
      <c r="A1347" s="5">
        <f t="shared" si="289"/>
        <v>2007</v>
      </c>
      <c r="B1347" s="6">
        <f t="shared" si="292"/>
        <v>39287</v>
      </c>
      <c r="C1347" s="7">
        <f>MAX(SUMIFS('Filing Data'!$V:$V,'Filing Data'!$D:$D,'Benchmark Value'!$B1347),C1346)</f>
        <v>3195143296.1145172</v>
      </c>
      <c r="D1347" s="7">
        <f>SUMIFS('Filing Data'!$Z:$Z,'Filing Data'!$D:$D,'Benchmark Value'!$B1347)</f>
        <v>0</v>
      </c>
      <c r="E1347" s="16">
        <f t="shared" si="293"/>
        <v>-59429910.233762808</v>
      </c>
      <c r="F1347" s="10">
        <f>SUM(D$11:D1346)</f>
        <v>-47621346.711108744</v>
      </c>
      <c r="G1347" s="10">
        <f t="shared" si="286"/>
        <v>365</v>
      </c>
      <c r="H1347" s="7">
        <f t="shared" si="294"/>
        <v>-162821.67187332278</v>
      </c>
      <c r="I1347" s="16">
        <f>SUMIFS('Filing Data'!$X:$X,'Filing Data'!$D:$D,'Benchmark Value'!$B1347)</f>
        <v>0</v>
      </c>
      <c r="J1347" s="16">
        <f t="shared" si="290"/>
        <v>114688091.45237686</v>
      </c>
      <c r="K1347" s="10">
        <f>SUM(I$11:I1346)</f>
        <v>85509449.152006909</v>
      </c>
      <c r="L1347" s="27">
        <f t="shared" si="287"/>
        <v>365</v>
      </c>
      <c r="M1347" s="7">
        <f t="shared" si="295"/>
        <v>314213.94918459415</v>
      </c>
      <c r="N1347" s="7">
        <f>IF(ISNA(VLOOKUP(B1347,'Distribution Data'!$G:$H,2,FALSE)),0,VLOOKUP(B1347,'Distribution Data'!$G:$H,2,FALSE))</f>
        <v>0</v>
      </c>
      <c r="O1347" s="16">
        <f>IF(ISNA(INDEX($C1346:$C$3618,MATCH(TRUE,INDEX($C1346:$C$3618&lt;&gt;$C1346,0),0))), O1346, INDEX($C1346:$C$3618,MATCH(TRUE,INDEX($C1346:$C$3618&lt;&gt;$C1346,0),0)))</f>
        <v>3494687980.1252527</v>
      </c>
      <c r="P1347" s="16">
        <f t="shared" si="299"/>
        <v>3195143296.1145172</v>
      </c>
      <c r="Q1347" s="27">
        <f t="shared" si="291"/>
        <v>98</v>
      </c>
      <c r="R1347" s="7">
        <f t="shared" si="296"/>
        <v>3056578.4082728112</v>
      </c>
      <c r="S1347" s="7">
        <f t="shared" si="288"/>
        <v>2579542.7872148943</v>
      </c>
      <c r="T1347" s="5">
        <f>VLOOKUP($B1347,'Benchmark Data'!$A:$B,2,FALSE)</f>
        <v>16.920000000000002</v>
      </c>
      <c r="U1347" s="12">
        <f t="shared" si="297"/>
        <v>-2.163194551712181E-2</v>
      </c>
      <c r="V1347" s="7">
        <f t="shared" si="298"/>
        <v>3862391408.0450015</v>
      </c>
    </row>
    <row r="1348" spans="1:22" x14ac:dyDescent="0.25">
      <c r="A1348" s="5">
        <f t="shared" si="289"/>
        <v>2007</v>
      </c>
      <c r="B1348" s="6">
        <f t="shared" si="292"/>
        <v>39288</v>
      </c>
      <c r="C1348" s="7">
        <f>MAX(SUMIFS('Filing Data'!$V:$V,'Filing Data'!$D:$D,'Benchmark Value'!$B1348),C1347)</f>
        <v>3195143296.1145172</v>
      </c>
      <c r="D1348" s="7">
        <f>SUMIFS('Filing Data'!$Z:$Z,'Filing Data'!$D:$D,'Benchmark Value'!$B1348)</f>
        <v>0</v>
      </c>
      <c r="E1348" s="16">
        <f t="shared" si="293"/>
        <v>-59429910.233762808</v>
      </c>
      <c r="F1348" s="10">
        <f>SUM(D$11:D1347)</f>
        <v>-47621346.711108744</v>
      </c>
      <c r="G1348" s="10">
        <f t="shared" si="286"/>
        <v>365</v>
      </c>
      <c r="H1348" s="7">
        <f t="shared" si="294"/>
        <v>-162821.67187332278</v>
      </c>
      <c r="I1348" s="16">
        <f>SUMIFS('Filing Data'!$X:$X,'Filing Data'!$D:$D,'Benchmark Value'!$B1348)</f>
        <v>0</v>
      </c>
      <c r="J1348" s="16">
        <f t="shared" si="290"/>
        <v>114688091.45237686</v>
      </c>
      <c r="K1348" s="10">
        <f>SUM(I$11:I1347)</f>
        <v>85509449.152006909</v>
      </c>
      <c r="L1348" s="27">
        <f t="shared" si="287"/>
        <v>365</v>
      </c>
      <c r="M1348" s="7">
        <f t="shared" si="295"/>
        <v>314213.94918459415</v>
      </c>
      <c r="N1348" s="7">
        <f>IF(ISNA(VLOOKUP(B1348,'Distribution Data'!$G:$H,2,FALSE)),0,VLOOKUP(B1348,'Distribution Data'!$G:$H,2,FALSE))</f>
        <v>0</v>
      </c>
      <c r="O1348" s="16">
        <f>IF(ISNA(INDEX($C1347:$C$3618,MATCH(TRUE,INDEX($C1347:$C$3618&lt;&gt;$C1347,0),0))), O1347, INDEX($C1347:$C$3618,MATCH(TRUE,INDEX($C1347:$C$3618&lt;&gt;$C1347,0),0)))</f>
        <v>3494687980.1252527</v>
      </c>
      <c r="P1348" s="16">
        <f t="shared" si="299"/>
        <v>3195143296.1145172</v>
      </c>
      <c r="Q1348" s="27">
        <f t="shared" si="291"/>
        <v>98</v>
      </c>
      <c r="R1348" s="7">
        <f t="shared" si="296"/>
        <v>3056578.4082728112</v>
      </c>
      <c r="S1348" s="7">
        <f t="shared" si="288"/>
        <v>2579542.7872148943</v>
      </c>
      <c r="T1348" s="5">
        <f>VLOOKUP($B1348,'Benchmark Data'!$A:$B,2,FALSE)</f>
        <v>16.84</v>
      </c>
      <c r="U1348" s="12">
        <f t="shared" si="297"/>
        <v>-4.7393453638966705E-3</v>
      </c>
      <c r="V1348" s="7">
        <f t="shared" si="298"/>
        <v>3846709052.9218373</v>
      </c>
    </row>
    <row r="1349" spans="1:22" x14ac:dyDescent="0.25">
      <c r="A1349" s="5">
        <f t="shared" si="289"/>
        <v>2007</v>
      </c>
      <c r="B1349" s="6">
        <f t="shared" si="292"/>
        <v>39289</v>
      </c>
      <c r="C1349" s="7">
        <f>MAX(SUMIFS('Filing Data'!$V:$V,'Filing Data'!$D:$D,'Benchmark Value'!$B1349),C1348)</f>
        <v>3195143296.1145172</v>
      </c>
      <c r="D1349" s="7">
        <f>SUMIFS('Filing Data'!$Z:$Z,'Filing Data'!$D:$D,'Benchmark Value'!$B1349)</f>
        <v>0</v>
      </c>
      <c r="E1349" s="16">
        <f t="shared" si="293"/>
        <v>-59429910.233762808</v>
      </c>
      <c r="F1349" s="10">
        <f>SUM(D$11:D1348)</f>
        <v>-47621346.711108744</v>
      </c>
      <c r="G1349" s="10">
        <f t="shared" si="286"/>
        <v>365</v>
      </c>
      <c r="H1349" s="7">
        <f t="shared" si="294"/>
        <v>-162821.67187332278</v>
      </c>
      <c r="I1349" s="16">
        <f>SUMIFS('Filing Data'!$X:$X,'Filing Data'!$D:$D,'Benchmark Value'!$B1349)</f>
        <v>0</v>
      </c>
      <c r="J1349" s="16">
        <f t="shared" si="290"/>
        <v>114688091.45237686</v>
      </c>
      <c r="K1349" s="10">
        <f>SUM(I$11:I1348)</f>
        <v>85509449.152006909</v>
      </c>
      <c r="L1349" s="27">
        <f t="shared" si="287"/>
        <v>365</v>
      </c>
      <c r="M1349" s="7">
        <f t="shared" si="295"/>
        <v>314213.94918459415</v>
      </c>
      <c r="N1349" s="7">
        <f>IF(ISNA(VLOOKUP(B1349,'Distribution Data'!$G:$H,2,FALSE)),0,VLOOKUP(B1349,'Distribution Data'!$G:$H,2,FALSE))</f>
        <v>0</v>
      </c>
      <c r="O1349" s="16">
        <f>IF(ISNA(INDEX($C1348:$C$3618,MATCH(TRUE,INDEX($C1348:$C$3618&lt;&gt;$C1348,0),0))), O1348, INDEX($C1348:$C$3618,MATCH(TRUE,INDEX($C1348:$C$3618&lt;&gt;$C1348,0),0)))</f>
        <v>3494687980.1252527</v>
      </c>
      <c r="P1349" s="16">
        <f t="shared" si="299"/>
        <v>3195143296.1145172</v>
      </c>
      <c r="Q1349" s="27">
        <f t="shared" si="291"/>
        <v>98</v>
      </c>
      <c r="R1349" s="7">
        <f t="shared" si="296"/>
        <v>3056578.4082728112</v>
      </c>
      <c r="S1349" s="7">
        <f t="shared" si="288"/>
        <v>2579542.7872148943</v>
      </c>
      <c r="T1349" s="5">
        <f>VLOOKUP($B1349,'Benchmark Data'!$A:$B,2,FALSE)</f>
        <v>16.510000000000002</v>
      </c>
      <c r="U1349" s="12">
        <f t="shared" si="297"/>
        <v>-1.9790750882143923E-2</v>
      </c>
      <c r="V1349" s="7">
        <f t="shared" si="298"/>
        <v>3773907717.5936007</v>
      </c>
    </row>
    <row r="1350" spans="1:22" x14ac:dyDescent="0.25">
      <c r="A1350" s="5">
        <f t="shared" si="289"/>
        <v>2007</v>
      </c>
      <c r="B1350" s="6">
        <f t="shared" si="292"/>
        <v>39290</v>
      </c>
      <c r="C1350" s="7">
        <f>MAX(SUMIFS('Filing Data'!$V:$V,'Filing Data'!$D:$D,'Benchmark Value'!$B1350),C1349)</f>
        <v>3195143296.1145172</v>
      </c>
      <c r="D1350" s="7">
        <f>SUMIFS('Filing Data'!$Z:$Z,'Filing Data'!$D:$D,'Benchmark Value'!$B1350)</f>
        <v>0</v>
      </c>
      <c r="E1350" s="16">
        <f t="shared" si="293"/>
        <v>-59429910.233762808</v>
      </c>
      <c r="F1350" s="10">
        <f>SUM(D$11:D1349)</f>
        <v>-47621346.711108744</v>
      </c>
      <c r="G1350" s="10">
        <f t="shared" si="286"/>
        <v>365</v>
      </c>
      <c r="H1350" s="7">
        <f t="shared" si="294"/>
        <v>-162821.67187332278</v>
      </c>
      <c r="I1350" s="16">
        <f>SUMIFS('Filing Data'!$X:$X,'Filing Data'!$D:$D,'Benchmark Value'!$B1350)</f>
        <v>0</v>
      </c>
      <c r="J1350" s="16">
        <f t="shared" si="290"/>
        <v>114688091.45237686</v>
      </c>
      <c r="K1350" s="10">
        <f>SUM(I$11:I1349)</f>
        <v>85509449.152006909</v>
      </c>
      <c r="L1350" s="27">
        <f t="shared" si="287"/>
        <v>365</v>
      </c>
      <c r="M1350" s="7">
        <f t="shared" si="295"/>
        <v>314213.94918459415</v>
      </c>
      <c r="N1350" s="7">
        <f>IF(ISNA(VLOOKUP(B1350,'Distribution Data'!$G:$H,2,FALSE)),0,VLOOKUP(B1350,'Distribution Data'!$G:$H,2,FALSE))</f>
        <v>0</v>
      </c>
      <c r="O1350" s="16">
        <f>IF(ISNA(INDEX($C1349:$C$3618,MATCH(TRUE,INDEX($C1349:$C$3618&lt;&gt;$C1349,0),0))), O1349, INDEX($C1349:$C$3618,MATCH(TRUE,INDEX($C1349:$C$3618&lt;&gt;$C1349,0),0)))</f>
        <v>3494687980.1252527</v>
      </c>
      <c r="P1350" s="16">
        <f t="shared" si="299"/>
        <v>3195143296.1145172</v>
      </c>
      <c r="Q1350" s="27">
        <f t="shared" si="291"/>
        <v>98</v>
      </c>
      <c r="R1350" s="7">
        <f t="shared" si="296"/>
        <v>3056578.4082728112</v>
      </c>
      <c r="S1350" s="7">
        <f t="shared" si="288"/>
        <v>2579542.7872148943</v>
      </c>
      <c r="T1350" s="5">
        <f>VLOOKUP($B1350,'Benchmark Data'!$A:$B,2,FALSE)</f>
        <v>16.05</v>
      </c>
      <c r="U1350" s="12">
        <f t="shared" si="297"/>
        <v>-2.825740835601178E-2</v>
      </c>
      <c r="V1350" s="7">
        <f t="shared" si="298"/>
        <v>3671339013.8579168</v>
      </c>
    </row>
    <row r="1351" spans="1:22" x14ac:dyDescent="0.25">
      <c r="A1351" s="5">
        <f t="shared" si="289"/>
        <v>2007</v>
      </c>
      <c r="B1351" s="6">
        <f t="shared" si="292"/>
        <v>39291</v>
      </c>
      <c r="C1351" s="7">
        <f>MAX(SUMIFS('Filing Data'!$V:$V,'Filing Data'!$D:$D,'Benchmark Value'!$B1351),C1350)</f>
        <v>3195143296.1145172</v>
      </c>
      <c r="D1351" s="7">
        <f>SUMIFS('Filing Data'!$Z:$Z,'Filing Data'!$D:$D,'Benchmark Value'!$B1351)</f>
        <v>0</v>
      </c>
      <c r="E1351" s="16">
        <f t="shared" si="293"/>
        <v>-59429910.233762808</v>
      </c>
      <c r="F1351" s="10">
        <f>SUM(D$11:D1350)</f>
        <v>-47621346.711108744</v>
      </c>
      <c r="G1351" s="10">
        <f t="shared" si="286"/>
        <v>365</v>
      </c>
      <c r="H1351" s="7">
        <f t="shared" si="294"/>
        <v>-162821.67187332278</v>
      </c>
      <c r="I1351" s="16">
        <f>SUMIFS('Filing Data'!$X:$X,'Filing Data'!$D:$D,'Benchmark Value'!$B1351)</f>
        <v>0</v>
      </c>
      <c r="J1351" s="16">
        <f t="shared" si="290"/>
        <v>114688091.45237686</v>
      </c>
      <c r="K1351" s="10">
        <f>SUM(I$11:I1350)</f>
        <v>85509449.152006909</v>
      </c>
      <c r="L1351" s="27">
        <f t="shared" si="287"/>
        <v>365</v>
      </c>
      <c r="M1351" s="7">
        <f t="shared" si="295"/>
        <v>314213.94918459415</v>
      </c>
      <c r="N1351" s="7">
        <f>IF(ISNA(VLOOKUP(B1351,'Distribution Data'!$G:$H,2,FALSE)),0,VLOOKUP(B1351,'Distribution Data'!$G:$H,2,FALSE))</f>
        <v>0</v>
      </c>
      <c r="O1351" s="16">
        <f>IF(ISNA(INDEX($C1350:$C$3618,MATCH(TRUE,INDEX($C1350:$C$3618&lt;&gt;$C1350,0),0))), O1350, INDEX($C1350:$C$3618,MATCH(TRUE,INDEX($C1350:$C$3618&lt;&gt;$C1350,0),0)))</f>
        <v>3494687980.1252527</v>
      </c>
      <c r="P1351" s="16">
        <f t="shared" si="299"/>
        <v>3195143296.1145172</v>
      </c>
      <c r="Q1351" s="27">
        <f t="shared" si="291"/>
        <v>98</v>
      </c>
      <c r="R1351" s="7">
        <f t="shared" si="296"/>
        <v>3056578.4082728112</v>
      </c>
      <c r="S1351" s="7">
        <f t="shared" si="288"/>
        <v>2579542.7872148943</v>
      </c>
      <c r="T1351" s="5">
        <f>VLOOKUP($B1351,'Benchmark Data'!$A:$B,2,FALSE)</f>
        <v>16.05</v>
      </c>
      <c r="U1351" s="12">
        <f t="shared" si="297"/>
        <v>0</v>
      </c>
      <c r="V1351" s="7">
        <f t="shared" si="298"/>
        <v>3673918556.6451316</v>
      </c>
    </row>
    <row r="1352" spans="1:22" x14ac:dyDescent="0.25">
      <c r="A1352" s="5">
        <f t="shared" si="289"/>
        <v>2007</v>
      </c>
      <c r="B1352" s="6">
        <f t="shared" si="292"/>
        <v>39292</v>
      </c>
      <c r="C1352" s="7">
        <f>MAX(SUMIFS('Filing Data'!$V:$V,'Filing Data'!$D:$D,'Benchmark Value'!$B1352),C1351)</f>
        <v>3195143296.1145172</v>
      </c>
      <c r="D1352" s="7">
        <f>SUMIFS('Filing Data'!$Z:$Z,'Filing Data'!$D:$D,'Benchmark Value'!$B1352)</f>
        <v>0</v>
      </c>
      <c r="E1352" s="16">
        <f t="shared" si="293"/>
        <v>-59429910.233762808</v>
      </c>
      <c r="F1352" s="10">
        <f>SUM(D$11:D1351)</f>
        <v>-47621346.711108744</v>
      </c>
      <c r="G1352" s="10">
        <f t="shared" si="286"/>
        <v>365</v>
      </c>
      <c r="H1352" s="7">
        <f t="shared" si="294"/>
        <v>-162821.67187332278</v>
      </c>
      <c r="I1352" s="16">
        <f>SUMIFS('Filing Data'!$X:$X,'Filing Data'!$D:$D,'Benchmark Value'!$B1352)</f>
        <v>0</v>
      </c>
      <c r="J1352" s="16">
        <f t="shared" si="290"/>
        <v>114688091.45237686</v>
      </c>
      <c r="K1352" s="10">
        <f>SUM(I$11:I1351)</f>
        <v>85509449.152006909</v>
      </c>
      <c r="L1352" s="27">
        <f t="shared" si="287"/>
        <v>365</v>
      </c>
      <c r="M1352" s="7">
        <f t="shared" si="295"/>
        <v>314213.94918459415</v>
      </c>
      <c r="N1352" s="7">
        <f>IF(ISNA(VLOOKUP(B1352,'Distribution Data'!$G:$H,2,FALSE)),0,VLOOKUP(B1352,'Distribution Data'!$G:$H,2,FALSE))</f>
        <v>0</v>
      </c>
      <c r="O1352" s="16">
        <f>IF(ISNA(INDEX($C1351:$C$3618,MATCH(TRUE,INDEX($C1351:$C$3618&lt;&gt;$C1351,0),0))), O1351, INDEX($C1351:$C$3618,MATCH(TRUE,INDEX($C1351:$C$3618&lt;&gt;$C1351,0),0)))</f>
        <v>3494687980.1252527</v>
      </c>
      <c r="P1352" s="16">
        <f t="shared" si="299"/>
        <v>3195143296.1145172</v>
      </c>
      <c r="Q1352" s="27">
        <f t="shared" si="291"/>
        <v>98</v>
      </c>
      <c r="R1352" s="7">
        <f t="shared" si="296"/>
        <v>3056578.4082728112</v>
      </c>
      <c r="S1352" s="7">
        <f t="shared" si="288"/>
        <v>2579542.7872148943</v>
      </c>
      <c r="T1352" s="5">
        <f>VLOOKUP($B1352,'Benchmark Data'!$A:$B,2,FALSE)</f>
        <v>16.05</v>
      </c>
      <c r="U1352" s="12">
        <f t="shared" si="297"/>
        <v>0</v>
      </c>
      <c r="V1352" s="7">
        <f t="shared" si="298"/>
        <v>3676498099.4323463</v>
      </c>
    </row>
    <row r="1353" spans="1:22" x14ac:dyDescent="0.25">
      <c r="A1353" s="5">
        <f t="shared" si="289"/>
        <v>2007</v>
      </c>
      <c r="B1353" s="6">
        <f t="shared" si="292"/>
        <v>39293</v>
      </c>
      <c r="C1353" s="7">
        <f>MAX(SUMIFS('Filing Data'!$V:$V,'Filing Data'!$D:$D,'Benchmark Value'!$B1353),C1352)</f>
        <v>3195143296.1145172</v>
      </c>
      <c r="D1353" s="7">
        <f>SUMIFS('Filing Data'!$Z:$Z,'Filing Data'!$D:$D,'Benchmark Value'!$B1353)</f>
        <v>0</v>
      </c>
      <c r="E1353" s="16">
        <f t="shared" si="293"/>
        <v>-59429910.233762808</v>
      </c>
      <c r="F1353" s="10">
        <f>SUM(D$11:D1352)</f>
        <v>-47621346.711108744</v>
      </c>
      <c r="G1353" s="10">
        <f t="shared" si="286"/>
        <v>365</v>
      </c>
      <c r="H1353" s="7">
        <f t="shared" si="294"/>
        <v>-162821.67187332278</v>
      </c>
      <c r="I1353" s="16">
        <f>SUMIFS('Filing Data'!$X:$X,'Filing Data'!$D:$D,'Benchmark Value'!$B1353)</f>
        <v>0</v>
      </c>
      <c r="J1353" s="16">
        <f t="shared" si="290"/>
        <v>114688091.45237686</v>
      </c>
      <c r="K1353" s="10">
        <f>SUM(I$11:I1352)</f>
        <v>85509449.152006909</v>
      </c>
      <c r="L1353" s="27">
        <f t="shared" si="287"/>
        <v>365</v>
      </c>
      <c r="M1353" s="7">
        <f t="shared" si="295"/>
        <v>314213.94918459415</v>
      </c>
      <c r="N1353" s="7">
        <f>IF(ISNA(VLOOKUP(B1353,'Distribution Data'!$G:$H,2,FALSE)),0,VLOOKUP(B1353,'Distribution Data'!$G:$H,2,FALSE))</f>
        <v>0</v>
      </c>
      <c r="O1353" s="16">
        <f>IF(ISNA(INDEX($C1352:$C$3618,MATCH(TRUE,INDEX($C1352:$C$3618&lt;&gt;$C1352,0),0))), O1352, INDEX($C1352:$C$3618,MATCH(TRUE,INDEX($C1352:$C$3618&lt;&gt;$C1352,0),0)))</f>
        <v>3494687980.1252527</v>
      </c>
      <c r="P1353" s="16">
        <f t="shared" si="299"/>
        <v>3195143296.1145172</v>
      </c>
      <c r="Q1353" s="27">
        <f t="shared" si="291"/>
        <v>98</v>
      </c>
      <c r="R1353" s="7">
        <f t="shared" si="296"/>
        <v>3056578.4082728112</v>
      </c>
      <c r="S1353" s="7">
        <f t="shared" si="288"/>
        <v>2579542.7872148943</v>
      </c>
      <c r="T1353" s="5">
        <f>VLOOKUP($B1353,'Benchmark Data'!$A:$B,2,FALSE)</f>
        <v>16.190000000000001</v>
      </c>
      <c r="U1353" s="12">
        <f t="shared" si="297"/>
        <v>8.6849181135188486E-3</v>
      </c>
      <c r="V1353" s="7">
        <f t="shared" si="298"/>
        <v>3711146784.5199056</v>
      </c>
    </row>
    <row r="1354" spans="1:22" x14ac:dyDescent="0.25">
      <c r="A1354" s="5">
        <f t="shared" si="289"/>
        <v>2007</v>
      </c>
      <c r="B1354" s="6">
        <f t="shared" si="292"/>
        <v>39294</v>
      </c>
      <c r="C1354" s="7">
        <f>MAX(SUMIFS('Filing Data'!$V:$V,'Filing Data'!$D:$D,'Benchmark Value'!$B1354),C1353)</f>
        <v>3195143296.1145172</v>
      </c>
      <c r="D1354" s="7">
        <f>SUMIFS('Filing Data'!$Z:$Z,'Filing Data'!$D:$D,'Benchmark Value'!$B1354)</f>
        <v>0</v>
      </c>
      <c r="E1354" s="16">
        <f t="shared" si="293"/>
        <v>-59429910.233762808</v>
      </c>
      <c r="F1354" s="10">
        <f>SUM(D$11:D1353)</f>
        <v>-47621346.711108744</v>
      </c>
      <c r="G1354" s="10">
        <f t="shared" si="286"/>
        <v>365</v>
      </c>
      <c r="H1354" s="7">
        <f t="shared" si="294"/>
        <v>-162821.67187332278</v>
      </c>
      <c r="I1354" s="16">
        <f>SUMIFS('Filing Data'!$X:$X,'Filing Data'!$D:$D,'Benchmark Value'!$B1354)</f>
        <v>0</v>
      </c>
      <c r="J1354" s="16">
        <f t="shared" si="290"/>
        <v>114688091.45237686</v>
      </c>
      <c r="K1354" s="10">
        <f>SUM(I$11:I1353)</f>
        <v>85509449.152006909</v>
      </c>
      <c r="L1354" s="27">
        <f t="shared" si="287"/>
        <v>365</v>
      </c>
      <c r="M1354" s="7">
        <f t="shared" si="295"/>
        <v>314213.94918459415</v>
      </c>
      <c r="N1354" s="7">
        <f>IF(ISNA(VLOOKUP(B1354,'Distribution Data'!$G:$H,2,FALSE)),0,VLOOKUP(B1354,'Distribution Data'!$G:$H,2,FALSE))</f>
        <v>0</v>
      </c>
      <c r="O1354" s="16">
        <f>IF(ISNA(INDEX($C1353:$C$3618,MATCH(TRUE,INDEX($C1353:$C$3618&lt;&gt;$C1353,0),0))), O1353, INDEX($C1353:$C$3618,MATCH(TRUE,INDEX($C1353:$C$3618&lt;&gt;$C1353,0),0)))</f>
        <v>3494687980.1252527</v>
      </c>
      <c r="P1354" s="16">
        <f t="shared" si="299"/>
        <v>3195143296.1145172</v>
      </c>
      <c r="Q1354" s="27">
        <f t="shared" si="291"/>
        <v>98</v>
      </c>
      <c r="R1354" s="7">
        <f t="shared" si="296"/>
        <v>3056578.4082728112</v>
      </c>
      <c r="S1354" s="7">
        <f t="shared" si="288"/>
        <v>2579542.7872148943</v>
      </c>
      <c r="T1354" s="5">
        <f>VLOOKUP($B1354,'Benchmark Data'!$A:$B,2,FALSE)</f>
        <v>16.2</v>
      </c>
      <c r="U1354" s="12">
        <f t="shared" si="297"/>
        <v>6.1747454879452709E-4</v>
      </c>
      <c r="V1354" s="7">
        <f t="shared" si="298"/>
        <v>3716018573.6224504</v>
      </c>
    </row>
    <row r="1355" spans="1:22" x14ac:dyDescent="0.25">
      <c r="A1355" s="5">
        <f t="shared" si="289"/>
        <v>2007</v>
      </c>
      <c r="B1355" s="6">
        <f t="shared" si="292"/>
        <v>39295</v>
      </c>
      <c r="C1355" s="7">
        <f>MAX(SUMIFS('Filing Data'!$V:$V,'Filing Data'!$D:$D,'Benchmark Value'!$B1355),C1354)</f>
        <v>3195143296.1145172</v>
      </c>
      <c r="D1355" s="7">
        <f>SUMIFS('Filing Data'!$Z:$Z,'Filing Data'!$D:$D,'Benchmark Value'!$B1355)</f>
        <v>0</v>
      </c>
      <c r="E1355" s="16">
        <f t="shared" si="293"/>
        <v>-59429910.233762808</v>
      </c>
      <c r="F1355" s="10">
        <f>SUM(D$11:D1354)</f>
        <v>-47621346.711108744</v>
      </c>
      <c r="G1355" s="10">
        <f t="shared" ref="G1355:G1418" si="300">COUNTIFS(F$11:F$3618,F1355,A$11:A$3618,YEAR(B1355))</f>
        <v>365</v>
      </c>
      <c r="H1355" s="7">
        <f t="shared" si="294"/>
        <v>-162821.67187332278</v>
      </c>
      <c r="I1355" s="16">
        <f>SUMIFS('Filing Data'!$X:$X,'Filing Data'!$D:$D,'Benchmark Value'!$B1355)</f>
        <v>0</v>
      </c>
      <c r="J1355" s="16">
        <f t="shared" si="290"/>
        <v>114688091.45237686</v>
      </c>
      <c r="K1355" s="10">
        <f>SUM(I$11:I1354)</f>
        <v>85509449.152006909</v>
      </c>
      <c r="L1355" s="27">
        <f t="shared" ref="L1355:L1418" si="301">COUNTIFS(K$11:K$3618,K1355,A$11:A$3618,YEAR(B1355))</f>
        <v>365</v>
      </c>
      <c r="M1355" s="7">
        <f t="shared" si="295"/>
        <v>314213.94918459415</v>
      </c>
      <c r="N1355" s="7">
        <f>IF(ISNA(VLOOKUP(B1355,'Distribution Data'!$G:$H,2,FALSE)),0,VLOOKUP(B1355,'Distribution Data'!$G:$H,2,FALSE))</f>
        <v>0</v>
      </c>
      <c r="O1355" s="16">
        <f>IF(ISNA(INDEX($C1354:$C$3618,MATCH(TRUE,INDEX($C1354:$C$3618&lt;&gt;$C1354,0),0))), O1354, INDEX($C1354:$C$3618,MATCH(TRUE,INDEX($C1354:$C$3618&lt;&gt;$C1354,0),0)))</f>
        <v>3494687980.1252527</v>
      </c>
      <c r="P1355" s="16">
        <f t="shared" si="299"/>
        <v>3195143296.1145172</v>
      </c>
      <c r="Q1355" s="27">
        <f t="shared" si="291"/>
        <v>98</v>
      </c>
      <c r="R1355" s="7">
        <f t="shared" si="296"/>
        <v>3056578.4082728112</v>
      </c>
      <c r="S1355" s="7">
        <f t="shared" ref="S1355:S1418" si="302">IF(AND($E$3&lt;&gt;"Y",$E$4&lt;&gt;"Y"),R1355-N1355+H1355, IF(AND($E$3="Y",$E$4="Y"), R1355-N1355-M1355, IF($E$4="Y", R1355-N1355-M1355+H1355, IF($E$3="Y", R1355-N1355, R1355-N1355))))</f>
        <v>2579542.7872148943</v>
      </c>
      <c r="T1355" s="5">
        <f>VLOOKUP($B1355,'Benchmark Data'!$A:$B,2,FALSE)</f>
        <v>16.350000000000001</v>
      </c>
      <c r="U1355" s="12">
        <f t="shared" si="297"/>
        <v>9.2166551049240476E-3</v>
      </c>
      <c r="V1355" s="7">
        <f t="shared" si="298"/>
        <v>3753005695.7950583</v>
      </c>
    </row>
    <row r="1356" spans="1:22" x14ac:dyDescent="0.25">
      <c r="A1356" s="5">
        <f t="shared" ref="A1356:A1419" si="303">YEAR(B1356)</f>
        <v>2007</v>
      </c>
      <c r="B1356" s="6">
        <f t="shared" si="292"/>
        <v>39296</v>
      </c>
      <c r="C1356" s="7">
        <f>MAX(SUMIFS('Filing Data'!$V:$V,'Filing Data'!$D:$D,'Benchmark Value'!$B1356),C1355)</f>
        <v>3195143296.1145172</v>
      </c>
      <c r="D1356" s="7">
        <f>SUMIFS('Filing Data'!$Z:$Z,'Filing Data'!$D:$D,'Benchmark Value'!$B1356)</f>
        <v>0</v>
      </c>
      <c r="E1356" s="16">
        <f t="shared" si="293"/>
        <v>-59429910.233762808</v>
      </c>
      <c r="F1356" s="10">
        <f>SUM(D$11:D1355)</f>
        <v>-47621346.711108744</v>
      </c>
      <c r="G1356" s="10">
        <f t="shared" si="300"/>
        <v>365</v>
      </c>
      <c r="H1356" s="7">
        <f t="shared" si="294"/>
        <v>-162821.67187332278</v>
      </c>
      <c r="I1356" s="16">
        <f>SUMIFS('Filing Data'!$X:$X,'Filing Data'!$D:$D,'Benchmark Value'!$B1356)</f>
        <v>0</v>
      </c>
      <c r="J1356" s="16">
        <f t="shared" ref="J1356:J1419" si="304">IF(I1356&lt;&gt;0,J1355,IF(ISNA(INDEX($I1356:$I1720,MATCH(TRUE,INDEX($I1356:$I1720&lt;&gt;$I1356,0),0))),0,INDEX($I1356:$I1720,MATCH(TRUE,INDEX($I1356:$I1720&lt;&gt;$I1356,0),0))))</f>
        <v>114688091.45237686</v>
      </c>
      <c r="K1356" s="10">
        <f>SUM(I$11:I1355)</f>
        <v>85509449.152006909</v>
      </c>
      <c r="L1356" s="27">
        <f t="shared" si="301"/>
        <v>365</v>
      </c>
      <c r="M1356" s="7">
        <f t="shared" si="295"/>
        <v>314213.94918459415</v>
      </c>
      <c r="N1356" s="7">
        <f>IF(ISNA(VLOOKUP(B1356,'Distribution Data'!$G:$H,2,FALSE)),0,VLOOKUP(B1356,'Distribution Data'!$G:$H,2,FALSE))</f>
        <v>0</v>
      </c>
      <c r="O1356" s="16">
        <f>IF(ISNA(INDEX($C1355:$C$3618,MATCH(TRUE,INDEX($C1355:$C$3618&lt;&gt;$C1355,0),0))), O1355, INDEX($C1355:$C$3618,MATCH(TRUE,INDEX($C1355:$C$3618&lt;&gt;$C1355,0),0)))</f>
        <v>3494687980.1252527</v>
      </c>
      <c r="P1356" s="16">
        <f t="shared" si="299"/>
        <v>3195143296.1145172</v>
      </c>
      <c r="Q1356" s="27">
        <f t="shared" ref="Q1356:Q1419" si="305">MATCH($O1356,$C$11:$C$3618,0)-MATCH($C1355,$C$11:$C$3618,0)</f>
        <v>98</v>
      </c>
      <c r="R1356" s="7">
        <f t="shared" si="296"/>
        <v>3056578.4082728112</v>
      </c>
      <c r="S1356" s="7">
        <f t="shared" si="302"/>
        <v>2579542.7872148943</v>
      </c>
      <c r="T1356" s="5">
        <f>VLOOKUP($B1356,'Benchmark Data'!$A:$B,2,FALSE)</f>
        <v>16.55</v>
      </c>
      <c r="U1356" s="12">
        <f t="shared" si="297"/>
        <v>1.2158204479809363E-2</v>
      </c>
      <c r="V1356" s="7">
        <f t="shared" si="298"/>
        <v>3801493565.1363406</v>
      </c>
    </row>
    <row r="1357" spans="1:22" x14ac:dyDescent="0.25">
      <c r="A1357" s="5">
        <f t="shared" si="303"/>
        <v>2007</v>
      </c>
      <c r="B1357" s="6">
        <f t="shared" ref="B1357:B1420" si="306">B1356+1</f>
        <v>39297</v>
      </c>
      <c r="C1357" s="7">
        <f>MAX(SUMIFS('Filing Data'!$V:$V,'Filing Data'!$D:$D,'Benchmark Value'!$B1357),C1356)</f>
        <v>3195143296.1145172</v>
      </c>
      <c r="D1357" s="7">
        <f>SUMIFS('Filing Data'!$Z:$Z,'Filing Data'!$D:$D,'Benchmark Value'!$B1357)</f>
        <v>0</v>
      </c>
      <c r="E1357" s="16">
        <f t="shared" ref="E1357:E1420" si="307">IF(D1357&lt;&gt;0,E1356,IF(ISNA(INDEX($D1357:$D1721,MATCH(TRUE,INDEX($D1357:$D1721&lt;&gt;$D1357,0),0))),0,INDEX($D1357:$D1721,MATCH(TRUE,INDEX($D1357:$D1721&lt;&gt;$D1357,0),0))))</f>
        <v>-59429910.233762808</v>
      </c>
      <c r="F1357" s="10">
        <f>SUM(D$11:D1356)</f>
        <v>-47621346.711108744</v>
      </c>
      <c r="G1357" s="10">
        <f t="shared" si="300"/>
        <v>365</v>
      </c>
      <c r="H1357" s="7">
        <f t="shared" ref="H1357:H1420" si="308">E1357/G1357</f>
        <v>-162821.67187332278</v>
      </c>
      <c r="I1357" s="16">
        <f>SUMIFS('Filing Data'!$X:$X,'Filing Data'!$D:$D,'Benchmark Value'!$B1357)</f>
        <v>0</v>
      </c>
      <c r="J1357" s="16">
        <f t="shared" si="304"/>
        <v>114688091.45237686</v>
      </c>
      <c r="K1357" s="10">
        <f>SUM(I$11:I1356)</f>
        <v>85509449.152006909</v>
      </c>
      <c r="L1357" s="27">
        <f t="shared" si="301"/>
        <v>365</v>
      </c>
      <c r="M1357" s="7">
        <f t="shared" ref="M1357:M1420" si="309">J1357/L1357</f>
        <v>314213.94918459415</v>
      </c>
      <c r="N1357" s="7">
        <f>IF(ISNA(VLOOKUP(B1357,'Distribution Data'!$G:$H,2,FALSE)),0,VLOOKUP(B1357,'Distribution Data'!$G:$H,2,FALSE))</f>
        <v>0</v>
      </c>
      <c r="O1357" s="16">
        <f>IF(ISNA(INDEX($C1356:$C$3618,MATCH(TRUE,INDEX($C1356:$C$3618&lt;&gt;$C1356,0),0))), O1356, INDEX($C1356:$C$3618,MATCH(TRUE,INDEX($C1356:$C$3618&lt;&gt;$C1356,0),0)))</f>
        <v>3494687980.1252527</v>
      </c>
      <c r="P1357" s="16">
        <f t="shared" si="299"/>
        <v>3195143296.1145172</v>
      </c>
      <c r="Q1357" s="27">
        <f t="shared" si="305"/>
        <v>98</v>
      </c>
      <c r="R1357" s="7">
        <f t="shared" ref="R1357:R1420" si="310">IF(Q1357=0, 0, (O1357-P1357)/Q1357)</f>
        <v>3056578.4082728112</v>
      </c>
      <c r="S1357" s="7">
        <f t="shared" si="302"/>
        <v>2579542.7872148943</v>
      </c>
      <c r="T1357" s="5">
        <f>VLOOKUP($B1357,'Benchmark Data'!$A:$B,2,FALSE)</f>
        <v>16.059999999999999</v>
      </c>
      <c r="U1357" s="12">
        <f t="shared" ref="U1357:U1420" si="311">LN(T1357/T1356)</f>
        <v>-3.0054393304456428E-2</v>
      </c>
      <c r="V1357" s="7">
        <f t="shared" ref="V1357:V1420" si="312">V1356*EXP($U1357)+$S1357</f>
        <v>3691521334.6959534</v>
      </c>
    </row>
    <row r="1358" spans="1:22" x14ac:dyDescent="0.25">
      <c r="A1358" s="5">
        <f t="shared" si="303"/>
        <v>2007</v>
      </c>
      <c r="B1358" s="6">
        <f t="shared" si="306"/>
        <v>39298</v>
      </c>
      <c r="C1358" s="7">
        <f>MAX(SUMIFS('Filing Data'!$V:$V,'Filing Data'!$D:$D,'Benchmark Value'!$B1358),C1357)</f>
        <v>3195143296.1145172</v>
      </c>
      <c r="D1358" s="7">
        <f>SUMIFS('Filing Data'!$Z:$Z,'Filing Data'!$D:$D,'Benchmark Value'!$B1358)</f>
        <v>0</v>
      </c>
      <c r="E1358" s="16">
        <f t="shared" si="307"/>
        <v>-59429910.233762808</v>
      </c>
      <c r="F1358" s="10">
        <f>SUM(D$11:D1357)</f>
        <v>-47621346.711108744</v>
      </c>
      <c r="G1358" s="10">
        <f t="shared" si="300"/>
        <v>365</v>
      </c>
      <c r="H1358" s="7">
        <f t="shared" si="308"/>
        <v>-162821.67187332278</v>
      </c>
      <c r="I1358" s="16">
        <f>SUMIFS('Filing Data'!$X:$X,'Filing Data'!$D:$D,'Benchmark Value'!$B1358)</f>
        <v>0</v>
      </c>
      <c r="J1358" s="16">
        <f t="shared" si="304"/>
        <v>114688091.45237686</v>
      </c>
      <c r="K1358" s="10">
        <f>SUM(I$11:I1357)</f>
        <v>85509449.152006909</v>
      </c>
      <c r="L1358" s="27">
        <f t="shared" si="301"/>
        <v>365</v>
      </c>
      <c r="M1358" s="7">
        <f t="shared" si="309"/>
        <v>314213.94918459415</v>
      </c>
      <c r="N1358" s="7">
        <f>IF(ISNA(VLOOKUP(B1358,'Distribution Data'!$G:$H,2,FALSE)),0,VLOOKUP(B1358,'Distribution Data'!$G:$H,2,FALSE))</f>
        <v>0</v>
      </c>
      <c r="O1358" s="16">
        <f>IF(ISNA(INDEX($C1357:$C$3618,MATCH(TRUE,INDEX($C1357:$C$3618&lt;&gt;$C1357,0),0))), O1357, INDEX($C1357:$C$3618,MATCH(TRUE,INDEX($C1357:$C$3618&lt;&gt;$C1357,0),0)))</f>
        <v>3494687980.1252527</v>
      </c>
      <c r="P1358" s="16">
        <f t="shared" si="299"/>
        <v>3195143296.1145172</v>
      </c>
      <c r="Q1358" s="27">
        <f t="shared" si="305"/>
        <v>98</v>
      </c>
      <c r="R1358" s="7">
        <f t="shared" si="310"/>
        <v>3056578.4082728112</v>
      </c>
      <c r="S1358" s="7">
        <f t="shared" si="302"/>
        <v>2579542.7872148943</v>
      </c>
      <c r="T1358" s="5">
        <f>VLOOKUP($B1358,'Benchmark Data'!$A:$B,2,FALSE)</f>
        <v>16.059999999999999</v>
      </c>
      <c r="U1358" s="12">
        <f t="shared" si="311"/>
        <v>0</v>
      </c>
      <c r="V1358" s="7">
        <f t="shared" si="312"/>
        <v>3694100877.4831681</v>
      </c>
    </row>
    <row r="1359" spans="1:22" x14ac:dyDescent="0.25">
      <c r="A1359" s="5">
        <f t="shared" si="303"/>
        <v>2007</v>
      </c>
      <c r="B1359" s="6">
        <f t="shared" si="306"/>
        <v>39299</v>
      </c>
      <c r="C1359" s="7">
        <f>MAX(SUMIFS('Filing Data'!$V:$V,'Filing Data'!$D:$D,'Benchmark Value'!$B1359),C1358)</f>
        <v>3195143296.1145172</v>
      </c>
      <c r="D1359" s="7">
        <f>SUMIFS('Filing Data'!$Z:$Z,'Filing Data'!$D:$D,'Benchmark Value'!$B1359)</f>
        <v>0</v>
      </c>
      <c r="E1359" s="16">
        <f t="shared" si="307"/>
        <v>-59429910.233762808</v>
      </c>
      <c r="F1359" s="10">
        <f>SUM(D$11:D1358)</f>
        <v>-47621346.711108744</v>
      </c>
      <c r="G1359" s="10">
        <f t="shared" si="300"/>
        <v>365</v>
      </c>
      <c r="H1359" s="7">
        <f t="shared" si="308"/>
        <v>-162821.67187332278</v>
      </c>
      <c r="I1359" s="16">
        <f>SUMIFS('Filing Data'!$X:$X,'Filing Data'!$D:$D,'Benchmark Value'!$B1359)</f>
        <v>0</v>
      </c>
      <c r="J1359" s="16">
        <f t="shared" si="304"/>
        <v>114688091.45237686</v>
      </c>
      <c r="K1359" s="10">
        <f>SUM(I$11:I1358)</f>
        <v>85509449.152006909</v>
      </c>
      <c r="L1359" s="27">
        <f t="shared" si="301"/>
        <v>365</v>
      </c>
      <c r="M1359" s="7">
        <f t="shared" si="309"/>
        <v>314213.94918459415</v>
      </c>
      <c r="N1359" s="7">
        <f>IF(ISNA(VLOOKUP(B1359,'Distribution Data'!$G:$H,2,FALSE)),0,VLOOKUP(B1359,'Distribution Data'!$G:$H,2,FALSE))</f>
        <v>0</v>
      </c>
      <c r="O1359" s="16">
        <f>IF(ISNA(INDEX($C1358:$C$3618,MATCH(TRUE,INDEX($C1358:$C$3618&lt;&gt;$C1358,0),0))), O1358, INDEX($C1358:$C$3618,MATCH(TRUE,INDEX($C1358:$C$3618&lt;&gt;$C1358,0),0)))</f>
        <v>3494687980.1252527</v>
      </c>
      <c r="P1359" s="16">
        <f t="shared" si="299"/>
        <v>3195143296.1145172</v>
      </c>
      <c r="Q1359" s="27">
        <f t="shared" si="305"/>
        <v>98</v>
      </c>
      <c r="R1359" s="7">
        <f t="shared" si="310"/>
        <v>3056578.4082728112</v>
      </c>
      <c r="S1359" s="7">
        <f t="shared" si="302"/>
        <v>2579542.7872148943</v>
      </c>
      <c r="T1359" s="5">
        <f>VLOOKUP($B1359,'Benchmark Data'!$A:$B,2,FALSE)</f>
        <v>16.059999999999999</v>
      </c>
      <c r="U1359" s="12">
        <f t="shared" si="311"/>
        <v>0</v>
      </c>
      <c r="V1359" s="7">
        <f t="shared" si="312"/>
        <v>3696680420.2703829</v>
      </c>
    </row>
    <row r="1360" spans="1:22" x14ac:dyDescent="0.25">
      <c r="A1360" s="5">
        <f t="shared" si="303"/>
        <v>2007</v>
      </c>
      <c r="B1360" s="6">
        <f t="shared" si="306"/>
        <v>39300</v>
      </c>
      <c r="C1360" s="7">
        <f>MAX(SUMIFS('Filing Data'!$V:$V,'Filing Data'!$D:$D,'Benchmark Value'!$B1360),C1359)</f>
        <v>3195143296.1145172</v>
      </c>
      <c r="D1360" s="7">
        <f>SUMIFS('Filing Data'!$Z:$Z,'Filing Data'!$D:$D,'Benchmark Value'!$B1360)</f>
        <v>0</v>
      </c>
      <c r="E1360" s="16">
        <f t="shared" si="307"/>
        <v>-59429910.233762808</v>
      </c>
      <c r="F1360" s="10">
        <f>SUM(D$11:D1359)</f>
        <v>-47621346.711108744</v>
      </c>
      <c r="G1360" s="10">
        <f t="shared" si="300"/>
        <v>365</v>
      </c>
      <c r="H1360" s="7">
        <f t="shared" si="308"/>
        <v>-162821.67187332278</v>
      </c>
      <c r="I1360" s="16">
        <f>SUMIFS('Filing Data'!$X:$X,'Filing Data'!$D:$D,'Benchmark Value'!$B1360)</f>
        <v>0</v>
      </c>
      <c r="J1360" s="16">
        <f t="shared" si="304"/>
        <v>114688091.45237686</v>
      </c>
      <c r="K1360" s="10">
        <f>SUM(I$11:I1359)</f>
        <v>85509449.152006909</v>
      </c>
      <c r="L1360" s="27">
        <f t="shared" si="301"/>
        <v>365</v>
      </c>
      <c r="M1360" s="7">
        <f t="shared" si="309"/>
        <v>314213.94918459415</v>
      </c>
      <c r="N1360" s="7">
        <f>IF(ISNA(VLOOKUP(B1360,'Distribution Data'!$G:$H,2,FALSE)),0,VLOOKUP(B1360,'Distribution Data'!$G:$H,2,FALSE))</f>
        <v>0</v>
      </c>
      <c r="O1360" s="16">
        <f>IF(ISNA(INDEX($C1359:$C$3618,MATCH(TRUE,INDEX($C1359:$C$3618&lt;&gt;$C1359,0),0))), O1359, INDEX($C1359:$C$3618,MATCH(TRUE,INDEX($C1359:$C$3618&lt;&gt;$C1359,0),0)))</f>
        <v>3494687980.1252527</v>
      </c>
      <c r="P1360" s="16">
        <f t="shared" si="299"/>
        <v>3195143296.1145172</v>
      </c>
      <c r="Q1360" s="27">
        <f t="shared" si="305"/>
        <v>98</v>
      </c>
      <c r="R1360" s="7">
        <f t="shared" si="310"/>
        <v>3056578.4082728112</v>
      </c>
      <c r="S1360" s="7">
        <f t="shared" si="302"/>
        <v>2579542.7872148943</v>
      </c>
      <c r="T1360" s="5">
        <f>VLOOKUP($B1360,'Benchmark Data'!$A:$B,2,FALSE)</f>
        <v>16.489999999999998</v>
      </c>
      <c r="U1360" s="12">
        <f t="shared" si="311"/>
        <v>2.6422428052891807E-2</v>
      </c>
      <c r="V1360" s="7">
        <f t="shared" si="312"/>
        <v>3798237085.1445379</v>
      </c>
    </row>
    <row r="1361" spans="1:22" x14ac:dyDescent="0.25">
      <c r="A1361" s="5">
        <f t="shared" si="303"/>
        <v>2007</v>
      </c>
      <c r="B1361" s="6">
        <f t="shared" si="306"/>
        <v>39301</v>
      </c>
      <c r="C1361" s="7">
        <f>MAX(SUMIFS('Filing Data'!$V:$V,'Filing Data'!$D:$D,'Benchmark Value'!$B1361),C1360)</f>
        <v>3195143296.1145172</v>
      </c>
      <c r="D1361" s="7">
        <f>SUMIFS('Filing Data'!$Z:$Z,'Filing Data'!$D:$D,'Benchmark Value'!$B1361)</f>
        <v>0</v>
      </c>
      <c r="E1361" s="16">
        <f t="shared" si="307"/>
        <v>-59429910.233762808</v>
      </c>
      <c r="F1361" s="10">
        <f>SUM(D$11:D1360)</f>
        <v>-47621346.711108744</v>
      </c>
      <c r="G1361" s="10">
        <f t="shared" si="300"/>
        <v>365</v>
      </c>
      <c r="H1361" s="7">
        <f t="shared" si="308"/>
        <v>-162821.67187332278</v>
      </c>
      <c r="I1361" s="16">
        <f>SUMIFS('Filing Data'!$X:$X,'Filing Data'!$D:$D,'Benchmark Value'!$B1361)</f>
        <v>0</v>
      </c>
      <c r="J1361" s="16">
        <f t="shared" si="304"/>
        <v>114688091.45237686</v>
      </c>
      <c r="K1361" s="10">
        <f>SUM(I$11:I1360)</f>
        <v>85509449.152006909</v>
      </c>
      <c r="L1361" s="27">
        <f t="shared" si="301"/>
        <v>365</v>
      </c>
      <c r="M1361" s="7">
        <f t="shared" si="309"/>
        <v>314213.94918459415</v>
      </c>
      <c r="N1361" s="7">
        <f>IF(ISNA(VLOOKUP(B1361,'Distribution Data'!$G:$H,2,FALSE)),0,VLOOKUP(B1361,'Distribution Data'!$G:$H,2,FALSE))</f>
        <v>0</v>
      </c>
      <c r="O1361" s="16">
        <f>IF(ISNA(INDEX($C1360:$C$3618,MATCH(TRUE,INDEX($C1360:$C$3618&lt;&gt;$C1360,0),0))), O1360, INDEX($C1360:$C$3618,MATCH(TRUE,INDEX($C1360:$C$3618&lt;&gt;$C1360,0),0)))</f>
        <v>3494687980.1252527</v>
      </c>
      <c r="P1361" s="16">
        <f t="shared" si="299"/>
        <v>3195143296.1145172</v>
      </c>
      <c r="Q1361" s="27">
        <f t="shared" si="305"/>
        <v>98</v>
      </c>
      <c r="R1361" s="7">
        <f t="shared" si="310"/>
        <v>3056578.4082728112</v>
      </c>
      <c r="S1361" s="7">
        <f t="shared" si="302"/>
        <v>2579542.7872148943</v>
      </c>
      <c r="T1361" s="5">
        <f>VLOOKUP($B1361,'Benchmark Data'!$A:$B,2,FALSE)</f>
        <v>16.59</v>
      </c>
      <c r="U1361" s="12">
        <f t="shared" si="311"/>
        <v>6.0459676308455669E-3</v>
      </c>
      <c r="V1361" s="7">
        <f t="shared" si="312"/>
        <v>3823850206.3741088</v>
      </c>
    </row>
    <row r="1362" spans="1:22" x14ac:dyDescent="0.25">
      <c r="A1362" s="5">
        <f t="shared" si="303"/>
        <v>2007</v>
      </c>
      <c r="B1362" s="6">
        <f t="shared" si="306"/>
        <v>39302</v>
      </c>
      <c r="C1362" s="7">
        <f>MAX(SUMIFS('Filing Data'!$V:$V,'Filing Data'!$D:$D,'Benchmark Value'!$B1362),C1361)</f>
        <v>3195143296.1145172</v>
      </c>
      <c r="D1362" s="7">
        <f>SUMIFS('Filing Data'!$Z:$Z,'Filing Data'!$D:$D,'Benchmark Value'!$B1362)</f>
        <v>0</v>
      </c>
      <c r="E1362" s="16">
        <f t="shared" si="307"/>
        <v>-59429910.233762808</v>
      </c>
      <c r="F1362" s="10">
        <f>SUM(D$11:D1361)</f>
        <v>-47621346.711108744</v>
      </c>
      <c r="G1362" s="10">
        <f t="shared" si="300"/>
        <v>365</v>
      </c>
      <c r="H1362" s="7">
        <f t="shared" si="308"/>
        <v>-162821.67187332278</v>
      </c>
      <c r="I1362" s="16">
        <f>SUMIFS('Filing Data'!$X:$X,'Filing Data'!$D:$D,'Benchmark Value'!$B1362)</f>
        <v>0</v>
      </c>
      <c r="J1362" s="16">
        <f t="shared" si="304"/>
        <v>114688091.45237686</v>
      </c>
      <c r="K1362" s="10">
        <f>SUM(I$11:I1361)</f>
        <v>85509449.152006909</v>
      </c>
      <c r="L1362" s="27">
        <f t="shared" si="301"/>
        <v>365</v>
      </c>
      <c r="M1362" s="7">
        <f t="shared" si="309"/>
        <v>314213.94918459415</v>
      </c>
      <c r="N1362" s="7">
        <f>IF(ISNA(VLOOKUP(B1362,'Distribution Data'!$G:$H,2,FALSE)),0,VLOOKUP(B1362,'Distribution Data'!$G:$H,2,FALSE))</f>
        <v>0</v>
      </c>
      <c r="O1362" s="16">
        <f>IF(ISNA(INDEX($C1361:$C$3618,MATCH(TRUE,INDEX($C1361:$C$3618&lt;&gt;$C1361,0),0))), O1361, INDEX($C1361:$C$3618,MATCH(TRUE,INDEX($C1361:$C$3618&lt;&gt;$C1361,0),0)))</f>
        <v>3494687980.1252527</v>
      </c>
      <c r="P1362" s="16">
        <f t="shared" si="299"/>
        <v>3195143296.1145172</v>
      </c>
      <c r="Q1362" s="27">
        <f t="shared" si="305"/>
        <v>98</v>
      </c>
      <c r="R1362" s="7">
        <f t="shared" si="310"/>
        <v>3056578.4082728112</v>
      </c>
      <c r="S1362" s="7">
        <f t="shared" si="302"/>
        <v>2579542.7872148943</v>
      </c>
      <c r="T1362" s="5">
        <f>VLOOKUP($B1362,'Benchmark Data'!$A:$B,2,FALSE)</f>
        <v>17.25</v>
      </c>
      <c r="U1362" s="12">
        <f t="shared" si="311"/>
        <v>3.9012039275015661E-2</v>
      </c>
      <c r="V1362" s="7">
        <f t="shared" si="312"/>
        <v>3978553988.8362432</v>
      </c>
    </row>
    <row r="1363" spans="1:22" x14ac:dyDescent="0.25">
      <c r="A1363" s="5">
        <f t="shared" si="303"/>
        <v>2007</v>
      </c>
      <c r="B1363" s="6">
        <f t="shared" si="306"/>
        <v>39303</v>
      </c>
      <c r="C1363" s="7">
        <f>MAX(SUMIFS('Filing Data'!$V:$V,'Filing Data'!$D:$D,'Benchmark Value'!$B1363),C1362)</f>
        <v>3195143296.1145172</v>
      </c>
      <c r="D1363" s="7">
        <f>SUMIFS('Filing Data'!$Z:$Z,'Filing Data'!$D:$D,'Benchmark Value'!$B1363)</f>
        <v>0</v>
      </c>
      <c r="E1363" s="16">
        <f t="shared" si="307"/>
        <v>-59429910.233762808</v>
      </c>
      <c r="F1363" s="10">
        <f>SUM(D$11:D1362)</f>
        <v>-47621346.711108744</v>
      </c>
      <c r="G1363" s="10">
        <f t="shared" si="300"/>
        <v>365</v>
      </c>
      <c r="H1363" s="7">
        <f t="shared" si="308"/>
        <v>-162821.67187332278</v>
      </c>
      <c r="I1363" s="16">
        <f>SUMIFS('Filing Data'!$X:$X,'Filing Data'!$D:$D,'Benchmark Value'!$B1363)</f>
        <v>0</v>
      </c>
      <c r="J1363" s="16">
        <f t="shared" si="304"/>
        <v>114688091.45237686</v>
      </c>
      <c r="K1363" s="10">
        <f>SUM(I$11:I1362)</f>
        <v>85509449.152006909</v>
      </c>
      <c r="L1363" s="27">
        <f t="shared" si="301"/>
        <v>365</v>
      </c>
      <c r="M1363" s="7">
        <f t="shared" si="309"/>
        <v>314213.94918459415</v>
      </c>
      <c r="N1363" s="7">
        <f>IF(ISNA(VLOOKUP(B1363,'Distribution Data'!$G:$H,2,FALSE)),0,VLOOKUP(B1363,'Distribution Data'!$G:$H,2,FALSE))</f>
        <v>0</v>
      </c>
      <c r="O1363" s="16">
        <f>IF(ISNA(INDEX($C1362:$C$3618,MATCH(TRUE,INDEX($C1362:$C$3618&lt;&gt;$C1362,0),0))), O1362, INDEX($C1362:$C$3618,MATCH(TRUE,INDEX($C1362:$C$3618&lt;&gt;$C1362,0),0)))</f>
        <v>3494687980.1252527</v>
      </c>
      <c r="P1363" s="16">
        <f t="shared" si="299"/>
        <v>3195143296.1145172</v>
      </c>
      <c r="Q1363" s="27">
        <f t="shared" si="305"/>
        <v>98</v>
      </c>
      <c r="R1363" s="7">
        <f t="shared" si="310"/>
        <v>3056578.4082728112</v>
      </c>
      <c r="S1363" s="7">
        <f t="shared" si="302"/>
        <v>2579542.7872148943</v>
      </c>
      <c r="T1363" s="5">
        <f>VLOOKUP($B1363,'Benchmark Data'!$A:$B,2,FALSE)</f>
        <v>17.170000000000002</v>
      </c>
      <c r="U1363" s="12">
        <f t="shared" si="311"/>
        <v>-4.6484685679845138E-3</v>
      </c>
      <c r="V1363" s="7">
        <f t="shared" si="312"/>
        <v>3962682266.7476959</v>
      </c>
    </row>
    <row r="1364" spans="1:22" x14ac:dyDescent="0.25">
      <c r="A1364" s="5">
        <f t="shared" si="303"/>
        <v>2007</v>
      </c>
      <c r="B1364" s="6">
        <f t="shared" si="306"/>
        <v>39304</v>
      </c>
      <c r="C1364" s="7">
        <f>MAX(SUMIFS('Filing Data'!$V:$V,'Filing Data'!$D:$D,'Benchmark Value'!$B1364),C1363)</f>
        <v>3195143296.1145172</v>
      </c>
      <c r="D1364" s="7">
        <f>SUMIFS('Filing Data'!$Z:$Z,'Filing Data'!$D:$D,'Benchmark Value'!$B1364)</f>
        <v>0</v>
      </c>
      <c r="E1364" s="16">
        <f t="shared" si="307"/>
        <v>-59429910.233762808</v>
      </c>
      <c r="F1364" s="10">
        <f>SUM(D$11:D1363)</f>
        <v>-47621346.711108744</v>
      </c>
      <c r="G1364" s="10">
        <f t="shared" si="300"/>
        <v>365</v>
      </c>
      <c r="H1364" s="7">
        <f t="shared" si="308"/>
        <v>-162821.67187332278</v>
      </c>
      <c r="I1364" s="16">
        <f>SUMIFS('Filing Data'!$X:$X,'Filing Data'!$D:$D,'Benchmark Value'!$B1364)</f>
        <v>0</v>
      </c>
      <c r="J1364" s="16">
        <f t="shared" si="304"/>
        <v>114688091.45237686</v>
      </c>
      <c r="K1364" s="10">
        <f>SUM(I$11:I1363)</f>
        <v>85509449.152006909</v>
      </c>
      <c r="L1364" s="27">
        <f t="shared" si="301"/>
        <v>365</v>
      </c>
      <c r="M1364" s="7">
        <f t="shared" si="309"/>
        <v>314213.94918459415</v>
      </c>
      <c r="N1364" s="7">
        <f>IF(ISNA(VLOOKUP(B1364,'Distribution Data'!$G:$H,2,FALSE)),0,VLOOKUP(B1364,'Distribution Data'!$G:$H,2,FALSE))</f>
        <v>0</v>
      </c>
      <c r="O1364" s="16">
        <f>IF(ISNA(INDEX($C1363:$C$3618,MATCH(TRUE,INDEX($C1363:$C$3618&lt;&gt;$C1363,0),0))), O1363, INDEX($C1363:$C$3618,MATCH(TRUE,INDEX($C1363:$C$3618&lt;&gt;$C1363,0),0)))</f>
        <v>3494687980.1252527</v>
      </c>
      <c r="P1364" s="16">
        <f t="shared" si="299"/>
        <v>3195143296.1145172</v>
      </c>
      <c r="Q1364" s="27">
        <f t="shared" si="305"/>
        <v>98</v>
      </c>
      <c r="R1364" s="7">
        <f t="shared" si="310"/>
        <v>3056578.4082728112</v>
      </c>
      <c r="S1364" s="7">
        <f t="shared" si="302"/>
        <v>2579542.7872148943</v>
      </c>
      <c r="T1364" s="5">
        <f>VLOOKUP($B1364,'Benchmark Data'!$A:$B,2,FALSE)</f>
        <v>16.66</v>
      </c>
      <c r="U1364" s="12">
        <f t="shared" si="311"/>
        <v>-3.0153038170687672E-2</v>
      </c>
      <c r="V1364" s="7">
        <f t="shared" si="312"/>
        <v>3847558375.8691368</v>
      </c>
    </row>
    <row r="1365" spans="1:22" x14ac:dyDescent="0.25">
      <c r="A1365" s="5">
        <f t="shared" si="303"/>
        <v>2007</v>
      </c>
      <c r="B1365" s="6">
        <f t="shared" si="306"/>
        <v>39305</v>
      </c>
      <c r="C1365" s="7">
        <f>MAX(SUMIFS('Filing Data'!$V:$V,'Filing Data'!$D:$D,'Benchmark Value'!$B1365),C1364)</f>
        <v>3195143296.1145172</v>
      </c>
      <c r="D1365" s="7">
        <f>SUMIFS('Filing Data'!$Z:$Z,'Filing Data'!$D:$D,'Benchmark Value'!$B1365)</f>
        <v>0</v>
      </c>
      <c r="E1365" s="16">
        <f t="shared" si="307"/>
        <v>-59429910.233762808</v>
      </c>
      <c r="F1365" s="10">
        <f>SUM(D$11:D1364)</f>
        <v>-47621346.711108744</v>
      </c>
      <c r="G1365" s="10">
        <f t="shared" si="300"/>
        <v>365</v>
      </c>
      <c r="H1365" s="7">
        <f t="shared" si="308"/>
        <v>-162821.67187332278</v>
      </c>
      <c r="I1365" s="16">
        <f>SUMIFS('Filing Data'!$X:$X,'Filing Data'!$D:$D,'Benchmark Value'!$B1365)</f>
        <v>0</v>
      </c>
      <c r="J1365" s="16">
        <f t="shared" si="304"/>
        <v>114688091.45237686</v>
      </c>
      <c r="K1365" s="10">
        <f>SUM(I$11:I1364)</f>
        <v>85509449.152006909</v>
      </c>
      <c r="L1365" s="27">
        <f t="shared" si="301"/>
        <v>365</v>
      </c>
      <c r="M1365" s="7">
        <f t="shared" si="309"/>
        <v>314213.94918459415</v>
      </c>
      <c r="N1365" s="7">
        <f>IF(ISNA(VLOOKUP(B1365,'Distribution Data'!$G:$H,2,FALSE)),0,VLOOKUP(B1365,'Distribution Data'!$G:$H,2,FALSE))</f>
        <v>0</v>
      </c>
      <c r="O1365" s="16">
        <f>IF(ISNA(INDEX($C1364:$C$3618,MATCH(TRUE,INDEX($C1364:$C$3618&lt;&gt;$C1364,0),0))), O1364, INDEX($C1364:$C$3618,MATCH(TRUE,INDEX($C1364:$C$3618&lt;&gt;$C1364,0),0)))</f>
        <v>3494687980.1252527</v>
      </c>
      <c r="P1365" s="16">
        <f t="shared" si="299"/>
        <v>3195143296.1145172</v>
      </c>
      <c r="Q1365" s="27">
        <f t="shared" si="305"/>
        <v>98</v>
      </c>
      <c r="R1365" s="7">
        <f t="shared" si="310"/>
        <v>3056578.4082728112</v>
      </c>
      <c r="S1365" s="7">
        <f t="shared" si="302"/>
        <v>2579542.7872148943</v>
      </c>
      <c r="T1365" s="5">
        <f>VLOOKUP($B1365,'Benchmark Data'!$A:$B,2,FALSE)</f>
        <v>16.66</v>
      </c>
      <c r="U1365" s="12">
        <f t="shared" si="311"/>
        <v>0</v>
      </c>
      <c r="V1365" s="7">
        <f t="shared" si="312"/>
        <v>3850137918.6563516</v>
      </c>
    </row>
    <row r="1366" spans="1:22" x14ac:dyDescent="0.25">
      <c r="A1366" s="5">
        <f t="shared" si="303"/>
        <v>2007</v>
      </c>
      <c r="B1366" s="6">
        <f t="shared" si="306"/>
        <v>39306</v>
      </c>
      <c r="C1366" s="7">
        <f>MAX(SUMIFS('Filing Data'!$V:$V,'Filing Data'!$D:$D,'Benchmark Value'!$B1366),C1365)</f>
        <v>3195143296.1145172</v>
      </c>
      <c r="D1366" s="7">
        <f>SUMIFS('Filing Data'!$Z:$Z,'Filing Data'!$D:$D,'Benchmark Value'!$B1366)</f>
        <v>0</v>
      </c>
      <c r="E1366" s="16">
        <f t="shared" si="307"/>
        <v>-59429910.233762808</v>
      </c>
      <c r="F1366" s="10">
        <f>SUM(D$11:D1365)</f>
        <v>-47621346.711108744</v>
      </c>
      <c r="G1366" s="10">
        <f t="shared" si="300"/>
        <v>365</v>
      </c>
      <c r="H1366" s="7">
        <f t="shared" si="308"/>
        <v>-162821.67187332278</v>
      </c>
      <c r="I1366" s="16">
        <f>SUMIFS('Filing Data'!$X:$X,'Filing Data'!$D:$D,'Benchmark Value'!$B1366)</f>
        <v>0</v>
      </c>
      <c r="J1366" s="16">
        <f t="shared" si="304"/>
        <v>114688091.45237686</v>
      </c>
      <c r="K1366" s="10">
        <f>SUM(I$11:I1365)</f>
        <v>85509449.152006909</v>
      </c>
      <c r="L1366" s="27">
        <f t="shared" si="301"/>
        <v>365</v>
      </c>
      <c r="M1366" s="7">
        <f t="shared" si="309"/>
        <v>314213.94918459415</v>
      </c>
      <c r="N1366" s="7">
        <f>IF(ISNA(VLOOKUP(B1366,'Distribution Data'!$G:$H,2,FALSE)),0,VLOOKUP(B1366,'Distribution Data'!$G:$H,2,FALSE))</f>
        <v>0</v>
      </c>
      <c r="O1366" s="16">
        <f>IF(ISNA(INDEX($C1365:$C$3618,MATCH(TRUE,INDEX($C1365:$C$3618&lt;&gt;$C1365,0),0))), O1365, INDEX($C1365:$C$3618,MATCH(TRUE,INDEX($C1365:$C$3618&lt;&gt;$C1365,0),0)))</f>
        <v>3494687980.1252527</v>
      </c>
      <c r="P1366" s="16">
        <f t="shared" si="299"/>
        <v>3195143296.1145172</v>
      </c>
      <c r="Q1366" s="27">
        <f t="shared" si="305"/>
        <v>98</v>
      </c>
      <c r="R1366" s="7">
        <f t="shared" si="310"/>
        <v>3056578.4082728112</v>
      </c>
      <c r="S1366" s="7">
        <f t="shared" si="302"/>
        <v>2579542.7872148943</v>
      </c>
      <c r="T1366" s="5">
        <f>VLOOKUP($B1366,'Benchmark Data'!$A:$B,2,FALSE)</f>
        <v>16.66</v>
      </c>
      <c r="U1366" s="12">
        <f t="shared" si="311"/>
        <v>0</v>
      </c>
      <c r="V1366" s="7">
        <f t="shared" si="312"/>
        <v>3852717461.4435663</v>
      </c>
    </row>
    <row r="1367" spans="1:22" x14ac:dyDescent="0.25">
      <c r="A1367" s="5">
        <f t="shared" si="303"/>
        <v>2007</v>
      </c>
      <c r="B1367" s="6">
        <f t="shared" si="306"/>
        <v>39307</v>
      </c>
      <c r="C1367" s="7">
        <f>MAX(SUMIFS('Filing Data'!$V:$V,'Filing Data'!$D:$D,'Benchmark Value'!$B1367),C1366)</f>
        <v>3195143296.1145172</v>
      </c>
      <c r="D1367" s="7">
        <f>SUMIFS('Filing Data'!$Z:$Z,'Filing Data'!$D:$D,'Benchmark Value'!$B1367)</f>
        <v>0</v>
      </c>
      <c r="E1367" s="16">
        <f t="shared" si="307"/>
        <v>-59429910.233762808</v>
      </c>
      <c r="F1367" s="10">
        <f>SUM(D$11:D1366)</f>
        <v>-47621346.711108744</v>
      </c>
      <c r="G1367" s="10">
        <f t="shared" si="300"/>
        <v>365</v>
      </c>
      <c r="H1367" s="7">
        <f t="shared" si="308"/>
        <v>-162821.67187332278</v>
      </c>
      <c r="I1367" s="16">
        <f>SUMIFS('Filing Data'!$X:$X,'Filing Data'!$D:$D,'Benchmark Value'!$B1367)</f>
        <v>0</v>
      </c>
      <c r="J1367" s="16">
        <f t="shared" si="304"/>
        <v>114688091.45237686</v>
      </c>
      <c r="K1367" s="10">
        <f>SUM(I$11:I1366)</f>
        <v>85509449.152006909</v>
      </c>
      <c r="L1367" s="27">
        <f t="shared" si="301"/>
        <v>365</v>
      </c>
      <c r="M1367" s="7">
        <f t="shared" si="309"/>
        <v>314213.94918459415</v>
      </c>
      <c r="N1367" s="7">
        <f>IF(ISNA(VLOOKUP(B1367,'Distribution Data'!$G:$H,2,FALSE)),0,VLOOKUP(B1367,'Distribution Data'!$G:$H,2,FALSE))</f>
        <v>0</v>
      </c>
      <c r="O1367" s="16">
        <f>IF(ISNA(INDEX($C1366:$C$3618,MATCH(TRUE,INDEX($C1366:$C$3618&lt;&gt;$C1366,0),0))), O1366, INDEX($C1366:$C$3618,MATCH(TRUE,INDEX($C1366:$C$3618&lt;&gt;$C1366,0),0)))</f>
        <v>3494687980.1252527</v>
      </c>
      <c r="P1367" s="16">
        <f t="shared" si="299"/>
        <v>3195143296.1145172</v>
      </c>
      <c r="Q1367" s="27">
        <f t="shared" si="305"/>
        <v>98</v>
      </c>
      <c r="R1367" s="7">
        <f t="shared" si="310"/>
        <v>3056578.4082728112</v>
      </c>
      <c r="S1367" s="7">
        <f t="shared" si="302"/>
        <v>2579542.7872148943</v>
      </c>
      <c r="T1367" s="5">
        <f>VLOOKUP($B1367,'Benchmark Data'!$A:$B,2,FALSE)</f>
        <v>16.55</v>
      </c>
      <c r="U1367" s="12">
        <f t="shared" si="311"/>
        <v>-6.624534915624653E-3</v>
      </c>
      <c r="V1367" s="7">
        <f t="shared" si="312"/>
        <v>3829858893.7410579</v>
      </c>
    </row>
    <row r="1368" spans="1:22" x14ac:dyDescent="0.25">
      <c r="A1368" s="5">
        <f t="shared" si="303"/>
        <v>2007</v>
      </c>
      <c r="B1368" s="6">
        <f t="shared" si="306"/>
        <v>39308</v>
      </c>
      <c r="C1368" s="7">
        <f>MAX(SUMIFS('Filing Data'!$V:$V,'Filing Data'!$D:$D,'Benchmark Value'!$B1368),C1367)</f>
        <v>3195143296.1145172</v>
      </c>
      <c r="D1368" s="7">
        <f>SUMIFS('Filing Data'!$Z:$Z,'Filing Data'!$D:$D,'Benchmark Value'!$B1368)</f>
        <v>0</v>
      </c>
      <c r="E1368" s="16">
        <f t="shared" si="307"/>
        <v>-59429910.233762808</v>
      </c>
      <c r="F1368" s="10">
        <f>SUM(D$11:D1367)</f>
        <v>-47621346.711108744</v>
      </c>
      <c r="G1368" s="10">
        <f t="shared" si="300"/>
        <v>365</v>
      </c>
      <c r="H1368" s="7">
        <f t="shared" si="308"/>
        <v>-162821.67187332278</v>
      </c>
      <c r="I1368" s="16">
        <f>SUMIFS('Filing Data'!$X:$X,'Filing Data'!$D:$D,'Benchmark Value'!$B1368)</f>
        <v>0</v>
      </c>
      <c r="J1368" s="16">
        <f t="shared" si="304"/>
        <v>114688091.45237686</v>
      </c>
      <c r="K1368" s="10">
        <f>SUM(I$11:I1367)</f>
        <v>85509449.152006909</v>
      </c>
      <c r="L1368" s="27">
        <f t="shared" si="301"/>
        <v>365</v>
      </c>
      <c r="M1368" s="7">
        <f t="shared" si="309"/>
        <v>314213.94918459415</v>
      </c>
      <c r="N1368" s="7">
        <f>IF(ISNA(VLOOKUP(B1368,'Distribution Data'!$G:$H,2,FALSE)),0,VLOOKUP(B1368,'Distribution Data'!$G:$H,2,FALSE))</f>
        <v>0</v>
      </c>
      <c r="O1368" s="16">
        <f>IF(ISNA(INDEX($C1367:$C$3618,MATCH(TRUE,INDEX($C1367:$C$3618&lt;&gt;$C1367,0),0))), O1367, INDEX($C1367:$C$3618,MATCH(TRUE,INDEX($C1367:$C$3618&lt;&gt;$C1367,0),0)))</f>
        <v>3494687980.1252527</v>
      </c>
      <c r="P1368" s="16">
        <f t="shared" si="299"/>
        <v>3195143296.1145172</v>
      </c>
      <c r="Q1368" s="27">
        <f t="shared" si="305"/>
        <v>98</v>
      </c>
      <c r="R1368" s="7">
        <f t="shared" si="310"/>
        <v>3056578.4082728112</v>
      </c>
      <c r="S1368" s="7">
        <f t="shared" si="302"/>
        <v>2579542.7872148943</v>
      </c>
      <c r="T1368" s="5">
        <f>VLOOKUP($B1368,'Benchmark Data'!$A:$B,2,FALSE)</f>
        <v>16.010000000000002</v>
      </c>
      <c r="U1368" s="12">
        <f t="shared" si="311"/>
        <v>-3.3172574814448581E-2</v>
      </c>
      <c r="V1368" s="7">
        <f t="shared" si="312"/>
        <v>3707476273.2279601</v>
      </c>
    </row>
    <row r="1369" spans="1:22" x14ac:dyDescent="0.25">
      <c r="A1369" s="5">
        <f t="shared" si="303"/>
        <v>2007</v>
      </c>
      <c r="B1369" s="6">
        <f t="shared" si="306"/>
        <v>39309</v>
      </c>
      <c r="C1369" s="7">
        <f>MAX(SUMIFS('Filing Data'!$V:$V,'Filing Data'!$D:$D,'Benchmark Value'!$B1369),C1368)</f>
        <v>3195143296.1145172</v>
      </c>
      <c r="D1369" s="7">
        <f>SUMIFS('Filing Data'!$Z:$Z,'Filing Data'!$D:$D,'Benchmark Value'!$B1369)</f>
        <v>0</v>
      </c>
      <c r="E1369" s="16">
        <f t="shared" si="307"/>
        <v>-59429910.233762808</v>
      </c>
      <c r="F1369" s="10">
        <f>SUM(D$11:D1368)</f>
        <v>-47621346.711108744</v>
      </c>
      <c r="G1369" s="10">
        <f t="shared" si="300"/>
        <v>365</v>
      </c>
      <c r="H1369" s="7">
        <f t="shared" si="308"/>
        <v>-162821.67187332278</v>
      </c>
      <c r="I1369" s="16">
        <f>SUMIFS('Filing Data'!$X:$X,'Filing Data'!$D:$D,'Benchmark Value'!$B1369)</f>
        <v>0</v>
      </c>
      <c r="J1369" s="16">
        <f t="shared" si="304"/>
        <v>114688091.45237686</v>
      </c>
      <c r="K1369" s="10">
        <f>SUM(I$11:I1368)</f>
        <v>85509449.152006909</v>
      </c>
      <c r="L1369" s="27">
        <f t="shared" si="301"/>
        <v>365</v>
      </c>
      <c r="M1369" s="7">
        <f t="shared" si="309"/>
        <v>314213.94918459415</v>
      </c>
      <c r="N1369" s="7">
        <f>IF(ISNA(VLOOKUP(B1369,'Distribution Data'!$G:$H,2,FALSE)),0,VLOOKUP(B1369,'Distribution Data'!$G:$H,2,FALSE))</f>
        <v>0</v>
      </c>
      <c r="O1369" s="16">
        <f>IF(ISNA(INDEX($C1368:$C$3618,MATCH(TRUE,INDEX($C1368:$C$3618&lt;&gt;$C1368,0),0))), O1368, INDEX($C1368:$C$3618,MATCH(TRUE,INDEX($C1368:$C$3618&lt;&gt;$C1368,0),0)))</f>
        <v>3494687980.1252527</v>
      </c>
      <c r="P1369" s="16">
        <f t="shared" si="299"/>
        <v>3195143296.1145172</v>
      </c>
      <c r="Q1369" s="27">
        <f t="shared" si="305"/>
        <v>98</v>
      </c>
      <c r="R1369" s="7">
        <f t="shared" si="310"/>
        <v>3056578.4082728112</v>
      </c>
      <c r="S1369" s="7">
        <f t="shared" si="302"/>
        <v>2579542.7872148943</v>
      </c>
      <c r="T1369" s="5">
        <f>VLOOKUP($B1369,'Benchmark Data'!$A:$B,2,FALSE)</f>
        <v>15.82</v>
      </c>
      <c r="U1369" s="12">
        <f t="shared" si="311"/>
        <v>-1.1938564669115586E-2</v>
      </c>
      <c r="V1369" s="7">
        <f t="shared" si="312"/>
        <v>3666057034.5090337</v>
      </c>
    </row>
    <row r="1370" spans="1:22" x14ac:dyDescent="0.25">
      <c r="A1370" s="5">
        <f t="shared" si="303"/>
        <v>2007</v>
      </c>
      <c r="B1370" s="6">
        <f t="shared" si="306"/>
        <v>39310</v>
      </c>
      <c r="C1370" s="7">
        <f>MAX(SUMIFS('Filing Data'!$V:$V,'Filing Data'!$D:$D,'Benchmark Value'!$B1370),C1369)</f>
        <v>3195143296.1145172</v>
      </c>
      <c r="D1370" s="7">
        <f>SUMIFS('Filing Data'!$Z:$Z,'Filing Data'!$D:$D,'Benchmark Value'!$B1370)</f>
        <v>0</v>
      </c>
      <c r="E1370" s="16">
        <f t="shared" si="307"/>
        <v>-59429910.233762808</v>
      </c>
      <c r="F1370" s="10">
        <f>SUM(D$11:D1369)</f>
        <v>-47621346.711108744</v>
      </c>
      <c r="G1370" s="10">
        <f t="shared" si="300"/>
        <v>365</v>
      </c>
      <c r="H1370" s="7">
        <f t="shared" si="308"/>
        <v>-162821.67187332278</v>
      </c>
      <c r="I1370" s="16">
        <f>SUMIFS('Filing Data'!$X:$X,'Filing Data'!$D:$D,'Benchmark Value'!$B1370)</f>
        <v>0</v>
      </c>
      <c r="J1370" s="16">
        <f t="shared" si="304"/>
        <v>114688091.45237686</v>
      </c>
      <c r="K1370" s="10">
        <f>SUM(I$11:I1369)</f>
        <v>85509449.152006909</v>
      </c>
      <c r="L1370" s="27">
        <f t="shared" si="301"/>
        <v>365</v>
      </c>
      <c r="M1370" s="7">
        <f t="shared" si="309"/>
        <v>314213.94918459415</v>
      </c>
      <c r="N1370" s="7">
        <f>IF(ISNA(VLOOKUP(B1370,'Distribution Data'!$G:$H,2,FALSE)),0,VLOOKUP(B1370,'Distribution Data'!$G:$H,2,FALSE))</f>
        <v>0</v>
      </c>
      <c r="O1370" s="16">
        <f>IF(ISNA(INDEX($C1369:$C$3618,MATCH(TRUE,INDEX($C1369:$C$3618&lt;&gt;$C1369,0),0))), O1369, INDEX($C1369:$C$3618,MATCH(TRUE,INDEX($C1369:$C$3618&lt;&gt;$C1369,0),0)))</f>
        <v>3494687980.1252527</v>
      </c>
      <c r="P1370" s="16">
        <f t="shared" si="299"/>
        <v>3195143296.1145172</v>
      </c>
      <c r="Q1370" s="27">
        <f t="shared" si="305"/>
        <v>98</v>
      </c>
      <c r="R1370" s="7">
        <f t="shared" si="310"/>
        <v>3056578.4082728112</v>
      </c>
      <c r="S1370" s="7">
        <f t="shared" si="302"/>
        <v>2579542.7872148943</v>
      </c>
      <c r="T1370" s="5">
        <f>VLOOKUP($B1370,'Benchmark Data'!$A:$B,2,FALSE)</f>
        <v>16.329999999999998</v>
      </c>
      <c r="U1370" s="12">
        <f t="shared" si="311"/>
        <v>3.1728944642865811E-2</v>
      </c>
      <c r="V1370" s="7">
        <f t="shared" si="312"/>
        <v>3786821728.2191057</v>
      </c>
    </row>
    <row r="1371" spans="1:22" x14ac:dyDescent="0.25">
      <c r="A1371" s="5">
        <f t="shared" si="303"/>
        <v>2007</v>
      </c>
      <c r="B1371" s="6">
        <f t="shared" si="306"/>
        <v>39311</v>
      </c>
      <c r="C1371" s="7">
        <f>MAX(SUMIFS('Filing Data'!$V:$V,'Filing Data'!$D:$D,'Benchmark Value'!$B1371),C1370)</f>
        <v>3494687980.1252527</v>
      </c>
      <c r="D1371" s="7">
        <f>SUMIFS('Filing Data'!$Z:$Z,'Filing Data'!$D:$D,'Benchmark Value'!$B1371)</f>
        <v>0</v>
      </c>
      <c r="E1371" s="16">
        <f t="shared" si="307"/>
        <v>-59429910.233762808</v>
      </c>
      <c r="F1371" s="10">
        <f>SUM(D$11:D1370)</f>
        <v>-47621346.711108744</v>
      </c>
      <c r="G1371" s="10">
        <f t="shared" si="300"/>
        <v>365</v>
      </c>
      <c r="H1371" s="7">
        <f t="shared" si="308"/>
        <v>-162821.67187332278</v>
      </c>
      <c r="I1371" s="16">
        <f>SUMIFS('Filing Data'!$X:$X,'Filing Data'!$D:$D,'Benchmark Value'!$B1371)</f>
        <v>0</v>
      </c>
      <c r="J1371" s="16">
        <f t="shared" si="304"/>
        <v>114688091.45237686</v>
      </c>
      <c r="K1371" s="10">
        <f>SUM(I$11:I1370)</f>
        <v>85509449.152006909</v>
      </c>
      <c r="L1371" s="27">
        <f t="shared" si="301"/>
        <v>365</v>
      </c>
      <c r="M1371" s="7">
        <f t="shared" si="309"/>
        <v>314213.94918459415</v>
      </c>
      <c r="N1371" s="7">
        <f>IF(ISNA(VLOOKUP(B1371,'Distribution Data'!$G:$H,2,FALSE)),0,VLOOKUP(B1371,'Distribution Data'!$G:$H,2,FALSE))</f>
        <v>0</v>
      </c>
      <c r="O1371" s="16">
        <f>IF(ISNA(INDEX($C1370:$C$3618,MATCH(TRUE,INDEX($C1370:$C$3618&lt;&gt;$C1370,0),0))), O1370, INDEX($C1370:$C$3618,MATCH(TRUE,INDEX($C1370:$C$3618&lt;&gt;$C1370,0),0)))</f>
        <v>3494687980.1252527</v>
      </c>
      <c r="P1371" s="16">
        <f t="shared" si="299"/>
        <v>3195143296.1145172</v>
      </c>
      <c r="Q1371" s="27">
        <f t="shared" si="305"/>
        <v>98</v>
      </c>
      <c r="R1371" s="7">
        <f t="shared" si="310"/>
        <v>3056578.4082728112</v>
      </c>
      <c r="S1371" s="7">
        <f t="shared" si="302"/>
        <v>2579542.7872148943</v>
      </c>
      <c r="T1371" s="5">
        <f>VLOOKUP($B1371,'Benchmark Data'!$A:$B,2,FALSE)</f>
        <v>16.72</v>
      </c>
      <c r="U1371" s="12">
        <f t="shared" si="311"/>
        <v>2.3601700674181797E-2</v>
      </c>
      <c r="V1371" s="7">
        <f t="shared" si="312"/>
        <v>3879839756.8609104</v>
      </c>
    </row>
    <row r="1372" spans="1:22" x14ac:dyDescent="0.25">
      <c r="A1372" s="5">
        <f t="shared" si="303"/>
        <v>2007</v>
      </c>
      <c r="B1372" s="6">
        <f t="shared" si="306"/>
        <v>39312</v>
      </c>
      <c r="C1372" s="7">
        <f>MAX(SUMIFS('Filing Data'!$V:$V,'Filing Data'!$D:$D,'Benchmark Value'!$B1372),C1371)</f>
        <v>3494687980.1252527</v>
      </c>
      <c r="D1372" s="7">
        <f>SUMIFS('Filing Data'!$Z:$Z,'Filing Data'!$D:$D,'Benchmark Value'!$B1372)</f>
        <v>0</v>
      </c>
      <c r="E1372" s="16">
        <f t="shared" si="307"/>
        <v>-59429910.233762808</v>
      </c>
      <c r="F1372" s="10">
        <f>SUM(D$11:D1371)</f>
        <v>-47621346.711108744</v>
      </c>
      <c r="G1372" s="10">
        <f t="shared" si="300"/>
        <v>365</v>
      </c>
      <c r="H1372" s="7">
        <f t="shared" si="308"/>
        <v>-162821.67187332278</v>
      </c>
      <c r="I1372" s="16">
        <f>SUMIFS('Filing Data'!$X:$X,'Filing Data'!$D:$D,'Benchmark Value'!$B1372)</f>
        <v>0</v>
      </c>
      <c r="J1372" s="16">
        <f t="shared" si="304"/>
        <v>114688091.45237686</v>
      </c>
      <c r="K1372" s="10">
        <f>SUM(I$11:I1371)</f>
        <v>85509449.152006909</v>
      </c>
      <c r="L1372" s="27">
        <f t="shared" si="301"/>
        <v>365</v>
      </c>
      <c r="M1372" s="7">
        <f t="shared" si="309"/>
        <v>314213.94918459415</v>
      </c>
      <c r="N1372" s="7">
        <f>IF(ISNA(VLOOKUP(B1372,'Distribution Data'!$G:$H,2,FALSE)),0,VLOOKUP(B1372,'Distribution Data'!$G:$H,2,FALSE))</f>
        <v>0</v>
      </c>
      <c r="O1372" s="16">
        <f>IF(ISNA(INDEX($C1371:$C$3618,MATCH(TRUE,INDEX($C1371:$C$3618&lt;&gt;$C1371,0),0))), O1371, INDEX($C1371:$C$3618,MATCH(TRUE,INDEX($C1371:$C$3618&lt;&gt;$C1371,0),0)))</f>
        <v>3694384436.13241</v>
      </c>
      <c r="P1372" s="16">
        <f t="shared" si="299"/>
        <v>3494687980.1252527</v>
      </c>
      <c r="Q1372" s="27">
        <f t="shared" si="305"/>
        <v>84</v>
      </c>
      <c r="R1372" s="7">
        <f t="shared" si="310"/>
        <v>2377338.7619899684</v>
      </c>
      <c r="S1372" s="7">
        <f t="shared" si="302"/>
        <v>1900303.1409320515</v>
      </c>
      <c r="T1372" s="5">
        <f>VLOOKUP($B1372,'Benchmark Data'!$A:$B,2,FALSE)</f>
        <v>16.72</v>
      </c>
      <c r="U1372" s="12">
        <f t="shared" si="311"/>
        <v>0</v>
      </c>
      <c r="V1372" s="7">
        <f t="shared" si="312"/>
        <v>3881740060.0018425</v>
      </c>
    </row>
    <row r="1373" spans="1:22" x14ac:dyDescent="0.25">
      <c r="A1373" s="5">
        <f t="shared" si="303"/>
        <v>2007</v>
      </c>
      <c r="B1373" s="6">
        <f t="shared" si="306"/>
        <v>39313</v>
      </c>
      <c r="C1373" s="7">
        <f>MAX(SUMIFS('Filing Data'!$V:$V,'Filing Data'!$D:$D,'Benchmark Value'!$B1373),C1372)</f>
        <v>3494687980.1252527</v>
      </c>
      <c r="D1373" s="7">
        <f>SUMIFS('Filing Data'!$Z:$Z,'Filing Data'!$D:$D,'Benchmark Value'!$B1373)</f>
        <v>0</v>
      </c>
      <c r="E1373" s="16">
        <f t="shared" si="307"/>
        <v>-59429910.233762808</v>
      </c>
      <c r="F1373" s="10">
        <f>SUM(D$11:D1372)</f>
        <v>-47621346.711108744</v>
      </c>
      <c r="G1373" s="10">
        <f t="shared" si="300"/>
        <v>365</v>
      </c>
      <c r="H1373" s="7">
        <f t="shared" si="308"/>
        <v>-162821.67187332278</v>
      </c>
      <c r="I1373" s="16">
        <f>SUMIFS('Filing Data'!$X:$X,'Filing Data'!$D:$D,'Benchmark Value'!$B1373)</f>
        <v>0</v>
      </c>
      <c r="J1373" s="16">
        <f t="shared" si="304"/>
        <v>114688091.45237686</v>
      </c>
      <c r="K1373" s="10">
        <f>SUM(I$11:I1372)</f>
        <v>85509449.152006909</v>
      </c>
      <c r="L1373" s="27">
        <f t="shared" si="301"/>
        <v>365</v>
      </c>
      <c r="M1373" s="7">
        <f t="shared" si="309"/>
        <v>314213.94918459415</v>
      </c>
      <c r="N1373" s="7">
        <f>IF(ISNA(VLOOKUP(B1373,'Distribution Data'!$G:$H,2,FALSE)),0,VLOOKUP(B1373,'Distribution Data'!$G:$H,2,FALSE))</f>
        <v>0</v>
      </c>
      <c r="O1373" s="16">
        <f>IF(ISNA(INDEX($C1372:$C$3618,MATCH(TRUE,INDEX($C1372:$C$3618&lt;&gt;$C1372,0),0))), O1372, INDEX($C1372:$C$3618,MATCH(TRUE,INDEX($C1372:$C$3618&lt;&gt;$C1372,0),0)))</f>
        <v>3694384436.13241</v>
      </c>
      <c r="P1373" s="16">
        <f t="shared" si="299"/>
        <v>3494687980.1252527</v>
      </c>
      <c r="Q1373" s="27">
        <f t="shared" si="305"/>
        <v>84</v>
      </c>
      <c r="R1373" s="7">
        <f t="shared" si="310"/>
        <v>2377338.7619899684</v>
      </c>
      <c r="S1373" s="7">
        <f t="shared" si="302"/>
        <v>1900303.1409320515</v>
      </c>
      <c r="T1373" s="5">
        <f>VLOOKUP($B1373,'Benchmark Data'!$A:$B,2,FALSE)</f>
        <v>16.72</v>
      </c>
      <c r="U1373" s="12">
        <f t="shared" si="311"/>
        <v>0</v>
      </c>
      <c r="V1373" s="7">
        <f t="shared" si="312"/>
        <v>3883640363.1427746</v>
      </c>
    </row>
    <row r="1374" spans="1:22" x14ac:dyDescent="0.25">
      <c r="A1374" s="5">
        <f t="shared" si="303"/>
        <v>2007</v>
      </c>
      <c r="B1374" s="6">
        <f t="shared" si="306"/>
        <v>39314</v>
      </c>
      <c r="C1374" s="7">
        <f>MAX(SUMIFS('Filing Data'!$V:$V,'Filing Data'!$D:$D,'Benchmark Value'!$B1374),C1373)</f>
        <v>3494687980.1252527</v>
      </c>
      <c r="D1374" s="7">
        <f>SUMIFS('Filing Data'!$Z:$Z,'Filing Data'!$D:$D,'Benchmark Value'!$B1374)</f>
        <v>0</v>
      </c>
      <c r="E1374" s="16">
        <f t="shared" si="307"/>
        <v>-59429910.233762808</v>
      </c>
      <c r="F1374" s="10">
        <f>SUM(D$11:D1373)</f>
        <v>-47621346.711108744</v>
      </c>
      <c r="G1374" s="10">
        <f t="shared" si="300"/>
        <v>365</v>
      </c>
      <c r="H1374" s="7">
        <f t="shared" si="308"/>
        <v>-162821.67187332278</v>
      </c>
      <c r="I1374" s="16">
        <f>SUMIFS('Filing Data'!$X:$X,'Filing Data'!$D:$D,'Benchmark Value'!$B1374)</f>
        <v>0</v>
      </c>
      <c r="J1374" s="16">
        <f t="shared" si="304"/>
        <v>114688091.45237686</v>
      </c>
      <c r="K1374" s="10">
        <f>SUM(I$11:I1373)</f>
        <v>85509449.152006909</v>
      </c>
      <c r="L1374" s="27">
        <f t="shared" si="301"/>
        <v>365</v>
      </c>
      <c r="M1374" s="7">
        <f t="shared" si="309"/>
        <v>314213.94918459415</v>
      </c>
      <c r="N1374" s="7">
        <f>IF(ISNA(VLOOKUP(B1374,'Distribution Data'!$G:$H,2,FALSE)),0,VLOOKUP(B1374,'Distribution Data'!$G:$H,2,FALSE))</f>
        <v>0</v>
      </c>
      <c r="O1374" s="16">
        <f>IF(ISNA(INDEX($C1373:$C$3618,MATCH(TRUE,INDEX($C1373:$C$3618&lt;&gt;$C1373,0),0))), O1373, INDEX($C1373:$C$3618,MATCH(TRUE,INDEX($C1373:$C$3618&lt;&gt;$C1373,0),0)))</f>
        <v>3694384436.13241</v>
      </c>
      <c r="P1374" s="16">
        <f t="shared" si="299"/>
        <v>3494687980.1252527</v>
      </c>
      <c r="Q1374" s="27">
        <f t="shared" si="305"/>
        <v>84</v>
      </c>
      <c r="R1374" s="7">
        <f t="shared" si="310"/>
        <v>2377338.7619899684</v>
      </c>
      <c r="S1374" s="7">
        <f t="shared" si="302"/>
        <v>1900303.1409320515</v>
      </c>
      <c r="T1374" s="5">
        <f>VLOOKUP($B1374,'Benchmark Data'!$A:$B,2,FALSE)</f>
        <v>17.02</v>
      </c>
      <c r="U1374" s="12">
        <f t="shared" si="311"/>
        <v>1.7783515488672578E-2</v>
      </c>
      <c r="V1374" s="7">
        <f t="shared" si="312"/>
        <v>3955223208.6845942</v>
      </c>
    </row>
    <row r="1375" spans="1:22" x14ac:dyDescent="0.25">
      <c r="A1375" s="5">
        <f t="shared" si="303"/>
        <v>2007</v>
      </c>
      <c r="B1375" s="6">
        <f t="shared" si="306"/>
        <v>39315</v>
      </c>
      <c r="C1375" s="7">
        <f>MAX(SUMIFS('Filing Data'!$V:$V,'Filing Data'!$D:$D,'Benchmark Value'!$B1375),C1374)</f>
        <v>3494687980.1252527</v>
      </c>
      <c r="D1375" s="7">
        <f>SUMIFS('Filing Data'!$Z:$Z,'Filing Data'!$D:$D,'Benchmark Value'!$B1375)</f>
        <v>0</v>
      </c>
      <c r="E1375" s="16">
        <f t="shared" si="307"/>
        <v>-59429910.233762808</v>
      </c>
      <c r="F1375" s="10">
        <f>SUM(D$11:D1374)</f>
        <v>-47621346.711108744</v>
      </c>
      <c r="G1375" s="10">
        <f t="shared" si="300"/>
        <v>365</v>
      </c>
      <c r="H1375" s="7">
        <f t="shared" si="308"/>
        <v>-162821.67187332278</v>
      </c>
      <c r="I1375" s="16">
        <f>SUMIFS('Filing Data'!$X:$X,'Filing Data'!$D:$D,'Benchmark Value'!$B1375)</f>
        <v>0</v>
      </c>
      <c r="J1375" s="16">
        <f t="shared" si="304"/>
        <v>114688091.45237686</v>
      </c>
      <c r="K1375" s="10">
        <f>SUM(I$11:I1374)</f>
        <v>85509449.152006909</v>
      </c>
      <c r="L1375" s="27">
        <f t="shared" si="301"/>
        <v>365</v>
      </c>
      <c r="M1375" s="7">
        <f t="shared" si="309"/>
        <v>314213.94918459415</v>
      </c>
      <c r="N1375" s="7">
        <f>IF(ISNA(VLOOKUP(B1375,'Distribution Data'!$G:$H,2,FALSE)),0,VLOOKUP(B1375,'Distribution Data'!$G:$H,2,FALSE))</f>
        <v>0</v>
      </c>
      <c r="O1375" s="16">
        <f>IF(ISNA(INDEX($C1374:$C$3618,MATCH(TRUE,INDEX($C1374:$C$3618&lt;&gt;$C1374,0),0))), O1374, INDEX($C1374:$C$3618,MATCH(TRUE,INDEX($C1374:$C$3618&lt;&gt;$C1374,0),0)))</f>
        <v>3694384436.13241</v>
      </c>
      <c r="P1375" s="16">
        <f t="shared" si="299"/>
        <v>3494687980.1252527</v>
      </c>
      <c r="Q1375" s="27">
        <f t="shared" si="305"/>
        <v>84</v>
      </c>
      <c r="R1375" s="7">
        <f t="shared" si="310"/>
        <v>2377338.7619899684</v>
      </c>
      <c r="S1375" s="7">
        <f t="shared" si="302"/>
        <v>1900303.1409320515</v>
      </c>
      <c r="T1375" s="5">
        <f>VLOOKUP($B1375,'Benchmark Data'!$A:$B,2,FALSE)</f>
        <v>17.22</v>
      </c>
      <c r="U1375" s="12">
        <f t="shared" si="311"/>
        <v>1.1682375854356651E-2</v>
      </c>
      <c r="V1375" s="7">
        <f t="shared" si="312"/>
        <v>4003600870.3294578</v>
      </c>
    </row>
    <row r="1376" spans="1:22" x14ac:dyDescent="0.25">
      <c r="A1376" s="5">
        <f t="shared" si="303"/>
        <v>2007</v>
      </c>
      <c r="B1376" s="6">
        <f t="shared" si="306"/>
        <v>39316</v>
      </c>
      <c r="C1376" s="7">
        <f>MAX(SUMIFS('Filing Data'!$V:$V,'Filing Data'!$D:$D,'Benchmark Value'!$B1376),C1375)</f>
        <v>3494687980.1252527</v>
      </c>
      <c r="D1376" s="7">
        <f>SUMIFS('Filing Data'!$Z:$Z,'Filing Data'!$D:$D,'Benchmark Value'!$B1376)</f>
        <v>0</v>
      </c>
      <c r="E1376" s="16">
        <f t="shared" si="307"/>
        <v>-59429910.233762808</v>
      </c>
      <c r="F1376" s="10">
        <f>SUM(D$11:D1375)</f>
        <v>-47621346.711108744</v>
      </c>
      <c r="G1376" s="10">
        <f t="shared" si="300"/>
        <v>365</v>
      </c>
      <c r="H1376" s="7">
        <f t="shared" si="308"/>
        <v>-162821.67187332278</v>
      </c>
      <c r="I1376" s="16">
        <f>SUMIFS('Filing Data'!$X:$X,'Filing Data'!$D:$D,'Benchmark Value'!$B1376)</f>
        <v>0</v>
      </c>
      <c r="J1376" s="16">
        <f t="shared" si="304"/>
        <v>114688091.45237686</v>
      </c>
      <c r="K1376" s="10">
        <f>SUM(I$11:I1375)</f>
        <v>85509449.152006909</v>
      </c>
      <c r="L1376" s="27">
        <f t="shared" si="301"/>
        <v>365</v>
      </c>
      <c r="M1376" s="7">
        <f t="shared" si="309"/>
        <v>314213.94918459415</v>
      </c>
      <c r="N1376" s="7">
        <f>IF(ISNA(VLOOKUP(B1376,'Distribution Data'!$G:$H,2,FALSE)),0,VLOOKUP(B1376,'Distribution Data'!$G:$H,2,FALSE))</f>
        <v>0</v>
      </c>
      <c r="O1376" s="16">
        <f>IF(ISNA(INDEX($C1375:$C$3618,MATCH(TRUE,INDEX($C1375:$C$3618&lt;&gt;$C1375,0),0))), O1375, INDEX($C1375:$C$3618,MATCH(TRUE,INDEX($C1375:$C$3618&lt;&gt;$C1375,0),0)))</f>
        <v>3694384436.13241</v>
      </c>
      <c r="P1376" s="16">
        <f t="shared" si="299"/>
        <v>3494687980.1252527</v>
      </c>
      <c r="Q1376" s="27">
        <f t="shared" si="305"/>
        <v>84</v>
      </c>
      <c r="R1376" s="7">
        <f t="shared" si="310"/>
        <v>2377338.7619899684</v>
      </c>
      <c r="S1376" s="7">
        <f t="shared" si="302"/>
        <v>1900303.1409320515</v>
      </c>
      <c r="T1376" s="5">
        <f>VLOOKUP($B1376,'Benchmark Data'!$A:$B,2,FALSE)</f>
        <v>17.29</v>
      </c>
      <c r="U1376" s="12">
        <f t="shared" si="311"/>
        <v>4.056800695614469E-3</v>
      </c>
      <c r="V1376" s="7">
        <f t="shared" si="312"/>
        <v>4021775973.7562823</v>
      </c>
    </row>
    <row r="1377" spans="1:22" x14ac:dyDescent="0.25">
      <c r="A1377" s="5">
        <f t="shared" si="303"/>
        <v>2007</v>
      </c>
      <c r="B1377" s="6">
        <f t="shared" si="306"/>
        <v>39317</v>
      </c>
      <c r="C1377" s="7">
        <f>MAX(SUMIFS('Filing Data'!$V:$V,'Filing Data'!$D:$D,'Benchmark Value'!$B1377),C1376)</f>
        <v>3494687980.1252527</v>
      </c>
      <c r="D1377" s="7">
        <f>SUMIFS('Filing Data'!$Z:$Z,'Filing Data'!$D:$D,'Benchmark Value'!$B1377)</f>
        <v>0</v>
      </c>
      <c r="E1377" s="16">
        <f t="shared" si="307"/>
        <v>-59429910.233762808</v>
      </c>
      <c r="F1377" s="10">
        <f>SUM(D$11:D1376)</f>
        <v>-47621346.711108744</v>
      </c>
      <c r="G1377" s="10">
        <f t="shared" si="300"/>
        <v>365</v>
      </c>
      <c r="H1377" s="7">
        <f t="shared" si="308"/>
        <v>-162821.67187332278</v>
      </c>
      <c r="I1377" s="16">
        <f>SUMIFS('Filing Data'!$X:$X,'Filing Data'!$D:$D,'Benchmark Value'!$B1377)</f>
        <v>0</v>
      </c>
      <c r="J1377" s="16">
        <f t="shared" si="304"/>
        <v>114688091.45237686</v>
      </c>
      <c r="K1377" s="10">
        <f>SUM(I$11:I1376)</f>
        <v>85509449.152006909</v>
      </c>
      <c r="L1377" s="27">
        <f t="shared" si="301"/>
        <v>365</v>
      </c>
      <c r="M1377" s="7">
        <f t="shared" si="309"/>
        <v>314213.94918459415</v>
      </c>
      <c r="N1377" s="7">
        <f>IF(ISNA(VLOOKUP(B1377,'Distribution Data'!$G:$H,2,FALSE)),0,VLOOKUP(B1377,'Distribution Data'!$G:$H,2,FALSE))</f>
        <v>0</v>
      </c>
      <c r="O1377" s="16">
        <f>IF(ISNA(INDEX($C1376:$C$3618,MATCH(TRUE,INDEX($C1376:$C$3618&lt;&gt;$C1376,0),0))), O1376, INDEX($C1376:$C$3618,MATCH(TRUE,INDEX($C1376:$C$3618&lt;&gt;$C1376,0),0)))</f>
        <v>3694384436.13241</v>
      </c>
      <c r="P1377" s="16">
        <f t="shared" si="299"/>
        <v>3494687980.1252527</v>
      </c>
      <c r="Q1377" s="27">
        <f t="shared" si="305"/>
        <v>84</v>
      </c>
      <c r="R1377" s="7">
        <f t="shared" si="310"/>
        <v>2377338.7619899684</v>
      </c>
      <c r="S1377" s="7">
        <f t="shared" si="302"/>
        <v>1900303.1409320515</v>
      </c>
      <c r="T1377" s="5">
        <f>VLOOKUP($B1377,'Benchmark Data'!$A:$B,2,FALSE)</f>
        <v>17.13</v>
      </c>
      <c r="U1377" s="12">
        <f t="shared" si="311"/>
        <v>-9.2969873591706009E-3</v>
      </c>
      <c r="V1377" s="7">
        <f t="shared" si="312"/>
        <v>3986459148.1637845</v>
      </c>
    </row>
    <row r="1378" spans="1:22" x14ac:dyDescent="0.25">
      <c r="A1378" s="5">
        <f t="shared" si="303"/>
        <v>2007</v>
      </c>
      <c r="B1378" s="6">
        <f t="shared" si="306"/>
        <v>39318</v>
      </c>
      <c r="C1378" s="7">
        <f>MAX(SUMIFS('Filing Data'!$V:$V,'Filing Data'!$D:$D,'Benchmark Value'!$B1378),C1377)</f>
        <v>3494687980.1252527</v>
      </c>
      <c r="D1378" s="7">
        <f>SUMIFS('Filing Data'!$Z:$Z,'Filing Data'!$D:$D,'Benchmark Value'!$B1378)</f>
        <v>0</v>
      </c>
      <c r="E1378" s="16">
        <f t="shared" si="307"/>
        <v>-59429910.233762808</v>
      </c>
      <c r="F1378" s="10">
        <f>SUM(D$11:D1377)</f>
        <v>-47621346.711108744</v>
      </c>
      <c r="G1378" s="10">
        <f t="shared" si="300"/>
        <v>365</v>
      </c>
      <c r="H1378" s="7">
        <f t="shared" si="308"/>
        <v>-162821.67187332278</v>
      </c>
      <c r="I1378" s="16">
        <f>SUMIFS('Filing Data'!$X:$X,'Filing Data'!$D:$D,'Benchmark Value'!$B1378)</f>
        <v>0</v>
      </c>
      <c r="J1378" s="16">
        <f t="shared" si="304"/>
        <v>114688091.45237686</v>
      </c>
      <c r="K1378" s="10">
        <f>SUM(I$11:I1377)</f>
        <v>85509449.152006909</v>
      </c>
      <c r="L1378" s="27">
        <f t="shared" si="301"/>
        <v>365</v>
      </c>
      <c r="M1378" s="7">
        <f t="shared" si="309"/>
        <v>314213.94918459415</v>
      </c>
      <c r="N1378" s="7">
        <f>IF(ISNA(VLOOKUP(B1378,'Distribution Data'!$G:$H,2,FALSE)),0,VLOOKUP(B1378,'Distribution Data'!$G:$H,2,FALSE))</f>
        <v>0</v>
      </c>
      <c r="O1378" s="16">
        <f>IF(ISNA(INDEX($C1377:$C$3618,MATCH(TRUE,INDEX($C1377:$C$3618&lt;&gt;$C1377,0),0))), O1377, INDEX($C1377:$C$3618,MATCH(TRUE,INDEX($C1377:$C$3618&lt;&gt;$C1377,0),0)))</f>
        <v>3694384436.13241</v>
      </c>
      <c r="P1378" s="16">
        <f t="shared" si="299"/>
        <v>3494687980.1252527</v>
      </c>
      <c r="Q1378" s="27">
        <f t="shared" si="305"/>
        <v>84</v>
      </c>
      <c r="R1378" s="7">
        <f t="shared" si="310"/>
        <v>2377338.7619899684</v>
      </c>
      <c r="S1378" s="7">
        <f t="shared" si="302"/>
        <v>1900303.1409320515</v>
      </c>
      <c r="T1378" s="5">
        <f>VLOOKUP($B1378,'Benchmark Data'!$A:$B,2,FALSE)</f>
        <v>17.11</v>
      </c>
      <c r="U1378" s="12">
        <f t="shared" si="311"/>
        <v>-1.1682244319264163E-3</v>
      </c>
      <c r="V1378" s="7">
        <f t="shared" si="312"/>
        <v>3983705091.5286937</v>
      </c>
    </row>
    <row r="1379" spans="1:22" x14ac:dyDescent="0.25">
      <c r="A1379" s="5">
        <f t="shared" si="303"/>
        <v>2007</v>
      </c>
      <c r="B1379" s="6">
        <f t="shared" si="306"/>
        <v>39319</v>
      </c>
      <c r="C1379" s="7">
        <f>MAX(SUMIFS('Filing Data'!$V:$V,'Filing Data'!$D:$D,'Benchmark Value'!$B1379),C1378)</f>
        <v>3494687980.1252527</v>
      </c>
      <c r="D1379" s="7">
        <f>SUMIFS('Filing Data'!$Z:$Z,'Filing Data'!$D:$D,'Benchmark Value'!$B1379)</f>
        <v>0</v>
      </c>
      <c r="E1379" s="16">
        <f t="shared" si="307"/>
        <v>-59429910.233762808</v>
      </c>
      <c r="F1379" s="10">
        <f>SUM(D$11:D1378)</f>
        <v>-47621346.711108744</v>
      </c>
      <c r="G1379" s="10">
        <f t="shared" si="300"/>
        <v>365</v>
      </c>
      <c r="H1379" s="7">
        <f t="shared" si="308"/>
        <v>-162821.67187332278</v>
      </c>
      <c r="I1379" s="16">
        <f>SUMIFS('Filing Data'!$X:$X,'Filing Data'!$D:$D,'Benchmark Value'!$B1379)</f>
        <v>0</v>
      </c>
      <c r="J1379" s="16">
        <f t="shared" si="304"/>
        <v>114688091.45237686</v>
      </c>
      <c r="K1379" s="10">
        <f>SUM(I$11:I1378)</f>
        <v>85509449.152006909</v>
      </c>
      <c r="L1379" s="27">
        <f t="shared" si="301"/>
        <v>365</v>
      </c>
      <c r="M1379" s="7">
        <f t="shared" si="309"/>
        <v>314213.94918459415</v>
      </c>
      <c r="N1379" s="7">
        <f>IF(ISNA(VLOOKUP(B1379,'Distribution Data'!$G:$H,2,FALSE)),0,VLOOKUP(B1379,'Distribution Data'!$G:$H,2,FALSE))</f>
        <v>0</v>
      </c>
      <c r="O1379" s="16">
        <f>IF(ISNA(INDEX($C1378:$C$3618,MATCH(TRUE,INDEX($C1378:$C$3618&lt;&gt;$C1378,0),0))), O1378, INDEX($C1378:$C$3618,MATCH(TRUE,INDEX($C1378:$C$3618&lt;&gt;$C1378,0),0)))</f>
        <v>3694384436.13241</v>
      </c>
      <c r="P1379" s="16">
        <f t="shared" si="299"/>
        <v>3494687980.1252527</v>
      </c>
      <c r="Q1379" s="27">
        <f t="shared" si="305"/>
        <v>84</v>
      </c>
      <c r="R1379" s="7">
        <f t="shared" si="310"/>
        <v>2377338.7619899684</v>
      </c>
      <c r="S1379" s="7">
        <f t="shared" si="302"/>
        <v>1900303.1409320515</v>
      </c>
      <c r="T1379" s="5">
        <f>VLOOKUP($B1379,'Benchmark Data'!$A:$B,2,FALSE)</f>
        <v>17.11</v>
      </c>
      <c r="U1379" s="12">
        <f t="shared" si="311"/>
        <v>0</v>
      </c>
      <c r="V1379" s="7">
        <f t="shared" si="312"/>
        <v>3985605394.6696258</v>
      </c>
    </row>
    <row r="1380" spans="1:22" x14ac:dyDescent="0.25">
      <c r="A1380" s="5">
        <f t="shared" si="303"/>
        <v>2007</v>
      </c>
      <c r="B1380" s="6">
        <f t="shared" si="306"/>
        <v>39320</v>
      </c>
      <c r="C1380" s="7">
        <f>MAX(SUMIFS('Filing Data'!$V:$V,'Filing Data'!$D:$D,'Benchmark Value'!$B1380),C1379)</f>
        <v>3494687980.1252527</v>
      </c>
      <c r="D1380" s="7">
        <f>SUMIFS('Filing Data'!$Z:$Z,'Filing Data'!$D:$D,'Benchmark Value'!$B1380)</f>
        <v>0</v>
      </c>
      <c r="E1380" s="16">
        <f t="shared" si="307"/>
        <v>-59429910.233762808</v>
      </c>
      <c r="F1380" s="10">
        <f>SUM(D$11:D1379)</f>
        <v>-47621346.711108744</v>
      </c>
      <c r="G1380" s="10">
        <f t="shared" si="300"/>
        <v>365</v>
      </c>
      <c r="H1380" s="7">
        <f t="shared" si="308"/>
        <v>-162821.67187332278</v>
      </c>
      <c r="I1380" s="16">
        <f>SUMIFS('Filing Data'!$X:$X,'Filing Data'!$D:$D,'Benchmark Value'!$B1380)</f>
        <v>0</v>
      </c>
      <c r="J1380" s="16">
        <f t="shared" si="304"/>
        <v>114688091.45237686</v>
      </c>
      <c r="K1380" s="10">
        <f>SUM(I$11:I1379)</f>
        <v>85509449.152006909</v>
      </c>
      <c r="L1380" s="27">
        <f t="shared" si="301"/>
        <v>365</v>
      </c>
      <c r="M1380" s="7">
        <f t="shared" si="309"/>
        <v>314213.94918459415</v>
      </c>
      <c r="N1380" s="7">
        <f>IF(ISNA(VLOOKUP(B1380,'Distribution Data'!$G:$H,2,FALSE)),0,VLOOKUP(B1380,'Distribution Data'!$G:$H,2,FALSE))</f>
        <v>0</v>
      </c>
      <c r="O1380" s="16">
        <f>IF(ISNA(INDEX($C1379:$C$3618,MATCH(TRUE,INDEX($C1379:$C$3618&lt;&gt;$C1379,0),0))), O1379, INDEX($C1379:$C$3618,MATCH(TRUE,INDEX($C1379:$C$3618&lt;&gt;$C1379,0),0)))</f>
        <v>3694384436.13241</v>
      </c>
      <c r="P1380" s="16">
        <f t="shared" si="299"/>
        <v>3494687980.1252527</v>
      </c>
      <c r="Q1380" s="27">
        <f t="shared" si="305"/>
        <v>84</v>
      </c>
      <c r="R1380" s="7">
        <f t="shared" si="310"/>
        <v>2377338.7619899684</v>
      </c>
      <c r="S1380" s="7">
        <f t="shared" si="302"/>
        <v>1900303.1409320515</v>
      </c>
      <c r="T1380" s="5">
        <f>VLOOKUP($B1380,'Benchmark Data'!$A:$B,2,FALSE)</f>
        <v>17.11</v>
      </c>
      <c r="U1380" s="12">
        <f t="shared" si="311"/>
        <v>0</v>
      </c>
      <c r="V1380" s="7">
        <f t="shared" si="312"/>
        <v>3987505697.8105578</v>
      </c>
    </row>
    <row r="1381" spans="1:22" x14ac:dyDescent="0.25">
      <c r="A1381" s="5">
        <f t="shared" si="303"/>
        <v>2007</v>
      </c>
      <c r="B1381" s="6">
        <f t="shared" si="306"/>
        <v>39321</v>
      </c>
      <c r="C1381" s="7">
        <f>MAX(SUMIFS('Filing Data'!$V:$V,'Filing Data'!$D:$D,'Benchmark Value'!$B1381),C1380)</f>
        <v>3494687980.1252527</v>
      </c>
      <c r="D1381" s="7">
        <f>SUMIFS('Filing Data'!$Z:$Z,'Filing Data'!$D:$D,'Benchmark Value'!$B1381)</f>
        <v>0</v>
      </c>
      <c r="E1381" s="16">
        <f t="shared" si="307"/>
        <v>-59429910.233762808</v>
      </c>
      <c r="F1381" s="10">
        <f>SUM(D$11:D1380)</f>
        <v>-47621346.711108744</v>
      </c>
      <c r="G1381" s="10">
        <f t="shared" si="300"/>
        <v>365</v>
      </c>
      <c r="H1381" s="7">
        <f t="shared" si="308"/>
        <v>-162821.67187332278</v>
      </c>
      <c r="I1381" s="16">
        <f>SUMIFS('Filing Data'!$X:$X,'Filing Data'!$D:$D,'Benchmark Value'!$B1381)</f>
        <v>0</v>
      </c>
      <c r="J1381" s="16">
        <f t="shared" si="304"/>
        <v>114688091.45237686</v>
      </c>
      <c r="K1381" s="10">
        <f>SUM(I$11:I1380)</f>
        <v>85509449.152006909</v>
      </c>
      <c r="L1381" s="27">
        <f t="shared" si="301"/>
        <v>365</v>
      </c>
      <c r="M1381" s="7">
        <f t="shared" si="309"/>
        <v>314213.94918459415</v>
      </c>
      <c r="N1381" s="7">
        <f>IF(ISNA(VLOOKUP(B1381,'Distribution Data'!$G:$H,2,FALSE)),0,VLOOKUP(B1381,'Distribution Data'!$G:$H,2,FALSE))</f>
        <v>0</v>
      </c>
      <c r="O1381" s="16">
        <f>IF(ISNA(INDEX($C1380:$C$3618,MATCH(TRUE,INDEX($C1380:$C$3618&lt;&gt;$C1380,0),0))), O1380, INDEX($C1380:$C$3618,MATCH(TRUE,INDEX($C1380:$C$3618&lt;&gt;$C1380,0),0)))</f>
        <v>3694384436.13241</v>
      </c>
      <c r="P1381" s="16">
        <f t="shared" si="299"/>
        <v>3494687980.1252527</v>
      </c>
      <c r="Q1381" s="27">
        <f t="shared" si="305"/>
        <v>84</v>
      </c>
      <c r="R1381" s="7">
        <f t="shared" si="310"/>
        <v>2377338.7619899684</v>
      </c>
      <c r="S1381" s="7">
        <f t="shared" si="302"/>
        <v>1900303.1409320515</v>
      </c>
      <c r="T1381" s="5">
        <f>VLOOKUP($B1381,'Benchmark Data'!$A:$B,2,FALSE)</f>
        <v>16.82</v>
      </c>
      <c r="U1381" s="12">
        <f t="shared" si="311"/>
        <v>-1.7094433359300068E-2</v>
      </c>
      <c r="V1381" s="7">
        <f t="shared" si="312"/>
        <v>3921821158.6157179</v>
      </c>
    </row>
    <row r="1382" spans="1:22" x14ac:dyDescent="0.25">
      <c r="A1382" s="5">
        <f t="shared" si="303"/>
        <v>2007</v>
      </c>
      <c r="B1382" s="6">
        <f t="shared" si="306"/>
        <v>39322</v>
      </c>
      <c r="C1382" s="7">
        <f>MAX(SUMIFS('Filing Data'!$V:$V,'Filing Data'!$D:$D,'Benchmark Value'!$B1382),C1381)</f>
        <v>3494687980.1252527</v>
      </c>
      <c r="D1382" s="7">
        <f>SUMIFS('Filing Data'!$Z:$Z,'Filing Data'!$D:$D,'Benchmark Value'!$B1382)</f>
        <v>0</v>
      </c>
      <c r="E1382" s="16">
        <f t="shared" si="307"/>
        <v>-59429910.233762808</v>
      </c>
      <c r="F1382" s="10">
        <f>SUM(D$11:D1381)</f>
        <v>-47621346.711108744</v>
      </c>
      <c r="G1382" s="10">
        <f t="shared" si="300"/>
        <v>365</v>
      </c>
      <c r="H1382" s="7">
        <f t="shared" si="308"/>
        <v>-162821.67187332278</v>
      </c>
      <c r="I1382" s="16">
        <f>SUMIFS('Filing Data'!$X:$X,'Filing Data'!$D:$D,'Benchmark Value'!$B1382)</f>
        <v>0</v>
      </c>
      <c r="J1382" s="16">
        <f t="shared" si="304"/>
        <v>114688091.45237686</v>
      </c>
      <c r="K1382" s="10">
        <f>SUM(I$11:I1381)</f>
        <v>85509449.152006909</v>
      </c>
      <c r="L1382" s="27">
        <f t="shared" si="301"/>
        <v>365</v>
      </c>
      <c r="M1382" s="7">
        <f t="shared" si="309"/>
        <v>314213.94918459415</v>
      </c>
      <c r="N1382" s="7">
        <f>IF(ISNA(VLOOKUP(B1382,'Distribution Data'!$G:$H,2,FALSE)),0,VLOOKUP(B1382,'Distribution Data'!$G:$H,2,FALSE))</f>
        <v>0</v>
      </c>
      <c r="O1382" s="16">
        <f>IF(ISNA(INDEX($C1381:$C$3618,MATCH(TRUE,INDEX($C1381:$C$3618&lt;&gt;$C1381,0),0))), O1381, INDEX($C1381:$C$3618,MATCH(TRUE,INDEX($C1381:$C$3618&lt;&gt;$C1381,0),0)))</f>
        <v>3694384436.13241</v>
      </c>
      <c r="P1382" s="16">
        <f t="shared" si="299"/>
        <v>3494687980.1252527</v>
      </c>
      <c r="Q1382" s="27">
        <f t="shared" si="305"/>
        <v>84</v>
      </c>
      <c r="R1382" s="7">
        <f t="shared" si="310"/>
        <v>2377338.7619899684</v>
      </c>
      <c r="S1382" s="7">
        <f t="shared" si="302"/>
        <v>1900303.1409320515</v>
      </c>
      <c r="T1382" s="5">
        <f>VLOOKUP($B1382,'Benchmark Data'!$A:$B,2,FALSE)</f>
        <v>16.34</v>
      </c>
      <c r="U1382" s="12">
        <f t="shared" si="311"/>
        <v>-2.8952565112945146E-2</v>
      </c>
      <c r="V1382" s="7">
        <f t="shared" si="312"/>
        <v>3811802665.3157735</v>
      </c>
    </row>
    <row r="1383" spans="1:22" x14ac:dyDescent="0.25">
      <c r="A1383" s="5">
        <f t="shared" si="303"/>
        <v>2007</v>
      </c>
      <c r="B1383" s="6">
        <f t="shared" si="306"/>
        <v>39323</v>
      </c>
      <c r="C1383" s="7">
        <f>MAX(SUMIFS('Filing Data'!$V:$V,'Filing Data'!$D:$D,'Benchmark Value'!$B1383),C1382)</f>
        <v>3494687980.1252527</v>
      </c>
      <c r="D1383" s="7">
        <f>SUMIFS('Filing Data'!$Z:$Z,'Filing Data'!$D:$D,'Benchmark Value'!$B1383)</f>
        <v>0</v>
      </c>
      <c r="E1383" s="16">
        <f t="shared" si="307"/>
        <v>-59429910.233762808</v>
      </c>
      <c r="F1383" s="10">
        <f>SUM(D$11:D1382)</f>
        <v>-47621346.711108744</v>
      </c>
      <c r="G1383" s="10">
        <f t="shared" si="300"/>
        <v>365</v>
      </c>
      <c r="H1383" s="7">
        <f t="shared" si="308"/>
        <v>-162821.67187332278</v>
      </c>
      <c r="I1383" s="16">
        <f>SUMIFS('Filing Data'!$X:$X,'Filing Data'!$D:$D,'Benchmark Value'!$B1383)</f>
        <v>0</v>
      </c>
      <c r="J1383" s="16">
        <f t="shared" si="304"/>
        <v>114688091.45237686</v>
      </c>
      <c r="K1383" s="10">
        <f>SUM(I$11:I1382)</f>
        <v>85509449.152006909</v>
      </c>
      <c r="L1383" s="27">
        <f t="shared" si="301"/>
        <v>365</v>
      </c>
      <c r="M1383" s="7">
        <f t="shared" si="309"/>
        <v>314213.94918459415</v>
      </c>
      <c r="N1383" s="7">
        <f>IF(ISNA(VLOOKUP(B1383,'Distribution Data'!$G:$H,2,FALSE)),0,VLOOKUP(B1383,'Distribution Data'!$G:$H,2,FALSE))</f>
        <v>0</v>
      </c>
      <c r="O1383" s="16">
        <f>IF(ISNA(INDEX($C1382:$C$3618,MATCH(TRUE,INDEX($C1382:$C$3618&lt;&gt;$C1382,0),0))), O1382, INDEX($C1382:$C$3618,MATCH(TRUE,INDEX($C1382:$C$3618&lt;&gt;$C1382,0),0)))</f>
        <v>3694384436.13241</v>
      </c>
      <c r="P1383" s="16">
        <f t="shared" si="299"/>
        <v>3494687980.1252527</v>
      </c>
      <c r="Q1383" s="27">
        <f t="shared" si="305"/>
        <v>84</v>
      </c>
      <c r="R1383" s="7">
        <f t="shared" si="310"/>
        <v>2377338.7619899684</v>
      </c>
      <c r="S1383" s="7">
        <f t="shared" si="302"/>
        <v>1900303.1409320515</v>
      </c>
      <c r="T1383" s="5">
        <f>VLOOKUP($B1383,'Benchmark Data'!$A:$B,2,FALSE)</f>
        <v>16.78</v>
      </c>
      <c r="U1383" s="12">
        <f t="shared" si="311"/>
        <v>2.6571611607203297E-2</v>
      </c>
      <c r="V1383" s="7">
        <f t="shared" si="312"/>
        <v>3916346369.4811206</v>
      </c>
    </row>
    <row r="1384" spans="1:22" x14ac:dyDescent="0.25">
      <c r="A1384" s="5">
        <f t="shared" si="303"/>
        <v>2007</v>
      </c>
      <c r="B1384" s="6">
        <f t="shared" si="306"/>
        <v>39324</v>
      </c>
      <c r="C1384" s="7">
        <f>MAX(SUMIFS('Filing Data'!$V:$V,'Filing Data'!$D:$D,'Benchmark Value'!$B1384),C1383)</f>
        <v>3494687980.1252527</v>
      </c>
      <c r="D1384" s="7">
        <f>SUMIFS('Filing Data'!$Z:$Z,'Filing Data'!$D:$D,'Benchmark Value'!$B1384)</f>
        <v>0</v>
      </c>
      <c r="E1384" s="16">
        <f t="shared" si="307"/>
        <v>-59429910.233762808</v>
      </c>
      <c r="F1384" s="10">
        <f>SUM(D$11:D1383)</f>
        <v>-47621346.711108744</v>
      </c>
      <c r="G1384" s="10">
        <f t="shared" si="300"/>
        <v>365</v>
      </c>
      <c r="H1384" s="7">
        <f t="shared" si="308"/>
        <v>-162821.67187332278</v>
      </c>
      <c r="I1384" s="16">
        <f>SUMIFS('Filing Data'!$X:$X,'Filing Data'!$D:$D,'Benchmark Value'!$B1384)</f>
        <v>0</v>
      </c>
      <c r="J1384" s="16">
        <f t="shared" si="304"/>
        <v>114688091.45237686</v>
      </c>
      <c r="K1384" s="10">
        <f>SUM(I$11:I1383)</f>
        <v>85509449.152006909</v>
      </c>
      <c r="L1384" s="27">
        <f t="shared" si="301"/>
        <v>365</v>
      </c>
      <c r="M1384" s="7">
        <f t="shared" si="309"/>
        <v>314213.94918459415</v>
      </c>
      <c r="N1384" s="7">
        <f>IF(ISNA(VLOOKUP(B1384,'Distribution Data'!$G:$H,2,FALSE)),0,VLOOKUP(B1384,'Distribution Data'!$G:$H,2,FALSE))</f>
        <v>0</v>
      </c>
      <c r="O1384" s="16">
        <f>IF(ISNA(INDEX($C1383:$C$3618,MATCH(TRUE,INDEX($C1383:$C$3618&lt;&gt;$C1383,0),0))), O1383, INDEX($C1383:$C$3618,MATCH(TRUE,INDEX($C1383:$C$3618&lt;&gt;$C1383,0),0)))</f>
        <v>3694384436.13241</v>
      </c>
      <c r="P1384" s="16">
        <f t="shared" si="299"/>
        <v>3494687980.1252527</v>
      </c>
      <c r="Q1384" s="27">
        <f t="shared" si="305"/>
        <v>84</v>
      </c>
      <c r="R1384" s="7">
        <f t="shared" si="310"/>
        <v>2377338.7619899684</v>
      </c>
      <c r="S1384" s="7">
        <f t="shared" si="302"/>
        <v>1900303.1409320515</v>
      </c>
      <c r="T1384" s="5">
        <f>VLOOKUP($B1384,'Benchmark Data'!$A:$B,2,FALSE)</f>
        <v>16.920000000000002</v>
      </c>
      <c r="U1384" s="12">
        <f t="shared" si="311"/>
        <v>8.3086531390172049E-3</v>
      </c>
      <c r="V1384" s="7">
        <f t="shared" si="312"/>
        <v>3950921791.3185582</v>
      </c>
    </row>
    <row r="1385" spans="1:22" x14ac:dyDescent="0.25">
      <c r="A1385" s="5">
        <f t="shared" si="303"/>
        <v>2007</v>
      </c>
      <c r="B1385" s="6">
        <f t="shared" si="306"/>
        <v>39325</v>
      </c>
      <c r="C1385" s="7">
        <f>MAX(SUMIFS('Filing Data'!$V:$V,'Filing Data'!$D:$D,'Benchmark Value'!$B1385),C1384)</f>
        <v>3494687980.1252527</v>
      </c>
      <c r="D1385" s="7">
        <f>SUMIFS('Filing Data'!$Z:$Z,'Filing Data'!$D:$D,'Benchmark Value'!$B1385)</f>
        <v>0</v>
      </c>
      <c r="E1385" s="16">
        <f t="shared" si="307"/>
        <v>-59429910.233762808</v>
      </c>
      <c r="F1385" s="10">
        <f>SUM(D$11:D1384)</f>
        <v>-47621346.711108744</v>
      </c>
      <c r="G1385" s="10">
        <f t="shared" si="300"/>
        <v>365</v>
      </c>
      <c r="H1385" s="7">
        <f t="shared" si="308"/>
        <v>-162821.67187332278</v>
      </c>
      <c r="I1385" s="16">
        <f>SUMIFS('Filing Data'!$X:$X,'Filing Data'!$D:$D,'Benchmark Value'!$B1385)</f>
        <v>0</v>
      </c>
      <c r="J1385" s="16">
        <f t="shared" si="304"/>
        <v>114688091.45237686</v>
      </c>
      <c r="K1385" s="10">
        <f>SUM(I$11:I1384)</f>
        <v>85509449.152006909</v>
      </c>
      <c r="L1385" s="27">
        <f t="shared" si="301"/>
        <v>365</v>
      </c>
      <c r="M1385" s="7">
        <f t="shared" si="309"/>
        <v>314213.94918459415</v>
      </c>
      <c r="N1385" s="7">
        <f>IF(ISNA(VLOOKUP(B1385,'Distribution Data'!$G:$H,2,FALSE)),0,VLOOKUP(B1385,'Distribution Data'!$G:$H,2,FALSE))</f>
        <v>0</v>
      </c>
      <c r="O1385" s="16">
        <f>IF(ISNA(INDEX($C1384:$C$3618,MATCH(TRUE,INDEX($C1384:$C$3618&lt;&gt;$C1384,0),0))), O1384, INDEX($C1384:$C$3618,MATCH(TRUE,INDEX($C1384:$C$3618&lt;&gt;$C1384,0),0)))</f>
        <v>3694384436.13241</v>
      </c>
      <c r="P1385" s="16">
        <f t="shared" si="299"/>
        <v>3494687980.1252527</v>
      </c>
      <c r="Q1385" s="27">
        <f t="shared" si="305"/>
        <v>84</v>
      </c>
      <c r="R1385" s="7">
        <f t="shared" si="310"/>
        <v>2377338.7619899684</v>
      </c>
      <c r="S1385" s="7">
        <f t="shared" si="302"/>
        <v>1900303.1409320515</v>
      </c>
      <c r="T1385" s="5">
        <f>VLOOKUP($B1385,'Benchmark Data'!$A:$B,2,FALSE)</f>
        <v>17.25</v>
      </c>
      <c r="U1385" s="12">
        <f t="shared" si="311"/>
        <v>1.9315789299291487E-2</v>
      </c>
      <c r="V1385" s="7">
        <f t="shared" si="312"/>
        <v>4029879079.751164</v>
      </c>
    </row>
    <row r="1386" spans="1:22" x14ac:dyDescent="0.25">
      <c r="A1386" s="5">
        <f t="shared" si="303"/>
        <v>2007</v>
      </c>
      <c r="B1386" s="6">
        <f t="shared" si="306"/>
        <v>39326</v>
      </c>
      <c r="C1386" s="7">
        <f>MAX(SUMIFS('Filing Data'!$V:$V,'Filing Data'!$D:$D,'Benchmark Value'!$B1386),C1385)</f>
        <v>3494687980.1252527</v>
      </c>
      <c r="D1386" s="7">
        <f>SUMIFS('Filing Data'!$Z:$Z,'Filing Data'!$D:$D,'Benchmark Value'!$B1386)</f>
        <v>0</v>
      </c>
      <c r="E1386" s="16">
        <f t="shared" si="307"/>
        <v>-59429910.233762808</v>
      </c>
      <c r="F1386" s="10">
        <f>SUM(D$11:D1385)</f>
        <v>-47621346.711108744</v>
      </c>
      <c r="G1386" s="10">
        <f t="shared" si="300"/>
        <v>365</v>
      </c>
      <c r="H1386" s="7">
        <f t="shared" si="308"/>
        <v>-162821.67187332278</v>
      </c>
      <c r="I1386" s="16">
        <f>SUMIFS('Filing Data'!$X:$X,'Filing Data'!$D:$D,'Benchmark Value'!$B1386)</f>
        <v>0</v>
      </c>
      <c r="J1386" s="16">
        <f t="shared" si="304"/>
        <v>114688091.45237686</v>
      </c>
      <c r="K1386" s="10">
        <f>SUM(I$11:I1385)</f>
        <v>85509449.152006909</v>
      </c>
      <c r="L1386" s="27">
        <f t="shared" si="301"/>
        <v>365</v>
      </c>
      <c r="M1386" s="7">
        <f t="shared" si="309"/>
        <v>314213.94918459415</v>
      </c>
      <c r="N1386" s="7">
        <f>IF(ISNA(VLOOKUP(B1386,'Distribution Data'!$G:$H,2,FALSE)),0,VLOOKUP(B1386,'Distribution Data'!$G:$H,2,FALSE))</f>
        <v>0</v>
      </c>
      <c r="O1386" s="16">
        <f>IF(ISNA(INDEX($C1385:$C$3618,MATCH(TRUE,INDEX($C1385:$C$3618&lt;&gt;$C1385,0),0))), O1385, INDEX($C1385:$C$3618,MATCH(TRUE,INDEX($C1385:$C$3618&lt;&gt;$C1385,0),0)))</f>
        <v>3694384436.13241</v>
      </c>
      <c r="P1386" s="16">
        <f t="shared" si="299"/>
        <v>3494687980.1252527</v>
      </c>
      <c r="Q1386" s="27">
        <f t="shared" si="305"/>
        <v>84</v>
      </c>
      <c r="R1386" s="7">
        <f t="shared" si="310"/>
        <v>2377338.7619899684</v>
      </c>
      <c r="S1386" s="7">
        <f t="shared" si="302"/>
        <v>1900303.1409320515</v>
      </c>
      <c r="T1386" s="5">
        <f>VLOOKUP($B1386,'Benchmark Data'!$A:$B,2,FALSE)</f>
        <v>17.25</v>
      </c>
      <c r="U1386" s="12">
        <f t="shared" si="311"/>
        <v>0</v>
      </c>
      <c r="V1386" s="7">
        <f t="shared" si="312"/>
        <v>4031779382.892096</v>
      </c>
    </row>
    <row r="1387" spans="1:22" x14ac:dyDescent="0.25">
      <c r="A1387" s="5">
        <f t="shared" si="303"/>
        <v>2007</v>
      </c>
      <c r="B1387" s="6">
        <f t="shared" si="306"/>
        <v>39327</v>
      </c>
      <c r="C1387" s="7">
        <f>MAX(SUMIFS('Filing Data'!$V:$V,'Filing Data'!$D:$D,'Benchmark Value'!$B1387),C1386)</f>
        <v>3494687980.1252527</v>
      </c>
      <c r="D1387" s="7">
        <f>SUMIFS('Filing Data'!$Z:$Z,'Filing Data'!$D:$D,'Benchmark Value'!$B1387)</f>
        <v>0</v>
      </c>
      <c r="E1387" s="16">
        <f t="shared" si="307"/>
        <v>-59429910.233762808</v>
      </c>
      <c r="F1387" s="10">
        <f>SUM(D$11:D1386)</f>
        <v>-47621346.711108744</v>
      </c>
      <c r="G1387" s="10">
        <f t="shared" si="300"/>
        <v>365</v>
      </c>
      <c r="H1387" s="7">
        <f t="shared" si="308"/>
        <v>-162821.67187332278</v>
      </c>
      <c r="I1387" s="16">
        <f>SUMIFS('Filing Data'!$X:$X,'Filing Data'!$D:$D,'Benchmark Value'!$B1387)</f>
        <v>0</v>
      </c>
      <c r="J1387" s="16">
        <f t="shared" si="304"/>
        <v>114688091.45237686</v>
      </c>
      <c r="K1387" s="10">
        <f>SUM(I$11:I1386)</f>
        <v>85509449.152006909</v>
      </c>
      <c r="L1387" s="27">
        <f t="shared" si="301"/>
        <v>365</v>
      </c>
      <c r="M1387" s="7">
        <f t="shared" si="309"/>
        <v>314213.94918459415</v>
      </c>
      <c r="N1387" s="7">
        <f>IF(ISNA(VLOOKUP(B1387,'Distribution Data'!$G:$H,2,FALSE)),0,VLOOKUP(B1387,'Distribution Data'!$G:$H,2,FALSE))</f>
        <v>0</v>
      </c>
      <c r="O1387" s="16">
        <f>IF(ISNA(INDEX($C1386:$C$3618,MATCH(TRUE,INDEX($C1386:$C$3618&lt;&gt;$C1386,0),0))), O1386, INDEX($C1386:$C$3618,MATCH(TRUE,INDEX($C1386:$C$3618&lt;&gt;$C1386,0),0)))</f>
        <v>3694384436.13241</v>
      </c>
      <c r="P1387" s="16">
        <f t="shared" si="299"/>
        <v>3494687980.1252527</v>
      </c>
      <c r="Q1387" s="27">
        <f t="shared" si="305"/>
        <v>84</v>
      </c>
      <c r="R1387" s="7">
        <f t="shared" si="310"/>
        <v>2377338.7619899684</v>
      </c>
      <c r="S1387" s="7">
        <f t="shared" si="302"/>
        <v>1900303.1409320515</v>
      </c>
      <c r="T1387" s="5">
        <f>VLOOKUP($B1387,'Benchmark Data'!$A:$B,2,FALSE)</f>
        <v>17.25</v>
      </c>
      <c r="U1387" s="12">
        <f t="shared" si="311"/>
        <v>0</v>
      </c>
      <c r="V1387" s="7">
        <f t="shared" si="312"/>
        <v>4033679686.0330281</v>
      </c>
    </row>
    <row r="1388" spans="1:22" x14ac:dyDescent="0.25">
      <c r="A1388" s="5">
        <f t="shared" si="303"/>
        <v>2007</v>
      </c>
      <c r="B1388" s="6">
        <f t="shared" si="306"/>
        <v>39328</v>
      </c>
      <c r="C1388" s="7">
        <f>MAX(SUMIFS('Filing Data'!$V:$V,'Filing Data'!$D:$D,'Benchmark Value'!$B1388),C1387)</f>
        <v>3494687980.1252527</v>
      </c>
      <c r="D1388" s="7">
        <f>SUMIFS('Filing Data'!$Z:$Z,'Filing Data'!$D:$D,'Benchmark Value'!$B1388)</f>
        <v>0</v>
      </c>
      <c r="E1388" s="16">
        <f t="shared" si="307"/>
        <v>-59429910.233762808</v>
      </c>
      <c r="F1388" s="10">
        <f>SUM(D$11:D1387)</f>
        <v>-47621346.711108744</v>
      </c>
      <c r="G1388" s="10">
        <f t="shared" si="300"/>
        <v>365</v>
      </c>
      <c r="H1388" s="7">
        <f t="shared" si="308"/>
        <v>-162821.67187332278</v>
      </c>
      <c r="I1388" s="16">
        <f>SUMIFS('Filing Data'!$X:$X,'Filing Data'!$D:$D,'Benchmark Value'!$B1388)</f>
        <v>0</v>
      </c>
      <c r="J1388" s="16">
        <f t="shared" si="304"/>
        <v>114688091.45237686</v>
      </c>
      <c r="K1388" s="10">
        <f>SUM(I$11:I1387)</f>
        <v>85509449.152006909</v>
      </c>
      <c r="L1388" s="27">
        <f t="shared" si="301"/>
        <v>365</v>
      </c>
      <c r="M1388" s="7">
        <f t="shared" si="309"/>
        <v>314213.94918459415</v>
      </c>
      <c r="N1388" s="7">
        <f>IF(ISNA(VLOOKUP(B1388,'Distribution Data'!$G:$H,2,FALSE)),0,VLOOKUP(B1388,'Distribution Data'!$G:$H,2,FALSE))</f>
        <v>0</v>
      </c>
      <c r="O1388" s="16">
        <f>IF(ISNA(INDEX($C1387:$C$3618,MATCH(TRUE,INDEX($C1387:$C$3618&lt;&gt;$C1387,0),0))), O1387, INDEX($C1387:$C$3618,MATCH(TRUE,INDEX($C1387:$C$3618&lt;&gt;$C1387,0),0)))</f>
        <v>3694384436.13241</v>
      </c>
      <c r="P1388" s="16">
        <f t="shared" si="299"/>
        <v>3494687980.1252527</v>
      </c>
      <c r="Q1388" s="27">
        <f t="shared" si="305"/>
        <v>84</v>
      </c>
      <c r="R1388" s="7">
        <f t="shared" si="310"/>
        <v>2377338.7619899684</v>
      </c>
      <c r="S1388" s="7">
        <f t="shared" si="302"/>
        <v>1900303.1409320515</v>
      </c>
      <c r="T1388" s="5">
        <f>VLOOKUP($B1388,'Benchmark Data'!$A:$B,2,FALSE)</f>
        <v>17.25</v>
      </c>
      <c r="U1388" s="12">
        <f t="shared" si="311"/>
        <v>0</v>
      </c>
      <c r="V1388" s="7">
        <f t="shared" si="312"/>
        <v>4035579989.1739602</v>
      </c>
    </row>
    <row r="1389" spans="1:22" x14ac:dyDescent="0.25">
      <c r="A1389" s="5">
        <f t="shared" si="303"/>
        <v>2007</v>
      </c>
      <c r="B1389" s="6">
        <f t="shared" si="306"/>
        <v>39329</v>
      </c>
      <c r="C1389" s="7">
        <f>MAX(SUMIFS('Filing Data'!$V:$V,'Filing Data'!$D:$D,'Benchmark Value'!$B1389),C1388)</f>
        <v>3494687980.1252527</v>
      </c>
      <c r="D1389" s="7">
        <f>SUMIFS('Filing Data'!$Z:$Z,'Filing Data'!$D:$D,'Benchmark Value'!$B1389)</f>
        <v>0</v>
      </c>
      <c r="E1389" s="16">
        <f t="shared" si="307"/>
        <v>-59429910.233762808</v>
      </c>
      <c r="F1389" s="10">
        <f>SUM(D$11:D1388)</f>
        <v>-47621346.711108744</v>
      </c>
      <c r="G1389" s="10">
        <f t="shared" si="300"/>
        <v>365</v>
      </c>
      <c r="H1389" s="7">
        <f t="shared" si="308"/>
        <v>-162821.67187332278</v>
      </c>
      <c r="I1389" s="16">
        <f>SUMIFS('Filing Data'!$X:$X,'Filing Data'!$D:$D,'Benchmark Value'!$B1389)</f>
        <v>0</v>
      </c>
      <c r="J1389" s="16">
        <f t="shared" si="304"/>
        <v>114688091.45237686</v>
      </c>
      <c r="K1389" s="10">
        <f>SUM(I$11:I1388)</f>
        <v>85509449.152006909</v>
      </c>
      <c r="L1389" s="27">
        <f t="shared" si="301"/>
        <v>365</v>
      </c>
      <c r="M1389" s="7">
        <f t="shared" si="309"/>
        <v>314213.94918459415</v>
      </c>
      <c r="N1389" s="7">
        <f>IF(ISNA(VLOOKUP(B1389,'Distribution Data'!$G:$H,2,FALSE)),0,VLOOKUP(B1389,'Distribution Data'!$G:$H,2,FALSE))</f>
        <v>0</v>
      </c>
      <c r="O1389" s="16">
        <f>IF(ISNA(INDEX($C1388:$C$3618,MATCH(TRUE,INDEX($C1388:$C$3618&lt;&gt;$C1388,0),0))), O1388, INDEX($C1388:$C$3618,MATCH(TRUE,INDEX($C1388:$C$3618&lt;&gt;$C1388,0),0)))</f>
        <v>3694384436.13241</v>
      </c>
      <c r="P1389" s="16">
        <f t="shared" si="299"/>
        <v>3494687980.1252527</v>
      </c>
      <c r="Q1389" s="27">
        <f t="shared" si="305"/>
        <v>84</v>
      </c>
      <c r="R1389" s="7">
        <f t="shared" si="310"/>
        <v>2377338.7619899684</v>
      </c>
      <c r="S1389" s="7">
        <f t="shared" si="302"/>
        <v>1900303.1409320515</v>
      </c>
      <c r="T1389" s="5">
        <f>VLOOKUP($B1389,'Benchmark Data'!$A:$B,2,FALSE)</f>
        <v>17.46</v>
      </c>
      <c r="U1389" s="12">
        <f t="shared" si="311"/>
        <v>1.2100406934087489E-2</v>
      </c>
      <c r="V1389" s="7">
        <f t="shared" si="312"/>
        <v>4086609092.1830974</v>
      </c>
    </row>
    <row r="1390" spans="1:22" x14ac:dyDescent="0.25">
      <c r="A1390" s="5">
        <f t="shared" si="303"/>
        <v>2007</v>
      </c>
      <c r="B1390" s="6">
        <f t="shared" si="306"/>
        <v>39330</v>
      </c>
      <c r="C1390" s="7">
        <f>MAX(SUMIFS('Filing Data'!$V:$V,'Filing Data'!$D:$D,'Benchmark Value'!$B1390),C1389)</f>
        <v>3494687980.1252527</v>
      </c>
      <c r="D1390" s="7">
        <f>SUMIFS('Filing Data'!$Z:$Z,'Filing Data'!$D:$D,'Benchmark Value'!$B1390)</f>
        <v>0</v>
      </c>
      <c r="E1390" s="16">
        <f t="shared" si="307"/>
        <v>-59429910.233762808</v>
      </c>
      <c r="F1390" s="10">
        <f>SUM(D$11:D1389)</f>
        <v>-47621346.711108744</v>
      </c>
      <c r="G1390" s="10">
        <f t="shared" si="300"/>
        <v>365</v>
      </c>
      <c r="H1390" s="7">
        <f t="shared" si="308"/>
        <v>-162821.67187332278</v>
      </c>
      <c r="I1390" s="16">
        <f>SUMIFS('Filing Data'!$X:$X,'Filing Data'!$D:$D,'Benchmark Value'!$B1390)</f>
        <v>0</v>
      </c>
      <c r="J1390" s="16">
        <f t="shared" si="304"/>
        <v>114688091.45237686</v>
      </c>
      <c r="K1390" s="10">
        <f>SUM(I$11:I1389)</f>
        <v>85509449.152006909</v>
      </c>
      <c r="L1390" s="27">
        <f t="shared" si="301"/>
        <v>365</v>
      </c>
      <c r="M1390" s="7">
        <f t="shared" si="309"/>
        <v>314213.94918459415</v>
      </c>
      <c r="N1390" s="7">
        <f>IF(ISNA(VLOOKUP(B1390,'Distribution Data'!$G:$H,2,FALSE)),0,VLOOKUP(B1390,'Distribution Data'!$G:$H,2,FALSE))</f>
        <v>0</v>
      </c>
      <c r="O1390" s="16">
        <f>IF(ISNA(INDEX($C1389:$C$3618,MATCH(TRUE,INDEX($C1389:$C$3618&lt;&gt;$C1389,0),0))), O1389, INDEX($C1389:$C$3618,MATCH(TRUE,INDEX($C1389:$C$3618&lt;&gt;$C1389,0),0)))</f>
        <v>3694384436.13241</v>
      </c>
      <c r="P1390" s="16">
        <f t="shared" si="299"/>
        <v>3494687980.1252527</v>
      </c>
      <c r="Q1390" s="27">
        <f t="shared" si="305"/>
        <v>84</v>
      </c>
      <c r="R1390" s="7">
        <f t="shared" si="310"/>
        <v>2377338.7619899684</v>
      </c>
      <c r="S1390" s="7">
        <f t="shared" si="302"/>
        <v>1900303.1409320515</v>
      </c>
      <c r="T1390" s="5">
        <f>VLOOKUP($B1390,'Benchmark Data'!$A:$B,2,FALSE)</f>
        <v>17.079999999999998</v>
      </c>
      <c r="U1390" s="12">
        <f t="shared" si="311"/>
        <v>-2.200436205103249E-2</v>
      </c>
      <c r="V1390" s="7">
        <f t="shared" si="312"/>
        <v>3999568303.970674</v>
      </c>
    </row>
    <row r="1391" spans="1:22" x14ac:dyDescent="0.25">
      <c r="A1391" s="5">
        <f t="shared" si="303"/>
        <v>2007</v>
      </c>
      <c r="B1391" s="6">
        <f t="shared" si="306"/>
        <v>39331</v>
      </c>
      <c r="C1391" s="7">
        <f>MAX(SUMIFS('Filing Data'!$V:$V,'Filing Data'!$D:$D,'Benchmark Value'!$B1391),C1390)</f>
        <v>3494687980.1252527</v>
      </c>
      <c r="D1391" s="7">
        <f>SUMIFS('Filing Data'!$Z:$Z,'Filing Data'!$D:$D,'Benchmark Value'!$B1391)</f>
        <v>0</v>
      </c>
      <c r="E1391" s="16">
        <f t="shared" si="307"/>
        <v>-59429910.233762808</v>
      </c>
      <c r="F1391" s="10">
        <f>SUM(D$11:D1390)</f>
        <v>-47621346.711108744</v>
      </c>
      <c r="G1391" s="10">
        <f t="shared" si="300"/>
        <v>365</v>
      </c>
      <c r="H1391" s="7">
        <f t="shared" si="308"/>
        <v>-162821.67187332278</v>
      </c>
      <c r="I1391" s="16">
        <f>SUMIFS('Filing Data'!$X:$X,'Filing Data'!$D:$D,'Benchmark Value'!$B1391)</f>
        <v>0</v>
      </c>
      <c r="J1391" s="16">
        <f t="shared" si="304"/>
        <v>114688091.45237686</v>
      </c>
      <c r="K1391" s="10">
        <f>SUM(I$11:I1390)</f>
        <v>85509449.152006909</v>
      </c>
      <c r="L1391" s="27">
        <f t="shared" si="301"/>
        <v>365</v>
      </c>
      <c r="M1391" s="7">
        <f t="shared" si="309"/>
        <v>314213.94918459415</v>
      </c>
      <c r="N1391" s="7">
        <f>IF(ISNA(VLOOKUP(B1391,'Distribution Data'!$G:$H,2,FALSE)),0,VLOOKUP(B1391,'Distribution Data'!$G:$H,2,FALSE))</f>
        <v>0</v>
      </c>
      <c r="O1391" s="16">
        <f>IF(ISNA(INDEX($C1390:$C$3618,MATCH(TRUE,INDEX($C1390:$C$3618&lt;&gt;$C1390,0),0))), O1390, INDEX($C1390:$C$3618,MATCH(TRUE,INDEX($C1390:$C$3618&lt;&gt;$C1390,0),0)))</f>
        <v>3694384436.13241</v>
      </c>
      <c r="P1391" s="16">
        <f t="shared" si="299"/>
        <v>3494687980.1252527</v>
      </c>
      <c r="Q1391" s="27">
        <f t="shared" si="305"/>
        <v>84</v>
      </c>
      <c r="R1391" s="7">
        <f t="shared" si="310"/>
        <v>2377338.7619899684</v>
      </c>
      <c r="S1391" s="7">
        <f t="shared" si="302"/>
        <v>1900303.1409320515</v>
      </c>
      <c r="T1391" s="5">
        <f>VLOOKUP($B1391,'Benchmark Data'!$A:$B,2,FALSE)</f>
        <v>17.18</v>
      </c>
      <c r="U1391" s="12">
        <f t="shared" si="311"/>
        <v>5.8377281956856252E-3</v>
      </c>
      <c r="V1391" s="7">
        <f t="shared" si="312"/>
        <v>4024885283.3643622</v>
      </c>
    </row>
    <row r="1392" spans="1:22" x14ac:dyDescent="0.25">
      <c r="A1392" s="5">
        <f t="shared" si="303"/>
        <v>2007</v>
      </c>
      <c r="B1392" s="6">
        <f t="shared" si="306"/>
        <v>39332</v>
      </c>
      <c r="C1392" s="7">
        <f>MAX(SUMIFS('Filing Data'!$V:$V,'Filing Data'!$D:$D,'Benchmark Value'!$B1392),C1391)</f>
        <v>3494687980.1252527</v>
      </c>
      <c r="D1392" s="7">
        <f>SUMIFS('Filing Data'!$Z:$Z,'Filing Data'!$D:$D,'Benchmark Value'!$B1392)</f>
        <v>0</v>
      </c>
      <c r="E1392" s="16">
        <f t="shared" si="307"/>
        <v>-59429910.233762808</v>
      </c>
      <c r="F1392" s="10">
        <f>SUM(D$11:D1391)</f>
        <v>-47621346.711108744</v>
      </c>
      <c r="G1392" s="10">
        <f t="shared" si="300"/>
        <v>365</v>
      </c>
      <c r="H1392" s="7">
        <f t="shared" si="308"/>
        <v>-162821.67187332278</v>
      </c>
      <c r="I1392" s="16">
        <f>SUMIFS('Filing Data'!$X:$X,'Filing Data'!$D:$D,'Benchmark Value'!$B1392)</f>
        <v>0</v>
      </c>
      <c r="J1392" s="16">
        <f t="shared" si="304"/>
        <v>114688091.45237686</v>
      </c>
      <c r="K1392" s="10">
        <f>SUM(I$11:I1391)</f>
        <v>85509449.152006909</v>
      </c>
      <c r="L1392" s="27">
        <f t="shared" si="301"/>
        <v>365</v>
      </c>
      <c r="M1392" s="7">
        <f t="shared" si="309"/>
        <v>314213.94918459415</v>
      </c>
      <c r="N1392" s="7">
        <f>IF(ISNA(VLOOKUP(B1392,'Distribution Data'!$G:$H,2,FALSE)),0,VLOOKUP(B1392,'Distribution Data'!$G:$H,2,FALSE))</f>
        <v>0</v>
      </c>
      <c r="O1392" s="16">
        <f>IF(ISNA(INDEX($C1391:$C$3618,MATCH(TRUE,INDEX($C1391:$C$3618&lt;&gt;$C1391,0),0))), O1391, INDEX($C1391:$C$3618,MATCH(TRUE,INDEX($C1391:$C$3618&lt;&gt;$C1391,0),0)))</f>
        <v>3694384436.13241</v>
      </c>
      <c r="P1392" s="16">
        <f t="shared" si="299"/>
        <v>3494687980.1252527</v>
      </c>
      <c r="Q1392" s="27">
        <f t="shared" si="305"/>
        <v>84</v>
      </c>
      <c r="R1392" s="7">
        <f t="shared" si="310"/>
        <v>2377338.7619899684</v>
      </c>
      <c r="S1392" s="7">
        <f t="shared" si="302"/>
        <v>1900303.1409320515</v>
      </c>
      <c r="T1392" s="5">
        <f>VLOOKUP($B1392,'Benchmark Data'!$A:$B,2,FALSE)</f>
        <v>16.82</v>
      </c>
      <c r="U1392" s="12">
        <f t="shared" si="311"/>
        <v>-2.1177262011307273E-2</v>
      </c>
      <c r="V1392" s="7">
        <f t="shared" si="312"/>
        <v>3942445731.9062743</v>
      </c>
    </row>
    <row r="1393" spans="1:22" x14ac:dyDescent="0.25">
      <c r="A1393" s="5">
        <f t="shared" si="303"/>
        <v>2007</v>
      </c>
      <c r="B1393" s="6">
        <f t="shared" si="306"/>
        <v>39333</v>
      </c>
      <c r="C1393" s="7">
        <f>MAX(SUMIFS('Filing Data'!$V:$V,'Filing Data'!$D:$D,'Benchmark Value'!$B1393),C1392)</f>
        <v>3494687980.1252527</v>
      </c>
      <c r="D1393" s="7">
        <f>SUMIFS('Filing Data'!$Z:$Z,'Filing Data'!$D:$D,'Benchmark Value'!$B1393)</f>
        <v>0</v>
      </c>
      <c r="E1393" s="16">
        <f t="shared" si="307"/>
        <v>-59429910.233762808</v>
      </c>
      <c r="F1393" s="10">
        <f>SUM(D$11:D1392)</f>
        <v>-47621346.711108744</v>
      </c>
      <c r="G1393" s="10">
        <f t="shared" si="300"/>
        <v>365</v>
      </c>
      <c r="H1393" s="7">
        <f t="shared" si="308"/>
        <v>-162821.67187332278</v>
      </c>
      <c r="I1393" s="16">
        <f>SUMIFS('Filing Data'!$X:$X,'Filing Data'!$D:$D,'Benchmark Value'!$B1393)</f>
        <v>0</v>
      </c>
      <c r="J1393" s="16">
        <f t="shared" si="304"/>
        <v>114688091.45237686</v>
      </c>
      <c r="K1393" s="10">
        <f>SUM(I$11:I1392)</f>
        <v>85509449.152006909</v>
      </c>
      <c r="L1393" s="27">
        <f t="shared" si="301"/>
        <v>365</v>
      </c>
      <c r="M1393" s="7">
        <f t="shared" si="309"/>
        <v>314213.94918459415</v>
      </c>
      <c r="N1393" s="7">
        <f>IF(ISNA(VLOOKUP(B1393,'Distribution Data'!$G:$H,2,FALSE)),0,VLOOKUP(B1393,'Distribution Data'!$G:$H,2,FALSE))</f>
        <v>0</v>
      </c>
      <c r="O1393" s="16">
        <f>IF(ISNA(INDEX($C1392:$C$3618,MATCH(TRUE,INDEX($C1392:$C$3618&lt;&gt;$C1392,0),0))), O1392, INDEX($C1392:$C$3618,MATCH(TRUE,INDEX($C1392:$C$3618&lt;&gt;$C1392,0),0)))</f>
        <v>3694384436.13241</v>
      </c>
      <c r="P1393" s="16">
        <f t="shared" si="299"/>
        <v>3494687980.1252527</v>
      </c>
      <c r="Q1393" s="27">
        <f t="shared" si="305"/>
        <v>84</v>
      </c>
      <c r="R1393" s="7">
        <f t="shared" si="310"/>
        <v>2377338.7619899684</v>
      </c>
      <c r="S1393" s="7">
        <f t="shared" si="302"/>
        <v>1900303.1409320515</v>
      </c>
      <c r="T1393" s="5">
        <f>VLOOKUP($B1393,'Benchmark Data'!$A:$B,2,FALSE)</f>
        <v>16.82</v>
      </c>
      <c r="U1393" s="12">
        <f t="shared" si="311"/>
        <v>0</v>
      </c>
      <c r="V1393" s="7">
        <f t="shared" si="312"/>
        <v>3944346035.0472064</v>
      </c>
    </row>
    <row r="1394" spans="1:22" x14ac:dyDescent="0.25">
      <c r="A1394" s="5">
        <f t="shared" si="303"/>
        <v>2007</v>
      </c>
      <c r="B1394" s="6">
        <f t="shared" si="306"/>
        <v>39334</v>
      </c>
      <c r="C1394" s="7">
        <f>MAX(SUMIFS('Filing Data'!$V:$V,'Filing Data'!$D:$D,'Benchmark Value'!$B1394),C1393)</f>
        <v>3494687980.1252527</v>
      </c>
      <c r="D1394" s="7">
        <f>SUMIFS('Filing Data'!$Z:$Z,'Filing Data'!$D:$D,'Benchmark Value'!$B1394)</f>
        <v>0</v>
      </c>
      <c r="E1394" s="16">
        <f t="shared" si="307"/>
        <v>-59429910.233762808</v>
      </c>
      <c r="F1394" s="10">
        <f>SUM(D$11:D1393)</f>
        <v>-47621346.711108744</v>
      </c>
      <c r="G1394" s="10">
        <f t="shared" si="300"/>
        <v>365</v>
      </c>
      <c r="H1394" s="7">
        <f t="shared" si="308"/>
        <v>-162821.67187332278</v>
      </c>
      <c r="I1394" s="16">
        <f>SUMIFS('Filing Data'!$X:$X,'Filing Data'!$D:$D,'Benchmark Value'!$B1394)</f>
        <v>0</v>
      </c>
      <c r="J1394" s="16">
        <f t="shared" si="304"/>
        <v>114688091.45237686</v>
      </c>
      <c r="K1394" s="10">
        <f>SUM(I$11:I1393)</f>
        <v>85509449.152006909</v>
      </c>
      <c r="L1394" s="27">
        <f t="shared" si="301"/>
        <v>365</v>
      </c>
      <c r="M1394" s="7">
        <f t="shared" si="309"/>
        <v>314213.94918459415</v>
      </c>
      <c r="N1394" s="7">
        <f>IF(ISNA(VLOOKUP(B1394,'Distribution Data'!$G:$H,2,FALSE)),0,VLOOKUP(B1394,'Distribution Data'!$G:$H,2,FALSE))</f>
        <v>0</v>
      </c>
      <c r="O1394" s="16">
        <f>IF(ISNA(INDEX($C1393:$C$3618,MATCH(TRUE,INDEX($C1393:$C$3618&lt;&gt;$C1393,0),0))), O1393, INDEX($C1393:$C$3618,MATCH(TRUE,INDEX($C1393:$C$3618&lt;&gt;$C1393,0),0)))</f>
        <v>3694384436.13241</v>
      </c>
      <c r="P1394" s="16">
        <f t="shared" si="299"/>
        <v>3494687980.1252527</v>
      </c>
      <c r="Q1394" s="27">
        <f t="shared" si="305"/>
        <v>84</v>
      </c>
      <c r="R1394" s="7">
        <f t="shared" si="310"/>
        <v>2377338.7619899684</v>
      </c>
      <c r="S1394" s="7">
        <f t="shared" si="302"/>
        <v>1900303.1409320515</v>
      </c>
      <c r="T1394" s="5">
        <f>VLOOKUP($B1394,'Benchmark Data'!$A:$B,2,FALSE)</f>
        <v>16.82</v>
      </c>
      <c r="U1394" s="12">
        <f t="shared" si="311"/>
        <v>0</v>
      </c>
      <c r="V1394" s="7">
        <f t="shared" si="312"/>
        <v>3946246338.1881385</v>
      </c>
    </row>
    <row r="1395" spans="1:22" x14ac:dyDescent="0.25">
      <c r="A1395" s="5">
        <f t="shared" si="303"/>
        <v>2007</v>
      </c>
      <c r="B1395" s="6">
        <f t="shared" si="306"/>
        <v>39335</v>
      </c>
      <c r="C1395" s="7">
        <f>MAX(SUMIFS('Filing Data'!$V:$V,'Filing Data'!$D:$D,'Benchmark Value'!$B1395),C1394)</f>
        <v>3494687980.1252527</v>
      </c>
      <c r="D1395" s="7">
        <f>SUMIFS('Filing Data'!$Z:$Z,'Filing Data'!$D:$D,'Benchmark Value'!$B1395)</f>
        <v>0</v>
      </c>
      <c r="E1395" s="16">
        <f t="shared" si="307"/>
        <v>-59429910.233762808</v>
      </c>
      <c r="F1395" s="10">
        <f>SUM(D$11:D1394)</f>
        <v>-47621346.711108744</v>
      </c>
      <c r="G1395" s="10">
        <f t="shared" si="300"/>
        <v>365</v>
      </c>
      <c r="H1395" s="7">
        <f t="shared" si="308"/>
        <v>-162821.67187332278</v>
      </c>
      <c r="I1395" s="16">
        <f>SUMIFS('Filing Data'!$X:$X,'Filing Data'!$D:$D,'Benchmark Value'!$B1395)</f>
        <v>0</v>
      </c>
      <c r="J1395" s="16">
        <f t="shared" si="304"/>
        <v>114688091.45237686</v>
      </c>
      <c r="K1395" s="10">
        <f>SUM(I$11:I1394)</f>
        <v>85509449.152006909</v>
      </c>
      <c r="L1395" s="27">
        <f t="shared" si="301"/>
        <v>365</v>
      </c>
      <c r="M1395" s="7">
        <f t="shared" si="309"/>
        <v>314213.94918459415</v>
      </c>
      <c r="N1395" s="7">
        <f>IF(ISNA(VLOOKUP(B1395,'Distribution Data'!$G:$H,2,FALSE)),0,VLOOKUP(B1395,'Distribution Data'!$G:$H,2,FALSE))</f>
        <v>0</v>
      </c>
      <c r="O1395" s="16">
        <f>IF(ISNA(INDEX($C1394:$C$3618,MATCH(TRUE,INDEX($C1394:$C$3618&lt;&gt;$C1394,0),0))), O1394, INDEX($C1394:$C$3618,MATCH(TRUE,INDEX($C1394:$C$3618&lt;&gt;$C1394,0),0)))</f>
        <v>3694384436.13241</v>
      </c>
      <c r="P1395" s="16">
        <f t="shared" si="299"/>
        <v>3494687980.1252527</v>
      </c>
      <c r="Q1395" s="27">
        <f t="shared" si="305"/>
        <v>84</v>
      </c>
      <c r="R1395" s="7">
        <f t="shared" si="310"/>
        <v>2377338.7619899684</v>
      </c>
      <c r="S1395" s="7">
        <f t="shared" si="302"/>
        <v>1900303.1409320515</v>
      </c>
      <c r="T1395" s="5">
        <f>VLOOKUP($B1395,'Benchmark Data'!$A:$B,2,FALSE)</f>
        <v>16.670000000000002</v>
      </c>
      <c r="U1395" s="12">
        <f t="shared" si="311"/>
        <v>-8.9579577820992212E-3</v>
      </c>
      <c r="V1395" s="7">
        <f t="shared" si="312"/>
        <v>3912954194.7935052</v>
      </c>
    </row>
    <row r="1396" spans="1:22" x14ac:dyDescent="0.25">
      <c r="A1396" s="5">
        <f t="shared" si="303"/>
        <v>2007</v>
      </c>
      <c r="B1396" s="6">
        <f t="shared" si="306"/>
        <v>39336</v>
      </c>
      <c r="C1396" s="7">
        <f>MAX(SUMIFS('Filing Data'!$V:$V,'Filing Data'!$D:$D,'Benchmark Value'!$B1396),C1395)</f>
        <v>3494687980.1252527</v>
      </c>
      <c r="D1396" s="7">
        <f>SUMIFS('Filing Data'!$Z:$Z,'Filing Data'!$D:$D,'Benchmark Value'!$B1396)</f>
        <v>0</v>
      </c>
      <c r="E1396" s="16">
        <f t="shared" si="307"/>
        <v>-59429910.233762808</v>
      </c>
      <c r="F1396" s="10">
        <f>SUM(D$11:D1395)</f>
        <v>-47621346.711108744</v>
      </c>
      <c r="G1396" s="10">
        <f t="shared" si="300"/>
        <v>365</v>
      </c>
      <c r="H1396" s="7">
        <f t="shared" si="308"/>
        <v>-162821.67187332278</v>
      </c>
      <c r="I1396" s="16">
        <f>SUMIFS('Filing Data'!$X:$X,'Filing Data'!$D:$D,'Benchmark Value'!$B1396)</f>
        <v>0</v>
      </c>
      <c r="J1396" s="16">
        <f t="shared" si="304"/>
        <v>114688091.45237686</v>
      </c>
      <c r="K1396" s="10">
        <f>SUM(I$11:I1395)</f>
        <v>85509449.152006909</v>
      </c>
      <c r="L1396" s="27">
        <f t="shared" si="301"/>
        <v>365</v>
      </c>
      <c r="M1396" s="7">
        <f t="shared" si="309"/>
        <v>314213.94918459415</v>
      </c>
      <c r="N1396" s="7">
        <f>IF(ISNA(VLOOKUP(B1396,'Distribution Data'!$G:$H,2,FALSE)),0,VLOOKUP(B1396,'Distribution Data'!$G:$H,2,FALSE))</f>
        <v>0</v>
      </c>
      <c r="O1396" s="16">
        <f>IF(ISNA(INDEX($C1395:$C$3618,MATCH(TRUE,INDEX($C1395:$C$3618&lt;&gt;$C1395,0),0))), O1395, INDEX($C1395:$C$3618,MATCH(TRUE,INDEX($C1395:$C$3618&lt;&gt;$C1395,0),0)))</f>
        <v>3694384436.13241</v>
      </c>
      <c r="P1396" s="16">
        <f t="shared" si="299"/>
        <v>3494687980.1252527</v>
      </c>
      <c r="Q1396" s="27">
        <f t="shared" si="305"/>
        <v>84</v>
      </c>
      <c r="R1396" s="7">
        <f t="shared" si="310"/>
        <v>2377338.7619899684</v>
      </c>
      <c r="S1396" s="7">
        <f t="shared" si="302"/>
        <v>1900303.1409320515</v>
      </c>
      <c r="T1396" s="5">
        <f>VLOOKUP($B1396,'Benchmark Data'!$A:$B,2,FALSE)</f>
        <v>16.920000000000002</v>
      </c>
      <c r="U1396" s="12">
        <f t="shared" si="311"/>
        <v>1.4885657415374634E-2</v>
      </c>
      <c r="V1396" s="7">
        <f t="shared" si="312"/>
        <v>3973537074.3410587</v>
      </c>
    </row>
    <row r="1397" spans="1:22" x14ac:dyDescent="0.25">
      <c r="A1397" s="5">
        <f t="shared" si="303"/>
        <v>2007</v>
      </c>
      <c r="B1397" s="6">
        <f t="shared" si="306"/>
        <v>39337</v>
      </c>
      <c r="C1397" s="7">
        <f>MAX(SUMIFS('Filing Data'!$V:$V,'Filing Data'!$D:$D,'Benchmark Value'!$B1397),C1396)</f>
        <v>3494687980.1252527</v>
      </c>
      <c r="D1397" s="7">
        <f>SUMIFS('Filing Data'!$Z:$Z,'Filing Data'!$D:$D,'Benchmark Value'!$B1397)</f>
        <v>0</v>
      </c>
      <c r="E1397" s="16">
        <f t="shared" si="307"/>
        <v>-59429910.233762808</v>
      </c>
      <c r="F1397" s="10">
        <f>SUM(D$11:D1396)</f>
        <v>-47621346.711108744</v>
      </c>
      <c r="G1397" s="10">
        <f t="shared" si="300"/>
        <v>365</v>
      </c>
      <c r="H1397" s="7">
        <f t="shared" si="308"/>
        <v>-162821.67187332278</v>
      </c>
      <c r="I1397" s="16">
        <f>SUMIFS('Filing Data'!$X:$X,'Filing Data'!$D:$D,'Benchmark Value'!$B1397)</f>
        <v>0</v>
      </c>
      <c r="J1397" s="16">
        <f t="shared" si="304"/>
        <v>114688091.45237686</v>
      </c>
      <c r="K1397" s="10">
        <f>SUM(I$11:I1396)</f>
        <v>85509449.152006909</v>
      </c>
      <c r="L1397" s="27">
        <f t="shared" si="301"/>
        <v>365</v>
      </c>
      <c r="M1397" s="7">
        <f t="shared" si="309"/>
        <v>314213.94918459415</v>
      </c>
      <c r="N1397" s="7">
        <f>IF(ISNA(VLOOKUP(B1397,'Distribution Data'!$G:$H,2,FALSE)),0,VLOOKUP(B1397,'Distribution Data'!$G:$H,2,FALSE))</f>
        <v>0</v>
      </c>
      <c r="O1397" s="16">
        <f>IF(ISNA(INDEX($C1396:$C$3618,MATCH(TRUE,INDEX($C1396:$C$3618&lt;&gt;$C1396,0),0))), O1396, INDEX($C1396:$C$3618,MATCH(TRUE,INDEX($C1396:$C$3618&lt;&gt;$C1396,0),0)))</f>
        <v>3694384436.13241</v>
      </c>
      <c r="P1397" s="16">
        <f t="shared" si="299"/>
        <v>3494687980.1252527</v>
      </c>
      <c r="Q1397" s="27">
        <f t="shared" si="305"/>
        <v>84</v>
      </c>
      <c r="R1397" s="7">
        <f t="shared" si="310"/>
        <v>2377338.7619899684</v>
      </c>
      <c r="S1397" s="7">
        <f t="shared" si="302"/>
        <v>1900303.1409320515</v>
      </c>
      <c r="T1397" s="5">
        <f>VLOOKUP($B1397,'Benchmark Data'!$A:$B,2,FALSE)</f>
        <v>16.899999999999999</v>
      </c>
      <c r="U1397" s="12">
        <f t="shared" si="311"/>
        <v>-1.1827322490496007E-3</v>
      </c>
      <c r="V1397" s="7">
        <f t="shared" si="312"/>
        <v>3970740525.1482534</v>
      </c>
    </row>
    <row r="1398" spans="1:22" x14ac:dyDescent="0.25">
      <c r="A1398" s="5">
        <f t="shared" si="303"/>
        <v>2007</v>
      </c>
      <c r="B1398" s="6">
        <f t="shared" si="306"/>
        <v>39338</v>
      </c>
      <c r="C1398" s="7">
        <f>MAX(SUMIFS('Filing Data'!$V:$V,'Filing Data'!$D:$D,'Benchmark Value'!$B1398),C1397)</f>
        <v>3494687980.1252527</v>
      </c>
      <c r="D1398" s="7">
        <f>SUMIFS('Filing Data'!$Z:$Z,'Filing Data'!$D:$D,'Benchmark Value'!$B1398)</f>
        <v>0</v>
      </c>
      <c r="E1398" s="16">
        <f t="shared" si="307"/>
        <v>-59429910.233762808</v>
      </c>
      <c r="F1398" s="10">
        <f>SUM(D$11:D1397)</f>
        <v>-47621346.711108744</v>
      </c>
      <c r="G1398" s="10">
        <f t="shared" si="300"/>
        <v>365</v>
      </c>
      <c r="H1398" s="7">
        <f t="shared" si="308"/>
        <v>-162821.67187332278</v>
      </c>
      <c r="I1398" s="16">
        <f>SUMIFS('Filing Data'!$X:$X,'Filing Data'!$D:$D,'Benchmark Value'!$B1398)</f>
        <v>0</v>
      </c>
      <c r="J1398" s="16">
        <f t="shared" si="304"/>
        <v>114688091.45237686</v>
      </c>
      <c r="K1398" s="10">
        <f>SUM(I$11:I1397)</f>
        <v>85509449.152006909</v>
      </c>
      <c r="L1398" s="27">
        <f t="shared" si="301"/>
        <v>365</v>
      </c>
      <c r="M1398" s="7">
        <f t="shared" si="309"/>
        <v>314213.94918459415</v>
      </c>
      <c r="N1398" s="7">
        <f>IF(ISNA(VLOOKUP(B1398,'Distribution Data'!$G:$H,2,FALSE)),0,VLOOKUP(B1398,'Distribution Data'!$G:$H,2,FALSE))</f>
        <v>0</v>
      </c>
      <c r="O1398" s="16">
        <f>IF(ISNA(INDEX($C1397:$C$3618,MATCH(TRUE,INDEX($C1397:$C$3618&lt;&gt;$C1397,0),0))), O1397, INDEX($C1397:$C$3618,MATCH(TRUE,INDEX($C1397:$C$3618&lt;&gt;$C1397,0),0)))</f>
        <v>3694384436.13241</v>
      </c>
      <c r="P1398" s="16">
        <f t="shared" si="299"/>
        <v>3494687980.1252527</v>
      </c>
      <c r="Q1398" s="27">
        <f t="shared" si="305"/>
        <v>84</v>
      </c>
      <c r="R1398" s="7">
        <f t="shared" si="310"/>
        <v>2377338.7619899684</v>
      </c>
      <c r="S1398" s="7">
        <f t="shared" si="302"/>
        <v>1900303.1409320515</v>
      </c>
      <c r="T1398" s="5">
        <f>VLOOKUP($B1398,'Benchmark Data'!$A:$B,2,FALSE)</f>
        <v>17.22</v>
      </c>
      <c r="U1398" s="12">
        <f t="shared" si="311"/>
        <v>1.8757877070557004E-2</v>
      </c>
      <c r="V1398" s="7">
        <f t="shared" si="312"/>
        <v>4047826447.7002769</v>
      </c>
    </row>
    <row r="1399" spans="1:22" x14ac:dyDescent="0.25">
      <c r="A1399" s="5">
        <f t="shared" si="303"/>
        <v>2007</v>
      </c>
      <c r="B1399" s="6">
        <f t="shared" si="306"/>
        <v>39339</v>
      </c>
      <c r="C1399" s="7">
        <f>MAX(SUMIFS('Filing Data'!$V:$V,'Filing Data'!$D:$D,'Benchmark Value'!$B1399),C1398)</f>
        <v>3494687980.1252527</v>
      </c>
      <c r="D1399" s="7">
        <f>SUMIFS('Filing Data'!$Z:$Z,'Filing Data'!$D:$D,'Benchmark Value'!$B1399)</f>
        <v>0</v>
      </c>
      <c r="E1399" s="16">
        <f t="shared" si="307"/>
        <v>-59429910.233762808</v>
      </c>
      <c r="F1399" s="10">
        <f>SUM(D$11:D1398)</f>
        <v>-47621346.711108744</v>
      </c>
      <c r="G1399" s="10">
        <f t="shared" si="300"/>
        <v>365</v>
      </c>
      <c r="H1399" s="7">
        <f t="shared" si="308"/>
        <v>-162821.67187332278</v>
      </c>
      <c r="I1399" s="16">
        <f>SUMIFS('Filing Data'!$X:$X,'Filing Data'!$D:$D,'Benchmark Value'!$B1399)</f>
        <v>0</v>
      </c>
      <c r="J1399" s="16">
        <f t="shared" si="304"/>
        <v>114688091.45237686</v>
      </c>
      <c r="K1399" s="10">
        <f>SUM(I$11:I1398)</f>
        <v>85509449.152006909</v>
      </c>
      <c r="L1399" s="27">
        <f t="shared" si="301"/>
        <v>365</v>
      </c>
      <c r="M1399" s="7">
        <f t="shared" si="309"/>
        <v>314213.94918459415</v>
      </c>
      <c r="N1399" s="7">
        <f>IF(ISNA(VLOOKUP(B1399,'Distribution Data'!$G:$H,2,FALSE)),0,VLOOKUP(B1399,'Distribution Data'!$G:$H,2,FALSE))</f>
        <v>0</v>
      </c>
      <c r="O1399" s="16">
        <f>IF(ISNA(INDEX($C1398:$C$3618,MATCH(TRUE,INDEX($C1398:$C$3618&lt;&gt;$C1398,0),0))), O1398, INDEX($C1398:$C$3618,MATCH(TRUE,INDEX($C1398:$C$3618&lt;&gt;$C1398,0),0)))</f>
        <v>3694384436.13241</v>
      </c>
      <c r="P1399" s="16">
        <f t="shared" si="299"/>
        <v>3494687980.1252527</v>
      </c>
      <c r="Q1399" s="27">
        <f t="shared" si="305"/>
        <v>84</v>
      </c>
      <c r="R1399" s="7">
        <f t="shared" si="310"/>
        <v>2377338.7619899684</v>
      </c>
      <c r="S1399" s="7">
        <f t="shared" si="302"/>
        <v>1900303.1409320515</v>
      </c>
      <c r="T1399" s="5">
        <f>VLOOKUP($B1399,'Benchmark Data'!$A:$B,2,FALSE)</f>
        <v>17.3</v>
      </c>
      <c r="U1399" s="12">
        <f t="shared" si="311"/>
        <v>4.6350025041487046E-3</v>
      </c>
      <c r="V1399" s="7">
        <f t="shared" si="312"/>
        <v>4068531984.0477152</v>
      </c>
    </row>
    <row r="1400" spans="1:22" x14ac:dyDescent="0.25">
      <c r="A1400" s="5">
        <f t="shared" si="303"/>
        <v>2007</v>
      </c>
      <c r="B1400" s="6">
        <f t="shared" si="306"/>
        <v>39340</v>
      </c>
      <c r="C1400" s="7">
        <f>MAX(SUMIFS('Filing Data'!$V:$V,'Filing Data'!$D:$D,'Benchmark Value'!$B1400),C1399)</f>
        <v>3494687980.1252527</v>
      </c>
      <c r="D1400" s="7">
        <f>SUMIFS('Filing Data'!$Z:$Z,'Filing Data'!$D:$D,'Benchmark Value'!$B1400)</f>
        <v>0</v>
      </c>
      <c r="E1400" s="16">
        <f t="shared" si="307"/>
        <v>-59429910.233762808</v>
      </c>
      <c r="F1400" s="10">
        <f>SUM(D$11:D1399)</f>
        <v>-47621346.711108744</v>
      </c>
      <c r="G1400" s="10">
        <f t="shared" si="300"/>
        <v>365</v>
      </c>
      <c r="H1400" s="7">
        <f t="shared" si="308"/>
        <v>-162821.67187332278</v>
      </c>
      <c r="I1400" s="16">
        <f>SUMIFS('Filing Data'!$X:$X,'Filing Data'!$D:$D,'Benchmark Value'!$B1400)</f>
        <v>0</v>
      </c>
      <c r="J1400" s="16">
        <f t="shared" si="304"/>
        <v>114688091.45237686</v>
      </c>
      <c r="K1400" s="10">
        <f>SUM(I$11:I1399)</f>
        <v>85509449.152006909</v>
      </c>
      <c r="L1400" s="27">
        <f t="shared" si="301"/>
        <v>365</v>
      </c>
      <c r="M1400" s="7">
        <f t="shared" si="309"/>
        <v>314213.94918459415</v>
      </c>
      <c r="N1400" s="7">
        <f>IF(ISNA(VLOOKUP(B1400,'Distribution Data'!$G:$H,2,FALSE)),0,VLOOKUP(B1400,'Distribution Data'!$G:$H,2,FALSE))</f>
        <v>0</v>
      </c>
      <c r="O1400" s="16">
        <f>IF(ISNA(INDEX($C1399:$C$3618,MATCH(TRUE,INDEX($C1399:$C$3618&lt;&gt;$C1399,0),0))), O1399, INDEX($C1399:$C$3618,MATCH(TRUE,INDEX($C1399:$C$3618&lt;&gt;$C1399,0),0)))</f>
        <v>3694384436.13241</v>
      </c>
      <c r="P1400" s="16">
        <f t="shared" si="299"/>
        <v>3494687980.1252527</v>
      </c>
      <c r="Q1400" s="27">
        <f t="shared" si="305"/>
        <v>84</v>
      </c>
      <c r="R1400" s="7">
        <f t="shared" si="310"/>
        <v>2377338.7619899684</v>
      </c>
      <c r="S1400" s="7">
        <f t="shared" si="302"/>
        <v>1900303.1409320515</v>
      </c>
      <c r="T1400" s="5">
        <f>VLOOKUP($B1400,'Benchmark Data'!$A:$B,2,FALSE)</f>
        <v>17.3</v>
      </c>
      <c r="U1400" s="12">
        <f t="shared" si="311"/>
        <v>0</v>
      </c>
      <c r="V1400" s="7">
        <f t="shared" si="312"/>
        <v>4070432287.1886473</v>
      </c>
    </row>
    <row r="1401" spans="1:22" x14ac:dyDescent="0.25">
      <c r="A1401" s="5">
        <f t="shared" si="303"/>
        <v>2007</v>
      </c>
      <c r="B1401" s="6">
        <f t="shared" si="306"/>
        <v>39341</v>
      </c>
      <c r="C1401" s="7">
        <f>MAX(SUMIFS('Filing Data'!$V:$V,'Filing Data'!$D:$D,'Benchmark Value'!$B1401),C1400)</f>
        <v>3494687980.1252527</v>
      </c>
      <c r="D1401" s="7">
        <f>SUMIFS('Filing Data'!$Z:$Z,'Filing Data'!$D:$D,'Benchmark Value'!$B1401)</f>
        <v>0</v>
      </c>
      <c r="E1401" s="16">
        <f t="shared" si="307"/>
        <v>-59429910.233762808</v>
      </c>
      <c r="F1401" s="10">
        <f>SUM(D$11:D1400)</f>
        <v>-47621346.711108744</v>
      </c>
      <c r="G1401" s="10">
        <f t="shared" si="300"/>
        <v>365</v>
      </c>
      <c r="H1401" s="7">
        <f t="shared" si="308"/>
        <v>-162821.67187332278</v>
      </c>
      <c r="I1401" s="16">
        <f>SUMIFS('Filing Data'!$X:$X,'Filing Data'!$D:$D,'Benchmark Value'!$B1401)</f>
        <v>0</v>
      </c>
      <c r="J1401" s="16">
        <f t="shared" si="304"/>
        <v>114688091.45237686</v>
      </c>
      <c r="K1401" s="10">
        <f>SUM(I$11:I1400)</f>
        <v>85509449.152006909</v>
      </c>
      <c r="L1401" s="27">
        <f t="shared" si="301"/>
        <v>365</v>
      </c>
      <c r="M1401" s="7">
        <f t="shared" si="309"/>
        <v>314213.94918459415</v>
      </c>
      <c r="N1401" s="7">
        <f>IF(ISNA(VLOOKUP(B1401,'Distribution Data'!$G:$H,2,FALSE)),0,VLOOKUP(B1401,'Distribution Data'!$G:$H,2,FALSE))</f>
        <v>0</v>
      </c>
      <c r="O1401" s="16">
        <f>IF(ISNA(INDEX($C1400:$C$3618,MATCH(TRUE,INDEX($C1400:$C$3618&lt;&gt;$C1400,0),0))), O1400, INDEX($C1400:$C$3618,MATCH(TRUE,INDEX($C1400:$C$3618&lt;&gt;$C1400,0),0)))</f>
        <v>3694384436.13241</v>
      </c>
      <c r="P1401" s="16">
        <f t="shared" si="299"/>
        <v>3494687980.1252527</v>
      </c>
      <c r="Q1401" s="27">
        <f t="shared" si="305"/>
        <v>84</v>
      </c>
      <c r="R1401" s="7">
        <f t="shared" si="310"/>
        <v>2377338.7619899684</v>
      </c>
      <c r="S1401" s="7">
        <f t="shared" si="302"/>
        <v>1900303.1409320515</v>
      </c>
      <c r="T1401" s="5">
        <f>VLOOKUP($B1401,'Benchmark Data'!$A:$B,2,FALSE)</f>
        <v>17.3</v>
      </c>
      <c r="U1401" s="12">
        <f t="shared" si="311"/>
        <v>0</v>
      </c>
      <c r="V1401" s="7">
        <f t="shared" si="312"/>
        <v>4072332590.3295794</v>
      </c>
    </row>
    <row r="1402" spans="1:22" x14ac:dyDescent="0.25">
      <c r="A1402" s="5">
        <f t="shared" si="303"/>
        <v>2007</v>
      </c>
      <c r="B1402" s="6">
        <f t="shared" si="306"/>
        <v>39342</v>
      </c>
      <c r="C1402" s="7">
        <f>MAX(SUMIFS('Filing Data'!$V:$V,'Filing Data'!$D:$D,'Benchmark Value'!$B1402),C1401)</f>
        <v>3494687980.1252527</v>
      </c>
      <c r="D1402" s="7">
        <f>SUMIFS('Filing Data'!$Z:$Z,'Filing Data'!$D:$D,'Benchmark Value'!$B1402)</f>
        <v>0</v>
      </c>
      <c r="E1402" s="16">
        <f t="shared" si="307"/>
        <v>-59429910.233762808</v>
      </c>
      <c r="F1402" s="10">
        <f>SUM(D$11:D1401)</f>
        <v>-47621346.711108744</v>
      </c>
      <c r="G1402" s="10">
        <f t="shared" si="300"/>
        <v>365</v>
      </c>
      <c r="H1402" s="7">
        <f t="shared" si="308"/>
        <v>-162821.67187332278</v>
      </c>
      <c r="I1402" s="16">
        <f>SUMIFS('Filing Data'!$X:$X,'Filing Data'!$D:$D,'Benchmark Value'!$B1402)</f>
        <v>0</v>
      </c>
      <c r="J1402" s="16">
        <f t="shared" si="304"/>
        <v>114688091.45237686</v>
      </c>
      <c r="K1402" s="10">
        <f>SUM(I$11:I1401)</f>
        <v>85509449.152006909</v>
      </c>
      <c r="L1402" s="27">
        <f t="shared" si="301"/>
        <v>365</v>
      </c>
      <c r="M1402" s="7">
        <f t="shared" si="309"/>
        <v>314213.94918459415</v>
      </c>
      <c r="N1402" s="7">
        <f>IF(ISNA(VLOOKUP(B1402,'Distribution Data'!$G:$H,2,FALSE)),0,VLOOKUP(B1402,'Distribution Data'!$G:$H,2,FALSE))</f>
        <v>0</v>
      </c>
      <c r="O1402" s="16">
        <f>IF(ISNA(INDEX($C1401:$C$3618,MATCH(TRUE,INDEX($C1401:$C$3618&lt;&gt;$C1401,0),0))), O1401, INDEX($C1401:$C$3618,MATCH(TRUE,INDEX($C1401:$C$3618&lt;&gt;$C1401,0),0)))</f>
        <v>3694384436.13241</v>
      </c>
      <c r="P1402" s="16">
        <f t="shared" si="299"/>
        <v>3494687980.1252527</v>
      </c>
      <c r="Q1402" s="27">
        <f t="shared" si="305"/>
        <v>84</v>
      </c>
      <c r="R1402" s="7">
        <f t="shared" si="310"/>
        <v>2377338.7619899684</v>
      </c>
      <c r="S1402" s="7">
        <f t="shared" si="302"/>
        <v>1900303.1409320515</v>
      </c>
      <c r="T1402" s="5">
        <f>VLOOKUP($B1402,'Benchmark Data'!$A:$B,2,FALSE)</f>
        <v>17.22</v>
      </c>
      <c r="U1402" s="12">
        <f t="shared" si="311"/>
        <v>-4.63500250414863E-3</v>
      </c>
      <c r="V1402" s="7">
        <f t="shared" si="312"/>
        <v>4055401297.6770792</v>
      </c>
    </row>
    <row r="1403" spans="1:22" x14ac:dyDescent="0.25">
      <c r="A1403" s="5">
        <f t="shared" si="303"/>
        <v>2007</v>
      </c>
      <c r="B1403" s="6">
        <f t="shared" si="306"/>
        <v>39343</v>
      </c>
      <c r="C1403" s="7">
        <f>MAX(SUMIFS('Filing Data'!$V:$V,'Filing Data'!$D:$D,'Benchmark Value'!$B1403),C1402)</f>
        <v>3494687980.1252527</v>
      </c>
      <c r="D1403" s="7">
        <f>SUMIFS('Filing Data'!$Z:$Z,'Filing Data'!$D:$D,'Benchmark Value'!$B1403)</f>
        <v>0</v>
      </c>
      <c r="E1403" s="16">
        <f t="shared" si="307"/>
        <v>-59429910.233762808</v>
      </c>
      <c r="F1403" s="10">
        <f>SUM(D$11:D1402)</f>
        <v>-47621346.711108744</v>
      </c>
      <c r="G1403" s="10">
        <f t="shared" si="300"/>
        <v>365</v>
      </c>
      <c r="H1403" s="7">
        <f t="shared" si="308"/>
        <v>-162821.67187332278</v>
      </c>
      <c r="I1403" s="16">
        <f>SUMIFS('Filing Data'!$X:$X,'Filing Data'!$D:$D,'Benchmark Value'!$B1403)</f>
        <v>0</v>
      </c>
      <c r="J1403" s="16">
        <f t="shared" si="304"/>
        <v>114688091.45237686</v>
      </c>
      <c r="K1403" s="10">
        <f>SUM(I$11:I1402)</f>
        <v>85509449.152006909</v>
      </c>
      <c r="L1403" s="27">
        <f t="shared" si="301"/>
        <v>365</v>
      </c>
      <c r="M1403" s="7">
        <f t="shared" si="309"/>
        <v>314213.94918459415</v>
      </c>
      <c r="N1403" s="7">
        <f>IF(ISNA(VLOOKUP(B1403,'Distribution Data'!$G:$H,2,FALSE)),0,VLOOKUP(B1403,'Distribution Data'!$G:$H,2,FALSE))</f>
        <v>0</v>
      </c>
      <c r="O1403" s="16">
        <f>IF(ISNA(INDEX($C1402:$C$3618,MATCH(TRUE,INDEX($C1402:$C$3618&lt;&gt;$C1402,0),0))), O1402, INDEX($C1402:$C$3618,MATCH(TRUE,INDEX($C1402:$C$3618&lt;&gt;$C1402,0),0)))</f>
        <v>3694384436.13241</v>
      </c>
      <c r="P1403" s="16">
        <f t="shared" si="299"/>
        <v>3494687980.1252527</v>
      </c>
      <c r="Q1403" s="27">
        <f t="shared" si="305"/>
        <v>84</v>
      </c>
      <c r="R1403" s="7">
        <f t="shared" si="310"/>
        <v>2377338.7619899684</v>
      </c>
      <c r="S1403" s="7">
        <f t="shared" si="302"/>
        <v>1900303.1409320515</v>
      </c>
      <c r="T1403" s="5">
        <f>VLOOKUP($B1403,'Benchmark Data'!$A:$B,2,FALSE)</f>
        <v>17.77</v>
      </c>
      <c r="U1403" s="12">
        <f t="shared" si="311"/>
        <v>3.1440143166975291E-2</v>
      </c>
      <c r="V1403" s="7">
        <f t="shared" si="312"/>
        <v>4186829516.8297648</v>
      </c>
    </row>
    <row r="1404" spans="1:22" x14ac:dyDescent="0.25">
      <c r="A1404" s="5">
        <f t="shared" si="303"/>
        <v>2007</v>
      </c>
      <c r="B1404" s="6">
        <f t="shared" si="306"/>
        <v>39344</v>
      </c>
      <c r="C1404" s="7">
        <f>MAX(SUMIFS('Filing Data'!$V:$V,'Filing Data'!$D:$D,'Benchmark Value'!$B1404),C1403)</f>
        <v>3494687980.1252527</v>
      </c>
      <c r="D1404" s="7">
        <f>SUMIFS('Filing Data'!$Z:$Z,'Filing Data'!$D:$D,'Benchmark Value'!$B1404)</f>
        <v>0</v>
      </c>
      <c r="E1404" s="16">
        <f t="shared" si="307"/>
        <v>-59429910.233762808</v>
      </c>
      <c r="F1404" s="10">
        <f>SUM(D$11:D1403)</f>
        <v>-47621346.711108744</v>
      </c>
      <c r="G1404" s="10">
        <f t="shared" si="300"/>
        <v>365</v>
      </c>
      <c r="H1404" s="7">
        <f t="shared" si="308"/>
        <v>-162821.67187332278</v>
      </c>
      <c r="I1404" s="16">
        <f>SUMIFS('Filing Data'!$X:$X,'Filing Data'!$D:$D,'Benchmark Value'!$B1404)</f>
        <v>0</v>
      </c>
      <c r="J1404" s="16">
        <f t="shared" si="304"/>
        <v>114688091.45237686</v>
      </c>
      <c r="K1404" s="10">
        <f>SUM(I$11:I1403)</f>
        <v>85509449.152006909</v>
      </c>
      <c r="L1404" s="27">
        <f t="shared" si="301"/>
        <v>365</v>
      </c>
      <c r="M1404" s="7">
        <f t="shared" si="309"/>
        <v>314213.94918459415</v>
      </c>
      <c r="N1404" s="7">
        <f>IF(ISNA(VLOOKUP(B1404,'Distribution Data'!$G:$H,2,FALSE)),0,VLOOKUP(B1404,'Distribution Data'!$G:$H,2,FALSE))</f>
        <v>0</v>
      </c>
      <c r="O1404" s="16">
        <f>IF(ISNA(INDEX($C1403:$C$3618,MATCH(TRUE,INDEX($C1403:$C$3618&lt;&gt;$C1403,0),0))), O1403, INDEX($C1403:$C$3618,MATCH(TRUE,INDEX($C1403:$C$3618&lt;&gt;$C1403,0),0)))</f>
        <v>3694384436.13241</v>
      </c>
      <c r="P1404" s="16">
        <f t="shared" si="299"/>
        <v>3494687980.1252527</v>
      </c>
      <c r="Q1404" s="27">
        <f t="shared" si="305"/>
        <v>84</v>
      </c>
      <c r="R1404" s="7">
        <f t="shared" si="310"/>
        <v>2377338.7619899684</v>
      </c>
      <c r="S1404" s="7">
        <f t="shared" si="302"/>
        <v>1900303.1409320515</v>
      </c>
      <c r="T1404" s="5">
        <f>VLOOKUP($B1404,'Benchmark Data'!$A:$B,2,FALSE)</f>
        <v>18.079999999999998</v>
      </c>
      <c r="U1404" s="12">
        <f t="shared" si="311"/>
        <v>1.7294712797470396E-2</v>
      </c>
      <c r="V1404" s="7">
        <f t="shared" si="312"/>
        <v>4261769614.5805573</v>
      </c>
    </row>
    <row r="1405" spans="1:22" x14ac:dyDescent="0.25">
      <c r="A1405" s="5">
        <f t="shared" si="303"/>
        <v>2007</v>
      </c>
      <c r="B1405" s="6">
        <f t="shared" si="306"/>
        <v>39345</v>
      </c>
      <c r="C1405" s="7">
        <f>MAX(SUMIFS('Filing Data'!$V:$V,'Filing Data'!$D:$D,'Benchmark Value'!$B1405),C1404)</f>
        <v>3494687980.1252527</v>
      </c>
      <c r="D1405" s="7">
        <f>SUMIFS('Filing Data'!$Z:$Z,'Filing Data'!$D:$D,'Benchmark Value'!$B1405)</f>
        <v>0</v>
      </c>
      <c r="E1405" s="16">
        <f t="shared" si="307"/>
        <v>-59429910.233762808</v>
      </c>
      <c r="F1405" s="10">
        <f>SUM(D$11:D1404)</f>
        <v>-47621346.711108744</v>
      </c>
      <c r="G1405" s="10">
        <f t="shared" si="300"/>
        <v>365</v>
      </c>
      <c r="H1405" s="7">
        <f t="shared" si="308"/>
        <v>-162821.67187332278</v>
      </c>
      <c r="I1405" s="16">
        <f>SUMIFS('Filing Data'!$X:$X,'Filing Data'!$D:$D,'Benchmark Value'!$B1405)</f>
        <v>0</v>
      </c>
      <c r="J1405" s="16">
        <f t="shared" si="304"/>
        <v>114688091.45237686</v>
      </c>
      <c r="K1405" s="10">
        <f>SUM(I$11:I1404)</f>
        <v>85509449.152006909</v>
      </c>
      <c r="L1405" s="27">
        <f t="shared" si="301"/>
        <v>365</v>
      </c>
      <c r="M1405" s="7">
        <f t="shared" si="309"/>
        <v>314213.94918459415</v>
      </c>
      <c r="N1405" s="7">
        <f>IF(ISNA(VLOOKUP(B1405,'Distribution Data'!$G:$H,2,FALSE)),0,VLOOKUP(B1405,'Distribution Data'!$G:$H,2,FALSE))</f>
        <v>0</v>
      </c>
      <c r="O1405" s="16">
        <f>IF(ISNA(INDEX($C1404:$C$3618,MATCH(TRUE,INDEX($C1404:$C$3618&lt;&gt;$C1404,0),0))), O1404, INDEX($C1404:$C$3618,MATCH(TRUE,INDEX($C1404:$C$3618&lt;&gt;$C1404,0),0)))</f>
        <v>3694384436.13241</v>
      </c>
      <c r="P1405" s="16">
        <f t="shared" ref="P1405:P1468" si="313">C1404</f>
        <v>3494687980.1252527</v>
      </c>
      <c r="Q1405" s="27">
        <f t="shared" si="305"/>
        <v>84</v>
      </c>
      <c r="R1405" s="7">
        <f t="shared" si="310"/>
        <v>2377338.7619899684</v>
      </c>
      <c r="S1405" s="7">
        <f t="shared" si="302"/>
        <v>1900303.1409320515</v>
      </c>
      <c r="T1405" s="5">
        <f>VLOOKUP($B1405,'Benchmark Data'!$A:$B,2,FALSE)</f>
        <v>17.77</v>
      </c>
      <c r="U1405" s="12">
        <f t="shared" si="311"/>
        <v>-1.7294712797470375E-2</v>
      </c>
      <c r="V1405" s="7">
        <f t="shared" si="312"/>
        <v>4190597540.480341</v>
      </c>
    </row>
    <row r="1406" spans="1:22" x14ac:dyDescent="0.25">
      <c r="A1406" s="5">
        <f t="shared" si="303"/>
        <v>2007</v>
      </c>
      <c r="B1406" s="6">
        <f t="shared" si="306"/>
        <v>39346</v>
      </c>
      <c r="C1406" s="7">
        <f>MAX(SUMIFS('Filing Data'!$V:$V,'Filing Data'!$D:$D,'Benchmark Value'!$B1406),C1405)</f>
        <v>3494687980.1252527</v>
      </c>
      <c r="D1406" s="7">
        <f>SUMIFS('Filing Data'!$Z:$Z,'Filing Data'!$D:$D,'Benchmark Value'!$B1406)</f>
        <v>0</v>
      </c>
      <c r="E1406" s="16">
        <f t="shared" si="307"/>
        <v>-59429910.233762808</v>
      </c>
      <c r="F1406" s="10">
        <f>SUM(D$11:D1405)</f>
        <v>-47621346.711108744</v>
      </c>
      <c r="G1406" s="10">
        <f t="shared" si="300"/>
        <v>365</v>
      </c>
      <c r="H1406" s="7">
        <f t="shared" si="308"/>
        <v>-162821.67187332278</v>
      </c>
      <c r="I1406" s="16">
        <f>SUMIFS('Filing Data'!$X:$X,'Filing Data'!$D:$D,'Benchmark Value'!$B1406)</f>
        <v>0</v>
      </c>
      <c r="J1406" s="16">
        <f t="shared" si="304"/>
        <v>114688091.45237686</v>
      </c>
      <c r="K1406" s="10">
        <f>SUM(I$11:I1405)</f>
        <v>85509449.152006909</v>
      </c>
      <c r="L1406" s="27">
        <f t="shared" si="301"/>
        <v>365</v>
      </c>
      <c r="M1406" s="7">
        <f t="shared" si="309"/>
        <v>314213.94918459415</v>
      </c>
      <c r="N1406" s="7">
        <f>IF(ISNA(VLOOKUP(B1406,'Distribution Data'!$G:$H,2,FALSE)),0,VLOOKUP(B1406,'Distribution Data'!$G:$H,2,FALSE))</f>
        <v>0</v>
      </c>
      <c r="O1406" s="16">
        <f>IF(ISNA(INDEX($C1405:$C$3618,MATCH(TRUE,INDEX($C1405:$C$3618&lt;&gt;$C1405,0),0))), O1405, INDEX($C1405:$C$3618,MATCH(TRUE,INDEX($C1405:$C$3618&lt;&gt;$C1405,0),0)))</f>
        <v>3694384436.13241</v>
      </c>
      <c r="P1406" s="16">
        <f t="shared" si="313"/>
        <v>3494687980.1252527</v>
      </c>
      <c r="Q1406" s="27">
        <f t="shared" si="305"/>
        <v>84</v>
      </c>
      <c r="R1406" s="7">
        <f t="shared" si="310"/>
        <v>2377338.7619899684</v>
      </c>
      <c r="S1406" s="7">
        <f t="shared" si="302"/>
        <v>1900303.1409320515</v>
      </c>
      <c r="T1406" s="5">
        <f>VLOOKUP($B1406,'Benchmark Data'!$A:$B,2,FALSE)</f>
        <v>17.78</v>
      </c>
      <c r="U1406" s="12">
        <f t="shared" si="311"/>
        <v>5.6258791919865201E-4</v>
      </c>
      <c r="V1406" s="7">
        <f t="shared" si="312"/>
        <v>4194856086.4690394</v>
      </c>
    </row>
    <row r="1407" spans="1:22" x14ac:dyDescent="0.25">
      <c r="A1407" s="5">
        <f t="shared" si="303"/>
        <v>2007</v>
      </c>
      <c r="B1407" s="6">
        <f t="shared" si="306"/>
        <v>39347</v>
      </c>
      <c r="C1407" s="7">
        <f>MAX(SUMIFS('Filing Data'!$V:$V,'Filing Data'!$D:$D,'Benchmark Value'!$B1407),C1406)</f>
        <v>3494687980.1252527</v>
      </c>
      <c r="D1407" s="7">
        <f>SUMIFS('Filing Data'!$Z:$Z,'Filing Data'!$D:$D,'Benchmark Value'!$B1407)</f>
        <v>0</v>
      </c>
      <c r="E1407" s="16">
        <f t="shared" si="307"/>
        <v>-59429910.233762808</v>
      </c>
      <c r="F1407" s="10">
        <f>SUM(D$11:D1406)</f>
        <v>-47621346.711108744</v>
      </c>
      <c r="G1407" s="10">
        <f t="shared" si="300"/>
        <v>365</v>
      </c>
      <c r="H1407" s="7">
        <f t="shared" si="308"/>
        <v>-162821.67187332278</v>
      </c>
      <c r="I1407" s="16">
        <f>SUMIFS('Filing Data'!$X:$X,'Filing Data'!$D:$D,'Benchmark Value'!$B1407)</f>
        <v>0</v>
      </c>
      <c r="J1407" s="16">
        <f t="shared" si="304"/>
        <v>114688091.45237686</v>
      </c>
      <c r="K1407" s="10">
        <f>SUM(I$11:I1406)</f>
        <v>85509449.152006909</v>
      </c>
      <c r="L1407" s="27">
        <f t="shared" si="301"/>
        <v>365</v>
      </c>
      <c r="M1407" s="7">
        <f t="shared" si="309"/>
        <v>314213.94918459415</v>
      </c>
      <c r="N1407" s="7">
        <f>IF(ISNA(VLOOKUP(B1407,'Distribution Data'!$G:$H,2,FALSE)),0,VLOOKUP(B1407,'Distribution Data'!$G:$H,2,FALSE))</f>
        <v>0</v>
      </c>
      <c r="O1407" s="16">
        <f>IF(ISNA(INDEX($C1406:$C$3618,MATCH(TRUE,INDEX($C1406:$C$3618&lt;&gt;$C1406,0),0))), O1406, INDEX($C1406:$C$3618,MATCH(TRUE,INDEX($C1406:$C$3618&lt;&gt;$C1406,0),0)))</f>
        <v>3694384436.13241</v>
      </c>
      <c r="P1407" s="16">
        <f t="shared" si="313"/>
        <v>3494687980.1252527</v>
      </c>
      <c r="Q1407" s="27">
        <f t="shared" si="305"/>
        <v>84</v>
      </c>
      <c r="R1407" s="7">
        <f t="shared" si="310"/>
        <v>2377338.7619899684</v>
      </c>
      <c r="S1407" s="7">
        <f t="shared" si="302"/>
        <v>1900303.1409320515</v>
      </c>
      <c r="T1407" s="5">
        <f>VLOOKUP($B1407,'Benchmark Data'!$A:$B,2,FALSE)</f>
        <v>17.78</v>
      </c>
      <c r="U1407" s="12">
        <f t="shared" si="311"/>
        <v>0</v>
      </c>
      <c r="V1407" s="7">
        <f t="shared" si="312"/>
        <v>4196756389.6099715</v>
      </c>
    </row>
    <row r="1408" spans="1:22" x14ac:dyDescent="0.25">
      <c r="A1408" s="5">
        <f t="shared" si="303"/>
        <v>2007</v>
      </c>
      <c r="B1408" s="6">
        <f t="shared" si="306"/>
        <v>39348</v>
      </c>
      <c r="C1408" s="7">
        <f>MAX(SUMIFS('Filing Data'!$V:$V,'Filing Data'!$D:$D,'Benchmark Value'!$B1408),C1407)</f>
        <v>3494687980.1252527</v>
      </c>
      <c r="D1408" s="7">
        <f>SUMIFS('Filing Data'!$Z:$Z,'Filing Data'!$D:$D,'Benchmark Value'!$B1408)</f>
        <v>0</v>
      </c>
      <c r="E1408" s="16">
        <f t="shared" si="307"/>
        <v>-59429910.233762808</v>
      </c>
      <c r="F1408" s="10">
        <f>SUM(D$11:D1407)</f>
        <v>-47621346.711108744</v>
      </c>
      <c r="G1408" s="10">
        <f t="shared" si="300"/>
        <v>365</v>
      </c>
      <c r="H1408" s="7">
        <f t="shared" si="308"/>
        <v>-162821.67187332278</v>
      </c>
      <c r="I1408" s="16">
        <f>SUMIFS('Filing Data'!$X:$X,'Filing Data'!$D:$D,'Benchmark Value'!$B1408)</f>
        <v>0</v>
      </c>
      <c r="J1408" s="16">
        <f t="shared" si="304"/>
        <v>114688091.45237686</v>
      </c>
      <c r="K1408" s="10">
        <f>SUM(I$11:I1407)</f>
        <v>85509449.152006909</v>
      </c>
      <c r="L1408" s="27">
        <f t="shared" si="301"/>
        <v>365</v>
      </c>
      <c r="M1408" s="7">
        <f t="shared" si="309"/>
        <v>314213.94918459415</v>
      </c>
      <c r="N1408" s="7">
        <f>IF(ISNA(VLOOKUP(B1408,'Distribution Data'!$G:$H,2,FALSE)),0,VLOOKUP(B1408,'Distribution Data'!$G:$H,2,FALSE))</f>
        <v>0</v>
      </c>
      <c r="O1408" s="16">
        <f>IF(ISNA(INDEX($C1407:$C$3618,MATCH(TRUE,INDEX($C1407:$C$3618&lt;&gt;$C1407,0),0))), O1407, INDEX($C1407:$C$3618,MATCH(TRUE,INDEX($C1407:$C$3618&lt;&gt;$C1407,0),0)))</f>
        <v>3694384436.13241</v>
      </c>
      <c r="P1408" s="16">
        <f t="shared" si="313"/>
        <v>3494687980.1252527</v>
      </c>
      <c r="Q1408" s="27">
        <f t="shared" si="305"/>
        <v>84</v>
      </c>
      <c r="R1408" s="7">
        <f t="shared" si="310"/>
        <v>2377338.7619899684</v>
      </c>
      <c r="S1408" s="7">
        <f t="shared" si="302"/>
        <v>1900303.1409320515</v>
      </c>
      <c r="T1408" s="5">
        <f>VLOOKUP($B1408,'Benchmark Data'!$A:$B,2,FALSE)</f>
        <v>17.78</v>
      </c>
      <c r="U1408" s="12">
        <f t="shared" si="311"/>
        <v>0</v>
      </c>
      <c r="V1408" s="7">
        <f t="shared" si="312"/>
        <v>4198656692.7509036</v>
      </c>
    </row>
    <row r="1409" spans="1:22" x14ac:dyDescent="0.25">
      <c r="A1409" s="5">
        <f t="shared" si="303"/>
        <v>2007</v>
      </c>
      <c r="B1409" s="6">
        <f t="shared" si="306"/>
        <v>39349</v>
      </c>
      <c r="C1409" s="7">
        <f>MAX(SUMIFS('Filing Data'!$V:$V,'Filing Data'!$D:$D,'Benchmark Value'!$B1409),C1408)</f>
        <v>3494687980.1252527</v>
      </c>
      <c r="D1409" s="7">
        <f>SUMIFS('Filing Data'!$Z:$Z,'Filing Data'!$D:$D,'Benchmark Value'!$B1409)</f>
        <v>0</v>
      </c>
      <c r="E1409" s="16">
        <f t="shared" si="307"/>
        <v>-59429910.233762808</v>
      </c>
      <c r="F1409" s="10">
        <f>SUM(D$11:D1408)</f>
        <v>-47621346.711108744</v>
      </c>
      <c r="G1409" s="10">
        <f t="shared" si="300"/>
        <v>365</v>
      </c>
      <c r="H1409" s="7">
        <f t="shared" si="308"/>
        <v>-162821.67187332278</v>
      </c>
      <c r="I1409" s="16">
        <f>SUMIFS('Filing Data'!$X:$X,'Filing Data'!$D:$D,'Benchmark Value'!$B1409)</f>
        <v>0</v>
      </c>
      <c r="J1409" s="16">
        <f t="shared" si="304"/>
        <v>114688091.45237686</v>
      </c>
      <c r="K1409" s="10">
        <f>SUM(I$11:I1408)</f>
        <v>85509449.152006909</v>
      </c>
      <c r="L1409" s="27">
        <f t="shared" si="301"/>
        <v>365</v>
      </c>
      <c r="M1409" s="7">
        <f t="shared" si="309"/>
        <v>314213.94918459415</v>
      </c>
      <c r="N1409" s="7">
        <f>IF(ISNA(VLOOKUP(B1409,'Distribution Data'!$G:$H,2,FALSE)),0,VLOOKUP(B1409,'Distribution Data'!$G:$H,2,FALSE))</f>
        <v>0</v>
      </c>
      <c r="O1409" s="16">
        <f>IF(ISNA(INDEX($C1408:$C$3618,MATCH(TRUE,INDEX($C1408:$C$3618&lt;&gt;$C1408,0),0))), O1408, INDEX($C1408:$C$3618,MATCH(TRUE,INDEX($C1408:$C$3618&lt;&gt;$C1408,0),0)))</f>
        <v>3694384436.13241</v>
      </c>
      <c r="P1409" s="16">
        <f t="shared" si="313"/>
        <v>3494687980.1252527</v>
      </c>
      <c r="Q1409" s="27">
        <f t="shared" si="305"/>
        <v>84</v>
      </c>
      <c r="R1409" s="7">
        <f t="shared" si="310"/>
        <v>2377338.7619899684</v>
      </c>
      <c r="S1409" s="7">
        <f t="shared" si="302"/>
        <v>1900303.1409320515</v>
      </c>
      <c r="T1409" s="5">
        <f>VLOOKUP($B1409,'Benchmark Data'!$A:$B,2,FALSE)</f>
        <v>18.09</v>
      </c>
      <c r="U1409" s="12">
        <f t="shared" si="311"/>
        <v>1.7285069321445277E-2</v>
      </c>
      <c r="V1409" s="7">
        <f t="shared" si="312"/>
        <v>4273761921.3559966</v>
      </c>
    </row>
    <row r="1410" spans="1:22" x14ac:dyDescent="0.25">
      <c r="A1410" s="5">
        <f t="shared" si="303"/>
        <v>2007</v>
      </c>
      <c r="B1410" s="6">
        <f t="shared" si="306"/>
        <v>39350</v>
      </c>
      <c r="C1410" s="7">
        <f>MAX(SUMIFS('Filing Data'!$V:$V,'Filing Data'!$D:$D,'Benchmark Value'!$B1410),C1409)</f>
        <v>3494687980.1252527</v>
      </c>
      <c r="D1410" s="7">
        <f>SUMIFS('Filing Data'!$Z:$Z,'Filing Data'!$D:$D,'Benchmark Value'!$B1410)</f>
        <v>0</v>
      </c>
      <c r="E1410" s="16">
        <f t="shared" si="307"/>
        <v>-59429910.233762808</v>
      </c>
      <c r="F1410" s="10">
        <f>SUM(D$11:D1409)</f>
        <v>-47621346.711108744</v>
      </c>
      <c r="G1410" s="10">
        <f t="shared" si="300"/>
        <v>365</v>
      </c>
      <c r="H1410" s="7">
        <f t="shared" si="308"/>
        <v>-162821.67187332278</v>
      </c>
      <c r="I1410" s="16">
        <f>SUMIFS('Filing Data'!$X:$X,'Filing Data'!$D:$D,'Benchmark Value'!$B1410)</f>
        <v>0</v>
      </c>
      <c r="J1410" s="16">
        <f t="shared" si="304"/>
        <v>114688091.45237686</v>
      </c>
      <c r="K1410" s="10">
        <f>SUM(I$11:I1409)</f>
        <v>85509449.152006909</v>
      </c>
      <c r="L1410" s="27">
        <f t="shared" si="301"/>
        <v>365</v>
      </c>
      <c r="M1410" s="7">
        <f t="shared" si="309"/>
        <v>314213.94918459415</v>
      </c>
      <c r="N1410" s="7">
        <f>IF(ISNA(VLOOKUP(B1410,'Distribution Data'!$G:$H,2,FALSE)),0,VLOOKUP(B1410,'Distribution Data'!$G:$H,2,FALSE))</f>
        <v>0</v>
      </c>
      <c r="O1410" s="16">
        <f>IF(ISNA(INDEX($C1409:$C$3618,MATCH(TRUE,INDEX($C1409:$C$3618&lt;&gt;$C1409,0),0))), O1409, INDEX($C1409:$C$3618,MATCH(TRUE,INDEX($C1409:$C$3618&lt;&gt;$C1409,0),0)))</f>
        <v>3694384436.13241</v>
      </c>
      <c r="P1410" s="16">
        <f t="shared" si="313"/>
        <v>3494687980.1252527</v>
      </c>
      <c r="Q1410" s="27">
        <f t="shared" si="305"/>
        <v>84</v>
      </c>
      <c r="R1410" s="7">
        <f t="shared" si="310"/>
        <v>2377338.7619899684</v>
      </c>
      <c r="S1410" s="7">
        <f t="shared" si="302"/>
        <v>1900303.1409320515</v>
      </c>
      <c r="T1410" s="5">
        <f>VLOOKUP($B1410,'Benchmark Data'!$A:$B,2,FALSE)</f>
        <v>17.78</v>
      </c>
      <c r="U1410" s="12">
        <f t="shared" si="311"/>
        <v>-1.7285069321445166E-2</v>
      </c>
      <c r="V1410" s="7">
        <f t="shared" si="312"/>
        <v>4202424734.4128847</v>
      </c>
    </row>
    <row r="1411" spans="1:22" x14ac:dyDescent="0.25">
      <c r="A1411" s="5">
        <f t="shared" si="303"/>
        <v>2007</v>
      </c>
      <c r="B1411" s="6">
        <f t="shared" si="306"/>
        <v>39351</v>
      </c>
      <c r="C1411" s="7">
        <f>MAX(SUMIFS('Filing Data'!$V:$V,'Filing Data'!$D:$D,'Benchmark Value'!$B1411),C1410)</f>
        <v>3494687980.1252527</v>
      </c>
      <c r="D1411" s="7">
        <f>SUMIFS('Filing Data'!$Z:$Z,'Filing Data'!$D:$D,'Benchmark Value'!$B1411)</f>
        <v>0</v>
      </c>
      <c r="E1411" s="16">
        <f t="shared" si="307"/>
        <v>-59429910.233762808</v>
      </c>
      <c r="F1411" s="10">
        <f>SUM(D$11:D1410)</f>
        <v>-47621346.711108744</v>
      </c>
      <c r="G1411" s="10">
        <f t="shared" si="300"/>
        <v>365</v>
      </c>
      <c r="H1411" s="7">
        <f t="shared" si="308"/>
        <v>-162821.67187332278</v>
      </c>
      <c r="I1411" s="16">
        <f>SUMIFS('Filing Data'!$X:$X,'Filing Data'!$D:$D,'Benchmark Value'!$B1411)</f>
        <v>0</v>
      </c>
      <c r="J1411" s="16">
        <f t="shared" si="304"/>
        <v>114688091.45237686</v>
      </c>
      <c r="K1411" s="10">
        <f>SUM(I$11:I1410)</f>
        <v>85509449.152006909</v>
      </c>
      <c r="L1411" s="27">
        <f t="shared" si="301"/>
        <v>365</v>
      </c>
      <c r="M1411" s="7">
        <f t="shared" si="309"/>
        <v>314213.94918459415</v>
      </c>
      <c r="N1411" s="7">
        <f>IF(ISNA(VLOOKUP(B1411,'Distribution Data'!$G:$H,2,FALSE)),0,VLOOKUP(B1411,'Distribution Data'!$G:$H,2,FALSE))</f>
        <v>0</v>
      </c>
      <c r="O1411" s="16">
        <f>IF(ISNA(INDEX($C1410:$C$3618,MATCH(TRUE,INDEX($C1410:$C$3618&lt;&gt;$C1410,0),0))), O1410, INDEX($C1410:$C$3618,MATCH(TRUE,INDEX($C1410:$C$3618&lt;&gt;$C1410,0),0)))</f>
        <v>3694384436.13241</v>
      </c>
      <c r="P1411" s="16">
        <f t="shared" si="313"/>
        <v>3494687980.1252527</v>
      </c>
      <c r="Q1411" s="27">
        <f t="shared" si="305"/>
        <v>84</v>
      </c>
      <c r="R1411" s="7">
        <f t="shared" si="310"/>
        <v>2377338.7619899684</v>
      </c>
      <c r="S1411" s="7">
        <f t="shared" si="302"/>
        <v>1900303.1409320515</v>
      </c>
      <c r="T1411" s="5">
        <f>VLOOKUP($B1411,'Benchmark Data'!$A:$B,2,FALSE)</f>
        <v>17.91</v>
      </c>
      <c r="U1411" s="12">
        <f t="shared" si="311"/>
        <v>7.2849859868617832E-3</v>
      </c>
      <c r="V1411" s="7">
        <f t="shared" si="312"/>
        <v>4235051427.6254516</v>
      </c>
    </row>
    <row r="1412" spans="1:22" x14ac:dyDescent="0.25">
      <c r="A1412" s="5">
        <f t="shared" si="303"/>
        <v>2007</v>
      </c>
      <c r="B1412" s="6">
        <f t="shared" si="306"/>
        <v>39352</v>
      </c>
      <c r="C1412" s="7">
        <f>MAX(SUMIFS('Filing Data'!$V:$V,'Filing Data'!$D:$D,'Benchmark Value'!$B1412),C1411)</f>
        <v>3494687980.1252527</v>
      </c>
      <c r="D1412" s="7">
        <f>SUMIFS('Filing Data'!$Z:$Z,'Filing Data'!$D:$D,'Benchmark Value'!$B1412)</f>
        <v>0</v>
      </c>
      <c r="E1412" s="16">
        <f t="shared" si="307"/>
        <v>-59429910.233762808</v>
      </c>
      <c r="F1412" s="10">
        <f>SUM(D$11:D1411)</f>
        <v>-47621346.711108744</v>
      </c>
      <c r="G1412" s="10">
        <f t="shared" si="300"/>
        <v>365</v>
      </c>
      <c r="H1412" s="7">
        <f t="shared" si="308"/>
        <v>-162821.67187332278</v>
      </c>
      <c r="I1412" s="16">
        <f>SUMIFS('Filing Data'!$X:$X,'Filing Data'!$D:$D,'Benchmark Value'!$B1412)</f>
        <v>0</v>
      </c>
      <c r="J1412" s="16">
        <f t="shared" si="304"/>
        <v>114688091.45237686</v>
      </c>
      <c r="K1412" s="10">
        <f>SUM(I$11:I1411)</f>
        <v>85509449.152006909</v>
      </c>
      <c r="L1412" s="27">
        <f t="shared" si="301"/>
        <v>365</v>
      </c>
      <c r="M1412" s="7">
        <f t="shared" si="309"/>
        <v>314213.94918459415</v>
      </c>
      <c r="N1412" s="7">
        <f>IF(ISNA(VLOOKUP(B1412,'Distribution Data'!$G:$H,2,FALSE)),0,VLOOKUP(B1412,'Distribution Data'!$G:$H,2,FALSE))</f>
        <v>0</v>
      </c>
      <c r="O1412" s="16">
        <f>IF(ISNA(INDEX($C1411:$C$3618,MATCH(TRUE,INDEX($C1411:$C$3618&lt;&gt;$C1411,0),0))), O1411, INDEX($C1411:$C$3618,MATCH(TRUE,INDEX($C1411:$C$3618&lt;&gt;$C1411,0),0)))</f>
        <v>3694384436.13241</v>
      </c>
      <c r="P1412" s="16">
        <f t="shared" si="313"/>
        <v>3494687980.1252527</v>
      </c>
      <c r="Q1412" s="27">
        <f t="shared" si="305"/>
        <v>84</v>
      </c>
      <c r="R1412" s="7">
        <f t="shared" si="310"/>
        <v>2377338.7619899684</v>
      </c>
      <c r="S1412" s="7">
        <f t="shared" si="302"/>
        <v>1900303.1409320515</v>
      </c>
      <c r="T1412" s="5">
        <f>VLOOKUP($B1412,'Benchmark Data'!$A:$B,2,FALSE)</f>
        <v>18.05</v>
      </c>
      <c r="U1412" s="12">
        <f t="shared" si="311"/>
        <v>7.7864687062695007E-3</v>
      </c>
      <c r="V1412" s="7">
        <f t="shared" si="312"/>
        <v>4270056543.712646</v>
      </c>
    </row>
    <row r="1413" spans="1:22" x14ac:dyDescent="0.25">
      <c r="A1413" s="5">
        <f t="shared" si="303"/>
        <v>2007</v>
      </c>
      <c r="B1413" s="6">
        <f t="shared" si="306"/>
        <v>39353</v>
      </c>
      <c r="C1413" s="7">
        <f>MAX(SUMIFS('Filing Data'!$V:$V,'Filing Data'!$D:$D,'Benchmark Value'!$B1413),C1412)</f>
        <v>3494687980.1252527</v>
      </c>
      <c r="D1413" s="7">
        <f>SUMIFS('Filing Data'!$Z:$Z,'Filing Data'!$D:$D,'Benchmark Value'!$B1413)</f>
        <v>0</v>
      </c>
      <c r="E1413" s="16">
        <f t="shared" si="307"/>
        <v>-59429910.233762808</v>
      </c>
      <c r="F1413" s="10">
        <f>SUM(D$11:D1412)</f>
        <v>-47621346.711108744</v>
      </c>
      <c r="G1413" s="10">
        <f t="shared" si="300"/>
        <v>365</v>
      </c>
      <c r="H1413" s="7">
        <f t="shared" si="308"/>
        <v>-162821.67187332278</v>
      </c>
      <c r="I1413" s="16">
        <f>SUMIFS('Filing Data'!$X:$X,'Filing Data'!$D:$D,'Benchmark Value'!$B1413)</f>
        <v>0</v>
      </c>
      <c r="J1413" s="16">
        <f t="shared" si="304"/>
        <v>114688091.45237686</v>
      </c>
      <c r="K1413" s="10">
        <f>SUM(I$11:I1412)</f>
        <v>85509449.152006909</v>
      </c>
      <c r="L1413" s="27">
        <f t="shared" si="301"/>
        <v>365</v>
      </c>
      <c r="M1413" s="7">
        <f t="shared" si="309"/>
        <v>314213.94918459415</v>
      </c>
      <c r="N1413" s="7">
        <f>IF(ISNA(VLOOKUP(B1413,'Distribution Data'!$G:$H,2,FALSE)),0,VLOOKUP(B1413,'Distribution Data'!$G:$H,2,FALSE))</f>
        <v>0</v>
      </c>
      <c r="O1413" s="16">
        <f>IF(ISNA(INDEX($C1412:$C$3618,MATCH(TRUE,INDEX($C1412:$C$3618&lt;&gt;$C1412,0),0))), O1412, INDEX($C1412:$C$3618,MATCH(TRUE,INDEX($C1412:$C$3618&lt;&gt;$C1412,0),0)))</f>
        <v>3694384436.13241</v>
      </c>
      <c r="P1413" s="16">
        <f t="shared" si="313"/>
        <v>3494687980.1252527</v>
      </c>
      <c r="Q1413" s="27">
        <f t="shared" si="305"/>
        <v>84</v>
      </c>
      <c r="R1413" s="7">
        <f t="shared" si="310"/>
        <v>2377338.7619899684</v>
      </c>
      <c r="S1413" s="7">
        <f t="shared" si="302"/>
        <v>1900303.1409320515</v>
      </c>
      <c r="T1413" s="5">
        <f>VLOOKUP($B1413,'Benchmark Data'!$A:$B,2,FALSE)</f>
        <v>17.989999999999998</v>
      </c>
      <c r="U1413" s="12">
        <f t="shared" si="311"/>
        <v>-3.3296368164483598E-3</v>
      </c>
      <c r="V1413" s="7">
        <f t="shared" si="312"/>
        <v>4257762753.0794635</v>
      </c>
    </row>
    <row r="1414" spans="1:22" x14ac:dyDescent="0.25">
      <c r="A1414" s="5">
        <f t="shared" si="303"/>
        <v>2007</v>
      </c>
      <c r="B1414" s="6">
        <f t="shared" si="306"/>
        <v>39354</v>
      </c>
      <c r="C1414" s="7">
        <f>MAX(SUMIFS('Filing Data'!$V:$V,'Filing Data'!$D:$D,'Benchmark Value'!$B1414),C1413)</f>
        <v>3494687980.1252527</v>
      </c>
      <c r="D1414" s="7">
        <f>SUMIFS('Filing Data'!$Z:$Z,'Filing Data'!$D:$D,'Benchmark Value'!$B1414)</f>
        <v>0</v>
      </c>
      <c r="E1414" s="16">
        <f t="shared" si="307"/>
        <v>-59429910.233762808</v>
      </c>
      <c r="F1414" s="10">
        <f>SUM(D$11:D1413)</f>
        <v>-47621346.711108744</v>
      </c>
      <c r="G1414" s="10">
        <f t="shared" si="300"/>
        <v>365</v>
      </c>
      <c r="H1414" s="7">
        <f t="shared" si="308"/>
        <v>-162821.67187332278</v>
      </c>
      <c r="I1414" s="16">
        <f>SUMIFS('Filing Data'!$X:$X,'Filing Data'!$D:$D,'Benchmark Value'!$B1414)</f>
        <v>0</v>
      </c>
      <c r="J1414" s="16">
        <f t="shared" si="304"/>
        <v>114688091.45237686</v>
      </c>
      <c r="K1414" s="10">
        <f>SUM(I$11:I1413)</f>
        <v>85509449.152006909</v>
      </c>
      <c r="L1414" s="27">
        <f t="shared" si="301"/>
        <v>365</v>
      </c>
      <c r="M1414" s="7">
        <f t="shared" si="309"/>
        <v>314213.94918459415</v>
      </c>
      <c r="N1414" s="7">
        <f>IF(ISNA(VLOOKUP(B1414,'Distribution Data'!$G:$H,2,FALSE)),0,VLOOKUP(B1414,'Distribution Data'!$G:$H,2,FALSE))</f>
        <v>0</v>
      </c>
      <c r="O1414" s="16">
        <f>IF(ISNA(INDEX($C1413:$C$3618,MATCH(TRUE,INDEX($C1413:$C$3618&lt;&gt;$C1413,0),0))), O1413, INDEX($C1413:$C$3618,MATCH(TRUE,INDEX($C1413:$C$3618&lt;&gt;$C1413,0),0)))</f>
        <v>3694384436.13241</v>
      </c>
      <c r="P1414" s="16">
        <f t="shared" si="313"/>
        <v>3494687980.1252527</v>
      </c>
      <c r="Q1414" s="27">
        <f t="shared" si="305"/>
        <v>84</v>
      </c>
      <c r="R1414" s="7">
        <f t="shared" si="310"/>
        <v>2377338.7619899684</v>
      </c>
      <c r="S1414" s="7">
        <f t="shared" si="302"/>
        <v>1900303.1409320515</v>
      </c>
      <c r="T1414" s="5">
        <f>VLOOKUP($B1414,'Benchmark Data'!$A:$B,2,FALSE)</f>
        <v>17.989999999999998</v>
      </c>
      <c r="U1414" s="12">
        <f t="shared" si="311"/>
        <v>0</v>
      </c>
      <c r="V1414" s="7">
        <f t="shared" si="312"/>
        <v>4259663056.2203956</v>
      </c>
    </row>
    <row r="1415" spans="1:22" x14ac:dyDescent="0.25">
      <c r="A1415" s="5">
        <f t="shared" si="303"/>
        <v>2007</v>
      </c>
      <c r="B1415" s="6">
        <f t="shared" si="306"/>
        <v>39355</v>
      </c>
      <c r="C1415" s="7">
        <f>MAX(SUMIFS('Filing Data'!$V:$V,'Filing Data'!$D:$D,'Benchmark Value'!$B1415),C1414)</f>
        <v>3494687980.1252527</v>
      </c>
      <c r="D1415" s="7">
        <f>SUMIFS('Filing Data'!$Z:$Z,'Filing Data'!$D:$D,'Benchmark Value'!$B1415)</f>
        <v>0</v>
      </c>
      <c r="E1415" s="16">
        <f t="shared" si="307"/>
        <v>-59429910.233762808</v>
      </c>
      <c r="F1415" s="10">
        <f>SUM(D$11:D1414)</f>
        <v>-47621346.711108744</v>
      </c>
      <c r="G1415" s="10">
        <f t="shared" si="300"/>
        <v>365</v>
      </c>
      <c r="H1415" s="7">
        <f t="shared" si="308"/>
        <v>-162821.67187332278</v>
      </c>
      <c r="I1415" s="16">
        <f>SUMIFS('Filing Data'!$X:$X,'Filing Data'!$D:$D,'Benchmark Value'!$B1415)</f>
        <v>0</v>
      </c>
      <c r="J1415" s="16">
        <f t="shared" si="304"/>
        <v>114688091.45237686</v>
      </c>
      <c r="K1415" s="10">
        <f>SUM(I$11:I1414)</f>
        <v>85509449.152006909</v>
      </c>
      <c r="L1415" s="27">
        <f t="shared" si="301"/>
        <v>365</v>
      </c>
      <c r="M1415" s="7">
        <f t="shared" si="309"/>
        <v>314213.94918459415</v>
      </c>
      <c r="N1415" s="7">
        <f>IF(ISNA(VLOOKUP(B1415,'Distribution Data'!$G:$H,2,FALSE)),0,VLOOKUP(B1415,'Distribution Data'!$G:$H,2,FALSE))</f>
        <v>19975944.621206615</v>
      </c>
      <c r="O1415" s="16">
        <f>IF(ISNA(INDEX($C1414:$C$3618,MATCH(TRUE,INDEX($C1414:$C$3618&lt;&gt;$C1414,0),0))), O1414, INDEX($C1414:$C$3618,MATCH(TRUE,INDEX($C1414:$C$3618&lt;&gt;$C1414,0),0)))</f>
        <v>3694384436.13241</v>
      </c>
      <c r="P1415" s="16">
        <f t="shared" si="313"/>
        <v>3494687980.1252527</v>
      </c>
      <c r="Q1415" s="27">
        <f t="shared" si="305"/>
        <v>84</v>
      </c>
      <c r="R1415" s="7">
        <f t="shared" si="310"/>
        <v>2377338.7619899684</v>
      </c>
      <c r="S1415" s="7">
        <f t="shared" si="302"/>
        <v>-18075641.480274562</v>
      </c>
      <c r="T1415" s="5">
        <f>VLOOKUP($B1415,'Benchmark Data'!$A:$B,2,FALSE)</f>
        <v>17.989999999999998</v>
      </c>
      <c r="U1415" s="12">
        <f t="shared" si="311"/>
        <v>0</v>
      </c>
      <c r="V1415" s="7">
        <f t="shared" si="312"/>
        <v>4241587414.7401209</v>
      </c>
    </row>
    <row r="1416" spans="1:22" x14ac:dyDescent="0.25">
      <c r="A1416" s="5">
        <f t="shared" si="303"/>
        <v>2007</v>
      </c>
      <c r="B1416" s="6">
        <f t="shared" si="306"/>
        <v>39356</v>
      </c>
      <c r="C1416" s="7">
        <f>MAX(SUMIFS('Filing Data'!$V:$V,'Filing Data'!$D:$D,'Benchmark Value'!$B1416),C1415)</f>
        <v>3494687980.1252527</v>
      </c>
      <c r="D1416" s="7">
        <f>SUMIFS('Filing Data'!$Z:$Z,'Filing Data'!$D:$D,'Benchmark Value'!$B1416)</f>
        <v>0</v>
      </c>
      <c r="E1416" s="16">
        <f t="shared" si="307"/>
        <v>-59429910.233762808</v>
      </c>
      <c r="F1416" s="10">
        <f>SUM(D$11:D1415)</f>
        <v>-47621346.711108744</v>
      </c>
      <c r="G1416" s="10">
        <f t="shared" si="300"/>
        <v>365</v>
      </c>
      <c r="H1416" s="7">
        <f t="shared" si="308"/>
        <v>-162821.67187332278</v>
      </c>
      <c r="I1416" s="16">
        <f>SUMIFS('Filing Data'!$X:$X,'Filing Data'!$D:$D,'Benchmark Value'!$B1416)</f>
        <v>0</v>
      </c>
      <c r="J1416" s="16">
        <f t="shared" si="304"/>
        <v>114688091.45237686</v>
      </c>
      <c r="K1416" s="10">
        <f>SUM(I$11:I1415)</f>
        <v>85509449.152006909</v>
      </c>
      <c r="L1416" s="27">
        <f t="shared" si="301"/>
        <v>365</v>
      </c>
      <c r="M1416" s="7">
        <f t="shared" si="309"/>
        <v>314213.94918459415</v>
      </c>
      <c r="N1416" s="7">
        <f>IF(ISNA(VLOOKUP(B1416,'Distribution Data'!$G:$H,2,FALSE)),0,VLOOKUP(B1416,'Distribution Data'!$G:$H,2,FALSE))</f>
        <v>0</v>
      </c>
      <c r="O1416" s="16">
        <f>IF(ISNA(INDEX($C1415:$C$3618,MATCH(TRUE,INDEX($C1415:$C$3618&lt;&gt;$C1415,0),0))), O1415, INDEX($C1415:$C$3618,MATCH(TRUE,INDEX($C1415:$C$3618&lt;&gt;$C1415,0),0)))</f>
        <v>3694384436.13241</v>
      </c>
      <c r="P1416" s="16">
        <f t="shared" si="313"/>
        <v>3494687980.1252527</v>
      </c>
      <c r="Q1416" s="27">
        <f t="shared" si="305"/>
        <v>84</v>
      </c>
      <c r="R1416" s="7">
        <f t="shared" si="310"/>
        <v>2377338.7619899684</v>
      </c>
      <c r="S1416" s="7">
        <f t="shared" si="302"/>
        <v>1900303.1409320515</v>
      </c>
      <c r="T1416" s="5">
        <f>VLOOKUP($B1416,'Benchmark Data'!$A:$B,2,FALSE)</f>
        <v>18.34</v>
      </c>
      <c r="U1416" s="12">
        <f t="shared" si="311"/>
        <v>1.9268418865877206E-2</v>
      </c>
      <c r="V1416" s="7">
        <f t="shared" si="312"/>
        <v>4326008873.8098497</v>
      </c>
    </row>
    <row r="1417" spans="1:22" x14ac:dyDescent="0.25">
      <c r="A1417" s="5">
        <f t="shared" si="303"/>
        <v>2007</v>
      </c>
      <c r="B1417" s="6">
        <f t="shared" si="306"/>
        <v>39357</v>
      </c>
      <c r="C1417" s="7">
        <f>MAX(SUMIFS('Filing Data'!$V:$V,'Filing Data'!$D:$D,'Benchmark Value'!$B1417),C1416)</f>
        <v>3494687980.1252527</v>
      </c>
      <c r="D1417" s="7">
        <f>SUMIFS('Filing Data'!$Z:$Z,'Filing Data'!$D:$D,'Benchmark Value'!$B1417)</f>
        <v>0</v>
      </c>
      <c r="E1417" s="16">
        <f t="shared" si="307"/>
        <v>-59429910.233762808</v>
      </c>
      <c r="F1417" s="10">
        <f>SUM(D$11:D1416)</f>
        <v>-47621346.711108744</v>
      </c>
      <c r="G1417" s="10">
        <f t="shared" si="300"/>
        <v>365</v>
      </c>
      <c r="H1417" s="7">
        <f t="shared" si="308"/>
        <v>-162821.67187332278</v>
      </c>
      <c r="I1417" s="16">
        <f>SUMIFS('Filing Data'!$X:$X,'Filing Data'!$D:$D,'Benchmark Value'!$B1417)</f>
        <v>0</v>
      </c>
      <c r="J1417" s="16">
        <f t="shared" si="304"/>
        <v>114688091.45237686</v>
      </c>
      <c r="K1417" s="10">
        <f>SUM(I$11:I1416)</f>
        <v>85509449.152006909</v>
      </c>
      <c r="L1417" s="27">
        <f t="shared" si="301"/>
        <v>365</v>
      </c>
      <c r="M1417" s="7">
        <f t="shared" si="309"/>
        <v>314213.94918459415</v>
      </c>
      <c r="N1417" s="7">
        <f>IF(ISNA(VLOOKUP(B1417,'Distribution Data'!$G:$H,2,FALSE)),0,VLOOKUP(B1417,'Distribution Data'!$G:$H,2,FALSE))</f>
        <v>0</v>
      </c>
      <c r="O1417" s="16">
        <f>IF(ISNA(INDEX($C1416:$C$3618,MATCH(TRUE,INDEX($C1416:$C$3618&lt;&gt;$C1416,0),0))), O1416, INDEX($C1416:$C$3618,MATCH(TRUE,INDEX($C1416:$C$3618&lt;&gt;$C1416,0),0)))</f>
        <v>3694384436.13241</v>
      </c>
      <c r="P1417" s="16">
        <f t="shared" si="313"/>
        <v>3494687980.1252527</v>
      </c>
      <c r="Q1417" s="27">
        <f t="shared" si="305"/>
        <v>84</v>
      </c>
      <c r="R1417" s="7">
        <f t="shared" si="310"/>
        <v>2377338.7619899684</v>
      </c>
      <c r="S1417" s="7">
        <f t="shared" si="302"/>
        <v>1900303.1409320515</v>
      </c>
      <c r="T1417" s="5">
        <f>VLOOKUP($B1417,'Benchmark Data'!$A:$B,2,FALSE)</f>
        <v>18.649999999999999</v>
      </c>
      <c r="U1417" s="12">
        <f t="shared" si="311"/>
        <v>1.6761679261505763E-2</v>
      </c>
      <c r="V1417" s="7">
        <f t="shared" si="312"/>
        <v>4401031464.348876</v>
      </c>
    </row>
    <row r="1418" spans="1:22" x14ac:dyDescent="0.25">
      <c r="A1418" s="5">
        <f t="shared" si="303"/>
        <v>2007</v>
      </c>
      <c r="B1418" s="6">
        <f t="shared" si="306"/>
        <v>39358</v>
      </c>
      <c r="C1418" s="7">
        <f>MAX(SUMIFS('Filing Data'!$V:$V,'Filing Data'!$D:$D,'Benchmark Value'!$B1418),C1417)</f>
        <v>3494687980.1252527</v>
      </c>
      <c r="D1418" s="7">
        <f>SUMIFS('Filing Data'!$Z:$Z,'Filing Data'!$D:$D,'Benchmark Value'!$B1418)</f>
        <v>0</v>
      </c>
      <c r="E1418" s="16">
        <f t="shared" si="307"/>
        <v>-59429910.233762808</v>
      </c>
      <c r="F1418" s="10">
        <f>SUM(D$11:D1417)</f>
        <v>-47621346.711108744</v>
      </c>
      <c r="G1418" s="10">
        <f t="shared" si="300"/>
        <v>365</v>
      </c>
      <c r="H1418" s="7">
        <f t="shared" si="308"/>
        <v>-162821.67187332278</v>
      </c>
      <c r="I1418" s="16">
        <f>SUMIFS('Filing Data'!$X:$X,'Filing Data'!$D:$D,'Benchmark Value'!$B1418)</f>
        <v>0</v>
      </c>
      <c r="J1418" s="16">
        <f t="shared" si="304"/>
        <v>114688091.45237686</v>
      </c>
      <c r="K1418" s="10">
        <f>SUM(I$11:I1417)</f>
        <v>85509449.152006909</v>
      </c>
      <c r="L1418" s="27">
        <f t="shared" si="301"/>
        <v>365</v>
      </c>
      <c r="M1418" s="7">
        <f t="shared" si="309"/>
        <v>314213.94918459415</v>
      </c>
      <c r="N1418" s="7">
        <f>IF(ISNA(VLOOKUP(B1418,'Distribution Data'!$G:$H,2,FALSE)),0,VLOOKUP(B1418,'Distribution Data'!$G:$H,2,FALSE))</f>
        <v>0</v>
      </c>
      <c r="O1418" s="16">
        <f>IF(ISNA(INDEX($C1417:$C$3618,MATCH(TRUE,INDEX($C1417:$C$3618&lt;&gt;$C1417,0),0))), O1417, INDEX($C1417:$C$3618,MATCH(TRUE,INDEX($C1417:$C$3618&lt;&gt;$C1417,0),0)))</f>
        <v>3694384436.13241</v>
      </c>
      <c r="P1418" s="16">
        <f t="shared" si="313"/>
        <v>3494687980.1252527</v>
      </c>
      <c r="Q1418" s="27">
        <f t="shared" si="305"/>
        <v>84</v>
      </c>
      <c r="R1418" s="7">
        <f t="shared" si="310"/>
        <v>2377338.7619899684</v>
      </c>
      <c r="S1418" s="7">
        <f t="shared" si="302"/>
        <v>1900303.1409320515</v>
      </c>
      <c r="T1418" s="5">
        <f>VLOOKUP($B1418,'Benchmark Data'!$A:$B,2,FALSE)</f>
        <v>18.600000000000001</v>
      </c>
      <c r="U1418" s="12">
        <f t="shared" si="311"/>
        <v>-2.6845653706688757E-3</v>
      </c>
      <c r="V1418" s="7">
        <f t="shared" si="312"/>
        <v>4391132755.5210447</v>
      </c>
    </row>
    <row r="1419" spans="1:22" x14ac:dyDescent="0.25">
      <c r="A1419" s="5">
        <f t="shared" si="303"/>
        <v>2007</v>
      </c>
      <c r="B1419" s="6">
        <f t="shared" si="306"/>
        <v>39359</v>
      </c>
      <c r="C1419" s="7">
        <f>MAX(SUMIFS('Filing Data'!$V:$V,'Filing Data'!$D:$D,'Benchmark Value'!$B1419),C1418)</f>
        <v>3494687980.1252527</v>
      </c>
      <c r="D1419" s="7">
        <f>SUMIFS('Filing Data'!$Z:$Z,'Filing Data'!$D:$D,'Benchmark Value'!$B1419)</f>
        <v>0</v>
      </c>
      <c r="E1419" s="16">
        <f t="shared" si="307"/>
        <v>-59429910.233762808</v>
      </c>
      <c r="F1419" s="10">
        <f>SUM(D$11:D1418)</f>
        <v>-47621346.711108744</v>
      </c>
      <c r="G1419" s="10">
        <f t="shared" ref="G1419:G1482" si="314">COUNTIFS(F$11:F$3618,F1419,A$11:A$3618,YEAR(B1419))</f>
        <v>365</v>
      </c>
      <c r="H1419" s="7">
        <f t="shared" si="308"/>
        <v>-162821.67187332278</v>
      </c>
      <c r="I1419" s="16">
        <f>SUMIFS('Filing Data'!$X:$X,'Filing Data'!$D:$D,'Benchmark Value'!$B1419)</f>
        <v>0</v>
      </c>
      <c r="J1419" s="16">
        <f t="shared" si="304"/>
        <v>114688091.45237686</v>
      </c>
      <c r="K1419" s="10">
        <f>SUM(I$11:I1418)</f>
        <v>85509449.152006909</v>
      </c>
      <c r="L1419" s="27">
        <f t="shared" ref="L1419:L1482" si="315">COUNTIFS(K$11:K$3618,K1419,A$11:A$3618,YEAR(B1419))</f>
        <v>365</v>
      </c>
      <c r="M1419" s="7">
        <f t="shared" si="309"/>
        <v>314213.94918459415</v>
      </c>
      <c r="N1419" s="7">
        <f>IF(ISNA(VLOOKUP(B1419,'Distribution Data'!$G:$H,2,FALSE)),0,VLOOKUP(B1419,'Distribution Data'!$G:$H,2,FALSE))</f>
        <v>0</v>
      </c>
      <c r="O1419" s="16">
        <f>IF(ISNA(INDEX($C1418:$C$3618,MATCH(TRUE,INDEX($C1418:$C$3618&lt;&gt;$C1418,0),0))), O1418, INDEX($C1418:$C$3618,MATCH(TRUE,INDEX($C1418:$C$3618&lt;&gt;$C1418,0),0)))</f>
        <v>3694384436.13241</v>
      </c>
      <c r="P1419" s="16">
        <f t="shared" si="313"/>
        <v>3494687980.1252527</v>
      </c>
      <c r="Q1419" s="27">
        <f t="shared" si="305"/>
        <v>84</v>
      </c>
      <c r="R1419" s="7">
        <f t="shared" si="310"/>
        <v>2377338.7619899684</v>
      </c>
      <c r="S1419" s="7">
        <f t="shared" ref="S1419:S1482" si="316">IF(AND($E$3&lt;&gt;"Y",$E$4&lt;&gt;"Y"),R1419-N1419+H1419, IF(AND($E$3="Y",$E$4="Y"), R1419-N1419-M1419, IF($E$4="Y", R1419-N1419-M1419+H1419, IF($E$3="Y", R1419-N1419, R1419-N1419))))</f>
        <v>1900303.1409320515</v>
      </c>
      <c r="T1419" s="5">
        <f>VLOOKUP($B1419,'Benchmark Data'!$A:$B,2,FALSE)</f>
        <v>18.73</v>
      </c>
      <c r="U1419" s="12">
        <f t="shared" si="311"/>
        <v>6.964935736841444E-3</v>
      </c>
      <c r="V1419" s="7">
        <f t="shared" si="312"/>
        <v>4423723771.4693813</v>
      </c>
    </row>
    <row r="1420" spans="1:22" x14ac:dyDescent="0.25">
      <c r="A1420" s="5">
        <f t="shared" ref="A1420:A1483" si="317">YEAR(B1420)</f>
        <v>2007</v>
      </c>
      <c r="B1420" s="6">
        <f t="shared" si="306"/>
        <v>39360</v>
      </c>
      <c r="C1420" s="7">
        <f>MAX(SUMIFS('Filing Data'!$V:$V,'Filing Data'!$D:$D,'Benchmark Value'!$B1420),C1419)</f>
        <v>3494687980.1252527</v>
      </c>
      <c r="D1420" s="7">
        <f>SUMIFS('Filing Data'!$Z:$Z,'Filing Data'!$D:$D,'Benchmark Value'!$B1420)</f>
        <v>0</v>
      </c>
      <c r="E1420" s="16">
        <f t="shared" si="307"/>
        <v>-59429910.233762808</v>
      </c>
      <c r="F1420" s="10">
        <f>SUM(D$11:D1419)</f>
        <v>-47621346.711108744</v>
      </c>
      <c r="G1420" s="10">
        <f t="shared" si="314"/>
        <v>365</v>
      </c>
      <c r="H1420" s="7">
        <f t="shared" si="308"/>
        <v>-162821.67187332278</v>
      </c>
      <c r="I1420" s="16">
        <f>SUMIFS('Filing Data'!$X:$X,'Filing Data'!$D:$D,'Benchmark Value'!$B1420)</f>
        <v>0</v>
      </c>
      <c r="J1420" s="16">
        <f t="shared" ref="J1420:J1483" si="318">IF(I1420&lt;&gt;0,J1419,IF(ISNA(INDEX($I1420:$I1784,MATCH(TRUE,INDEX($I1420:$I1784&lt;&gt;$I1420,0),0))),0,INDEX($I1420:$I1784,MATCH(TRUE,INDEX($I1420:$I1784&lt;&gt;$I1420,0),0))))</f>
        <v>114688091.45237686</v>
      </c>
      <c r="K1420" s="10">
        <f>SUM(I$11:I1419)</f>
        <v>85509449.152006909</v>
      </c>
      <c r="L1420" s="27">
        <f t="shared" si="315"/>
        <v>365</v>
      </c>
      <c r="M1420" s="7">
        <f t="shared" si="309"/>
        <v>314213.94918459415</v>
      </c>
      <c r="N1420" s="7">
        <f>IF(ISNA(VLOOKUP(B1420,'Distribution Data'!$G:$H,2,FALSE)),0,VLOOKUP(B1420,'Distribution Data'!$G:$H,2,FALSE))</f>
        <v>0</v>
      </c>
      <c r="O1420" s="16">
        <f>IF(ISNA(INDEX($C1419:$C$3618,MATCH(TRUE,INDEX($C1419:$C$3618&lt;&gt;$C1419,0),0))), O1419, INDEX($C1419:$C$3618,MATCH(TRUE,INDEX($C1419:$C$3618&lt;&gt;$C1419,0),0)))</f>
        <v>3694384436.13241</v>
      </c>
      <c r="P1420" s="16">
        <f t="shared" si="313"/>
        <v>3494687980.1252527</v>
      </c>
      <c r="Q1420" s="27">
        <f t="shared" ref="Q1420:Q1483" si="319">MATCH($O1420,$C$11:$C$3618,0)-MATCH($C1419,$C$11:$C$3618,0)</f>
        <v>84</v>
      </c>
      <c r="R1420" s="7">
        <f t="shared" si="310"/>
        <v>2377338.7619899684</v>
      </c>
      <c r="S1420" s="7">
        <f t="shared" si="316"/>
        <v>1900303.1409320515</v>
      </c>
      <c r="T1420" s="5">
        <f>VLOOKUP($B1420,'Benchmark Data'!$A:$B,2,FALSE)</f>
        <v>19.14</v>
      </c>
      <c r="U1420" s="12">
        <f t="shared" si="311"/>
        <v>2.1653869568811122E-2</v>
      </c>
      <c r="V1420" s="7">
        <f t="shared" si="312"/>
        <v>4522459458.822938</v>
      </c>
    </row>
    <row r="1421" spans="1:22" x14ac:dyDescent="0.25">
      <c r="A1421" s="5">
        <f t="shared" si="317"/>
        <v>2007</v>
      </c>
      <c r="B1421" s="6">
        <f t="shared" ref="B1421:B1484" si="320">B1420+1</f>
        <v>39361</v>
      </c>
      <c r="C1421" s="7">
        <f>MAX(SUMIFS('Filing Data'!$V:$V,'Filing Data'!$D:$D,'Benchmark Value'!$B1421),C1420)</f>
        <v>3494687980.1252527</v>
      </c>
      <c r="D1421" s="7">
        <f>SUMIFS('Filing Data'!$Z:$Z,'Filing Data'!$D:$D,'Benchmark Value'!$B1421)</f>
        <v>0</v>
      </c>
      <c r="E1421" s="16">
        <f t="shared" ref="E1421:E1484" si="321">IF(D1421&lt;&gt;0,E1420,IF(ISNA(INDEX($D1421:$D1785,MATCH(TRUE,INDEX($D1421:$D1785&lt;&gt;$D1421,0),0))),0,INDEX($D1421:$D1785,MATCH(TRUE,INDEX($D1421:$D1785&lt;&gt;$D1421,0),0))))</f>
        <v>-59429910.233762808</v>
      </c>
      <c r="F1421" s="10">
        <f>SUM(D$11:D1420)</f>
        <v>-47621346.711108744</v>
      </c>
      <c r="G1421" s="10">
        <f t="shared" si="314"/>
        <v>365</v>
      </c>
      <c r="H1421" s="7">
        <f t="shared" ref="H1421:H1484" si="322">E1421/G1421</f>
        <v>-162821.67187332278</v>
      </c>
      <c r="I1421" s="16">
        <f>SUMIFS('Filing Data'!$X:$X,'Filing Data'!$D:$D,'Benchmark Value'!$B1421)</f>
        <v>0</v>
      </c>
      <c r="J1421" s="16">
        <f t="shared" si="318"/>
        <v>114688091.45237686</v>
      </c>
      <c r="K1421" s="10">
        <f>SUM(I$11:I1420)</f>
        <v>85509449.152006909</v>
      </c>
      <c r="L1421" s="27">
        <f t="shared" si="315"/>
        <v>365</v>
      </c>
      <c r="M1421" s="7">
        <f t="shared" ref="M1421:M1484" si="323">J1421/L1421</f>
        <v>314213.94918459415</v>
      </c>
      <c r="N1421" s="7">
        <f>IF(ISNA(VLOOKUP(B1421,'Distribution Data'!$G:$H,2,FALSE)),0,VLOOKUP(B1421,'Distribution Data'!$G:$H,2,FALSE))</f>
        <v>0</v>
      </c>
      <c r="O1421" s="16">
        <f>IF(ISNA(INDEX($C1420:$C$3618,MATCH(TRUE,INDEX($C1420:$C$3618&lt;&gt;$C1420,0),0))), O1420, INDEX($C1420:$C$3618,MATCH(TRUE,INDEX($C1420:$C$3618&lt;&gt;$C1420,0),0)))</f>
        <v>3694384436.13241</v>
      </c>
      <c r="P1421" s="16">
        <f t="shared" si="313"/>
        <v>3494687980.1252527</v>
      </c>
      <c r="Q1421" s="27">
        <f t="shared" si="319"/>
        <v>84</v>
      </c>
      <c r="R1421" s="7">
        <f t="shared" ref="R1421:R1484" si="324">IF(Q1421=0, 0, (O1421-P1421)/Q1421)</f>
        <v>2377338.7619899684</v>
      </c>
      <c r="S1421" s="7">
        <f t="shared" si="316"/>
        <v>1900303.1409320515</v>
      </c>
      <c r="T1421" s="5">
        <f>VLOOKUP($B1421,'Benchmark Data'!$A:$B,2,FALSE)</f>
        <v>19.14</v>
      </c>
      <c r="U1421" s="12">
        <f t="shared" ref="U1421:U1484" si="325">LN(T1421/T1420)</f>
        <v>0</v>
      </c>
      <c r="V1421" s="7">
        <f t="shared" ref="V1421:V1484" si="326">V1420*EXP($U1421)+$S1421</f>
        <v>4524359761.96387</v>
      </c>
    </row>
    <row r="1422" spans="1:22" x14ac:dyDescent="0.25">
      <c r="A1422" s="5">
        <f t="shared" si="317"/>
        <v>2007</v>
      </c>
      <c r="B1422" s="6">
        <f t="shared" si="320"/>
        <v>39362</v>
      </c>
      <c r="C1422" s="7">
        <f>MAX(SUMIFS('Filing Data'!$V:$V,'Filing Data'!$D:$D,'Benchmark Value'!$B1422),C1421)</f>
        <v>3494687980.1252527</v>
      </c>
      <c r="D1422" s="7">
        <f>SUMIFS('Filing Data'!$Z:$Z,'Filing Data'!$D:$D,'Benchmark Value'!$B1422)</f>
        <v>0</v>
      </c>
      <c r="E1422" s="16">
        <f t="shared" si="321"/>
        <v>-59429910.233762808</v>
      </c>
      <c r="F1422" s="10">
        <f>SUM(D$11:D1421)</f>
        <v>-47621346.711108744</v>
      </c>
      <c r="G1422" s="10">
        <f t="shared" si="314"/>
        <v>365</v>
      </c>
      <c r="H1422" s="7">
        <f t="shared" si="322"/>
        <v>-162821.67187332278</v>
      </c>
      <c r="I1422" s="16">
        <f>SUMIFS('Filing Data'!$X:$X,'Filing Data'!$D:$D,'Benchmark Value'!$B1422)</f>
        <v>0</v>
      </c>
      <c r="J1422" s="16">
        <f t="shared" si="318"/>
        <v>114688091.45237686</v>
      </c>
      <c r="K1422" s="10">
        <f>SUM(I$11:I1421)</f>
        <v>85509449.152006909</v>
      </c>
      <c r="L1422" s="27">
        <f t="shared" si="315"/>
        <v>365</v>
      </c>
      <c r="M1422" s="7">
        <f t="shared" si="323"/>
        <v>314213.94918459415</v>
      </c>
      <c r="N1422" s="7">
        <f>IF(ISNA(VLOOKUP(B1422,'Distribution Data'!$G:$H,2,FALSE)),0,VLOOKUP(B1422,'Distribution Data'!$G:$H,2,FALSE))</f>
        <v>0</v>
      </c>
      <c r="O1422" s="16">
        <f>IF(ISNA(INDEX($C1421:$C$3618,MATCH(TRUE,INDEX($C1421:$C$3618&lt;&gt;$C1421,0),0))), O1421, INDEX($C1421:$C$3618,MATCH(TRUE,INDEX($C1421:$C$3618&lt;&gt;$C1421,0),0)))</f>
        <v>3694384436.13241</v>
      </c>
      <c r="P1422" s="16">
        <f t="shared" si="313"/>
        <v>3494687980.1252527</v>
      </c>
      <c r="Q1422" s="27">
        <f t="shared" si="319"/>
        <v>84</v>
      </c>
      <c r="R1422" s="7">
        <f t="shared" si="324"/>
        <v>2377338.7619899684</v>
      </c>
      <c r="S1422" s="7">
        <f t="shared" si="316"/>
        <v>1900303.1409320515</v>
      </c>
      <c r="T1422" s="5">
        <f>VLOOKUP($B1422,'Benchmark Data'!$A:$B,2,FALSE)</f>
        <v>19.14</v>
      </c>
      <c r="U1422" s="12">
        <f t="shared" si="325"/>
        <v>0</v>
      </c>
      <c r="V1422" s="7">
        <f t="shared" si="326"/>
        <v>4526260065.1048021</v>
      </c>
    </row>
    <row r="1423" spans="1:22" x14ac:dyDescent="0.25">
      <c r="A1423" s="5">
        <f t="shared" si="317"/>
        <v>2007</v>
      </c>
      <c r="B1423" s="6">
        <f t="shared" si="320"/>
        <v>39363</v>
      </c>
      <c r="C1423" s="7">
        <f>MAX(SUMIFS('Filing Data'!$V:$V,'Filing Data'!$D:$D,'Benchmark Value'!$B1423),C1422)</f>
        <v>3494687980.1252527</v>
      </c>
      <c r="D1423" s="7">
        <f>SUMIFS('Filing Data'!$Z:$Z,'Filing Data'!$D:$D,'Benchmark Value'!$B1423)</f>
        <v>0</v>
      </c>
      <c r="E1423" s="16">
        <f t="shared" si="321"/>
        <v>-59429910.233762808</v>
      </c>
      <c r="F1423" s="10">
        <f>SUM(D$11:D1422)</f>
        <v>-47621346.711108744</v>
      </c>
      <c r="G1423" s="10">
        <f t="shared" si="314"/>
        <v>365</v>
      </c>
      <c r="H1423" s="7">
        <f t="shared" si="322"/>
        <v>-162821.67187332278</v>
      </c>
      <c r="I1423" s="16">
        <f>SUMIFS('Filing Data'!$X:$X,'Filing Data'!$D:$D,'Benchmark Value'!$B1423)</f>
        <v>0</v>
      </c>
      <c r="J1423" s="16">
        <f t="shared" si="318"/>
        <v>114688091.45237686</v>
      </c>
      <c r="K1423" s="10">
        <f>SUM(I$11:I1422)</f>
        <v>85509449.152006909</v>
      </c>
      <c r="L1423" s="27">
        <f t="shared" si="315"/>
        <v>365</v>
      </c>
      <c r="M1423" s="7">
        <f t="shared" si="323"/>
        <v>314213.94918459415</v>
      </c>
      <c r="N1423" s="7">
        <f>IF(ISNA(VLOOKUP(B1423,'Distribution Data'!$G:$H,2,FALSE)),0,VLOOKUP(B1423,'Distribution Data'!$G:$H,2,FALSE))</f>
        <v>0</v>
      </c>
      <c r="O1423" s="16">
        <f>IF(ISNA(INDEX($C1422:$C$3618,MATCH(TRUE,INDEX($C1422:$C$3618&lt;&gt;$C1422,0),0))), O1422, INDEX($C1422:$C$3618,MATCH(TRUE,INDEX($C1422:$C$3618&lt;&gt;$C1422,0),0)))</f>
        <v>3694384436.13241</v>
      </c>
      <c r="P1423" s="16">
        <f t="shared" si="313"/>
        <v>3494687980.1252527</v>
      </c>
      <c r="Q1423" s="27">
        <f t="shared" si="319"/>
        <v>84</v>
      </c>
      <c r="R1423" s="7">
        <f t="shared" si="324"/>
        <v>2377338.7619899684</v>
      </c>
      <c r="S1423" s="7">
        <f t="shared" si="316"/>
        <v>1900303.1409320515</v>
      </c>
      <c r="T1423" s="5">
        <f>VLOOKUP($B1423,'Benchmark Data'!$A:$B,2,FALSE)</f>
        <v>18.88</v>
      </c>
      <c r="U1423" s="12">
        <f t="shared" si="325"/>
        <v>-1.3677225307453609E-2</v>
      </c>
      <c r="V1423" s="7">
        <f t="shared" si="326"/>
        <v>4466675121.8023043</v>
      </c>
    </row>
    <row r="1424" spans="1:22" x14ac:dyDescent="0.25">
      <c r="A1424" s="5">
        <f t="shared" si="317"/>
        <v>2007</v>
      </c>
      <c r="B1424" s="6">
        <f t="shared" si="320"/>
        <v>39364</v>
      </c>
      <c r="C1424" s="7">
        <f>MAX(SUMIFS('Filing Data'!$V:$V,'Filing Data'!$D:$D,'Benchmark Value'!$B1424),C1423)</f>
        <v>3494687980.1252527</v>
      </c>
      <c r="D1424" s="7">
        <f>SUMIFS('Filing Data'!$Z:$Z,'Filing Data'!$D:$D,'Benchmark Value'!$B1424)</f>
        <v>0</v>
      </c>
      <c r="E1424" s="16">
        <f t="shared" si="321"/>
        <v>-59429910.233762808</v>
      </c>
      <c r="F1424" s="10">
        <f>SUM(D$11:D1423)</f>
        <v>-47621346.711108744</v>
      </c>
      <c r="G1424" s="10">
        <f t="shared" si="314"/>
        <v>365</v>
      </c>
      <c r="H1424" s="7">
        <f t="shared" si="322"/>
        <v>-162821.67187332278</v>
      </c>
      <c r="I1424" s="16">
        <f>SUMIFS('Filing Data'!$X:$X,'Filing Data'!$D:$D,'Benchmark Value'!$B1424)</f>
        <v>0</v>
      </c>
      <c r="J1424" s="16">
        <f t="shared" si="318"/>
        <v>114688091.45237686</v>
      </c>
      <c r="K1424" s="10">
        <f>SUM(I$11:I1423)</f>
        <v>85509449.152006909</v>
      </c>
      <c r="L1424" s="27">
        <f t="shared" si="315"/>
        <v>365</v>
      </c>
      <c r="M1424" s="7">
        <f t="shared" si="323"/>
        <v>314213.94918459415</v>
      </c>
      <c r="N1424" s="7">
        <f>IF(ISNA(VLOOKUP(B1424,'Distribution Data'!$G:$H,2,FALSE)),0,VLOOKUP(B1424,'Distribution Data'!$G:$H,2,FALSE))</f>
        <v>0</v>
      </c>
      <c r="O1424" s="16">
        <f>IF(ISNA(INDEX($C1423:$C$3618,MATCH(TRUE,INDEX($C1423:$C$3618&lt;&gt;$C1423,0),0))), O1423, INDEX($C1423:$C$3618,MATCH(TRUE,INDEX($C1423:$C$3618&lt;&gt;$C1423,0),0)))</f>
        <v>3694384436.13241</v>
      </c>
      <c r="P1424" s="16">
        <f t="shared" si="313"/>
        <v>3494687980.1252527</v>
      </c>
      <c r="Q1424" s="27">
        <f t="shared" si="319"/>
        <v>84</v>
      </c>
      <c r="R1424" s="7">
        <f t="shared" si="324"/>
        <v>2377338.7619899684</v>
      </c>
      <c r="S1424" s="7">
        <f t="shared" si="316"/>
        <v>1900303.1409320515</v>
      </c>
      <c r="T1424" s="5">
        <f>VLOOKUP($B1424,'Benchmark Data'!$A:$B,2,FALSE)</f>
        <v>19.03</v>
      </c>
      <c r="U1424" s="12">
        <f t="shared" si="325"/>
        <v>7.9135205907036651E-3</v>
      </c>
      <c r="V1424" s="7">
        <f t="shared" si="326"/>
        <v>4504062780.2541666</v>
      </c>
    </row>
    <row r="1425" spans="1:22" x14ac:dyDescent="0.25">
      <c r="A1425" s="5">
        <f t="shared" si="317"/>
        <v>2007</v>
      </c>
      <c r="B1425" s="6">
        <f t="shared" si="320"/>
        <v>39365</v>
      </c>
      <c r="C1425" s="7">
        <f>MAX(SUMIFS('Filing Data'!$V:$V,'Filing Data'!$D:$D,'Benchmark Value'!$B1425),C1424)</f>
        <v>3494687980.1252527</v>
      </c>
      <c r="D1425" s="7">
        <f>SUMIFS('Filing Data'!$Z:$Z,'Filing Data'!$D:$D,'Benchmark Value'!$B1425)</f>
        <v>0</v>
      </c>
      <c r="E1425" s="16">
        <f t="shared" si="321"/>
        <v>-59429910.233762808</v>
      </c>
      <c r="F1425" s="10">
        <f>SUM(D$11:D1424)</f>
        <v>-47621346.711108744</v>
      </c>
      <c r="G1425" s="10">
        <f t="shared" si="314"/>
        <v>365</v>
      </c>
      <c r="H1425" s="7">
        <f t="shared" si="322"/>
        <v>-162821.67187332278</v>
      </c>
      <c r="I1425" s="16">
        <f>SUMIFS('Filing Data'!$X:$X,'Filing Data'!$D:$D,'Benchmark Value'!$B1425)</f>
        <v>0</v>
      </c>
      <c r="J1425" s="16">
        <f t="shared" si="318"/>
        <v>114688091.45237686</v>
      </c>
      <c r="K1425" s="10">
        <f>SUM(I$11:I1424)</f>
        <v>85509449.152006909</v>
      </c>
      <c r="L1425" s="27">
        <f t="shared" si="315"/>
        <v>365</v>
      </c>
      <c r="M1425" s="7">
        <f t="shared" si="323"/>
        <v>314213.94918459415</v>
      </c>
      <c r="N1425" s="7">
        <f>IF(ISNA(VLOOKUP(B1425,'Distribution Data'!$G:$H,2,FALSE)),0,VLOOKUP(B1425,'Distribution Data'!$G:$H,2,FALSE))</f>
        <v>0</v>
      </c>
      <c r="O1425" s="16">
        <f>IF(ISNA(INDEX($C1424:$C$3618,MATCH(TRUE,INDEX($C1424:$C$3618&lt;&gt;$C1424,0),0))), O1424, INDEX($C1424:$C$3618,MATCH(TRUE,INDEX($C1424:$C$3618&lt;&gt;$C1424,0),0)))</f>
        <v>3694384436.13241</v>
      </c>
      <c r="P1425" s="16">
        <f t="shared" si="313"/>
        <v>3494687980.1252527</v>
      </c>
      <c r="Q1425" s="27">
        <f t="shared" si="319"/>
        <v>84</v>
      </c>
      <c r="R1425" s="7">
        <f t="shared" si="324"/>
        <v>2377338.7619899684</v>
      </c>
      <c r="S1425" s="7">
        <f t="shared" si="316"/>
        <v>1900303.1409320515</v>
      </c>
      <c r="T1425" s="5">
        <f>VLOOKUP($B1425,'Benchmark Data'!$A:$B,2,FALSE)</f>
        <v>19.010000000000002</v>
      </c>
      <c r="U1425" s="12">
        <f t="shared" si="325"/>
        <v>-1.0515248077202785E-3</v>
      </c>
      <c r="V1425" s="7">
        <f t="shared" si="326"/>
        <v>4501229438.8546324</v>
      </c>
    </row>
    <row r="1426" spans="1:22" x14ac:dyDescent="0.25">
      <c r="A1426" s="5">
        <f t="shared" si="317"/>
        <v>2007</v>
      </c>
      <c r="B1426" s="6">
        <f t="shared" si="320"/>
        <v>39366</v>
      </c>
      <c r="C1426" s="7">
        <f>MAX(SUMIFS('Filing Data'!$V:$V,'Filing Data'!$D:$D,'Benchmark Value'!$B1426),C1425)</f>
        <v>3494687980.1252527</v>
      </c>
      <c r="D1426" s="7">
        <f>SUMIFS('Filing Data'!$Z:$Z,'Filing Data'!$D:$D,'Benchmark Value'!$B1426)</f>
        <v>0</v>
      </c>
      <c r="E1426" s="16">
        <f t="shared" si="321"/>
        <v>-59429910.233762808</v>
      </c>
      <c r="F1426" s="10">
        <f>SUM(D$11:D1425)</f>
        <v>-47621346.711108744</v>
      </c>
      <c r="G1426" s="10">
        <f t="shared" si="314"/>
        <v>365</v>
      </c>
      <c r="H1426" s="7">
        <f t="shared" si="322"/>
        <v>-162821.67187332278</v>
      </c>
      <c r="I1426" s="16">
        <f>SUMIFS('Filing Data'!$X:$X,'Filing Data'!$D:$D,'Benchmark Value'!$B1426)</f>
        <v>0</v>
      </c>
      <c r="J1426" s="16">
        <f t="shared" si="318"/>
        <v>114688091.45237686</v>
      </c>
      <c r="K1426" s="10">
        <f>SUM(I$11:I1425)</f>
        <v>85509449.152006909</v>
      </c>
      <c r="L1426" s="27">
        <f t="shared" si="315"/>
        <v>365</v>
      </c>
      <c r="M1426" s="7">
        <f t="shared" si="323"/>
        <v>314213.94918459415</v>
      </c>
      <c r="N1426" s="7">
        <f>IF(ISNA(VLOOKUP(B1426,'Distribution Data'!$G:$H,2,FALSE)),0,VLOOKUP(B1426,'Distribution Data'!$G:$H,2,FALSE))</f>
        <v>0</v>
      </c>
      <c r="O1426" s="16">
        <f>IF(ISNA(INDEX($C1425:$C$3618,MATCH(TRUE,INDEX($C1425:$C$3618&lt;&gt;$C1425,0),0))), O1425, INDEX($C1425:$C$3618,MATCH(TRUE,INDEX($C1425:$C$3618&lt;&gt;$C1425,0),0)))</f>
        <v>3694384436.13241</v>
      </c>
      <c r="P1426" s="16">
        <f t="shared" si="313"/>
        <v>3494687980.1252527</v>
      </c>
      <c r="Q1426" s="27">
        <f t="shared" si="319"/>
        <v>84</v>
      </c>
      <c r="R1426" s="7">
        <f t="shared" si="324"/>
        <v>2377338.7619899684</v>
      </c>
      <c r="S1426" s="7">
        <f t="shared" si="316"/>
        <v>1900303.1409320515</v>
      </c>
      <c r="T1426" s="5">
        <f>VLOOKUP($B1426,'Benchmark Data'!$A:$B,2,FALSE)</f>
        <v>18.89</v>
      </c>
      <c r="U1426" s="12">
        <f t="shared" si="325"/>
        <v>-6.3324749869197068E-3</v>
      </c>
      <c r="V1426" s="7">
        <f t="shared" si="326"/>
        <v>4474715879.1516628</v>
      </c>
    </row>
    <row r="1427" spans="1:22" x14ac:dyDescent="0.25">
      <c r="A1427" s="5">
        <f t="shared" si="317"/>
        <v>2007</v>
      </c>
      <c r="B1427" s="6">
        <f t="shared" si="320"/>
        <v>39367</v>
      </c>
      <c r="C1427" s="7">
        <f>MAX(SUMIFS('Filing Data'!$V:$V,'Filing Data'!$D:$D,'Benchmark Value'!$B1427),C1426)</f>
        <v>3494687980.1252527</v>
      </c>
      <c r="D1427" s="7">
        <f>SUMIFS('Filing Data'!$Z:$Z,'Filing Data'!$D:$D,'Benchmark Value'!$B1427)</f>
        <v>0</v>
      </c>
      <c r="E1427" s="16">
        <f t="shared" si="321"/>
        <v>-59429910.233762808</v>
      </c>
      <c r="F1427" s="10">
        <f>SUM(D$11:D1426)</f>
        <v>-47621346.711108744</v>
      </c>
      <c r="G1427" s="10">
        <f t="shared" si="314"/>
        <v>365</v>
      </c>
      <c r="H1427" s="7">
        <f t="shared" si="322"/>
        <v>-162821.67187332278</v>
      </c>
      <c r="I1427" s="16">
        <f>SUMIFS('Filing Data'!$X:$X,'Filing Data'!$D:$D,'Benchmark Value'!$B1427)</f>
        <v>0</v>
      </c>
      <c r="J1427" s="16">
        <f t="shared" si="318"/>
        <v>114688091.45237686</v>
      </c>
      <c r="K1427" s="10">
        <f>SUM(I$11:I1426)</f>
        <v>85509449.152006909</v>
      </c>
      <c r="L1427" s="27">
        <f t="shared" si="315"/>
        <v>365</v>
      </c>
      <c r="M1427" s="7">
        <f t="shared" si="323"/>
        <v>314213.94918459415</v>
      </c>
      <c r="N1427" s="7">
        <f>IF(ISNA(VLOOKUP(B1427,'Distribution Data'!$G:$H,2,FALSE)),0,VLOOKUP(B1427,'Distribution Data'!$G:$H,2,FALSE))</f>
        <v>0</v>
      </c>
      <c r="O1427" s="16">
        <f>IF(ISNA(INDEX($C1426:$C$3618,MATCH(TRUE,INDEX($C1426:$C$3618&lt;&gt;$C1426,0),0))), O1426, INDEX($C1426:$C$3618,MATCH(TRUE,INDEX($C1426:$C$3618&lt;&gt;$C1426,0),0)))</f>
        <v>3694384436.13241</v>
      </c>
      <c r="P1427" s="16">
        <f t="shared" si="313"/>
        <v>3494687980.1252527</v>
      </c>
      <c r="Q1427" s="27">
        <f t="shared" si="319"/>
        <v>84</v>
      </c>
      <c r="R1427" s="7">
        <f t="shared" si="324"/>
        <v>2377338.7619899684</v>
      </c>
      <c r="S1427" s="7">
        <f t="shared" si="316"/>
        <v>1900303.1409320515</v>
      </c>
      <c r="T1427" s="5">
        <f>VLOOKUP($B1427,'Benchmark Data'!$A:$B,2,FALSE)</f>
        <v>18.739999999999998</v>
      </c>
      <c r="U1427" s="12">
        <f t="shared" si="325"/>
        <v>-7.9724047031422135E-3</v>
      </c>
      <c r="V1427" s="7">
        <f t="shared" si="326"/>
        <v>4441083763.9827614</v>
      </c>
    </row>
    <row r="1428" spans="1:22" x14ac:dyDescent="0.25">
      <c r="A1428" s="5">
        <f t="shared" si="317"/>
        <v>2007</v>
      </c>
      <c r="B1428" s="6">
        <f t="shared" si="320"/>
        <v>39368</v>
      </c>
      <c r="C1428" s="7">
        <f>MAX(SUMIFS('Filing Data'!$V:$V,'Filing Data'!$D:$D,'Benchmark Value'!$B1428),C1427)</f>
        <v>3494687980.1252527</v>
      </c>
      <c r="D1428" s="7">
        <f>SUMIFS('Filing Data'!$Z:$Z,'Filing Data'!$D:$D,'Benchmark Value'!$B1428)</f>
        <v>0</v>
      </c>
      <c r="E1428" s="16">
        <f t="shared" si="321"/>
        <v>-59429910.233762808</v>
      </c>
      <c r="F1428" s="10">
        <f>SUM(D$11:D1427)</f>
        <v>-47621346.711108744</v>
      </c>
      <c r="G1428" s="10">
        <f t="shared" si="314"/>
        <v>365</v>
      </c>
      <c r="H1428" s="7">
        <f t="shared" si="322"/>
        <v>-162821.67187332278</v>
      </c>
      <c r="I1428" s="16">
        <f>SUMIFS('Filing Data'!$X:$X,'Filing Data'!$D:$D,'Benchmark Value'!$B1428)</f>
        <v>0</v>
      </c>
      <c r="J1428" s="16">
        <f t="shared" si="318"/>
        <v>114688091.45237686</v>
      </c>
      <c r="K1428" s="10">
        <f>SUM(I$11:I1427)</f>
        <v>85509449.152006909</v>
      </c>
      <c r="L1428" s="27">
        <f t="shared" si="315"/>
        <v>365</v>
      </c>
      <c r="M1428" s="7">
        <f t="shared" si="323"/>
        <v>314213.94918459415</v>
      </c>
      <c r="N1428" s="7">
        <f>IF(ISNA(VLOOKUP(B1428,'Distribution Data'!$G:$H,2,FALSE)),0,VLOOKUP(B1428,'Distribution Data'!$G:$H,2,FALSE))</f>
        <v>0</v>
      </c>
      <c r="O1428" s="16">
        <f>IF(ISNA(INDEX($C1427:$C$3618,MATCH(TRUE,INDEX($C1427:$C$3618&lt;&gt;$C1427,0),0))), O1427, INDEX($C1427:$C$3618,MATCH(TRUE,INDEX($C1427:$C$3618&lt;&gt;$C1427,0),0)))</f>
        <v>3694384436.13241</v>
      </c>
      <c r="P1428" s="16">
        <f t="shared" si="313"/>
        <v>3494687980.1252527</v>
      </c>
      <c r="Q1428" s="27">
        <f t="shared" si="319"/>
        <v>84</v>
      </c>
      <c r="R1428" s="7">
        <f t="shared" si="324"/>
        <v>2377338.7619899684</v>
      </c>
      <c r="S1428" s="7">
        <f t="shared" si="316"/>
        <v>1900303.1409320515</v>
      </c>
      <c r="T1428" s="5">
        <f>VLOOKUP($B1428,'Benchmark Data'!$A:$B,2,FALSE)</f>
        <v>18.739999999999998</v>
      </c>
      <c r="U1428" s="12">
        <f t="shared" si="325"/>
        <v>0</v>
      </c>
      <c r="V1428" s="7">
        <f t="shared" si="326"/>
        <v>4442984067.1236935</v>
      </c>
    </row>
    <row r="1429" spans="1:22" x14ac:dyDescent="0.25">
      <c r="A1429" s="5">
        <f t="shared" si="317"/>
        <v>2007</v>
      </c>
      <c r="B1429" s="6">
        <f t="shared" si="320"/>
        <v>39369</v>
      </c>
      <c r="C1429" s="7">
        <f>MAX(SUMIFS('Filing Data'!$V:$V,'Filing Data'!$D:$D,'Benchmark Value'!$B1429),C1428)</f>
        <v>3494687980.1252527</v>
      </c>
      <c r="D1429" s="7">
        <f>SUMIFS('Filing Data'!$Z:$Z,'Filing Data'!$D:$D,'Benchmark Value'!$B1429)</f>
        <v>0</v>
      </c>
      <c r="E1429" s="16">
        <f t="shared" si="321"/>
        <v>-59429910.233762808</v>
      </c>
      <c r="F1429" s="10">
        <f>SUM(D$11:D1428)</f>
        <v>-47621346.711108744</v>
      </c>
      <c r="G1429" s="10">
        <f t="shared" si="314"/>
        <v>365</v>
      </c>
      <c r="H1429" s="7">
        <f t="shared" si="322"/>
        <v>-162821.67187332278</v>
      </c>
      <c r="I1429" s="16">
        <f>SUMIFS('Filing Data'!$X:$X,'Filing Data'!$D:$D,'Benchmark Value'!$B1429)</f>
        <v>0</v>
      </c>
      <c r="J1429" s="16">
        <f t="shared" si="318"/>
        <v>114688091.45237686</v>
      </c>
      <c r="K1429" s="10">
        <f>SUM(I$11:I1428)</f>
        <v>85509449.152006909</v>
      </c>
      <c r="L1429" s="27">
        <f t="shared" si="315"/>
        <v>365</v>
      </c>
      <c r="M1429" s="7">
        <f t="shared" si="323"/>
        <v>314213.94918459415</v>
      </c>
      <c r="N1429" s="7">
        <f>IF(ISNA(VLOOKUP(B1429,'Distribution Data'!$G:$H,2,FALSE)),0,VLOOKUP(B1429,'Distribution Data'!$G:$H,2,FALSE))</f>
        <v>0</v>
      </c>
      <c r="O1429" s="16">
        <f>IF(ISNA(INDEX($C1428:$C$3618,MATCH(TRUE,INDEX($C1428:$C$3618&lt;&gt;$C1428,0),0))), O1428, INDEX($C1428:$C$3618,MATCH(TRUE,INDEX($C1428:$C$3618&lt;&gt;$C1428,0),0)))</f>
        <v>3694384436.13241</v>
      </c>
      <c r="P1429" s="16">
        <f t="shared" si="313"/>
        <v>3494687980.1252527</v>
      </c>
      <c r="Q1429" s="27">
        <f t="shared" si="319"/>
        <v>84</v>
      </c>
      <c r="R1429" s="7">
        <f t="shared" si="324"/>
        <v>2377338.7619899684</v>
      </c>
      <c r="S1429" s="7">
        <f t="shared" si="316"/>
        <v>1900303.1409320515</v>
      </c>
      <c r="T1429" s="5">
        <f>VLOOKUP($B1429,'Benchmark Data'!$A:$B,2,FALSE)</f>
        <v>18.739999999999998</v>
      </c>
      <c r="U1429" s="12">
        <f t="shared" si="325"/>
        <v>0</v>
      </c>
      <c r="V1429" s="7">
        <f t="shared" si="326"/>
        <v>4444884370.2646255</v>
      </c>
    </row>
    <row r="1430" spans="1:22" x14ac:dyDescent="0.25">
      <c r="A1430" s="5">
        <f t="shared" si="317"/>
        <v>2007</v>
      </c>
      <c r="B1430" s="6">
        <f t="shared" si="320"/>
        <v>39370</v>
      </c>
      <c r="C1430" s="7">
        <f>MAX(SUMIFS('Filing Data'!$V:$V,'Filing Data'!$D:$D,'Benchmark Value'!$B1430),C1429)</f>
        <v>3494687980.1252527</v>
      </c>
      <c r="D1430" s="7">
        <f>SUMIFS('Filing Data'!$Z:$Z,'Filing Data'!$D:$D,'Benchmark Value'!$B1430)</f>
        <v>0</v>
      </c>
      <c r="E1430" s="16">
        <f t="shared" si="321"/>
        <v>-59429910.233762808</v>
      </c>
      <c r="F1430" s="10">
        <f>SUM(D$11:D1429)</f>
        <v>-47621346.711108744</v>
      </c>
      <c r="G1430" s="10">
        <f t="shared" si="314"/>
        <v>365</v>
      </c>
      <c r="H1430" s="7">
        <f t="shared" si="322"/>
        <v>-162821.67187332278</v>
      </c>
      <c r="I1430" s="16">
        <f>SUMIFS('Filing Data'!$X:$X,'Filing Data'!$D:$D,'Benchmark Value'!$B1430)</f>
        <v>0</v>
      </c>
      <c r="J1430" s="16">
        <f t="shared" si="318"/>
        <v>114688091.45237686</v>
      </c>
      <c r="K1430" s="10">
        <f>SUM(I$11:I1429)</f>
        <v>85509449.152006909</v>
      </c>
      <c r="L1430" s="27">
        <f t="shared" si="315"/>
        <v>365</v>
      </c>
      <c r="M1430" s="7">
        <f t="shared" si="323"/>
        <v>314213.94918459415</v>
      </c>
      <c r="N1430" s="7">
        <f>IF(ISNA(VLOOKUP(B1430,'Distribution Data'!$G:$H,2,FALSE)),0,VLOOKUP(B1430,'Distribution Data'!$G:$H,2,FALSE))</f>
        <v>0</v>
      </c>
      <c r="O1430" s="16">
        <f>IF(ISNA(INDEX($C1429:$C$3618,MATCH(TRUE,INDEX($C1429:$C$3618&lt;&gt;$C1429,0),0))), O1429, INDEX($C1429:$C$3618,MATCH(TRUE,INDEX($C1429:$C$3618&lt;&gt;$C1429,0),0)))</f>
        <v>3694384436.13241</v>
      </c>
      <c r="P1430" s="16">
        <f t="shared" si="313"/>
        <v>3494687980.1252527</v>
      </c>
      <c r="Q1430" s="27">
        <f t="shared" si="319"/>
        <v>84</v>
      </c>
      <c r="R1430" s="7">
        <f t="shared" si="324"/>
        <v>2377338.7619899684</v>
      </c>
      <c r="S1430" s="7">
        <f t="shared" si="316"/>
        <v>1900303.1409320515</v>
      </c>
      <c r="T1430" s="5">
        <f>VLOOKUP($B1430,'Benchmark Data'!$A:$B,2,FALSE)</f>
        <v>18.34</v>
      </c>
      <c r="U1430" s="12">
        <f t="shared" si="325"/>
        <v>-2.1575809981957315E-2</v>
      </c>
      <c r="V1430" s="7">
        <f t="shared" si="326"/>
        <v>4351909873.6133566</v>
      </c>
    </row>
    <row r="1431" spans="1:22" x14ac:dyDescent="0.25">
      <c r="A1431" s="5">
        <f t="shared" si="317"/>
        <v>2007</v>
      </c>
      <c r="B1431" s="6">
        <f t="shared" si="320"/>
        <v>39371</v>
      </c>
      <c r="C1431" s="7">
        <f>MAX(SUMIFS('Filing Data'!$V:$V,'Filing Data'!$D:$D,'Benchmark Value'!$B1431),C1430)</f>
        <v>3494687980.1252527</v>
      </c>
      <c r="D1431" s="7">
        <f>SUMIFS('Filing Data'!$Z:$Z,'Filing Data'!$D:$D,'Benchmark Value'!$B1431)</f>
        <v>0</v>
      </c>
      <c r="E1431" s="16">
        <f t="shared" si="321"/>
        <v>-59429910.233762808</v>
      </c>
      <c r="F1431" s="10">
        <f>SUM(D$11:D1430)</f>
        <v>-47621346.711108744</v>
      </c>
      <c r="G1431" s="10">
        <f t="shared" si="314"/>
        <v>365</v>
      </c>
      <c r="H1431" s="7">
        <f t="shared" si="322"/>
        <v>-162821.67187332278</v>
      </c>
      <c r="I1431" s="16">
        <f>SUMIFS('Filing Data'!$X:$X,'Filing Data'!$D:$D,'Benchmark Value'!$B1431)</f>
        <v>0</v>
      </c>
      <c r="J1431" s="16">
        <f t="shared" si="318"/>
        <v>114688091.45237686</v>
      </c>
      <c r="K1431" s="10">
        <f>SUM(I$11:I1430)</f>
        <v>85509449.152006909</v>
      </c>
      <c r="L1431" s="27">
        <f t="shared" si="315"/>
        <v>365</v>
      </c>
      <c r="M1431" s="7">
        <f t="shared" si="323"/>
        <v>314213.94918459415</v>
      </c>
      <c r="N1431" s="7">
        <f>IF(ISNA(VLOOKUP(B1431,'Distribution Data'!$G:$H,2,FALSE)),0,VLOOKUP(B1431,'Distribution Data'!$G:$H,2,FALSE))</f>
        <v>0</v>
      </c>
      <c r="O1431" s="16">
        <f>IF(ISNA(INDEX($C1430:$C$3618,MATCH(TRUE,INDEX($C1430:$C$3618&lt;&gt;$C1430,0),0))), O1430, INDEX($C1430:$C$3618,MATCH(TRUE,INDEX($C1430:$C$3618&lt;&gt;$C1430,0),0)))</f>
        <v>3694384436.13241</v>
      </c>
      <c r="P1431" s="16">
        <f t="shared" si="313"/>
        <v>3494687980.1252527</v>
      </c>
      <c r="Q1431" s="27">
        <f t="shared" si="319"/>
        <v>84</v>
      </c>
      <c r="R1431" s="7">
        <f t="shared" si="324"/>
        <v>2377338.7619899684</v>
      </c>
      <c r="S1431" s="7">
        <f t="shared" si="316"/>
        <v>1900303.1409320515</v>
      </c>
      <c r="T1431" s="5">
        <f>VLOOKUP($B1431,'Benchmark Data'!$A:$B,2,FALSE)</f>
        <v>18.09</v>
      </c>
      <c r="U1431" s="12">
        <f t="shared" si="325"/>
        <v>-1.3725167421115072E-2</v>
      </c>
      <c r="V1431" s="7">
        <f t="shared" si="326"/>
        <v>4294487523.0790792</v>
      </c>
    </row>
    <row r="1432" spans="1:22" x14ac:dyDescent="0.25">
      <c r="A1432" s="5">
        <f t="shared" si="317"/>
        <v>2007</v>
      </c>
      <c r="B1432" s="6">
        <f t="shared" si="320"/>
        <v>39372</v>
      </c>
      <c r="C1432" s="7">
        <f>MAX(SUMIFS('Filing Data'!$V:$V,'Filing Data'!$D:$D,'Benchmark Value'!$B1432),C1431)</f>
        <v>3494687980.1252527</v>
      </c>
      <c r="D1432" s="7">
        <f>SUMIFS('Filing Data'!$Z:$Z,'Filing Data'!$D:$D,'Benchmark Value'!$B1432)</f>
        <v>0</v>
      </c>
      <c r="E1432" s="16">
        <f t="shared" si="321"/>
        <v>-59429910.233762808</v>
      </c>
      <c r="F1432" s="10">
        <f>SUM(D$11:D1431)</f>
        <v>-47621346.711108744</v>
      </c>
      <c r="G1432" s="10">
        <f t="shared" si="314"/>
        <v>365</v>
      </c>
      <c r="H1432" s="7">
        <f t="shared" si="322"/>
        <v>-162821.67187332278</v>
      </c>
      <c r="I1432" s="16">
        <f>SUMIFS('Filing Data'!$X:$X,'Filing Data'!$D:$D,'Benchmark Value'!$B1432)</f>
        <v>0</v>
      </c>
      <c r="J1432" s="16">
        <f t="shared" si="318"/>
        <v>114688091.45237686</v>
      </c>
      <c r="K1432" s="10">
        <f>SUM(I$11:I1431)</f>
        <v>85509449.152006909</v>
      </c>
      <c r="L1432" s="27">
        <f t="shared" si="315"/>
        <v>365</v>
      </c>
      <c r="M1432" s="7">
        <f t="shared" si="323"/>
        <v>314213.94918459415</v>
      </c>
      <c r="N1432" s="7">
        <f>IF(ISNA(VLOOKUP(B1432,'Distribution Data'!$G:$H,2,FALSE)),0,VLOOKUP(B1432,'Distribution Data'!$G:$H,2,FALSE))</f>
        <v>0</v>
      </c>
      <c r="O1432" s="16">
        <f>IF(ISNA(INDEX($C1431:$C$3618,MATCH(TRUE,INDEX($C1431:$C$3618&lt;&gt;$C1431,0),0))), O1431, INDEX($C1431:$C$3618,MATCH(TRUE,INDEX($C1431:$C$3618&lt;&gt;$C1431,0),0)))</f>
        <v>3694384436.13241</v>
      </c>
      <c r="P1432" s="16">
        <f t="shared" si="313"/>
        <v>3494687980.1252527</v>
      </c>
      <c r="Q1432" s="27">
        <f t="shared" si="319"/>
        <v>84</v>
      </c>
      <c r="R1432" s="7">
        <f t="shared" si="324"/>
        <v>2377338.7619899684</v>
      </c>
      <c r="S1432" s="7">
        <f t="shared" si="316"/>
        <v>1900303.1409320515</v>
      </c>
      <c r="T1432" s="5">
        <f>VLOOKUP($B1432,'Benchmark Data'!$A:$B,2,FALSE)</f>
        <v>18.05</v>
      </c>
      <c r="U1432" s="12">
        <f t="shared" si="325"/>
        <v>-2.2136146283138289E-3</v>
      </c>
      <c r="V1432" s="7">
        <f t="shared" si="326"/>
        <v>4286891999.7455411</v>
      </c>
    </row>
    <row r="1433" spans="1:22" x14ac:dyDescent="0.25">
      <c r="A1433" s="5">
        <f t="shared" si="317"/>
        <v>2007</v>
      </c>
      <c r="B1433" s="6">
        <f t="shared" si="320"/>
        <v>39373</v>
      </c>
      <c r="C1433" s="7">
        <f>MAX(SUMIFS('Filing Data'!$V:$V,'Filing Data'!$D:$D,'Benchmark Value'!$B1433),C1432)</f>
        <v>3494687980.1252527</v>
      </c>
      <c r="D1433" s="7">
        <f>SUMIFS('Filing Data'!$Z:$Z,'Filing Data'!$D:$D,'Benchmark Value'!$B1433)</f>
        <v>0</v>
      </c>
      <c r="E1433" s="16">
        <f t="shared" si="321"/>
        <v>-59429910.233762808</v>
      </c>
      <c r="F1433" s="10">
        <f>SUM(D$11:D1432)</f>
        <v>-47621346.711108744</v>
      </c>
      <c r="G1433" s="10">
        <f t="shared" si="314"/>
        <v>365</v>
      </c>
      <c r="H1433" s="7">
        <f t="shared" si="322"/>
        <v>-162821.67187332278</v>
      </c>
      <c r="I1433" s="16">
        <f>SUMIFS('Filing Data'!$X:$X,'Filing Data'!$D:$D,'Benchmark Value'!$B1433)</f>
        <v>0</v>
      </c>
      <c r="J1433" s="16">
        <f t="shared" si="318"/>
        <v>114688091.45237686</v>
      </c>
      <c r="K1433" s="10">
        <f>SUM(I$11:I1432)</f>
        <v>85509449.152006909</v>
      </c>
      <c r="L1433" s="27">
        <f t="shared" si="315"/>
        <v>365</v>
      </c>
      <c r="M1433" s="7">
        <f t="shared" si="323"/>
        <v>314213.94918459415</v>
      </c>
      <c r="N1433" s="7">
        <f>IF(ISNA(VLOOKUP(B1433,'Distribution Data'!$G:$H,2,FALSE)),0,VLOOKUP(B1433,'Distribution Data'!$G:$H,2,FALSE))</f>
        <v>0</v>
      </c>
      <c r="O1433" s="16">
        <f>IF(ISNA(INDEX($C1432:$C$3618,MATCH(TRUE,INDEX($C1432:$C$3618&lt;&gt;$C1432,0),0))), O1432, INDEX($C1432:$C$3618,MATCH(TRUE,INDEX($C1432:$C$3618&lt;&gt;$C1432,0),0)))</f>
        <v>3694384436.13241</v>
      </c>
      <c r="P1433" s="16">
        <f t="shared" si="313"/>
        <v>3494687980.1252527</v>
      </c>
      <c r="Q1433" s="27">
        <f t="shared" si="319"/>
        <v>84</v>
      </c>
      <c r="R1433" s="7">
        <f t="shared" si="324"/>
        <v>2377338.7619899684</v>
      </c>
      <c r="S1433" s="7">
        <f t="shared" si="316"/>
        <v>1900303.1409320515</v>
      </c>
      <c r="T1433" s="5">
        <f>VLOOKUP($B1433,'Benchmark Data'!$A:$B,2,FALSE)</f>
        <v>18.100000000000001</v>
      </c>
      <c r="U1433" s="12">
        <f t="shared" si="325"/>
        <v>2.76625349289011E-3</v>
      </c>
      <c r="V1433" s="7">
        <f t="shared" si="326"/>
        <v>4300667349.9771805</v>
      </c>
    </row>
    <row r="1434" spans="1:22" x14ac:dyDescent="0.25">
      <c r="A1434" s="5">
        <f t="shared" si="317"/>
        <v>2007</v>
      </c>
      <c r="B1434" s="6">
        <f t="shared" si="320"/>
        <v>39374</v>
      </c>
      <c r="C1434" s="7">
        <f>MAX(SUMIFS('Filing Data'!$V:$V,'Filing Data'!$D:$D,'Benchmark Value'!$B1434),C1433)</f>
        <v>3494687980.1252527</v>
      </c>
      <c r="D1434" s="7">
        <f>SUMIFS('Filing Data'!$Z:$Z,'Filing Data'!$D:$D,'Benchmark Value'!$B1434)</f>
        <v>0</v>
      </c>
      <c r="E1434" s="16">
        <f t="shared" si="321"/>
        <v>-59429910.233762808</v>
      </c>
      <c r="F1434" s="10">
        <f>SUM(D$11:D1433)</f>
        <v>-47621346.711108744</v>
      </c>
      <c r="G1434" s="10">
        <f t="shared" si="314"/>
        <v>365</v>
      </c>
      <c r="H1434" s="7">
        <f t="shared" si="322"/>
        <v>-162821.67187332278</v>
      </c>
      <c r="I1434" s="16">
        <f>SUMIFS('Filing Data'!$X:$X,'Filing Data'!$D:$D,'Benchmark Value'!$B1434)</f>
        <v>0</v>
      </c>
      <c r="J1434" s="16">
        <f t="shared" si="318"/>
        <v>114688091.45237686</v>
      </c>
      <c r="K1434" s="10">
        <f>SUM(I$11:I1433)</f>
        <v>85509449.152006909</v>
      </c>
      <c r="L1434" s="27">
        <f t="shared" si="315"/>
        <v>365</v>
      </c>
      <c r="M1434" s="7">
        <f t="shared" si="323"/>
        <v>314213.94918459415</v>
      </c>
      <c r="N1434" s="7">
        <f>IF(ISNA(VLOOKUP(B1434,'Distribution Data'!$G:$H,2,FALSE)),0,VLOOKUP(B1434,'Distribution Data'!$G:$H,2,FALSE))</f>
        <v>0</v>
      </c>
      <c r="O1434" s="16">
        <f>IF(ISNA(INDEX($C1433:$C$3618,MATCH(TRUE,INDEX($C1433:$C$3618&lt;&gt;$C1433,0),0))), O1433, INDEX($C1433:$C$3618,MATCH(TRUE,INDEX($C1433:$C$3618&lt;&gt;$C1433,0),0)))</f>
        <v>3694384436.13241</v>
      </c>
      <c r="P1434" s="16">
        <f t="shared" si="313"/>
        <v>3494687980.1252527</v>
      </c>
      <c r="Q1434" s="27">
        <f t="shared" si="319"/>
        <v>84</v>
      </c>
      <c r="R1434" s="7">
        <f t="shared" si="324"/>
        <v>2377338.7619899684</v>
      </c>
      <c r="S1434" s="7">
        <f t="shared" si="316"/>
        <v>1900303.1409320515</v>
      </c>
      <c r="T1434" s="5">
        <f>VLOOKUP($B1434,'Benchmark Data'!$A:$B,2,FALSE)</f>
        <v>17.46</v>
      </c>
      <c r="U1434" s="12">
        <f t="shared" si="325"/>
        <v>-3.5999387860323986E-2</v>
      </c>
      <c r="V1434" s="7">
        <f t="shared" si="326"/>
        <v>4150499857.3178144</v>
      </c>
    </row>
    <row r="1435" spans="1:22" x14ac:dyDescent="0.25">
      <c r="A1435" s="5">
        <f t="shared" si="317"/>
        <v>2007</v>
      </c>
      <c r="B1435" s="6">
        <f t="shared" si="320"/>
        <v>39375</v>
      </c>
      <c r="C1435" s="7">
        <f>MAX(SUMIFS('Filing Data'!$V:$V,'Filing Data'!$D:$D,'Benchmark Value'!$B1435),C1434)</f>
        <v>3494687980.1252527</v>
      </c>
      <c r="D1435" s="7">
        <f>SUMIFS('Filing Data'!$Z:$Z,'Filing Data'!$D:$D,'Benchmark Value'!$B1435)</f>
        <v>0</v>
      </c>
      <c r="E1435" s="16">
        <f t="shared" si="321"/>
        <v>-59429910.233762808</v>
      </c>
      <c r="F1435" s="10">
        <f>SUM(D$11:D1434)</f>
        <v>-47621346.711108744</v>
      </c>
      <c r="G1435" s="10">
        <f t="shared" si="314"/>
        <v>365</v>
      </c>
      <c r="H1435" s="7">
        <f t="shared" si="322"/>
        <v>-162821.67187332278</v>
      </c>
      <c r="I1435" s="16">
        <f>SUMIFS('Filing Data'!$X:$X,'Filing Data'!$D:$D,'Benchmark Value'!$B1435)</f>
        <v>0</v>
      </c>
      <c r="J1435" s="16">
        <f t="shared" si="318"/>
        <v>114688091.45237686</v>
      </c>
      <c r="K1435" s="10">
        <f>SUM(I$11:I1434)</f>
        <v>85509449.152006909</v>
      </c>
      <c r="L1435" s="27">
        <f t="shared" si="315"/>
        <v>365</v>
      </c>
      <c r="M1435" s="7">
        <f t="shared" si="323"/>
        <v>314213.94918459415</v>
      </c>
      <c r="N1435" s="7">
        <f>IF(ISNA(VLOOKUP(B1435,'Distribution Data'!$G:$H,2,FALSE)),0,VLOOKUP(B1435,'Distribution Data'!$G:$H,2,FALSE))</f>
        <v>0</v>
      </c>
      <c r="O1435" s="16">
        <f>IF(ISNA(INDEX($C1434:$C$3618,MATCH(TRUE,INDEX($C1434:$C$3618&lt;&gt;$C1434,0),0))), O1434, INDEX($C1434:$C$3618,MATCH(TRUE,INDEX($C1434:$C$3618&lt;&gt;$C1434,0),0)))</f>
        <v>3694384436.13241</v>
      </c>
      <c r="P1435" s="16">
        <f t="shared" si="313"/>
        <v>3494687980.1252527</v>
      </c>
      <c r="Q1435" s="27">
        <f t="shared" si="319"/>
        <v>84</v>
      </c>
      <c r="R1435" s="7">
        <f t="shared" si="324"/>
        <v>2377338.7619899684</v>
      </c>
      <c r="S1435" s="7">
        <f t="shared" si="316"/>
        <v>1900303.1409320515</v>
      </c>
      <c r="T1435" s="5">
        <f>VLOOKUP($B1435,'Benchmark Data'!$A:$B,2,FALSE)</f>
        <v>17.46</v>
      </c>
      <c r="U1435" s="12">
        <f t="shared" si="325"/>
        <v>0</v>
      </c>
      <c r="V1435" s="7">
        <f t="shared" si="326"/>
        <v>4152400160.4587464</v>
      </c>
    </row>
    <row r="1436" spans="1:22" x14ac:dyDescent="0.25">
      <c r="A1436" s="5">
        <f t="shared" si="317"/>
        <v>2007</v>
      </c>
      <c r="B1436" s="6">
        <f t="shared" si="320"/>
        <v>39376</v>
      </c>
      <c r="C1436" s="7">
        <f>MAX(SUMIFS('Filing Data'!$V:$V,'Filing Data'!$D:$D,'Benchmark Value'!$B1436),C1435)</f>
        <v>3494687980.1252527</v>
      </c>
      <c r="D1436" s="7">
        <f>SUMIFS('Filing Data'!$Z:$Z,'Filing Data'!$D:$D,'Benchmark Value'!$B1436)</f>
        <v>0</v>
      </c>
      <c r="E1436" s="16">
        <f t="shared" si="321"/>
        <v>-59429910.233762808</v>
      </c>
      <c r="F1436" s="10">
        <f>SUM(D$11:D1435)</f>
        <v>-47621346.711108744</v>
      </c>
      <c r="G1436" s="10">
        <f t="shared" si="314"/>
        <v>365</v>
      </c>
      <c r="H1436" s="7">
        <f t="shared" si="322"/>
        <v>-162821.67187332278</v>
      </c>
      <c r="I1436" s="16">
        <f>SUMIFS('Filing Data'!$X:$X,'Filing Data'!$D:$D,'Benchmark Value'!$B1436)</f>
        <v>0</v>
      </c>
      <c r="J1436" s="16">
        <f t="shared" si="318"/>
        <v>114688091.45237686</v>
      </c>
      <c r="K1436" s="10">
        <f>SUM(I$11:I1435)</f>
        <v>85509449.152006909</v>
      </c>
      <c r="L1436" s="27">
        <f t="shared" si="315"/>
        <v>365</v>
      </c>
      <c r="M1436" s="7">
        <f t="shared" si="323"/>
        <v>314213.94918459415</v>
      </c>
      <c r="N1436" s="7">
        <f>IF(ISNA(VLOOKUP(B1436,'Distribution Data'!$G:$H,2,FALSE)),0,VLOOKUP(B1436,'Distribution Data'!$G:$H,2,FALSE))</f>
        <v>0</v>
      </c>
      <c r="O1436" s="16">
        <f>IF(ISNA(INDEX($C1435:$C$3618,MATCH(TRUE,INDEX($C1435:$C$3618&lt;&gt;$C1435,0),0))), O1435, INDEX($C1435:$C$3618,MATCH(TRUE,INDEX($C1435:$C$3618&lt;&gt;$C1435,0),0)))</f>
        <v>3694384436.13241</v>
      </c>
      <c r="P1436" s="16">
        <f t="shared" si="313"/>
        <v>3494687980.1252527</v>
      </c>
      <c r="Q1436" s="27">
        <f t="shared" si="319"/>
        <v>84</v>
      </c>
      <c r="R1436" s="7">
        <f t="shared" si="324"/>
        <v>2377338.7619899684</v>
      </c>
      <c r="S1436" s="7">
        <f t="shared" si="316"/>
        <v>1900303.1409320515</v>
      </c>
      <c r="T1436" s="5">
        <f>VLOOKUP($B1436,'Benchmark Data'!$A:$B,2,FALSE)</f>
        <v>17.46</v>
      </c>
      <c r="U1436" s="12">
        <f t="shared" si="325"/>
        <v>0</v>
      </c>
      <c r="V1436" s="7">
        <f t="shared" si="326"/>
        <v>4154300463.5996785</v>
      </c>
    </row>
    <row r="1437" spans="1:22" x14ac:dyDescent="0.25">
      <c r="A1437" s="5">
        <f t="shared" si="317"/>
        <v>2007</v>
      </c>
      <c r="B1437" s="6">
        <f t="shared" si="320"/>
        <v>39377</v>
      </c>
      <c r="C1437" s="7">
        <f>MAX(SUMIFS('Filing Data'!$V:$V,'Filing Data'!$D:$D,'Benchmark Value'!$B1437),C1436)</f>
        <v>3494687980.1252527</v>
      </c>
      <c r="D1437" s="7">
        <f>SUMIFS('Filing Data'!$Z:$Z,'Filing Data'!$D:$D,'Benchmark Value'!$B1437)</f>
        <v>0</v>
      </c>
      <c r="E1437" s="16">
        <f t="shared" si="321"/>
        <v>-59429910.233762808</v>
      </c>
      <c r="F1437" s="10">
        <f>SUM(D$11:D1436)</f>
        <v>-47621346.711108744</v>
      </c>
      <c r="G1437" s="10">
        <f t="shared" si="314"/>
        <v>365</v>
      </c>
      <c r="H1437" s="7">
        <f t="shared" si="322"/>
        <v>-162821.67187332278</v>
      </c>
      <c r="I1437" s="16">
        <f>SUMIFS('Filing Data'!$X:$X,'Filing Data'!$D:$D,'Benchmark Value'!$B1437)</f>
        <v>0</v>
      </c>
      <c r="J1437" s="16">
        <f t="shared" si="318"/>
        <v>114688091.45237686</v>
      </c>
      <c r="K1437" s="10">
        <f>SUM(I$11:I1436)</f>
        <v>85509449.152006909</v>
      </c>
      <c r="L1437" s="27">
        <f t="shared" si="315"/>
        <v>365</v>
      </c>
      <c r="M1437" s="7">
        <f t="shared" si="323"/>
        <v>314213.94918459415</v>
      </c>
      <c r="N1437" s="7">
        <f>IF(ISNA(VLOOKUP(B1437,'Distribution Data'!$G:$H,2,FALSE)),0,VLOOKUP(B1437,'Distribution Data'!$G:$H,2,FALSE))</f>
        <v>0</v>
      </c>
      <c r="O1437" s="16">
        <f>IF(ISNA(INDEX($C1436:$C$3618,MATCH(TRUE,INDEX($C1436:$C$3618&lt;&gt;$C1436,0),0))), O1436, INDEX($C1436:$C$3618,MATCH(TRUE,INDEX($C1436:$C$3618&lt;&gt;$C1436,0),0)))</f>
        <v>3694384436.13241</v>
      </c>
      <c r="P1437" s="16">
        <f t="shared" si="313"/>
        <v>3494687980.1252527</v>
      </c>
      <c r="Q1437" s="27">
        <f t="shared" si="319"/>
        <v>84</v>
      </c>
      <c r="R1437" s="7">
        <f t="shared" si="324"/>
        <v>2377338.7619899684</v>
      </c>
      <c r="S1437" s="7">
        <f t="shared" si="316"/>
        <v>1900303.1409320515</v>
      </c>
      <c r="T1437" s="5">
        <f>VLOOKUP($B1437,'Benchmark Data'!$A:$B,2,FALSE)</f>
        <v>17.670000000000002</v>
      </c>
      <c r="U1437" s="12">
        <f t="shared" si="325"/>
        <v>1.1955735920148841E-2</v>
      </c>
      <c r="V1437" s="7">
        <f t="shared" si="326"/>
        <v>4206166579.876689</v>
      </c>
    </row>
    <row r="1438" spans="1:22" x14ac:dyDescent="0.25">
      <c r="A1438" s="5">
        <f t="shared" si="317"/>
        <v>2007</v>
      </c>
      <c r="B1438" s="6">
        <f t="shared" si="320"/>
        <v>39378</v>
      </c>
      <c r="C1438" s="7">
        <f>MAX(SUMIFS('Filing Data'!$V:$V,'Filing Data'!$D:$D,'Benchmark Value'!$B1438),C1437)</f>
        <v>3494687980.1252527</v>
      </c>
      <c r="D1438" s="7">
        <f>SUMIFS('Filing Data'!$Z:$Z,'Filing Data'!$D:$D,'Benchmark Value'!$B1438)</f>
        <v>0</v>
      </c>
      <c r="E1438" s="16">
        <f t="shared" si="321"/>
        <v>-59429910.233762808</v>
      </c>
      <c r="F1438" s="10">
        <f>SUM(D$11:D1437)</f>
        <v>-47621346.711108744</v>
      </c>
      <c r="G1438" s="10">
        <f t="shared" si="314"/>
        <v>365</v>
      </c>
      <c r="H1438" s="7">
        <f t="shared" si="322"/>
        <v>-162821.67187332278</v>
      </c>
      <c r="I1438" s="16">
        <f>SUMIFS('Filing Data'!$X:$X,'Filing Data'!$D:$D,'Benchmark Value'!$B1438)</f>
        <v>0</v>
      </c>
      <c r="J1438" s="16">
        <f t="shared" si="318"/>
        <v>114688091.45237686</v>
      </c>
      <c r="K1438" s="10">
        <f>SUM(I$11:I1437)</f>
        <v>85509449.152006909</v>
      </c>
      <c r="L1438" s="27">
        <f t="shared" si="315"/>
        <v>365</v>
      </c>
      <c r="M1438" s="7">
        <f t="shared" si="323"/>
        <v>314213.94918459415</v>
      </c>
      <c r="N1438" s="7">
        <f>IF(ISNA(VLOOKUP(B1438,'Distribution Data'!$G:$H,2,FALSE)),0,VLOOKUP(B1438,'Distribution Data'!$G:$H,2,FALSE))</f>
        <v>0</v>
      </c>
      <c r="O1438" s="16">
        <f>IF(ISNA(INDEX($C1437:$C$3618,MATCH(TRUE,INDEX($C1437:$C$3618&lt;&gt;$C1437,0),0))), O1437, INDEX($C1437:$C$3618,MATCH(TRUE,INDEX($C1437:$C$3618&lt;&gt;$C1437,0),0)))</f>
        <v>3694384436.13241</v>
      </c>
      <c r="P1438" s="16">
        <f t="shared" si="313"/>
        <v>3494687980.1252527</v>
      </c>
      <c r="Q1438" s="27">
        <f t="shared" si="319"/>
        <v>84</v>
      </c>
      <c r="R1438" s="7">
        <f t="shared" si="324"/>
        <v>2377338.7619899684</v>
      </c>
      <c r="S1438" s="7">
        <f t="shared" si="316"/>
        <v>1900303.1409320515</v>
      </c>
      <c r="T1438" s="5">
        <f>VLOOKUP($B1438,'Benchmark Data'!$A:$B,2,FALSE)</f>
        <v>17.850000000000001</v>
      </c>
      <c r="U1438" s="12">
        <f t="shared" si="325"/>
        <v>1.013522189404293E-2</v>
      </c>
      <c r="V1438" s="7">
        <f t="shared" si="326"/>
        <v>4250914080.7752776</v>
      </c>
    </row>
    <row r="1439" spans="1:22" x14ac:dyDescent="0.25">
      <c r="A1439" s="5">
        <f t="shared" si="317"/>
        <v>2007</v>
      </c>
      <c r="B1439" s="6">
        <f t="shared" si="320"/>
        <v>39379</v>
      </c>
      <c r="C1439" s="7">
        <f>MAX(SUMIFS('Filing Data'!$V:$V,'Filing Data'!$D:$D,'Benchmark Value'!$B1439),C1438)</f>
        <v>3494687980.1252527</v>
      </c>
      <c r="D1439" s="7">
        <f>SUMIFS('Filing Data'!$Z:$Z,'Filing Data'!$D:$D,'Benchmark Value'!$B1439)</f>
        <v>0</v>
      </c>
      <c r="E1439" s="16">
        <f t="shared" si="321"/>
        <v>-59429910.233762808</v>
      </c>
      <c r="F1439" s="10">
        <f>SUM(D$11:D1438)</f>
        <v>-47621346.711108744</v>
      </c>
      <c r="G1439" s="10">
        <f t="shared" si="314"/>
        <v>365</v>
      </c>
      <c r="H1439" s="7">
        <f t="shared" si="322"/>
        <v>-162821.67187332278</v>
      </c>
      <c r="I1439" s="16">
        <f>SUMIFS('Filing Data'!$X:$X,'Filing Data'!$D:$D,'Benchmark Value'!$B1439)</f>
        <v>0</v>
      </c>
      <c r="J1439" s="16">
        <f t="shared" si="318"/>
        <v>114688091.45237686</v>
      </c>
      <c r="K1439" s="10">
        <f>SUM(I$11:I1438)</f>
        <v>85509449.152006909</v>
      </c>
      <c r="L1439" s="27">
        <f t="shared" si="315"/>
        <v>365</v>
      </c>
      <c r="M1439" s="7">
        <f t="shared" si="323"/>
        <v>314213.94918459415</v>
      </c>
      <c r="N1439" s="7">
        <f>IF(ISNA(VLOOKUP(B1439,'Distribution Data'!$G:$H,2,FALSE)),0,VLOOKUP(B1439,'Distribution Data'!$G:$H,2,FALSE))</f>
        <v>0</v>
      </c>
      <c r="O1439" s="16">
        <f>IF(ISNA(INDEX($C1438:$C$3618,MATCH(TRUE,INDEX($C1438:$C$3618&lt;&gt;$C1438,0),0))), O1438, INDEX($C1438:$C$3618,MATCH(TRUE,INDEX($C1438:$C$3618&lt;&gt;$C1438,0),0)))</f>
        <v>3694384436.13241</v>
      </c>
      <c r="P1439" s="16">
        <f t="shared" si="313"/>
        <v>3494687980.1252527</v>
      </c>
      <c r="Q1439" s="27">
        <f t="shared" si="319"/>
        <v>84</v>
      </c>
      <c r="R1439" s="7">
        <f t="shared" si="324"/>
        <v>2377338.7619899684</v>
      </c>
      <c r="S1439" s="7">
        <f t="shared" si="316"/>
        <v>1900303.1409320515</v>
      </c>
      <c r="T1439" s="5">
        <f>VLOOKUP($B1439,'Benchmark Data'!$A:$B,2,FALSE)</f>
        <v>17.72</v>
      </c>
      <c r="U1439" s="12">
        <f t="shared" si="325"/>
        <v>-7.3095630487133917E-3</v>
      </c>
      <c r="V1439" s="7">
        <f t="shared" si="326"/>
        <v>4221855345.7929153</v>
      </c>
    </row>
    <row r="1440" spans="1:22" x14ac:dyDescent="0.25">
      <c r="A1440" s="5">
        <f t="shared" si="317"/>
        <v>2007</v>
      </c>
      <c r="B1440" s="6">
        <f t="shared" si="320"/>
        <v>39380</v>
      </c>
      <c r="C1440" s="7">
        <f>MAX(SUMIFS('Filing Data'!$V:$V,'Filing Data'!$D:$D,'Benchmark Value'!$B1440),C1439)</f>
        <v>3494687980.1252527</v>
      </c>
      <c r="D1440" s="7">
        <f>SUMIFS('Filing Data'!$Z:$Z,'Filing Data'!$D:$D,'Benchmark Value'!$B1440)</f>
        <v>0</v>
      </c>
      <c r="E1440" s="16">
        <f t="shared" si="321"/>
        <v>-59429910.233762808</v>
      </c>
      <c r="F1440" s="10">
        <f>SUM(D$11:D1439)</f>
        <v>-47621346.711108744</v>
      </c>
      <c r="G1440" s="10">
        <f t="shared" si="314"/>
        <v>365</v>
      </c>
      <c r="H1440" s="7">
        <f t="shared" si="322"/>
        <v>-162821.67187332278</v>
      </c>
      <c r="I1440" s="16">
        <f>SUMIFS('Filing Data'!$X:$X,'Filing Data'!$D:$D,'Benchmark Value'!$B1440)</f>
        <v>0</v>
      </c>
      <c r="J1440" s="16">
        <f t="shared" si="318"/>
        <v>114688091.45237686</v>
      </c>
      <c r="K1440" s="10">
        <f>SUM(I$11:I1439)</f>
        <v>85509449.152006909</v>
      </c>
      <c r="L1440" s="27">
        <f t="shared" si="315"/>
        <v>365</v>
      </c>
      <c r="M1440" s="7">
        <f t="shared" si="323"/>
        <v>314213.94918459415</v>
      </c>
      <c r="N1440" s="7">
        <f>IF(ISNA(VLOOKUP(B1440,'Distribution Data'!$G:$H,2,FALSE)),0,VLOOKUP(B1440,'Distribution Data'!$G:$H,2,FALSE))</f>
        <v>0</v>
      </c>
      <c r="O1440" s="16">
        <f>IF(ISNA(INDEX($C1439:$C$3618,MATCH(TRUE,INDEX($C1439:$C$3618&lt;&gt;$C1439,0),0))), O1439, INDEX($C1439:$C$3618,MATCH(TRUE,INDEX($C1439:$C$3618&lt;&gt;$C1439,0),0)))</f>
        <v>3694384436.13241</v>
      </c>
      <c r="P1440" s="16">
        <f t="shared" si="313"/>
        <v>3494687980.1252527</v>
      </c>
      <c r="Q1440" s="27">
        <f t="shared" si="319"/>
        <v>84</v>
      </c>
      <c r="R1440" s="7">
        <f t="shared" si="324"/>
        <v>2377338.7619899684</v>
      </c>
      <c r="S1440" s="7">
        <f t="shared" si="316"/>
        <v>1900303.1409320515</v>
      </c>
      <c r="T1440" s="5">
        <f>VLOOKUP($B1440,'Benchmark Data'!$A:$B,2,FALSE)</f>
        <v>17.77</v>
      </c>
      <c r="U1440" s="12">
        <f t="shared" si="325"/>
        <v>2.81769698962509E-3</v>
      </c>
      <c r="V1440" s="7">
        <f t="shared" si="326"/>
        <v>4235668333.3181391</v>
      </c>
    </row>
    <row r="1441" spans="1:22" x14ac:dyDescent="0.25">
      <c r="A1441" s="5">
        <f t="shared" si="317"/>
        <v>2007</v>
      </c>
      <c r="B1441" s="6">
        <f t="shared" si="320"/>
        <v>39381</v>
      </c>
      <c r="C1441" s="7">
        <f>MAX(SUMIFS('Filing Data'!$V:$V,'Filing Data'!$D:$D,'Benchmark Value'!$B1441),C1440)</f>
        <v>3494687980.1252527</v>
      </c>
      <c r="D1441" s="7">
        <f>SUMIFS('Filing Data'!$Z:$Z,'Filing Data'!$D:$D,'Benchmark Value'!$B1441)</f>
        <v>0</v>
      </c>
      <c r="E1441" s="16">
        <f t="shared" si="321"/>
        <v>-59429910.233762808</v>
      </c>
      <c r="F1441" s="10">
        <f>SUM(D$11:D1440)</f>
        <v>-47621346.711108744</v>
      </c>
      <c r="G1441" s="10">
        <f t="shared" si="314"/>
        <v>365</v>
      </c>
      <c r="H1441" s="7">
        <f t="shared" si="322"/>
        <v>-162821.67187332278</v>
      </c>
      <c r="I1441" s="16">
        <f>SUMIFS('Filing Data'!$X:$X,'Filing Data'!$D:$D,'Benchmark Value'!$B1441)</f>
        <v>0</v>
      </c>
      <c r="J1441" s="16">
        <f t="shared" si="318"/>
        <v>114688091.45237686</v>
      </c>
      <c r="K1441" s="10">
        <f>SUM(I$11:I1440)</f>
        <v>85509449.152006909</v>
      </c>
      <c r="L1441" s="27">
        <f t="shared" si="315"/>
        <v>365</v>
      </c>
      <c r="M1441" s="7">
        <f t="shared" si="323"/>
        <v>314213.94918459415</v>
      </c>
      <c r="N1441" s="7">
        <f>IF(ISNA(VLOOKUP(B1441,'Distribution Data'!$G:$H,2,FALSE)),0,VLOOKUP(B1441,'Distribution Data'!$G:$H,2,FALSE))</f>
        <v>0</v>
      </c>
      <c r="O1441" s="16">
        <f>IF(ISNA(INDEX($C1440:$C$3618,MATCH(TRUE,INDEX($C1440:$C$3618&lt;&gt;$C1440,0),0))), O1440, INDEX($C1440:$C$3618,MATCH(TRUE,INDEX($C1440:$C$3618&lt;&gt;$C1440,0),0)))</f>
        <v>3694384436.13241</v>
      </c>
      <c r="P1441" s="16">
        <f t="shared" si="313"/>
        <v>3494687980.1252527</v>
      </c>
      <c r="Q1441" s="27">
        <f t="shared" si="319"/>
        <v>84</v>
      </c>
      <c r="R1441" s="7">
        <f t="shared" si="324"/>
        <v>2377338.7619899684</v>
      </c>
      <c r="S1441" s="7">
        <f t="shared" si="316"/>
        <v>1900303.1409320515</v>
      </c>
      <c r="T1441" s="5">
        <f>VLOOKUP($B1441,'Benchmark Data'!$A:$B,2,FALSE)</f>
        <v>17.91</v>
      </c>
      <c r="U1441" s="12">
        <f t="shared" si="325"/>
        <v>7.8475739060604802E-3</v>
      </c>
      <c r="V1441" s="7">
        <f t="shared" si="326"/>
        <v>4270939124.1723261</v>
      </c>
    </row>
    <row r="1442" spans="1:22" x14ac:dyDescent="0.25">
      <c r="A1442" s="5">
        <f t="shared" si="317"/>
        <v>2007</v>
      </c>
      <c r="B1442" s="6">
        <f t="shared" si="320"/>
        <v>39382</v>
      </c>
      <c r="C1442" s="7">
        <f>MAX(SUMIFS('Filing Data'!$V:$V,'Filing Data'!$D:$D,'Benchmark Value'!$B1442),C1441)</f>
        <v>3494687980.1252527</v>
      </c>
      <c r="D1442" s="7">
        <f>SUMIFS('Filing Data'!$Z:$Z,'Filing Data'!$D:$D,'Benchmark Value'!$B1442)</f>
        <v>0</v>
      </c>
      <c r="E1442" s="16">
        <f t="shared" si="321"/>
        <v>-59429910.233762808</v>
      </c>
      <c r="F1442" s="10">
        <f>SUM(D$11:D1441)</f>
        <v>-47621346.711108744</v>
      </c>
      <c r="G1442" s="10">
        <f t="shared" si="314"/>
        <v>365</v>
      </c>
      <c r="H1442" s="7">
        <f t="shared" si="322"/>
        <v>-162821.67187332278</v>
      </c>
      <c r="I1442" s="16">
        <f>SUMIFS('Filing Data'!$X:$X,'Filing Data'!$D:$D,'Benchmark Value'!$B1442)</f>
        <v>0</v>
      </c>
      <c r="J1442" s="16">
        <f t="shared" si="318"/>
        <v>114688091.45237686</v>
      </c>
      <c r="K1442" s="10">
        <f>SUM(I$11:I1441)</f>
        <v>85509449.152006909</v>
      </c>
      <c r="L1442" s="27">
        <f t="shared" si="315"/>
        <v>365</v>
      </c>
      <c r="M1442" s="7">
        <f t="shared" si="323"/>
        <v>314213.94918459415</v>
      </c>
      <c r="N1442" s="7">
        <f>IF(ISNA(VLOOKUP(B1442,'Distribution Data'!$G:$H,2,FALSE)),0,VLOOKUP(B1442,'Distribution Data'!$G:$H,2,FALSE))</f>
        <v>0</v>
      </c>
      <c r="O1442" s="16">
        <f>IF(ISNA(INDEX($C1441:$C$3618,MATCH(TRUE,INDEX($C1441:$C$3618&lt;&gt;$C1441,0),0))), O1441, INDEX($C1441:$C$3618,MATCH(TRUE,INDEX($C1441:$C$3618&lt;&gt;$C1441,0),0)))</f>
        <v>3694384436.13241</v>
      </c>
      <c r="P1442" s="16">
        <f t="shared" si="313"/>
        <v>3494687980.1252527</v>
      </c>
      <c r="Q1442" s="27">
        <f t="shared" si="319"/>
        <v>84</v>
      </c>
      <c r="R1442" s="7">
        <f t="shared" si="324"/>
        <v>2377338.7619899684</v>
      </c>
      <c r="S1442" s="7">
        <f t="shared" si="316"/>
        <v>1900303.1409320515</v>
      </c>
      <c r="T1442" s="5">
        <f>VLOOKUP($B1442,'Benchmark Data'!$A:$B,2,FALSE)</f>
        <v>17.91</v>
      </c>
      <c r="U1442" s="12">
        <f t="shared" si="325"/>
        <v>0</v>
      </c>
      <c r="V1442" s="7">
        <f t="shared" si="326"/>
        <v>4272839427.3132582</v>
      </c>
    </row>
    <row r="1443" spans="1:22" x14ac:dyDescent="0.25">
      <c r="A1443" s="5">
        <f t="shared" si="317"/>
        <v>2007</v>
      </c>
      <c r="B1443" s="6">
        <f t="shared" si="320"/>
        <v>39383</v>
      </c>
      <c r="C1443" s="7">
        <f>MAX(SUMIFS('Filing Data'!$V:$V,'Filing Data'!$D:$D,'Benchmark Value'!$B1443),C1442)</f>
        <v>3494687980.1252527</v>
      </c>
      <c r="D1443" s="7">
        <f>SUMIFS('Filing Data'!$Z:$Z,'Filing Data'!$D:$D,'Benchmark Value'!$B1443)</f>
        <v>0</v>
      </c>
      <c r="E1443" s="16">
        <f t="shared" si="321"/>
        <v>-59429910.233762808</v>
      </c>
      <c r="F1443" s="10">
        <f>SUM(D$11:D1442)</f>
        <v>-47621346.711108744</v>
      </c>
      <c r="G1443" s="10">
        <f t="shared" si="314"/>
        <v>365</v>
      </c>
      <c r="H1443" s="7">
        <f t="shared" si="322"/>
        <v>-162821.67187332278</v>
      </c>
      <c r="I1443" s="16">
        <f>SUMIFS('Filing Data'!$X:$X,'Filing Data'!$D:$D,'Benchmark Value'!$B1443)</f>
        <v>0</v>
      </c>
      <c r="J1443" s="16">
        <f t="shared" si="318"/>
        <v>114688091.45237686</v>
      </c>
      <c r="K1443" s="10">
        <f>SUM(I$11:I1442)</f>
        <v>85509449.152006909</v>
      </c>
      <c r="L1443" s="27">
        <f t="shared" si="315"/>
        <v>365</v>
      </c>
      <c r="M1443" s="7">
        <f t="shared" si="323"/>
        <v>314213.94918459415</v>
      </c>
      <c r="N1443" s="7">
        <f>IF(ISNA(VLOOKUP(B1443,'Distribution Data'!$G:$H,2,FALSE)),0,VLOOKUP(B1443,'Distribution Data'!$G:$H,2,FALSE))</f>
        <v>0</v>
      </c>
      <c r="O1443" s="16">
        <f>IF(ISNA(INDEX($C1442:$C$3618,MATCH(TRUE,INDEX($C1442:$C$3618&lt;&gt;$C1442,0),0))), O1442, INDEX($C1442:$C$3618,MATCH(TRUE,INDEX($C1442:$C$3618&lt;&gt;$C1442,0),0)))</f>
        <v>3694384436.13241</v>
      </c>
      <c r="P1443" s="16">
        <f t="shared" si="313"/>
        <v>3494687980.1252527</v>
      </c>
      <c r="Q1443" s="27">
        <f t="shared" si="319"/>
        <v>84</v>
      </c>
      <c r="R1443" s="7">
        <f t="shared" si="324"/>
        <v>2377338.7619899684</v>
      </c>
      <c r="S1443" s="7">
        <f t="shared" si="316"/>
        <v>1900303.1409320515</v>
      </c>
      <c r="T1443" s="5">
        <f>VLOOKUP($B1443,'Benchmark Data'!$A:$B,2,FALSE)</f>
        <v>17.91</v>
      </c>
      <c r="U1443" s="12">
        <f t="shared" si="325"/>
        <v>0</v>
      </c>
      <c r="V1443" s="7">
        <f t="shared" si="326"/>
        <v>4274739730.4541903</v>
      </c>
    </row>
    <row r="1444" spans="1:22" x14ac:dyDescent="0.25">
      <c r="A1444" s="5">
        <f t="shared" si="317"/>
        <v>2007</v>
      </c>
      <c r="B1444" s="6">
        <f t="shared" si="320"/>
        <v>39384</v>
      </c>
      <c r="C1444" s="7">
        <f>MAX(SUMIFS('Filing Data'!$V:$V,'Filing Data'!$D:$D,'Benchmark Value'!$B1444),C1443)</f>
        <v>3494687980.1252527</v>
      </c>
      <c r="D1444" s="7">
        <f>SUMIFS('Filing Data'!$Z:$Z,'Filing Data'!$D:$D,'Benchmark Value'!$B1444)</f>
        <v>0</v>
      </c>
      <c r="E1444" s="16">
        <f t="shared" si="321"/>
        <v>-59429910.233762808</v>
      </c>
      <c r="F1444" s="10">
        <f>SUM(D$11:D1443)</f>
        <v>-47621346.711108744</v>
      </c>
      <c r="G1444" s="10">
        <f t="shared" si="314"/>
        <v>365</v>
      </c>
      <c r="H1444" s="7">
        <f t="shared" si="322"/>
        <v>-162821.67187332278</v>
      </c>
      <c r="I1444" s="16">
        <f>SUMIFS('Filing Data'!$X:$X,'Filing Data'!$D:$D,'Benchmark Value'!$B1444)</f>
        <v>0</v>
      </c>
      <c r="J1444" s="16">
        <f t="shared" si="318"/>
        <v>114688091.45237686</v>
      </c>
      <c r="K1444" s="10">
        <f>SUM(I$11:I1443)</f>
        <v>85509449.152006909</v>
      </c>
      <c r="L1444" s="27">
        <f t="shared" si="315"/>
        <v>365</v>
      </c>
      <c r="M1444" s="7">
        <f t="shared" si="323"/>
        <v>314213.94918459415</v>
      </c>
      <c r="N1444" s="7">
        <f>IF(ISNA(VLOOKUP(B1444,'Distribution Data'!$G:$H,2,FALSE)),0,VLOOKUP(B1444,'Distribution Data'!$G:$H,2,FALSE))</f>
        <v>0</v>
      </c>
      <c r="O1444" s="16">
        <f>IF(ISNA(INDEX($C1443:$C$3618,MATCH(TRUE,INDEX($C1443:$C$3618&lt;&gt;$C1443,0),0))), O1443, INDEX($C1443:$C$3618,MATCH(TRUE,INDEX($C1443:$C$3618&lt;&gt;$C1443,0),0)))</f>
        <v>3694384436.13241</v>
      </c>
      <c r="P1444" s="16">
        <f t="shared" si="313"/>
        <v>3494687980.1252527</v>
      </c>
      <c r="Q1444" s="27">
        <f t="shared" si="319"/>
        <v>84</v>
      </c>
      <c r="R1444" s="7">
        <f t="shared" si="324"/>
        <v>2377338.7619899684</v>
      </c>
      <c r="S1444" s="7">
        <f t="shared" si="316"/>
        <v>1900303.1409320515</v>
      </c>
      <c r="T1444" s="5">
        <f>VLOOKUP($B1444,'Benchmark Data'!$A:$B,2,FALSE)</f>
        <v>17.73</v>
      </c>
      <c r="U1444" s="12">
        <f t="shared" si="325"/>
        <v>-1.0101095986503821E-2</v>
      </c>
      <c r="V1444" s="7">
        <f t="shared" si="326"/>
        <v>4233677825.2488494</v>
      </c>
    </row>
    <row r="1445" spans="1:22" x14ac:dyDescent="0.25">
      <c r="A1445" s="5">
        <f t="shared" si="317"/>
        <v>2007</v>
      </c>
      <c r="B1445" s="6">
        <f t="shared" si="320"/>
        <v>39385</v>
      </c>
      <c r="C1445" s="7">
        <f>MAX(SUMIFS('Filing Data'!$V:$V,'Filing Data'!$D:$D,'Benchmark Value'!$B1445),C1444)</f>
        <v>3494687980.1252527</v>
      </c>
      <c r="D1445" s="7">
        <f>SUMIFS('Filing Data'!$Z:$Z,'Filing Data'!$D:$D,'Benchmark Value'!$B1445)</f>
        <v>0</v>
      </c>
      <c r="E1445" s="16">
        <f t="shared" si="321"/>
        <v>-59429910.233762808</v>
      </c>
      <c r="F1445" s="10">
        <f>SUM(D$11:D1444)</f>
        <v>-47621346.711108744</v>
      </c>
      <c r="G1445" s="10">
        <f t="shared" si="314"/>
        <v>365</v>
      </c>
      <c r="H1445" s="7">
        <f t="shared" si="322"/>
        <v>-162821.67187332278</v>
      </c>
      <c r="I1445" s="16">
        <f>SUMIFS('Filing Data'!$X:$X,'Filing Data'!$D:$D,'Benchmark Value'!$B1445)</f>
        <v>0</v>
      </c>
      <c r="J1445" s="16">
        <f t="shared" si="318"/>
        <v>114688091.45237686</v>
      </c>
      <c r="K1445" s="10">
        <f>SUM(I$11:I1444)</f>
        <v>85509449.152006909</v>
      </c>
      <c r="L1445" s="27">
        <f t="shared" si="315"/>
        <v>365</v>
      </c>
      <c r="M1445" s="7">
        <f t="shared" si="323"/>
        <v>314213.94918459415</v>
      </c>
      <c r="N1445" s="7">
        <f>IF(ISNA(VLOOKUP(B1445,'Distribution Data'!$G:$H,2,FALSE)),0,VLOOKUP(B1445,'Distribution Data'!$G:$H,2,FALSE))</f>
        <v>0</v>
      </c>
      <c r="O1445" s="16">
        <f>IF(ISNA(INDEX($C1444:$C$3618,MATCH(TRUE,INDEX($C1444:$C$3618&lt;&gt;$C1444,0),0))), O1444, INDEX($C1444:$C$3618,MATCH(TRUE,INDEX($C1444:$C$3618&lt;&gt;$C1444,0),0)))</f>
        <v>3694384436.13241</v>
      </c>
      <c r="P1445" s="16">
        <f t="shared" si="313"/>
        <v>3494687980.1252527</v>
      </c>
      <c r="Q1445" s="27">
        <f t="shared" si="319"/>
        <v>84</v>
      </c>
      <c r="R1445" s="7">
        <f t="shared" si="324"/>
        <v>2377338.7619899684</v>
      </c>
      <c r="S1445" s="7">
        <f t="shared" si="316"/>
        <v>1900303.1409320515</v>
      </c>
      <c r="T1445" s="5">
        <f>VLOOKUP($B1445,'Benchmark Data'!$A:$B,2,FALSE)</f>
        <v>17.899999999999999</v>
      </c>
      <c r="U1445" s="12">
        <f t="shared" si="325"/>
        <v>9.542592760592758E-3</v>
      </c>
      <c r="V1445" s="7">
        <f t="shared" si="326"/>
        <v>4276171768.0001764</v>
      </c>
    </row>
    <row r="1446" spans="1:22" x14ac:dyDescent="0.25">
      <c r="A1446" s="5">
        <f t="shared" si="317"/>
        <v>2007</v>
      </c>
      <c r="B1446" s="6">
        <f t="shared" si="320"/>
        <v>39386</v>
      </c>
      <c r="C1446" s="7">
        <f>MAX(SUMIFS('Filing Data'!$V:$V,'Filing Data'!$D:$D,'Benchmark Value'!$B1446),C1445)</f>
        <v>3494687980.1252527</v>
      </c>
      <c r="D1446" s="7">
        <f>SUMIFS('Filing Data'!$Z:$Z,'Filing Data'!$D:$D,'Benchmark Value'!$B1446)</f>
        <v>0</v>
      </c>
      <c r="E1446" s="16">
        <f t="shared" si="321"/>
        <v>-59429910.233762808</v>
      </c>
      <c r="F1446" s="10">
        <f>SUM(D$11:D1445)</f>
        <v>-47621346.711108744</v>
      </c>
      <c r="G1446" s="10">
        <f t="shared" si="314"/>
        <v>365</v>
      </c>
      <c r="H1446" s="7">
        <f t="shared" si="322"/>
        <v>-162821.67187332278</v>
      </c>
      <c r="I1446" s="16">
        <f>SUMIFS('Filing Data'!$X:$X,'Filing Data'!$D:$D,'Benchmark Value'!$B1446)</f>
        <v>0</v>
      </c>
      <c r="J1446" s="16">
        <f t="shared" si="318"/>
        <v>114688091.45237686</v>
      </c>
      <c r="K1446" s="10">
        <f>SUM(I$11:I1445)</f>
        <v>85509449.152006909</v>
      </c>
      <c r="L1446" s="27">
        <f t="shared" si="315"/>
        <v>365</v>
      </c>
      <c r="M1446" s="7">
        <f t="shared" si="323"/>
        <v>314213.94918459415</v>
      </c>
      <c r="N1446" s="7">
        <f>IF(ISNA(VLOOKUP(B1446,'Distribution Data'!$G:$H,2,FALSE)),0,VLOOKUP(B1446,'Distribution Data'!$G:$H,2,FALSE))</f>
        <v>0</v>
      </c>
      <c r="O1446" s="16">
        <f>IF(ISNA(INDEX($C1445:$C$3618,MATCH(TRUE,INDEX($C1445:$C$3618&lt;&gt;$C1445,0),0))), O1445, INDEX($C1445:$C$3618,MATCH(TRUE,INDEX($C1445:$C$3618&lt;&gt;$C1445,0),0)))</f>
        <v>3694384436.13241</v>
      </c>
      <c r="P1446" s="16">
        <f t="shared" si="313"/>
        <v>3494687980.1252527</v>
      </c>
      <c r="Q1446" s="27">
        <f t="shared" si="319"/>
        <v>84</v>
      </c>
      <c r="R1446" s="7">
        <f t="shared" si="324"/>
        <v>2377338.7619899684</v>
      </c>
      <c r="S1446" s="7">
        <f t="shared" si="316"/>
        <v>1900303.1409320515</v>
      </c>
      <c r="T1446" s="5">
        <f>VLOOKUP($B1446,'Benchmark Data'!$A:$B,2,FALSE)</f>
        <v>18.21</v>
      </c>
      <c r="U1446" s="12">
        <f t="shared" si="325"/>
        <v>1.7170180892807339E-2</v>
      </c>
      <c r="V1446" s="7">
        <f t="shared" si="326"/>
        <v>4352128677.179101</v>
      </c>
    </row>
    <row r="1447" spans="1:22" x14ac:dyDescent="0.25">
      <c r="A1447" s="5">
        <f t="shared" si="317"/>
        <v>2007</v>
      </c>
      <c r="B1447" s="6">
        <f t="shared" si="320"/>
        <v>39387</v>
      </c>
      <c r="C1447" s="7">
        <f>MAX(SUMIFS('Filing Data'!$V:$V,'Filing Data'!$D:$D,'Benchmark Value'!$B1447),C1446)</f>
        <v>3494687980.1252527</v>
      </c>
      <c r="D1447" s="7">
        <f>SUMIFS('Filing Data'!$Z:$Z,'Filing Data'!$D:$D,'Benchmark Value'!$B1447)</f>
        <v>0</v>
      </c>
      <c r="E1447" s="16">
        <f t="shared" si="321"/>
        <v>-59429910.233762808</v>
      </c>
      <c r="F1447" s="10">
        <f>SUM(D$11:D1446)</f>
        <v>-47621346.711108744</v>
      </c>
      <c r="G1447" s="10">
        <f t="shared" si="314"/>
        <v>365</v>
      </c>
      <c r="H1447" s="7">
        <f t="shared" si="322"/>
        <v>-162821.67187332278</v>
      </c>
      <c r="I1447" s="16">
        <f>SUMIFS('Filing Data'!$X:$X,'Filing Data'!$D:$D,'Benchmark Value'!$B1447)</f>
        <v>0</v>
      </c>
      <c r="J1447" s="16">
        <f t="shared" si="318"/>
        <v>114688091.45237686</v>
      </c>
      <c r="K1447" s="10">
        <f>SUM(I$11:I1446)</f>
        <v>85509449.152006909</v>
      </c>
      <c r="L1447" s="27">
        <f t="shared" si="315"/>
        <v>365</v>
      </c>
      <c r="M1447" s="7">
        <f t="shared" si="323"/>
        <v>314213.94918459415</v>
      </c>
      <c r="N1447" s="7">
        <f>IF(ISNA(VLOOKUP(B1447,'Distribution Data'!$G:$H,2,FALSE)),0,VLOOKUP(B1447,'Distribution Data'!$G:$H,2,FALSE))</f>
        <v>0</v>
      </c>
      <c r="O1447" s="16">
        <f>IF(ISNA(INDEX($C1446:$C$3618,MATCH(TRUE,INDEX($C1446:$C$3618&lt;&gt;$C1446,0),0))), O1446, INDEX($C1446:$C$3618,MATCH(TRUE,INDEX($C1446:$C$3618&lt;&gt;$C1446,0),0)))</f>
        <v>3694384436.13241</v>
      </c>
      <c r="P1447" s="16">
        <f t="shared" si="313"/>
        <v>3494687980.1252527</v>
      </c>
      <c r="Q1447" s="27">
        <f t="shared" si="319"/>
        <v>84</v>
      </c>
      <c r="R1447" s="7">
        <f t="shared" si="324"/>
        <v>2377338.7619899684</v>
      </c>
      <c r="S1447" s="7">
        <f t="shared" si="316"/>
        <v>1900303.1409320515</v>
      </c>
      <c r="T1447" s="5">
        <f>VLOOKUP($B1447,'Benchmark Data'!$A:$B,2,FALSE)</f>
        <v>17.5</v>
      </c>
      <c r="U1447" s="12">
        <f t="shared" si="325"/>
        <v>-3.9770012810048251E-2</v>
      </c>
      <c r="V1447" s="7">
        <f t="shared" si="326"/>
        <v>4184341371.2702165</v>
      </c>
    </row>
    <row r="1448" spans="1:22" x14ac:dyDescent="0.25">
      <c r="A1448" s="5">
        <f t="shared" si="317"/>
        <v>2007</v>
      </c>
      <c r="B1448" s="6">
        <f t="shared" si="320"/>
        <v>39388</v>
      </c>
      <c r="C1448" s="7">
        <f>MAX(SUMIFS('Filing Data'!$V:$V,'Filing Data'!$D:$D,'Benchmark Value'!$B1448),C1447)</f>
        <v>3494687980.1252527</v>
      </c>
      <c r="D1448" s="7">
        <f>SUMIFS('Filing Data'!$Z:$Z,'Filing Data'!$D:$D,'Benchmark Value'!$B1448)</f>
        <v>0</v>
      </c>
      <c r="E1448" s="16">
        <f t="shared" si="321"/>
        <v>-59429910.233762808</v>
      </c>
      <c r="F1448" s="10">
        <f>SUM(D$11:D1447)</f>
        <v>-47621346.711108744</v>
      </c>
      <c r="G1448" s="10">
        <f t="shared" si="314"/>
        <v>365</v>
      </c>
      <c r="H1448" s="7">
        <f t="shared" si="322"/>
        <v>-162821.67187332278</v>
      </c>
      <c r="I1448" s="16">
        <f>SUMIFS('Filing Data'!$X:$X,'Filing Data'!$D:$D,'Benchmark Value'!$B1448)</f>
        <v>0</v>
      </c>
      <c r="J1448" s="16">
        <f t="shared" si="318"/>
        <v>114688091.45237686</v>
      </c>
      <c r="K1448" s="10">
        <f>SUM(I$11:I1447)</f>
        <v>85509449.152006909</v>
      </c>
      <c r="L1448" s="27">
        <f t="shared" si="315"/>
        <v>365</v>
      </c>
      <c r="M1448" s="7">
        <f t="shared" si="323"/>
        <v>314213.94918459415</v>
      </c>
      <c r="N1448" s="7">
        <f>IF(ISNA(VLOOKUP(B1448,'Distribution Data'!$G:$H,2,FALSE)),0,VLOOKUP(B1448,'Distribution Data'!$G:$H,2,FALSE))</f>
        <v>0</v>
      </c>
      <c r="O1448" s="16">
        <f>IF(ISNA(INDEX($C1447:$C$3618,MATCH(TRUE,INDEX($C1447:$C$3618&lt;&gt;$C1447,0),0))), O1447, INDEX($C1447:$C$3618,MATCH(TRUE,INDEX($C1447:$C$3618&lt;&gt;$C1447,0),0)))</f>
        <v>3694384436.13241</v>
      </c>
      <c r="P1448" s="16">
        <f t="shared" si="313"/>
        <v>3494687980.1252527</v>
      </c>
      <c r="Q1448" s="27">
        <f t="shared" si="319"/>
        <v>84</v>
      </c>
      <c r="R1448" s="7">
        <f t="shared" si="324"/>
        <v>2377338.7619899684</v>
      </c>
      <c r="S1448" s="7">
        <f t="shared" si="316"/>
        <v>1900303.1409320515</v>
      </c>
      <c r="T1448" s="5">
        <f>VLOOKUP($B1448,'Benchmark Data'!$A:$B,2,FALSE)</f>
        <v>17.149999999999999</v>
      </c>
      <c r="U1448" s="12">
        <f t="shared" si="325"/>
        <v>-2.020270731751958E-2</v>
      </c>
      <c r="V1448" s="7">
        <f t="shared" si="326"/>
        <v>4102554846.9857435</v>
      </c>
    </row>
    <row r="1449" spans="1:22" x14ac:dyDescent="0.25">
      <c r="A1449" s="5">
        <f t="shared" si="317"/>
        <v>2007</v>
      </c>
      <c r="B1449" s="6">
        <f t="shared" si="320"/>
        <v>39389</v>
      </c>
      <c r="C1449" s="7">
        <f>MAX(SUMIFS('Filing Data'!$V:$V,'Filing Data'!$D:$D,'Benchmark Value'!$B1449),C1448)</f>
        <v>3494687980.1252527</v>
      </c>
      <c r="D1449" s="7">
        <f>SUMIFS('Filing Data'!$Z:$Z,'Filing Data'!$D:$D,'Benchmark Value'!$B1449)</f>
        <v>0</v>
      </c>
      <c r="E1449" s="16">
        <f t="shared" si="321"/>
        <v>-59429910.233762808</v>
      </c>
      <c r="F1449" s="10">
        <f>SUM(D$11:D1448)</f>
        <v>-47621346.711108744</v>
      </c>
      <c r="G1449" s="10">
        <f t="shared" si="314"/>
        <v>365</v>
      </c>
      <c r="H1449" s="7">
        <f t="shared" si="322"/>
        <v>-162821.67187332278</v>
      </c>
      <c r="I1449" s="16">
        <f>SUMIFS('Filing Data'!$X:$X,'Filing Data'!$D:$D,'Benchmark Value'!$B1449)</f>
        <v>0</v>
      </c>
      <c r="J1449" s="16">
        <f t="shared" si="318"/>
        <v>114688091.45237686</v>
      </c>
      <c r="K1449" s="10">
        <f>SUM(I$11:I1448)</f>
        <v>85509449.152006909</v>
      </c>
      <c r="L1449" s="27">
        <f t="shared" si="315"/>
        <v>365</v>
      </c>
      <c r="M1449" s="7">
        <f t="shared" si="323"/>
        <v>314213.94918459415</v>
      </c>
      <c r="N1449" s="7">
        <f>IF(ISNA(VLOOKUP(B1449,'Distribution Data'!$G:$H,2,FALSE)),0,VLOOKUP(B1449,'Distribution Data'!$G:$H,2,FALSE))</f>
        <v>0</v>
      </c>
      <c r="O1449" s="16">
        <f>IF(ISNA(INDEX($C1448:$C$3618,MATCH(TRUE,INDEX($C1448:$C$3618&lt;&gt;$C1448,0),0))), O1448, INDEX($C1448:$C$3618,MATCH(TRUE,INDEX($C1448:$C$3618&lt;&gt;$C1448,0),0)))</f>
        <v>3694384436.13241</v>
      </c>
      <c r="P1449" s="16">
        <f t="shared" si="313"/>
        <v>3494687980.1252527</v>
      </c>
      <c r="Q1449" s="27">
        <f t="shared" si="319"/>
        <v>84</v>
      </c>
      <c r="R1449" s="7">
        <f t="shared" si="324"/>
        <v>2377338.7619899684</v>
      </c>
      <c r="S1449" s="7">
        <f t="shared" si="316"/>
        <v>1900303.1409320515</v>
      </c>
      <c r="T1449" s="5">
        <f>VLOOKUP($B1449,'Benchmark Data'!$A:$B,2,FALSE)</f>
        <v>17.149999999999999</v>
      </c>
      <c r="U1449" s="12">
        <f t="shared" si="325"/>
        <v>0</v>
      </c>
      <c r="V1449" s="7">
        <f t="shared" si="326"/>
        <v>4104455150.1266756</v>
      </c>
    </row>
    <row r="1450" spans="1:22" x14ac:dyDescent="0.25">
      <c r="A1450" s="5">
        <f t="shared" si="317"/>
        <v>2007</v>
      </c>
      <c r="B1450" s="6">
        <f t="shared" si="320"/>
        <v>39390</v>
      </c>
      <c r="C1450" s="7">
        <f>MAX(SUMIFS('Filing Data'!$V:$V,'Filing Data'!$D:$D,'Benchmark Value'!$B1450),C1449)</f>
        <v>3494687980.1252527</v>
      </c>
      <c r="D1450" s="7">
        <f>SUMIFS('Filing Data'!$Z:$Z,'Filing Data'!$D:$D,'Benchmark Value'!$B1450)</f>
        <v>0</v>
      </c>
      <c r="E1450" s="16">
        <f t="shared" si="321"/>
        <v>-59429910.233762808</v>
      </c>
      <c r="F1450" s="10">
        <f>SUM(D$11:D1449)</f>
        <v>-47621346.711108744</v>
      </c>
      <c r="G1450" s="10">
        <f t="shared" si="314"/>
        <v>365</v>
      </c>
      <c r="H1450" s="7">
        <f t="shared" si="322"/>
        <v>-162821.67187332278</v>
      </c>
      <c r="I1450" s="16">
        <f>SUMIFS('Filing Data'!$X:$X,'Filing Data'!$D:$D,'Benchmark Value'!$B1450)</f>
        <v>0</v>
      </c>
      <c r="J1450" s="16">
        <f t="shared" si="318"/>
        <v>114688091.45237686</v>
      </c>
      <c r="K1450" s="10">
        <f>SUM(I$11:I1449)</f>
        <v>85509449.152006909</v>
      </c>
      <c r="L1450" s="27">
        <f t="shared" si="315"/>
        <v>365</v>
      </c>
      <c r="M1450" s="7">
        <f t="shared" si="323"/>
        <v>314213.94918459415</v>
      </c>
      <c r="N1450" s="7">
        <f>IF(ISNA(VLOOKUP(B1450,'Distribution Data'!$G:$H,2,FALSE)),0,VLOOKUP(B1450,'Distribution Data'!$G:$H,2,FALSE))</f>
        <v>0</v>
      </c>
      <c r="O1450" s="16">
        <f>IF(ISNA(INDEX($C1449:$C$3618,MATCH(TRUE,INDEX($C1449:$C$3618&lt;&gt;$C1449,0),0))), O1449, INDEX($C1449:$C$3618,MATCH(TRUE,INDEX($C1449:$C$3618&lt;&gt;$C1449,0),0)))</f>
        <v>3694384436.13241</v>
      </c>
      <c r="P1450" s="16">
        <f t="shared" si="313"/>
        <v>3494687980.1252527</v>
      </c>
      <c r="Q1450" s="27">
        <f t="shared" si="319"/>
        <v>84</v>
      </c>
      <c r="R1450" s="7">
        <f t="shared" si="324"/>
        <v>2377338.7619899684</v>
      </c>
      <c r="S1450" s="7">
        <f t="shared" si="316"/>
        <v>1900303.1409320515</v>
      </c>
      <c r="T1450" s="5">
        <f>VLOOKUP($B1450,'Benchmark Data'!$A:$B,2,FALSE)</f>
        <v>17.149999999999999</v>
      </c>
      <c r="U1450" s="12">
        <f t="shared" si="325"/>
        <v>0</v>
      </c>
      <c r="V1450" s="7">
        <f t="shared" si="326"/>
        <v>4106355453.2676077</v>
      </c>
    </row>
    <row r="1451" spans="1:22" x14ac:dyDescent="0.25">
      <c r="A1451" s="5">
        <f t="shared" si="317"/>
        <v>2007</v>
      </c>
      <c r="B1451" s="6">
        <f t="shared" si="320"/>
        <v>39391</v>
      </c>
      <c r="C1451" s="7">
        <f>MAX(SUMIFS('Filing Data'!$V:$V,'Filing Data'!$D:$D,'Benchmark Value'!$B1451),C1450)</f>
        <v>3494687980.1252527</v>
      </c>
      <c r="D1451" s="7">
        <f>SUMIFS('Filing Data'!$Z:$Z,'Filing Data'!$D:$D,'Benchmark Value'!$B1451)</f>
        <v>0</v>
      </c>
      <c r="E1451" s="16">
        <f t="shared" si="321"/>
        <v>-59429910.233762808</v>
      </c>
      <c r="F1451" s="10">
        <f>SUM(D$11:D1450)</f>
        <v>-47621346.711108744</v>
      </c>
      <c r="G1451" s="10">
        <f t="shared" si="314"/>
        <v>365</v>
      </c>
      <c r="H1451" s="7">
        <f t="shared" si="322"/>
        <v>-162821.67187332278</v>
      </c>
      <c r="I1451" s="16">
        <f>SUMIFS('Filing Data'!$X:$X,'Filing Data'!$D:$D,'Benchmark Value'!$B1451)</f>
        <v>0</v>
      </c>
      <c r="J1451" s="16">
        <f t="shared" si="318"/>
        <v>114688091.45237686</v>
      </c>
      <c r="K1451" s="10">
        <f>SUM(I$11:I1450)</f>
        <v>85509449.152006909</v>
      </c>
      <c r="L1451" s="27">
        <f t="shared" si="315"/>
        <v>365</v>
      </c>
      <c r="M1451" s="7">
        <f t="shared" si="323"/>
        <v>314213.94918459415</v>
      </c>
      <c r="N1451" s="7">
        <f>IF(ISNA(VLOOKUP(B1451,'Distribution Data'!$G:$H,2,FALSE)),0,VLOOKUP(B1451,'Distribution Data'!$G:$H,2,FALSE))</f>
        <v>0</v>
      </c>
      <c r="O1451" s="16">
        <f>IF(ISNA(INDEX($C1450:$C$3618,MATCH(TRUE,INDEX($C1450:$C$3618&lt;&gt;$C1450,0),0))), O1450, INDEX($C1450:$C$3618,MATCH(TRUE,INDEX($C1450:$C$3618&lt;&gt;$C1450,0),0)))</f>
        <v>3694384436.13241</v>
      </c>
      <c r="P1451" s="16">
        <f t="shared" si="313"/>
        <v>3494687980.1252527</v>
      </c>
      <c r="Q1451" s="27">
        <f t="shared" si="319"/>
        <v>84</v>
      </c>
      <c r="R1451" s="7">
        <f t="shared" si="324"/>
        <v>2377338.7619899684</v>
      </c>
      <c r="S1451" s="7">
        <f t="shared" si="316"/>
        <v>1900303.1409320515</v>
      </c>
      <c r="T1451" s="5">
        <f>VLOOKUP($B1451,'Benchmark Data'!$A:$B,2,FALSE)</f>
        <v>16.97</v>
      </c>
      <c r="U1451" s="12">
        <f t="shared" si="325"/>
        <v>-1.0551094365813973E-2</v>
      </c>
      <c r="V1451" s="7">
        <f t="shared" si="326"/>
        <v>4065156981.9719119</v>
      </c>
    </row>
    <row r="1452" spans="1:22" x14ac:dyDescent="0.25">
      <c r="A1452" s="5">
        <f t="shared" si="317"/>
        <v>2007</v>
      </c>
      <c r="B1452" s="6">
        <f t="shared" si="320"/>
        <v>39392</v>
      </c>
      <c r="C1452" s="7">
        <f>MAX(SUMIFS('Filing Data'!$V:$V,'Filing Data'!$D:$D,'Benchmark Value'!$B1452),C1451)</f>
        <v>3494687980.1252527</v>
      </c>
      <c r="D1452" s="7">
        <f>SUMIFS('Filing Data'!$Z:$Z,'Filing Data'!$D:$D,'Benchmark Value'!$B1452)</f>
        <v>0</v>
      </c>
      <c r="E1452" s="16">
        <f t="shared" si="321"/>
        <v>-59429910.233762808</v>
      </c>
      <c r="F1452" s="10">
        <f>SUM(D$11:D1451)</f>
        <v>-47621346.711108744</v>
      </c>
      <c r="G1452" s="10">
        <f t="shared" si="314"/>
        <v>365</v>
      </c>
      <c r="H1452" s="7">
        <f t="shared" si="322"/>
        <v>-162821.67187332278</v>
      </c>
      <c r="I1452" s="16">
        <f>SUMIFS('Filing Data'!$X:$X,'Filing Data'!$D:$D,'Benchmark Value'!$B1452)</f>
        <v>0</v>
      </c>
      <c r="J1452" s="16">
        <f t="shared" si="318"/>
        <v>114688091.45237686</v>
      </c>
      <c r="K1452" s="10">
        <f>SUM(I$11:I1451)</f>
        <v>85509449.152006909</v>
      </c>
      <c r="L1452" s="27">
        <f t="shared" si="315"/>
        <v>365</v>
      </c>
      <c r="M1452" s="7">
        <f t="shared" si="323"/>
        <v>314213.94918459415</v>
      </c>
      <c r="N1452" s="7">
        <f>IF(ISNA(VLOOKUP(B1452,'Distribution Data'!$G:$H,2,FALSE)),0,VLOOKUP(B1452,'Distribution Data'!$G:$H,2,FALSE))</f>
        <v>0</v>
      </c>
      <c r="O1452" s="16">
        <f>IF(ISNA(INDEX($C1451:$C$3618,MATCH(TRUE,INDEX($C1451:$C$3618&lt;&gt;$C1451,0),0))), O1451, INDEX($C1451:$C$3618,MATCH(TRUE,INDEX($C1451:$C$3618&lt;&gt;$C1451,0),0)))</f>
        <v>3694384436.13241</v>
      </c>
      <c r="P1452" s="16">
        <f t="shared" si="313"/>
        <v>3494687980.1252527</v>
      </c>
      <c r="Q1452" s="27">
        <f t="shared" si="319"/>
        <v>84</v>
      </c>
      <c r="R1452" s="7">
        <f t="shared" si="324"/>
        <v>2377338.7619899684</v>
      </c>
      <c r="S1452" s="7">
        <f t="shared" si="316"/>
        <v>1900303.1409320515</v>
      </c>
      <c r="T1452" s="5">
        <f>VLOOKUP($B1452,'Benchmark Data'!$A:$B,2,FALSE)</f>
        <v>17.11</v>
      </c>
      <c r="U1452" s="12">
        <f t="shared" si="325"/>
        <v>8.2160086579673025E-3</v>
      </c>
      <c r="V1452" s="7">
        <f t="shared" si="326"/>
        <v>4100594231.3400731</v>
      </c>
    </row>
    <row r="1453" spans="1:22" x14ac:dyDescent="0.25">
      <c r="A1453" s="5">
        <f t="shared" si="317"/>
        <v>2007</v>
      </c>
      <c r="B1453" s="6">
        <f t="shared" si="320"/>
        <v>39393</v>
      </c>
      <c r="C1453" s="7">
        <f>MAX(SUMIFS('Filing Data'!$V:$V,'Filing Data'!$D:$D,'Benchmark Value'!$B1453),C1452)</f>
        <v>3494687980.1252527</v>
      </c>
      <c r="D1453" s="7">
        <f>SUMIFS('Filing Data'!$Z:$Z,'Filing Data'!$D:$D,'Benchmark Value'!$B1453)</f>
        <v>0</v>
      </c>
      <c r="E1453" s="16">
        <f t="shared" si="321"/>
        <v>-59429910.233762808</v>
      </c>
      <c r="F1453" s="10">
        <f>SUM(D$11:D1452)</f>
        <v>-47621346.711108744</v>
      </c>
      <c r="G1453" s="10">
        <f t="shared" si="314"/>
        <v>365</v>
      </c>
      <c r="H1453" s="7">
        <f t="shared" si="322"/>
        <v>-162821.67187332278</v>
      </c>
      <c r="I1453" s="16">
        <f>SUMIFS('Filing Data'!$X:$X,'Filing Data'!$D:$D,'Benchmark Value'!$B1453)</f>
        <v>0</v>
      </c>
      <c r="J1453" s="16">
        <f t="shared" si="318"/>
        <v>114688091.45237686</v>
      </c>
      <c r="K1453" s="10">
        <f>SUM(I$11:I1452)</f>
        <v>85509449.152006909</v>
      </c>
      <c r="L1453" s="27">
        <f t="shared" si="315"/>
        <v>365</v>
      </c>
      <c r="M1453" s="7">
        <f t="shared" si="323"/>
        <v>314213.94918459415</v>
      </c>
      <c r="N1453" s="7">
        <f>IF(ISNA(VLOOKUP(B1453,'Distribution Data'!$G:$H,2,FALSE)),0,VLOOKUP(B1453,'Distribution Data'!$G:$H,2,FALSE))</f>
        <v>0</v>
      </c>
      <c r="O1453" s="16">
        <f>IF(ISNA(INDEX($C1452:$C$3618,MATCH(TRUE,INDEX($C1452:$C$3618&lt;&gt;$C1452,0),0))), O1452, INDEX($C1452:$C$3618,MATCH(TRUE,INDEX($C1452:$C$3618&lt;&gt;$C1452,0),0)))</f>
        <v>3694384436.13241</v>
      </c>
      <c r="P1453" s="16">
        <f t="shared" si="313"/>
        <v>3494687980.1252527</v>
      </c>
      <c r="Q1453" s="27">
        <f t="shared" si="319"/>
        <v>84</v>
      </c>
      <c r="R1453" s="7">
        <f t="shared" si="324"/>
        <v>2377338.7619899684</v>
      </c>
      <c r="S1453" s="7">
        <f t="shared" si="316"/>
        <v>1900303.1409320515</v>
      </c>
      <c r="T1453" s="5">
        <f>VLOOKUP($B1453,'Benchmark Data'!$A:$B,2,FALSE)</f>
        <v>16.57</v>
      </c>
      <c r="U1453" s="12">
        <f t="shared" si="325"/>
        <v>-3.2069256465630504E-2</v>
      </c>
      <c r="V1453" s="7">
        <f t="shared" si="326"/>
        <v>3973077767.3902025</v>
      </c>
    </row>
    <row r="1454" spans="1:22" x14ac:dyDescent="0.25">
      <c r="A1454" s="5">
        <f t="shared" si="317"/>
        <v>2007</v>
      </c>
      <c r="B1454" s="6">
        <f t="shared" si="320"/>
        <v>39394</v>
      </c>
      <c r="C1454" s="7">
        <f>MAX(SUMIFS('Filing Data'!$V:$V,'Filing Data'!$D:$D,'Benchmark Value'!$B1454),C1453)</f>
        <v>3494687980.1252527</v>
      </c>
      <c r="D1454" s="7">
        <f>SUMIFS('Filing Data'!$Z:$Z,'Filing Data'!$D:$D,'Benchmark Value'!$B1454)</f>
        <v>0</v>
      </c>
      <c r="E1454" s="16">
        <f t="shared" si="321"/>
        <v>-59429910.233762808</v>
      </c>
      <c r="F1454" s="10">
        <f>SUM(D$11:D1453)</f>
        <v>-47621346.711108744</v>
      </c>
      <c r="G1454" s="10">
        <f t="shared" si="314"/>
        <v>365</v>
      </c>
      <c r="H1454" s="7">
        <f t="shared" si="322"/>
        <v>-162821.67187332278</v>
      </c>
      <c r="I1454" s="16">
        <f>SUMIFS('Filing Data'!$X:$X,'Filing Data'!$D:$D,'Benchmark Value'!$B1454)</f>
        <v>0</v>
      </c>
      <c r="J1454" s="16">
        <f t="shared" si="318"/>
        <v>114688091.45237686</v>
      </c>
      <c r="K1454" s="10">
        <f>SUM(I$11:I1453)</f>
        <v>85509449.152006909</v>
      </c>
      <c r="L1454" s="27">
        <f t="shared" si="315"/>
        <v>365</v>
      </c>
      <c r="M1454" s="7">
        <f t="shared" si="323"/>
        <v>314213.94918459415</v>
      </c>
      <c r="N1454" s="7">
        <f>IF(ISNA(VLOOKUP(B1454,'Distribution Data'!$G:$H,2,FALSE)),0,VLOOKUP(B1454,'Distribution Data'!$G:$H,2,FALSE))</f>
        <v>0</v>
      </c>
      <c r="O1454" s="16">
        <f>IF(ISNA(INDEX($C1453:$C$3618,MATCH(TRUE,INDEX($C1453:$C$3618&lt;&gt;$C1453,0),0))), O1453, INDEX($C1453:$C$3618,MATCH(TRUE,INDEX($C1453:$C$3618&lt;&gt;$C1453,0),0)))</f>
        <v>3694384436.13241</v>
      </c>
      <c r="P1454" s="16">
        <f t="shared" si="313"/>
        <v>3494687980.1252527</v>
      </c>
      <c r="Q1454" s="27">
        <f t="shared" si="319"/>
        <v>84</v>
      </c>
      <c r="R1454" s="7">
        <f t="shared" si="324"/>
        <v>2377338.7619899684</v>
      </c>
      <c r="S1454" s="7">
        <f t="shared" si="316"/>
        <v>1900303.1409320515</v>
      </c>
      <c r="T1454" s="5">
        <f>VLOOKUP($B1454,'Benchmark Data'!$A:$B,2,FALSE)</f>
        <v>16.649999999999999</v>
      </c>
      <c r="U1454" s="12">
        <f t="shared" si="325"/>
        <v>4.8163849879811369E-3</v>
      </c>
      <c r="V1454" s="7">
        <f t="shared" si="326"/>
        <v>3994160099.5831084</v>
      </c>
    </row>
    <row r="1455" spans="1:22" x14ac:dyDescent="0.25">
      <c r="A1455" s="5">
        <f t="shared" si="317"/>
        <v>2007</v>
      </c>
      <c r="B1455" s="6">
        <f t="shared" si="320"/>
        <v>39395</v>
      </c>
      <c r="C1455" s="7">
        <f>MAX(SUMIFS('Filing Data'!$V:$V,'Filing Data'!$D:$D,'Benchmark Value'!$B1455),C1454)</f>
        <v>3694384436.13241</v>
      </c>
      <c r="D1455" s="7">
        <f>SUMIFS('Filing Data'!$Z:$Z,'Filing Data'!$D:$D,'Benchmark Value'!$B1455)</f>
        <v>0</v>
      </c>
      <c r="E1455" s="16">
        <f t="shared" si="321"/>
        <v>-59429910.233762808</v>
      </c>
      <c r="F1455" s="10">
        <f>SUM(D$11:D1454)</f>
        <v>-47621346.711108744</v>
      </c>
      <c r="G1455" s="10">
        <f t="shared" si="314"/>
        <v>365</v>
      </c>
      <c r="H1455" s="7">
        <f t="shared" si="322"/>
        <v>-162821.67187332278</v>
      </c>
      <c r="I1455" s="16">
        <f>SUMIFS('Filing Data'!$X:$X,'Filing Data'!$D:$D,'Benchmark Value'!$B1455)</f>
        <v>0</v>
      </c>
      <c r="J1455" s="16">
        <f t="shared" si="318"/>
        <v>114688091.45237686</v>
      </c>
      <c r="K1455" s="10">
        <f>SUM(I$11:I1454)</f>
        <v>85509449.152006909</v>
      </c>
      <c r="L1455" s="27">
        <f t="shared" si="315"/>
        <v>365</v>
      </c>
      <c r="M1455" s="7">
        <f t="shared" si="323"/>
        <v>314213.94918459415</v>
      </c>
      <c r="N1455" s="7">
        <f>IF(ISNA(VLOOKUP(B1455,'Distribution Data'!$G:$H,2,FALSE)),0,VLOOKUP(B1455,'Distribution Data'!$G:$H,2,FALSE))</f>
        <v>0</v>
      </c>
      <c r="O1455" s="16">
        <f>IF(ISNA(INDEX($C1454:$C$3618,MATCH(TRUE,INDEX($C1454:$C$3618&lt;&gt;$C1454,0),0))), O1454, INDEX($C1454:$C$3618,MATCH(TRUE,INDEX($C1454:$C$3618&lt;&gt;$C1454,0),0)))</f>
        <v>3694384436.13241</v>
      </c>
      <c r="P1455" s="16">
        <f t="shared" si="313"/>
        <v>3494687980.1252527</v>
      </c>
      <c r="Q1455" s="27">
        <f t="shared" si="319"/>
        <v>84</v>
      </c>
      <c r="R1455" s="7">
        <f t="shared" si="324"/>
        <v>2377338.7619899684</v>
      </c>
      <c r="S1455" s="7">
        <f t="shared" si="316"/>
        <v>1900303.1409320515</v>
      </c>
      <c r="T1455" s="5">
        <f>VLOOKUP($B1455,'Benchmark Data'!$A:$B,2,FALSE)</f>
        <v>16.62</v>
      </c>
      <c r="U1455" s="12">
        <f t="shared" si="325"/>
        <v>-1.8034269991505714E-3</v>
      </c>
      <c r="V1455" s="7">
        <f t="shared" si="326"/>
        <v>3988863717.8599272</v>
      </c>
    </row>
    <row r="1456" spans="1:22" x14ac:dyDescent="0.25">
      <c r="A1456" s="5">
        <f t="shared" si="317"/>
        <v>2007</v>
      </c>
      <c r="B1456" s="6">
        <f t="shared" si="320"/>
        <v>39396</v>
      </c>
      <c r="C1456" s="7">
        <f>MAX(SUMIFS('Filing Data'!$V:$V,'Filing Data'!$D:$D,'Benchmark Value'!$B1456),C1455)</f>
        <v>3694384436.13241</v>
      </c>
      <c r="D1456" s="7">
        <f>SUMIFS('Filing Data'!$Z:$Z,'Filing Data'!$D:$D,'Benchmark Value'!$B1456)</f>
        <v>0</v>
      </c>
      <c r="E1456" s="16">
        <f t="shared" si="321"/>
        <v>-59429910.233762808</v>
      </c>
      <c r="F1456" s="10">
        <f>SUM(D$11:D1455)</f>
        <v>-47621346.711108744</v>
      </c>
      <c r="G1456" s="10">
        <f t="shared" si="314"/>
        <v>365</v>
      </c>
      <c r="H1456" s="7">
        <f t="shared" si="322"/>
        <v>-162821.67187332278</v>
      </c>
      <c r="I1456" s="16">
        <f>SUMIFS('Filing Data'!$X:$X,'Filing Data'!$D:$D,'Benchmark Value'!$B1456)</f>
        <v>0</v>
      </c>
      <c r="J1456" s="16">
        <f t="shared" si="318"/>
        <v>114688091.45237686</v>
      </c>
      <c r="K1456" s="10">
        <f>SUM(I$11:I1455)</f>
        <v>85509449.152006909</v>
      </c>
      <c r="L1456" s="27">
        <f t="shared" si="315"/>
        <v>365</v>
      </c>
      <c r="M1456" s="7">
        <f t="shared" si="323"/>
        <v>314213.94918459415</v>
      </c>
      <c r="N1456" s="7">
        <f>IF(ISNA(VLOOKUP(B1456,'Distribution Data'!$G:$H,2,FALSE)),0,VLOOKUP(B1456,'Distribution Data'!$G:$H,2,FALSE))</f>
        <v>0</v>
      </c>
      <c r="O1456" s="16">
        <f>IF(ISNA(INDEX($C1455:$C$3618,MATCH(TRUE,INDEX($C1455:$C$3618&lt;&gt;$C1455,0),0))), O1455, INDEX($C1455:$C$3618,MATCH(TRUE,INDEX($C1455:$C$3618&lt;&gt;$C1455,0),0)))</f>
        <v>3795547633.6682878</v>
      </c>
      <c r="P1456" s="16">
        <f t="shared" si="313"/>
        <v>3694384436.13241</v>
      </c>
      <c r="Q1456" s="27">
        <f t="shared" si="319"/>
        <v>52</v>
      </c>
      <c r="R1456" s="7">
        <f t="shared" si="324"/>
        <v>1945446.1064591866</v>
      </c>
      <c r="S1456" s="7">
        <f t="shared" si="316"/>
        <v>1468410.4854012697</v>
      </c>
      <c r="T1456" s="5">
        <f>VLOOKUP($B1456,'Benchmark Data'!$A:$B,2,FALSE)</f>
        <v>16.62</v>
      </c>
      <c r="U1456" s="12">
        <f t="shared" si="325"/>
        <v>0</v>
      </c>
      <c r="V1456" s="7">
        <f t="shared" si="326"/>
        <v>3990332128.3453283</v>
      </c>
    </row>
    <row r="1457" spans="1:22" x14ac:dyDescent="0.25">
      <c r="A1457" s="5">
        <f t="shared" si="317"/>
        <v>2007</v>
      </c>
      <c r="B1457" s="6">
        <f t="shared" si="320"/>
        <v>39397</v>
      </c>
      <c r="C1457" s="7">
        <f>MAX(SUMIFS('Filing Data'!$V:$V,'Filing Data'!$D:$D,'Benchmark Value'!$B1457),C1456)</f>
        <v>3694384436.13241</v>
      </c>
      <c r="D1457" s="7">
        <f>SUMIFS('Filing Data'!$Z:$Z,'Filing Data'!$D:$D,'Benchmark Value'!$B1457)</f>
        <v>0</v>
      </c>
      <c r="E1457" s="16">
        <f t="shared" si="321"/>
        <v>-59429910.233762808</v>
      </c>
      <c r="F1457" s="10">
        <f>SUM(D$11:D1456)</f>
        <v>-47621346.711108744</v>
      </c>
      <c r="G1457" s="10">
        <f t="shared" si="314"/>
        <v>365</v>
      </c>
      <c r="H1457" s="7">
        <f t="shared" si="322"/>
        <v>-162821.67187332278</v>
      </c>
      <c r="I1457" s="16">
        <f>SUMIFS('Filing Data'!$X:$X,'Filing Data'!$D:$D,'Benchmark Value'!$B1457)</f>
        <v>0</v>
      </c>
      <c r="J1457" s="16">
        <f t="shared" si="318"/>
        <v>114688091.45237686</v>
      </c>
      <c r="K1457" s="10">
        <f>SUM(I$11:I1456)</f>
        <v>85509449.152006909</v>
      </c>
      <c r="L1457" s="27">
        <f t="shared" si="315"/>
        <v>365</v>
      </c>
      <c r="M1457" s="7">
        <f t="shared" si="323"/>
        <v>314213.94918459415</v>
      </c>
      <c r="N1457" s="7">
        <f>IF(ISNA(VLOOKUP(B1457,'Distribution Data'!$G:$H,2,FALSE)),0,VLOOKUP(B1457,'Distribution Data'!$G:$H,2,FALSE))</f>
        <v>0</v>
      </c>
      <c r="O1457" s="16">
        <f>IF(ISNA(INDEX($C1456:$C$3618,MATCH(TRUE,INDEX($C1456:$C$3618&lt;&gt;$C1456,0),0))), O1456, INDEX($C1456:$C$3618,MATCH(TRUE,INDEX($C1456:$C$3618&lt;&gt;$C1456,0),0)))</f>
        <v>3795547633.6682878</v>
      </c>
      <c r="P1457" s="16">
        <f t="shared" si="313"/>
        <v>3694384436.13241</v>
      </c>
      <c r="Q1457" s="27">
        <f t="shared" si="319"/>
        <v>52</v>
      </c>
      <c r="R1457" s="7">
        <f t="shared" si="324"/>
        <v>1945446.1064591866</v>
      </c>
      <c r="S1457" s="7">
        <f t="shared" si="316"/>
        <v>1468410.4854012697</v>
      </c>
      <c r="T1457" s="5">
        <f>VLOOKUP($B1457,'Benchmark Data'!$A:$B,2,FALSE)</f>
        <v>16.62</v>
      </c>
      <c r="U1457" s="12">
        <f t="shared" si="325"/>
        <v>0</v>
      </c>
      <c r="V1457" s="7">
        <f t="shared" si="326"/>
        <v>3991800538.8307295</v>
      </c>
    </row>
    <row r="1458" spans="1:22" x14ac:dyDescent="0.25">
      <c r="A1458" s="5">
        <f t="shared" si="317"/>
        <v>2007</v>
      </c>
      <c r="B1458" s="6">
        <f t="shared" si="320"/>
        <v>39398</v>
      </c>
      <c r="C1458" s="7">
        <f>MAX(SUMIFS('Filing Data'!$V:$V,'Filing Data'!$D:$D,'Benchmark Value'!$B1458),C1457)</f>
        <v>3694384436.13241</v>
      </c>
      <c r="D1458" s="7">
        <f>SUMIFS('Filing Data'!$Z:$Z,'Filing Data'!$D:$D,'Benchmark Value'!$B1458)</f>
        <v>0</v>
      </c>
      <c r="E1458" s="16">
        <f t="shared" si="321"/>
        <v>-59429910.233762808</v>
      </c>
      <c r="F1458" s="10">
        <f>SUM(D$11:D1457)</f>
        <v>-47621346.711108744</v>
      </c>
      <c r="G1458" s="10">
        <f t="shared" si="314"/>
        <v>365</v>
      </c>
      <c r="H1458" s="7">
        <f t="shared" si="322"/>
        <v>-162821.67187332278</v>
      </c>
      <c r="I1458" s="16">
        <f>SUMIFS('Filing Data'!$X:$X,'Filing Data'!$D:$D,'Benchmark Value'!$B1458)</f>
        <v>0</v>
      </c>
      <c r="J1458" s="16">
        <f t="shared" si="318"/>
        <v>114688091.45237686</v>
      </c>
      <c r="K1458" s="10">
        <f>SUM(I$11:I1457)</f>
        <v>85509449.152006909</v>
      </c>
      <c r="L1458" s="27">
        <f t="shared" si="315"/>
        <v>365</v>
      </c>
      <c r="M1458" s="7">
        <f t="shared" si="323"/>
        <v>314213.94918459415</v>
      </c>
      <c r="N1458" s="7">
        <f>IF(ISNA(VLOOKUP(B1458,'Distribution Data'!$G:$H,2,FALSE)),0,VLOOKUP(B1458,'Distribution Data'!$G:$H,2,FALSE))</f>
        <v>0</v>
      </c>
      <c r="O1458" s="16">
        <f>IF(ISNA(INDEX($C1457:$C$3618,MATCH(TRUE,INDEX($C1457:$C$3618&lt;&gt;$C1457,0),0))), O1457, INDEX($C1457:$C$3618,MATCH(TRUE,INDEX($C1457:$C$3618&lt;&gt;$C1457,0),0)))</f>
        <v>3795547633.6682878</v>
      </c>
      <c r="P1458" s="16">
        <f t="shared" si="313"/>
        <v>3694384436.13241</v>
      </c>
      <c r="Q1458" s="27">
        <f t="shared" si="319"/>
        <v>52</v>
      </c>
      <c r="R1458" s="7">
        <f t="shared" si="324"/>
        <v>1945446.1064591866</v>
      </c>
      <c r="S1458" s="7">
        <f t="shared" si="316"/>
        <v>1468410.4854012697</v>
      </c>
      <c r="T1458" s="5">
        <f>VLOOKUP($B1458,'Benchmark Data'!$A:$B,2,FALSE)</f>
        <v>16.64</v>
      </c>
      <c r="U1458" s="12">
        <f t="shared" si="325"/>
        <v>1.2026459657602706E-3</v>
      </c>
      <c r="V1458" s="7">
        <f t="shared" si="326"/>
        <v>3998072560.0728459</v>
      </c>
    </row>
    <row r="1459" spans="1:22" x14ac:dyDescent="0.25">
      <c r="A1459" s="5">
        <f t="shared" si="317"/>
        <v>2007</v>
      </c>
      <c r="B1459" s="6">
        <f t="shared" si="320"/>
        <v>39399</v>
      </c>
      <c r="C1459" s="7">
        <f>MAX(SUMIFS('Filing Data'!$V:$V,'Filing Data'!$D:$D,'Benchmark Value'!$B1459),C1458)</f>
        <v>3694384436.13241</v>
      </c>
      <c r="D1459" s="7">
        <f>SUMIFS('Filing Data'!$Z:$Z,'Filing Data'!$D:$D,'Benchmark Value'!$B1459)</f>
        <v>0</v>
      </c>
      <c r="E1459" s="16">
        <f t="shared" si="321"/>
        <v>-59429910.233762808</v>
      </c>
      <c r="F1459" s="10">
        <f>SUM(D$11:D1458)</f>
        <v>-47621346.711108744</v>
      </c>
      <c r="G1459" s="10">
        <f t="shared" si="314"/>
        <v>365</v>
      </c>
      <c r="H1459" s="7">
        <f t="shared" si="322"/>
        <v>-162821.67187332278</v>
      </c>
      <c r="I1459" s="16">
        <f>SUMIFS('Filing Data'!$X:$X,'Filing Data'!$D:$D,'Benchmark Value'!$B1459)</f>
        <v>0</v>
      </c>
      <c r="J1459" s="16">
        <f t="shared" si="318"/>
        <v>114688091.45237686</v>
      </c>
      <c r="K1459" s="10">
        <f>SUM(I$11:I1458)</f>
        <v>85509449.152006909</v>
      </c>
      <c r="L1459" s="27">
        <f t="shared" si="315"/>
        <v>365</v>
      </c>
      <c r="M1459" s="7">
        <f t="shared" si="323"/>
        <v>314213.94918459415</v>
      </c>
      <c r="N1459" s="7">
        <f>IF(ISNA(VLOOKUP(B1459,'Distribution Data'!$G:$H,2,FALSE)),0,VLOOKUP(B1459,'Distribution Data'!$G:$H,2,FALSE))</f>
        <v>0</v>
      </c>
      <c r="O1459" s="16">
        <f>IF(ISNA(INDEX($C1458:$C$3618,MATCH(TRUE,INDEX($C1458:$C$3618&lt;&gt;$C1458,0),0))), O1458, INDEX($C1458:$C$3618,MATCH(TRUE,INDEX($C1458:$C$3618&lt;&gt;$C1458,0),0)))</f>
        <v>3795547633.6682878</v>
      </c>
      <c r="P1459" s="16">
        <f t="shared" si="313"/>
        <v>3694384436.13241</v>
      </c>
      <c r="Q1459" s="27">
        <f t="shared" si="319"/>
        <v>52</v>
      </c>
      <c r="R1459" s="7">
        <f t="shared" si="324"/>
        <v>1945446.1064591866</v>
      </c>
      <c r="S1459" s="7">
        <f t="shared" si="316"/>
        <v>1468410.4854012697</v>
      </c>
      <c r="T1459" s="5">
        <f>VLOOKUP($B1459,'Benchmark Data'!$A:$B,2,FALSE)</f>
        <v>17.260000000000002</v>
      </c>
      <c r="U1459" s="12">
        <f t="shared" si="325"/>
        <v>3.6582250262219389E-2</v>
      </c>
      <c r="V1459" s="7">
        <f t="shared" si="326"/>
        <v>4148507616.4263458</v>
      </c>
    </row>
    <row r="1460" spans="1:22" x14ac:dyDescent="0.25">
      <c r="A1460" s="5">
        <f t="shared" si="317"/>
        <v>2007</v>
      </c>
      <c r="B1460" s="6">
        <f t="shared" si="320"/>
        <v>39400</v>
      </c>
      <c r="C1460" s="7">
        <f>MAX(SUMIFS('Filing Data'!$V:$V,'Filing Data'!$D:$D,'Benchmark Value'!$B1460),C1459)</f>
        <v>3694384436.13241</v>
      </c>
      <c r="D1460" s="7">
        <f>SUMIFS('Filing Data'!$Z:$Z,'Filing Data'!$D:$D,'Benchmark Value'!$B1460)</f>
        <v>0</v>
      </c>
      <c r="E1460" s="16">
        <f t="shared" si="321"/>
        <v>-59429910.233762808</v>
      </c>
      <c r="F1460" s="10">
        <f>SUM(D$11:D1459)</f>
        <v>-47621346.711108744</v>
      </c>
      <c r="G1460" s="10">
        <f t="shared" si="314"/>
        <v>365</v>
      </c>
      <c r="H1460" s="7">
        <f t="shared" si="322"/>
        <v>-162821.67187332278</v>
      </c>
      <c r="I1460" s="16">
        <f>SUMIFS('Filing Data'!$X:$X,'Filing Data'!$D:$D,'Benchmark Value'!$B1460)</f>
        <v>0</v>
      </c>
      <c r="J1460" s="16">
        <f t="shared" si="318"/>
        <v>114688091.45237686</v>
      </c>
      <c r="K1460" s="10">
        <f>SUM(I$11:I1459)</f>
        <v>85509449.152006909</v>
      </c>
      <c r="L1460" s="27">
        <f t="shared" si="315"/>
        <v>365</v>
      </c>
      <c r="M1460" s="7">
        <f t="shared" si="323"/>
        <v>314213.94918459415</v>
      </c>
      <c r="N1460" s="7">
        <f>IF(ISNA(VLOOKUP(B1460,'Distribution Data'!$G:$H,2,FALSE)),0,VLOOKUP(B1460,'Distribution Data'!$G:$H,2,FALSE))</f>
        <v>0</v>
      </c>
      <c r="O1460" s="16">
        <f>IF(ISNA(INDEX($C1459:$C$3618,MATCH(TRUE,INDEX($C1459:$C$3618&lt;&gt;$C1459,0),0))), O1459, INDEX($C1459:$C$3618,MATCH(TRUE,INDEX($C1459:$C$3618&lt;&gt;$C1459,0),0)))</f>
        <v>3795547633.6682878</v>
      </c>
      <c r="P1460" s="16">
        <f t="shared" si="313"/>
        <v>3694384436.13241</v>
      </c>
      <c r="Q1460" s="27">
        <f t="shared" si="319"/>
        <v>52</v>
      </c>
      <c r="R1460" s="7">
        <f t="shared" si="324"/>
        <v>1945446.1064591866</v>
      </c>
      <c r="S1460" s="7">
        <f t="shared" si="316"/>
        <v>1468410.4854012697</v>
      </c>
      <c r="T1460" s="5">
        <f>VLOOKUP($B1460,'Benchmark Data'!$A:$B,2,FALSE)</f>
        <v>16.96</v>
      </c>
      <c r="U1460" s="12">
        <f t="shared" si="325"/>
        <v>-1.753405529152488E-2</v>
      </c>
      <c r="V1460" s="7">
        <f t="shared" si="326"/>
        <v>4077869869.0364337</v>
      </c>
    </row>
    <row r="1461" spans="1:22" x14ac:dyDescent="0.25">
      <c r="A1461" s="5">
        <f t="shared" si="317"/>
        <v>2007</v>
      </c>
      <c r="B1461" s="6">
        <f t="shared" si="320"/>
        <v>39401</v>
      </c>
      <c r="C1461" s="7">
        <f>MAX(SUMIFS('Filing Data'!$V:$V,'Filing Data'!$D:$D,'Benchmark Value'!$B1461),C1460)</f>
        <v>3694384436.13241</v>
      </c>
      <c r="D1461" s="7">
        <f>SUMIFS('Filing Data'!$Z:$Z,'Filing Data'!$D:$D,'Benchmark Value'!$B1461)</f>
        <v>0</v>
      </c>
      <c r="E1461" s="16">
        <f t="shared" si="321"/>
        <v>-59429910.233762808</v>
      </c>
      <c r="F1461" s="10">
        <f>SUM(D$11:D1460)</f>
        <v>-47621346.711108744</v>
      </c>
      <c r="G1461" s="10">
        <f t="shared" si="314"/>
        <v>365</v>
      </c>
      <c r="H1461" s="7">
        <f t="shared" si="322"/>
        <v>-162821.67187332278</v>
      </c>
      <c r="I1461" s="16">
        <f>SUMIFS('Filing Data'!$X:$X,'Filing Data'!$D:$D,'Benchmark Value'!$B1461)</f>
        <v>0</v>
      </c>
      <c r="J1461" s="16">
        <f t="shared" si="318"/>
        <v>114688091.45237686</v>
      </c>
      <c r="K1461" s="10">
        <f>SUM(I$11:I1460)</f>
        <v>85509449.152006909</v>
      </c>
      <c r="L1461" s="27">
        <f t="shared" si="315"/>
        <v>365</v>
      </c>
      <c r="M1461" s="7">
        <f t="shared" si="323"/>
        <v>314213.94918459415</v>
      </c>
      <c r="N1461" s="7">
        <f>IF(ISNA(VLOOKUP(B1461,'Distribution Data'!$G:$H,2,FALSE)),0,VLOOKUP(B1461,'Distribution Data'!$G:$H,2,FALSE))</f>
        <v>0</v>
      </c>
      <c r="O1461" s="16">
        <f>IF(ISNA(INDEX($C1460:$C$3618,MATCH(TRUE,INDEX($C1460:$C$3618&lt;&gt;$C1460,0),0))), O1460, INDEX($C1460:$C$3618,MATCH(TRUE,INDEX($C1460:$C$3618&lt;&gt;$C1460,0),0)))</f>
        <v>3795547633.6682878</v>
      </c>
      <c r="P1461" s="16">
        <f t="shared" si="313"/>
        <v>3694384436.13241</v>
      </c>
      <c r="Q1461" s="27">
        <f t="shared" si="319"/>
        <v>52</v>
      </c>
      <c r="R1461" s="7">
        <f t="shared" si="324"/>
        <v>1945446.1064591866</v>
      </c>
      <c r="S1461" s="7">
        <f t="shared" si="316"/>
        <v>1468410.4854012697</v>
      </c>
      <c r="T1461" s="5">
        <f>VLOOKUP($B1461,'Benchmark Data'!$A:$B,2,FALSE)</f>
        <v>16.89</v>
      </c>
      <c r="U1461" s="12">
        <f t="shared" si="325"/>
        <v>-4.1358995440482719E-3</v>
      </c>
      <c r="V1461" s="7">
        <f t="shared" si="326"/>
        <v>4062507448.6944442</v>
      </c>
    </row>
    <row r="1462" spans="1:22" x14ac:dyDescent="0.25">
      <c r="A1462" s="5">
        <f t="shared" si="317"/>
        <v>2007</v>
      </c>
      <c r="B1462" s="6">
        <f t="shared" si="320"/>
        <v>39402</v>
      </c>
      <c r="C1462" s="7">
        <f>MAX(SUMIFS('Filing Data'!$V:$V,'Filing Data'!$D:$D,'Benchmark Value'!$B1462),C1461)</f>
        <v>3694384436.13241</v>
      </c>
      <c r="D1462" s="7">
        <f>SUMIFS('Filing Data'!$Z:$Z,'Filing Data'!$D:$D,'Benchmark Value'!$B1462)</f>
        <v>0</v>
      </c>
      <c r="E1462" s="16">
        <f t="shared" si="321"/>
        <v>-59429910.233762808</v>
      </c>
      <c r="F1462" s="10">
        <f>SUM(D$11:D1461)</f>
        <v>-47621346.711108744</v>
      </c>
      <c r="G1462" s="10">
        <f t="shared" si="314"/>
        <v>365</v>
      </c>
      <c r="H1462" s="7">
        <f t="shared" si="322"/>
        <v>-162821.67187332278</v>
      </c>
      <c r="I1462" s="16">
        <f>SUMIFS('Filing Data'!$X:$X,'Filing Data'!$D:$D,'Benchmark Value'!$B1462)</f>
        <v>0</v>
      </c>
      <c r="J1462" s="16">
        <f t="shared" si="318"/>
        <v>114688091.45237686</v>
      </c>
      <c r="K1462" s="10">
        <f>SUM(I$11:I1461)</f>
        <v>85509449.152006909</v>
      </c>
      <c r="L1462" s="27">
        <f t="shared" si="315"/>
        <v>365</v>
      </c>
      <c r="M1462" s="7">
        <f t="shared" si="323"/>
        <v>314213.94918459415</v>
      </c>
      <c r="N1462" s="7">
        <f>IF(ISNA(VLOOKUP(B1462,'Distribution Data'!$G:$H,2,FALSE)),0,VLOOKUP(B1462,'Distribution Data'!$G:$H,2,FALSE))</f>
        <v>0</v>
      </c>
      <c r="O1462" s="16">
        <f>IF(ISNA(INDEX($C1461:$C$3618,MATCH(TRUE,INDEX($C1461:$C$3618&lt;&gt;$C1461,0),0))), O1461, INDEX($C1461:$C$3618,MATCH(TRUE,INDEX($C1461:$C$3618&lt;&gt;$C1461,0),0)))</f>
        <v>3795547633.6682878</v>
      </c>
      <c r="P1462" s="16">
        <f t="shared" si="313"/>
        <v>3694384436.13241</v>
      </c>
      <c r="Q1462" s="27">
        <f t="shared" si="319"/>
        <v>52</v>
      </c>
      <c r="R1462" s="7">
        <f t="shared" si="324"/>
        <v>1945446.1064591866</v>
      </c>
      <c r="S1462" s="7">
        <f t="shared" si="316"/>
        <v>1468410.4854012697</v>
      </c>
      <c r="T1462" s="5">
        <f>VLOOKUP($B1462,'Benchmark Data'!$A:$B,2,FALSE)</f>
        <v>16.649999999999999</v>
      </c>
      <c r="U1462" s="12">
        <f t="shared" si="325"/>
        <v>-1.4311514393256035E-2</v>
      </c>
      <c r="V1462" s="7">
        <f t="shared" si="326"/>
        <v>4006249287.9728189</v>
      </c>
    </row>
    <row r="1463" spans="1:22" x14ac:dyDescent="0.25">
      <c r="A1463" s="5">
        <f t="shared" si="317"/>
        <v>2007</v>
      </c>
      <c r="B1463" s="6">
        <f t="shared" si="320"/>
        <v>39403</v>
      </c>
      <c r="C1463" s="7">
        <f>MAX(SUMIFS('Filing Data'!$V:$V,'Filing Data'!$D:$D,'Benchmark Value'!$B1463),C1462)</f>
        <v>3694384436.13241</v>
      </c>
      <c r="D1463" s="7">
        <f>SUMIFS('Filing Data'!$Z:$Z,'Filing Data'!$D:$D,'Benchmark Value'!$B1463)</f>
        <v>0</v>
      </c>
      <c r="E1463" s="16">
        <f t="shared" si="321"/>
        <v>-59429910.233762808</v>
      </c>
      <c r="F1463" s="10">
        <f>SUM(D$11:D1462)</f>
        <v>-47621346.711108744</v>
      </c>
      <c r="G1463" s="10">
        <f t="shared" si="314"/>
        <v>365</v>
      </c>
      <c r="H1463" s="7">
        <f t="shared" si="322"/>
        <v>-162821.67187332278</v>
      </c>
      <c r="I1463" s="16">
        <f>SUMIFS('Filing Data'!$X:$X,'Filing Data'!$D:$D,'Benchmark Value'!$B1463)</f>
        <v>0</v>
      </c>
      <c r="J1463" s="16">
        <f t="shared" si="318"/>
        <v>114688091.45237686</v>
      </c>
      <c r="K1463" s="10">
        <f>SUM(I$11:I1462)</f>
        <v>85509449.152006909</v>
      </c>
      <c r="L1463" s="27">
        <f t="shared" si="315"/>
        <v>365</v>
      </c>
      <c r="M1463" s="7">
        <f t="shared" si="323"/>
        <v>314213.94918459415</v>
      </c>
      <c r="N1463" s="7">
        <f>IF(ISNA(VLOOKUP(B1463,'Distribution Data'!$G:$H,2,FALSE)),0,VLOOKUP(B1463,'Distribution Data'!$G:$H,2,FALSE))</f>
        <v>0</v>
      </c>
      <c r="O1463" s="16">
        <f>IF(ISNA(INDEX($C1462:$C$3618,MATCH(TRUE,INDEX($C1462:$C$3618&lt;&gt;$C1462,0),0))), O1462, INDEX($C1462:$C$3618,MATCH(TRUE,INDEX($C1462:$C$3618&lt;&gt;$C1462,0),0)))</f>
        <v>3795547633.6682878</v>
      </c>
      <c r="P1463" s="16">
        <f t="shared" si="313"/>
        <v>3694384436.13241</v>
      </c>
      <c r="Q1463" s="27">
        <f t="shared" si="319"/>
        <v>52</v>
      </c>
      <c r="R1463" s="7">
        <f t="shared" si="324"/>
        <v>1945446.1064591866</v>
      </c>
      <c r="S1463" s="7">
        <f t="shared" si="316"/>
        <v>1468410.4854012697</v>
      </c>
      <c r="T1463" s="5">
        <f>VLOOKUP($B1463,'Benchmark Data'!$A:$B,2,FALSE)</f>
        <v>16.649999999999999</v>
      </c>
      <c r="U1463" s="12">
        <f t="shared" si="325"/>
        <v>0</v>
      </c>
      <c r="V1463" s="7">
        <f t="shared" si="326"/>
        <v>4007717698.45822</v>
      </c>
    </row>
    <row r="1464" spans="1:22" x14ac:dyDescent="0.25">
      <c r="A1464" s="5">
        <f t="shared" si="317"/>
        <v>2007</v>
      </c>
      <c r="B1464" s="6">
        <f t="shared" si="320"/>
        <v>39404</v>
      </c>
      <c r="C1464" s="7">
        <f>MAX(SUMIFS('Filing Data'!$V:$V,'Filing Data'!$D:$D,'Benchmark Value'!$B1464),C1463)</f>
        <v>3694384436.13241</v>
      </c>
      <c r="D1464" s="7">
        <f>SUMIFS('Filing Data'!$Z:$Z,'Filing Data'!$D:$D,'Benchmark Value'!$B1464)</f>
        <v>0</v>
      </c>
      <c r="E1464" s="16">
        <f t="shared" si="321"/>
        <v>-59429910.233762808</v>
      </c>
      <c r="F1464" s="10">
        <f>SUM(D$11:D1463)</f>
        <v>-47621346.711108744</v>
      </c>
      <c r="G1464" s="10">
        <f t="shared" si="314"/>
        <v>365</v>
      </c>
      <c r="H1464" s="7">
        <f t="shared" si="322"/>
        <v>-162821.67187332278</v>
      </c>
      <c r="I1464" s="16">
        <f>SUMIFS('Filing Data'!$X:$X,'Filing Data'!$D:$D,'Benchmark Value'!$B1464)</f>
        <v>0</v>
      </c>
      <c r="J1464" s="16">
        <f t="shared" si="318"/>
        <v>114688091.45237686</v>
      </c>
      <c r="K1464" s="10">
        <f>SUM(I$11:I1463)</f>
        <v>85509449.152006909</v>
      </c>
      <c r="L1464" s="27">
        <f t="shared" si="315"/>
        <v>365</v>
      </c>
      <c r="M1464" s="7">
        <f t="shared" si="323"/>
        <v>314213.94918459415</v>
      </c>
      <c r="N1464" s="7">
        <f>IF(ISNA(VLOOKUP(B1464,'Distribution Data'!$G:$H,2,FALSE)),0,VLOOKUP(B1464,'Distribution Data'!$G:$H,2,FALSE))</f>
        <v>0</v>
      </c>
      <c r="O1464" s="16">
        <f>IF(ISNA(INDEX($C1463:$C$3618,MATCH(TRUE,INDEX($C1463:$C$3618&lt;&gt;$C1463,0),0))), O1463, INDEX($C1463:$C$3618,MATCH(TRUE,INDEX($C1463:$C$3618&lt;&gt;$C1463,0),0)))</f>
        <v>3795547633.6682878</v>
      </c>
      <c r="P1464" s="16">
        <f t="shared" si="313"/>
        <v>3694384436.13241</v>
      </c>
      <c r="Q1464" s="27">
        <f t="shared" si="319"/>
        <v>52</v>
      </c>
      <c r="R1464" s="7">
        <f t="shared" si="324"/>
        <v>1945446.1064591866</v>
      </c>
      <c r="S1464" s="7">
        <f t="shared" si="316"/>
        <v>1468410.4854012697</v>
      </c>
      <c r="T1464" s="5">
        <f>VLOOKUP($B1464,'Benchmark Data'!$A:$B,2,FALSE)</f>
        <v>16.649999999999999</v>
      </c>
      <c r="U1464" s="12">
        <f t="shared" si="325"/>
        <v>0</v>
      </c>
      <c r="V1464" s="7">
        <f t="shared" si="326"/>
        <v>4009186108.9436212</v>
      </c>
    </row>
    <row r="1465" spans="1:22" x14ac:dyDescent="0.25">
      <c r="A1465" s="5">
        <f t="shared" si="317"/>
        <v>2007</v>
      </c>
      <c r="B1465" s="6">
        <f t="shared" si="320"/>
        <v>39405</v>
      </c>
      <c r="C1465" s="7">
        <f>MAX(SUMIFS('Filing Data'!$V:$V,'Filing Data'!$D:$D,'Benchmark Value'!$B1465),C1464)</f>
        <v>3694384436.13241</v>
      </c>
      <c r="D1465" s="7">
        <f>SUMIFS('Filing Data'!$Z:$Z,'Filing Data'!$D:$D,'Benchmark Value'!$B1465)</f>
        <v>0</v>
      </c>
      <c r="E1465" s="16">
        <f t="shared" si="321"/>
        <v>-59429910.233762808</v>
      </c>
      <c r="F1465" s="10">
        <f>SUM(D$11:D1464)</f>
        <v>-47621346.711108744</v>
      </c>
      <c r="G1465" s="10">
        <f t="shared" si="314"/>
        <v>365</v>
      </c>
      <c r="H1465" s="7">
        <f t="shared" si="322"/>
        <v>-162821.67187332278</v>
      </c>
      <c r="I1465" s="16">
        <f>SUMIFS('Filing Data'!$X:$X,'Filing Data'!$D:$D,'Benchmark Value'!$B1465)</f>
        <v>0</v>
      </c>
      <c r="J1465" s="16">
        <f t="shared" si="318"/>
        <v>114688091.45237686</v>
      </c>
      <c r="K1465" s="10">
        <f>SUM(I$11:I1464)</f>
        <v>85509449.152006909</v>
      </c>
      <c r="L1465" s="27">
        <f t="shared" si="315"/>
        <v>365</v>
      </c>
      <c r="M1465" s="7">
        <f t="shared" si="323"/>
        <v>314213.94918459415</v>
      </c>
      <c r="N1465" s="7">
        <f>IF(ISNA(VLOOKUP(B1465,'Distribution Data'!$G:$H,2,FALSE)),0,VLOOKUP(B1465,'Distribution Data'!$G:$H,2,FALSE))</f>
        <v>0</v>
      </c>
      <c r="O1465" s="16">
        <f>IF(ISNA(INDEX($C1464:$C$3618,MATCH(TRUE,INDEX($C1464:$C$3618&lt;&gt;$C1464,0),0))), O1464, INDEX($C1464:$C$3618,MATCH(TRUE,INDEX($C1464:$C$3618&lt;&gt;$C1464,0),0)))</f>
        <v>3795547633.6682878</v>
      </c>
      <c r="P1465" s="16">
        <f t="shared" si="313"/>
        <v>3694384436.13241</v>
      </c>
      <c r="Q1465" s="27">
        <f t="shared" si="319"/>
        <v>52</v>
      </c>
      <c r="R1465" s="7">
        <f t="shared" si="324"/>
        <v>1945446.1064591866</v>
      </c>
      <c r="S1465" s="7">
        <f t="shared" si="316"/>
        <v>1468410.4854012697</v>
      </c>
      <c r="T1465" s="5">
        <f>VLOOKUP($B1465,'Benchmark Data'!$A:$B,2,FALSE)</f>
        <v>16.23</v>
      </c>
      <c r="U1465" s="12">
        <f t="shared" si="325"/>
        <v>-2.5548834899952837E-2</v>
      </c>
      <c r="V1465" s="7">
        <f t="shared" si="326"/>
        <v>3909521896.8610759</v>
      </c>
    </row>
    <row r="1466" spans="1:22" x14ac:dyDescent="0.25">
      <c r="A1466" s="5">
        <f t="shared" si="317"/>
        <v>2007</v>
      </c>
      <c r="B1466" s="6">
        <f t="shared" si="320"/>
        <v>39406</v>
      </c>
      <c r="C1466" s="7">
        <f>MAX(SUMIFS('Filing Data'!$V:$V,'Filing Data'!$D:$D,'Benchmark Value'!$B1466),C1465)</f>
        <v>3694384436.13241</v>
      </c>
      <c r="D1466" s="7">
        <f>SUMIFS('Filing Data'!$Z:$Z,'Filing Data'!$D:$D,'Benchmark Value'!$B1466)</f>
        <v>0</v>
      </c>
      <c r="E1466" s="16">
        <f t="shared" si="321"/>
        <v>-59429910.233762808</v>
      </c>
      <c r="F1466" s="10">
        <f>SUM(D$11:D1465)</f>
        <v>-47621346.711108744</v>
      </c>
      <c r="G1466" s="10">
        <f t="shared" si="314"/>
        <v>365</v>
      </c>
      <c r="H1466" s="7">
        <f t="shared" si="322"/>
        <v>-162821.67187332278</v>
      </c>
      <c r="I1466" s="16">
        <f>SUMIFS('Filing Data'!$X:$X,'Filing Data'!$D:$D,'Benchmark Value'!$B1466)</f>
        <v>0</v>
      </c>
      <c r="J1466" s="16">
        <f t="shared" si="318"/>
        <v>114688091.45237686</v>
      </c>
      <c r="K1466" s="10">
        <f>SUM(I$11:I1465)</f>
        <v>85509449.152006909</v>
      </c>
      <c r="L1466" s="27">
        <f t="shared" si="315"/>
        <v>365</v>
      </c>
      <c r="M1466" s="7">
        <f t="shared" si="323"/>
        <v>314213.94918459415</v>
      </c>
      <c r="N1466" s="7">
        <f>IF(ISNA(VLOOKUP(B1466,'Distribution Data'!$G:$H,2,FALSE)),0,VLOOKUP(B1466,'Distribution Data'!$G:$H,2,FALSE))</f>
        <v>0</v>
      </c>
      <c r="O1466" s="16">
        <f>IF(ISNA(INDEX($C1465:$C$3618,MATCH(TRUE,INDEX($C1465:$C$3618&lt;&gt;$C1465,0),0))), O1465, INDEX($C1465:$C$3618,MATCH(TRUE,INDEX($C1465:$C$3618&lt;&gt;$C1465,0),0)))</f>
        <v>3795547633.6682878</v>
      </c>
      <c r="P1466" s="16">
        <f t="shared" si="313"/>
        <v>3694384436.13241</v>
      </c>
      <c r="Q1466" s="27">
        <f t="shared" si="319"/>
        <v>52</v>
      </c>
      <c r="R1466" s="7">
        <f t="shared" si="324"/>
        <v>1945446.1064591866</v>
      </c>
      <c r="S1466" s="7">
        <f t="shared" si="316"/>
        <v>1468410.4854012697</v>
      </c>
      <c r="T1466" s="5">
        <f>VLOOKUP($B1466,'Benchmark Data'!$A:$B,2,FALSE)</f>
        <v>15.93</v>
      </c>
      <c r="U1466" s="12">
        <f t="shared" si="325"/>
        <v>-1.8657257604542701E-2</v>
      </c>
      <c r="V1466" s="7">
        <f t="shared" si="326"/>
        <v>3838725577.2751079</v>
      </c>
    </row>
    <row r="1467" spans="1:22" x14ac:dyDescent="0.25">
      <c r="A1467" s="5">
        <f t="shared" si="317"/>
        <v>2007</v>
      </c>
      <c r="B1467" s="6">
        <f t="shared" si="320"/>
        <v>39407</v>
      </c>
      <c r="C1467" s="7">
        <f>MAX(SUMIFS('Filing Data'!$V:$V,'Filing Data'!$D:$D,'Benchmark Value'!$B1467),C1466)</f>
        <v>3694384436.13241</v>
      </c>
      <c r="D1467" s="7">
        <f>SUMIFS('Filing Data'!$Z:$Z,'Filing Data'!$D:$D,'Benchmark Value'!$B1467)</f>
        <v>0</v>
      </c>
      <c r="E1467" s="16">
        <f t="shared" si="321"/>
        <v>-59429910.233762808</v>
      </c>
      <c r="F1467" s="10">
        <f>SUM(D$11:D1466)</f>
        <v>-47621346.711108744</v>
      </c>
      <c r="G1467" s="10">
        <f t="shared" si="314"/>
        <v>365</v>
      </c>
      <c r="H1467" s="7">
        <f t="shared" si="322"/>
        <v>-162821.67187332278</v>
      </c>
      <c r="I1467" s="16">
        <f>SUMIFS('Filing Data'!$X:$X,'Filing Data'!$D:$D,'Benchmark Value'!$B1467)</f>
        <v>0</v>
      </c>
      <c r="J1467" s="16">
        <f t="shared" si="318"/>
        <v>114688091.45237686</v>
      </c>
      <c r="K1467" s="10">
        <f>SUM(I$11:I1466)</f>
        <v>85509449.152006909</v>
      </c>
      <c r="L1467" s="27">
        <f t="shared" si="315"/>
        <v>365</v>
      </c>
      <c r="M1467" s="7">
        <f t="shared" si="323"/>
        <v>314213.94918459415</v>
      </c>
      <c r="N1467" s="7">
        <f>IF(ISNA(VLOOKUP(B1467,'Distribution Data'!$G:$H,2,FALSE)),0,VLOOKUP(B1467,'Distribution Data'!$G:$H,2,FALSE))</f>
        <v>0</v>
      </c>
      <c r="O1467" s="16">
        <f>IF(ISNA(INDEX($C1466:$C$3618,MATCH(TRUE,INDEX($C1466:$C$3618&lt;&gt;$C1466,0),0))), O1466, INDEX($C1466:$C$3618,MATCH(TRUE,INDEX($C1466:$C$3618&lt;&gt;$C1466,0),0)))</f>
        <v>3795547633.6682878</v>
      </c>
      <c r="P1467" s="16">
        <f t="shared" si="313"/>
        <v>3694384436.13241</v>
      </c>
      <c r="Q1467" s="27">
        <f t="shared" si="319"/>
        <v>52</v>
      </c>
      <c r="R1467" s="7">
        <f t="shared" si="324"/>
        <v>1945446.1064591866</v>
      </c>
      <c r="S1467" s="7">
        <f t="shared" si="316"/>
        <v>1468410.4854012697</v>
      </c>
      <c r="T1467" s="5">
        <f>VLOOKUP($B1467,'Benchmark Data'!$A:$B,2,FALSE)</f>
        <v>15.88</v>
      </c>
      <c r="U1467" s="12">
        <f t="shared" si="325"/>
        <v>-3.1436681029674142E-3</v>
      </c>
      <c r="V1467" s="7">
        <f t="shared" si="326"/>
        <v>3828145257.1350384</v>
      </c>
    </row>
    <row r="1468" spans="1:22" x14ac:dyDescent="0.25">
      <c r="A1468" s="5">
        <f t="shared" si="317"/>
        <v>2007</v>
      </c>
      <c r="B1468" s="6">
        <f t="shared" si="320"/>
        <v>39408</v>
      </c>
      <c r="C1468" s="7">
        <f>MAX(SUMIFS('Filing Data'!$V:$V,'Filing Data'!$D:$D,'Benchmark Value'!$B1468),C1467)</f>
        <v>3694384436.13241</v>
      </c>
      <c r="D1468" s="7">
        <f>SUMIFS('Filing Data'!$Z:$Z,'Filing Data'!$D:$D,'Benchmark Value'!$B1468)</f>
        <v>0</v>
      </c>
      <c r="E1468" s="16">
        <f t="shared" si="321"/>
        <v>-59429910.233762808</v>
      </c>
      <c r="F1468" s="10">
        <f>SUM(D$11:D1467)</f>
        <v>-47621346.711108744</v>
      </c>
      <c r="G1468" s="10">
        <f t="shared" si="314"/>
        <v>365</v>
      </c>
      <c r="H1468" s="7">
        <f t="shared" si="322"/>
        <v>-162821.67187332278</v>
      </c>
      <c r="I1468" s="16">
        <f>SUMIFS('Filing Data'!$X:$X,'Filing Data'!$D:$D,'Benchmark Value'!$B1468)</f>
        <v>0</v>
      </c>
      <c r="J1468" s="16">
        <f t="shared" si="318"/>
        <v>114688091.45237686</v>
      </c>
      <c r="K1468" s="10">
        <f>SUM(I$11:I1467)</f>
        <v>85509449.152006909</v>
      </c>
      <c r="L1468" s="27">
        <f t="shared" si="315"/>
        <v>365</v>
      </c>
      <c r="M1468" s="7">
        <f t="shared" si="323"/>
        <v>314213.94918459415</v>
      </c>
      <c r="N1468" s="7">
        <f>IF(ISNA(VLOOKUP(B1468,'Distribution Data'!$G:$H,2,FALSE)),0,VLOOKUP(B1468,'Distribution Data'!$G:$H,2,FALSE))</f>
        <v>0</v>
      </c>
      <c r="O1468" s="16">
        <f>IF(ISNA(INDEX($C1467:$C$3618,MATCH(TRUE,INDEX($C1467:$C$3618&lt;&gt;$C1467,0),0))), O1467, INDEX($C1467:$C$3618,MATCH(TRUE,INDEX($C1467:$C$3618&lt;&gt;$C1467,0),0)))</f>
        <v>3795547633.6682878</v>
      </c>
      <c r="P1468" s="16">
        <f t="shared" si="313"/>
        <v>3694384436.13241</v>
      </c>
      <c r="Q1468" s="27">
        <f t="shared" si="319"/>
        <v>52</v>
      </c>
      <c r="R1468" s="7">
        <f t="shared" si="324"/>
        <v>1945446.1064591866</v>
      </c>
      <c r="S1468" s="7">
        <f t="shared" si="316"/>
        <v>1468410.4854012697</v>
      </c>
      <c r="T1468" s="5">
        <f>VLOOKUP($B1468,'Benchmark Data'!$A:$B,2,FALSE)</f>
        <v>15.88</v>
      </c>
      <c r="U1468" s="12">
        <f t="shared" si="325"/>
        <v>0</v>
      </c>
      <c r="V1468" s="7">
        <f t="shared" si="326"/>
        <v>3829613667.6204395</v>
      </c>
    </row>
    <row r="1469" spans="1:22" x14ac:dyDescent="0.25">
      <c r="A1469" s="5">
        <f t="shared" si="317"/>
        <v>2007</v>
      </c>
      <c r="B1469" s="6">
        <f t="shared" si="320"/>
        <v>39409</v>
      </c>
      <c r="C1469" s="7">
        <f>MAX(SUMIFS('Filing Data'!$V:$V,'Filing Data'!$D:$D,'Benchmark Value'!$B1469),C1468)</f>
        <v>3694384436.13241</v>
      </c>
      <c r="D1469" s="7">
        <f>SUMIFS('Filing Data'!$Z:$Z,'Filing Data'!$D:$D,'Benchmark Value'!$B1469)</f>
        <v>0</v>
      </c>
      <c r="E1469" s="16">
        <f t="shared" si="321"/>
        <v>-59429910.233762808</v>
      </c>
      <c r="F1469" s="10">
        <f>SUM(D$11:D1468)</f>
        <v>-47621346.711108744</v>
      </c>
      <c r="G1469" s="10">
        <f t="shared" si="314"/>
        <v>365</v>
      </c>
      <c r="H1469" s="7">
        <f t="shared" si="322"/>
        <v>-162821.67187332278</v>
      </c>
      <c r="I1469" s="16">
        <f>SUMIFS('Filing Data'!$X:$X,'Filing Data'!$D:$D,'Benchmark Value'!$B1469)</f>
        <v>0</v>
      </c>
      <c r="J1469" s="16">
        <f t="shared" si="318"/>
        <v>114688091.45237686</v>
      </c>
      <c r="K1469" s="10">
        <f>SUM(I$11:I1468)</f>
        <v>85509449.152006909</v>
      </c>
      <c r="L1469" s="27">
        <f t="shared" si="315"/>
        <v>365</v>
      </c>
      <c r="M1469" s="7">
        <f t="shared" si="323"/>
        <v>314213.94918459415</v>
      </c>
      <c r="N1469" s="7">
        <f>IF(ISNA(VLOOKUP(B1469,'Distribution Data'!$G:$H,2,FALSE)),0,VLOOKUP(B1469,'Distribution Data'!$G:$H,2,FALSE))</f>
        <v>0</v>
      </c>
      <c r="O1469" s="16">
        <f>IF(ISNA(INDEX($C1468:$C$3618,MATCH(TRUE,INDEX($C1468:$C$3618&lt;&gt;$C1468,0),0))), O1468, INDEX($C1468:$C$3618,MATCH(TRUE,INDEX($C1468:$C$3618&lt;&gt;$C1468,0),0)))</f>
        <v>3795547633.6682878</v>
      </c>
      <c r="P1469" s="16">
        <f t="shared" ref="P1469:P1532" si="327">C1468</f>
        <v>3694384436.13241</v>
      </c>
      <c r="Q1469" s="27">
        <f t="shared" si="319"/>
        <v>52</v>
      </c>
      <c r="R1469" s="7">
        <f t="shared" si="324"/>
        <v>1945446.1064591866</v>
      </c>
      <c r="S1469" s="7">
        <f t="shared" si="316"/>
        <v>1468410.4854012697</v>
      </c>
      <c r="T1469" s="5">
        <f>VLOOKUP($B1469,'Benchmark Data'!$A:$B,2,FALSE)</f>
        <v>16.21</v>
      </c>
      <c r="U1469" s="12">
        <f t="shared" si="325"/>
        <v>2.0567879928595E-2</v>
      </c>
      <c r="V1469" s="7">
        <f t="shared" si="326"/>
        <v>3910664729.888885</v>
      </c>
    </row>
    <row r="1470" spans="1:22" x14ac:dyDescent="0.25">
      <c r="A1470" s="5">
        <f t="shared" si="317"/>
        <v>2007</v>
      </c>
      <c r="B1470" s="6">
        <f t="shared" si="320"/>
        <v>39410</v>
      </c>
      <c r="C1470" s="7">
        <f>MAX(SUMIFS('Filing Data'!$V:$V,'Filing Data'!$D:$D,'Benchmark Value'!$B1470),C1469)</f>
        <v>3694384436.13241</v>
      </c>
      <c r="D1470" s="7">
        <f>SUMIFS('Filing Data'!$Z:$Z,'Filing Data'!$D:$D,'Benchmark Value'!$B1470)</f>
        <v>0</v>
      </c>
      <c r="E1470" s="16">
        <f t="shared" si="321"/>
        <v>-59429910.233762808</v>
      </c>
      <c r="F1470" s="10">
        <f>SUM(D$11:D1469)</f>
        <v>-47621346.711108744</v>
      </c>
      <c r="G1470" s="10">
        <f t="shared" si="314"/>
        <v>365</v>
      </c>
      <c r="H1470" s="7">
        <f t="shared" si="322"/>
        <v>-162821.67187332278</v>
      </c>
      <c r="I1470" s="16">
        <f>SUMIFS('Filing Data'!$X:$X,'Filing Data'!$D:$D,'Benchmark Value'!$B1470)</f>
        <v>0</v>
      </c>
      <c r="J1470" s="16">
        <f t="shared" si="318"/>
        <v>114688091.45237686</v>
      </c>
      <c r="K1470" s="10">
        <f>SUM(I$11:I1469)</f>
        <v>85509449.152006909</v>
      </c>
      <c r="L1470" s="27">
        <f t="shared" si="315"/>
        <v>365</v>
      </c>
      <c r="M1470" s="7">
        <f t="shared" si="323"/>
        <v>314213.94918459415</v>
      </c>
      <c r="N1470" s="7">
        <f>IF(ISNA(VLOOKUP(B1470,'Distribution Data'!$G:$H,2,FALSE)),0,VLOOKUP(B1470,'Distribution Data'!$G:$H,2,FALSE))</f>
        <v>0</v>
      </c>
      <c r="O1470" s="16">
        <f>IF(ISNA(INDEX($C1469:$C$3618,MATCH(TRUE,INDEX($C1469:$C$3618&lt;&gt;$C1469,0),0))), O1469, INDEX($C1469:$C$3618,MATCH(TRUE,INDEX($C1469:$C$3618&lt;&gt;$C1469,0),0)))</f>
        <v>3795547633.6682878</v>
      </c>
      <c r="P1470" s="16">
        <f t="shared" si="327"/>
        <v>3694384436.13241</v>
      </c>
      <c r="Q1470" s="27">
        <f t="shared" si="319"/>
        <v>52</v>
      </c>
      <c r="R1470" s="7">
        <f t="shared" si="324"/>
        <v>1945446.1064591866</v>
      </c>
      <c r="S1470" s="7">
        <f t="shared" si="316"/>
        <v>1468410.4854012697</v>
      </c>
      <c r="T1470" s="5">
        <f>VLOOKUP($B1470,'Benchmark Data'!$A:$B,2,FALSE)</f>
        <v>16.21</v>
      </c>
      <c r="U1470" s="12">
        <f t="shared" si="325"/>
        <v>0</v>
      </c>
      <c r="V1470" s="7">
        <f t="shared" si="326"/>
        <v>3912133140.3742862</v>
      </c>
    </row>
    <row r="1471" spans="1:22" x14ac:dyDescent="0.25">
      <c r="A1471" s="5">
        <f t="shared" si="317"/>
        <v>2007</v>
      </c>
      <c r="B1471" s="6">
        <f t="shared" si="320"/>
        <v>39411</v>
      </c>
      <c r="C1471" s="7">
        <f>MAX(SUMIFS('Filing Data'!$V:$V,'Filing Data'!$D:$D,'Benchmark Value'!$B1471),C1470)</f>
        <v>3694384436.13241</v>
      </c>
      <c r="D1471" s="7">
        <f>SUMIFS('Filing Data'!$Z:$Z,'Filing Data'!$D:$D,'Benchmark Value'!$B1471)</f>
        <v>0</v>
      </c>
      <c r="E1471" s="16">
        <f t="shared" si="321"/>
        <v>-59429910.233762808</v>
      </c>
      <c r="F1471" s="10">
        <f>SUM(D$11:D1470)</f>
        <v>-47621346.711108744</v>
      </c>
      <c r="G1471" s="10">
        <f t="shared" si="314"/>
        <v>365</v>
      </c>
      <c r="H1471" s="7">
        <f t="shared" si="322"/>
        <v>-162821.67187332278</v>
      </c>
      <c r="I1471" s="16">
        <f>SUMIFS('Filing Data'!$X:$X,'Filing Data'!$D:$D,'Benchmark Value'!$B1471)</f>
        <v>0</v>
      </c>
      <c r="J1471" s="16">
        <f t="shared" si="318"/>
        <v>114688091.45237686</v>
      </c>
      <c r="K1471" s="10">
        <f>SUM(I$11:I1470)</f>
        <v>85509449.152006909</v>
      </c>
      <c r="L1471" s="27">
        <f t="shared" si="315"/>
        <v>365</v>
      </c>
      <c r="M1471" s="7">
        <f t="shared" si="323"/>
        <v>314213.94918459415</v>
      </c>
      <c r="N1471" s="7">
        <f>IF(ISNA(VLOOKUP(B1471,'Distribution Data'!$G:$H,2,FALSE)),0,VLOOKUP(B1471,'Distribution Data'!$G:$H,2,FALSE))</f>
        <v>0</v>
      </c>
      <c r="O1471" s="16">
        <f>IF(ISNA(INDEX($C1470:$C$3618,MATCH(TRUE,INDEX($C1470:$C$3618&lt;&gt;$C1470,0),0))), O1470, INDEX($C1470:$C$3618,MATCH(TRUE,INDEX($C1470:$C$3618&lt;&gt;$C1470,0),0)))</f>
        <v>3795547633.6682878</v>
      </c>
      <c r="P1471" s="16">
        <f t="shared" si="327"/>
        <v>3694384436.13241</v>
      </c>
      <c r="Q1471" s="27">
        <f t="shared" si="319"/>
        <v>52</v>
      </c>
      <c r="R1471" s="7">
        <f t="shared" si="324"/>
        <v>1945446.1064591866</v>
      </c>
      <c r="S1471" s="7">
        <f t="shared" si="316"/>
        <v>1468410.4854012697</v>
      </c>
      <c r="T1471" s="5">
        <f>VLOOKUP($B1471,'Benchmark Data'!$A:$B,2,FALSE)</f>
        <v>16.21</v>
      </c>
      <c r="U1471" s="12">
        <f t="shared" si="325"/>
        <v>0</v>
      </c>
      <c r="V1471" s="7">
        <f t="shared" si="326"/>
        <v>3913601550.8596873</v>
      </c>
    </row>
    <row r="1472" spans="1:22" x14ac:dyDescent="0.25">
      <c r="A1472" s="5">
        <f t="shared" si="317"/>
        <v>2007</v>
      </c>
      <c r="B1472" s="6">
        <f t="shared" si="320"/>
        <v>39412</v>
      </c>
      <c r="C1472" s="7">
        <f>MAX(SUMIFS('Filing Data'!$V:$V,'Filing Data'!$D:$D,'Benchmark Value'!$B1472),C1471)</f>
        <v>3694384436.13241</v>
      </c>
      <c r="D1472" s="7">
        <f>SUMIFS('Filing Data'!$Z:$Z,'Filing Data'!$D:$D,'Benchmark Value'!$B1472)</f>
        <v>0</v>
      </c>
      <c r="E1472" s="16">
        <f t="shared" si="321"/>
        <v>-59429910.233762808</v>
      </c>
      <c r="F1472" s="10">
        <f>SUM(D$11:D1471)</f>
        <v>-47621346.711108744</v>
      </c>
      <c r="G1472" s="10">
        <f t="shared" si="314"/>
        <v>365</v>
      </c>
      <c r="H1472" s="7">
        <f t="shared" si="322"/>
        <v>-162821.67187332278</v>
      </c>
      <c r="I1472" s="16">
        <f>SUMIFS('Filing Data'!$X:$X,'Filing Data'!$D:$D,'Benchmark Value'!$B1472)</f>
        <v>0</v>
      </c>
      <c r="J1472" s="16">
        <f t="shared" si="318"/>
        <v>114688091.45237686</v>
      </c>
      <c r="K1472" s="10">
        <f>SUM(I$11:I1471)</f>
        <v>85509449.152006909</v>
      </c>
      <c r="L1472" s="27">
        <f t="shared" si="315"/>
        <v>365</v>
      </c>
      <c r="M1472" s="7">
        <f t="shared" si="323"/>
        <v>314213.94918459415</v>
      </c>
      <c r="N1472" s="7">
        <f>IF(ISNA(VLOOKUP(B1472,'Distribution Data'!$G:$H,2,FALSE)),0,VLOOKUP(B1472,'Distribution Data'!$G:$H,2,FALSE))</f>
        <v>0</v>
      </c>
      <c r="O1472" s="16">
        <f>IF(ISNA(INDEX($C1471:$C$3618,MATCH(TRUE,INDEX($C1471:$C$3618&lt;&gt;$C1471,0),0))), O1471, INDEX($C1471:$C$3618,MATCH(TRUE,INDEX($C1471:$C$3618&lt;&gt;$C1471,0),0)))</f>
        <v>3795547633.6682878</v>
      </c>
      <c r="P1472" s="16">
        <f t="shared" si="327"/>
        <v>3694384436.13241</v>
      </c>
      <c r="Q1472" s="27">
        <f t="shared" si="319"/>
        <v>52</v>
      </c>
      <c r="R1472" s="7">
        <f t="shared" si="324"/>
        <v>1945446.1064591866</v>
      </c>
      <c r="S1472" s="7">
        <f t="shared" si="316"/>
        <v>1468410.4854012697</v>
      </c>
      <c r="T1472" s="5">
        <f>VLOOKUP($B1472,'Benchmark Data'!$A:$B,2,FALSE)</f>
        <v>15.36</v>
      </c>
      <c r="U1472" s="12">
        <f t="shared" si="325"/>
        <v>-5.3861608028058776E-2</v>
      </c>
      <c r="V1472" s="7">
        <f t="shared" si="326"/>
        <v>3709853347.0187011</v>
      </c>
    </row>
    <row r="1473" spans="1:22" x14ac:dyDescent="0.25">
      <c r="A1473" s="5">
        <f t="shared" si="317"/>
        <v>2007</v>
      </c>
      <c r="B1473" s="6">
        <f t="shared" si="320"/>
        <v>39413</v>
      </c>
      <c r="C1473" s="7">
        <f>MAX(SUMIFS('Filing Data'!$V:$V,'Filing Data'!$D:$D,'Benchmark Value'!$B1473),C1472)</f>
        <v>3694384436.13241</v>
      </c>
      <c r="D1473" s="7">
        <f>SUMIFS('Filing Data'!$Z:$Z,'Filing Data'!$D:$D,'Benchmark Value'!$B1473)</f>
        <v>0</v>
      </c>
      <c r="E1473" s="16">
        <f t="shared" si="321"/>
        <v>-59429910.233762808</v>
      </c>
      <c r="F1473" s="10">
        <f>SUM(D$11:D1472)</f>
        <v>-47621346.711108744</v>
      </c>
      <c r="G1473" s="10">
        <f t="shared" si="314"/>
        <v>365</v>
      </c>
      <c r="H1473" s="7">
        <f t="shared" si="322"/>
        <v>-162821.67187332278</v>
      </c>
      <c r="I1473" s="16">
        <f>SUMIFS('Filing Data'!$X:$X,'Filing Data'!$D:$D,'Benchmark Value'!$B1473)</f>
        <v>0</v>
      </c>
      <c r="J1473" s="16">
        <f t="shared" si="318"/>
        <v>114688091.45237686</v>
      </c>
      <c r="K1473" s="10">
        <f>SUM(I$11:I1472)</f>
        <v>85509449.152006909</v>
      </c>
      <c r="L1473" s="27">
        <f t="shared" si="315"/>
        <v>365</v>
      </c>
      <c r="M1473" s="7">
        <f t="shared" si="323"/>
        <v>314213.94918459415</v>
      </c>
      <c r="N1473" s="7">
        <f>IF(ISNA(VLOOKUP(B1473,'Distribution Data'!$G:$H,2,FALSE)),0,VLOOKUP(B1473,'Distribution Data'!$G:$H,2,FALSE))</f>
        <v>0</v>
      </c>
      <c r="O1473" s="16">
        <f>IF(ISNA(INDEX($C1472:$C$3618,MATCH(TRUE,INDEX($C1472:$C$3618&lt;&gt;$C1472,0),0))), O1472, INDEX($C1472:$C$3618,MATCH(TRUE,INDEX($C1472:$C$3618&lt;&gt;$C1472,0),0)))</f>
        <v>3795547633.6682878</v>
      </c>
      <c r="P1473" s="16">
        <f t="shared" si="327"/>
        <v>3694384436.13241</v>
      </c>
      <c r="Q1473" s="27">
        <f t="shared" si="319"/>
        <v>52</v>
      </c>
      <c r="R1473" s="7">
        <f t="shared" si="324"/>
        <v>1945446.1064591866</v>
      </c>
      <c r="S1473" s="7">
        <f t="shared" si="316"/>
        <v>1468410.4854012697</v>
      </c>
      <c r="T1473" s="5">
        <f>VLOOKUP($B1473,'Benchmark Data'!$A:$B,2,FALSE)</f>
        <v>15.69</v>
      </c>
      <c r="U1473" s="12">
        <f t="shared" si="325"/>
        <v>2.1256839025415118E-2</v>
      </c>
      <c r="V1473" s="7">
        <f t="shared" si="326"/>
        <v>3791025638.0064573</v>
      </c>
    </row>
    <row r="1474" spans="1:22" x14ac:dyDescent="0.25">
      <c r="A1474" s="5">
        <f t="shared" si="317"/>
        <v>2007</v>
      </c>
      <c r="B1474" s="6">
        <f t="shared" si="320"/>
        <v>39414</v>
      </c>
      <c r="C1474" s="7">
        <f>MAX(SUMIFS('Filing Data'!$V:$V,'Filing Data'!$D:$D,'Benchmark Value'!$B1474),C1473)</f>
        <v>3694384436.13241</v>
      </c>
      <c r="D1474" s="7">
        <f>SUMIFS('Filing Data'!$Z:$Z,'Filing Data'!$D:$D,'Benchmark Value'!$B1474)</f>
        <v>0</v>
      </c>
      <c r="E1474" s="16">
        <f t="shared" si="321"/>
        <v>-59429910.233762808</v>
      </c>
      <c r="F1474" s="10">
        <f>SUM(D$11:D1473)</f>
        <v>-47621346.711108744</v>
      </c>
      <c r="G1474" s="10">
        <f t="shared" si="314"/>
        <v>365</v>
      </c>
      <c r="H1474" s="7">
        <f t="shared" si="322"/>
        <v>-162821.67187332278</v>
      </c>
      <c r="I1474" s="16">
        <f>SUMIFS('Filing Data'!$X:$X,'Filing Data'!$D:$D,'Benchmark Value'!$B1474)</f>
        <v>0</v>
      </c>
      <c r="J1474" s="16">
        <f t="shared" si="318"/>
        <v>114688091.45237686</v>
      </c>
      <c r="K1474" s="10">
        <f>SUM(I$11:I1473)</f>
        <v>85509449.152006909</v>
      </c>
      <c r="L1474" s="27">
        <f t="shared" si="315"/>
        <v>365</v>
      </c>
      <c r="M1474" s="7">
        <f t="shared" si="323"/>
        <v>314213.94918459415</v>
      </c>
      <c r="N1474" s="7">
        <f>IF(ISNA(VLOOKUP(B1474,'Distribution Data'!$G:$H,2,FALSE)),0,VLOOKUP(B1474,'Distribution Data'!$G:$H,2,FALSE))</f>
        <v>0</v>
      </c>
      <c r="O1474" s="16">
        <f>IF(ISNA(INDEX($C1473:$C$3618,MATCH(TRUE,INDEX($C1473:$C$3618&lt;&gt;$C1473,0),0))), O1473, INDEX($C1473:$C$3618,MATCH(TRUE,INDEX($C1473:$C$3618&lt;&gt;$C1473,0),0)))</f>
        <v>3795547633.6682878</v>
      </c>
      <c r="P1474" s="16">
        <f t="shared" si="327"/>
        <v>3694384436.13241</v>
      </c>
      <c r="Q1474" s="27">
        <f t="shared" si="319"/>
        <v>52</v>
      </c>
      <c r="R1474" s="7">
        <f t="shared" si="324"/>
        <v>1945446.1064591866</v>
      </c>
      <c r="S1474" s="7">
        <f t="shared" si="316"/>
        <v>1468410.4854012697</v>
      </c>
      <c r="T1474" s="5">
        <f>VLOOKUP($B1474,'Benchmark Data'!$A:$B,2,FALSE)</f>
        <v>16.28</v>
      </c>
      <c r="U1474" s="12">
        <f t="shared" si="325"/>
        <v>3.6913793829453125E-2</v>
      </c>
      <c r="V1474" s="7">
        <f t="shared" si="326"/>
        <v>3935050143.2288766</v>
      </c>
    </row>
    <row r="1475" spans="1:22" x14ac:dyDescent="0.25">
      <c r="A1475" s="5">
        <f t="shared" si="317"/>
        <v>2007</v>
      </c>
      <c r="B1475" s="6">
        <f t="shared" si="320"/>
        <v>39415</v>
      </c>
      <c r="C1475" s="7">
        <f>MAX(SUMIFS('Filing Data'!$V:$V,'Filing Data'!$D:$D,'Benchmark Value'!$B1475),C1474)</f>
        <v>3694384436.13241</v>
      </c>
      <c r="D1475" s="7">
        <f>SUMIFS('Filing Data'!$Z:$Z,'Filing Data'!$D:$D,'Benchmark Value'!$B1475)</f>
        <v>0</v>
      </c>
      <c r="E1475" s="16">
        <f t="shared" si="321"/>
        <v>-59429910.233762808</v>
      </c>
      <c r="F1475" s="10">
        <f>SUM(D$11:D1474)</f>
        <v>-47621346.711108744</v>
      </c>
      <c r="G1475" s="10">
        <f t="shared" si="314"/>
        <v>365</v>
      </c>
      <c r="H1475" s="7">
        <f t="shared" si="322"/>
        <v>-162821.67187332278</v>
      </c>
      <c r="I1475" s="16">
        <f>SUMIFS('Filing Data'!$X:$X,'Filing Data'!$D:$D,'Benchmark Value'!$B1475)</f>
        <v>0</v>
      </c>
      <c r="J1475" s="16">
        <f t="shared" si="318"/>
        <v>114688091.45237686</v>
      </c>
      <c r="K1475" s="10">
        <f>SUM(I$11:I1474)</f>
        <v>85509449.152006909</v>
      </c>
      <c r="L1475" s="27">
        <f t="shared" si="315"/>
        <v>365</v>
      </c>
      <c r="M1475" s="7">
        <f t="shared" si="323"/>
        <v>314213.94918459415</v>
      </c>
      <c r="N1475" s="7">
        <f>IF(ISNA(VLOOKUP(B1475,'Distribution Data'!$G:$H,2,FALSE)),0,VLOOKUP(B1475,'Distribution Data'!$G:$H,2,FALSE))</f>
        <v>0</v>
      </c>
      <c r="O1475" s="16">
        <f>IF(ISNA(INDEX($C1474:$C$3618,MATCH(TRUE,INDEX($C1474:$C$3618&lt;&gt;$C1474,0),0))), O1474, INDEX($C1474:$C$3618,MATCH(TRUE,INDEX($C1474:$C$3618&lt;&gt;$C1474,0),0)))</f>
        <v>3795547633.6682878</v>
      </c>
      <c r="P1475" s="16">
        <f t="shared" si="327"/>
        <v>3694384436.13241</v>
      </c>
      <c r="Q1475" s="27">
        <f t="shared" si="319"/>
        <v>52</v>
      </c>
      <c r="R1475" s="7">
        <f t="shared" si="324"/>
        <v>1945446.1064591866</v>
      </c>
      <c r="S1475" s="7">
        <f t="shared" si="316"/>
        <v>1468410.4854012697</v>
      </c>
      <c r="T1475" s="5">
        <f>VLOOKUP($B1475,'Benchmark Data'!$A:$B,2,FALSE)</f>
        <v>16.22</v>
      </c>
      <c r="U1475" s="12">
        <f t="shared" si="325"/>
        <v>-3.692311887127491E-3</v>
      </c>
      <c r="V1475" s="7">
        <f t="shared" si="326"/>
        <v>3922015911.9087653</v>
      </c>
    </row>
    <row r="1476" spans="1:22" x14ac:dyDescent="0.25">
      <c r="A1476" s="5">
        <f t="shared" si="317"/>
        <v>2007</v>
      </c>
      <c r="B1476" s="6">
        <f t="shared" si="320"/>
        <v>39416</v>
      </c>
      <c r="C1476" s="7">
        <f>MAX(SUMIFS('Filing Data'!$V:$V,'Filing Data'!$D:$D,'Benchmark Value'!$B1476),C1475)</f>
        <v>3694384436.13241</v>
      </c>
      <c r="D1476" s="7">
        <f>SUMIFS('Filing Data'!$Z:$Z,'Filing Data'!$D:$D,'Benchmark Value'!$B1476)</f>
        <v>0</v>
      </c>
      <c r="E1476" s="16">
        <f t="shared" si="321"/>
        <v>-59429910.233762808</v>
      </c>
      <c r="F1476" s="10">
        <f>SUM(D$11:D1475)</f>
        <v>-47621346.711108744</v>
      </c>
      <c r="G1476" s="10">
        <f t="shared" si="314"/>
        <v>365</v>
      </c>
      <c r="H1476" s="7">
        <f t="shared" si="322"/>
        <v>-162821.67187332278</v>
      </c>
      <c r="I1476" s="16">
        <f>SUMIFS('Filing Data'!$X:$X,'Filing Data'!$D:$D,'Benchmark Value'!$B1476)</f>
        <v>0</v>
      </c>
      <c r="J1476" s="16">
        <f t="shared" si="318"/>
        <v>114688091.45237686</v>
      </c>
      <c r="K1476" s="10">
        <f>SUM(I$11:I1475)</f>
        <v>85509449.152006909</v>
      </c>
      <c r="L1476" s="27">
        <f t="shared" si="315"/>
        <v>365</v>
      </c>
      <c r="M1476" s="7">
        <f t="shared" si="323"/>
        <v>314213.94918459415</v>
      </c>
      <c r="N1476" s="7">
        <f>IF(ISNA(VLOOKUP(B1476,'Distribution Data'!$G:$H,2,FALSE)),0,VLOOKUP(B1476,'Distribution Data'!$G:$H,2,FALSE))</f>
        <v>0</v>
      </c>
      <c r="O1476" s="16">
        <f>IF(ISNA(INDEX($C1475:$C$3618,MATCH(TRUE,INDEX($C1475:$C$3618&lt;&gt;$C1475,0),0))), O1475, INDEX($C1475:$C$3618,MATCH(TRUE,INDEX($C1475:$C$3618&lt;&gt;$C1475,0),0)))</f>
        <v>3795547633.6682878</v>
      </c>
      <c r="P1476" s="16">
        <f t="shared" si="327"/>
        <v>3694384436.13241</v>
      </c>
      <c r="Q1476" s="27">
        <f t="shared" si="319"/>
        <v>52</v>
      </c>
      <c r="R1476" s="7">
        <f t="shared" si="324"/>
        <v>1945446.1064591866</v>
      </c>
      <c r="S1476" s="7">
        <f t="shared" si="316"/>
        <v>1468410.4854012697</v>
      </c>
      <c r="T1476" s="5">
        <f>VLOOKUP($B1476,'Benchmark Data'!$A:$B,2,FALSE)</f>
        <v>16.510000000000002</v>
      </c>
      <c r="U1476" s="12">
        <f t="shared" si="325"/>
        <v>1.7721209244770039E-2</v>
      </c>
      <c r="V1476" s="7">
        <f t="shared" si="326"/>
        <v>3993606678.4024005</v>
      </c>
    </row>
    <row r="1477" spans="1:22" x14ac:dyDescent="0.25">
      <c r="A1477" s="5">
        <f t="shared" si="317"/>
        <v>2007</v>
      </c>
      <c r="B1477" s="6">
        <f t="shared" si="320"/>
        <v>39417</v>
      </c>
      <c r="C1477" s="7">
        <f>MAX(SUMIFS('Filing Data'!$V:$V,'Filing Data'!$D:$D,'Benchmark Value'!$B1477),C1476)</f>
        <v>3694384436.13241</v>
      </c>
      <c r="D1477" s="7">
        <f>SUMIFS('Filing Data'!$Z:$Z,'Filing Data'!$D:$D,'Benchmark Value'!$B1477)</f>
        <v>0</v>
      </c>
      <c r="E1477" s="16">
        <f t="shared" si="321"/>
        <v>-59429910.233762808</v>
      </c>
      <c r="F1477" s="10">
        <f>SUM(D$11:D1476)</f>
        <v>-47621346.711108744</v>
      </c>
      <c r="G1477" s="10">
        <f t="shared" si="314"/>
        <v>365</v>
      </c>
      <c r="H1477" s="7">
        <f t="shared" si="322"/>
        <v>-162821.67187332278</v>
      </c>
      <c r="I1477" s="16">
        <f>SUMIFS('Filing Data'!$X:$X,'Filing Data'!$D:$D,'Benchmark Value'!$B1477)</f>
        <v>0</v>
      </c>
      <c r="J1477" s="16">
        <f t="shared" si="318"/>
        <v>114688091.45237686</v>
      </c>
      <c r="K1477" s="10">
        <f>SUM(I$11:I1476)</f>
        <v>85509449.152006909</v>
      </c>
      <c r="L1477" s="27">
        <f t="shared" si="315"/>
        <v>365</v>
      </c>
      <c r="M1477" s="7">
        <f t="shared" si="323"/>
        <v>314213.94918459415</v>
      </c>
      <c r="N1477" s="7">
        <f>IF(ISNA(VLOOKUP(B1477,'Distribution Data'!$G:$H,2,FALSE)),0,VLOOKUP(B1477,'Distribution Data'!$G:$H,2,FALSE))</f>
        <v>0</v>
      </c>
      <c r="O1477" s="16">
        <f>IF(ISNA(INDEX($C1476:$C$3618,MATCH(TRUE,INDEX($C1476:$C$3618&lt;&gt;$C1476,0),0))), O1476, INDEX($C1476:$C$3618,MATCH(TRUE,INDEX($C1476:$C$3618&lt;&gt;$C1476,0),0)))</f>
        <v>3795547633.6682878</v>
      </c>
      <c r="P1477" s="16">
        <f t="shared" si="327"/>
        <v>3694384436.13241</v>
      </c>
      <c r="Q1477" s="27">
        <f t="shared" si="319"/>
        <v>52</v>
      </c>
      <c r="R1477" s="7">
        <f t="shared" si="324"/>
        <v>1945446.1064591866</v>
      </c>
      <c r="S1477" s="7">
        <f t="shared" si="316"/>
        <v>1468410.4854012697</v>
      </c>
      <c r="T1477" s="5">
        <f>VLOOKUP($B1477,'Benchmark Data'!$A:$B,2,FALSE)</f>
        <v>16.510000000000002</v>
      </c>
      <c r="U1477" s="12">
        <f t="shared" si="325"/>
        <v>0</v>
      </c>
      <c r="V1477" s="7">
        <f t="shared" si="326"/>
        <v>3995075088.8878016</v>
      </c>
    </row>
    <row r="1478" spans="1:22" x14ac:dyDescent="0.25">
      <c r="A1478" s="5">
        <f t="shared" si="317"/>
        <v>2007</v>
      </c>
      <c r="B1478" s="6">
        <f t="shared" si="320"/>
        <v>39418</v>
      </c>
      <c r="C1478" s="7">
        <f>MAX(SUMIFS('Filing Data'!$V:$V,'Filing Data'!$D:$D,'Benchmark Value'!$B1478),C1477)</f>
        <v>3694384436.13241</v>
      </c>
      <c r="D1478" s="7">
        <f>SUMIFS('Filing Data'!$Z:$Z,'Filing Data'!$D:$D,'Benchmark Value'!$B1478)</f>
        <v>0</v>
      </c>
      <c r="E1478" s="16">
        <f t="shared" si="321"/>
        <v>-59429910.233762808</v>
      </c>
      <c r="F1478" s="10">
        <f>SUM(D$11:D1477)</f>
        <v>-47621346.711108744</v>
      </c>
      <c r="G1478" s="10">
        <f t="shared" si="314"/>
        <v>365</v>
      </c>
      <c r="H1478" s="7">
        <f t="shared" si="322"/>
        <v>-162821.67187332278</v>
      </c>
      <c r="I1478" s="16">
        <f>SUMIFS('Filing Data'!$X:$X,'Filing Data'!$D:$D,'Benchmark Value'!$B1478)</f>
        <v>0</v>
      </c>
      <c r="J1478" s="16">
        <f t="shared" si="318"/>
        <v>114688091.45237686</v>
      </c>
      <c r="K1478" s="10">
        <f>SUM(I$11:I1477)</f>
        <v>85509449.152006909</v>
      </c>
      <c r="L1478" s="27">
        <f t="shared" si="315"/>
        <v>365</v>
      </c>
      <c r="M1478" s="7">
        <f t="shared" si="323"/>
        <v>314213.94918459415</v>
      </c>
      <c r="N1478" s="7">
        <f>IF(ISNA(VLOOKUP(B1478,'Distribution Data'!$G:$H,2,FALSE)),0,VLOOKUP(B1478,'Distribution Data'!$G:$H,2,FALSE))</f>
        <v>0</v>
      </c>
      <c r="O1478" s="16">
        <f>IF(ISNA(INDEX($C1477:$C$3618,MATCH(TRUE,INDEX($C1477:$C$3618&lt;&gt;$C1477,0),0))), O1477, INDEX($C1477:$C$3618,MATCH(TRUE,INDEX($C1477:$C$3618&lt;&gt;$C1477,0),0)))</f>
        <v>3795547633.6682878</v>
      </c>
      <c r="P1478" s="16">
        <f t="shared" si="327"/>
        <v>3694384436.13241</v>
      </c>
      <c r="Q1478" s="27">
        <f t="shared" si="319"/>
        <v>52</v>
      </c>
      <c r="R1478" s="7">
        <f t="shared" si="324"/>
        <v>1945446.1064591866</v>
      </c>
      <c r="S1478" s="7">
        <f t="shared" si="316"/>
        <v>1468410.4854012697</v>
      </c>
      <c r="T1478" s="5">
        <f>VLOOKUP($B1478,'Benchmark Data'!$A:$B,2,FALSE)</f>
        <v>16.510000000000002</v>
      </c>
      <c r="U1478" s="12">
        <f t="shared" si="325"/>
        <v>0</v>
      </c>
      <c r="V1478" s="7">
        <f t="shared" si="326"/>
        <v>3996543499.3732028</v>
      </c>
    </row>
    <row r="1479" spans="1:22" x14ac:dyDescent="0.25">
      <c r="A1479" s="5">
        <f t="shared" si="317"/>
        <v>2007</v>
      </c>
      <c r="B1479" s="6">
        <f t="shared" si="320"/>
        <v>39419</v>
      </c>
      <c r="C1479" s="7">
        <f>MAX(SUMIFS('Filing Data'!$V:$V,'Filing Data'!$D:$D,'Benchmark Value'!$B1479),C1478)</f>
        <v>3694384436.13241</v>
      </c>
      <c r="D1479" s="7">
        <f>SUMIFS('Filing Data'!$Z:$Z,'Filing Data'!$D:$D,'Benchmark Value'!$B1479)</f>
        <v>0</v>
      </c>
      <c r="E1479" s="16">
        <f t="shared" si="321"/>
        <v>-59429910.233762808</v>
      </c>
      <c r="F1479" s="10">
        <f>SUM(D$11:D1478)</f>
        <v>-47621346.711108744</v>
      </c>
      <c r="G1479" s="10">
        <f t="shared" si="314"/>
        <v>365</v>
      </c>
      <c r="H1479" s="7">
        <f t="shared" si="322"/>
        <v>-162821.67187332278</v>
      </c>
      <c r="I1479" s="16">
        <f>SUMIFS('Filing Data'!$X:$X,'Filing Data'!$D:$D,'Benchmark Value'!$B1479)</f>
        <v>0</v>
      </c>
      <c r="J1479" s="16">
        <f t="shared" si="318"/>
        <v>114688091.45237686</v>
      </c>
      <c r="K1479" s="10">
        <f>SUM(I$11:I1478)</f>
        <v>85509449.152006909</v>
      </c>
      <c r="L1479" s="27">
        <f t="shared" si="315"/>
        <v>365</v>
      </c>
      <c r="M1479" s="7">
        <f t="shared" si="323"/>
        <v>314213.94918459415</v>
      </c>
      <c r="N1479" s="7">
        <f>IF(ISNA(VLOOKUP(B1479,'Distribution Data'!$G:$H,2,FALSE)),0,VLOOKUP(B1479,'Distribution Data'!$G:$H,2,FALSE))</f>
        <v>0</v>
      </c>
      <c r="O1479" s="16">
        <f>IF(ISNA(INDEX($C1478:$C$3618,MATCH(TRUE,INDEX($C1478:$C$3618&lt;&gt;$C1478,0),0))), O1478, INDEX($C1478:$C$3618,MATCH(TRUE,INDEX($C1478:$C$3618&lt;&gt;$C1478,0),0)))</f>
        <v>3795547633.6682878</v>
      </c>
      <c r="P1479" s="16">
        <f t="shared" si="327"/>
        <v>3694384436.13241</v>
      </c>
      <c r="Q1479" s="27">
        <f t="shared" si="319"/>
        <v>52</v>
      </c>
      <c r="R1479" s="7">
        <f t="shared" si="324"/>
        <v>1945446.1064591866</v>
      </c>
      <c r="S1479" s="7">
        <f t="shared" si="316"/>
        <v>1468410.4854012697</v>
      </c>
      <c r="T1479" s="5">
        <f>VLOOKUP($B1479,'Benchmark Data'!$A:$B,2,FALSE)</f>
        <v>16.38</v>
      </c>
      <c r="U1479" s="12">
        <f t="shared" si="325"/>
        <v>-7.9051795071134849E-3</v>
      </c>
      <c r="V1479" s="7">
        <f t="shared" si="326"/>
        <v>3966543063.4068456</v>
      </c>
    </row>
    <row r="1480" spans="1:22" x14ac:dyDescent="0.25">
      <c r="A1480" s="5">
        <f t="shared" si="317"/>
        <v>2007</v>
      </c>
      <c r="B1480" s="6">
        <f t="shared" si="320"/>
        <v>39420</v>
      </c>
      <c r="C1480" s="7">
        <f>MAX(SUMIFS('Filing Data'!$V:$V,'Filing Data'!$D:$D,'Benchmark Value'!$B1480),C1479)</f>
        <v>3694384436.13241</v>
      </c>
      <c r="D1480" s="7">
        <f>SUMIFS('Filing Data'!$Z:$Z,'Filing Data'!$D:$D,'Benchmark Value'!$B1480)</f>
        <v>0</v>
      </c>
      <c r="E1480" s="16">
        <f t="shared" si="321"/>
        <v>-59429910.233762808</v>
      </c>
      <c r="F1480" s="10">
        <f>SUM(D$11:D1479)</f>
        <v>-47621346.711108744</v>
      </c>
      <c r="G1480" s="10">
        <f t="shared" si="314"/>
        <v>365</v>
      </c>
      <c r="H1480" s="7">
        <f t="shared" si="322"/>
        <v>-162821.67187332278</v>
      </c>
      <c r="I1480" s="16">
        <f>SUMIFS('Filing Data'!$X:$X,'Filing Data'!$D:$D,'Benchmark Value'!$B1480)</f>
        <v>0</v>
      </c>
      <c r="J1480" s="16">
        <f t="shared" si="318"/>
        <v>114688091.45237686</v>
      </c>
      <c r="K1480" s="10">
        <f>SUM(I$11:I1479)</f>
        <v>85509449.152006909</v>
      </c>
      <c r="L1480" s="27">
        <f t="shared" si="315"/>
        <v>365</v>
      </c>
      <c r="M1480" s="7">
        <f t="shared" si="323"/>
        <v>314213.94918459415</v>
      </c>
      <c r="N1480" s="7">
        <f>IF(ISNA(VLOOKUP(B1480,'Distribution Data'!$G:$H,2,FALSE)),0,VLOOKUP(B1480,'Distribution Data'!$G:$H,2,FALSE))</f>
        <v>0</v>
      </c>
      <c r="O1480" s="16">
        <f>IF(ISNA(INDEX($C1479:$C$3618,MATCH(TRUE,INDEX($C1479:$C$3618&lt;&gt;$C1479,0),0))), O1479, INDEX($C1479:$C$3618,MATCH(TRUE,INDEX($C1479:$C$3618&lt;&gt;$C1479,0),0)))</f>
        <v>3795547633.6682878</v>
      </c>
      <c r="P1480" s="16">
        <f t="shared" si="327"/>
        <v>3694384436.13241</v>
      </c>
      <c r="Q1480" s="27">
        <f t="shared" si="319"/>
        <v>52</v>
      </c>
      <c r="R1480" s="7">
        <f t="shared" si="324"/>
        <v>1945446.1064591866</v>
      </c>
      <c r="S1480" s="7">
        <f t="shared" si="316"/>
        <v>1468410.4854012697</v>
      </c>
      <c r="T1480" s="5">
        <f>VLOOKUP($B1480,'Benchmark Data'!$A:$B,2,FALSE)</f>
        <v>15.95</v>
      </c>
      <c r="U1480" s="12">
        <f t="shared" si="325"/>
        <v>-2.6602249194069807E-2</v>
      </c>
      <c r="V1480" s="7">
        <f t="shared" si="326"/>
        <v>3863883664.5354123</v>
      </c>
    </row>
    <row r="1481" spans="1:22" x14ac:dyDescent="0.25">
      <c r="A1481" s="5">
        <f t="shared" si="317"/>
        <v>2007</v>
      </c>
      <c r="B1481" s="6">
        <f t="shared" si="320"/>
        <v>39421</v>
      </c>
      <c r="C1481" s="7">
        <f>MAX(SUMIFS('Filing Data'!$V:$V,'Filing Data'!$D:$D,'Benchmark Value'!$B1481),C1480)</f>
        <v>3694384436.13241</v>
      </c>
      <c r="D1481" s="7">
        <f>SUMIFS('Filing Data'!$Z:$Z,'Filing Data'!$D:$D,'Benchmark Value'!$B1481)</f>
        <v>0</v>
      </c>
      <c r="E1481" s="16">
        <f t="shared" si="321"/>
        <v>-59429910.233762808</v>
      </c>
      <c r="F1481" s="10">
        <f>SUM(D$11:D1480)</f>
        <v>-47621346.711108744</v>
      </c>
      <c r="G1481" s="10">
        <f t="shared" si="314"/>
        <v>365</v>
      </c>
      <c r="H1481" s="7">
        <f t="shared" si="322"/>
        <v>-162821.67187332278</v>
      </c>
      <c r="I1481" s="16">
        <f>SUMIFS('Filing Data'!$X:$X,'Filing Data'!$D:$D,'Benchmark Value'!$B1481)</f>
        <v>0</v>
      </c>
      <c r="J1481" s="16">
        <f t="shared" si="318"/>
        <v>114688091.45237686</v>
      </c>
      <c r="K1481" s="10">
        <f>SUM(I$11:I1480)</f>
        <v>85509449.152006909</v>
      </c>
      <c r="L1481" s="27">
        <f t="shared" si="315"/>
        <v>365</v>
      </c>
      <c r="M1481" s="7">
        <f t="shared" si="323"/>
        <v>314213.94918459415</v>
      </c>
      <c r="N1481" s="7">
        <f>IF(ISNA(VLOOKUP(B1481,'Distribution Data'!$G:$H,2,FALSE)),0,VLOOKUP(B1481,'Distribution Data'!$G:$H,2,FALSE))</f>
        <v>0</v>
      </c>
      <c r="O1481" s="16">
        <f>IF(ISNA(INDEX($C1480:$C$3618,MATCH(TRUE,INDEX($C1480:$C$3618&lt;&gt;$C1480,0),0))), O1480, INDEX($C1480:$C$3618,MATCH(TRUE,INDEX($C1480:$C$3618&lt;&gt;$C1480,0),0)))</f>
        <v>3795547633.6682878</v>
      </c>
      <c r="P1481" s="16">
        <f t="shared" si="327"/>
        <v>3694384436.13241</v>
      </c>
      <c r="Q1481" s="27">
        <f t="shared" si="319"/>
        <v>52</v>
      </c>
      <c r="R1481" s="7">
        <f t="shared" si="324"/>
        <v>1945446.1064591866</v>
      </c>
      <c r="S1481" s="7">
        <f t="shared" si="316"/>
        <v>1468410.4854012697</v>
      </c>
      <c r="T1481" s="5">
        <f>VLOOKUP($B1481,'Benchmark Data'!$A:$B,2,FALSE)</f>
        <v>16.46</v>
      </c>
      <c r="U1481" s="12">
        <f t="shared" si="325"/>
        <v>3.1474366018070313E-2</v>
      </c>
      <c r="V1481" s="7">
        <f t="shared" si="326"/>
        <v>3988899452.3821344</v>
      </c>
    </row>
    <row r="1482" spans="1:22" x14ac:dyDescent="0.25">
      <c r="A1482" s="5">
        <f t="shared" si="317"/>
        <v>2007</v>
      </c>
      <c r="B1482" s="6">
        <f t="shared" si="320"/>
        <v>39422</v>
      </c>
      <c r="C1482" s="7">
        <f>MAX(SUMIFS('Filing Data'!$V:$V,'Filing Data'!$D:$D,'Benchmark Value'!$B1482),C1481)</f>
        <v>3694384436.13241</v>
      </c>
      <c r="D1482" s="7">
        <f>SUMIFS('Filing Data'!$Z:$Z,'Filing Data'!$D:$D,'Benchmark Value'!$B1482)</f>
        <v>0</v>
      </c>
      <c r="E1482" s="16">
        <f t="shared" si="321"/>
        <v>-59429910.233762808</v>
      </c>
      <c r="F1482" s="10">
        <f>SUM(D$11:D1481)</f>
        <v>-47621346.711108744</v>
      </c>
      <c r="G1482" s="10">
        <f t="shared" si="314"/>
        <v>365</v>
      </c>
      <c r="H1482" s="7">
        <f t="shared" si="322"/>
        <v>-162821.67187332278</v>
      </c>
      <c r="I1482" s="16">
        <f>SUMIFS('Filing Data'!$X:$X,'Filing Data'!$D:$D,'Benchmark Value'!$B1482)</f>
        <v>0</v>
      </c>
      <c r="J1482" s="16">
        <f t="shared" si="318"/>
        <v>114688091.45237686</v>
      </c>
      <c r="K1482" s="10">
        <f>SUM(I$11:I1481)</f>
        <v>85509449.152006909</v>
      </c>
      <c r="L1482" s="27">
        <f t="shared" si="315"/>
        <v>365</v>
      </c>
      <c r="M1482" s="7">
        <f t="shared" si="323"/>
        <v>314213.94918459415</v>
      </c>
      <c r="N1482" s="7">
        <f>IF(ISNA(VLOOKUP(B1482,'Distribution Data'!$G:$H,2,FALSE)),0,VLOOKUP(B1482,'Distribution Data'!$G:$H,2,FALSE))</f>
        <v>0</v>
      </c>
      <c r="O1482" s="16">
        <f>IF(ISNA(INDEX($C1481:$C$3618,MATCH(TRUE,INDEX($C1481:$C$3618&lt;&gt;$C1481,0),0))), O1481, INDEX($C1481:$C$3618,MATCH(TRUE,INDEX($C1481:$C$3618&lt;&gt;$C1481,0),0)))</f>
        <v>3795547633.6682878</v>
      </c>
      <c r="P1482" s="16">
        <f t="shared" si="327"/>
        <v>3694384436.13241</v>
      </c>
      <c r="Q1482" s="27">
        <f t="shared" si="319"/>
        <v>52</v>
      </c>
      <c r="R1482" s="7">
        <f t="shared" si="324"/>
        <v>1945446.1064591866</v>
      </c>
      <c r="S1482" s="7">
        <f t="shared" si="316"/>
        <v>1468410.4854012697</v>
      </c>
      <c r="T1482" s="5">
        <f>VLOOKUP($B1482,'Benchmark Data'!$A:$B,2,FALSE)</f>
        <v>16.989999999999998</v>
      </c>
      <c r="U1482" s="12">
        <f t="shared" si="325"/>
        <v>3.1691740434916717E-2</v>
      </c>
      <c r="V1482" s="7">
        <f t="shared" si="326"/>
        <v>4118807517.166595</v>
      </c>
    </row>
    <row r="1483" spans="1:22" x14ac:dyDescent="0.25">
      <c r="A1483" s="5">
        <f t="shared" si="317"/>
        <v>2007</v>
      </c>
      <c r="B1483" s="6">
        <f t="shared" si="320"/>
        <v>39423</v>
      </c>
      <c r="C1483" s="7">
        <f>MAX(SUMIFS('Filing Data'!$V:$V,'Filing Data'!$D:$D,'Benchmark Value'!$B1483),C1482)</f>
        <v>3694384436.13241</v>
      </c>
      <c r="D1483" s="7">
        <f>SUMIFS('Filing Data'!$Z:$Z,'Filing Data'!$D:$D,'Benchmark Value'!$B1483)</f>
        <v>0</v>
      </c>
      <c r="E1483" s="16">
        <f t="shared" si="321"/>
        <v>-59429910.233762808</v>
      </c>
      <c r="F1483" s="10">
        <f>SUM(D$11:D1482)</f>
        <v>-47621346.711108744</v>
      </c>
      <c r="G1483" s="10">
        <f t="shared" ref="G1483:G1546" si="328">COUNTIFS(F$11:F$3618,F1483,A$11:A$3618,YEAR(B1483))</f>
        <v>365</v>
      </c>
      <c r="H1483" s="7">
        <f t="shared" si="322"/>
        <v>-162821.67187332278</v>
      </c>
      <c r="I1483" s="16">
        <f>SUMIFS('Filing Data'!$X:$X,'Filing Data'!$D:$D,'Benchmark Value'!$B1483)</f>
        <v>0</v>
      </c>
      <c r="J1483" s="16">
        <f t="shared" si="318"/>
        <v>114688091.45237686</v>
      </c>
      <c r="K1483" s="10">
        <f>SUM(I$11:I1482)</f>
        <v>85509449.152006909</v>
      </c>
      <c r="L1483" s="27">
        <f t="shared" ref="L1483:L1546" si="329">COUNTIFS(K$11:K$3618,K1483,A$11:A$3618,YEAR(B1483))</f>
        <v>365</v>
      </c>
      <c r="M1483" s="7">
        <f t="shared" si="323"/>
        <v>314213.94918459415</v>
      </c>
      <c r="N1483" s="7">
        <f>IF(ISNA(VLOOKUP(B1483,'Distribution Data'!$G:$H,2,FALSE)),0,VLOOKUP(B1483,'Distribution Data'!$G:$H,2,FALSE))</f>
        <v>0</v>
      </c>
      <c r="O1483" s="16">
        <f>IF(ISNA(INDEX($C1482:$C$3618,MATCH(TRUE,INDEX($C1482:$C$3618&lt;&gt;$C1482,0),0))), O1482, INDEX($C1482:$C$3618,MATCH(TRUE,INDEX($C1482:$C$3618&lt;&gt;$C1482,0),0)))</f>
        <v>3795547633.6682878</v>
      </c>
      <c r="P1483" s="16">
        <f t="shared" si="327"/>
        <v>3694384436.13241</v>
      </c>
      <c r="Q1483" s="27">
        <f t="shared" si="319"/>
        <v>52</v>
      </c>
      <c r="R1483" s="7">
        <f t="shared" si="324"/>
        <v>1945446.1064591866</v>
      </c>
      <c r="S1483" s="7">
        <f t="shared" ref="S1483:S1546" si="330">IF(AND($E$3&lt;&gt;"Y",$E$4&lt;&gt;"Y"),R1483-N1483+H1483, IF(AND($E$3="Y",$E$4="Y"), R1483-N1483-M1483, IF($E$4="Y", R1483-N1483-M1483+H1483, IF($E$3="Y", R1483-N1483, R1483-N1483))))</f>
        <v>1468410.4854012697</v>
      </c>
      <c r="T1483" s="5">
        <f>VLOOKUP($B1483,'Benchmark Data'!$A:$B,2,FALSE)</f>
        <v>16.95</v>
      </c>
      <c r="U1483" s="12">
        <f t="shared" si="325"/>
        <v>-2.3571018573813125E-3</v>
      </c>
      <c r="V1483" s="7">
        <f t="shared" si="326"/>
        <v>4110578911.7198796</v>
      </c>
    </row>
    <row r="1484" spans="1:22" x14ac:dyDescent="0.25">
      <c r="A1484" s="5">
        <f t="shared" ref="A1484:A1547" si="331">YEAR(B1484)</f>
        <v>2007</v>
      </c>
      <c r="B1484" s="6">
        <f t="shared" si="320"/>
        <v>39424</v>
      </c>
      <c r="C1484" s="7">
        <f>MAX(SUMIFS('Filing Data'!$V:$V,'Filing Data'!$D:$D,'Benchmark Value'!$B1484),C1483)</f>
        <v>3694384436.13241</v>
      </c>
      <c r="D1484" s="7">
        <f>SUMIFS('Filing Data'!$Z:$Z,'Filing Data'!$D:$D,'Benchmark Value'!$B1484)</f>
        <v>0</v>
      </c>
      <c r="E1484" s="16">
        <f t="shared" si="321"/>
        <v>-59429910.233762808</v>
      </c>
      <c r="F1484" s="10">
        <f>SUM(D$11:D1483)</f>
        <v>-47621346.711108744</v>
      </c>
      <c r="G1484" s="10">
        <f t="shared" si="328"/>
        <v>365</v>
      </c>
      <c r="H1484" s="7">
        <f t="shared" si="322"/>
        <v>-162821.67187332278</v>
      </c>
      <c r="I1484" s="16">
        <f>SUMIFS('Filing Data'!$X:$X,'Filing Data'!$D:$D,'Benchmark Value'!$B1484)</f>
        <v>0</v>
      </c>
      <c r="J1484" s="16">
        <f t="shared" ref="J1484:J1547" si="332">IF(I1484&lt;&gt;0,J1483,IF(ISNA(INDEX($I1484:$I1848,MATCH(TRUE,INDEX($I1484:$I1848&lt;&gt;$I1484,0),0))),0,INDEX($I1484:$I1848,MATCH(TRUE,INDEX($I1484:$I1848&lt;&gt;$I1484,0),0))))</f>
        <v>114688091.45237686</v>
      </c>
      <c r="K1484" s="10">
        <f>SUM(I$11:I1483)</f>
        <v>85509449.152006909</v>
      </c>
      <c r="L1484" s="27">
        <f t="shared" si="329"/>
        <v>365</v>
      </c>
      <c r="M1484" s="7">
        <f t="shared" si="323"/>
        <v>314213.94918459415</v>
      </c>
      <c r="N1484" s="7">
        <f>IF(ISNA(VLOOKUP(B1484,'Distribution Data'!$G:$H,2,FALSE)),0,VLOOKUP(B1484,'Distribution Data'!$G:$H,2,FALSE))</f>
        <v>0</v>
      </c>
      <c r="O1484" s="16">
        <f>IF(ISNA(INDEX($C1483:$C$3618,MATCH(TRUE,INDEX($C1483:$C$3618&lt;&gt;$C1483,0),0))), O1483, INDEX($C1483:$C$3618,MATCH(TRUE,INDEX($C1483:$C$3618&lt;&gt;$C1483,0),0)))</f>
        <v>3795547633.6682878</v>
      </c>
      <c r="P1484" s="16">
        <f t="shared" si="327"/>
        <v>3694384436.13241</v>
      </c>
      <c r="Q1484" s="27">
        <f t="shared" ref="Q1484:Q1547" si="333">MATCH($O1484,$C$11:$C$3618,0)-MATCH($C1483,$C$11:$C$3618,0)</f>
        <v>52</v>
      </c>
      <c r="R1484" s="7">
        <f t="shared" si="324"/>
        <v>1945446.1064591866</v>
      </c>
      <c r="S1484" s="7">
        <f t="shared" si="330"/>
        <v>1468410.4854012697</v>
      </c>
      <c r="T1484" s="5">
        <f>VLOOKUP($B1484,'Benchmark Data'!$A:$B,2,FALSE)</f>
        <v>16.95</v>
      </c>
      <c r="U1484" s="12">
        <f t="shared" si="325"/>
        <v>0</v>
      </c>
      <c r="V1484" s="7">
        <f t="shared" si="326"/>
        <v>4112047322.2052808</v>
      </c>
    </row>
    <row r="1485" spans="1:22" x14ac:dyDescent="0.25">
      <c r="A1485" s="5">
        <f t="shared" si="331"/>
        <v>2007</v>
      </c>
      <c r="B1485" s="6">
        <f t="shared" ref="B1485:B1548" si="334">B1484+1</f>
        <v>39425</v>
      </c>
      <c r="C1485" s="7">
        <f>MAX(SUMIFS('Filing Data'!$V:$V,'Filing Data'!$D:$D,'Benchmark Value'!$B1485),C1484)</f>
        <v>3694384436.13241</v>
      </c>
      <c r="D1485" s="7">
        <f>SUMIFS('Filing Data'!$Z:$Z,'Filing Data'!$D:$D,'Benchmark Value'!$B1485)</f>
        <v>0</v>
      </c>
      <c r="E1485" s="16">
        <f t="shared" ref="E1485:E1548" si="335">IF(D1485&lt;&gt;0,E1484,IF(ISNA(INDEX($D1485:$D1849,MATCH(TRUE,INDEX($D1485:$D1849&lt;&gt;$D1485,0),0))),0,INDEX($D1485:$D1849,MATCH(TRUE,INDEX($D1485:$D1849&lt;&gt;$D1485,0),0))))</f>
        <v>-59429910.233762808</v>
      </c>
      <c r="F1485" s="10">
        <f>SUM(D$11:D1484)</f>
        <v>-47621346.711108744</v>
      </c>
      <c r="G1485" s="10">
        <f t="shared" si="328"/>
        <v>365</v>
      </c>
      <c r="H1485" s="7">
        <f t="shared" ref="H1485:H1548" si="336">E1485/G1485</f>
        <v>-162821.67187332278</v>
      </c>
      <c r="I1485" s="16">
        <f>SUMIFS('Filing Data'!$X:$X,'Filing Data'!$D:$D,'Benchmark Value'!$B1485)</f>
        <v>0</v>
      </c>
      <c r="J1485" s="16">
        <f t="shared" si="332"/>
        <v>114688091.45237686</v>
      </c>
      <c r="K1485" s="10">
        <f>SUM(I$11:I1484)</f>
        <v>85509449.152006909</v>
      </c>
      <c r="L1485" s="27">
        <f t="shared" si="329"/>
        <v>365</v>
      </c>
      <c r="M1485" s="7">
        <f t="shared" ref="M1485:M1548" si="337">J1485/L1485</f>
        <v>314213.94918459415</v>
      </c>
      <c r="N1485" s="7">
        <f>IF(ISNA(VLOOKUP(B1485,'Distribution Data'!$G:$H,2,FALSE)),0,VLOOKUP(B1485,'Distribution Data'!$G:$H,2,FALSE))</f>
        <v>0</v>
      </c>
      <c r="O1485" s="16">
        <f>IF(ISNA(INDEX($C1484:$C$3618,MATCH(TRUE,INDEX($C1484:$C$3618&lt;&gt;$C1484,0),0))), O1484, INDEX($C1484:$C$3618,MATCH(TRUE,INDEX($C1484:$C$3618&lt;&gt;$C1484,0),0)))</f>
        <v>3795547633.6682878</v>
      </c>
      <c r="P1485" s="16">
        <f t="shared" si="327"/>
        <v>3694384436.13241</v>
      </c>
      <c r="Q1485" s="27">
        <f t="shared" si="333"/>
        <v>52</v>
      </c>
      <c r="R1485" s="7">
        <f t="shared" ref="R1485:R1548" si="338">IF(Q1485=0, 0, (O1485-P1485)/Q1485)</f>
        <v>1945446.1064591866</v>
      </c>
      <c r="S1485" s="7">
        <f t="shared" si="330"/>
        <v>1468410.4854012697</v>
      </c>
      <c r="T1485" s="5">
        <f>VLOOKUP($B1485,'Benchmark Data'!$A:$B,2,FALSE)</f>
        <v>16.95</v>
      </c>
      <c r="U1485" s="12">
        <f t="shared" ref="U1485:U1548" si="339">LN(T1485/T1484)</f>
        <v>0</v>
      </c>
      <c r="V1485" s="7">
        <f t="shared" ref="V1485:V1548" si="340">V1484*EXP($U1485)+$S1485</f>
        <v>4113515732.6906819</v>
      </c>
    </row>
    <row r="1486" spans="1:22" x14ac:dyDescent="0.25">
      <c r="A1486" s="5">
        <f t="shared" si="331"/>
        <v>2007</v>
      </c>
      <c r="B1486" s="6">
        <f t="shared" si="334"/>
        <v>39426</v>
      </c>
      <c r="C1486" s="7">
        <f>MAX(SUMIFS('Filing Data'!$V:$V,'Filing Data'!$D:$D,'Benchmark Value'!$B1486),C1485)</f>
        <v>3694384436.13241</v>
      </c>
      <c r="D1486" s="7">
        <f>SUMIFS('Filing Data'!$Z:$Z,'Filing Data'!$D:$D,'Benchmark Value'!$B1486)</f>
        <v>0</v>
      </c>
      <c r="E1486" s="16">
        <f t="shared" si="335"/>
        <v>-59429910.233762808</v>
      </c>
      <c r="F1486" s="10">
        <f>SUM(D$11:D1485)</f>
        <v>-47621346.711108744</v>
      </c>
      <c r="G1486" s="10">
        <f t="shared" si="328"/>
        <v>365</v>
      </c>
      <c r="H1486" s="7">
        <f t="shared" si="336"/>
        <v>-162821.67187332278</v>
      </c>
      <c r="I1486" s="16">
        <f>SUMIFS('Filing Data'!$X:$X,'Filing Data'!$D:$D,'Benchmark Value'!$B1486)</f>
        <v>0</v>
      </c>
      <c r="J1486" s="16">
        <f t="shared" si="332"/>
        <v>114688091.45237686</v>
      </c>
      <c r="K1486" s="10">
        <f>SUM(I$11:I1485)</f>
        <v>85509449.152006909</v>
      </c>
      <c r="L1486" s="27">
        <f t="shared" si="329"/>
        <v>365</v>
      </c>
      <c r="M1486" s="7">
        <f t="shared" si="337"/>
        <v>314213.94918459415</v>
      </c>
      <c r="N1486" s="7">
        <f>IF(ISNA(VLOOKUP(B1486,'Distribution Data'!$G:$H,2,FALSE)),0,VLOOKUP(B1486,'Distribution Data'!$G:$H,2,FALSE))</f>
        <v>0</v>
      </c>
      <c r="O1486" s="16">
        <f>IF(ISNA(INDEX($C1485:$C$3618,MATCH(TRUE,INDEX($C1485:$C$3618&lt;&gt;$C1485,0),0))), O1485, INDEX($C1485:$C$3618,MATCH(TRUE,INDEX($C1485:$C$3618&lt;&gt;$C1485,0),0)))</f>
        <v>3795547633.6682878</v>
      </c>
      <c r="P1486" s="16">
        <f t="shared" si="327"/>
        <v>3694384436.13241</v>
      </c>
      <c r="Q1486" s="27">
        <f t="shared" si="333"/>
        <v>52</v>
      </c>
      <c r="R1486" s="7">
        <f t="shared" si="338"/>
        <v>1945446.1064591866</v>
      </c>
      <c r="S1486" s="7">
        <f t="shared" si="330"/>
        <v>1468410.4854012697</v>
      </c>
      <c r="T1486" s="5">
        <f>VLOOKUP($B1486,'Benchmark Data'!$A:$B,2,FALSE)</f>
        <v>17.29</v>
      </c>
      <c r="U1486" s="12">
        <f t="shared" si="339"/>
        <v>1.9860465868739838E-2</v>
      </c>
      <c r="V1486" s="7">
        <f t="shared" si="340"/>
        <v>4197497143.1238608</v>
      </c>
    </row>
    <row r="1487" spans="1:22" x14ac:dyDescent="0.25">
      <c r="A1487" s="5">
        <f t="shared" si="331"/>
        <v>2007</v>
      </c>
      <c r="B1487" s="6">
        <f t="shared" si="334"/>
        <v>39427</v>
      </c>
      <c r="C1487" s="7">
        <f>MAX(SUMIFS('Filing Data'!$V:$V,'Filing Data'!$D:$D,'Benchmark Value'!$B1487),C1486)</f>
        <v>3694384436.13241</v>
      </c>
      <c r="D1487" s="7">
        <f>SUMIFS('Filing Data'!$Z:$Z,'Filing Data'!$D:$D,'Benchmark Value'!$B1487)</f>
        <v>0</v>
      </c>
      <c r="E1487" s="16">
        <f t="shared" si="335"/>
        <v>-59429910.233762808</v>
      </c>
      <c r="F1487" s="10">
        <f>SUM(D$11:D1486)</f>
        <v>-47621346.711108744</v>
      </c>
      <c r="G1487" s="10">
        <f t="shared" si="328"/>
        <v>365</v>
      </c>
      <c r="H1487" s="7">
        <f t="shared" si="336"/>
        <v>-162821.67187332278</v>
      </c>
      <c r="I1487" s="16">
        <f>SUMIFS('Filing Data'!$X:$X,'Filing Data'!$D:$D,'Benchmark Value'!$B1487)</f>
        <v>0</v>
      </c>
      <c r="J1487" s="16">
        <f t="shared" si="332"/>
        <v>114688091.45237686</v>
      </c>
      <c r="K1487" s="10">
        <f>SUM(I$11:I1486)</f>
        <v>85509449.152006909</v>
      </c>
      <c r="L1487" s="27">
        <f t="shared" si="329"/>
        <v>365</v>
      </c>
      <c r="M1487" s="7">
        <f t="shared" si="337"/>
        <v>314213.94918459415</v>
      </c>
      <c r="N1487" s="7">
        <f>IF(ISNA(VLOOKUP(B1487,'Distribution Data'!$G:$H,2,FALSE)),0,VLOOKUP(B1487,'Distribution Data'!$G:$H,2,FALSE))</f>
        <v>0</v>
      </c>
      <c r="O1487" s="16">
        <f>IF(ISNA(INDEX($C1486:$C$3618,MATCH(TRUE,INDEX($C1486:$C$3618&lt;&gt;$C1486,0),0))), O1486, INDEX($C1486:$C$3618,MATCH(TRUE,INDEX($C1486:$C$3618&lt;&gt;$C1486,0),0)))</f>
        <v>3795547633.6682878</v>
      </c>
      <c r="P1487" s="16">
        <f t="shared" si="327"/>
        <v>3694384436.13241</v>
      </c>
      <c r="Q1487" s="27">
        <f t="shared" si="333"/>
        <v>52</v>
      </c>
      <c r="R1487" s="7">
        <f t="shared" si="338"/>
        <v>1945446.1064591866</v>
      </c>
      <c r="S1487" s="7">
        <f t="shared" si="330"/>
        <v>1468410.4854012697</v>
      </c>
      <c r="T1487" s="5">
        <f>VLOOKUP($B1487,'Benchmark Data'!$A:$B,2,FALSE)</f>
        <v>16.34</v>
      </c>
      <c r="U1487" s="12">
        <f t="shared" si="339"/>
        <v>-5.6512210263342216E-2</v>
      </c>
      <c r="V1487" s="7">
        <f t="shared" si="340"/>
        <v>3968333842.4486108</v>
      </c>
    </row>
    <row r="1488" spans="1:22" x14ac:dyDescent="0.25">
      <c r="A1488" s="5">
        <f t="shared" si="331"/>
        <v>2007</v>
      </c>
      <c r="B1488" s="6">
        <f t="shared" si="334"/>
        <v>39428</v>
      </c>
      <c r="C1488" s="7">
        <f>MAX(SUMIFS('Filing Data'!$V:$V,'Filing Data'!$D:$D,'Benchmark Value'!$B1488),C1487)</f>
        <v>3694384436.13241</v>
      </c>
      <c r="D1488" s="7">
        <f>SUMIFS('Filing Data'!$Z:$Z,'Filing Data'!$D:$D,'Benchmark Value'!$B1488)</f>
        <v>0</v>
      </c>
      <c r="E1488" s="16">
        <f t="shared" si="335"/>
        <v>-59429910.233762808</v>
      </c>
      <c r="F1488" s="10">
        <f>SUM(D$11:D1487)</f>
        <v>-47621346.711108744</v>
      </c>
      <c r="G1488" s="10">
        <f t="shared" si="328"/>
        <v>365</v>
      </c>
      <c r="H1488" s="7">
        <f t="shared" si="336"/>
        <v>-162821.67187332278</v>
      </c>
      <c r="I1488" s="16">
        <f>SUMIFS('Filing Data'!$X:$X,'Filing Data'!$D:$D,'Benchmark Value'!$B1488)</f>
        <v>0</v>
      </c>
      <c r="J1488" s="16">
        <f t="shared" si="332"/>
        <v>114688091.45237686</v>
      </c>
      <c r="K1488" s="10">
        <f>SUM(I$11:I1487)</f>
        <v>85509449.152006909</v>
      </c>
      <c r="L1488" s="27">
        <f t="shared" si="329"/>
        <v>365</v>
      </c>
      <c r="M1488" s="7">
        <f t="shared" si="337"/>
        <v>314213.94918459415</v>
      </c>
      <c r="N1488" s="7">
        <f>IF(ISNA(VLOOKUP(B1488,'Distribution Data'!$G:$H,2,FALSE)),0,VLOOKUP(B1488,'Distribution Data'!$G:$H,2,FALSE))</f>
        <v>0</v>
      </c>
      <c r="O1488" s="16">
        <f>IF(ISNA(INDEX($C1487:$C$3618,MATCH(TRUE,INDEX($C1487:$C$3618&lt;&gt;$C1487,0),0))), O1487, INDEX($C1487:$C$3618,MATCH(TRUE,INDEX($C1487:$C$3618&lt;&gt;$C1487,0),0)))</f>
        <v>3795547633.6682878</v>
      </c>
      <c r="P1488" s="16">
        <f t="shared" si="327"/>
        <v>3694384436.13241</v>
      </c>
      <c r="Q1488" s="27">
        <f t="shared" si="333"/>
        <v>52</v>
      </c>
      <c r="R1488" s="7">
        <f t="shared" si="338"/>
        <v>1945446.1064591866</v>
      </c>
      <c r="S1488" s="7">
        <f t="shared" si="330"/>
        <v>1468410.4854012697</v>
      </c>
      <c r="T1488" s="5">
        <f>VLOOKUP($B1488,'Benchmark Data'!$A:$B,2,FALSE)</f>
        <v>16.329999999999998</v>
      </c>
      <c r="U1488" s="12">
        <f t="shared" si="339"/>
        <v>-6.121824494832222E-4</v>
      </c>
      <c r="V1488" s="7">
        <f t="shared" si="340"/>
        <v>3967373652.05124</v>
      </c>
    </row>
    <row r="1489" spans="1:22" x14ac:dyDescent="0.25">
      <c r="A1489" s="5">
        <f t="shared" si="331"/>
        <v>2007</v>
      </c>
      <c r="B1489" s="6">
        <f t="shared" si="334"/>
        <v>39429</v>
      </c>
      <c r="C1489" s="7">
        <f>MAX(SUMIFS('Filing Data'!$V:$V,'Filing Data'!$D:$D,'Benchmark Value'!$B1489),C1488)</f>
        <v>3694384436.13241</v>
      </c>
      <c r="D1489" s="7">
        <f>SUMIFS('Filing Data'!$Z:$Z,'Filing Data'!$D:$D,'Benchmark Value'!$B1489)</f>
        <v>0</v>
      </c>
      <c r="E1489" s="16">
        <f t="shared" si="335"/>
        <v>-59429910.233762808</v>
      </c>
      <c r="F1489" s="10">
        <f>SUM(D$11:D1488)</f>
        <v>-47621346.711108744</v>
      </c>
      <c r="G1489" s="10">
        <f t="shared" si="328"/>
        <v>365</v>
      </c>
      <c r="H1489" s="7">
        <f t="shared" si="336"/>
        <v>-162821.67187332278</v>
      </c>
      <c r="I1489" s="16">
        <f>SUMIFS('Filing Data'!$X:$X,'Filing Data'!$D:$D,'Benchmark Value'!$B1489)</f>
        <v>0</v>
      </c>
      <c r="J1489" s="16">
        <f t="shared" si="332"/>
        <v>114688091.45237686</v>
      </c>
      <c r="K1489" s="10">
        <f>SUM(I$11:I1488)</f>
        <v>85509449.152006909</v>
      </c>
      <c r="L1489" s="27">
        <f t="shared" si="329"/>
        <v>365</v>
      </c>
      <c r="M1489" s="7">
        <f t="shared" si="337"/>
        <v>314213.94918459415</v>
      </c>
      <c r="N1489" s="7">
        <f>IF(ISNA(VLOOKUP(B1489,'Distribution Data'!$G:$H,2,FALSE)),0,VLOOKUP(B1489,'Distribution Data'!$G:$H,2,FALSE))</f>
        <v>0</v>
      </c>
      <c r="O1489" s="16">
        <f>IF(ISNA(INDEX($C1488:$C$3618,MATCH(TRUE,INDEX($C1488:$C$3618&lt;&gt;$C1488,0),0))), O1488, INDEX($C1488:$C$3618,MATCH(TRUE,INDEX($C1488:$C$3618&lt;&gt;$C1488,0),0)))</f>
        <v>3795547633.6682878</v>
      </c>
      <c r="P1489" s="16">
        <f t="shared" si="327"/>
        <v>3694384436.13241</v>
      </c>
      <c r="Q1489" s="27">
        <f t="shared" si="333"/>
        <v>52</v>
      </c>
      <c r="R1489" s="7">
        <f t="shared" si="338"/>
        <v>1945446.1064591866</v>
      </c>
      <c r="S1489" s="7">
        <f t="shared" si="330"/>
        <v>1468410.4854012697</v>
      </c>
      <c r="T1489" s="5">
        <f>VLOOKUP($B1489,'Benchmark Data'!$A:$B,2,FALSE)</f>
        <v>16.16</v>
      </c>
      <c r="U1489" s="12">
        <f t="shared" si="339"/>
        <v>-1.0464853889424322E-2</v>
      </c>
      <c r="V1489" s="7">
        <f t="shared" si="340"/>
        <v>3927540560.9537444</v>
      </c>
    </row>
    <row r="1490" spans="1:22" x14ac:dyDescent="0.25">
      <c r="A1490" s="5">
        <f t="shared" si="331"/>
        <v>2007</v>
      </c>
      <c r="B1490" s="6">
        <f t="shared" si="334"/>
        <v>39430</v>
      </c>
      <c r="C1490" s="7">
        <f>MAX(SUMIFS('Filing Data'!$V:$V,'Filing Data'!$D:$D,'Benchmark Value'!$B1490),C1489)</f>
        <v>3694384436.13241</v>
      </c>
      <c r="D1490" s="7">
        <f>SUMIFS('Filing Data'!$Z:$Z,'Filing Data'!$D:$D,'Benchmark Value'!$B1490)</f>
        <v>0</v>
      </c>
      <c r="E1490" s="16">
        <f t="shared" si="335"/>
        <v>-59429910.233762808</v>
      </c>
      <c r="F1490" s="10">
        <f>SUM(D$11:D1489)</f>
        <v>-47621346.711108744</v>
      </c>
      <c r="G1490" s="10">
        <f t="shared" si="328"/>
        <v>365</v>
      </c>
      <c r="H1490" s="7">
        <f t="shared" si="336"/>
        <v>-162821.67187332278</v>
      </c>
      <c r="I1490" s="16">
        <f>SUMIFS('Filing Data'!$X:$X,'Filing Data'!$D:$D,'Benchmark Value'!$B1490)</f>
        <v>0</v>
      </c>
      <c r="J1490" s="16">
        <f t="shared" si="332"/>
        <v>114688091.45237686</v>
      </c>
      <c r="K1490" s="10">
        <f>SUM(I$11:I1489)</f>
        <v>85509449.152006909</v>
      </c>
      <c r="L1490" s="27">
        <f t="shared" si="329"/>
        <v>365</v>
      </c>
      <c r="M1490" s="7">
        <f t="shared" si="337"/>
        <v>314213.94918459415</v>
      </c>
      <c r="N1490" s="7">
        <f>IF(ISNA(VLOOKUP(B1490,'Distribution Data'!$G:$H,2,FALSE)),0,VLOOKUP(B1490,'Distribution Data'!$G:$H,2,FALSE))</f>
        <v>0</v>
      </c>
      <c r="O1490" s="16">
        <f>IF(ISNA(INDEX($C1489:$C$3618,MATCH(TRUE,INDEX($C1489:$C$3618&lt;&gt;$C1489,0),0))), O1489, INDEX($C1489:$C$3618,MATCH(TRUE,INDEX($C1489:$C$3618&lt;&gt;$C1489,0),0)))</f>
        <v>3795547633.6682878</v>
      </c>
      <c r="P1490" s="16">
        <f t="shared" si="327"/>
        <v>3694384436.13241</v>
      </c>
      <c r="Q1490" s="27">
        <f t="shared" si="333"/>
        <v>52</v>
      </c>
      <c r="R1490" s="7">
        <f t="shared" si="338"/>
        <v>1945446.1064591866</v>
      </c>
      <c r="S1490" s="7">
        <f t="shared" si="330"/>
        <v>1468410.4854012697</v>
      </c>
      <c r="T1490" s="5">
        <f>VLOOKUP($B1490,'Benchmark Data'!$A:$B,2,FALSE)</f>
        <v>15.67</v>
      </c>
      <c r="U1490" s="12">
        <f t="shared" si="339"/>
        <v>-3.079099672501983E-2</v>
      </c>
      <c r="V1490" s="7">
        <f t="shared" si="340"/>
        <v>3809918942.0537906</v>
      </c>
    </row>
    <row r="1491" spans="1:22" x14ac:dyDescent="0.25">
      <c r="A1491" s="5">
        <f t="shared" si="331"/>
        <v>2007</v>
      </c>
      <c r="B1491" s="6">
        <f t="shared" si="334"/>
        <v>39431</v>
      </c>
      <c r="C1491" s="7">
        <f>MAX(SUMIFS('Filing Data'!$V:$V,'Filing Data'!$D:$D,'Benchmark Value'!$B1491),C1490)</f>
        <v>3694384436.13241</v>
      </c>
      <c r="D1491" s="7">
        <f>SUMIFS('Filing Data'!$Z:$Z,'Filing Data'!$D:$D,'Benchmark Value'!$B1491)</f>
        <v>0</v>
      </c>
      <c r="E1491" s="16">
        <f t="shared" si="335"/>
        <v>-59429910.233762808</v>
      </c>
      <c r="F1491" s="10">
        <f>SUM(D$11:D1490)</f>
        <v>-47621346.711108744</v>
      </c>
      <c r="G1491" s="10">
        <f t="shared" si="328"/>
        <v>365</v>
      </c>
      <c r="H1491" s="7">
        <f t="shared" si="336"/>
        <v>-162821.67187332278</v>
      </c>
      <c r="I1491" s="16">
        <f>SUMIFS('Filing Data'!$X:$X,'Filing Data'!$D:$D,'Benchmark Value'!$B1491)</f>
        <v>0</v>
      </c>
      <c r="J1491" s="16">
        <f t="shared" si="332"/>
        <v>114688091.45237686</v>
      </c>
      <c r="K1491" s="10">
        <f>SUM(I$11:I1490)</f>
        <v>85509449.152006909</v>
      </c>
      <c r="L1491" s="27">
        <f t="shared" si="329"/>
        <v>365</v>
      </c>
      <c r="M1491" s="7">
        <f t="shared" si="337"/>
        <v>314213.94918459415</v>
      </c>
      <c r="N1491" s="7">
        <f>IF(ISNA(VLOOKUP(B1491,'Distribution Data'!$G:$H,2,FALSE)),0,VLOOKUP(B1491,'Distribution Data'!$G:$H,2,FALSE))</f>
        <v>0</v>
      </c>
      <c r="O1491" s="16">
        <f>IF(ISNA(INDEX($C1490:$C$3618,MATCH(TRUE,INDEX($C1490:$C$3618&lt;&gt;$C1490,0),0))), O1490, INDEX($C1490:$C$3618,MATCH(TRUE,INDEX($C1490:$C$3618&lt;&gt;$C1490,0),0)))</f>
        <v>3795547633.6682878</v>
      </c>
      <c r="P1491" s="16">
        <f t="shared" si="327"/>
        <v>3694384436.13241</v>
      </c>
      <c r="Q1491" s="27">
        <f t="shared" si="333"/>
        <v>52</v>
      </c>
      <c r="R1491" s="7">
        <f t="shared" si="338"/>
        <v>1945446.1064591866</v>
      </c>
      <c r="S1491" s="7">
        <f t="shared" si="330"/>
        <v>1468410.4854012697</v>
      </c>
      <c r="T1491" s="5">
        <f>VLOOKUP($B1491,'Benchmark Data'!$A:$B,2,FALSE)</f>
        <v>15.67</v>
      </c>
      <c r="U1491" s="12">
        <f t="shared" si="339"/>
        <v>0</v>
      </c>
      <c r="V1491" s="7">
        <f t="shared" si="340"/>
        <v>3811387352.5391917</v>
      </c>
    </row>
    <row r="1492" spans="1:22" x14ac:dyDescent="0.25">
      <c r="A1492" s="5">
        <f t="shared" si="331"/>
        <v>2007</v>
      </c>
      <c r="B1492" s="6">
        <f t="shared" si="334"/>
        <v>39432</v>
      </c>
      <c r="C1492" s="7">
        <f>MAX(SUMIFS('Filing Data'!$V:$V,'Filing Data'!$D:$D,'Benchmark Value'!$B1492),C1491)</f>
        <v>3694384436.13241</v>
      </c>
      <c r="D1492" s="7">
        <f>SUMIFS('Filing Data'!$Z:$Z,'Filing Data'!$D:$D,'Benchmark Value'!$B1492)</f>
        <v>0</v>
      </c>
      <c r="E1492" s="16">
        <f t="shared" si="335"/>
        <v>-59429910.233762808</v>
      </c>
      <c r="F1492" s="10">
        <f>SUM(D$11:D1491)</f>
        <v>-47621346.711108744</v>
      </c>
      <c r="G1492" s="10">
        <f t="shared" si="328"/>
        <v>365</v>
      </c>
      <c r="H1492" s="7">
        <f t="shared" si="336"/>
        <v>-162821.67187332278</v>
      </c>
      <c r="I1492" s="16">
        <f>SUMIFS('Filing Data'!$X:$X,'Filing Data'!$D:$D,'Benchmark Value'!$B1492)</f>
        <v>0</v>
      </c>
      <c r="J1492" s="16">
        <f t="shared" si="332"/>
        <v>114688091.45237686</v>
      </c>
      <c r="K1492" s="10">
        <f>SUM(I$11:I1491)</f>
        <v>85509449.152006909</v>
      </c>
      <c r="L1492" s="27">
        <f t="shared" si="329"/>
        <v>365</v>
      </c>
      <c r="M1492" s="7">
        <f t="shared" si="337"/>
        <v>314213.94918459415</v>
      </c>
      <c r="N1492" s="7">
        <f>IF(ISNA(VLOOKUP(B1492,'Distribution Data'!$G:$H,2,FALSE)),0,VLOOKUP(B1492,'Distribution Data'!$G:$H,2,FALSE))</f>
        <v>0</v>
      </c>
      <c r="O1492" s="16">
        <f>IF(ISNA(INDEX($C1491:$C$3618,MATCH(TRUE,INDEX($C1491:$C$3618&lt;&gt;$C1491,0),0))), O1491, INDEX($C1491:$C$3618,MATCH(TRUE,INDEX($C1491:$C$3618&lt;&gt;$C1491,0),0)))</f>
        <v>3795547633.6682878</v>
      </c>
      <c r="P1492" s="16">
        <f t="shared" si="327"/>
        <v>3694384436.13241</v>
      </c>
      <c r="Q1492" s="27">
        <f t="shared" si="333"/>
        <v>52</v>
      </c>
      <c r="R1492" s="7">
        <f t="shared" si="338"/>
        <v>1945446.1064591866</v>
      </c>
      <c r="S1492" s="7">
        <f t="shared" si="330"/>
        <v>1468410.4854012697</v>
      </c>
      <c r="T1492" s="5">
        <f>VLOOKUP($B1492,'Benchmark Data'!$A:$B,2,FALSE)</f>
        <v>15.67</v>
      </c>
      <c r="U1492" s="12">
        <f t="shared" si="339"/>
        <v>0</v>
      </c>
      <c r="V1492" s="7">
        <f t="shared" si="340"/>
        <v>3812855763.0245929</v>
      </c>
    </row>
    <row r="1493" spans="1:22" x14ac:dyDescent="0.25">
      <c r="A1493" s="5">
        <f t="shared" si="331"/>
        <v>2007</v>
      </c>
      <c r="B1493" s="6">
        <f t="shared" si="334"/>
        <v>39433</v>
      </c>
      <c r="C1493" s="7">
        <f>MAX(SUMIFS('Filing Data'!$V:$V,'Filing Data'!$D:$D,'Benchmark Value'!$B1493),C1492)</f>
        <v>3694384436.13241</v>
      </c>
      <c r="D1493" s="7">
        <f>SUMIFS('Filing Data'!$Z:$Z,'Filing Data'!$D:$D,'Benchmark Value'!$B1493)</f>
        <v>0</v>
      </c>
      <c r="E1493" s="16">
        <f t="shared" si="335"/>
        <v>-59429910.233762808</v>
      </c>
      <c r="F1493" s="10">
        <f>SUM(D$11:D1492)</f>
        <v>-47621346.711108744</v>
      </c>
      <c r="G1493" s="10">
        <f t="shared" si="328"/>
        <v>365</v>
      </c>
      <c r="H1493" s="7">
        <f t="shared" si="336"/>
        <v>-162821.67187332278</v>
      </c>
      <c r="I1493" s="16">
        <f>SUMIFS('Filing Data'!$X:$X,'Filing Data'!$D:$D,'Benchmark Value'!$B1493)</f>
        <v>0</v>
      </c>
      <c r="J1493" s="16">
        <f t="shared" si="332"/>
        <v>114688091.45237686</v>
      </c>
      <c r="K1493" s="10">
        <f>SUM(I$11:I1492)</f>
        <v>85509449.152006909</v>
      </c>
      <c r="L1493" s="27">
        <f t="shared" si="329"/>
        <v>365</v>
      </c>
      <c r="M1493" s="7">
        <f t="shared" si="337"/>
        <v>314213.94918459415</v>
      </c>
      <c r="N1493" s="7">
        <f>IF(ISNA(VLOOKUP(B1493,'Distribution Data'!$G:$H,2,FALSE)),0,VLOOKUP(B1493,'Distribution Data'!$G:$H,2,FALSE))</f>
        <v>0</v>
      </c>
      <c r="O1493" s="16">
        <f>IF(ISNA(INDEX($C1492:$C$3618,MATCH(TRUE,INDEX($C1492:$C$3618&lt;&gt;$C1492,0),0))), O1492, INDEX($C1492:$C$3618,MATCH(TRUE,INDEX($C1492:$C$3618&lt;&gt;$C1492,0),0)))</f>
        <v>3795547633.6682878</v>
      </c>
      <c r="P1493" s="16">
        <f t="shared" si="327"/>
        <v>3694384436.13241</v>
      </c>
      <c r="Q1493" s="27">
        <f t="shared" si="333"/>
        <v>52</v>
      </c>
      <c r="R1493" s="7">
        <f t="shared" si="338"/>
        <v>1945446.1064591866</v>
      </c>
      <c r="S1493" s="7">
        <f t="shared" si="330"/>
        <v>1468410.4854012697</v>
      </c>
      <c r="T1493" s="5">
        <f>VLOOKUP($B1493,'Benchmark Data'!$A:$B,2,FALSE)</f>
        <v>15.26</v>
      </c>
      <c r="U1493" s="12">
        <f t="shared" si="339"/>
        <v>-2.6513030511618525E-2</v>
      </c>
      <c r="V1493" s="7">
        <f t="shared" si="340"/>
        <v>3714562152.9075637</v>
      </c>
    </row>
    <row r="1494" spans="1:22" x14ac:dyDescent="0.25">
      <c r="A1494" s="5">
        <f t="shared" si="331"/>
        <v>2007</v>
      </c>
      <c r="B1494" s="6">
        <f t="shared" si="334"/>
        <v>39434</v>
      </c>
      <c r="C1494" s="7">
        <f>MAX(SUMIFS('Filing Data'!$V:$V,'Filing Data'!$D:$D,'Benchmark Value'!$B1494),C1493)</f>
        <v>3694384436.13241</v>
      </c>
      <c r="D1494" s="7">
        <f>SUMIFS('Filing Data'!$Z:$Z,'Filing Data'!$D:$D,'Benchmark Value'!$B1494)</f>
        <v>0</v>
      </c>
      <c r="E1494" s="16">
        <f t="shared" si="335"/>
        <v>-59429910.233762808</v>
      </c>
      <c r="F1494" s="10">
        <f>SUM(D$11:D1493)</f>
        <v>-47621346.711108744</v>
      </c>
      <c r="G1494" s="10">
        <f t="shared" si="328"/>
        <v>365</v>
      </c>
      <c r="H1494" s="7">
        <f t="shared" si="336"/>
        <v>-162821.67187332278</v>
      </c>
      <c r="I1494" s="16">
        <f>SUMIFS('Filing Data'!$X:$X,'Filing Data'!$D:$D,'Benchmark Value'!$B1494)</f>
        <v>0</v>
      </c>
      <c r="J1494" s="16">
        <f t="shared" si="332"/>
        <v>114688091.45237686</v>
      </c>
      <c r="K1494" s="10">
        <f>SUM(I$11:I1493)</f>
        <v>85509449.152006909</v>
      </c>
      <c r="L1494" s="27">
        <f t="shared" si="329"/>
        <v>365</v>
      </c>
      <c r="M1494" s="7">
        <f t="shared" si="337"/>
        <v>314213.94918459415</v>
      </c>
      <c r="N1494" s="7">
        <f>IF(ISNA(VLOOKUP(B1494,'Distribution Data'!$G:$H,2,FALSE)),0,VLOOKUP(B1494,'Distribution Data'!$G:$H,2,FALSE))</f>
        <v>0</v>
      </c>
      <c r="O1494" s="16">
        <f>IF(ISNA(INDEX($C1493:$C$3618,MATCH(TRUE,INDEX($C1493:$C$3618&lt;&gt;$C1493,0),0))), O1493, INDEX($C1493:$C$3618,MATCH(TRUE,INDEX($C1493:$C$3618&lt;&gt;$C1493,0),0)))</f>
        <v>3795547633.6682878</v>
      </c>
      <c r="P1494" s="16">
        <f t="shared" si="327"/>
        <v>3694384436.13241</v>
      </c>
      <c r="Q1494" s="27">
        <f t="shared" si="333"/>
        <v>52</v>
      </c>
      <c r="R1494" s="7">
        <f t="shared" si="338"/>
        <v>1945446.1064591866</v>
      </c>
      <c r="S1494" s="7">
        <f t="shared" si="330"/>
        <v>1468410.4854012697</v>
      </c>
      <c r="T1494" s="5">
        <f>VLOOKUP($B1494,'Benchmark Data'!$A:$B,2,FALSE)</f>
        <v>15.38</v>
      </c>
      <c r="U1494" s="12">
        <f t="shared" si="339"/>
        <v>7.8329382211871114E-3</v>
      </c>
      <c r="V1494" s="7">
        <f t="shared" si="340"/>
        <v>3745240750.7028546</v>
      </c>
    </row>
    <row r="1495" spans="1:22" x14ac:dyDescent="0.25">
      <c r="A1495" s="5">
        <f t="shared" si="331"/>
        <v>2007</v>
      </c>
      <c r="B1495" s="6">
        <f t="shared" si="334"/>
        <v>39435</v>
      </c>
      <c r="C1495" s="7">
        <f>MAX(SUMIFS('Filing Data'!$V:$V,'Filing Data'!$D:$D,'Benchmark Value'!$B1495),C1494)</f>
        <v>3694384436.13241</v>
      </c>
      <c r="D1495" s="7">
        <f>SUMIFS('Filing Data'!$Z:$Z,'Filing Data'!$D:$D,'Benchmark Value'!$B1495)</f>
        <v>0</v>
      </c>
      <c r="E1495" s="16">
        <f t="shared" si="335"/>
        <v>-59429910.233762808</v>
      </c>
      <c r="F1495" s="10">
        <f>SUM(D$11:D1494)</f>
        <v>-47621346.711108744</v>
      </c>
      <c r="G1495" s="10">
        <f t="shared" si="328"/>
        <v>365</v>
      </c>
      <c r="H1495" s="7">
        <f t="shared" si="336"/>
        <v>-162821.67187332278</v>
      </c>
      <c r="I1495" s="16">
        <f>SUMIFS('Filing Data'!$X:$X,'Filing Data'!$D:$D,'Benchmark Value'!$B1495)</f>
        <v>0</v>
      </c>
      <c r="J1495" s="16">
        <f t="shared" si="332"/>
        <v>114688091.45237686</v>
      </c>
      <c r="K1495" s="10">
        <f>SUM(I$11:I1494)</f>
        <v>85509449.152006909</v>
      </c>
      <c r="L1495" s="27">
        <f t="shared" si="329"/>
        <v>365</v>
      </c>
      <c r="M1495" s="7">
        <f t="shared" si="337"/>
        <v>314213.94918459415</v>
      </c>
      <c r="N1495" s="7">
        <f>IF(ISNA(VLOOKUP(B1495,'Distribution Data'!$G:$H,2,FALSE)),0,VLOOKUP(B1495,'Distribution Data'!$G:$H,2,FALSE))</f>
        <v>0</v>
      </c>
      <c r="O1495" s="16">
        <f>IF(ISNA(INDEX($C1494:$C$3618,MATCH(TRUE,INDEX($C1494:$C$3618&lt;&gt;$C1494,0),0))), O1494, INDEX($C1494:$C$3618,MATCH(TRUE,INDEX($C1494:$C$3618&lt;&gt;$C1494,0),0)))</f>
        <v>3795547633.6682878</v>
      </c>
      <c r="P1495" s="16">
        <f t="shared" si="327"/>
        <v>3694384436.13241</v>
      </c>
      <c r="Q1495" s="27">
        <f t="shared" si="333"/>
        <v>52</v>
      </c>
      <c r="R1495" s="7">
        <f t="shared" si="338"/>
        <v>1945446.1064591866</v>
      </c>
      <c r="S1495" s="7">
        <f t="shared" si="330"/>
        <v>1468410.4854012697</v>
      </c>
      <c r="T1495" s="5">
        <f>VLOOKUP($B1495,'Benchmark Data'!$A:$B,2,FALSE)</f>
        <v>15.6</v>
      </c>
      <c r="U1495" s="12">
        <f t="shared" si="339"/>
        <v>1.4202950177993317E-2</v>
      </c>
      <c r="V1495" s="7">
        <f t="shared" si="340"/>
        <v>3800282175.8276978</v>
      </c>
    </row>
    <row r="1496" spans="1:22" x14ac:dyDescent="0.25">
      <c r="A1496" s="5">
        <f t="shared" si="331"/>
        <v>2007</v>
      </c>
      <c r="B1496" s="6">
        <f t="shared" si="334"/>
        <v>39436</v>
      </c>
      <c r="C1496" s="7">
        <f>MAX(SUMIFS('Filing Data'!$V:$V,'Filing Data'!$D:$D,'Benchmark Value'!$B1496),C1495)</f>
        <v>3694384436.13241</v>
      </c>
      <c r="D1496" s="7">
        <f>SUMIFS('Filing Data'!$Z:$Z,'Filing Data'!$D:$D,'Benchmark Value'!$B1496)</f>
        <v>0</v>
      </c>
      <c r="E1496" s="16">
        <f t="shared" si="335"/>
        <v>-59429910.233762808</v>
      </c>
      <c r="F1496" s="10">
        <f>SUM(D$11:D1495)</f>
        <v>-47621346.711108744</v>
      </c>
      <c r="G1496" s="10">
        <f t="shared" si="328"/>
        <v>365</v>
      </c>
      <c r="H1496" s="7">
        <f t="shared" si="336"/>
        <v>-162821.67187332278</v>
      </c>
      <c r="I1496" s="16">
        <f>SUMIFS('Filing Data'!$X:$X,'Filing Data'!$D:$D,'Benchmark Value'!$B1496)</f>
        <v>0</v>
      </c>
      <c r="J1496" s="16">
        <f t="shared" si="332"/>
        <v>114688091.45237686</v>
      </c>
      <c r="K1496" s="10">
        <f>SUM(I$11:I1495)</f>
        <v>85509449.152006909</v>
      </c>
      <c r="L1496" s="27">
        <f t="shared" si="329"/>
        <v>365</v>
      </c>
      <c r="M1496" s="7">
        <f t="shared" si="337"/>
        <v>314213.94918459415</v>
      </c>
      <c r="N1496" s="7">
        <f>IF(ISNA(VLOOKUP(B1496,'Distribution Data'!$G:$H,2,FALSE)),0,VLOOKUP(B1496,'Distribution Data'!$G:$H,2,FALSE))</f>
        <v>0</v>
      </c>
      <c r="O1496" s="16">
        <f>IF(ISNA(INDEX($C1495:$C$3618,MATCH(TRUE,INDEX($C1495:$C$3618&lt;&gt;$C1495,0),0))), O1495, INDEX($C1495:$C$3618,MATCH(TRUE,INDEX($C1495:$C$3618&lt;&gt;$C1495,0),0)))</f>
        <v>3795547633.6682878</v>
      </c>
      <c r="P1496" s="16">
        <f t="shared" si="327"/>
        <v>3694384436.13241</v>
      </c>
      <c r="Q1496" s="27">
        <f t="shared" si="333"/>
        <v>52</v>
      </c>
      <c r="R1496" s="7">
        <f t="shared" si="338"/>
        <v>1945446.1064591866</v>
      </c>
      <c r="S1496" s="7">
        <f t="shared" si="330"/>
        <v>1468410.4854012697</v>
      </c>
      <c r="T1496" s="5">
        <f>VLOOKUP($B1496,'Benchmark Data'!$A:$B,2,FALSE)</f>
        <v>15.59</v>
      </c>
      <c r="U1496" s="12">
        <f t="shared" si="339"/>
        <v>-6.4123118580620866E-4</v>
      </c>
      <c r="V1496" s="7">
        <f t="shared" si="340"/>
        <v>3799314507.9952607</v>
      </c>
    </row>
    <row r="1497" spans="1:22" x14ac:dyDescent="0.25">
      <c r="A1497" s="5">
        <f t="shared" si="331"/>
        <v>2007</v>
      </c>
      <c r="B1497" s="6">
        <f t="shared" si="334"/>
        <v>39437</v>
      </c>
      <c r="C1497" s="7">
        <f>MAX(SUMIFS('Filing Data'!$V:$V,'Filing Data'!$D:$D,'Benchmark Value'!$B1497),C1496)</f>
        <v>3694384436.13241</v>
      </c>
      <c r="D1497" s="7">
        <f>SUMIFS('Filing Data'!$Z:$Z,'Filing Data'!$D:$D,'Benchmark Value'!$B1497)</f>
        <v>0</v>
      </c>
      <c r="E1497" s="16">
        <f t="shared" si="335"/>
        <v>-59429910.233762808</v>
      </c>
      <c r="F1497" s="10">
        <f>SUM(D$11:D1496)</f>
        <v>-47621346.711108744</v>
      </c>
      <c r="G1497" s="10">
        <f t="shared" si="328"/>
        <v>365</v>
      </c>
      <c r="H1497" s="7">
        <f t="shared" si="336"/>
        <v>-162821.67187332278</v>
      </c>
      <c r="I1497" s="16">
        <f>SUMIFS('Filing Data'!$X:$X,'Filing Data'!$D:$D,'Benchmark Value'!$B1497)</f>
        <v>0</v>
      </c>
      <c r="J1497" s="16">
        <f t="shared" si="332"/>
        <v>114688091.45237686</v>
      </c>
      <c r="K1497" s="10">
        <f>SUM(I$11:I1496)</f>
        <v>85509449.152006909</v>
      </c>
      <c r="L1497" s="27">
        <f t="shared" si="329"/>
        <v>365</v>
      </c>
      <c r="M1497" s="7">
        <f t="shared" si="337"/>
        <v>314213.94918459415</v>
      </c>
      <c r="N1497" s="7">
        <f>IF(ISNA(VLOOKUP(B1497,'Distribution Data'!$G:$H,2,FALSE)),0,VLOOKUP(B1497,'Distribution Data'!$G:$H,2,FALSE))</f>
        <v>0</v>
      </c>
      <c r="O1497" s="16">
        <f>IF(ISNA(INDEX($C1496:$C$3618,MATCH(TRUE,INDEX($C1496:$C$3618&lt;&gt;$C1496,0),0))), O1496, INDEX($C1496:$C$3618,MATCH(TRUE,INDEX($C1496:$C$3618&lt;&gt;$C1496,0),0)))</f>
        <v>3795547633.6682878</v>
      </c>
      <c r="P1497" s="16">
        <f t="shared" si="327"/>
        <v>3694384436.13241</v>
      </c>
      <c r="Q1497" s="27">
        <f t="shared" si="333"/>
        <v>52</v>
      </c>
      <c r="R1497" s="7">
        <f t="shared" si="338"/>
        <v>1945446.1064591866</v>
      </c>
      <c r="S1497" s="7">
        <f t="shared" si="330"/>
        <v>1468410.4854012697</v>
      </c>
      <c r="T1497" s="5">
        <f>VLOOKUP($B1497,'Benchmark Data'!$A:$B,2,FALSE)</f>
        <v>15.85</v>
      </c>
      <c r="U1497" s="12">
        <f t="shared" si="339"/>
        <v>1.6539817253604417E-2</v>
      </c>
      <c r="V1497" s="7">
        <f t="shared" si="340"/>
        <v>3864145443.9507556</v>
      </c>
    </row>
    <row r="1498" spans="1:22" x14ac:dyDescent="0.25">
      <c r="A1498" s="5">
        <f t="shared" si="331"/>
        <v>2007</v>
      </c>
      <c r="B1498" s="6">
        <f t="shared" si="334"/>
        <v>39438</v>
      </c>
      <c r="C1498" s="7">
        <f>MAX(SUMIFS('Filing Data'!$V:$V,'Filing Data'!$D:$D,'Benchmark Value'!$B1498),C1497)</f>
        <v>3694384436.13241</v>
      </c>
      <c r="D1498" s="7">
        <f>SUMIFS('Filing Data'!$Z:$Z,'Filing Data'!$D:$D,'Benchmark Value'!$B1498)</f>
        <v>0</v>
      </c>
      <c r="E1498" s="16">
        <f t="shared" si="335"/>
        <v>-59429910.233762808</v>
      </c>
      <c r="F1498" s="10">
        <f>SUM(D$11:D1497)</f>
        <v>-47621346.711108744</v>
      </c>
      <c r="G1498" s="10">
        <f t="shared" si="328"/>
        <v>365</v>
      </c>
      <c r="H1498" s="7">
        <f t="shared" si="336"/>
        <v>-162821.67187332278</v>
      </c>
      <c r="I1498" s="16">
        <f>SUMIFS('Filing Data'!$X:$X,'Filing Data'!$D:$D,'Benchmark Value'!$B1498)</f>
        <v>0</v>
      </c>
      <c r="J1498" s="16">
        <f t="shared" si="332"/>
        <v>114688091.45237686</v>
      </c>
      <c r="K1498" s="10">
        <f>SUM(I$11:I1497)</f>
        <v>85509449.152006909</v>
      </c>
      <c r="L1498" s="27">
        <f t="shared" si="329"/>
        <v>365</v>
      </c>
      <c r="M1498" s="7">
        <f t="shared" si="337"/>
        <v>314213.94918459415</v>
      </c>
      <c r="N1498" s="7">
        <f>IF(ISNA(VLOOKUP(B1498,'Distribution Data'!$G:$H,2,FALSE)),0,VLOOKUP(B1498,'Distribution Data'!$G:$H,2,FALSE))</f>
        <v>0</v>
      </c>
      <c r="O1498" s="16">
        <f>IF(ISNA(INDEX($C1497:$C$3618,MATCH(TRUE,INDEX($C1497:$C$3618&lt;&gt;$C1497,0),0))), O1497, INDEX($C1497:$C$3618,MATCH(TRUE,INDEX($C1497:$C$3618&lt;&gt;$C1497,0),0)))</f>
        <v>3795547633.6682878</v>
      </c>
      <c r="P1498" s="16">
        <f t="shared" si="327"/>
        <v>3694384436.13241</v>
      </c>
      <c r="Q1498" s="27">
        <f t="shared" si="333"/>
        <v>52</v>
      </c>
      <c r="R1498" s="7">
        <f t="shared" si="338"/>
        <v>1945446.1064591866</v>
      </c>
      <c r="S1498" s="7">
        <f t="shared" si="330"/>
        <v>1468410.4854012697</v>
      </c>
      <c r="T1498" s="5">
        <f>VLOOKUP($B1498,'Benchmark Data'!$A:$B,2,FALSE)</f>
        <v>15.85</v>
      </c>
      <c r="U1498" s="12">
        <f t="shared" si="339"/>
        <v>0</v>
      </c>
      <c r="V1498" s="7">
        <f t="shared" si="340"/>
        <v>3865613854.4361567</v>
      </c>
    </row>
    <row r="1499" spans="1:22" x14ac:dyDescent="0.25">
      <c r="A1499" s="5">
        <f t="shared" si="331"/>
        <v>2007</v>
      </c>
      <c r="B1499" s="6">
        <f t="shared" si="334"/>
        <v>39439</v>
      </c>
      <c r="C1499" s="7">
        <f>MAX(SUMIFS('Filing Data'!$V:$V,'Filing Data'!$D:$D,'Benchmark Value'!$B1499),C1498)</f>
        <v>3694384436.13241</v>
      </c>
      <c r="D1499" s="7">
        <f>SUMIFS('Filing Data'!$Z:$Z,'Filing Data'!$D:$D,'Benchmark Value'!$B1499)</f>
        <v>0</v>
      </c>
      <c r="E1499" s="16">
        <f t="shared" si="335"/>
        <v>-59429910.233762808</v>
      </c>
      <c r="F1499" s="10">
        <f>SUM(D$11:D1498)</f>
        <v>-47621346.711108744</v>
      </c>
      <c r="G1499" s="10">
        <f t="shared" si="328"/>
        <v>365</v>
      </c>
      <c r="H1499" s="7">
        <f t="shared" si="336"/>
        <v>-162821.67187332278</v>
      </c>
      <c r="I1499" s="16">
        <f>SUMIFS('Filing Data'!$X:$X,'Filing Data'!$D:$D,'Benchmark Value'!$B1499)</f>
        <v>0</v>
      </c>
      <c r="J1499" s="16">
        <f t="shared" si="332"/>
        <v>114688091.45237686</v>
      </c>
      <c r="K1499" s="10">
        <f>SUM(I$11:I1498)</f>
        <v>85509449.152006909</v>
      </c>
      <c r="L1499" s="27">
        <f t="shared" si="329"/>
        <v>365</v>
      </c>
      <c r="M1499" s="7">
        <f t="shared" si="337"/>
        <v>314213.94918459415</v>
      </c>
      <c r="N1499" s="7">
        <f>IF(ISNA(VLOOKUP(B1499,'Distribution Data'!$G:$H,2,FALSE)),0,VLOOKUP(B1499,'Distribution Data'!$G:$H,2,FALSE))</f>
        <v>0</v>
      </c>
      <c r="O1499" s="16">
        <f>IF(ISNA(INDEX($C1498:$C$3618,MATCH(TRUE,INDEX($C1498:$C$3618&lt;&gt;$C1498,0),0))), O1498, INDEX($C1498:$C$3618,MATCH(TRUE,INDEX($C1498:$C$3618&lt;&gt;$C1498,0),0)))</f>
        <v>3795547633.6682878</v>
      </c>
      <c r="P1499" s="16">
        <f t="shared" si="327"/>
        <v>3694384436.13241</v>
      </c>
      <c r="Q1499" s="27">
        <f t="shared" si="333"/>
        <v>52</v>
      </c>
      <c r="R1499" s="7">
        <f t="shared" si="338"/>
        <v>1945446.1064591866</v>
      </c>
      <c r="S1499" s="7">
        <f t="shared" si="330"/>
        <v>1468410.4854012697</v>
      </c>
      <c r="T1499" s="5">
        <f>VLOOKUP($B1499,'Benchmark Data'!$A:$B,2,FALSE)</f>
        <v>15.85</v>
      </c>
      <c r="U1499" s="12">
        <f t="shared" si="339"/>
        <v>0</v>
      </c>
      <c r="V1499" s="7">
        <f t="shared" si="340"/>
        <v>3867082264.9215579</v>
      </c>
    </row>
    <row r="1500" spans="1:22" x14ac:dyDescent="0.25">
      <c r="A1500" s="5">
        <f t="shared" si="331"/>
        <v>2007</v>
      </c>
      <c r="B1500" s="6">
        <f t="shared" si="334"/>
        <v>39440</v>
      </c>
      <c r="C1500" s="7">
        <f>MAX(SUMIFS('Filing Data'!$V:$V,'Filing Data'!$D:$D,'Benchmark Value'!$B1500),C1499)</f>
        <v>3694384436.13241</v>
      </c>
      <c r="D1500" s="7">
        <f>SUMIFS('Filing Data'!$Z:$Z,'Filing Data'!$D:$D,'Benchmark Value'!$B1500)</f>
        <v>0</v>
      </c>
      <c r="E1500" s="16">
        <f t="shared" si="335"/>
        <v>-59429910.233762808</v>
      </c>
      <c r="F1500" s="10">
        <f>SUM(D$11:D1499)</f>
        <v>-47621346.711108744</v>
      </c>
      <c r="G1500" s="10">
        <f t="shared" si="328"/>
        <v>365</v>
      </c>
      <c r="H1500" s="7">
        <f t="shared" si="336"/>
        <v>-162821.67187332278</v>
      </c>
      <c r="I1500" s="16">
        <f>SUMIFS('Filing Data'!$X:$X,'Filing Data'!$D:$D,'Benchmark Value'!$B1500)</f>
        <v>0</v>
      </c>
      <c r="J1500" s="16">
        <f t="shared" si="332"/>
        <v>114688091.45237686</v>
      </c>
      <c r="K1500" s="10">
        <f>SUM(I$11:I1499)</f>
        <v>85509449.152006909</v>
      </c>
      <c r="L1500" s="27">
        <f t="shared" si="329"/>
        <v>365</v>
      </c>
      <c r="M1500" s="7">
        <f t="shared" si="337"/>
        <v>314213.94918459415</v>
      </c>
      <c r="N1500" s="7">
        <f>IF(ISNA(VLOOKUP(B1500,'Distribution Data'!$G:$H,2,FALSE)),0,VLOOKUP(B1500,'Distribution Data'!$G:$H,2,FALSE))</f>
        <v>0</v>
      </c>
      <c r="O1500" s="16">
        <f>IF(ISNA(INDEX($C1499:$C$3618,MATCH(TRUE,INDEX($C1499:$C$3618&lt;&gt;$C1499,0),0))), O1499, INDEX($C1499:$C$3618,MATCH(TRUE,INDEX($C1499:$C$3618&lt;&gt;$C1499,0),0)))</f>
        <v>3795547633.6682878</v>
      </c>
      <c r="P1500" s="16">
        <f t="shared" si="327"/>
        <v>3694384436.13241</v>
      </c>
      <c r="Q1500" s="27">
        <f t="shared" si="333"/>
        <v>52</v>
      </c>
      <c r="R1500" s="7">
        <f t="shared" si="338"/>
        <v>1945446.1064591866</v>
      </c>
      <c r="S1500" s="7">
        <f t="shared" si="330"/>
        <v>1468410.4854012697</v>
      </c>
      <c r="T1500" s="5">
        <f>VLOOKUP($B1500,'Benchmark Data'!$A:$B,2,FALSE)</f>
        <v>16.420000000000002</v>
      </c>
      <c r="U1500" s="12">
        <f t="shared" si="339"/>
        <v>3.5330603700992627E-2</v>
      </c>
      <c r="V1500" s="7">
        <f t="shared" si="340"/>
        <v>4007619248.971962</v>
      </c>
    </row>
    <row r="1501" spans="1:22" x14ac:dyDescent="0.25">
      <c r="A1501" s="5">
        <f t="shared" si="331"/>
        <v>2007</v>
      </c>
      <c r="B1501" s="6">
        <f t="shared" si="334"/>
        <v>39441</v>
      </c>
      <c r="C1501" s="7">
        <f>MAX(SUMIFS('Filing Data'!$V:$V,'Filing Data'!$D:$D,'Benchmark Value'!$B1501),C1500)</f>
        <v>3694384436.13241</v>
      </c>
      <c r="D1501" s="7">
        <f>SUMIFS('Filing Data'!$Z:$Z,'Filing Data'!$D:$D,'Benchmark Value'!$B1501)</f>
        <v>0</v>
      </c>
      <c r="E1501" s="16">
        <f t="shared" si="335"/>
        <v>-59429910.233762808</v>
      </c>
      <c r="F1501" s="10">
        <f>SUM(D$11:D1500)</f>
        <v>-47621346.711108744</v>
      </c>
      <c r="G1501" s="10">
        <f t="shared" si="328"/>
        <v>365</v>
      </c>
      <c r="H1501" s="7">
        <f t="shared" si="336"/>
        <v>-162821.67187332278</v>
      </c>
      <c r="I1501" s="16">
        <f>SUMIFS('Filing Data'!$X:$X,'Filing Data'!$D:$D,'Benchmark Value'!$B1501)</f>
        <v>0</v>
      </c>
      <c r="J1501" s="16">
        <f t="shared" si="332"/>
        <v>114688091.45237686</v>
      </c>
      <c r="K1501" s="10">
        <f>SUM(I$11:I1500)</f>
        <v>85509449.152006909</v>
      </c>
      <c r="L1501" s="27">
        <f t="shared" si="329"/>
        <v>365</v>
      </c>
      <c r="M1501" s="7">
        <f t="shared" si="337"/>
        <v>314213.94918459415</v>
      </c>
      <c r="N1501" s="7">
        <f>IF(ISNA(VLOOKUP(B1501,'Distribution Data'!$G:$H,2,FALSE)),0,VLOOKUP(B1501,'Distribution Data'!$G:$H,2,FALSE))</f>
        <v>0</v>
      </c>
      <c r="O1501" s="16">
        <f>IF(ISNA(INDEX($C1500:$C$3618,MATCH(TRUE,INDEX($C1500:$C$3618&lt;&gt;$C1500,0),0))), O1500, INDEX($C1500:$C$3618,MATCH(TRUE,INDEX($C1500:$C$3618&lt;&gt;$C1500,0),0)))</f>
        <v>3795547633.6682878</v>
      </c>
      <c r="P1501" s="16">
        <f t="shared" si="327"/>
        <v>3694384436.13241</v>
      </c>
      <c r="Q1501" s="27">
        <f t="shared" si="333"/>
        <v>52</v>
      </c>
      <c r="R1501" s="7">
        <f t="shared" si="338"/>
        <v>1945446.1064591866</v>
      </c>
      <c r="S1501" s="7">
        <f t="shared" si="330"/>
        <v>1468410.4854012697</v>
      </c>
      <c r="T1501" s="5">
        <f>VLOOKUP($B1501,'Benchmark Data'!$A:$B,2,FALSE)</f>
        <v>16.420000000000002</v>
      </c>
      <c r="U1501" s="12">
        <f t="shared" si="339"/>
        <v>0</v>
      </c>
      <c r="V1501" s="7">
        <f t="shared" si="340"/>
        <v>4009087659.4573631</v>
      </c>
    </row>
    <row r="1502" spans="1:22" x14ac:dyDescent="0.25">
      <c r="A1502" s="5">
        <f t="shared" si="331"/>
        <v>2007</v>
      </c>
      <c r="B1502" s="6">
        <f t="shared" si="334"/>
        <v>39442</v>
      </c>
      <c r="C1502" s="7">
        <f>MAX(SUMIFS('Filing Data'!$V:$V,'Filing Data'!$D:$D,'Benchmark Value'!$B1502),C1501)</f>
        <v>3694384436.13241</v>
      </c>
      <c r="D1502" s="7">
        <f>SUMIFS('Filing Data'!$Z:$Z,'Filing Data'!$D:$D,'Benchmark Value'!$B1502)</f>
        <v>0</v>
      </c>
      <c r="E1502" s="16">
        <f t="shared" si="335"/>
        <v>-59429910.233762808</v>
      </c>
      <c r="F1502" s="10">
        <f>SUM(D$11:D1501)</f>
        <v>-47621346.711108744</v>
      </c>
      <c r="G1502" s="10">
        <f t="shared" si="328"/>
        <v>365</v>
      </c>
      <c r="H1502" s="7">
        <f t="shared" si="336"/>
        <v>-162821.67187332278</v>
      </c>
      <c r="I1502" s="16">
        <f>SUMIFS('Filing Data'!$X:$X,'Filing Data'!$D:$D,'Benchmark Value'!$B1502)</f>
        <v>0</v>
      </c>
      <c r="J1502" s="16">
        <f t="shared" si="332"/>
        <v>114688091.45237686</v>
      </c>
      <c r="K1502" s="10">
        <f>SUM(I$11:I1501)</f>
        <v>85509449.152006909</v>
      </c>
      <c r="L1502" s="27">
        <f t="shared" si="329"/>
        <v>365</v>
      </c>
      <c r="M1502" s="7">
        <f t="shared" si="337"/>
        <v>314213.94918459415</v>
      </c>
      <c r="N1502" s="7">
        <f>IF(ISNA(VLOOKUP(B1502,'Distribution Data'!$G:$H,2,FALSE)),0,VLOOKUP(B1502,'Distribution Data'!$G:$H,2,FALSE))</f>
        <v>0</v>
      </c>
      <c r="O1502" s="16">
        <f>IF(ISNA(INDEX($C1501:$C$3618,MATCH(TRUE,INDEX($C1501:$C$3618&lt;&gt;$C1501,0),0))), O1501, INDEX($C1501:$C$3618,MATCH(TRUE,INDEX($C1501:$C$3618&lt;&gt;$C1501,0),0)))</f>
        <v>3795547633.6682878</v>
      </c>
      <c r="P1502" s="16">
        <f t="shared" si="327"/>
        <v>3694384436.13241</v>
      </c>
      <c r="Q1502" s="27">
        <f t="shared" si="333"/>
        <v>52</v>
      </c>
      <c r="R1502" s="7">
        <f t="shared" si="338"/>
        <v>1945446.1064591866</v>
      </c>
      <c r="S1502" s="7">
        <f t="shared" si="330"/>
        <v>1468410.4854012697</v>
      </c>
      <c r="T1502" s="5">
        <f>VLOOKUP($B1502,'Benchmark Data'!$A:$B,2,FALSE)</f>
        <v>16.14</v>
      </c>
      <c r="U1502" s="12">
        <f t="shared" si="339"/>
        <v>-1.7199441182479517E-2</v>
      </c>
      <c r="V1502" s="7">
        <f t="shared" si="340"/>
        <v>3942191603.1554275</v>
      </c>
    </row>
    <row r="1503" spans="1:22" x14ac:dyDescent="0.25">
      <c r="A1503" s="5">
        <f t="shared" si="331"/>
        <v>2007</v>
      </c>
      <c r="B1503" s="6">
        <f t="shared" si="334"/>
        <v>39443</v>
      </c>
      <c r="C1503" s="7">
        <f>MAX(SUMIFS('Filing Data'!$V:$V,'Filing Data'!$D:$D,'Benchmark Value'!$B1503),C1502)</f>
        <v>3694384436.13241</v>
      </c>
      <c r="D1503" s="7">
        <f>SUMIFS('Filing Data'!$Z:$Z,'Filing Data'!$D:$D,'Benchmark Value'!$B1503)</f>
        <v>0</v>
      </c>
      <c r="E1503" s="16">
        <f t="shared" si="335"/>
        <v>-59429910.233762808</v>
      </c>
      <c r="F1503" s="10">
        <f>SUM(D$11:D1502)</f>
        <v>-47621346.711108744</v>
      </c>
      <c r="G1503" s="10">
        <f t="shared" si="328"/>
        <v>365</v>
      </c>
      <c r="H1503" s="7">
        <f t="shared" si="336"/>
        <v>-162821.67187332278</v>
      </c>
      <c r="I1503" s="16">
        <f>SUMIFS('Filing Data'!$X:$X,'Filing Data'!$D:$D,'Benchmark Value'!$B1503)</f>
        <v>0</v>
      </c>
      <c r="J1503" s="16">
        <f t="shared" si="332"/>
        <v>114688091.45237686</v>
      </c>
      <c r="K1503" s="10">
        <f>SUM(I$11:I1502)</f>
        <v>85509449.152006909</v>
      </c>
      <c r="L1503" s="27">
        <f t="shared" si="329"/>
        <v>365</v>
      </c>
      <c r="M1503" s="7">
        <f t="shared" si="337"/>
        <v>314213.94918459415</v>
      </c>
      <c r="N1503" s="7">
        <f>IF(ISNA(VLOOKUP(B1503,'Distribution Data'!$G:$H,2,FALSE)),0,VLOOKUP(B1503,'Distribution Data'!$G:$H,2,FALSE))</f>
        <v>0</v>
      </c>
      <c r="O1503" s="16">
        <f>IF(ISNA(INDEX($C1502:$C$3618,MATCH(TRUE,INDEX($C1502:$C$3618&lt;&gt;$C1502,0),0))), O1502, INDEX($C1502:$C$3618,MATCH(TRUE,INDEX($C1502:$C$3618&lt;&gt;$C1502,0),0)))</f>
        <v>3795547633.6682878</v>
      </c>
      <c r="P1503" s="16">
        <f t="shared" si="327"/>
        <v>3694384436.13241</v>
      </c>
      <c r="Q1503" s="27">
        <f t="shared" si="333"/>
        <v>52</v>
      </c>
      <c r="R1503" s="7">
        <f t="shared" si="338"/>
        <v>1945446.1064591866</v>
      </c>
      <c r="S1503" s="7">
        <f t="shared" si="330"/>
        <v>1468410.4854012697</v>
      </c>
      <c r="T1503" s="5">
        <f>VLOOKUP($B1503,'Benchmark Data'!$A:$B,2,FALSE)</f>
        <v>15.75</v>
      </c>
      <c r="U1503" s="12">
        <f t="shared" si="339"/>
        <v>-2.4460297570160692E-2</v>
      </c>
      <c r="V1503" s="7">
        <f t="shared" si="340"/>
        <v>3848402595.720716</v>
      </c>
    </row>
    <row r="1504" spans="1:22" x14ac:dyDescent="0.25">
      <c r="A1504" s="5">
        <f t="shared" si="331"/>
        <v>2007</v>
      </c>
      <c r="B1504" s="6">
        <f t="shared" si="334"/>
        <v>39444</v>
      </c>
      <c r="C1504" s="7">
        <f>MAX(SUMIFS('Filing Data'!$V:$V,'Filing Data'!$D:$D,'Benchmark Value'!$B1504),C1503)</f>
        <v>3694384436.13241</v>
      </c>
      <c r="D1504" s="7">
        <f>SUMIFS('Filing Data'!$Z:$Z,'Filing Data'!$D:$D,'Benchmark Value'!$B1504)</f>
        <v>0</v>
      </c>
      <c r="E1504" s="16">
        <f t="shared" si="335"/>
        <v>-59429910.233762808</v>
      </c>
      <c r="F1504" s="10">
        <f>SUM(D$11:D1503)</f>
        <v>-47621346.711108744</v>
      </c>
      <c r="G1504" s="10">
        <f t="shared" si="328"/>
        <v>365</v>
      </c>
      <c r="H1504" s="7">
        <f t="shared" si="336"/>
        <v>-162821.67187332278</v>
      </c>
      <c r="I1504" s="16">
        <f>SUMIFS('Filing Data'!$X:$X,'Filing Data'!$D:$D,'Benchmark Value'!$B1504)</f>
        <v>0</v>
      </c>
      <c r="J1504" s="16">
        <f t="shared" si="332"/>
        <v>114688091.45237686</v>
      </c>
      <c r="K1504" s="10">
        <f>SUM(I$11:I1503)</f>
        <v>85509449.152006909</v>
      </c>
      <c r="L1504" s="27">
        <f t="shared" si="329"/>
        <v>365</v>
      </c>
      <c r="M1504" s="7">
        <f t="shared" si="337"/>
        <v>314213.94918459415</v>
      </c>
      <c r="N1504" s="7">
        <f>IF(ISNA(VLOOKUP(B1504,'Distribution Data'!$G:$H,2,FALSE)),0,VLOOKUP(B1504,'Distribution Data'!$G:$H,2,FALSE))</f>
        <v>0</v>
      </c>
      <c r="O1504" s="16">
        <f>IF(ISNA(INDEX($C1503:$C$3618,MATCH(TRUE,INDEX($C1503:$C$3618&lt;&gt;$C1503,0),0))), O1503, INDEX($C1503:$C$3618,MATCH(TRUE,INDEX($C1503:$C$3618&lt;&gt;$C1503,0),0)))</f>
        <v>3795547633.6682878</v>
      </c>
      <c r="P1504" s="16">
        <f t="shared" si="327"/>
        <v>3694384436.13241</v>
      </c>
      <c r="Q1504" s="27">
        <f t="shared" si="333"/>
        <v>52</v>
      </c>
      <c r="R1504" s="7">
        <f t="shared" si="338"/>
        <v>1945446.1064591866</v>
      </c>
      <c r="S1504" s="7">
        <f t="shared" si="330"/>
        <v>1468410.4854012697</v>
      </c>
      <c r="T1504" s="5">
        <f>VLOOKUP($B1504,'Benchmark Data'!$A:$B,2,FALSE)</f>
        <v>15.53</v>
      </c>
      <c r="U1504" s="12">
        <f t="shared" si="339"/>
        <v>-1.4066728111046362E-2</v>
      </c>
      <c r="V1504" s="7">
        <f t="shared" si="340"/>
        <v>3796115541.3770022</v>
      </c>
    </row>
    <row r="1505" spans="1:22" x14ac:dyDescent="0.25">
      <c r="A1505" s="5">
        <f t="shared" si="331"/>
        <v>2007</v>
      </c>
      <c r="B1505" s="6">
        <f t="shared" si="334"/>
        <v>39445</v>
      </c>
      <c r="C1505" s="7">
        <f>MAX(SUMIFS('Filing Data'!$V:$V,'Filing Data'!$D:$D,'Benchmark Value'!$B1505),C1504)</f>
        <v>3694384436.13241</v>
      </c>
      <c r="D1505" s="7">
        <f>SUMIFS('Filing Data'!$Z:$Z,'Filing Data'!$D:$D,'Benchmark Value'!$B1505)</f>
        <v>0</v>
      </c>
      <c r="E1505" s="16">
        <f t="shared" si="335"/>
        <v>-59429910.233762808</v>
      </c>
      <c r="F1505" s="10">
        <f>SUM(D$11:D1504)</f>
        <v>-47621346.711108744</v>
      </c>
      <c r="G1505" s="10">
        <f t="shared" si="328"/>
        <v>365</v>
      </c>
      <c r="H1505" s="7">
        <f t="shared" si="336"/>
        <v>-162821.67187332278</v>
      </c>
      <c r="I1505" s="16">
        <f>SUMIFS('Filing Data'!$X:$X,'Filing Data'!$D:$D,'Benchmark Value'!$B1505)</f>
        <v>0</v>
      </c>
      <c r="J1505" s="16">
        <f t="shared" si="332"/>
        <v>114688091.45237686</v>
      </c>
      <c r="K1505" s="10">
        <f>SUM(I$11:I1504)</f>
        <v>85509449.152006909</v>
      </c>
      <c r="L1505" s="27">
        <f t="shared" si="329"/>
        <v>365</v>
      </c>
      <c r="M1505" s="7">
        <f t="shared" si="337"/>
        <v>314213.94918459415</v>
      </c>
      <c r="N1505" s="7">
        <f>IF(ISNA(VLOOKUP(B1505,'Distribution Data'!$G:$H,2,FALSE)),0,VLOOKUP(B1505,'Distribution Data'!$G:$H,2,FALSE))</f>
        <v>0</v>
      </c>
      <c r="O1505" s="16">
        <f>IF(ISNA(INDEX($C1504:$C$3618,MATCH(TRUE,INDEX($C1504:$C$3618&lt;&gt;$C1504,0),0))), O1504, INDEX($C1504:$C$3618,MATCH(TRUE,INDEX($C1504:$C$3618&lt;&gt;$C1504,0),0)))</f>
        <v>3795547633.6682878</v>
      </c>
      <c r="P1505" s="16">
        <f t="shared" si="327"/>
        <v>3694384436.13241</v>
      </c>
      <c r="Q1505" s="27">
        <f t="shared" si="333"/>
        <v>52</v>
      </c>
      <c r="R1505" s="7">
        <f t="shared" si="338"/>
        <v>1945446.1064591866</v>
      </c>
      <c r="S1505" s="7">
        <f t="shared" si="330"/>
        <v>1468410.4854012697</v>
      </c>
      <c r="T1505" s="5">
        <f>VLOOKUP($B1505,'Benchmark Data'!$A:$B,2,FALSE)</f>
        <v>15.53</v>
      </c>
      <c r="U1505" s="12">
        <f t="shared" si="339"/>
        <v>0</v>
      </c>
      <c r="V1505" s="7">
        <f t="shared" si="340"/>
        <v>3797583951.8624034</v>
      </c>
    </row>
    <row r="1506" spans="1:22" x14ac:dyDescent="0.25">
      <c r="A1506" s="5">
        <f t="shared" si="331"/>
        <v>2007</v>
      </c>
      <c r="B1506" s="6">
        <f t="shared" si="334"/>
        <v>39446</v>
      </c>
      <c r="C1506" s="7">
        <f>MAX(SUMIFS('Filing Data'!$V:$V,'Filing Data'!$D:$D,'Benchmark Value'!$B1506),C1505)</f>
        <v>3694384436.13241</v>
      </c>
      <c r="D1506" s="7">
        <f>SUMIFS('Filing Data'!$Z:$Z,'Filing Data'!$D:$D,'Benchmark Value'!$B1506)</f>
        <v>0</v>
      </c>
      <c r="E1506" s="16">
        <f t="shared" si="335"/>
        <v>-59429910.233762808</v>
      </c>
      <c r="F1506" s="10">
        <f>SUM(D$11:D1505)</f>
        <v>-47621346.711108744</v>
      </c>
      <c r="G1506" s="10">
        <f t="shared" si="328"/>
        <v>365</v>
      </c>
      <c r="H1506" s="7">
        <f t="shared" si="336"/>
        <v>-162821.67187332278</v>
      </c>
      <c r="I1506" s="16">
        <f>SUMIFS('Filing Data'!$X:$X,'Filing Data'!$D:$D,'Benchmark Value'!$B1506)</f>
        <v>0</v>
      </c>
      <c r="J1506" s="16">
        <f t="shared" si="332"/>
        <v>114688091.45237686</v>
      </c>
      <c r="K1506" s="10">
        <f>SUM(I$11:I1505)</f>
        <v>85509449.152006909</v>
      </c>
      <c r="L1506" s="27">
        <f t="shared" si="329"/>
        <v>365</v>
      </c>
      <c r="M1506" s="7">
        <f t="shared" si="337"/>
        <v>314213.94918459415</v>
      </c>
      <c r="N1506" s="7">
        <f>IF(ISNA(VLOOKUP(B1506,'Distribution Data'!$G:$H,2,FALSE)),0,VLOOKUP(B1506,'Distribution Data'!$G:$H,2,FALSE))</f>
        <v>0</v>
      </c>
      <c r="O1506" s="16">
        <f>IF(ISNA(INDEX($C1505:$C$3618,MATCH(TRUE,INDEX($C1505:$C$3618&lt;&gt;$C1505,0),0))), O1505, INDEX($C1505:$C$3618,MATCH(TRUE,INDEX($C1505:$C$3618&lt;&gt;$C1505,0),0)))</f>
        <v>3795547633.6682878</v>
      </c>
      <c r="P1506" s="16">
        <f t="shared" si="327"/>
        <v>3694384436.13241</v>
      </c>
      <c r="Q1506" s="27">
        <f t="shared" si="333"/>
        <v>52</v>
      </c>
      <c r="R1506" s="7">
        <f t="shared" si="338"/>
        <v>1945446.1064591866</v>
      </c>
      <c r="S1506" s="7">
        <f t="shared" si="330"/>
        <v>1468410.4854012697</v>
      </c>
      <c r="T1506" s="5">
        <f>VLOOKUP($B1506,'Benchmark Data'!$A:$B,2,FALSE)</f>
        <v>15.53</v>
      </c>
      <c r="U1506" s="12">
        <f t="shared" si="339"/>
        <v>0</v>
      </c>
      <c r="V1506" s="7">
        <f t="shared" si="340"/>
        <v>3799052362.3478045</v>
      </c>
    </row>
    <row r="1507" spans="1:22" x14ac:dyDescent="0.25">
      <c r="A1507" s="5">
        <f t="shared" si="331"/>
        <v>2007</v>
      </c>
      <c r="B1507" s="6">
        <f t="shared" si="334"/>
        <v>39447</v>
      </c>
      <c r="C1507" s="7">
        <f>MAX(SUMIFS('Filing Data'!$V:$V,'Filing Data'!$D:$D,'Benchmark Value'!$B1507),C1506)</f>
        <v>3795547633.6682878</v>
      </c>
      <c r="D1507" s="7">
        <f>SUMIFS('Filing Data'!$Z:$Z,'Filing Data'!$D:$D,'Benchmark Value'!$B1507)</f>
        <v>-59429910.233762808</v>
      </c>
      <c r="E1507" s="16">
        <f t="shared" si="335"/>
        <v>-59429910.233762808</v>
      </c>
      <c r="F1507" s="10">
        <f>SUM(D$11:D1506)</f>
        <v>-47621346.711108744</v>
      </c>
      <c r="G1507" s="10">
        <f t="shared" si="328"/>
        <v>365</v>
      </c>
      <c r="H1507" s="7">
        <f t="shared" si="336"/>
        <v>-162821.67187332278</v>
      </c>
      <c r="I1507" s="16">
        <f>SUMIFS('Filing Data'!$X:$X,'Filing Data'!$D:$D,'Benchmark Value'!$B1507)</f>
        <v>114688091.45237686</v>
      </c>
      <c r="J1507" s="16">
        <f t="shared" si="332"/>
        <v>114688091.45237686</v>
      </c>
      <c r="K1507" s="10">
        <f>SUM(I$11:I1506)</f>
        <v>85509449.152006909</v>
      </c>
      <c r="L1507" s="27">
        <f t="shared" si="329"/>
        <v>365</v>
      </c>
      <c r="M1507" s="7">
        <f t="shared" si="337"/>
        <v>314213.94918459415</v>
      </c>
      <c r="N1507" s="7">
        <f>IF(ISNA(VLOOKUP(B1507,'Distribution Data'!$G:$H,2,FALSE)),0,VLOOKUP(B1507,'Distribution Data'!$G:$H,2,FALSE))</f>
        <v>19975944.621206615</v>
      </c>
      <c r="O1507" s="16">
        <f>IF(ISNA(INDEX($C1506:$C$3618,MATCH(TRUE,INDEX($C1506:$C$3618&lt;&gt;$C1506,0),0))), O1506, INDEX($C1506:$C$3618,MATCH(TRUE,INDEX($C1506:$C$3618&lt;&gt;$C1506,0),0)))</f>
        <v>3795547633.6682878</v>
      </c>
      <c r="P1507" s="16">
        <f t="shared" si="327"/>
        <v>3694384436.13241</v>
      </c>
      <c r="Q1507" s="27">
        <f t="shared" si="333"/>
        <v>52</v>
      </c>
      <c r="R1507" s="7">
        <f t="shared" si="338"/>
        <v>1945446.1064591866</v>
      </c>
      <c r="S1507" s="7">
        <f t="shared" si="330"/>
        <v>-18507534.135805346</v>
      </c>
      <c r="T1507" s="5">
        <f>VLOOKUP($B1507,'Benchmark Data'!$A:$B,2,FALSE)</f>
        <v>15.67</v>
      </c>
      <c r="U1507" s="12">
        <f t="shared" si="339"/>
        <v>8.9744192073336927E-3</v>
      </c>
      <c r="V1507" s="7">
        <f t="shared" si="340"/>
        <v>3814792563.6098542</v>
      </c>
    </row>
    <row r="1508" spans="1:22" x14ac:dyDescent="0.25">
      <c r="A1508" s="5">
        <f t="shared" si="331"/>
        <v>2008</v>
      </c>
      <c r="B1508" s="6">
        <f t="shared" si="334"/>
        <v>39448</v>
      </c>
      <c r="C1508" s="7">
        <f>MAX(SUMIFS('Filing Data'!$V:$V,'Filing Data'!$D:$D,'Benchmark Value'!$B1508),C1507)</f>
        <v>3795547633.6682878</v>
      </c>
      <c r="D1508" s="7">
        <f>SUMIFS('Filing Data'!$Z:$Z,'Filing Data'!$D:$D,'Benchmark Value'!$B1508)</f>
        <v>0</v>
      </c>
      <c r="E1508" s="52">
        <f>E1509</f>
        <v>-115500880.00911279</v>
      </c>
      <c r="F1508" s="10">
        <f>SUM(D$11:D1507)</f>
        <v>-107051256.94487154</v>
      </c>
      <c r="G1508" s="10">
        <f t="shared" si="328"/>
        <v>366</v>
      </c>
      <c r="H1508" s="7">
        <f t="shared" si="336"/>
        <v>-315576.17488828633</v>
      </c>
      <c r="I1508" s="16">
        <f>SUMIFS('Filing Data'!$X:$X,'Filing Data'!$D:$D,'Benchmark Value'!$B1508)</f>
        <v>0</v>
      </c>
      <c r="J1508" s="52">
        <f>J1509</f>
        <v>141156307.4039984</v>
      </c>
      <c r="K1508" s="10">
        <f>SUM(I$11:I1507)</f>
        <v>200197540.60438377</v>
      </c>
      <c r="L1508" s="27">
        <f t="shared" si="329"/>
        <v>366</v>
      </c>
      <c r="M1508" s="7">
        <f t="shared" si="337"/>
        <v>385672.97104917595</v>
      </c>
      <c r="N1508" s="7">
        <f>IF(ISNA(VLOOKUP(B1508,'Distribution Data'!$G:$H,2,FALSE)),0,VLOOKUP(B1508,'Distribution Data'!$G:$H,2,FALSE))</f>
        <v>0</v>
      </c>
      <c r="O1508" s="16">
        <f>IF(ISNA(INDEX($C1507:$C$3618,MATCH(TRUE,INDEX($C1507:$C$3618&lt;&gt;$C1507,0),0))), O1507, INDEX($C1507:$C$3618,MATCH(TRUE,INDEX($C1507:$C$3618&lt;&gt;$C1507,0),0)))</f>
        <v>3995313298.5981975</v>
      </c>
      <c r="P1508" s="16">
        <f t="shared" si="327"/>
        <v>3795547633.6682878</v>
      </c>
      <c r="Q1508" s="27">
        <f t="shared" si="333"/>
        <v>88</v>
      </c>
      <c r="R1508" s="7">
        <f t="shared" si="338"/>
        <v>2270064.3742035194</v>
      </c>
      <c r="S1508" s="7">
        <f t="shared" si="330"/>
        <v>1568815.2282660571</v>
      </c>
      <c r="T1508" s="5">
        <f>VLOOKUP($B1508,'Benchmark Data'!$A:$B,2,FALSE)</f>
        <v>15.67</v>
      </c>
      <c r="U1508" s="12">
        <f t="shared" si="339"/>
        <v>0</v>
      </c>
      <c r="V1508" s="7">
        <f t="shared" si="340"/>
        <v>3816361378.8381205</v>
      </c>
    </row>
    <row r="1509" spans="1:22" x14ac:dyDescent="0.25">
      <c r="A1509" s="5">
        <f t="shared" si="331"/>
        <v>2008</v>
      </c>
      <c r="B1509" s="6">
        <f t="shared" si="334"/>
        <v>39449</v>
      </c>
      <c r="C1509" s="7">
        <f>MAX(SUMIFS('Filing Data'!$V:$V,'Filing Data'!$D:$D,'Benchmark Value'!$B1509),C1508)</f>
        <v>3795547633.6682878</v>
      </c>
      <c r="D1509" s="7">
        <f>SUMIFS('Filing Data'!$Z:$Z,'Filing Data'!$D:$D,'Benchmark Value'!$B1509)</f>
        <v>0</v>
      </c>
      <c r="E1509" s="16">
        <f t="shared" si="335"/>
        <v>-115500880.00911279</v>
      </c>
      <c r="F1509" s="10">
        <f>SUM(D$11:D1508)</f>
        <v>-107051256.94487154</v>
      </c>
      <c r="G1509" s="10">
        <f t="shared" si="328"/>
        <v>366</v>
      </c>
      <c r="H1509" s="7">
        <f t="shared" si="336"/>
        <v>-315576.17488828633</v>
      </c>
      <c r="I1509" s="16">
        <f>SUMIFS('Filing Data'!$X:$X,'Filing Data'!$D:$D,'Benchmark Value'!$B1509)</f>
        <v>0</v>
      </c>
      <c r="J1509" s="16">
        <f t="shared" si="332"/>
        <v>141156307.4039984</v>
      </c>
      <c r="K1509" s="10">
        <f>SUM(I$11:I1508)</f>
        <v>200197540.60438377</v>
      </c>
      <c r="L1509" s="27">
        <f t="shared" si="329"/>
        <v>366</v>
      </c>
      <c r="M1509" s="7">
        <f t="shared" si="337"/>
        <v>385672.97104917595</v>
      </c>
      <c r="N1509" s="7">
        <f>IF(ISNA(VLOOKUP(B1509,'Distribution Data'!$G:$H,2,FALSE)),0,VLOOKUP(B1509,'Distribution Data'!$G:$H,2,FALSE))</f>
        <v>0</v>
      </c>
      <c r="O1509" s="16">
        <f>IF(ISNA(INDEX($C1508:$C$3618,MATCH(TRUE,INDEX($C1508:$C$3618&lt;&gt;$C1508,0),0))), O1508, INDEX($C1508:$C$3618,MATCH(TRUE,INDEX($C1508:$C$3618&lt;&gt;$C1508,0),0)))</f>
        <v>3995313298.5981975</v>
      </c>
      <c r="P1509" s="16">
        <f t="shared" si="327"/>
        <v>3795547633.6682878</v>
      </c>
      <c r="Q1509" s="27">
        <f t="shared" si="333"/>
        <v>88</v>
      </c>
      <c r="R1509" s="7">
        <f t="shared" si="338"/>
        <v>2270064.3742035194</v>
      </c>
      <c r="S1509" s="7">
        <f t="shared" si="330"/>
        <v>1568815.2282660571</v>
      </c>
      <c r="T1509" s="5">
        <f>VLOOKUP($B1509,'Benchmark Data'!$A:$B,2,FALSE)</f>
        <v>15.56</v>
      </c>
      <c r="U1509" s="12">
        <f t="shared" si="339"/>
        <v>-7.0445376176838537E-3</v>
      </c>
      <c r="V1509" s="7">
        <f t="shared" si="340"/>
        <v>3791140165.2423797</v>
      </c>
    </row>
    <row r="1510" spans="1:22" x14ac:dyDescent="0.25">
      <c r="A1510" s="5">
        <f t="shared" si="331"/>
        <v>2008</v>
      </c>
      <c r="B1510" s="6">
        <f t="shared" si="334"/>
        <v>39450</v>
      </c>
      <c r="C1510" s="7">
        <f>MAX(SUMIFS('Filing Data'!$V:$V,'Filing Data'!$D:$D,'Benchmark Value'!$B1510),C1509)</f>
        <v>3795547633.6682878</v>
      </c>
      <c r="D1510" s="7">
        <f>SUMIFS('Filing Data'!$Z:$Z,'Filing Data'!$D:$D,'Benchmark Value'!$B1510)</f>
        <v>0</v>
      </c>
      <c r="E1510" s="16">
        <f t="shared" si="335"/>
        <v>-115500880.00911279</v>
      </c>
      <c r="F1510" s="10">
        <f>SUM(D$11:D1509)</f>
        <v>-107051256.94487154</v>
      </c>
      <c r="G1510" s="10">
        <f t="shared" si="328"/>
        <v>366</v>
      </c>
      <c r="H1510" s="7">
        <f t="shared" si="336"/>
        <v>-315576.17488828633</v>
      </c>
      <c r="I1510" s="16">
        <f>SUMIFS('Filing Data'!$X:$X,'Filing Data'!$D:$D,'Benchmark Value'!$B1510)</f>
        <v>0</v>
      </c>
      <c r="J1510" s="16">
        <f t="shared" si="332"/>
        <v>141156307.4039984</v>
      </c>
      <c r="K1510" s="10">
        <f>SUM(I$11:I1509)</f>
        <v>200197540.60438377</v>
      </c>
      <c r="L1510" s="27">
        <f t="shared" si="329"/>
        <v>366</v>
      </c>
      <c r="M1510" s="7">
        <f t="shared" si="337"/>
        <v>385672.97104917595</v>
      </c>
      <c r="N1510" s="7">
        <f>IF(ISNA(VLOOKUP(B1510,'Distribution Data'!$G:$H,2,FALSE)),0,VLOOKUP(B1510,'Distribution Data'!$G:$H,2,FALSE))</f>
        <v>0</v>
      </c>
      <c r="O1510" s="16">
        <f>IF(ISNA(INDEX($C1509:$C$3618,MATCH(TRUE,INDEX($C1509:$C$3618&lt;&gt;$C1509,0),0))), O1509, INDEX($C1509:$C$3618,MATCH(TRUE,INDEX($C1509:$C$3618&lt;&gt;$C1509,0),0)))</f>
        <v>3995313298.5981975</v>
      </c>
      <c r="P1510" s="16">
        <f t="shared" si="327"/>
        <v>3795547633.6682878</v>
      </c>
      <c r="Q1510" s="27">
        <f t="shared" si="333"/>
        <v>88</v>
      </c>
      <c r="R1510" s="7">
        <f t="shared" si="338"/>
        <v>2270064.3742035194</v>
      </c>
      <c r="S1510" s="7">
        <f t="shared" si="330"/>
        <v>1568815.2282660571</v>
      </c>
      <c r="T1510" s="5">
        <f>VLOOKUP($B1510,'Benchmark Data'!$A:$B,2,FALSE)</f>
        <v>15.03</v>
      </c>
      <c r="U1510" s="12">
        <f t="shared" si="339"/>
        <v>-3.4655314985362513E-2</v>
      </c>
      <c r="V1510" s="7">
        <f t="shared" si="340"/>
        <v>3663576314.1738291</v>
      </c>
    </row>
    <row r="1511" spans="1:22" x14ac:dyDescent="0.25">
      <c r="A1511" s="5">
        <f t="shared" si="331"/>
        <v>2008</v>
      </c>
      <c r="B1511" s="6">
        <f t="shared" si="334"/>
        <v>39451</v>
      </c>
      <c r="C1511" s="7">
        <f>MAX(SUMIFS('Filing Data'!$V:$V,'Filing Data'!$D:$D,'Benchmark Value'!$B1511),C1510)</f>
        <v>3795547633.6682878</v>
      </c>
      <c r="D1511" s="7">
        <f>SUMIFS('Filing Data'!$Z:$Z,'Filing Data'!$D:$D,'Benchmark Value'!$B1511)</f>
        <v>0</v>
      </c>
      <c r="E1511" s="16">
        <f t="shared" si="335"/>
        <v>-115500880.00911279</v>
      </c>
      <c r="F1511" s="10">
        <f>SUM(D$11:D1510)</f>
        <v>-107051256.94487154</v>
      </c>
      <c r="G1511" s="10">
        <f t="shared" si="328"/>
        <v>366</v>
      </c>
      <c r="H1511" s="7">
        <f t="shared" si="336"/>
        <v>-315576.17488828633</v>
      </c>
      <c r="I1511" s="16">
        <f>SUMIFS('Filing Data'!$X:$X,'Filing Data'!$D:$D,'Benchmark Value'!$B1511)</f>
        <v>0</v>
      </c>
      <c r="J1511" s="16">
        <f t="shared" si="332"/>
        <v>141156307.4039984</v>
      </c>
      <c r="K1511" s="10">
        <f>SUM(I$11:I1510)</f>
        <v>200197540.60438377</v>
      </c>
      <c r="L1511" s="27">
        <f t="shared" si="329"/>
        <v>366</v>
      </c>
      <c r="M1511" s="7">
        <f t="shared" si="337"/>
        <v>385672.97104917595</v>
      </c>
      <c r="N1511" s="7">
        <f>IF(ISNA(VLOOKUP(B1511,'Distribution Data'!$G:$H,2,FALSE)),0,VLOOKUP(B1511,'Distribution Data'!$G:$H,2,FALSE))</f>
        <v>0</v>
      </c>
      <c r="O1511" s="16">
        <f>IF(ISNA(INDEX($C1510:$C$3618,MATCH(TRUE,INDEX($C1510:$C$3618&lt;&gt;$C1510,0),0))), O1510, INDEX($C1510:$C$3618,MATCH(TRUE,INDEX($C1510:$C$3618&lt;&gt;$C1510,0),0)))</f>
        <v>3995313298.5981975</v>
      </c>
      <c r="P1511" s="16">
        <f t="shared" si="327"/>
        <v>3795547633.6682878</v>
      </c>
      <c r="Q1511" s="27">
        <f t="shared" si="333"/>
        <v>88</v>
      </c>
      <c r="R1511" s="7">
        <f t="shared" si="338"/>
        <v>2270064.3742035194</v>
      </c>
      <c r="S1511" s="7">
        <f t="shared" si="330"/>
        <v>1568815.2282660571</v>
      </c>
      <c r="T1511" s="5">
        <f>VLOOKUP($B1511,'Benchmark Data'!$A:$B,2,FALSE)</f>
        <v>14.48</v>
      </c>
      <c r="U1511" s="12">
        <f t="shared" si="339"/>
        <v>-3.7279816807312779E-2</v>
      </c>
      <c r="V1511" s="7">
        <f t="shared" si="340"/>
        <v>3531082123.8934059</v>
      </c>
    </row>
    <row r="1512" spans="1:22" x14ac:dyDescent="0.25">
      <c r="A1512" s="5">
        <f t="shared" si="331"/>
        <v>2008</v>
      </c>
      <c r="B1512" s="6">
        <f t="shared" si="334"/>
        <v>39452</v>
      </c>
      <c r="C1512" s="7">
        <f>MAX(SUMIFS('Filing Data'!$V:$V,'Filing Data'!$D:$D,'Benchmark Value'!$B1512),C1511)</f>
        <v>3795547633.6682878</v>
      </c>
      <c r="D1512" s="7">
        <f>SUMIFS('Filing Data'!$Z:$Z,'Filing Data'!$D:$D,'Benchmark Value'!$B1512)</f>
        <v>0</v>
      </c>
      <c r="E1512" s="16">
        <f t="shared" si="335"/>
        <v>-115500880.00911279</v>
      </c>
      <c r="F1512" s="10">
        <f>SUM(D$11:D1511)</f>
        <v>-107051256.94487154</v>
      </c>
      <c r="G1512" s="10">
        <f t="shared" si="328"/>
        <v>366</v>
      </c>
      <c r="H1512" s="7">
        <f t="shared" si="336"/>
        <v>-315576.17488828633</v>
      </c>
      <c r="I1512" s="16">
        <f>SUMIFS('Filing Data'!$X:$X,'Filing Data'!$D:$D,'Benchmark Value'!$B1512)</f>
        <v>0</v>
      </c>
      <c r="J1512" s="16">
        <f t="shared" si="332"/>
        <v>141156307.4039984</v>
      </c>
      <c r="K1512" s="10">
        <f>SUM(I$11:I1511)</f>
        <v>200197540.60438377</v>
      </c>
      <c r="L1512" s="27">
        <f t="shared" si="329"/>
        <v>366</v>
      </c>
      <c r="M1512" s="7">
        <f t="shared" si="337"/>
        <v>385672.97104917595</v>
      </c>
      <c r="N1512" s="7">
        <f>IF(ISNA(VLOOKUP(B1512,'Distribution Data'!$G:$H,2,FALSE)),0,VLOOKUP(B1512,'Distribution Data'!$G:$H,2,FALSE))</f>
        <v>0</v>
      </c>
      <c r="O1512" s="16">
        <f>IF(ISNA(INDEX($C1511:$C$3618,MATCH(TRUE,INDEX($C1511:$C$3618&lt;&gt;$C1511,0),0))), O1511, INDEX($C1511:$C$3618,MATCH(TRUE,INDEX($C1511:$C$3618&lt;&gt;$C1511,0),0)))</f>
        <v>3995313298.5981975</v>
      </c>
      <c r="P1512" s="16">
        <f t="shared" si="327"/>
        <v>3795547633.6682878</v>
      </c>
      <c r="Q1512" s="27">
        <f t="shared" si="333"/>
        <v>88</v>
      </c>
      <c r="R1512" s="7">
        <f t="shared" si="338"/>
        <v>2270064.3742035194</v>
      </c>
      <c r="S1512" s="7">
        <f t="shared" si="330"/>
        <v>1568815.2282660571</v>
      </c>
      <c r="T1512" s="5">
        <f>VLOOKUP($B1512,'Benchmark Data'!$A:$B,2,FALSE)</f>
        <v>14.48</v>
      </c>
      <c r="U1512" s="12">
        <f t="shared" si="339"/>
        <v>0</v>
      </c>
      <c r="V1512" s="7">
        <f t="shared" si="340"/>
        <v>3532650939.1216722</v>
      </c>
    </row>
    <row r="1513" spans="1:22" x14ac:dyDescent="0.25">
      <c r="A1513" s="5">
        <f t="shared" si="331"/>
        <v>2008</v>
      </c>
      <c r="B1513" s="6">
        <f t="shared" si="334"/>
        <v>39453</v>
      </c>
      <c r="C1513" s="7">
        <f>MAX(SUMIFS('Filing Data'!$V:$V,'Filing Data'!$D:$D,'Benchmark Value'!$B1513),C1512)</f>
        <v>3795547633.6682878</v>
      </c>
      <c r="D1513" s="7">
        <f>SUMIFS('Filing Data'!$Z:$Z,'Filing Data'!$D:$D,'Benchmark Value'!$B1513)</f>
        <v>0</v>
      </c>
      <c r="E1513" s="16">
        <f t="shared" si="335"/>
        <v>-115500880.00911279</v>
      </c>
      <c r="F1513" s="10">
        <f>SUM(D$11:D1512)</f>
        <v>-107051256.94487154</v>
      </c>
      <c r="G1513" s="10">
        <f t="shared" si="328"/>
        <v>366</v>
      </c>
      <c r="H1513" s="7">
        <f t="shared" si="336"/>
        <v>-315576.17488828633</v>
      </c>
      <c r="I1513" s="16">
        <f>SUMIFS('Filing Data'!$X:$X,'Filing Data'!$D:$D,'Benchmark Value'!$B1513)</f>
        <v>0</v>
      </c>
      <c r="J1513" s="16">
        <f t="shared" si="332"/>
        <v>141156307.4039984</v>
      </c>
      <c r="K1513" s="10">
        <f>SUM(I$11:I1512)</f>
        <v>200197540.60438377</v>
      </c>
      <c r="L1513" s="27">
        <f t="shared" si="329"/>
        <v>366</v>
      </c>
      <c r="M1513" s="7">
        <f t="shared" si="337"/>
        <v>385672.97104917595</v>
      </c>
      <c r="N1513" s="7">
        <f>IF(ISNA(VLOOKUP(B1513,'Distribution Data'!$G:$H,2,FALSE)),0,VLOOKUP(B1513,'Distribution Data'!$G:$H,2,FALSE))</f>
        <v>0</v>
      </c>
      <c r="O1513" s="16">
        <f>IF(ISNA(INDEX($C1512:$C$3618,MATCH(TRUE,INDEX($C1512:$C$3618&lt;&gt;$C1512,0),0))), O1512, INDEX($C1512:$C$3618,MATCH(TRUE,INDEX($C1512:$C$3618&lt;&gt;$C1512,0),0)))</f>
        <v>3995313298.5981975</v>
      </c>
      <c r="P1513" s="16">
        <f t="shared" si="327"/>
        <v>3795547633.6682878</v>
      </c>
      <c r="Q1513" s="27">
        <f t="shared" si="333"/>
        <v>88</v>
      </c>
      <c r="R1513" s="7">
        <f t="shared" si="338"/>
        <v>2270064.3742035194</v>
      </c>
      <c r="S1513" s="7">
        <f t="shared" si="330"/>
        <v>1568815.2282660571</v>
      </c>
      <c r="T1513" s="5">
        <f>VLOOKUP($B1513,'Benchmark Data'!$A:$B,2,FALSE)</f>
        <v>14.48</v>
      </c>
      <c r="U1513" s="12">
        <f t="shared" si="339"/>
        <v>0</v>
      </c>
      <c r="V1513" s="7">
        <f t="shared" si="340"/>
        <v>3534219754.3499384</v>
      </c>
    </row>
    <row r="1514" spans="1:22" x14ac:dyDescent="0.25">
      <c r="A1514" s="5">
        <f t="shared" si="331"/>
        <v>2008</v>
      </c>
      <c r="B1514" s="6">
        <f t="shared" si="334"/>
        <v>39454</v>
      </c>
      <c r="C1514" s="7">
        <f>MAX(SUMIFS('Filing Data'!$V:$V,'Filing Data'!$D:$D,'Benchmark Value'!$B1514),C1513)</f>
        <v>3795547633.6682878</v>
      </c>
      <c r="D1514" s="7">
        <f>SUMIFS('Filing Data'!$Z:$Z,'Filing Data'!$D:$D,'Benchmark Value'!$B1514)</f>
        <v>0</v>
      </c>
      <c r="E1514" s="16">
        <f t="shared" si="335"/>
        <v>-115500880.00911279</v>
      </c>
      <c r="F1514" s="10">
        <f>SUM(D$11:D1513)</f>
        <v>-107051256.94487154</v>
      </c>
      <c r="G1514" s="10">
        <f t="shared" si="328"/>
        <v>366</v>
      </c>
      <c r="H1514" s="7">
        <f t="shared" si="336"/>
        <v>-315576.17488828633</v>
      </c>
      <c r="I1514" s="16">
        <f>SUMIFS('Filing Data'!$X:$X,'Filing Data'!$D:$D,'Benchmark Value'!$B1514)</f>
        <v>0</v>
      </c>
      <c r="J1514" s="16">
        <f t="shared" si="332"/>
        <v>141156307.4039984</v>
      </c>
      <c r="K1514" s="10">
        <f>SUM(I$11:I1513)</f>
        <v>200197540.60438377</v>
      </c>
      <c r="L1514" s="27">
        <f t="shared" si="329"/>
        <v>366</v>
      </c>
      <c r="M1514" s="7">
        <f t="shared" si="337"/>
        <v>385672.97104917595</v>
      </c>
      <c r="N1514" s="7">
        <f>IF(ISNA(VLOOKUP(B1514,'Distribution Data'!$G:$H,2,FALSE)),0,VLOOKUP(B1514,'Distribution Data'!$G:$H,2,FALSE))</f>
        <v>0</v>
      </c>
      <c r="O1514" s="16">
        <f>IF(ISNA(INDEX($C1513:$C$3618,MATCH(TRUE,INDEX($C1513:$C$3618&lt;&gt;$C1513,0),0))), O1513, INDEX($C1513:$C$3618,MATCH(TRUE,INDEX($C1513:$C$3618&lt;&gt;$C1513,0),0)))</f>
        <v>3995313298.5981975</v>
      </c>
      <c r="P1514" s="16">
        <f t="shared" si="327"/>
        <v>3795547633.6682878</v>
      </c>
      <c r="Q1514" s="27">
        <f t="shared" si="333"/>
        <v>88</v>
      </c>
      <c r="R1514" s="7">
        <f t="shared" si="338"/>
        <v>2270064.3742035194</v>
      </c>
      <c r="S1514" s="7">
        <f t="shared" si="330"/>
        <v>1568815.2282660571</v>
      </c>
      <c r="T1514" s="5">
        <f>VLOOKUP($B1514,'Benchmark Data'!$A:$B,2,FALSE)</f>
        <v>14.64</v>
      </c>
      <c r="U1514" s="12">
        <f t="shared" si="339"/>
        <v>1.0989121575595165E-2</v>
      </c>
      <c r="V1514" s="7">
        <f t="shared" si="340"/>
        <v>3574840721.5599718</v>
      </c>
    </row>
    <row r="1515" spans="1:22" x14ac:dyDescent="0.25">
      <c r="A1515" s="5">
        <f t="shared" si="331"/>
        <v>2008</v>
      </c>
      <c r="B1515" s="6">
        <f t="shared" si="334"/>
        <v>39455</v>
      </c>
      <c r="C1515" s="7">
        <f>MAX(SUMIFS('Filing Data'!$V:$V,'Filing Data'!$D:$D,'Benchmark Value'!$B1515),C1514)</f>
        <v>3795547633.6682878</v>
      </c>
      <c r="D1515" s="7">
        <f>SUMIFS('Filing Data'!$Z:$Z,'Filing Data'!$D:$D,'Benchmark Value'!$B1515)</f>
        <v>0</v>
      </c>
      <c r="E1515" s="16">
        <f t="shared" si="335"/>
        <v>-115500880.00911279</v>
      </c>
      <c r="F1515" s="10">
        <f>SUM(D$11:D1514)</f>
        <v>-107051256.94487154</v>
      </c>
      <c r="G1515" s="10">
        <f t="shared" si="328"/>
        <v>366</v>
      </c>
      <c r="H1515" s="7">
        <f t="shared" si="336"/>
        <v>-315576.17488828633</v>
      </c>
      <c r="I1515" s="16">
        <f>SUMIFS('Filing Data'!$X:$X,'Filing Data'!$D:$D,'Benchmark Value'!$B1515)</f>
        <v>0</v>
      </c>
      <c r="J1515" s="16">
        <f t="shared" si="332"/>
        <v>141156307.4039984</v>
      </c>
      <c r="K1515" s="10">
        <f>SUM(I$11:I1514)</f>
        <v>200197540.60438377</v>
      </c>
      <c r="L1515" s="27">
        <f t="shared" si="329"/>
        <v>366</v>
      </c>
      <c r="M1515" s="7">
        <f t="shared" si="337"/>
        <v>385672.97104917595</v>
      </c>
      <c r="N1515" s="7">
        <f>IF(ISNA(VLOOKUP(B1515,'Distribution Data'!$G:$H,2,FALSE)),0,VLOOKUP(B1515,'Distribution Data'!$G:$H,2,FALSE))</f>
        <v>0</v>
      </c>
      <c r="O1515" s="16">
        <f>IF(ISNA(INDEX($C1514:$C$3618,MATCH(TRUE,INDEX($C1514:$C$3618&lt;&gt;$C1514,0),0))), O1514, INDEX($C1514:$C$3618,MATCH(TRUE,INDEX($C1514:$C$3618&lt;&gt;$C1514,0),0)))</f>
        <v>3995313298.5981975</v>
      </c>
      <c r="P1515" s="16">
        <f t="shared" si="327"/>
        <v>3795547633.6682878</v>
      </c>
      <c r="Q1515" s="27">
        <f t="shared" si="333"/>
        <v>88</v>
      </c>
      <c r="R1515" s="7">
        <f t="shared" si="338"/>
        <v>2270064.3742035194</v>
      </c>
      <c r="S1515" s="7">
        <f t="shared" si="330"/>
        <v>1568815.2282660571</v>
      </c>
      <c r="T1515" s="5">
        <f>VLOOKUP($B1515,'Benchmark Data'!$A:$B,2,FALSE)</f>
        <v>14.11</v>
      </c>
      <c r="U1515" s="12">
        <f t="shared" si="339"/>
        <v>-3.6873742668442934E-2</v>
      </c>
      <c r="V1515" s="7">
        <f t="shared" si="340"/>
        <v>3446992488.8082662</v>
      </c>
    </row>
    <row r="1516" spans="1:22" x14ac:dyDescent="0.25">
      <c r="A1516" s="5">
        <f t="shared" si="331"/>
        <v>2008</v>
      </c>
      <c r="B1516" s="6">
        <f t="shared" si="334"/>
        <v>39456</v>
      </c>
      <c r="C1516" s="7">
        <f>MAX(SUMIFS('Filing Data'!$V:$V,'Filing Data'!$D:$D,'Benchmark Value'!$B1516),C1515)</f>
        <v>3795547633.6682878</v>
      </c>
      <c r="D1516" s="7">
        <f>SUMIFS('Filing Data'!$Z:$Z,'Filing Data'!$D:$D,'Benchmark Value'!$B1516)</f>
        <v>0</v>
      </c>
      <c r="E1516" s="16">
        <f t="shared" si="335"/>
        <v>-115500880.00911279</v>
      </c>
      <c r="F1516" s="10">
        <f>SUM(D$11:D1515)</f>
        <v>-107051256.94487154</v>
      </c>
      <c r="G1516" s="10">
        <f t="shared" si="328"/>
        <v>366</v>
      </c>
      <c r="H1516" s="7">
        <f t="shared" si="336"/>
        <v>-315576.17488828633</v>
      </c>
      <c r="I1516" s="16">
        <f>SUMIFS('Filing Data'!$X:$X,'Filing Data'!$D:$D,'Benchmark Value'!$B1516)</f>
        <v>0</v>
      </c>
      <c r="J1516" s="16">
        <f t="shared" si="332"/>
        <v>141156307.4039984</v>
      </c>
      <c r="K1516" s="10">
        <f>SUM(I$11:I1515)</f>
        <v>200197540.60438377</v>
      </c>
      <c r="L1516" s="27">
        <f t="shared" si="329"/>
        <v>366</v>
      </c>
      <c r="M1516" s="7">
        <f t="shared" si="337"/>
        <v>385672.97104917595</v>
      </c>
      <c r="N1516" s="7">
        <f>IF(ISNA(VLOOKUP(B1516,'Distribution Data'!$G:$H,2,FALSE)),0,VLOOKUP(B1516,'Distribution Data'!$G:$H,2,FALSE))</f>
        <v>0</v>
      </c>
      <c r="O1516" s="16">
        <f>IF(ISNA(INDEX($C1515:$C$3618,MATCH(TRUE,INDEX($C1515:$C$3618&lt;&gt;$C1515,0),0))), O1515, INDEX($C1515:$C$3618,MATCH(TRUE,INDEX($C1515:$C$3618&lt;&gt;$C1515,0),0)))</f>
        <v>3995313298.5981975</v>
      </c>
      <c r="P1516" s="16">
        <f t="shared" si="327"/>
        <v>3795547633.6682878</v>
      </c>
      <c r="Q1516" s="27">
        <f t="shared" si="333"/>
        <v>88</v>
      </c>
      <c r="R1516" s="7">
        <f t="shared" si="338"/>
        <v>2270064.3742035194</v>
      </c>
      <c r="S1516" s="7">
        <f t="shared" si="330"/>
        <v>1568815.2282660571</v>
      </c>
      <c r="T1516" s="5">
        <f>VLOOKUP($B1516,'Benchmark Data'!$A:$B,2,FALSE)</f>
        <v>14.35</v>
      </c>
      <c r="U1516" s="12">
        <f t="shared" si="339"/>
        <v>1.6866176340907431E-2</v>
      </c>
      <c r="V1516" s="7">
        <f t="shared" si="340"/>
        <v>3507191934.604497</v>
      </c>
    </row>
    <row r="1517" spans="1:22" x14ac:dyDescent="0.25">
      <c r="A1517" s="5">
        <f t="shared" si="331"/>
        <v>2008</v>
      </c>
      <c r="B1517" s="6">
        <f t="shared" si="334"/>
        <v>39457</v>
      </c>
      <c r="C1517" s="7">
        <f>MAX(SUMIFS('Filing Data'!$V:$V,'Filing Data'!$D:$D,'Benchmark Value'!$B1517),C1516)</f>
        <v>3795547633.6682878</v>
      </c>
      <c r="D1517" s="7">
        <f>SUMIFS('Filing Data'!$Z:$Z,'Filing Data'!$D:$D,'Benchmark Value'!$B1517)</f>
        <v>0</v>
      </c>
      <c r="E1517" s="16">
        <f t="shared" si="335"/>
        <v>-115500880.00911279</v>
      </c>
      <c r="F1517" s="10">
        <f>SUM(D$11:D1516)</f>
        <v>-107051256.94487154</v>
      </c>
      <c r="G1517" s="10">
        <f t="shared" si="328"/>
        <v>366</v>
      </c>
      <c r="H1517" s="7">
        <f t="shared" si="336"/>
        <v>-315576.17488828633</v>
      </c>
      <c r="I1517" s="16">
        <f>SUMIFS('Filing Data'!$X:$X,'Filing Data'!$D:$D,'Benchmark Value'!$B1517)</f>
        <v>0</v>
      </c>
      <c r="J1517" s="16">
        <f t="shared" si="332"/>
        <v>141156307.4039984</v>
      </c>
      <c r="K1517" s="10">
        <f>SUM(I$11:I1516)</f>
        <v>200197540.60438377</v>
      </c>
      <c r="L1517" s="27">
        <f t="shared" si="329"/>
        <v>366</v>
      </c>
      <c r="M1517" s="7">
        <f t="shared" si="337"/>
        <v>385672.97104917595</v>
      </c>
      <c r="N1517" s="7">
        <f>IF(ISNA(VLOOKUP(B1517,'Distribution Data'!$G:$H,2,FALSE)),0,VLOOKUP(B1517,'Distribution Data'!$G:$H,2,FALSE))</f>
        <v>0</v>
      </c>
      <c r="O1517" s="16">
        <f>IF(ISNA(INDEX($C1516:$C$3618,MATCH(TRUE,INDEX($C1516:$C$3618&lt;&gt;$C1516,0),0))), O1516, INDEX($C1516:$C$3618,MATCH(TRUE,INDEX($C1516:$C$3618&lt;&gt;$C1516,0),0)))</f>
        <v>3995313298.5981975</v>
      </c>
      <c r="P1517" s="16">
        <f t="shared" si="327"/>
        <v>3795547633.6682878</v>
      </c>
      <c r="Q1517" s="27">
        <f t="shared" si="333"/>
        <v>88</v>
      </c>
      <c r="R1517" s="7">
        <f t="shared" si="338"/>
        <v>2270064.3742035194</v>
      </c>
      <c r="S1517" s="7">
        <f t="shared" si="330"/>
        <v>1568815.2282660571</v>
      </c>
      <c r="T1517" s="5">
        <f>VLOOKUP($B1517,'Benchmark Data'!$A:$B,2,FALSE)</f>
        <v>14.59</v>
      </c>
      <c r="U1517" s="12">
        <f t="shared" si="339"/>
        <v>1.6586420329064114E-2</v>
      </c>
      <c r="V1517" s="7">
        <f t="shared" si="340"/>
        <v>3567417618.4254513</v>
      </c>
    </row>
    <row r="1518" spans="1:22" x14ac:dyDescent="0.25">
      <c r="A1518" s="5">
        <f t="shared" si="331"/>
        <v>2008</v>
      </c>
      <c r="B1518" s="6">
        <f t="shared" si="334"/>
        <v>39458</v>
      </c>
      <c r="C1518" s="7">
        <f>MAX(SUMIFS('Filing Data'!$V:$V,'Filing Data'!$D:$D,'Benchmark Value'!$B1518),C1517)</f>
        <v>3795547633.6682878</v>
      </c>
      <c r="D1518" s="7">
        <f>SUMIFS('Filing Data'!$Z:$Z,'Filing Data'!$D:$D,'Benchmark Value'!$B1518)</f>
        <v>0</v>
      </c>
      <c r="E1518" s="16">
        <f t="shared" si="335"/>
        <v>-115500880.00911279</v>
      </c>
      <c r="F1518" s="10">
        <f>SUM(D$11:D1517)</f>
        <v>-107051256.94487154</v>
      </c>
      <c r="G1518" s="10">
        <f t="shared" si="328"/>
        <v>366</v>
      </c>
      <c r="H1518" s="7">
        <f t="shared" si="336"/>
        <v>-315576.17488828633</v>
      </c>
      <c r="I1518" s="16">
        <f>SUMIFS('Filing Data'!$X:$X,'Filing Data'!$D:$D,'Benchmark Value'!$B1518)</f>
        <v>0</v>
      </c>
      <c r="J1518" s="16">
        <f t="shared" si="332"/>
        <v>141156307.4039984</v>
      </c>
      <c r="K1518" s="10">
        <f>SUM(I$11:I1517)</f>
        <v>200197540.60438377</v>
      </c>
      <c r="L1518" s="27">
        <f t="shared" si="329"/>
        <v>366</v>
      </c>
      <c r="M1518" s="7">
        <f t="shared" si="337"/>
        <v>385672.97104917595</v>
      </c>
      <c r="N1518" s="7">
        <f>IF(ISNA(VLOOKUP(B1518,'Distribution Data'!$G:$H,2,FALSE)),0,VLOOKUP(B1518,'Distribution Data'!$G:$H,2,FALSE))</f>
        <v>0</v>
      </c>
      <c r="O1518" s="16">
        <f>IF(ISNA(INDEX($C1517:$C$3618,MATCH(TRUE,INDEX($C1517:$C$3618&lt;&gt;$C1517,0),0))), O1517, INDEX($C1517:$C$3618,MATCH(TRUE,INDEX($C1517:$C$3618&lt;&gt;$C1517,0),0)))</f>
        <v>3995313298.5981975</v>
      </c>
      <c r="P1518" s="16">
        <f t="shared" si="327"/>
        <v>3795547633.6682878</v>
      </c>
      <c r="Q1518" s="27">
        <f t="shared" si="333"/>
        <v>88</v>
      </c>
      <c r="R1518" s="7">
        <f t="shared" si="338"/>
        <v>2270064.3742035194</v>
      </c>
      <c r="S1518" s="7">
        <f t="shared" si="330"/>
        <v>1568815.2282660571</v>
      </c>
      <c r="T1518" s="5">
        <f>VLOOKUP($B1518,'Benchmark Data'!$A:$B,2,FALSE)</f>
        <v>14.58</v>
      </c>
      <c r="U1518" s="12">
        <f t="shared" si="339"/>
        <v>-6.8563595418222236E-4</v>
      </c>
      <c r="V1518" s="7">
        <f t="shared" si="340"/>
        <v>3566541322.1948924</v>
      </c>
    </row>
    <row r="1519" spans="1:22" x14ac:dyDescent="0.25">
      <c r="A1519" s="5">
        <f t="shared" si="331"/>
        <v>2008</v>
      </c>
      <c r="B1519" s="6">
        <f t="shared" si="334"/>
        <v>39459</v>
      </c>
      <c r="C1519" s="7">
        <f>MAX(SUMIFS('Filing Data'!$V:$V,'Filing Data'!$D:$D,'Benchmark Value'!$B1519),C1518)</f>
        <v>3795547633.6682878</v>
      </c>
      <c r="D1519" s="7">
        <f>SUMIFS('Filing Data'!$Z:$Z,'Filing Data'!$D:$D,'Benchmark Value'!$B1519)</f>
        <v>0</v>
      </c>
      <c r="E1519" s="16">
        <f t="shared" si="335"/>
        <v>-115500880.00911279</v>
      </c>
      <c r="F1519" s="10">
        <f>SUM(D$11:D1518)</f>
        <v>-107051256.94487154</v>
      </c>
      <c r="G1519" s="10">
        <f t="shared" si="328"/>
        <v>366</v>
      </c>
      <c r="H1519" s="7">
        <f t="shared" si="336"/>
        <v>-315576.17488828633</v>
      </c>
      <c r="I1519" s="16">
        <f>SUMIFS('Filing Data'!$X:$X,'Filing Data'!$D:$D,'Benchmark Value'!$B1519)</f>
        <v>0</v>
      </c>
      <c r="J1519" s="16">
        <f t="shared" si="332"/>
        <v>141156307.4039984</v>
      </c>
      <c r="K1519" s="10">
        <f>SUM(I$11:I1518)</f>
        <v>200197540.60438377</v>
      </c>
      <c r="L1519" s="27">
        <f t="shared" si="329"/>
        <v>366</v>
      </c>
      <c r="M1519" s="7">
        <f t="shared" si="337"/>
        <v>385672.97104917595</v>
      </c>
      <c r="N1519" s="7">
        <f>IF(ISNA(VLOOKUP(B1519,'Distribution Data'!$G:$H,2,FALSE)),0,VLOOKUP(B1519,'Distribution Data'!$G:$H,2,FALSE))</f>
        <v>0</v>
      </c>
      <c r="O1519" s="16">
        <f>IF(ISNA(INDEX($C1518:$C$3618,MATCH(TRUE,INDEX($C1518:$C$3618&lt;&gt;$C1518,0),0))), O1518, INDEX($C1518:$C$3618,MATCH(TRUE,INDEX($C1518:$C$3618&lt;&gt;$C1518,0),0)))</f>
        <v>3995313298.5981975</v>
      </c>
      <c r="P1519" s="16">
        <f t="shared" si="327"/>
        <v>3795547633.6682878</v>
      </c>
      <c r="Q1519" s="27">
        <f t="shared" si="333"/>
        <v>88</v>
      </c>
      <c r="R1519" s="7">
        <f t="shared" si="338"/>
        <v>2270064.3742035194</v>
      </c>
      <c r="S1519" s="7">
        <f t="shared" si="330"/>
        <v>1568815.2282660571</v>
      </c>
      <c r="T1519" s="5">
        <f>VLOOKUP($B1519,'Benchmark Data'!$A:$B,2,FALSE)</f>
        <v>14.58</v>
      </c>
      <c r="U1519" s="12">
        <f t="shared" si="339"/>
        <v>0</v>
      </c>
      <c r="V1519" s="7">
        <f t="shared" si="340"/>
        <v>3568110137.4231586</v>
      </c>
    </row>
    <row r="1520" spans="1:22" x14ac:dyDescent="0.25">
      <c r="A1520" s="5">
        <f t="shared" si="331"/>
        <v>2008</v>
      </c>
      <c r="B1520" s="6">
        <f t="shared" si="334"/>
        <v>39460</v>
      </c>
      <c r="C1520" s="7">
        <f>MAX(SUMIFS('Filing Data'!$V:$V,'Filing Data'!$D:$D,'Benchmark Value'!$B1520),C1519)</f>
        <v>3795547633.6682878</v>
      </c>
      <c r="D1520" s="7">
        <f>SUMIFS('Filing Data'!$Z:$Z,'Filing Data'!$D:$D,'Benchmark Value'!$B1520)</f>
        <v>0</v>
      </c>
      <c r="E1520" s="16">
        <f t="shared" si="335"/>
        <v>-115500880.00911279</v>
      </c>
      <c r="F1520" s="10">
        <f>SUM(D$11:D1519)</f>
        <v>-107051256.94487154</v>
      </c>
      <c r="G1520" s="10">
        <f t="shared" si="328"/>
        <v>366</v>
      </c>
      <c r="H1520" s="7">
        <f t="shared" si="336"/>
        <v>-315576.17488828633</v>
      </c>
      <c r="I1520" s="16">
        <f>SUMIFS('Filing Data'!$X:$X,'Filing Data'!$D:$D,'Benchmark Value'!$B1520)</f>
        <v>0</v>
      </c>
      <c r="J1520" s="16">
        <f t="shared" si="332"/>
        <v>141156307.4039984</v>
      </c>
      <c r="K1520" s="10">
        <f>SUM(I$11:I1519)</f>
        <v>200197540.60438377</v>
      </c>
      <c r="L1520" s="27">
        <f t="shared" si="329"/>
        <v>366</v>
      </c>
      <c r="M1520" s="7">
        <f t="shared" si="337"/>
        <v>385672.97104917595</v>
      </c>
      <c r="N1520" s="7">
        <f>IF(ISNA(VLOOKUP(B1520,'Distribution Data'!$G:$H,2,FALSE)),0,VLOOKUP(B1520,'Distribution Data'!$G:$H,2,FALSE))</f>
        <v>0</v>
      </c>
      <c r="O1520" s="16">
        <f>IF(ISNA(INDEX($C1519:$C$3618,MATCH(TRUE,INDEX($C1519:$C$3618&lt;&gt;$C1519,0),0))), O1519, INDEX($C1519:$C$3618,MATCH(TRUE,INDEX($C1519:$C$3618&lt;&gt;$C1519,0),0)))</f>
        <v>3995313298.5981975</v>
      </c>
      <c r="P1520" s="16">
        <f t="shared" si="327"/>
        <v>3795547633.6682878</v>
      </c>
      <c r="Q1520" s="27">
        <f t="shared" si="333"/>
        <v>88</v>
      </c>
      <c r="R1520" s="7">
        <f t="shared" si="338"/>
        <v>2270064.3742035194</v>
      </c>
      <c r="S1520" s="7">
        <f t="shared" si="330"/>
        <v>1568815.2282660571</v>
      </c>
      <c r="T1520" s="5">
        <f>VLOOKUP($B1520,'Benchmark Data'!$A:$B,2,FALSE)</f>
        <v>14.58</v>
      </c>
      <c r="U1520" s="12">
        <f t="shared" si="339"/>
        <v>0</v>
      </c>
      <c r="V1520" s="7">
        <f t="shared" si="340"/>
        <v>3569678952.6514249</v>
      </c>
    </row>
    <row r="1521" spans="1:22" x14ac:dyDescent="0.25">
      <c r="A1521" s="5">
        <f t="shared" si="331"/>
        <v>2008</v>
      </c>
      <c r="B1521" s="6">
        <f t="shared" si="334"/>
        <v>39461</v>
      </c>
      <c r="C1521" s="7">
        <f>MAX(SUMIFS('Filing Data'!$V:$V,'Filing Data'!$D:$D,'Benchmark Value'!$B1521),C1520)</f>
        <v>3795547633.6682878</v>
      </c>
      <c r="D1521" s="7">
        <f>SUMIFS('Filing Data'!$Z:$Z,'Filing Data'!$D:$D,'Benchmark Value'!$B1521)</f>
        <v>0</v>
      </c>
      <c r="E1521" s="16">
        <f t="shared" si="335"/>
        <v>-115500880.00911279</v>
      </c>
      <c r="F1521" s="10">
        <f>SUM(D$11:D1520)</f>
        <v>-107051256.94487154</v>
      </c>
      <c r="G1521" s="10">
        <f t="shared" si="328"/>
        <v>366</v>
      </c>
      <c r="H1521" s="7">
        <f t="shared" si="336"/>
        <v>-315576.17488828633</v>
      </c>
      <c r="I1521" s="16">
        <f>SUMIFS('Filing Data'!$X:$X,'Filing Data'!$D:$D,'Benchmark Value'!$B1521)</f>
        <v>0</v>
      </c>
      <c r="J1521" s="16">
        <f t="shared" si="332"/>
        <v>141156307.4039984</v>
      </c>
      <c r="K1521" s="10">
        <f>SUM(I$11:I1520)</f>
        <v>200197540.60438377</v>
      </c>
      <c r="L1521" s="27">
        <f t="shared" si="329"/>
        <v>366</v>
      </c>
      <c r="M1521" s="7">
        <f t="shared" si="337"/>
        <v>385672.97104917595</v>
      </c>
      <c r="N1521" s="7">
        <f>IF(ISNA(VLOOKUP(B1521,'Distribution Data'!$G:$H,2,FALSE)),0,VLOOKUP(B1521,'Distribution Data'!$G:$H,2,FALSE))</f>
        <v>0</v>
      </c>
      <c r="O1521" s="16">
        <f>IF(ISNA(INDEX($C1520:$C$3618,MATCH(TRUE,INDEX($C1520:$C$3618&lt;&gt;$C1520,0),0))), O1520, INDEX($C1520:$C$3618,MATCH(TRUE,INDEX($C1520:$C$3618&lt;&gt;$C1520,0),0)))</f>
        <v>3995313298.5981975</v>
      </c>
      <c r="P1521" s="16">
        <f t="shared" si="327"/>
        <v>3795547633.6682878</v>
      </c>
      <c r="Q1521" s="27">
        <f t="shared" si="333"/>
        <v>88</v>
      </c>
      <c r="R1521" s="7">
        <f t="shared" si="338"/>
        <v>2270064.3742035194</v>
      </c>
      <c r="S1521" s="7">
        <f t="shared" si="330"/>
        <v>1568815.2282660571</v>
      </c>
      <c r="T1521" s="5">
        <f>VLOOKUP($B1521,'Benchmark Data'!$A:$B,2,FALSE)</f>
        <v>14.54</v>
      </c>
      <c r="U1521" s="12">
        <f t="shared" si="339"/>
        <v>-2.747254475138807E-3</v>
      </c>
      <c r="V1521" s="7">
        <f t="shared" si="340"/>
        <v>3561454409.9848995</v>
      </c>
    </row>
    <row r="1522" spans="1:22" x14ac:dyDescent="0.25">
      <c r="A1522" s="5">
        <f t="shared" si="331"/>
        <v>2008</v>
      </c>
      <c r="B1522" s="6">
        <f t="shared" si="334"/>
        <v>39462</v>
      </c>
      <c r="C1522" s="7">
        <f>MAX(SUMIFS('Filing Data'!$V:$V,'Filing Data'!$D:$D,'Benchmark Value'!$B1522),C1521)</f>
        <v>3795547633.6682878</v>
      </c>
      <c r="D1522" s="7">
        <f>SUMIFS('Filing Data'!$Z:$Z,'Filing Data'!$D:$D,'Benchmark Value'!$B1522)</f>
        <v>0</v>
      </c>
      <c r="E1522" s="16">
        <f t="shared" si="335"/>
        <v>-115500880.00911279</v>
      </c>
      <c r="F1522" s="10">
        <f>SUM(D$11:D1521)</f>
        <v>-107051256.94487154</v>
      </c>
      <c r="G1522" s="10">
        <f t="shared" si="328"/>
        <v>366</v>
      </c>
      <c r="H1522" s="7">
        <f t="shared" si="336"/>
        <v>-315576.17488828633</v>
      </c>
      <c r="I1522" s="16">
        <f>SUMIFS('Filing Data'!$X:$X,'Filing Data'!$D:$D,'Benchmark Value'!$B1522)</f>
        <v>0</v>
      </c>
      <c r="J1522" s="16">
        <f t="shared" si="332"/>
        <v>141156307.4039984</v>
      </c>
      <c r="K1522" s="10">
        <f>SUM(I$11:I1521)</f>
        <v>200197540.60438377</v>
      </c>
      <c r="L1522" s="27">
        <f t="shared" si="329"/>
        <v>366</v>
      </c>
      <c r="M1522" s="7">
        <f t="shared" si="337"/>
        <v>385672.97104917595</v>
      </c>
      <c r="N1522" s="7">
        <f>IF(ISNA(VLOOKUP(B1522,'Distribution Data'!$G:$H,2,FALSE)),0,VLOOKUP(B1522,'Distribution Data'!$G:$H,2,FALSE))</f>
        <v>0</v>
      </c>
      <c r="O1522" s="16">
        <f>IF(ISNA(INDEX($C1521:$C$3618,MATCH(TRUE,INDEX($C1521:$C$3618&lt;&gt;$C1521,0),0))), O1521, INDEX($C1521:$C$3618,MATCH(TRUE,INDEX($C1521:$C$3618&lt;&gt;$C1521,0),0)))</f>
        <v>3995313298.5981975</v>
      </c>
      <c r="P1522" s="16">
        <f t="shared" si="327"/>
        <v>3795547633.6682878</v>
      </c>
      <c r="Q1522" s="27">
        <f t="shared" si="333"/>
        <v>88</v>
      </c>
      <c r="R1522" s="7">
        <f t="shared" si="338"/>
        <v>2270064.3742035194</v>
      </c>
      <c r="S1522" s="7">
        <f t="shared" si="330"/>
        <v>1568815.2282660571</v>
      </c>
      <c r="T1522" s="5">
        <f>VLOOKUP($B1522,'Benchmark Data'!$A:$B,2,FALSE)</f>
        <v>14.17</v>
      </c>
      <c r="U1522" s="12">
        <f t="shared" si="339"/>
        <v>-2.5776418402784156E-2</v>
      </c>
      <c r="V1522" s="7">
        <f t="shared" si="340"/>
        <v>3472394742.9783373</v>
      </c>
    </row>
    <row r="1523" spans="1:22" x14ac:dyDescent="0.25">
      <c r="A1523" s="5">
        <f t="shared" si="331"/>
        <v>2008</v>
      </c>
      <c r="B1523" s="6">
        <f t="shared" si="334"/>
        <v>39463</v>
      </c>
      <c r="C1523" s="7">
        <f>MAX(SUMIFS('Filing Data'!$V:$V,'Filing Data'!$D:$D,'Benchmark Value'!$B1523),C1522)</f>
        <v>3795547633.6682878</v>
      </c>
      <c r="D1523" s="7">
        <f>SUMIFS('Filing Data'!$Z:$Z,'Filing Data'!$D:$D,'Benchmark Value'!$B1523)</f>
        <v>0</v>
      </c>
      <c r="E1523" s="16">
        <f t="shared" si="335"/>
        <v>-115500880.00911279</v>
      </c>
      <c r="F1523" s="10">
        <f>SUM(D$11:D1522)</f>
        <v>-107051256.94487154</v>
      </c>
      <c r="G1523" s="10">
        <f t="shared" si="328"/>
        <v>366</v>
      </c>
      <c r="H1523" s="7">
        <f t="shared" si="336"/>
        <v>-315576.17488828633</v>
      </c>
      <c r="I1523" s="16">
        <f>SUMIFS('Filing Data'!$X:$X,'Filing Data'!$D:$D,'Benchmark Value'!$B1523)</f>
        <v>0</v>
      </c>
      <c r="J1523" s="16">
        <f t="shared" si="332"/>
        <v>141156307.4039984</v>
      </c>
      <c r="K1523" s="10">
        <f>SUM(I$11:I1522)</f>
        <v>200197540.60438377</v>
      </c>
      <c r="L1523" s="27">
        <f t="shared" si="329"/>
        <v>366</v>
      </c>
      <c r="M1523" s="7">
        <f t="shared" si="337"/>
        <v>385672.97104917595</v>
      </c>
      <c r="N1523" s="7">
        <f>IF(ISNA(VLOOKUP(B1523,'Distribution Data'!$G:$H,2,FALSE)),0,VLOOKUP(B1523,'Distribution Data'!$G:$H,2,FALSE))</f>
        <v>0</v>
      </c>
      <c r="O1523" s="16">
        <f>IF(ISNA(INDEX($C1522:$C$3618,MATCH(TRUE,INDEX($C1522:$C$3618&lt;&gt;$C1522,0),0))), O1522, INDEX($C1522:$C$3618,MATCH(TRUE,INDEX($C1522:$C$3618&lt;&gt;$C1522,0),0)))</f>
        <v>3995313298.5981975</v>
      </c>
      <c r="P1523" s="16">
        <f t="shared" si="327"/>
        <v>3795547633.6682878</v>
      </c>
      <c r="Q1523" s="27">
        <f t="shared" si="333"/>
        <v>88</v>
      </c>
      <c r="R1523" s="7">
        <f t="shared" si="338"/>
        <v>2270064.3742035194</v>
      </c>
      <c r="S1523" s="7">
        <f t="shared" si="330"/>
        <v>1568815.2282660571</v>
      </c>
      <c r="T1523" s="5">
        <f>VLOOKUP($B1523,'Benchmark Data'!$A:$B,2,FALSE)</f>
        <v>14.44</v>
      </c>
      <c r="U1523" s="12">
        <f t="shared" si="339"/>
        <v>1.8875079762091157E-2</v>
      </c>
      <c r="V1523" s="7">
        <f t="shared" si="340"/>
        <v>3540127748.7926412</v>
      </c>
    </row>
    <row r="1524" spans="1:22" x14ac:dyDescent="0.25">
      <c r="A1524" s="5">
        <f t="shared" si="331"/>
        <v>2008</v>
      </c>
      <c r="B1524" s="6">
        <f t="shared" si="334"/>
        <v>39464</v>
      </c>
      <c r="C1524" s="7">
        <f>MAX(SUMIFS('Filing Data'!$V:$V,'Filing Data'!$D:$D,'Benchmark Value'!$B1524),C1523)</f>
        <v>3795547633.6682878</v>
      </c>
      <c r="D1524" s="7">
        <f>SUMIFS('Filing Data'!$Z:$Z,'Filing Data'!$D:$D,'Benchmark Value'!$B1524)</f>
        <v>0</v>
      </c>
      <c r="E1524" s="16">
        <f t="shared" si="335"/>
        <v>-115500880.00911279</v>
      </c>
      <c r="F1524" s="10">
        <f>SUM(D$11:D1523)</f>
        <v>-107051256.94487154</v>
      </c>
      <c r="G1524" s="10">
        <f t="shared" si="328"/>
        <v>366</v>
      </c>
      <c r="H1524" s="7">
        <f t="shared" si="336"/>
        <v>-315576.17488828633</v>
      </c>
      <c r="I1524" s="16">
        <f>SUMIFS('Filing Data'!$X:$X,'Filing Data'!$D:$D,'Benchmark Value'!$B1524)</f>
        <v>0</v>
      </c>
      <c r="J1524" s="16">
        <f t="shared" si="332"/>
        <v>141156307.4039984</v>
      </c>
      <c r="K1524" s="10">
        <f>SUM(I$11:I1523)</f>
        <v>200197540.60438377</v>
      </c>
      <c r="L1524" s="27">
        <f t="shared" si="329"/>
        <v>366</v>
      </c>
      <c r="M1524" s="7">
        <f t="shared" si="337"/>
        <v>385672.97104917595</v>
      </c>
      <c r="N1524" s="7">
        <f>IF(ISNA(VLOOKUP(B1524,'Distribution Data'!$G:$H,2,FALSE)),0,VLOOKUP(B1524,'Distribution Data'!$G:$H,2,FALSE))</f>
        <v>0</v>
      </c>
      <c r="O1524" s="16">
        <f>IF(ISNA(INDEX($C1523:$C$3618,MATCH(TRUE,INDEX($C1523:$C$3618&lt;&gt;$C1523,0),0))), O1523, INDEX($C1523:$C$3618,MATCH(TRUE,INDEX($C1523:$C$3618&lt;&gt;$C1523,0),0)))</f>
        <v>3995313298.5981975</v>
      </c>
      <c r="P1524" s="16">
        <f t="shared" si="327"/>
        <v>3795547633.6682878</v>
      </c>
      <c r="Q1524" s="27">
        <f t="shared" si="333"/>
        <v>88</v>
      </c>
      <c r="R1524" s="7">
        <f t="shared" si="338"/>
        <v>2270064.3742035194</v>
      </c>
      <c r="S1524" s="7">
        <f t="shared" si="330"/>
        <v>1568815.2282660571</v>
      </c>
      <c r="T1524" s="5">
        <f>VLOOKUP($B1524,'Benchmark Data'!$A:$B,2,FALSE)</f>
        <v>14.21</v>
      </c>
      <c r="U1524" s="12">
        <f t="shared" si="339"/>
        <v>-1.6056191355670803E-2</v>
      </c>
      <c r="V1524" s="7">
        <f t="shared" si="340"/>
        <v>3485309487.689723</v>
      </c>
    </row>
    <row r="1525" spans="1:22" x14ac:dyDescent="0.25">
      <c r="A1525" s="5">
        <f t="shared" si="331"/>
        <v>2008</v>
      </c>
      <c r="B1525" s="6">
        <f t="shared" si="334"/>
        <v>39465</v>
      </c>
      <c r="C1525" s="7">
        <f>MAX(SUMIFS('Filing Data'!$V:$V,'Filing Data'!$D:$D,'Benchmark Value'!$B1525),C1524)</f>
        <v>3795547633.6682878</v>
      </c>
      <c r="D1525" s="7">
        <f>SUMIFS('Filing Data'!$Z:$Z,'Filing Data'!$D:$D,'Benchmark Value'!$B1525)</f>
        <v>0</v>
      </c>
      <c r="E1525" s="16">
        <f t="shared" si="335"/>
        <v>-115500880.00911279</v>
      </c>
      <c r="F1525" s="10">
        <f>SUM(D$11:D1524)</f>
        <v>-107051256.94487154</v>
      </c>
      <c r="G1525" s="10">
        <f t="shared" si="328"/>
        <v>366</v>
      </c>
      <c r="H1525" s="7">
        <f t="shared" si="336"/>
        <v>-315576.17488828633</v>
      </c>
      <c r="I1525" s="16">
        <f>SUMIFS('Filing Data'!$X:$X,'Filing Data'!$D:$D,'Benchmark Value'!$B1525)</f>
        <v>0</v>
      </c>
      <c r="J1525" s="16">
        <f t="shared" si="332"/>
        <v>141156307.4039984</v>
      </c>
      <c r="K1525" s="10">
        <f>SUM(I$11:I1524)</f>
        <v>200197540.60438377</v>
      </c>
      <c r="L1525" s="27">
        <f t="shared" si="329"/>
        <v>366</v>
      </c>
      <c r="M1525" s="7">
        <f t="shared" si="337"/>
        <v>385672.97104917595</v>
      </c>
      <c r="N1525" s="7">
        <f>IF(ISNA(VLOOKUP(B1525,'Distribution Data'!$G:$H,2,FALSE)),0,VLOOKUP(B1525,'Distribution Data'!$G:$H,2,FALSE))</f>
        <v>0</v>
      </c>
      <c r="O1525" s="16">
        <f>IF(ISNA(INDEX($C1524:$C$3618,MATCH(TRUE,INDEX($C1524:$C$3618&lt;&gt;$C1524,0),0))), O1524, INDEX($C1524:$C$3618,MATCH(TRUE,INDEX($C1524:$C$3618&lt;&gt;$C1524,0),0)))</f>
        <v>3995313298.5981975</v>
      </c>
      <c r="P1525" s="16">
        <f t="shared" si="327"/>
        <v>3795547633.6682878</v>
      </c>
      <c r="Q1525" s="27">
        <f t="shared" si="333"/>
        <v>88</v>
      </c>
      <c r="R1525" s="7">
        <f t="shared" si="338"/>
        <v>2270064.3742035194</v>
      </c>
      <c r="S1525" s="7">
        <f t="shared" si="330"/>
        <v>1568815.2282660571</v>
      </c>
      <c r="T1525" s="5">
        <f>VLOOKUP($B1525,'Benchmark Data'!$A:$B,2,FALSE)</f>
        <v>14.03</v>
      </c>
      <c r="U1525" s="12">
        <f t="shared" si="339"/>
        <v>-1.2748047994639763E-2</v>
      </c>
      <c r="V1525" s="7">
        <f t="shared" si="340"/>
        <v>3442729414.2632284</v>
      </c>
    </row>
    <row r="1526" spans="1:22" x14ac:dyDescent="0.25">
      <c r="A1526" s="5">
        <f t="shared" si="331"/>
        <v>2008</v>
      </c>
      <c r="B1526" s="6">
        <f t="shared" si="334"/>
        <v>39466</v>
      </c>
      <c r="C1526" s="7">
        <f>MAX(SUMIFS('Filing Data'!$V:$V,'Filing Data'!$D:$D,'Benchmark Value'!$B1526),C1525)</f>
        <v>3795547633.6682878</v>
      </c>
      <c r="D1526" s="7">
        <f>SUMIFS('Filing Data'!$Z:$Z,'Filing Data'!$D:$D,'Benchmark Value'!$B1526)</f>
        <v>0</v>
      </c>
      <c r="E1526" s="16">
        <f t="shared" si="335"/>
        <v>-115500880.00911279</v>
      </c>
      <c r="F1526" s="10">
        <f>SUM(D$11:D1525)</f>
        <v>-107051256.94487154</v>
      </c>
      <c r="G1526" s="10">
        <f t="shared" si="328"/>
        <v>366</v>
      </c>
      <c r="H1526" s="7">
        <f t="shared" si="336"/>
        <v>-315576.17488828633</v>
      </c>
      <c r="I1526" s="16">
        <f>SUMIFS('Filing Data'!$X:$X,'Filing Data'!$D:$D,'Benchmark Value'!$B1526)</f>
        <v>0</v>
      </c>
      <c r="J1526" s="16">
        <f t="shared" si="332"/>
        <v>141156307.4039984</v>
      </c>
      <c r="K1526" s="10">
        <f>SUM(I$11:I1525)</f>
        <v>200197540.60438377</v>
      </c>
      <c r="L1526" s="27">
        <f t="shared" si="329"/>
        <v>366</v>
      </c>
      <c r="M1526" s="7">
        <f t="shared" si="337"/>
        <v>385672.97104917595</v>
      </c>
      <c r="N1526" s="7">
        <f>IF(ISNA(VLOOKUP(B1526,'Distribution Data'!$G:$H,2,FALSE)),0,VLOOKUP(B1526,'Distribution Data'!$G:$H,2,FALSE))</f>
        <v>0</v>
      </c>
      <c r="O1526" s="16">
        <f>IF(ISNA(INDEX($C1525:$C$3618,MATCH(TRUE,INDEX($C1525:$C$3618&lt;&gt;$C1525,0),0))), O1525, INDEX($C1525:$C$3618,MATCH(TRUE,INDEX($C1525:$C$3618&lt;&gt;$C1525,0),0)))</f>
        <v>3995313298.5981975</v>
      </c>
      <c r="P1526" s="16">
        <f t="shared" si="327"/>
        <v>3795547633.6682878</v>
      </c>
      <c r="Q1526" s="27">
        <f t="shared" si="333"/>
        <v>88</v>
      </c>
      <c r="R1526" s="7">
        <f t="shared" si="338"/>
        <v>2270064.3742035194</v>
      </c>
      <c r="S1526" s="7">
        <f t="shared" si="330"/>
        <v>1568815.2282660571</v>
      </c>
      <c r="T1526" s="5">
        <f>VLOOKUP($B1526,'Benchmark Data'!$A:$B,2,FALSE)</f>
        <v>14.03</v>
      </c>
      <c r="U1526" s="12">
        <f t="shared" si="339"/>
        <v>0</v>
      </c>
      <c r="V1526" s="7">
        <f t="shared" si="340"/>
        <v>3444298229.4914947</v>
      </c>
    </row>
    <row r="1527" spans="1:22" x14ac:dyDescent="0.25">
      <c r="A1527" s="5">
        <f t="shared" si="331"/>
        <v>2008</v>
      </c>
      <c r="B1527" s="6">
        <f t="shared" si="334"/>
        <v>39467</v>
      </c>
      <c r="C1527" s="7">
        <f>MAX(SUMIFS('Filing Data'!$V:$V,'Filing Data'!$D:$D,'Benchmark Value'!$B1527),C1526)</f>
        <v>3795547633.6682878</v>
      </c>
      <c r="D1527" s="7">
        <f>SUMIFS('Filing Data'!$Z:$Z,'Filing Data'!$D:$D,'Benchmark Value'!$B1527)</f>
        <v>0</v>
      </c>
      <c r="E1527" s="16">
        <f t="shared" si="335"/>
        <v>-115500880.00911279</v>
      </c>
      <c r="F1527" s="10">
        <f>SUM(D$11:D1526)</f>
        <v>-107051256.94487154</v>
      </c>
      <c r="G1527" s="10">
        <f t="shared" si="328"/>
        <v>366</v>
      </c>
      <c r="H1527" s="7">
        <f t="shared" si="336"/>
        <v>-315576.17488828633</v>
      </c>
      <c r="I1527" s="16">
        <f>SUMIFS('Filing Data'!$X:$X,'Filing Data'!$D:$D,'Benchmark Value'!$B1527)</f>
        <v>0</v>
      </c>
      <c r="J1527" s="16">
        <f t="shared" si="332"/>
        <v>141156307.4039984</v>
      </c>
      <c r="K1527" s="10">
        <f>SUM(I$11:I1526)</f>
        <v>200197540.60438377</v>
      </c>
      <c r="L1527" s="27">
        <f t="shared" si="329"/>
        <v>366</v>
      </c>
      <c r="M1527" s="7">
        <f t="shared" si="337"/>
        <v>385672.97104917595</v>
      </c>
      <c r="N1527" s="7">
        <f>IF(ISNA(VLOOKUP(B1527,'Distribution Data'!$G:$H,2,FALSE)),0,VLOOKUP(B1527,'Distribution Data'!$G:$H,2,FALSE))</f>
        <v>0</v>
      </c>
      <c r="O1527" s="16">
        <f>IF(ISNA(INDEX($C1526:$C$3618,MATCH(TRUE,INDEX($C1526:$C$3618&lt;&gt;$C1526,0),0))), O1526, INDEX($C1526:$C$3618,MATCH(TRUE,INDEX($C1526:$C$3618&lt;&gt;$C1526,0),0)))</f>
        <v>3995313298.5981975</v>
      </c>
      <c r="P1527" s="16">
        <f t="shared" si="327"/>
        <v>3795547633.6682878</v>
      </c>
      <c r="Q1527" s="27">
        <f t="shared" si="333"/>
        <v>88</v>
      </c>
      <c r="R1527" s="7">
        <f t="shared" si="338"/>
        <v>2270064.3742035194</v>
      </c>
      <c r="S1527" s="7">
        <f t="shared" si="330"/>
        <v>1568815.2282660571</v>
      </c>
      <c r="T1527" s="5">
        <f>VLOOKUP($B1527,'Benchmark Data'!$A:$B,2,FALSE)</f>
        <v>14.03</v>
      </c>
      <c r="U1527" s="12">
        <f t="shared" si="339"/>
        <v>0</v>
      </c>
      <c r="V1527" s="7">
        <f t="shared" si="340"/>
        <v>3445867044.7197609</v>
      </c>
    </row>
    <row r="1528" spans="1:22" x14ac:dyDescent="0.25">
      <c r="A1528" s="5">
        <f t="shared" si="331"/>
        <v>2008</v>
      </c>
      <c r="B1528" s="6">
        <f t="shared" si="334"/>
        <v>39468</v>
      </c>
      <c r="C1528" s="7">
        <f>MAX(SUMIFS('Filing Data'!$V:$V,'Filing Data'!$D:$D,'Benchmark Value'!$B1528),C1527)</f>
        <v>3795547633.6682878</v>
      </c>
      <c r="D1528" s="7">
        <f>SUMIFS('Filing Data'!$Z:$Z,'Filing Data'!$D:$D,'Benchmark Value'!$B1528)</f>
        <v>0</v>
      </c>
      <c r="E1528" s="16">
        <f t="shared" si="335"/>
        <v>-115500880.00911279</v>
      </c>
      <c r="F1528" s="10">
        <f>SUM(D$11:D1527)</f>
        <v>-107051256.94487154</v>
      </c>
      <c r="G1528" s="10">
        <f t="shared" si="328"/>
        <v>366</v>
      </c>
      <c r="H1528" s="7">
        <f t="shared" si="336"/>
        <v>-315576.17488828633</v>
      </c>
      <c r="I1528" s="16">
        <f>SUMIFS('Filing Data'!$X:$X,'Filing Data'!$D:$D,'Benchmark Value'!$B1528)</f>
        <v>0</v>
      </c>
      <c r="J1528" s="16">
        <f t="shared" si="332"/>
        <v>141156307.4039984</v>
      </c>
      <c r="K1528" s="10">
        <f>SUM(I$11:I1527)</f>
        <v>200197540.60438377</v>
      </c>
      <c r="L1528" s="27">
        <f t="shared" si="329"/>
        <v>366</v>
      </c>
      <c r="M1528" s="7">
        <f t="shared" si="337"/>
        <v>385672.97104917595</v>
      </c>
      <c r="N1528" s="7">
        <f>IF(ISNA(VLOOKUP(B1528,'Distribution Data'!$G:$H,2,FALSE)),0,VLOOKUP(B1528,'Distribution Data'!$G:$H,2,FALSE))</f>
        <v>0</v>
      </c>
      <c r="O1528" s="16">
        <f>IF(ISNA(INDEX($C1527:$C$3618,MATCH(TRUE,INDEX($C1527:$C$3618&lt;&gt;$C1527,0),0))), O1527, INDEX($C1527:$C$3618,MATCH(TRUE,INDEX($C1527:$C$3618&lt;&gt;$C1527,0),0)))</f>
        <v>3995313298.5981975</v>
      </c>
      <c r="P1528" s="16">
        <f t="shared" si="327"/>
        <v>3795547633.6682878</v>
      </c>
      <c r="Q1528" s="27">
        <f t="shared" si="333"/>
        <v>88</v>
      </c>
      <c r="R1528" s="7">
        <f t="shared" si="338"/>
        <v>2270064.3742035194</v>
      </c>
      <c r="S1528" s="7">
        <f t="shared" si="330"/>
        <v>1568815.2282660571</v>
      </c>
      <c r="T1528" s="5">
        <f>VLOOKUP($B1528,'Benchmark Data'!$A:$B,2,FALSE)</f>
        <v>14.03</v>
      </c>
      <c r="U1528" s="12">
        <f t="shared" si="339"/>
        <v>0</v>
      </c>
      <c r="V1528" s="7">
        <f t="shared" si="340"/>
        <v>3447435859.9480271</v>
      </c>
    </row>
    <row r="1529" spans="1:22" x14ac:dyDescent="0.25">
      <c r="A1529" s="5">
        <f t="shared" si="331"/>
        <v>2008</v>
      </c>
      <c r="B1529" s="6">
        <f t="shared" si="334"/>
        <v>39469</v>
      </c>
      <c r="C1529" s="7">
        <f>MAX(SUMIFS('Filing Data'!$V:$V,'Filing Data'!$D:$D,'Benchmark Value'!$B1529),C1528)</f>
        <v>3795547633.6682878</v>
      </c>
      <c r="D1529" s="7">
        <f>SUMIFS('Filing Data'!$Z:$Z,'Filing Data'!$D:$D,'Benchmark Value'!$B1529)</f>
        <v>0</v>
      </c>
      <c r="E1529" s="16">
        <f t="shared" si="335"/>
        <v>-115500880.00911279</v>
      </c>
      <c r="F1529" s="10">
        <f>SUM(D$11:D1528)</f>
        <v>-107051256.94487154</v>
      </c>
      <c r="G1529" s="10">
        <f t="shared" si="328"/>
        <v>366</v>
      </c>
      <c r="H1529" s="7">
        <f t="shared" si="336"/>
        <v>-315576.17488828633</v>
      </c>
      <c r="I1529" s="16">
        <f>SUMIFS('Filing Data'!$X:$X,'Filing Data'!$D:$D,'Benchmark Value'!$B1529)</f>
        <v>0</v>
      </c>
      <c r="J1529" s="16">
        <f t="shared" si="332"/>
        <v>141156307.4039984</v>
      </c>
      <c r="K1529" s="10">
        <f>SUM(I$11:I1528)</f>
        <v>200197540.60438377</v>
      </c>
      <c r="L1529" s="27">
        <f t="shared" si="329"/>
        <v>366</v>
      </c>
      <c r="M1529" s="7">
        <f t="shared" si="337"/>
        <v>385672.97104917595</v>
      </c>
      <c r="N1529" s="7">
        <f>IF(ISNA(VLOOKUP(B1529,'Distribution Data'!$G:$H,2,FALSE)),0,VLOOKUP(B1529,'Distribution Data'!$G:$H,2,FALSE))</f>
        <v>0</v>
      </c>
      <c r="O1529" s="16">
        <f>IF(ISNA(INDEX($C1528:$C$3618,MATCH(TRUE,INDEX($C1528:$C$3618&lt;&gt;$C1528,0),0))), O1528, INDEX($C1528:$C$3618,MATCH(TRUE,INDEX($C1528:$C$3618&lt;&gt;$C1528,0),0)))</f>
        <v>3995313298.5981975</v>
      </c>
      <c r="P1529" s="16">
        <f t="shared" si="327"/>
        <v>3795547633.6682878</v>
      </c>
      <c r="Q1529" s="27">
        <f t="shared" si="333"/>
        <v>88</v>
      </c>
      <c r="R1529" s="7">
        <f t="shared" si="338"/>
        <v>2270064.3742035194</v>
      </c>
      <c r="S1529" s="7">
        <f t="shared" si="330"/>
        <v>1568815.2282660571</v>
      </c>
      <c r="T1529" s="5">
        <f>VLOOKUP($B1529,'Benchmark Data'!$A:$B,2,FALSE)</f>
        <v>14.49</v>
      </c>
      <c r="U1529" s="12">
        <f t="shared" si="339"/>
        <v>3.2260862218221477E-2</v>
      </c>
      <c r="V1529" s="7">
        <f t="shared" si="340"/>
        <v>3562035359.1090155</v>
      </c>
    </row>
    <row r="1530" spans="1:22" x14ac:dyDescent="0.25">
      <c r="A1530" s="5">
        <f t="shared" si="331"/>
        <v>2008</v>
      </c>
      <c r="B1530" s="6">
        <f t="shared" si="334"/>
        <v>39470</v>
      </c>
      <c r="C1530" s="7">
        <f>MAX(SUMIFS('Filing Data'!$V:$V,'Filing Data'!$D:$D,'Benchmark Value'!$B1530),C1529)</f>
        <v>3795547633.6682878</v>
      </c>
      <c r="D1530" s="7">
        <f>SUMIFS('Filing Data'!$Z:$Z,'Filing Data'!$D:$D,'Benchmark Value'!$B1530)</f>
        <v>0</v>
      </c>
      <c r="E1530" s="16">
        <f t="shared" si="335"/>
        <v>-115500880.00911279</v>
      </c>
      <c r="F1530" s="10">
        <f>SUM(D$11:D1529)</f>
        <v>-107051256.94487154</v>
      </c>
      <c r="G1530" s="10">
        <f t="shared" si="328"/>
        <v>366</v>
      </c>
      <c r="H1530" s="7">
        <f t="shared" si="336"/>
        <v>-315576.17488828633</v>
      </c>
      <c r="I1530" s="16">
        <f>SUMIFS('Filing Data'!$X:$X,'Filing Data'!$D:$D,'Benchmark Value'!$B1530)</f>
        <v>0</v>
      </c>
      <c r="J1530" s="16">
        <f t="shared" si="332"/>
        <v>141156307.4039984</v>
      </c>
      <c r="K1530" s="10">
        <f>SUM(I$11:I1529)</f>
        <v>200197540.60438377</v>
      </c>
      <c r="L1530" s="27">
        <f t="shared" si="329"/>
        <v>366</v>
      </c>
      <c r="M1530" s="7">
        <f t="shared" si="337"/>
        <v>385672.97104917595</v>
      </c>
      <c r="N1530" s="7">
        <f>IF(ISNA(VLOOKUP(B1530,'Distribution Data'!$G:$H,2,FALSE)),0,VLOOKUP(B1530,'Distribution Data'!$G:$H,2,FALSE))</f>
        <v>0</v>
      </c>
      <c r="O1530" s="16">
        <f>IF(ISNA(INDEX($C1529:$C$3618,MATCH(TRUE,INDEX($C1529:$C$3618&lt;&gt;$C1529,0),0))), O1529, INDEX($C1529:$C$3618,MATCH(TRUE,INDEX($C1529:$C$3618&lt;&gt;$C1529,0),0)))</f>
        <v>3995313298.5981975</v>
      </c>
      <c r="P1530" s="16">
        <f t="shared" si="327"/>
        <v>3795547633.6682878</v>
      </c>
      <c r="Q1530" s="27">
        <f t="shared" si="333"/>
        <v>88</v>
      </c>
      <c r="R1530" s="7">
        <f t="shared" si="338"/>
        <v>2270064.3742035194</v>
      </c>
      <c r="S1530" s="7">
        <f t="shared" si="330"/>
        <v>1568815.2282660571</v>
      </c>
      <c r="T1530" s="5">
        <f>VLOOKUP($B1530,'Benchmark Data'!$A:$B,2,FALSE)</f>
        <v>15.74</v>
      </c>
      <c r="U1530" s="12">
        <f t="shared" si="339"/>
        <v>8.274648665666616E-2</v>
      </c>
      <c r="V1530" s="7">
        <f t="shared" si="340"/>
        <v>3870888108.0078316</v>
      </c>
    </row>
    <row r="1531" spans="1:22" x14ac:dyDescent="0.25">
      <c r="A1531" s="5">
        <f t="shared" si="331"/>
        <v>2008</v>
      </c>
      <c r="B1531" s="6">
        <f t="shared" si="334"/>
        <v>39471</v>
      </c>
      <c r="C1531" s="7">
        <f>MAX(SUMIFS('Filing Data'!$V:$V,'Filing Data'!$D:$D,'Benchmark Value'!$B1531),C1530)</f>
        <v>3795547633.6682878</v>
      </c>
      <c r="D1531" s="7">
        <f>SUMIFS('Filing Data'!$Z:$Z,'Filing Data'!$D:$D,'Benchmark Value'!$B1531)</f>
        <v>0</v>
      </c>
      <c r="E1531" s="16">
        <f t="shared" si="335"/>
        <v>-115500880.00911279</v>
      </c>
      <c r="F1531" s="10">
        <f>SUM(D$11:D1530)</f>
        <v>-107051256.94487154</v>
      </c>
      <c r="G1531" s="10">
        <f t="shared" si="328"/>
        <v>366</v>
      </c>
      <c r="H1531" s="7">
        <f t="shared" si="336"/>
        <v>-315576.17488828633</v>
      </c>
      <c r="I1531" s="16">
        <f>SUMIFS('Filing Data'!$X:$X,'Filing Data'!$D:$D,'Benchmark Value'!$B1531)</f>
        <v>0</v>
      </c>
      <c r="J1531" s="16">
        <f t="shared" si="332"/>
        <v>141156307.4039984</v>
      </c>
      <c r="K1531" s="10">
        <f>SUM(I$11:I1530)</f>
        <v>200197540.60438377</v>
      </c>
      <c r="L1531" s="27">
        <f t="shared" si="329"/>
        <v>366</v>
      </c>
      <c r="M1531" s="7">
        <f t="shared" si="337"/>
        <v>385672.97104917595</v>
      </c>
      <c r="N1531" s="7">
        <f>IF(ISNA(VLOOKUP(B1531,'Distribution Data'!$G:$H,2,FALSE)),0,VLOOKUP(B1531,'Distribution Data'!$G:$H,2,FALSE))</f>
        <v>0</v>
      </c>
      <c r="O1531" s="16">
        <f>IF(ISNA(INDEX($C1530:$C$3618,MATCH(TRUE,INDEX($C1530:$C$3618&lt;&gt;$C1530,0),0))), O1530, INDEX($C1530:$C$3618,MATCH(TRUE,INDEX($C1530:$C$3618&lt;&gt;$C1530,0),0)))</f>
        <v>3995313298.5981975</v>
      </c>
      <c r="P1531" s="16">
        <f t="shared" si="327"/>
        <v>3795547633.6682878</v>
      </c>
      <c r="Q1531" s="27">
        <f t="shared" si="333"/>
        <v>88</v>
      </c>
      <c r="R1531" s="7">
        <f t="shared" si="338"/>
        <v>2270064.3742035194</v>
      </c>
      <c r="S1531" s="7">
        <f t="shared" si="330"/>
        <v>1568815.2282660571</v>
      </c>
      <c r="T1531" s="5">
        <f>VLOOKUP($B1531,'Benchmark Data'!$A:$B,2,FALSE)</f>
        <v>15.42</v>
      </c>
      <c r="U1531" s="12">
        <f t="shared" si="339"/>
        <v>-2.0539874854073801E-2</v>
      </c>
      <c r="V1531" s="7">
        <f t="shared" si="340"/>
        <v>3793760341.6247568</v>
      </c>
    </row>
    <row r="1532" spans="1:22" x14ac:dyDescent="0.25">
      <c r="A1532" s="5">
        <f t="shared" si="331"/>
        <v>2008</v>
      </c>
      <c r="B1532" s="6">
        <f t="shared" si="334"/>
        <v>39472</v>
      </c>
      <c r="C1532" s="7">
        <f>MAX(SUMIFS('Filing Data'!$V:$V,'Filing Data'!$D:$D,'Benchmark Value'!$B1532),C1531)</f>
        <v>3795547633.6682878</v>
      </c>
      <c r="D1532" s="7">
        <f>SUMIFS('Filing Data'!$Z:$Z,'Filing Data'!$D:$D,'Benchmark Value'!$B1532)</f>
        <v>0</v>
      </c>
      <c r="E1532" s="16">
        <f t="shared" si="335"/>
        <v>-115500880.00911279</v>
      </c>
      <c r="F1532" s="10">
        <f>SUM(D$11:D1531)</f>
        <v>-107051256.94487154</v>
      </c>
      <c r="G1532" s="10">
        <f t="shared" si="328"/>
        <v>366</v>
      </c>
      <c r="H1532" s="7">
        <f t="shared" si="336"/>
        <v>-315576.17488828633</v>
      </c>
      <c r="I1532" s="16">
        <f>SUMIFS('Filing Data'!$X:$X,'Filing Data'!$D:$D,'Benchmark Value'!$B1532)</f>
        <v>0</v>
      </c>
      <c r="J1532" s="16">
        <f t="shared" si="332"/>
        <v>141156307.4039984</v>
      </c>
      <c r="K1532" s="10">
        <f>SUM(I$11:I1531)</f>
        <v>200197540.60438377</v>
      </c>
      <c r="L1532" s="27">
        <f t="shared" si="329"/>
        <v>366</v>
      </c>
      <c r="M1532" s="7">
        <f t="shared" si="337"/>
        <v>385672.97104917595</v>
      </c>
      <c r="N1532" s="7">
        <f>IF(ISNA(VLOOKUP(B1532,'Distribution Data'!$G:$H,2,FALSE)),0,VLOOKUP(B1532,'Distribution Data'!$G:$H,2,FALSE))</f>
        <v>0</v>
      </c>
      <c r="O1532" s="16">
        <f>IF(ISNA(INDEX($C1531:$C$3618,MATCH(TRUE,INDEX($C1531:$C$3618&lt;&gt;$C1531,0),0))), O1531, INDEX($C1531:$C$3618,MATCH(TRUE,INDEX($C1531:$C$3618&lt;&gt;$C1531,0),0)))</f>
        <v>3995313298.5981975</v>
      </c>
      <c r="P1532" s="16">
        <f t="shared" si="327"/>
        <v>3795547633.6682878</v>
      </c>
      <c r="Q1532" s="27">
        <f t="shared" si="333"/>
        <v>88</v>
      </c>
      <c r="R1532" s="7">
        <f t="shared" si="338"/>
        <v>2270064.3742035194</v>
      </c>
      <c r="S1532" s="7">
        <f t="shared" si="330"/>
        <v>1568815.2282660571</v>
      </c>
      <c r="T1532" s="5">
        <f>VLOOKUP($B1532,'Benchmark Data'!$A:$B,2,FALSE)</f>
        <v>15.23</v>
      </c>
      <c r="U1532" s="12">
        <f t="shared" si="339"/>
        <v>-1.2398201228112945E-2</v>
      </c>
      <c r="V1532" s="7">
        <f t="shared" si="340"/>
        <v>3748583731.1131592</v>
      </c>
    </row>
    <row r="1533" spans="1:22" x14ac:dyDescent="0.25">
      <c r="A1533" s="5">
        <f t="shared" si="331"/>
        <v>2008</v>
      </c>
      <c r="B1533" s="6">
        <f t="shared" si="334"/>
        <v>39473</v>
      </c>
      <c r="C1533" s="7">
        <f>MAX(SUMIFS('Filing Data'!$V:$V,'Filing Data'!$D:$D,'Benchmark Value'!$B1533),C1532)</f>
        <v>3795547633.6682878</v>
      </c>
      <c r="D1533" s="7">
        <f>SUMIFS('Filing Data'!$Z:$Z,'Filing Data'!$D:$D,'Benchmark Value'!$B1533)</f>
        <v>0</v>
      </c>
      <c r="E1533" s="16">
        <f t="shared" si="335"/>
        <v>-115500880.00911279</v>
      </c>
      <c r="F1533" s="10">
        <f>SUM(D$11:D1532)</f>
        <v>-107051256.94487154</v>
      </c>
      <c r="G1533" s="10">
        <f t="shared" si="328"/>
        <v>366</v>
      </c>
      <c r="H1533" s="7">
        <f t="shared" si="336"/>
        <v>-315576.17488828633</v>
      </c>
      <c r="I1533" s="16">
        <f>SUMIFS('Filing Data'!$X:$X,'Filing Data'!$D:$D,'Benchmark Value'!$B1533)</f>
        <v>0</v>
      </c>
      <c r="J1533" s="16">
        <f t="shared" si="332"/>
        <v>141156307.4039984</v>
      </c>
      <c r="K1533" s="10">
        <f>SUM(I$11:I1532)</f>
        <v>200197540.60438377</v>
      </c>
      <c r="L1533" s="27">
        <f t="shared" si="329"/>
        <v>366</v>
      </c>
      <c r="M1533" s="7">
        <f t="shared" si="337"/>
        <v>385672.97104917595</v>
      </c>
      <c r="N1533" s="7">
        <f>IF(ISNA(VLOOKUP(B1533,'Distribution Data'!$G:$H,2,FALSE)),0,VLOOKUP(B1533,'Distribution Data'!$G:$H,2,FALSE))</f>
        <v>0</v>
      </c>
      <c r="O1533" s="16">
        <f>IF(ISNA(INDEX($C1532:$C$3618,MATCH(TRUE,INDEX($C1532:$C$3618&lt;&gt;$C1532,0),0))), O1532, INDEX($C1532:$C$3618,MATCH(TRUE,INDEX($C1532:$C$3618&lt;&gt;$C1532,0),0)))</f>
        <v>3995313298.5981975</v>
      </c>
      <c r="P1533" s="16">
        <f t="shared" ref="P1533:P1596" si="341">C1532</f>
        <v>3795547633.6682878</v>
      </c>
      <c r="Q1533" s="27">
        <f t="shared" si="333"/>
        <v>88</v>
      </c>
      <c r="R1533" s="7">
        <f t="shared" si="338"/>
        <v>2270064.3742035194</v>
      </c>
      <c r="S1533" s="7">
        <f t="shared" si="330"/>
        <v>1568815.2282660571</v>
      </c>
      <c r="T1533" s="5">
        <f>VLOOKUP($B1533,'Benchmark Data'!$A:$B,2,FALSE)</f>
        <v>15.23</v>
      </c>
      <c r="U1533" s="12">
        <f t="shared" si="339"/>
        <v>0</v>
      </c>
      <c r="V1533" s="7">
        <f t="shared" si="340"/>
        <v>3750152546.3414254</v>
      </c>
    </row>
    <row r="1534" spans="1:22" x14ac:dyDescent="0.25">
      <c r="A1534" s="5">
        <f t="shared" si="331"/>
        <v>2008</v>
      </c>
      <c r="B1534" s="6">
        <f t="shared" si="334"/>
        <v>39474</v>
      </c>
      <c r="C1534" s="7">
        <f>MAX(SUMIFS('Filing Data'!$V:$V,'Filing Data'!$D:$D,'Benchmark Value'!$B1534),C1533)</f>
        <v>3795547633.6682878</v>
      </c>
      <c r="D1534" s="7">
        <f>SUMIFS('Filing Data'!$Z:$Z,'Filing Data'!$D:$D,'Benchmark Value'!$B1534)</f>
        <v>0</v>
      </c>
      <c r="E1534" s="16">
        <f t="shared" si="335"/>
        <v>-115500880.00911279</v>
      </c>
      <c r="F1534" s="10">
        <f>SUM(D$11:D1533)</f>
        <v>-107051256.94487154</v>
      </c>
      <c r="G1534" s="10">
        <f t="shared" si="328"/>
        <v>366</v>
      </c>
      <c r="H1534" s="7">
        <f t="shared" si="336"/>
        <v>-315576.17488828633</v>
      </c>
      <c r="I1534" s="16">
        <f>SUMIFS('Filing Data'!$X:$X,'Filing Data'!$D:$D,'Benchmark Value'!$B1534)</f>
        <v>0</v>
      </c>
      <c r="J1534" s="16">
        <f t="shared" si="332"/>
        <v>141156307.4039984</v>
      </c>
      <c r="K1534" s="10">
        <f>SUM(I$11:I1533)</f>
        <v>200197540.60438377</v>
      </c>
      <c r="L1534" s="27">
        <f t="shared" si="329"/>
        <v>366</v>
      </c>
      <c r="M1534" s="7">
        <f t="shared" si="337"/>
        <v>385672.97104917595</v>
      </c>
      <c r="N1534" s="7">
        <f>IF(ISNA(VLOOKUP(B1534,'Distribution Data'!$G:$H,2,FALSE)),0,VLOOKUP(B1534,'Distribution Data'!$G:$H,2,FALSE))</f>
        <v>0</v>
      </c>
      <c r="O1534" s="16">
        <f>IF(ISNA(INDEX($C1533:$C$3618,MATCH(TRUE,INDEX($C1533:$C$3618&lt;&gt;$C1533,0),0))), O1533, INDEX($C1533:$C$3618,MATCH(TRUE,INDEX($C1533:$C$3618&lt;&gt;$C1533,0),0)))</f>
        <v>3995313298.5981975</v>
      </c>
      <c r="P1534" s="16">
        <f t="shared" si="341"/>
        <v>3795547633.6682878</v>
      </c>
      <c r="Q1534" s="27">
        <f t="shared" si="333"/>
        <v>88</v>
      </c>
      <c r="R1534" s="7">
        <f t="shared" si="338"/>
        <v>2270064.3742035194</v>
      </c>
      <c r="S1534" s="7">
        <f t="shared" si="330"/>
        <v>1568815.2282660571</v>
      </c>
      <c r="T1534" s="5">
        <f>VLOOKUP($B1534,'Benchmark Data'!$A:$B,2,FALSE)</f>
        <v>15.23</v>
      </c>
      <c r="U1534" s="12">
        <f t="shared" si="339"/>
        <v>0</v>
      </c>
      <c r="V1534" s="7">
        <f t="shared" si="340"/>
        <v>3751721361.5696917</v>
      </c>
    </row>
    <row r="1535" spans="1:22" x14ac:dyDescent="0.25">
      <c r="A1535" s="5">
        <f t="shared" si="331"/>
        <v>2008</v>
      </c>
      <c r="B1535" s="6">
        <f t="shared" si="334"/>
        <v>39475</v>
      </c>
      <c r="C1535" s="7">
        <f>MAX(SUMIFS('Filing Data'!$V:$V,'Filing Data'!$D:$D,'Benchmark Value'!$B1535),C1534)</f>
        <v>3795547633.6682878</v>
      </c>
      <c r="D1535" s="7">
        <f>SUMIFS('Filing Data'!$Z:$Z,'Filing Data'!$D:$D,'Benchmark Value'!$B1535)</f>
        <v>0</v>
      </c>
      <c r="E1535" s="16">
        <f t="shared" si="335"/>
        <v>-115500880.00911279</v>
      </c>
      <c r="F1535" s="10">
        <f>SUM(D$11:D1534)</f>
        <v>-107051256.94487154</v>
      </c>
      <c r="G1535" s="10">
        <f t="shared" si="328"/>
        <v>366</v>
      </c>
      <c r="H1535" s="7">
        <f t="shared" si="336"/>
        <v>-315576.17488828633</v>
      </c>
      <c r="I1535" s="16">
        <f>SUMIFS('Filing Data'!$X:$X,'Filing Data'!$D:$D,'Benchmark Value'!$B1535)</f>
        <v>0</v>
      </c>
      <c r="J1535" s="16">
        <f t="shared" si="332"/>
        <v>141156307.4039984</v>
      </c>
      <c r="K1535" s="10">
        <f>SUM(I$11:I1534)</f>
        <v>200197540.60438377</v>
      </c>
      <c r="L1535" s="27">
        <f t="shared" si="329"/>
        <v>366</v>
      </c>
      <c r="M1535" s="7">
        <f t="shared" si="337"/>
        <v>385672.97104917595</v>
      </c>
      <c r="N1535" s="7">
        <f>IF(ISNA(VLOOKUP(B1535,'Distribution Data'!$G:$H,2,FALSE)),0,VLOOKUP(B1535,'Distribution Data'!$G:$H,2,FALSE))</f>
        <v>0</v>
      </c>
      <c r="O1535" s="16">
        <f>IF(ISNA(INDEX($C1534:$C$3618,MATCH(TRUE,INDEX($C1534:$C$3618&lt;&gt;$C1534,0),0))), O1534, INDEX($C1534:$C$3618,MATCH(TRUE,INDEX($C1534:$C$3618&lt;&gt;$C1534,0),0)))</f>
        <v>3995313298.5981975</v>
      </c>
      <c r="P1535" s="16">
        <f t="shared" si="341"/>
        <v>3795547633.6682878</v>
      </c>
      <c r="Q1535" s="27">
        <f t="shared" si="333"/>
        <v>88</v>
      </c>
      <c r="R1535" s="7">
        <f t="shared" si="338"/>
        <v>2270064.3742035194</v>
      </c>
      <c r="S1535" s="7">
        <f t="shared" si="330"/>
        <v>1568815.2282660571</v>
      </c>
      <c r="T1535" s="5">
        <f>VLOOKUP($B1535,'Benchmark Data'!$A:$B,2,FALSE)</f>
        <v>15.77</v>
      </c>
      <c r="U1535" s="12">
        <f t="shared" si="339"/>
        <v>3.4842234067876586E-2</v>
      </c>
      <c r="V1535" s="7">
        <f t="shared" si="340"/>
        <v>3886312470.6421885</v>
      </c>
    </row>
    <row r="1536" spans="1:22" x14ac:dyDescent="0.25">
      <c r="A1536" s="5">
        <f t="shared" si="331"/>
        <v>2008</v>
      </c>
      <c r="B1536" s="6">
        <f t="shared" si="334"/>
        <v>39476</v>
      </c>
      <c r="C1536" s="7">
        <f>MAX(SUMIFS('Filing Data'!$V:$V,'Filing Data'!$D:$D,'Benchmark Value'!$B1536),C1535)</f>
        <v>3795547633.6682878</v>
      </c>
      <c r="D1536" s="7">
        <f>SUMIFS('Filing Data'!$Z:$Z,'Filing Data'!$D:$D,'Benchmark Value'!$B1536)</f>
        <v>0</v>
      </c>
      <c r="E1536" s="16">
        <f t="shared" si="335"/>
        <v>-115500880.00911279</v>
      </c>
      <c r="F1536" s="10">
        <f>SUM(D$11:D1535)</f>
        <v>-107051256.94487154</v>
      </c>
      <c r="G1536" s="10">
        <f t="shared" si="328"/>
        <v>366</v>
      </c>
      <c r="H1536" s="7">
        <f t="shared" si="336"/>
        <v>-315576.17488828633</v>
      </c>
      <c r="I1536" s="16">
        <f>SUMIFS('Filing Data'!$X:$X,'Filing Data'!$D:$D,'Benchmark Value'!$B1536)</f>
        <v>0</v>
      </c>
      <c r="J1536" s="16">
        <f t="shared" si="332"/>
        <v>141156307.4039984</v>
      </c>
      <c r="K1536" s="10">
        <f>SUM(I$11:I1535)</f>
        <v>200197540.60438377</v>
      </c>
      <c r="L1536" s="27">
        <f t="shared" si="329"/>
        <v>366</v>
      </c>
      <c r="M1536" s="7">
        <f t="shared" si="337"/>
        <v>385672.97104917595</v>
      </c>
      <c r="N1536" s="7">
        <f>IF(ISNA(VLOOKUP(B1536,'Distribution Data'!$G:$H,2,FALSE)),0,VLOOKUP(B1536,'Distribution Data'!$G:$H,2,FALSE))</f>
        <v>0</v>
      </c>
      <c r="O1536" s="16">
        <f>IF(ISNA(INDEX($C1535:$C$3618,MATCH(TRUE,INDEX($C1535:$C$3618&lt;&gt;$C1535,0),0))), O1535, INDEX($C1535:$C$3618,MATCH(TRUE,INDEX($C1535:$C$3618&lt;&gt;$C1535,0),0)))</f>
        <v>3995313298.5981975</v>
      </c>
      <c r="P1536" s="16">
        <f t="shared" si="341"/>
        <v>3795547633.6682878</v>
      </c>
      <c r="Q1536" s="27">
        <f t="shared" si="333"/>
        <v>88</v>
      </c>
      <c r="R1536" s="7">
        <f t="shared" si="338"/>
        <v>2270064.3742035194</v>
      </c>
      <c r="S1536" s="7">
        <f t="shared" si="330"/>
        <v>1568815.2282660571</v>
      </c>
      <c r="T1536" s="5">
        <f>VLOOKUP($B1536,'Benchmark Data'!$A:$B,2,FALSE)</f>
        <v>15.63</v>
      </c>
      <c r="U1536" s="12">
        <f t="shared" si="339"/>
        <v>-8.9172565415616793E-3</v>
      </c>
      <c r="V1536" s="7">
        <f t="shared" si="340"/>
        <v>3853380097.1646905</v>
      </c>
    </row>
    <row r="1537" spans="1:22" x14ac:dyDescent="0.25">
      <c r="A1537" s="5">
        <f t="shared" si="331"/>
        <v>2008</v>
      </c>
      <c r="B1537" s="6">
        <f t="shared" si="334"/>
        <v>39477</v>
      </c>
      <c r="C1537" s="7">
        <f>MAX(SUMIFS('Filing Data'!$V:$V,'Filing Data'!$D:$D,'Benchmark Value'!$B1537),C1536)</f>
        <v>3795547633.6682878</v>
      </c>
      <c r="D1537" s="7">
        <f>SUMIFS('Filing Data'!$Z:$Z,'Filing Data'!$D:$D,'Benchmark Value'!$B1537)</f>
        <v>0</v>
      </c>
      <c r="E1537" s="16">
        <f t="shared" si="335"/>
        <v>-115500880.00911279</v>
      </c>
      <c r="F1537" s="10">
        <f>SUM(D$11:D1536)</f>
        <v>-107051256.94487154</v>
      </c>
      <c r="G1537" s="10">
        <f t="shared" si="328"/>
        <v>366</v>
      </c>
      <c r="H1537" s="7">
        <f t="shared" si="336"/>
        <v>-315576.17488828633</v>
      </c>
      <c r="I1537" s="16">
        <f>SUMIFS('Filing Data'!$X:$X,'Filing Data'!$D:$D,'Benchmark Value'!$B1537)</f>
        <v>0</v>
      </c>
      <c r="J1537" s="16">
        <f t="shared" si="332"/>
        <v>141156307.4039984</v>
      </c>
      <c r="K1537" s="10">
        <f>SUM(I$11:I1536)</f>
        <v>200197540.60438377</v>
      </c>
      <c r="L1537" s="27">
        <f t="shared" si="329"/>
        <v>366</v>
      </c>
      <c r="M1537" s="7">
        <f t="shared" si="337"/>
        <v>385672.97104917595</v>
      </c>
      <c r="N1537" s="7">
        <f>IF(ISNA(VLOOKUP(B1537,'Distribution Data'!$G:$H,2,FALSE)),0,VLOOKUP(B1537,'Distribution Data'!$G:$H,2,FALSE))</f>
        <v>0</v>
      </c>
      <c r="O1537" s="16">
        <f>IF(ISNA(INDEX($C1536:$C$3618,MATCH(TRUE,INDEX($C1536:$C$3618&lt;&gt;$C1536,0),0))), O1536, INDEX($C1536:$C$3618,MATCH(TRUE,INDEX($C1536:$C$3618&lt;&gt;$C1536,0),0)))</f>
        <v>3995313298.5981975</v>
      </c>
      <c r="P1537" s="16">
        <f t="shared" si="341"/>
        <v>3795547633.6682878</v>
      </c>
      <c r="Q1537" s="27">
        <f t="shared" si="333"/>
        <v>88</v>
      </c>
      <c r="R1537" s="7">
        <f t="shared" si="338"/>
        <v>2270064.3742035194</v>
      </c>
      <c r="S1537" s="7">
        <f t="shared" si="330"/>
        <v>1568815.2282660571</v>
      </c>
      <c r="T1537" s="5">
        <f>VLOOKUP($B1537,'Benchmark Data'!$A:$B,2,FALSE)</f>
        <v>15.31</v>
      </c>
      <c r="U1537" s="12">
        <f t="shared" si="339"/>
        <v>-2.0685934763792869E-2</v>
      </c>
      <c r="V1537" s="7">
        <f t="shared" si="340"/>
        <v>3776056933.4362898</v>
      </c>
    </row>
    <row r="1538" spans="1:22" x14ac:dyDescent="0.25">
      <c r="A1538" s="5">
        <f t="shared" si="331"/>
        <v>2008</v>
      </c>
      <c r="B1538" s="6">
        <f t="shared" si="334"/>
        <v>39478</v>
      </c>
      <c r="C1538" s="7">
        <f>MAX(SUMIFS('Filing Data'!$V:$V,'Filing Data'!$D:$D,'Benchmark Value'!$B1538),C1537)</f>
        <v>3795547633.6682878</v>
      </c>
      <c r="D1538" s="7">
        <f>SUMIFS('Filing Data'!$Z:$Z,'Filing Data'!$D:$D,'Benchmark Value'!$B1538)</f>
        <v>0</v>
      </c>
      <c r="E1538" s="16">
        <f t="shared" si="335"/>
        <v>-115500880.00911279</v>
      </c>
      <c r="F1538" s="10">
        <f>SUM(D$11:D1537)</f>
        <v>-107051256.94487154</v>
      </c>
      <c r="G1538" s="10">
        <f t="shared" si="328"/>
        <v>366</v>
      </c>
      <c r="H1538" s="7">
        <f t="shared" si="336"/>
        <v>-315576.17488828633</v>
      </c>
      <c r="I1538" s="16">
        <f>SUMIFS('Filing Data'!$X:$X,'Filing Data'!$D:$D,'Benchmark Value'!$B1538)</f>
        <v>0</v>
      </c>
      <c r="J1538" s="16">
        <f t="shared" si="332"/>
        <v>141156307.4039984</v>
      </c>
      <c r="K1538" s="10">
        <f>SUM(I$11:I1537)</f>
        <v>200197540.60438377</v>
      </c>
      <c r="L1538" s="27">
        <f t="shared" si="329"/>
        <v>366</v>
      </c>
      <c r="M1538" s="7">
        <f t="shared" si="337"/>
        <v>385672.97104917595</v>
      </c>
      <c r="N1538" s="7">
        <f>IF(ISNA(VLOOKUP(B1538,'Distribution Data'!$G:$H,2,FALSE)),0,VLOOKUP(B1538,'Distribution Data'!$G:$H,2,FALSE))</f>
        <v>0</v>
      </c>
      <c r="O1538" s="16">
        <f>IF(ISNA(INDEX($C1537:$C$3618,MATCH(TRUE,INDEX($C1537:$C$3618&lt;&gt;$C1537,0),0))), O1537, INDEX($C1537:$C$3618,MATCH(TRUE,INDEX($C1537:$C$3618&lt;&gt;$C1537,0),0)))</f>
        <v>3995313298.5981975</v>
      </c>
      <c r="P1538" s="16">
        <f t="shared" si="341"/>
        <v>3795547633.6682878</v>
      </c>
      <c r="Q1538" s="27">
        <f t="shared" si="333"/>
        <v>88</v>
      </c>
      <c r="R1538" s="7">
        <f t="shared" si="338"/>
        <v>2270064.3742035194</v>
      </c>
      <c r="S1538" s="7">
        <f t="shared" si="330"/>
        <v>1568815.2282660571</v>
      </c>
      <c r="T1538" s="5">
        <f>VLOOKUP($B1538,'Benchmark Data'!$A:$B,2,FALSE)</f>
        <v>15.62</v>
      </c>
      <c r="U1538" s="12">
        <f t="shared" si="339"/>
        <v>2.0045934741947463E-2</v>
      </c>
      <c r="V1538" s="7">
        <f t="shared" si="340"/>
        <v>3854084118.969275</v>
      </c>
    </row>
    <row r="1539" spans="1:22" x14ac:dyDescent="0.25">
      <c r="A1539" s="5">
        <f t="shared" si="331"/>
        <v>2008</v>
      </c>
      <c r="B1539" s="6">
        <f t="shared" si="334"/>
        <v>39479</v>
      </c>
      <c r="C1539" s="7">
        <f>MAX(SUMIFS('Filing Data'!$V:$V,'Filing Data'!$D:$D,'Benchmark Value'!$B1539),C1538)</f>
        <v>3795547633.6682878</v>
      </c>
      <c r="D1539" s="7">
        <f>SUMIFS('Filing Data'!$Z:$Z,'Filing Data'!$D:$D,'Benchmark Value'!$B1539)</f>
        <v>0</v>
      </c>
      <c r="E1539" s="16">
        <f t="shared" si="335"/>
        <v>-115500880.00911279</v>
      </c>
      <c r="F1539" s="10">
        <f>SUM(D$11:D1538)</f>
        <v>-107051256.94487154</v>
      </c>
      <c r="G1539" s="10">
        <f t="shared" si="328"/>
        <v>366</v>
      </c>
      <c r="H1539" s="7">
        <f t="shared" si="336"/>
        <v>-315576.17488828633</v>
      </c>
      <c r="I1539" s="16">
        <f>SUMIFS('Filing Data'!$X:$X,'Filing Data'!$D:$D,'Benchmark Value'!$B1539)</f>
        <v>0</v>
      </c>
      <c r="J1539" s="16">
        <f t="shared" si="332"/>
        <v>141156307.4039984</v>
      </c>
      <c r="K1539" s="10">
        <f>SUM(I$11:I1538)</f>
        <v>200197540.60438377</v>
      </c>
      <c r="L1539" s="27">
        <f t="shared" si="329"/>
        <v>366</v>
      </c>
      <c r="M1539" s="7">
        <f t="shared" si="337"/>
        <v>385672.97104917595</v>
      </c>
      <c r="N1539" s="7">
        <f>IF(ISNA(VLOOKUP(B1539,'Distribution Data'!$G:$H,2,FALSE)),0,VLOOKUP(B1539,'Distribution Data'!$G:$H,2,FALSE))</f>
        <v>0</v>
      </c>
      <c r="O1539" s="16">
        <f>IF(ISNA(INDEX($C1538:$C$3618,MATCH(TRUE,INDEX($C1538:$C$3618&lt;&gt;$C1538,0),0))), O1538, INDEX($C1538:$C$3618,MATCH(TRUE,INDEX($C1538:$C$3618&lt;&gt;$C1538,0),0)))</f>
        <v>3995313298.5981975</v>
      </c>
      <c r="P1539" s="16">
        <f t="shared" si="341"/>
        <v>3795547633.6682878</v>
      </c>
      <c r="Q1539" s="27">
        <f t="shared" si="333"/>
        <v>88</v>
      </c>
      <c r="R1539" s="7">
        <f t="shared" si="338"/>
        <v>2270064.3742035194</v>
      </c>
      <c r="S1539" s="7">
        <f t="shared" si="330"/>
        <v>1568815.2282660571</v>
      </c>
      <c r="T1539" s="5">
        <f>VLOOKUP($B1539,'Benchmark Data'!$A:$B,2,FALSE)</f>
        <v>16.190000000000001</v>
      </c>
      <c r="U1539" s="12">
        <f t="shared" si="339"/>
        <v>3.5841623278003942E-2</v>
      </c>
      <c r="V1539" s="7">
        <f t="shared" si="340"/>
        <v>3996294928.2956519</v>
      </c>
    </row>
    <row r="1540" spans="1:22" x14ac:dyDescent="0.25">
      <c r="A1540" s="5">
        <f t="shared" si="331"/>
        <v>2008</v>
      </c>
      <c r="B1540" s="6">
        <f t="shared" si="334"/>
        <v>39480</v>
      </c>
      <c r="C1540" s="7">
        <f>MAX(SUMIFS('Filing Data'!$V:$V,'Filing Data'!$D:$D,'Benchmark Value'!$B1540),C1539)</f>
        <v>3795547633.6682878</v>
      </c>
      <c r="D1540" s="7">
        <f>SUMIFS('Filing Data'!$Z:$Z,'Filing Data'!$D:$D,'Benchmark Value'!$B1540)</f>
        <v>0</v>
      </c>
      <c r="E1540" s="16">
        <f t="shared" si="335"/>
        <v>-115500880.00911279</v>
      </c>
      <c r="F1540" s="10">
        <f>SUM(D$11:D1539)</f>
        <v>-107051256.94487154</v>
      </c>
      <c r="G1540" s="10">
        <f t="shared" si="328"/>
        <v>366</v>
      </c>
      <c r="H1540" s="7">
        <f t="shared" si="336"/>
        <v>-315576.17488828633</v>
      </c>
      <c r="I1540" s="16">
        <f>SUMIFS('Filing Data'!$X:$X,'Filing Data'!$D:$D,'Benchmark Value'!$B1540)</f>
        <v>0</v>
      </c>
      <c r="J1540" s="16">
        <f t="shared" si="332"/>
        <v>141156307.4039984</v>
      </c>
      <c r="K1540" s="10">
        <f>SUM(I$11:I1539)</f>
        <v>200197540.60438377</v>
      </c>
      <c r="L1540" s="27">
        <f t="shared" si="329"/>
        <v>366</v>
      </c>
      <c r="M1540" s="7">
        <f t="shared" si="337"/>
        <v>385672.97104917595</v>
      </c>
      <c r="N1540" s="7">
        <f>IF(ISNA(VLOOKUP(B1540,'Distribution Data'!$G:$H,2,FALSE)),0,VLOOKUP(B1540,'Distribution Data'!$G:$H,2,FALSE))</f>
        <v>0</v>
      </c>
      <c r="O1540" s="16">
        <f>IF(ISNA(INDEX($C1539:$C$3618,MATCH(TRUE,INDEX($C1539:$C$3618&lt;&gt;$C1539,0),0))), O1539, INDEX($C1539:$C$3618,MATCH(TRUE,INDEX($C1539:$C$3618&lt;&gt;$C1539,0),0)))</f>
        <v>3995313298.5981975</v>
      </c>
      <c r="P1540" s="16">
        <f t="shared" si="341"/>
        <v>3795547633.6682878</v>
      </c>
      <c r="Q1540" s="27">
        <f t="shared" si="333"/>
        <v>88</v>
      </c>
      <c r="R1540" s="7">
        <f t="shared" si="338"/>
        <v>2270064.3742035194</v>
      </c>
      <c r="S1540" s="7">
        <f t="shared" si="330"/>
        <v>1568815.2282660571</v>
      </c>
      <c r="T1540" s="5">
        <f>VLOOKUP($B1540,'Benchmark Data'!$A:$B,2,FALSE)</f>
        <v>16.190000000000001</v>
      </c>
      <c r="U1540" s="12">
        <f t="shared" si="339"/>
        <v>0</v>
      </c>
      <c r="V1540" s="7">
        <f t="shared" si="340"/>
        <v>3997863743.5239182</v>
      </c>
    </row>
    <row r="1541" spans="1:22" x14ac:dyDescent="0.25">
      <c r="A1541" s="5">
        <f t="shared" si="331"/>
        <v>2008</v>
      </c>
      <c r="B1541" s="6">
        <f t="shared" si="334"/>
        <v>39481</v>
      </c>
      <c r="C1541" s="7">
        <f>MAX(SUMIFS('Filing Data'!$V:$V,'Filing Data'!$D:$D,'Benchmark Value'!$B1541),C1540)</f>
        <v>3795547633.6682878</v>
      </c>
      <c r="D1541" s="7">
        <f>SUMIFS('Filing Data'!$Z:$Z,'Filing Data'!$D:$D,'Benchmark Value'!$B1541)</f>
        <v>0</v>
      </c>
      <c r="E1541" s="16">
        <f t="shared" si="335"/>
        <v>-115500880.00911279</v>
      </c>
      <c r="F1541" s="10">
        <f>SUM(D$11:D1540)</f>
        <v>-107051256.94487154</v>
      </c>
      <c r="G1541" s="10">
        <f t="shared" si="328"/>
        <v>366</v>
      </c>
      <c r="H1541" s="7">
        <f t="shared" si="336"/>
        <v>-315576.17488828633</v>
      </c>
      <c r="I1541" s="16">
        <f>SUMIFS('Filing Data'!$X:$X,'Filing Data'!$D:$D,'Benchmark Value'!$B1541)</f>
        <v>0</v>
      </c>
      <c r="J1541" s="16">
        <f t="shared" si="332"/>
        <v>141156307.4039984</v>
      </c>
      <c r="K1541" s="10">
        <f>SUM(I$11:I1540)</f>
        <v>200197540.60438377</v>
      </c>
      <c r="L1541" s="27">
        <f t="shared" si="329"/>
        <v>366</v>
      </c>
      <c r="M1541" s="7">
        <f t="shared" si="337"/>
        <v>385672.97104917595</v>
      </c>
      <c r="N1541" s="7">
        <f>IF(ISNA(VLOOKUP(B1541,'Distribution Data'!$G:$H,2,FALSE)),0,VLOOKUP(B1541,'Distribution Data'!$G:$H,2,FALSE))</f>
        <v>0</v>
      </c>
      <c r="O1541" s="16">
        <f>IF(ISNA(INDEX($C1540:$C$3618,MATCH(TRUE,INDEX($C1540:$C$3618&lt;&gt;$C1540,0),0))), O1540, INDEX($C1540:$C$3618,MATCH(TRUE,INDEX($C1540:$C$3618&lt;&gt;$C1540,0),0)))</f>
        <v>3995313298.5981975</v>
      </c>
      <c r="P1541" s="16">
        <f t="shared" si="341"/>
        <v>3795547633.6682878</v>
      </c>
      <c r="Q1541" s="27">
        <f t="shared" si="333"/>
        <v>88</v>
      </c>
      <c r="R1541" s="7">
        <f t="shared" si="338"/>
        <v>2270064.3742035194</v>
      </c>
      <c r="S1541" s="7">
        <f t="shared" si="330"/>
        <v>1568815.2282660571</v>
      </c>
      <c r="T1541" s="5">
        <f>VLOOKUP($B1541,'Benchmark Data'!$A:$B,2,FALSE)</f>
        <v>16.190000000000001</v>
      </c>
      <c r="U1541" s="12">
        <f t="shared" si="339"/>
        <v>0</v>
      </c>
      <c r="V1541" s="7">
        <f t="shared" si="340"/>
        <v>3999432558.7521844</v>
      </c>
    </row>
    <row r="1542" spans="1:22" x14ac:dyDescent="0.25">
      <c r="A1542" s="5">
        <f t="shared" si="331"/>
        <v>2008</v>
      </c>
      <c r="B1542" s="6">
        <f t="shared" si="334"/>
        <v>39482</v>
      </c>
      <c r="C1542" s="7">
        <f>MAX(SUMIFS('Filing Data'!$V:$V,'Filing Data'!$D:$D,'Benchmark Value'!$B1542),C1541)</f>
        <v>3795547633.6682878</v>
      </c>
      <c r="D1542" s="7">
        <f>SUMIFS('Filing Data'!$Z:$Z,'Filing Data'!$D:$D,'Benchmark Value'!$B1542)</f>
        <v>0</v>
      </c>
      <c r="E1542" s="16">
        <f t="shared" si="335"/>
        <v>-115500880.00911279</v>
      </c>
      <c r="F1542" s="10">
        <f>SUM(D$11:D1541)</f>
        <v>-107051256.94487154</v>
      </c>
      <c r="G1542" s="10">
        <f t="shared" si="328"/>
        <v>366</v>
      </c>
      <c r="H1542" s="7">
        <f t="shared" si="336"/>
        <v>-315576.17488828633</v>
      </c>
      <c r="I1542" s="16">
        <f>SUMIFS('Filing Data'!$X:$X,'Filing Data'!$D:$D,'Benchmark Value'!$B1542)</f>
        <v>0</v>
      </c>
      <c r="J1542" s="16">
        <f t="shared" si="332"/>
        <v>141156307.4039984</v>
      </c>
      <c r="K1542" s="10">
        <f>SUM(I$11:I1541)</f>
        <v>200197540.60438377</v>
      </c>
      <c r="L1542" s="27">
        <f t="shared" si="329"/>
        <v>366</v>
      </c>
      <c r="M1542" s="7">
        <f t="shared" si="337"/>
        <v>385672.97104917595</v>
      </c>
      <c r="N1542" s="7">
        <f>IF(ISNA(VLOOKUP(B1542,'Distribution Data'!$G:$H,2,FALSE)),0,VLOOKUP(B1542,'Distribution Data'!$G:$H,2,FALSE))</f>
        <v>0</v>
      </c>
      <c r="O1542" s="16">
        <f>IF(ISNA(INDEX($C1541:$C$3618,MATCH(TRUE,INDEX($C1541:$C$3618&lt;&gt;$C1541,0),0))), O1541, INDEX($C1541:$C$3618,MATCH(TRUE,INDEX($C1541:$C$3618&lt;&gt;$C1541,0),0)))</f>
        <v>3995313298.5981975</v>
      </c>
      <c r="P1542" s="16">
        <f t="shared" si="341"/>
        <v>3795547633.6682878</v>
      </c>
      <c r="Q1542" s="27">
        <f t="shared" si="333"/>
        <v>88</v>
      </c>
      <c r="R1542" s="7">
        <f t="shared" si="338"/>
        <v>2270064.3742035194</v>
      </c>
      <c r="S1542" s="7">
        <f t="shared" si="330"/>
        <v>1568815.2282660571</v>
      </c>
      <c r="T1542" s="5">
        <f>VLOOKUP($B1542,'Benchmark Data'!$A:$B,2,FALSE)</f>
        <v>16.02</v>
      </c>
      <c r="U1542" s="12">
        <f t="shared" si="339"/>
        <v>-1.0555826049330759E-2</v>
      </c>
      <c r="V1542" s="7">
        <f t="shared" si="340"/>
        <v>3959006096.9583454</v>
      </c>
    </row>
    <row r="1543" spans="1:22" x14ac:dyDescent="0.25">
      <c r="A1543" s="5">
        <f t="shared" si="331"/>
        <v>2008</v>
      </c>
      <c r="B1543" s="6">
        <f t="shared" si="334"/>
        <v>39483</v>
      </c>
      <c r="C1543" s="7">
        <f>MAX(SUMIFS('Filing Data'!$V:$V,'Filing Data'!$D:$D,'Benchmark Value'!$B1543),C1542)</f>
        <v>3795547633.6682878</v>
      </c>
      <c r="D1543" s="7">
        <f>SUMIFS('Filing Data'!$Z:$Z,'Filing Data'!$D:$D,'Benchmark Value'!$B1543)</f>
        <v>0</v>
      </c>
      <c r="E1543" s="16">
        <f t="shared" si="335"/>
        <v>-115500880.00911279</v>
      </c>
      <c r="F1543" s="10">
        <f>SUM(D$11:D1542)</f>
        <v>-107051256.94487154</v>
      </c>
      <c r="G1543" s="10">
        <f t="shared" si="328"/>
        <v>366</v>
      </c>
      <c r="H1543" s="7">
        <f t="shared" si="336"/>
        <v>-315576.17488828633</v>
      </c>
      <c r="I1543" s="16">
        <f>SUMIFS('Filing Data'!$X:$X,'Filing Data'!$D:$D,'Benchmark Value'!$B1543)</f>
        <v>0</v>
      </c>
      <c r="J1543" s="16">
        <f t="shared" si="332"/>
        <v>141156307.4039984</v>
      </c>
      <c r="K1543" s="10">
        <f>SUM(I$11:I1542)</f>
        <v>200197540.60438377</v>
      </c>
      <c r="L1543" s="27">
        <f t="shared" si="329"/>
        <v>366</v>
      </c>
      <c r="M1543" s="7">
        <f t="shared" si="337"/>
        <v>385672.97104917595</v>
      </c>
      <c r="N1543" s="7">
        <f>IF(ISNA(VLOOKUP(B1543,'Distribution Data'!$G:$H,2,FALSE)),0,VLOOKUP(B1543,'Distribution Data'!$G:$H,2,FALSE))</f>
        <v>0</v>
      </c>
      <c r="O1543" s="16">
        <f>IF(ISNA(INDEX($C1542:$C$3618,MATCH(TRUE,INDEX($C1542:$C$3618&lt;&gt;$C1542,0),0))), O1542, INDEX($C1542:$C$3618,MATCH(TRUE,INDEX($C1542:$C$3618&lt;&gt;$C1542,0),0)))</f>
        <v>3995313298.5981975</v>
      </c>
      <c r="P1543" s="16">
        <f t="shared" si="341"/>
        <v>3795547633.6682878</v>
      </c>
      <c r="Q1543" s="27">
        <f t="shared" si="333"/>
        <v>88</v>
      </c>
      <c r="R1543" s="7">
        <f t="shared" si="338"/>
        <v>2270064.3742035194</v>
      </c>
      <c r="S1543" s="7">
        <f t="shared" si="330"/>
        <v>1568815.2282660571</v>
      </c>
      <c r="T1543" s="5">
        <f>VLOOKUP($B1543,'Benchmark Data'!$A:$B,2,FALSE)</f>
        <v>15.42</v>
      </c>
      <c r="U1543" s="12">
        <f t="shared" si="339"/>
        <v>-3.8172573505029714E-2</v>
      </c>
      <c r="V1543" s="7">
        <f t="shared" si="340"/>
        <v>3812297530.2780595</v>
      </c>
    </row>
    <row r="1544" spans="1:22" x14ac:dyDescent="0.25">
      <c r="A1544" s="5">
        <f t="shared" si="331"/>
        <v>2008</v>
      </c>
      <c r="B1544" s="6">
        <f t="shared" si="334"/>
        <v>39484</v>
      </c>
      <c r="C1544" s="7">
        <f>MAX(SUMIFS('Filing Data'!$V:$V,'Filing Data'!$D:$D,'Benchmark Value'!$B1544),C1543)</f>
        <v>3795547633.6682878</v>
      </c>
      <c r="D1544" s="7">
        <f>SUMIFS('Filing Data'!$Z:$Z,'Filing Data'!$D:$D,'Benchmark Value'!$B1544)</f>
        <v>0</v>
      </c>
      <c r="E1544" s="16">
        <f t="shared" si="335"/>
        <v>-115500880.00911279</v>
      </c>
      <c r="F1544" s="10">
        <f>SUM(D$11:D1543)</f>
        <v>-107051256.94487154</v>
      </c>
      <c r="G1544" s="10">
        <f t="shared" si="328"/>
        <v>366</v>
      </c>
      <c r="H1544" s="7">
        <f t="shared" si="336"/>
        <v>-315576.17488828633</v>
      </c>
      <c r="I1544" s="16">
        <f>SUMIFS('Filing Data'!$X:$X,'Filing Data'!$D:$D,'Benchmark Value'!$B1544)</f>
        <v>0</v>
      </c>
      <c r="J1544" s="16">
        <f t="shared" si="332"/>
        <v>141156307.4039984</v>
      </c>
      <c r="K1544" s="10">
        <f>SUM(I$11:I1543)</f>
        <v>200197540.60438377</v>
      </c>
      <c r="L1544" s="27">
        <f t="shared" si="329"/>
        <v>366</v>
      </c>
      <c r="M1544" s="7">
        <f t="shared" si="337"/>
        <v>385672.97104917595</v>
      </c>
      <c r="N1544" s="7">
        <f>IF(ISNA(VLOOKUP(B1544,'Distribution Data'!$G:$H,2,FALSE)),0,VLOOKUP(B1544,'Distribution Data'!$G:$H,2,FALSE))</f>
        <v>0</v>
      </c>
      <c r="O1544" s="16">
        <f>IF(ISNA(INDEX($C1543:$C$3618,MATCH(TRUE,INDEX($C1543:$C$3618&lt;&gt;$C1543,0),0))), O1543, INDEX($C1543:$C$3618,MATCH(TRUE,INDEX($C1543:$C$3618&lt;&gt;$C1543,0),0)))</f>
        <v>3995313298.5981975</v>
      </c>
      <c r="P1544" s="16">
        <f t="shared" si="341"/>
        <v>3795547633.6682878</v>
      </c>
      <c r="Q1544" s="27">
        <f t="shared" si="333"/>
        <v>88</v>
      </c>
      <c r="R1544" s="7">
        <f t="shared" si="338"/>
        <v>2270064.3742035194</v>
      </c>
      <c r="S1544" s="7">
        <f t="shared" si="330"/>
        <v>1568815.2282660571</v>
      </c>
      <c r="T1544" s="5">
        <f>VLOOKUP($B1544,'Benchmark Data'!$A:$B,2,FALSE)</f>
        <v>15.17</v>
      </c>
      <c r="U1544" s="12">
        <f t="shared" si="339"/>
        <v>-1.6345574774742605E-2</v>
      </c>
      <c r="V1544" s="7">
        <f t="shared" si="340"/>
        <v>3752058668.2968888</v>
      </c>
    </row>
    <row r="1545" spans="1:22" x14ac:dyDescent="0.25">
      <c r="A1545" s="5">
        <f t="shared" si="331"/>
        <v>2008</v>
      </c>
      <c r="B1545" s="6">
        <f t="shared" si="334"/>
        <v>39485</v>
      </c>
      <c r="C1545" s="7">
        <f>MAX(SUMIFS('Filing Data'!$V:$V,'Filing Data'!$D:$D,'Benchmark Value'!$B1545),C1544)</f>
        <v>3795547633.6682878</v>
      </c>
      <c r="D1545" s="7">
        <f>SUMIFS('Filing Data'!$Z:$Z,'Filing Data'!$D:$D,'Benchmark Value'!$B1545)</f>
        <v>0</v>
      </c>
      <c r="E1545" s="16">
        <f t="shared" si="335"/>
        <v>-115500880.00911279</v>
      </c>
      <c r="F1545" s="10">
        <f>SUM(D$11:D1544)</f>
        <v>-107051256.94487154</v>
      </c>
      <c r="G1545" s="10">
        <f t="shared" si="328"/>
        <v>366</v>
      </c>
      <c r="H1545" s="7">
        <f t="shared" si="336"/>
        <v>-315576.17488828633</v>
      </c>
      <c r="I1545" s="16">
        <f>SUMIFS('Filing Data'!$X:$X,'Filing Data'!$D:$D,'Benchmark Value'!$B1545)</f>
        <v>0</v>
      </c>
      <c r="J1545" s="16">
        <f t="shared" si="332"/>
        <v>141156307.4039984</v>
      </c>
      <c r="K1545" s="10">
        <f>SUM(I$11:I1544)</f>
        <v>200197540.60438377</v>
      </c>
      <c r="L1545" s="27">
        <f t="shared" si="329"/>
        <v>366</v>
      </c>
      <c r="M1545" s="7">
        <f t="shared" si="337"/>
        <v>385672.97104917595</v>
      </c>
      <c r="N1545" s="7">
        <f>IF(ISNA(VLOOKUP(B1545,'Distribution Data'!$G:$H,2,FALSE)),0,VLOOKUP(B1545,'Distribution Data'!$G:$H,2,FALSE))</f>
        <v>0</v>
      </c>
      <c r="O1545" s="16">
        <f>IF(ISNA(INDEX($C1544:$C$3618,MATCH(TRUE,INDEX($C1544:$C$3618&lt;&gt;$C1544,0),0))), O1544, INDEX($C1544:$C$3618,MATCH(TRUE,INDEX($C1544:$C$3618&lt;&gt;$C1544,0),0)))</f>
        <v>3995313298.5981975</v>
      </c>
      <c r="P1545" s="16">
        <f t="shared" si="341"/>
        <v>3795547633.6682878</v>
      </c>
      <c r="Q1545" s="27">
        <f t="shared" si="333"/>
        <v>88</v>
      </c>
      <c r="R1545" s="7">
        <f t="shared" si="338"/>
        <v>2270064.3742035194</v>
      </c>
      <c r="S1545" s="7">
        <f t="shared" si="330"/>
        <v>1568815.2282660571</v>
      </c>
      <c r="T1545" s="5">
        <f>VLOOKUP($B1545,'Benchmark Data'!$A:$B,2,FALSE)</f>
        <v>15.53</v>
      </c>
      <c r="U1545" s="12">
        <f t="shared" si="339"/>
        <v>2.3453843800154806E-2</v>
      </c>
      <c r="V1545" s="7">
        <f t="shared" si="340"/>
        <v>3842667768.3364196</v>
      </c>
    </row>
    <row r="1546" spans="1:22" x14ac:dyDescent="0.25">
      <c r="A1546" s="5">
        <f t="shared" si="331"/>
        <v>2008</v>
      </c>
      <c r="B1546" s="6">
        <f t="shared" si="334"/>
        <v>39486</v>
      </c>
      <c r="C1546" s="7">
        <f>MAX(SUMIFS('Filing Data'!$V:$V,'Filing Data'!$D:$D,'Benchmark Value'!$B1546),C1545)</f>
        <v>3795547633.6682878</v>
      </c>
      <c r="D1546" s="7">
        <f>SUMIFS('Filing Data'!$Z:$Z,'Filing Data'!$D:$D,'Benchmark Value'!$B1546)</f>
        <v>0</v>
      </c>
      <c r="E1546" s="16">
        <f t="shared" si="335"/>
        <v>-115500880.00911279</v>
      </c>
      <c r="F1546" s="10">
        <f>SUM(D$11:D1545)</f>
        <v>-107051256.94487154</v>
      </c>
      <c r="G1546" s="10">
        <f t="shared" si="328"/>
        <v>366</v>
      </c>
      <c r="H1546" s="7">
        <f t="shared" si="336"/>
        <v>-315576.17488828633</v>
      </c>
      <c r="I1546" s="16">
        <f>SUMIFS('Filing Data'!$X:$X,'Filing Data'!$D:$D,'Benchmark Value'!$B1546)</f>
        <v>0</v>
      </c>
      <c r="J1546" s="16">
        <f t="shared" si="332"/>
        <v>141156307.4039984</v>
      </c>
      <c r="K1546" s="10">
        <f>SUM(I$11:I1545)</f>
        <v>200197540.60438377</v>
      </c>
      <c r="L1546" s="27">
        <f t="shared" si="329"/>
        <v>366</v>
      </c>
      <c r="M1546" s="7">
        <f t="shared" si="337"/>
        <v>385672.97104917595</v>
      </c>
      <c r="N1546" s="7">
        <f>IF(ISNA(VLOOKUP(B1546,'Distribution Data'!$G:$H,2,FALSE)),0,VLOOKUP(B1546,'Distribution Data'!$G:$H,2,FALSE))</f>
        <v>0</v>
      </c>
      <c r="O1546" s="16">
        <f>IF(ISNA(INDEX($C1545:$C$3618,MATCH(TRUE,INDEX($C1545:$C$3618&lt;&gt;$C1545,0),0))), O1545, INDEX($C1545:$C$3618,MATCH(TRUE,INDEX($C1545:$C$3618&lt;&gt;$C1545,0),0)))</f>
        <v>3995313298.5981975</v>
      </c>
      <c r="P1546" s="16">
        <f t="shared" si="341"/>
        <v>3795547633.6682878</v>
      </c>
      <c r="Q1546" s="27">
        <f t="shared" si="333"/>
        <v>88</v>
      </c>
      <c r="R1546" s="7">
        <f t="shared" si="338"/>
        <v>2270064.3742035194</v>
      </c>
      <c r="S1546" s="7">
        <f t="shared" si="330"/>
        <v>1568815.2282660571</v>
      </c>
      <c r="T1546" s="5">
        <f>VLOOKUP($B1546,'Benchmark Data'!$A:$B,2,FALSE)</f>
        <v>15.03</v>
      </c>
      <c r="U1546" s="12">
        <f t="shared" si="339"/>
        <v>-3.2725433395712579E-2</v>
      </c>
      <c r="V1546" s="7">
        <f t="shared" si="340"/>
        <v>3720519012.1436806</v>
      </c>
    </row>
    <row r="1547" spans="1:22" x14ac:dyDescent="0.25">
      <c r="A1547" s="5">
        <f t="shared" si="331"/>
        <v>2008</v>
      </c>
      <c r="B1547" s="6">
        <f t="shared" si="334"/>
        <v>39487</v>
      </c>
      <c r="C1547" s="7">
        <f>MAX(SUMIFS('Filing Data'!$V:$V,'Filing Data'!$D:$D,'Benchmark Value'!$B1547),C1546)</f>
        <v>3795547633.6682878</v>
      </c>
      <c r="D1547" s="7">
        <f>SUMIFS('Filing Data'!$Z:$Z,'Filing Data'!$D:$D,'Benchmark Value'!$B1547)</f>
        <v>0</v>
      </c>
      <c r="E1547" s="16">
        <f t="shared" si="335"/>
        <v>-115500880.00911279</v>
      </c>
      <c r="F1547" s="10">
        <f>SUM(D$11:D1546)</f>
        <v>-107051256.94487154</v>
      </c>
      <c r="G1547" s="10">
        <f t="shared" ref="G1547:G1610" si="342">COUNTIFS(F$11:F$3618,F1547,A$11:A$3618,YEAR(B1547))</f>
        <v>366</v>
      </c>
      <c r="H1547" s="7">
        <f t="shared" si="336"/>
        <v>-315576.17488828633</v>
      </c>
      <c r="I1547" s="16">
        <f>SUMIFS('Filing Data'!$X:$X,'Filing Data'!$D:$D,'Benchmark Value'!$B1547)</f>
        <v>0</v>
      </c>
      <c r="J1547" s="16">
        <f t="shared" si="332"/>
        <v>141156307.4039984</v>
      </c>
      <c r="K1547" s="10">
        <f>SUM(I$11:I1546)</f>
        <v>200197540.60438377</v>
      </c>
      <c r="L1547" s="27">
        <f t="shared" ref="L1547:L1610" si="343">COUNTIFS(K$11:K$3618,K1547,A$11:A$3618,YEAR(B1547))</f>
        <v>366</v>
      </c>
      <c r="M1547" s="7">
        <f t="shared" si="337"/>
        <v>385672.97104917595</v>
      </c>
      <c r="N1547" s="7">
        <f>IF(ISNA(VLOOKUP(B1547,'Distribution Data'!$G:$H,2,FALSE)),0,VLOOKUP(B1547,'Distribution Data'!$G:$H,2,FALSE))</f>
        <v>0</v>
      </c>
      <c r="O1547" s="16">
        <f>IF(ISNA(INDEX($C1546:$C$3618,MATCH(TRUE,INDEX($C1546:$C$3618&lt;&gt;$C1546,0),0))), O1546, INDEX($C1546:$C$3618,MATCH(TRUE,INDEX($C1546:$C$3618&lt;&gt;$C1546,0),0)))</f>
        <v>3995313298.5981975</v>
      </c>
      <c r="P1547" s="16">
        <f t="shared" si="341"/>
        <v>3795547633.6682878</v>
      </c>
      <c r="Q1547" s="27">
        <f t="shared" si="333"/>
        <v>88</v>
      </c>
      <c r="R1547" s="7">
        <f t="shared" si="338"/>
        <v>2270064.3742035194</v>
      </c>
      <c r="S1547" s="7">
        <f t="shared" ref="S1547:S1610" si="344">IF(AND($E$3&lt;&gt;"Y",$E$4&lt;&gt;"Y"),R1547-N1547+H1547, IF(AND($E$3="Y",$E$4="Y"), R1547-N1547-M1547, IF($E$4="Y", R1547-N1547-M1547+H1547, IF($E$3="Y", R1547-N1547, R1547-N1547))))</f>
        <v>1568815.2282660571</v>
      </c>
      <c r="T1547" s="5">
        <f>VLOOKUP($B1547,'Benchmark Data'!$A:$B,2,FALSE)</f>
        <v>15.03</v>
      </c>
      <c r="U1547" s="12">
        <f t="shared" si="339"/>
        <v>0</v>
      </c>
      <c r="V1547" s="7">
        <f t="shared" si="340"/>
        <v>3722087827.3719468</v>
      </c>
    </row>
    <row r="1548" spans="1:22" x14ac:dyDescent="0.25">
      <c r="A1548" s="5">
        <f t="shared" ref="A1548:A1611" si="345">YEAR(B1548)</f>
        <v>2008</v>
      </c>
      <c r="B1548" s="6">
        <f t="shared" si="334"/>
        <v>39488</v>
      </c>
      <c r="C1548" s="7">
        <f>MAX(SUMIFS('Filing Data'!$V:$V,'Filing Data'!$D:$D,'Benchmark Value'!$B1548),C1547)</f>
        <v>3795547633.6682878</v>
      </c>
      <c r="D1548" s="7">
        <f>SUMIFS('Filing Data'!$Z:$Z,'Filing Data'!$D:$D,'Benchmark Value'!$B1548)</f>
        <v>0</v>
      </c>
      <c r="E1548" s="16">
        <f t="shared" si="335"/>
        <v>-115500880.00911279</v>
      </c>
      <c r="F1548" s="10">
        <f>SUM(D$11:D1547)</f>
        <v>-107051256.94487154</v>
      </c>
      <c r="G1548" s="10">
        <f t="shared" si="342"/>
        <v>366</v>
      </c>
      <c r="H1548" s="7">
        <f t="shared" si="336"/>
        <v>-315576.17488828633</v>
      </c>
      <c r="I1548" s="16">
        <f>SUMIFS('Filing Data'!$X:$X,'Filing Data'!$D:$D,'Benchmark Value'!$B1548)</f>
        <v>0</v>
      </c>
      <c r="J1548" s="16">
        <f t="shared" ref="J1548:J1611" si="346">IF(I1548&lt;&gt;0,J1547,IF(ISNA(INDEX($I1548:$I1912,MATCH(TRUE,INDEX($I1548:$I1912&lt;&gt;$I1548,0),0))),0,INDEX($I1548:$I1912,MATCH(TRUE,INDEX($I1548:$I1912&lt;&gt;$I1548,0),0))))</f>
        <v>141156307.4039984</v>
      </c>
      <c r="K1548" s="10">
        <f>SUM(I$11:I1547)</f>
        <v>200197540.60438377</v>
      </c>
      <c r="L1548" s="27">
        <f t="shared" si="343"/>
        <v>366</v>
      </c>
      <c r="M1548" s="7">
        <f t="shared" si="337"/>
        <v>385672.97104917595</v>
      </c>
      <c r="N1548" s="7">
        <f>IF(ISNA(VLOOKUP(B1548,'Distribution Data'!$G:$H,2,FALSE)),0,VLOOKUP(B1548,'Distribution Data'!$G:$H,2,FALSE))</f>
        <v>0</v>
      </c>
      <c r="O1548" s="16">
        <f>IF(ISNA(INDEX($C1547:$C$3618,MATCH(TRUE,INDEX($C1547:$C$3618&lt;&gt;$C1547,0),0))), O1547, INDEX($C1547:$C$3618,MATCH(TRUE,INDEX($C1547:$C$3618&lt;&gt;$C1547,0),0)))</f>
        <v>3995313298.5981975</v>
      </c>
      <c r="P1548" s="16">
        <f t="shared" si="341"/>
        <v>3795547633.6682878</v>
      </c>
      <c r="Q1548" s="27">
        <f t="shared" ref="Q1548:Q1611" si="347">MATCH($O1548,$C$11:$C$3618,0)-MATCH($C1547,$C$11:$C$3618,0)</f>
        <v>88</v>
      </c>
      <c r="R1548" s="7">
        <f t="shared" si="338"/>
        <v>2270064.3742035194</v>
      </c>
      <c r="S1548" s="7">
        <f t="shared" si="344"/>
        <v>1568815.2282660571</v>
      </c>
      <c r="T1548" s="5">
        <f>VLOOKUP($B1548,'Benchmark Data'!$A:$B,2,FALSE)</f>
        <v>15.03</v>
      </c>
      <c r="U1548" s="12">
        <f t="shared" si="339"/>
        <v>0</v>
      </c>
      <c r="V1548" s="7">
        <f t="shared" si="340"/>
        <v>3723656642.6002131</v>
      </c>
    </row>
    <row r="1549" spans="1:22" x14ac:dyDescent="0.25">
      <c r="A1549" s="5">
        <f t="shared" si="345"/>
        <v>2008</v>
      </c>
      <c r="B1549" s="6">
        <f t="shared" ref="B1549:B1612" si="348">B1548+1</f>
        <v>39489</v>
      </c>
      <c r="C1549" s="7">
        <f>MAX(SUMIFS('Filing Data'!$V:$V,'Filing Data'!$D:$D,'Benchmark Value'!$B1549),C1548)</f>
        <v>3795547633.6682878</v>
      </c>
      <c r="D1549" s="7">
        <f>SUMIFS('Filing Data'!$Z:$Z,'Filing Data'!$D:$D,'Benchmark Value'!$B1549)</f>
        <v>0</v>
      </c>
      <c r="E1549" s="16">
        <f t="shared" ref="E1549:E1612" si="349">IF(D1549&lt;&gt;0,E1548,IF(ISNA(INDEX($D1549:$D1913,MATCH(TRUE,INDEX($D1549:$D1913&lt;&gt;$D1549,0),0))),0,INDEX($D1549:$D1913,MATCH(TRUE,INDEX($D1549:$D1913&lt;&gt;$D1549,0),0))))</f>
        <v>-115500880.00911279</v>
      </c>
      <c r="F1549" s="10">
        <f>SUM(D$11:D1548)</f>
        <v>-107051256.94487154</v>
      </c>
      <c r="G1549" s="10">
        <f t="shared" si="342"/>
        <v>366</v>
      </c>
      <c r="H1549" s="7">
        <f t="shared" ref="H1549:H1612" si="350">E1549/G1549</f>
        <v>-315576.17488828633</v>
      </c>
      <c r="I1549" s="16">
        <f>SUMIFS('Filing Data'!$X:$X,'Filing Data'!$D:$D,'Benchmark Value'!$B1549)</f>
        <v>0</v>
      </c>
      <c r="J1549" s="16">
        <f t="shared" si="346"/>
        <v>141156307.4039984</v>
      </c>
      <c r="K1549" s="10">
        <f>SUM(I$11:I1548)</f>
        <v>200197540.60438377</v>
      </c>
      <c r="L1549" s="27">
        <f t="shared" si="343"/>
        <v>366</v>
      </c>
      <c r="M1549" s="7">
        <f t="shared" ref="M1549:M1612" si="351">J1549/L1549</f>
        <v>385672.97104917595</v>
      </c>
      <c r="N1549" s="7">
        <f>IF(ISNA(VLOOKUP(B1549,'Distribution Data'!$G:$H,2,FALSE)),0,VLOOKUP(B1549,'Distribution Data'!$G:$H,2,FALSE))</f>
        <v>0</v>
      </c>
      <c r="O1549" s="16">
        <f>IF(ISNA(INDEX($C1548:$C$3618,MATCH(TRUE,INDEX($C1548:$C$3618&lt;&gt;$C1548,0),0))), O1548, INDEX($C1548:$C$3618,MATCH(TRUE,INDEX($C1548:$C$3618&lt;&gt;$C1548,0),0)))</f>
        <v>3995313298.5981975</v>
      </c>
      <c r="P1549" s="16">
        <f t="shared" si="341"/>
        <v>3795547633.6682878</v>
      </c>
      <c r="Q1549" s="27">
        <f t="shared" si="347"/>
        <v>88</v>
      </c>
      <c r="R1549" s="7">
        <f t="shared" ref="R1549:R1612" si="352">IF(Q1549=0, 0, (O1549-P1549)/Q1549)</f>
        <v>2270064.3742035194</v>
      </c>
      <c r="S1549" s="7">
        <f t="shared" si="344"/>
        <v>1568815.2282660571</v>
      </c>
      <c r="T1549" s="5">
        <f>VLOOKUP($B1549,'Benchmark Data'!$A:$B,2,FALSE)</f>
        <v>14.77</v>
      </c>
      <c r="U1549" s="12">
        <f t="shared" ref="U1549:U1612" si="353">LN(T1549/T1548)</f>
        <v>-1.7450107221594704E-2</v>
      </c>
      <c r="V1549" s="7">
        <f t="shared" ref="V1549:V1612" si="354">V1548*EXP($U1549)+$S1549</f>
        <v>3660810905.128808</v>
      </c>
    </row>
    <row r="1550" spans="1:22" x14ac:dyDescent="0.25">
      <c r="A1550" s="5">
        <f t="shared" si="345"/>
        <v>2008</v>
      </c>
      <c r="B1550" s="6">
        <f t="shared" si="348"/>
        <v>39490</v>
      </c>
      <c r="C1550" s="7">
        <f>MAX(SUMIFS('Filing Data'!$V:$V,'Filing Data'!$D:$D,'Benchmark Value'!$B1550),C1549)</f>
        <v>3795547633.6682878</v>
      </c>
      <c r="D1550" s="7">
        <f>SUMIFS('Filing Data'!$Z:$Z,'Filing Data'!$D:$D,'Benchmark Value'!$B1550)</f>
        <v>0</v>
      </c>
      <c r="E1550" s="16">
        <f t="shared" si="349"/>
        <v>-115500880.00911279</v>
      </c>
      <c r="F1550" s="10">
        <f>SUM(D$11:D1549)</f>
        <v>-107051256.94487154</v>
      </c>
      <c r="G1550" s="10">
        <f t="shared" si="342"/>
        <v>366</v>
      </c>
      <c r="H1550" s="7">
        <f t="shared" si="350"/>
        <v>-315576.17488828633</v>
      </c>
      <c r="I1550" s="16">
        <f>SUMIFS('Filing Data'!$X:$X,'Filing Data'!$D:$D,'Benchmark Value'!$B1550)</f>
        <v>0</v>
      </c>
      <c r="J1550" s="16">
        <f t="shared" si="346"/>
        <v>141156307.4039984</v>
      </c>
      <c r="K1550" s="10">
        <f>SUM(I$11:I1549)</f>
        <v>200197540.60438377</v>
      </c>
      <c r="L1550" s="27">
        <f t="shared" si="343"/>
        <v>366</v>
      </c>
      <c r="M1550" s="7">
        <f t="shared" si="351"/>
        <v>385672.97104917595</v>
      </c>
      <c r="N1550" s="7">
        <f>IF(ISNA(VLOOKUP(B1550,'Distribution Data'!$G:$H,2,FALSE)),0,VLOOKUP(B1550,'Distribution Data'!$G:$H,2,FALSE))</f>
        <v>0</v>
      </c>
      <c r="O1550" s="16">
        <f>IF(ISNA(INDEX($C1549:$C$3618,MATCH(TRUE,INDEX($C1549:$C$3618&lt;&gt;$C1549,0),0))), O1549, INDEX($C1549:$C$3618,MATCH(TRUE,INDEX($C1549:$C$3618&lt;&gt;$C1549,0),0)))</f>
        <v>3995313298.5981975</v>
      </c>
      <c r="P1550" s="16">
        <f t="shared" si="341"/>
        <v>3795547633.6682878</v>
      </c>
      <c r="Q1550" s="27">
        <f t="shared" si="347"/>
        <v>88</v>
      </c>
      <c r="R1550" s="7">
        <f t="shared" si="352"/>
        <v>2270064.3742035194</v>
      </c>
      <c r="S1550" s="7">
        <f t="shared" si="344"/>
        <v>1568815.2282660571</v>
      </c>
      <c r="T1550" s="5">
        <f>VLOOKUP($B1550,'Benchmark Data'!$A:$B,2,FALSE)</f>
        <v>15.19</v>
      </c>
      <c r="U1550" s="12">
        <f t="shared" si="353"/>
        <v>2.8039220064393126E-2</v>
      </c>
      <c r="V1550" s="7">
        <f t="shared" si="354"/>
        <v>3766478608.6545763</v>
      </c>
    </row>
    <row r="1551" spans="1:22" x14ac:dyDescent="0.25">
      <c r="A1551" s="5">
        <f t="shared" si="345"/>
        <v>2008</v>
      </c>
      <c r="B1551" s="6">
        <f t="shared" si="348"/>
        <v>39491</v>
      </c>
      <c r="C1551" s="7">
        <f>MAX(SUMIFS('Filing Data'!$V:$V,'Filing Data'!$D:$D,'Benchmark Value'!$B1551),C1550)</f>
        <v>3795547633.6682878</v>
      </c>
      <c r="D1551" s="7">
        <f>SUMIFS('Filing Data'!$Z:$Z,'Filing Data'!$D:$D,'Benchmark Value'!$B1551)</f>
        <v>0</v>
      </c>
      <c r="E1551" s="16">
        <f t="shared" si="349"/>
        <v>-115500880.00911279</v>
      </c>
      <c r="F1551" s="10">
        <f>SUM(D$11:D1550)</f>
        <v>-107051256.94487154</v>
      </c>
      <c r="G1551" s="10">
        <f t="shared" si="342"/>
        <v>366</v>
      </c>
      <c r="H1551" s="7">
        <f t="shared" si="350"/>
        <v>-315576.17488828633</v>
      </c>
      <c r="I1551" s="16">
        <f>SUMIFS('Filing Data'!$X:$X,'Filing Data'!$D:$D,'Benchmark Value'!$B1551)</f>
        <v>0</v>
      </c>
      <c r="J1551" s="16">
        <f t="shared" si="346"/>
        <v>141156307.4039984</v>
      </c>
      <c r="K1551" s="10">
        <f>SUM(I$11:I1550)</f>
        <v>200197540.60438377</v>
      </c>
      <c r="L1551" s="27">
        <f t="shared" si="343"/>
        <v>366</v>
      </c>
      <c r="M1551" s="7">
        <f t="shared" si="351"/>
        <v>385672.97104917595</v>
      </c>
      <c r="N1551" s="7">
        <f>IF(ISNA(VLOOKUP(B1551,'Distribution Data'!$G:$H,2,FALSE)),0,VLOOKUP(B1551,'Distribution Data'!$G:$H,2,FALSE))</f>
        <v>0</v>
      </c>
      <c r="O1551" s="16">
        <f>IF(ISNA(INDEX($C1550:$C$3618,MATCH(TRUE,INDEX($C1550:$C$3618&lt;&gt;$C1550,0),0))), O1550, INDEX($C1550:$C$3618,MATCH(TRUE,INDEX($C1550:$C$3618&lt;&gt;$C1550,0),0)))</f>
        <v>3995313298.5981975</v>
      </c>
      <c r="P1551" s="16">
        <f t="shared" si="341"/>
        <v>3795547633.6682878</v>
      </c>
      <c r="Q1551" s="27">
        <f t="shared" si="347"/>
        <v>88</v>
      </c>
      <c r="R1551" s="7">
        <f t="shared" si="352"/>
        <v>2270064.3742035194</v>
      </c>
      <c r="S1551" s="7">
        <f t="shared" si="344"/>
        <v>1568815.2282660571</v>
      </c>
      <c r="T1551" s="5">
        <f>VLOOKUP($B1551,'Benchmark Data'!$A:$B,2,FALSE)</f>
        <v>15.3</v>
      </c>
      <c r="U1551" s="12">
        <f t="shared" si="353"/>
        <v>7.2155117907083703E-3</v>
      </c>
      <c r="V1551" s="7">
        <f t="shared" si="354"/>
        <v>3795322779.1792221</v>
      </c>
    </row>
    <row r="1552" spans="1:22" x14ac:dyDescent="0.25">
      <c r="A1552" s="5">
        <f t="shared" si="345"/>
        <v>2008</v>
      </c>
      <c r="B1552" s="6">
        <f t="shared" si="348"/>
        <v>39492</v>
      </c>
      <c r="C1552" s="7">
        <f>MAX(SUMIFS('Filing Data'!$V:$V,'Filing Data'!$D:$D,'Benchmark Value'!$B1552),C1551)</f>
        <v>3795547633.6682878</v>
      </c>
      <c r="D1552" s="7">
        <f>SUMIFS('Filing Data'!$Z:$Z,'Filing Data'!$D:$D,'Benchmark Value'!$B1552)</f>
        <v>0</v>
      </c>
      <c r="E1552" s="16">
        <f t="shared" si="349"/>
        <v>-115500880.00911279</v>
      </c>
      <c r="F1552" s="10">
        <f>SUM(D$11:D1551)</f>
        <v>-107051256.94487154</v>
      </c>
      <c r="G1552" s="10">
        <f t="shared" si="342"/>
        <v>366</v>
      </c>
      <c r="H1552" s="7">
        <f t="shared" si="350"/>
        <v>-315576.17488828633</v>
      </c>
      <c r="I1552" s="16">
        <f>SUMIFS('Filing Data'!$X:$X,'Filing Data'!$D:$D,'Benchmark Value'!$B1552)</f>
        <v>0</v>
      </c>
      <c r="J1552" s="16">
        <f t="shared" si="346"/>
        <v>141156307.4039984</v>
      </c>
      <c r="K1552" s="10">
        <f>SUM(I$11:I1551)</f>
        <v>200197540.60438377</v>
      </c>
      <c r="L1552" s="27">
        <f t="shared" si="343"/>
        <v>366</v>
      </c>
      <c r="M1552" s="7">
        <f t="shared" si="351"/>
        <v>385672.97104917595</v>
      </c>
      <c r="N1552" s="7">
        <f>IF(ISNA(VLOOKUP(B1552,'Distribution Data'!$G:$H,2,FALSE)),0,VLOOKUP(B1552,'Distribution Data'!$G:$H,2,FALSE))</f>
        <v>0</v>
      </c>
      <c r="O1552" s="16">
        <f>IF(ISNA(INDEX($C1551:$C$3618,MATCH(TRUE,INDEX($C1551:$C$3618&lt;&gt;$C1551,0),0))), O1551, INDEX($C1551:$C$3618,MATCH(TRUE,INDEX($C1551:$C$3618&lt;&gt;$C1551,0),0)))</f>
        <v>3995313298.5981975</v>
      </c>
      <c r="P1552" s="16">
        <f t="shared" si="341"/>
        <v>3795547633.6682878</v>
      </c>
      <c r="Q1552" s="27">
        <f t="shared" si="347"/>
        <v>88</v>
      </c>
      <c r="R1552" s="7">
        <f t="shared" si="352"/>
        <v>2270064.3742035194</v>
      </c>
      <c r="S1552" s="7">
        <f t="shared" si="344"/>
        <v>1568815.2282660571</v>
      </c>
      <c r="T1552" s="5">
        <f>VLOOKUP($B1552,'Benchmark Data'!$A:$B,2,FALSE)</f>
        <v>14.99</v>
      </c>
      <c r="U1552" s="12">
        <f t="shared" si="353"/>
        <v>-2.0469516283883483E-2</v>
      </c>
      <c r="V1552" s="7">
        <f t="shared" si="354"/>
        <v>3719992897.5744452</v>
      </c>
    </row>
    <row r="1553" spans="1:22" x14ac:dyDescent="0.25">
      <c r="A1553" s="5">
        <f t="shared" si="345"/>
        <v>2008</v>
      </c>
      <c r="B1553" s="6">
        <f t="shared" si="348"/>
        <v>39493</v>
      </c>
      <c r="C1553" s="7">
        <f>MAX(SUMIFS('Filing Data'!$V:$V,'Filing Data'!$D:$D,'Benchmark Value'!$B1553),C1552)</f>
        <v>3795547633.6682878</v>
      </c>
      <c r="D1553" s="7">
        <f>SUMIFS('Filing Data'!$Z:$Z,'Filing Data'!$D:$D,'Benchmark Value'!$B1553)</f>
        <v>0</v>
      </c>
      <c r="E1553" s="16">
        <f t="shared" si="349"/>
        <v>-115500880.00911279</v>
      </c>
      <c r="F1553" s="10">
        <f>SUM(D$11:D1552)</f>
        <v>-107051256.94487154</v>
      </c>
      <c r="G1553" s="10">
        <f t="shared" si="342"/>
        <v>366</v>
      </c>
      <c r="H1553" s="7">
        <f t="shared" si="350"/>
        <v>-315576.17488828633</v>
      </c>
      <c r="I1553" s="16">
        <f>SUMIFS('Filing Data'!$X:$X,'Filing Data'!$D:$D,'Benchmark Value'!$B1553)</f>
        <v>0</v>
      </c>
      <c r="J1553" s="16">
        <f t="shared" si="346"/>
        <v>141156307.4039984</v>
      </c>
      <c r="K1553" s="10">
        <f>SUM(I$11:I1552)</f>
        <v>200197540.60438377</v>
      </c>
      <c r="L1553" s="27">
        <f t="shared" si="343"/>
        <v>366</v>
      </c>
      <c r="M1553" s="7">
        <f t="shared" si="351"/>
        <v>385672.97104917595</v>
      </c>
      <c r="N1553" s="7">
        <f>IF(ISNA(VLOOKUP(B1553,'Distribution Data'!$G:$H,2,FALSE)),0,VLOOKUP(B1553,'Distribution Data'!$G:$H,2,FALSE))</f>
        <v>0</v>
      </c>
      <c r="O1553" s="16">
        <f>IF(ISNA(INDEX($C1552:$C$3618,MATCH(TRUE,INDEX($C1552:$C$3618&lt;&gt;$C1552,0),0))), O1552, INDEX($C1552:$C$3618,MATCH(TRUE,INDEX($C1552:$C$3618&lt;&gt;$C1552,0),0)))</f>
        <v>3995313298.5981975</v>
      </c>
      <c r="P1553" s="16">
        <f t="shared" si="341"/>
        <v>3795547633.6682878</v>
      </c>
      <c r="Q1553" s="27">
        <f t="shared" si="347"/>
        <v>88</v>
      </c>
      <c r="R1553" s="7">
        <f t="shared" si="352"/>
        <v>2270064.3742035194</v>
      </c>
      <c r="S1553" s="7">
        <f t="shared" si="344"/>
        <v>1568815.2282660571</v>
      </c>
      <c r="T1553" s="5">
        <f>VLOOKUP($B1553,'Benchmark Data'!$A:$B,2,FALSE)</f>
        <v>15.12</v>
      </c>
      <c r="U1553" s="12">
        <f t="shared" si="353"/>
        <v>8.6350586368805146E-3</v>
      </c>
      <c r="V1553" s="7">
        <f t="shared" si="354"/>
        <v>3753823158.8790741</v>
      </c>
    </row>
    <row r="1554" spans="1:22" x14ac:dyDescent="0.25">
      <c r="A1554" s="5">
        <f t="shared" si="345"/>
        <v>2008</v>
      </c>
      <c r="B1554" s="6">
        <f t="shared" si="348"/>
        <v>39494</v>
      </c>
      <c r="C1554" s="7">
        <f>MAX(SUMIFS('Filing Data'!$V:$V,'Filing Data'!$D:$D,'Benchmark Value'!$B1554),C1553)</f>
        <v>3795547633.6682878</v>
      </c>
      <c r="D1554" s="7">
        <f>SUMIFS('Filing Data'!$Z:$Z,'Filing Data'!$D:$D,'Benchmark Value'!$B1554)</f>
        <v>0</v>
      </c>
      <c r="E1554" s="16">
        <f t="shared" si="349"/>
        <v>-115500880.00911279</v>
      </c>
      <c r="F1554" s="10">
        <f>SUM(D$11:D1553)</f>
        <v>-107051256.94487154</v>
      </c>
      <c r="G1554" s="10">
        <f t="shared" si="342"/>
        <v>366</v>
      </c>
      <c r="H1554" s="7">
        <f t="shared" si="350"/>
        <v>-315576.17488828633</v>
      </c>
      <c r="I1554" s="16">
        <f>SUMIFS('Filing Data'!$X:$X,'Filing Data'!$D:$D,'Benchmark Value'!$B1554)</f>
        <v>0</v>
      </c>
      <c r="J1554" s="16">
        <f t="shared" si="346"/>
        <v>141156307.4039984</v>
      </c>
      <c r="K1554" s="10">
        <f>SUM(I$11:I1553)</f>
        <v>200197540.60438377</v>
      </c>
      <c r="L1554" s="27">
        <f t="shared" si="343"/>
        <v>366</v>
      </c>
      <c r="M1554" s="7">
        <f t="shared" si="351"/>
        <v>385672.97104917595</v>
      </c>
      <c r="N1554" s="7">
        <f>IF(ISNA(VLOOKUP(B1554,'Distribution Data'!$G:$H,2,FALSE)),0,VLOOKUP(B1554,'Distribution Data'!$G:$H,2,FALSE))</f>
        <v>0</v>
      </c>
      <c r="O1554" s="16">
        <f>IF(ISNA(INDEX($C1553:$C$3618,MATCH(TRUE,INDEX($C1553:$C$3618&lt;&gt;$C1553,0),0))), O1553, INDEX($C1553:$C$3618,MATCH(TRUE,INDEX($C1553:$C$3618&lt;&gt;$C1553,0),0)))</f>
        <v>3995313298.5981975</v>
      </c>
      <c r="P1554" s="16">
        <f t="shared" si="341"/>
        <v>3795547633.6682878</v>
      </c>
      <c r="Q1554" s="27">
        <f t="shared" si="347"/>
        <v>88</v>
      </c>
      <c r="R1554" s="7">
        <f t="shared" si="352"/>
        <v>2270064.3742035194</v>
      </c>
      <c r="S1554" s="7">
        <f t="shared" si="344"/>
        <v>1568815.2282660571</v>
      </c>
      <c r="T1554" s="5">
        <f>VLOOKUP($B1554,'Benchmark Data'!$A:$B,2,FALSE)</f>
        <v>15.12</v>
      </c>
      <c r="U1554" s="12">
        <f t="shared" si="353"/>
        <v>0</v>
      </c>
      <c r="V1554" s="7">
        <f t="shared" si="354"/>
        <v>3755391974.1073403</v>
      </c>
    </row>
    <row r="1555" spans="1:22" x14ac:dyDescent="0.25">
      <c r="A1555" s="5">
        <f t="shared" si="345"/>
        <v>2008</v>
      </c>
      <c r="B1555" s="6">
        <f t="shared" si="348"/>
        <v>39495</v>
      </c>
      <c r="C1555" s="7">
        <f>MAX(SUMIFS('Filing Data'!$V:$V,'Filing Data'!$D:$D,'Benchmark Value'!$B1555),C1554)</f>
        <v>3795547633.6682878</v>
      </c>
      <c r="D1555" s="7">
        <f>SUMIFS('Filing Data'!$Z:$Z,'Filing Data'!$D:$D,'Benchmark Value'!$B1555)</f>
        <v>0</v>
      </c>
      <c r="E1555" s="16">
        <f t="shared" si="349"/>
        <v>-115500880.00911279</v>
      </c>
      <c r="F1555" s="10">
        <f>SUM(D$11:D1554)</f>
        <v>-107051256.94487154</v>
      </c>
      <c r="G1555" s="10">
        <f t="shared" si="342"/>
        <v>366</v>
      </c>
      <c r="H1555" s="7">
        <f t="shared" si="350"/>
        <v>-315576.17488828633</v>
      </c>
      <c r="I1555" s="16">
        <f>SUMIFS('Filing Data'!$X:$X,'Filing Data'!$D:$D,'Benchmark Value'!$B1555)</f>
        <v>0</v>
      </c>
      <c r="J1555" s="16">
        <f t="shared" si="346"/>
        <v>141156307.4039984</v>
      </c>
      <c r="K1555" s="10">
        <f>SUM(I$11:I1554)</f>
        <v>200197540.60438377</v>
      </c>
      <c r="L1555" s="27">
        <f t="shared" si="343"/>
        <v>366</v>
      </c>
      <c r="M1555" s="7">
        <f t="shared" si="351"/>
        <v>385672.97104917595</v>
      </c>
      <c r="N1555" s="7">
        <f>IF(ISNA(VLOOKUP(B1555,'Distribution Data'!$G:$H,2,FALSE)),0,VLOOKUP(B1555,'Distribution Data'!$G:$H,2,FALSE))</f>
        <v>0</v>
      </c>
      <c r="O1555" s="16">
        <f>IF(ISNA(INDEX($C1554:$C$3618,MATCH(TRUE,INDEX($C1554:$C$3618&lt;&gt;$C1554,0),0))), O1554, INDEX($C1554:$C$3618,MATCH(TRUE,INDEX($C1554:$C$3618&lt;&gt;$C1554,0),0)))</f>
        <v>3995313298.5981975</v>
      </c>
      <c r="P1555" s="16">
        <f t="shared" si="341"/>
        <v>3795547633.6682878</v>
      </c>
      <c r="Q1555" s="27">
        <f t="shared" si="347"/>
        <v>88</v>
      </c>
      <c r="R1555" s="7">
        <f t="shared" si="352"/>
        <v>2270064.3742035194</v>
      </c>
      <c r="S1555" s="7">
        <f t="shared" si="344"/>
        <v>1568815.2282660571</v>
      </c>
      <c r="T1555" s="5">
        <f>VLOOKUP($B1555,'Benchmark Data'!$A:$B,2,FALSE)</f>
        <v>15.12</v>
      </c>
      <c r="U1555" s="12">
        <f t="shared" si="353"/>
        <v>0</v>
      </c>
      <c r="V1555" s="7">
        <f t="shared" si="354"/>
        <v>3756960789.3356066</v>
      </c>
    </row>
    <row r="1556" spans="1:22" x14ac:dyDescent="0.25">
      <c r="A1556" s="5">
        <f t="shared" si="345"/>
        <v>2008</v>
      </c>
      <c r="B1556" s="6">
        <f t="shared" si="348"/>
        <v>39496</v>
      </c>
      <c r="C1556" s="7">
        <f>MAX(SUMIFS('Filing Data'!$V:$V,'Filing Data'!$D:$D,'Benchmark Value'!$B1556),C1555)</f>
        <v>3795547633.6682878</v>
      </c>
      <c r="D1556" s="7">
        <f>SUMIFS('Filing Data'!$Z:$Z,'Filing Data'!$D:$D,'Benchmark Value'!$B1556)</f>
        <v>0</v>
      </c>
      <c r="E1556" s="16">
        <f t="shared" si="349"/>
        <v>-115500880.00911279</v>
      </c>
      <c r="F1556" s="10">
        <f>SUM(D$11:D1555)</f>
        <v>-107051256.94487154</v>
      </c>
      <c r="G1556" s="10">
        <f t="shared" si="342"/>
        <v>366</v>
      </c>
      <c r="H1556" s="7">
        <f t="shared" si="350"/>
        <v>-315576.17488828633</v>
      </c>
      <c r="I1556" s="16">
        <f>SUMIFS('Filing Data'!$X:$X,'Filing Data'!$D:$D,'Benchmark Value'!$B1556)</f>
        <v>0</v>
      </c>
      <c r="J1556" s="16">
        <f t="shared" si="346"/>
        <v>141156307.4039984</v>
      </c>
      <c r="K1556" s="10">
        <f>SUM(I$11:I1555)</f>
        <v>200197540.60438377</v>
      </c>
      <c r="L1556" s="27">
        <f t="shared" si="343"/>
        <v>366</v>
      </c>
      <c r="M1556" s="7">
        <f t="shared" si="351"/>
        <v>385672.97104917595</v>
      </c>
      <c r="N1556" s="7">
        <f>IF(ISNA(VLOOKUP(B1556,'Distribution Data'!$G:$H,2,FALSE)),0,VLOOKUP(B1556,'Distribution Data'!$G:$H,2,FALSE))</f>
        <v>0</v>
      </c>
      <c r="O1556" s="16">
        <f>IF(ISNA(INDEX($C1555:$C$3618,MATCH(TRUE,INDEX($C1555:$C$3618&lt;&gt;$C1555,0),0))), O1555, INDEX($C1555:$C$3618,MATCH(TRUE,INDEX($C1555:$C$3618&lt;&gt;$C1555,0),0)))</f>
        <v>3995313298.5981975</v>
      </c>
      <c r="P1556" s="16">
        <f t="shared" si="341"/>
        <v>3795547633.6682878</v>
      </c>
      <c r="Q1556" s="27">
        <f t="shared" si="347"/>
        <v>88</v>
      </c>
      <c r="R1556" s="7">
        <f t="shared" si="352"/>
        <v>2270064.3742035194</v>
      </c>
      <c r="S1556" s="7">
        <f t="shared" si="344"/>
        <v>1568815.2282660571</v>
      </c>
      <c r="T1556" s="5">
        <f>VLOOKUP($B1556,'Benchmark Data'!$A:$B,2,FALSE)</f>
        <v>15.12</v>
      </c>
      <c r="U1556" s="12">
        <f t="shared" si="353"/>
        <v>0</v>
      </c>
      <c r="V1556" s="7">
        <f t="shared" si="354"/>
        <v>3758529604.5638728</v>
      </c>
    </row>
    <row r="1557" spans="1:22" x14ac:dyDescent="0.25">
      <c r="A1557" s="5">
        <f t="shared" si="345"/>
        <v>2008</v>
      </c>
      <c r="B1557" s="6">
        <f t="shared" si="348"/>
        <v>39497</v>
      </c>
      <c r="C1557" s="7">
        <f>MAX(SUMIFS('Filing Data'!$V:$V,'Filing Data'!$D:$D,'Benchmark Value'!$B1557),C1556)</f>
        <v>3795547633.6682878</v>
      </c>
      <c r="D1557" s="7">
        <f>SUMIFS('Filing Data'!$Z:$Z,'Filing Data'!$D:$D,'Benchmark Value'!$B1557)</f>
        <v>0</v>
      </c>
      <c r="E1557" s="16">
        <f t="shared" si="349"/>
        <v>-115500880.00911279</v>
      </c>
      <c r="F1557" s="10">
        <f>SUM(D$11:D1556)</f>
        <v>-107051256.94487154</v>
      </c>
      <c r="G1557" s="10">
        <f t="shared" si="342"/>
        <v>366</v>
      </c>
      <c r="H1557" s="7">
        <f t="shared" si="350"/>
        <v>-315576.17488828633</v>
      </c>
      <c r="I1557" s="16">
        <f>SUMIFS('Filing Data'!$X:$X,'Filing Data'!$D:$D,'Benchmark Value'!$B1557)</f>
        <v>0</v>
      </c>
      <c r="J1557" s="16">
        <f t="shared" si="346"/>
        <v>141156307.4039984</v>
      </c>
      <c r="K1557" s="10">
        <f>SUM(I$11:I1556)</f>
        <v>200197540.60438377</v>
      </c>
      <c r="L1557" s="27">
        <f t="shared" si="343"/>
        <v>366</v>
      </c>
      <c r="M1557" s="7">
        <f t="shared" si="351"/>
        <v>385672.97104917595</v>
      </c>
      <c r="N1557" s="7">
        <f>IF(ISNA(VLOOKUP(B1557,'Distribution Data'!$G:$H,2,FALSE)),0,VLOOKUP(B1557,'Distribution Data'!$G:$H,2,FALSE))</f>
        <v>0</v>
      </c>
      <c r="O1557" s="16">
        <f>IF(ISNA(INDEX($C1556:$C$3618,MATCH(TRUE,INDEX($C1556:$C$3618&lt;&gt;$C1556,0),0))), O1556, INDEX($C1556:$C$3618,MATCH(TRUE,INDEX($C1556:$C$3618&lt;&gt;$C1556,0),0)))</f>
        <v>3995313298.5981975</v>
      </c>
      <c r="P1557" s="16">
        <f t="shared" si="341"/>
        <v>3795547633.6682878</v>
      </c>
      <c r="Q1557" s="27">
        <f t="shared" si="347"/>
        <v>88</v>
      </c>
      <c r="R1557" s="7">
        <f t="shared" si="352"/>
        <v>2270064.3742035194</v>
      </c>
      <c r="S1557" s="7">
        <f t="shared" si="344"/>
        <v>1568815.2282660571</v>
      </c>
      <c r="T1557" s="5">
        <f>VLOOKUP($B1557,'Benchmark Data'!$A:$B,2,FALSE)</f>
        <v>14.95</v>
      </c>
      <c r="U1557" s="12">
        <f t="shared" si="353"/>
        <v>-1.130707091469154E-2</v>
      </c>
      <c r="V1557" s="7">
        <f t="shared" si="354"/>
        <v>3717839819.7408257</v>
      </c>
    </row>
    <row r="1558" spans="1:22" x14ac:dyDescent="0.25">
      <c r="A1558" s="5">
        <f t="shared" si="345"/>
        <v>2008</v>
      </c>
      <c r="B1558" s="6">
        <f t="shared" si="348"/>
        <v>39498</v>
      </c>
      <c r="C1558" s="7">
        <f>MAX(SUMIFS('Filing Data'!$V:$V,'Filing Data'!$D:$D,'Benchmark Value'!$B1558),C1557)</f>
        <v>3795547633.6682878</v>
      </c>
      <c r="D1558" s="7">
        <f>SUMIFS('Filing Data'!$Z:$Z,'Filing Data'!$D:$D,'Benchmark Value'!$B1558)</f>
        <v>0</v>
      </c>
      <c r="E1558" s="16">
        <f t="shared" si="349"/>
        <v>-115500880.00911279</v>
      </c>
      <c r="F1558" s="10">
        <f>SUM(D$11:D1557)</f>
        <v>-107051256.94487154</v>
      </c>
      <c r="G1558" s="10">
        <f t="shared" si="342"/>
        <v>366</v>
      </c>
      <c r="H1558" s="7">
        <f t="shared" si="350"/>
        <v>-315576.17488828633</v>
      </c>
      <c r="I1558" s="16">
        <f>SUMIFS('Filing Data'!$X:$X,'Filing Data'!$D:$D,'Benchmark Value'!$B1558)</f>
        <v>0</v>
      </c>
      <c r="J1558" s="16">
        <f t="shared" si="346"/>
        <v>141156307.4039984</v>
      </c>
      <c r="K1558" s="10">
        <f>SUM(I$11:I1557)</f>
        <v>200197540.60438377</v>
      </c>
      <c r="L1558" s="27">
        <f t="shared" si="343"/>
        <v>366</v>
      </c>
      <c r="M1558" s="7">
        <f t="shared" si="351"/>
        <v>385672.97104917595</v>
      </c>
      <c r="N1558" s="7">
        <f>IF(ISNA(VLOOKUP(B1558,'Distribution Data'!$G:$H,2,FALSE)),0,VLOOKUP(B1558,'Distribution Data'!$G:$H,2,FALSE))</f>
        <v>0</v>
      </c>
      <c r="O1558" s="16">
        <f>IF(ISNA(INDEX($C1557:$C$3618,MATCH(TRUE,INDEX($C1557:$C$3618&lt;&gt;$C1557,0),0))), O1557, INDEX($C1557:$C$3618,MATCH(TRUE,INDEX($C1557:$C$3618&lt;&gt;$C1557,0),0)))</f>
        <v>3995313298.5981975</v>
      </c>
      <c r="P1558" s="16">
        <f t="shared" si="341"/>
        <v>3795547633.6682878</v>
      </c>
      <c r="Q1558" s="27">
        <f t="shared" si="347"/>
        <v>88</v>
      </c>
      <c r="R1558" s="7">
        <f t="shared" si="352"/>
        <v>2270064.3742035194</v>
      </c>
      <c r="S1558" s="7">
        <f t="shared" si="344"/>
        <v>1568815.2282660571</v>
      </c>
      <c r="T1558" s="5">
        <f>VLOOKUP($B1558,'Benchmark Data'!$A:$B,2,FALSE)</f>
        <v>15.2</v>
      </c>
      <c r="U1558" s="12">
        <f t="shared" si="353"/>
        <v>1.6584128015535261E-2</v>
      </c>
      <c r="V1558" s="7">
        <f t="shared" si="354"/>
        <v>3781579869.4129186</v>
      </c>
    </row>
    <row r="1559" spans="1:22" x14ac:dyDescent="0.25">
      <c r="A1559" s="5">
        <f t="shared" si="345"/>
        <v>2008</v>
      </c>
      <c r="B1559" s="6">
        <f t="shared" si="348"/>
        <v>39499</v>
      </c>
      <c r="C1559" s="7">
        <f>MAX(SUMIFS('Filing Data'!$V:$V,'Filing Data'!$D:$D,'Benchmark Value'!$B1559),C1558)</f>
        <v>3795547633.6682878</v>
      </c>
      <c r="D1559" s="7">
        <f>SUMIFS('Filing Data'!$Z:$Z,'Filing Data'!$D:$D,'Benchmark Value'!$B1559)</f>
        <v>0</v>
      </c>
      <c r="E1559" s="16">
        <f t="shared" si="349"/>
        <v>-115500880.00911279</v>
      </c>
      <c r="F1559" s="10">
        <f>SUM(D$11:D1558)</f>
        <v>-107051256.94487154</v>
      </c>
      <c r="G1559" s="10">
        <f t="shared" si="342"/>
        <v>366</v>
      </c>
      <c r="H1559" s="7">
        <f t="shared" si="350"/>
        <v>-315576.17488828633</v>
      </c>
      <c r="I1559" s="16">
        <f>SUMIFS('Filing Data'!$X:$X,'Filing Data'!$D:$D,'Benchmark Value'!$B1559)</f>
        <v>0</v>
      </c>
      <c r="J1559" s="16">
        <f t="shared" si="346"/>
        <v>141156307.4039984</v>
      </c>
      <c r="K1559" s="10">
        <f>SUM(I$11:I1558)</f>
        <v>200197540.60438377</v>
      </c>
      <c r="L1559" s="27">
        <f t="shared" si="343"/>
        <v>366</v>
      </c>
      <c r="M1559" s="7">
        <f t="shared" si="351"/>
        <v>385672.97104917595</v>
      </c>
      <c r="N1559" s="7">
        <f>IF(ISNA(VLOOKUP(B1559,'Distribution Data'!$G:$H,2,FALSE)),0,VLOOKUP(B1559,'Distribution Data'!$G:$H,2,FALSE))</f>
        <v>0</v>
      </c>
      <c r="O1559" s="16">
        <f>IF(ISNA(INDEX($C1558:$C$3618,MATCH(TRUE,INDEX($C1558:$C$3618&lt;&gt;$C1558,0),0))), O1558, INDEX($C1558:$C$3618,MATCH(TRUE,INDEX($C1558:$C$3618&lt;&gt;$C1558,0),0)))</f>
        <v>3995313298.5981975</v>
      </c>
      <c r="P1559" s="16">
        <f t="shared" si="341"/>
        <v>3795547633.6682878</v>
      </c>
      <c r="Q1559" s="27">
        <f t="shared" si="347"/>
        <v>88</v>
      </c>
      <c r="R1559" s="7">
        <f t="shared" si="352"/>
        <v>2270064.3742035194</v>
      </c>
      <c r="S1559" s="7">
        <f t="shared" si="344"/>
        <v>1568815.2282660571</v>
      </c>
      <c r="T1559" s="5">
        <f>VLOOKUP($B1559,'Benchmark Data'!$A:$B,2,FALSE)</f>
        <v>14.87</v>
      </c>
      <c r="U1559" s="12">
        <f t="shared" si="353"/>
        <v>-2.1949667380167039E-2</v>
      </c>
      <c r="V1559" s="7">
        <f t="shared" si="354"/>
        <v>3701048595.3710356</v>
      </c>
    </row>
    <row r="1560" spans="1:22" x14ac:dyDescent="0.25">
      <c r="A1560" s="5">
        <f t="shared" si="345"/>
        <v>2008</v>
      </c>
      <c r="B1560" s="6">
        <f t="shared" si="348"/>
        <v>39500</v>
      </c>
      <c r="C1560" s="7">
        <f>MAX(SUMIFS('Filing Data'!$V:$V,'Filing Data'!$D:$D,'Benchmark Value'!$B1560),C1559)</f>
        <v>3795547633.6682878</v>
      </c>
      <c r="D1560" s="7">
        <f>SUMIFS('Filing Data'!$Z:$Z,'Filing Data'!$D:$D,'Benchmark Value'!$B1560)</f>
        <v>0</v>
      </c>
      <c r="E1560" s="16">
        <f t="shared" si="349"/>
        <v>-115500880.00911279</v>
      </c>
      <c r="F1560" s="10">
        <f>SUM(D$11:D1559)</f>
        <v>-107051256.94487154</v>
      </c>
      <c r="G1560" s="10">
        <f t="shared" si="342"/>
        <v>366</v>
      </c>
      <c r="H1560" s="7">
        <f t="shared" si="350"/>
        <v>-315576.17488828633</v>
      </c>
      <c r="I1560" s="16">
        <f>SUMIFS('Filing Data'!$X:$X,'Filing Data'!$D:$D,'Benchmark Value'!$B1560)</f>
        <v>0</v>
      </c>
      <c r="J1560" s="16">
        <f t="shared" si="346"/>
        <v>141156307.4039984</v>
      </c>
      <c r="K1560" s="10">
        <f>SUM(I$11:I1559)</f>
        <v>200197540.60438377</v>
      </c>
      <c r="L1560" s="27">
        <f t="shared" si="343"/>
        <v>366</v>
      </c>
      <c r="M1560" s="7">
        <f t="shared" si="351"/>
        <v>385672.97104917595</v>
      </c>
      <c r="N1560" s="7">
        <f>IF(ISNA(VLOOKUP(B1560,'Distribution Data'!$G:$H,2,FALSE)),0,VLOOKUP(B1560,'Distribution Data'!$G:$H,2,FALSE))</f>
        <v>0</v>
      </c>
      <c r="O1560" s="16">
        <f>IF(ISNA(INDEX($C1559:$C$3618,MATCH(TRUE,INDEX($C1559:$C$3618&lt;&gt;$C1559,0),0))), O1559, INDEX($C1559:$C$3618,MATCH(TRUE,INDEX($C1559:$C$3618&lt;&gt;$C1559,0),0)))</f>
        <v>3995313298.5981975</v>
      </c>
      <c r="P1560" s="16">
        <f t="shared" si="341"/>
        <v>3795547633.6682878</v>
      </c>
      <c r="Q1560" s="27">
        <f t="shared" si="347"/>
        <v>88</v>
      </c>
      <c r="R1560" s="7">
        <f t="shared" si="352"/>
        <v>2270064.3742035194</v>
      </c>
      <c r="S1560" s="7">
        <f t="shared" si="344"/>
        <v>1568815.2282660571</v>
      </c>
      <c r="T1560" s="5">
        <f>VLOOKUP($B1560,'Benchmark Data'!$A:$B,2,FALSE)</f>
        <v>15.2</v>
      </c>
      <c r="U1560" s="12">
        <f t="shared" si="353"/>
        <v>2.194966738016696E-2</v>
      </c>
      <c r="V1560" s="7">
        <f t="shared" si="354"/>
        <v>3784752315.5402865</v>
      </c>
    </row>
    <row r="1561" spans="1:22" x14ac:dyDescent="0.25">
      <c r="A1561" s="5">
        <f t="shared" si="345"/>
        <v>2008</v>
      </c>
      <c r="B1561" s="6">
        <f t="shared" si="348"/>
        <v>39501</v>
      </c>
      <c r="C1561" s="7">
        <f>MAX(SUMIFS('Filing Data'!$V:$V,'Filing Data'!$D:$D,'Benchmark Value'!$B1561),C1560)</f>
        <v>3795547633.6682878</v>
      </c>
      <c r="D1561" s="7">
        <f>SUMIFS('Filing Data'!$Z:$Z,'Filing Data'!$D:$D,'Benchmark Value'!$B1561)</f>
        <v>0</v>
      </c>
      <c r="E1561" s="16">
        <f t="shared" si="349"/>
        <v>-115500880.00911279</v>
      </c>
      <c r="F1561" s="10">
        <f>SUM(D$11:D1560)</f>
        <v>-107051256.94487154</v>
      </c>
      <c r="G1561" s="10">
        <f t="shared" si="342"/>
        <v>366</v>
      </c>
      <c r="H1561" s="7">
        <f t="shared" si="350"/>
        <v>-315576.17488828633</v>
      </c>
      <c r="I1561" s="16">
        <f>SUMIFS('Filing Data'!$X:$X,'Filing Data'!$D:$D,'Benchmark Value'!$B1561)</f>
        <v>0</v>
      </c>
      <c r="J1561" s="16">
        <f t="shared" si="346"/>
        <v>141156307.4039984</v>
      </c>
      <c r="K1561" s="10">
        <f>SUM(I$11:I1560)</f>
        <v>200197540.60438377</v>
      </c>
      <c r="L1561" s="27">
        <f t="shared" si="343"/>
        <v>366</v>
      </c>
      <c r="M1561" s="7">
        <f t="shared" si="351"/>
        <v>385672.97104917595</v>
      </c>
      <c r="N1561" s="7">
        <f>IF(ISNA(VLOOKUP(B1561,'Distribution Data'!$G:$H,2,FALSE)),0,VLOOKUP(B1561,'Distribution Data'!$G:$H,2,FALSE))</f>
        <v>0</v>
      </c>
      <c r="O1561" s="16">
        <f>IF(ISNA(INDEX($C1560:$C$3618,MATCH(TRUE,INDEX($C1560:$C$3618&lt;&gt;$C1560,0),0))), O1560, INDEX($C1560:$C$3618,MATCH(TRUE,INDEX($C1560:$C$3618&lt;&gt;$C1560,0),0)))</f>
        <v>3995313298.5981975</v>
      </c>
      <c r="P1561" s="16">
        <f t="shared" si="341"/>
        <v>3795547633.6682878</v>
      </c>
      <c r="Q1561" s="27">
        <f t="shared" si="347"/>
        <v>88</v>
      </c>
      <c r="R1561" s="7">
        <f t="shared" si="352"/>
        <v>2270064.3742035194</v>
      </c>
      <c r="S1561" s="7">
        <f t="shared" si="344"/>
        <v>1568815.2282660571</v>
      </c>
      <c r="T1561" s="5">
        <f>VLOOKUP($B1561,'Benchmark Data'!$A:$B,2,FALSE)</f>
        <v>15.2</v>
      </c>
      <c r="U1561" s="12">
        <f t="shared" si="353"/>
        <v>0</v>
      </c>
      <c r="V1561" s="7">
        <f t="shared" si="354"/>
        <v>3786321130.7685528</v>
      </c>
    </row>
    <row r="1562" spans="1:22" x14ac:dyDescent="0.25">
      <c r="A1562" s="5">
        <f t="shared" si="345"/>
        <v>2008</v>
      </c>
      <c r="B1562" s="6">
        <f t="shared" si="348"/>
        <v>39502</v>
      </c>
      <c r="C1562" s="7">
        <f>MAX(SUMIFS('Filing Data'!$V:$V,'Filing Data'!$D:$D,'Benchmark Value'!$B1562),C1561)</f>
        <v>3795547633.6682878</v>
      </c>
      <c r="D1562" s="7">
        <f>SUMIFS('Filing Data'!$Z:$Z,'Filing Data'!$D:$D,'Benchmark Value'!$B1562)</f>
        <v>0</v>
      </c>
      <c r="E1562" s="16">
        <f t="shared" si="349"/>
        <v>-115500880.00911279</v>
      </c>
      <c r="F1562" s="10">
        <f>SUM(D$11:D1561)</f>
        <v>-107051256.94487154</v>
      </c>
      <c r="G1562" s="10">
        <f t="shared" si="342"/>
        <v>366</v>
      </c>
      <c r="H1562" s="7">
        <f t="shared" si="350"/>
        <v>-315576.17488828633</v>
      </c>
      <c r="I1562" s="16">
        <f>SUMIFS('Filing Data'!$X:$X,'Filing Data'!$D:$D,'Benchmark Value'!$B1562)</f>
        <v>0</v>
      </c>
      <c r="J1562" s="16">
        <f t="shared" si="346"/>
        <v>141156307.4039984</v>
      </c>
      <c r="K1562" s="10">
        <f>SUM(I$11:I1561)</f>
        <v>200197540.60438377</v>
      </c>
      <c r="L1562" s="27">
        <f t="shared" si="343"/>
        <v>366</v>
      </c>
      <c r="M1562" s="7">
        <f t="shared" si="351"/>
        <v>385672.97104917595</v>
      </c>
      <c r="N1562" s="7">
        <f>IF(ISNA(VLOOKUP(B1562,'Distribution Data'!$G:$H,2,FALSE)),0,VLOOKUP(B1562,'Distribution Data'!$G:$H,2,FALSE))</f>
        <v>0</v>
      </c>
      <c r="O1562" s="16">
        <f>IF(ISNA(INDEX($C1561:$C$3618,MATCH(TRUE,INDEX($C1561:$C$3618&lt;&gt;$C1561,0),0))), O1561, INDEX($C1561:$C$3618,MATCH(TRUE,INDEX($C1561:$C$3618&lt;&gt;$C1561,0),0)))</f>
        <v>3995313298.5981975</v>
      </c>
      <c r="P1562" s="16">
        <f t="shared" si="341"/>
        <v>3795547633.6682878</v>
      </c>
      <c r="Q1562" s="27">
        <f t="shared" si="347"/>
        <v>88</v>
      </c>
      <c r="R1562" s="7">
        <f t="shared" si="352"/>
        <v>2270064.3742035194</v>
      </c>
      <c r="S1562" s="7">
        <f t="shared" si="344"/>
        <v>1568815.2282660571</v>
      </c>
      <c r="T1562" s="5">
        <f>VLOOKUP($B1562,'Benchmark Data'!$A:$B,2,FALSE)</f>
        <v>15.2</v>
      </c>
      <c r="U1562" s="12">
        <f t="shared" si="353"/>
        <v>0</v>
      </c>
      <c r="V1562" s="7">
        <f t="shared" si="354"/>
        <v>3787889945.996819</v>
      </c>
    </row>
    <row r="1563" spans="1:22" x14ac:dyDescent="0.25">
      <c r="A1563" s="5">
        <f t="shared" si="345"/>
        <v>2008</v>
      </c>
      <c r="B1563" s="6">
        <f t="shared" si="348"/>
        <v>39503</v>
      </c>
      <c r="C1563" s="7">
        <f>MAX(SUMIFS('Filing Data'!$V:$V,'Filing Data'!$D:$D,'Benchmark Value'!$B1563),C1562)</f>
        <v>3795547633.6682878</v>
      </c>
      <c r="D1563" s="7">
        <f>SUMIFS('Filing Data'!$Z:$Z,'Filing Data'!$D:$D,'Benchmark Value'!$B1563)</f>
        <v>0</v>
      </c>
      <c r="E1563" s="16">
        <f t="shared" si="349"/>
        <v>-115500880.00911279</v>
      </c>
      <c r="F1563" s="10">
        <f>SUM(D$11:D1562)</f>
        <v>-107051256.94487154</v>
      </c>
      <c r="G1563" s="10">
        <f t="shared" si="342"/>
        <v>366</v>
      </c>
      <c r="H1563" s="7">
        <f t="shared" si="350"/>
        <v>-315576.17488828633</v>
      </c>
      <c r="I1563" s="16">
        <f>SUMIFS('Filing Data'!$X:$X,'Filing Data'!$D:$D,'Benchmark Value'!$B1563)</f>
        <v>0</v>
      </c>
      <c r="J1563" s="16">
        <f t="shared" si="346"/>
        <v>141156307.4039984</v>
      </c>
      <c r="K1563" s="10">
        <f>SUM(I$11:I1562)</f>
        <v>200197540.60438377</v>
      </c>
      <c r="L1563" s="27">
        <f t="shared" si="343"/>
        <v>366</v>
      </c>
      <c r="M1563" s="7">
        <f t="shared" si="351"/>
        <v>385672.97104917595</v>
      </c>
      <c r="N1563" s="7">
        <f>IF(ISNA(VLOOKUP(B1563,'Distribution Data'!$G:$H,2,FALSE)),0,VLOOKUP(B1563,'Distribution Data'!$G:$H,2,FALSE))</f>
        <v>0</v>
      </c>
      <c r="O1563" s="16">
        <f>IF(ISNA(INDEX($C1562:$C$3618,MATCH(TRUE,INDEX($C1562:$C$3618&lt;&gt;$C1562,0),0))), O1562, INDEX($C1562:$C$3618,MATCH(TRUE,INDEX($C1562:$C$3618&lt;&gt;$C1562,0),0)))</f>
        <v>3995313298.5981975</v>
      </c>
      <c r="P1563" s="16">
        <f t="shared" si="341"/>
        <v>3795547633.6682878</v>
      </c>
      <c r="Q1563" s="27">
        <f t="shared" si="347"/>
        <v>88</v>
      </c>
      <c r="R1563" s="7">
        <f t="shared" si="352"/>
        <v>2270064.3742035194</v>
      </c>
      <c r="S1563" s="7">
        <f t="shared" si="344"/>
        <v>1568815.2282660571</v>
      </c>
      <c r="T1563" s="5">
        <f>VLOOKUP($B1563,'Benchmark Data'!$A:$B,2,FALSE)</f>
        <v>15.67</v>
      </c>
      <c r="U1563" s="12">
        <f t="shared" si="353"/>
        <v>3.0452628515698875E-2</v>
      </c>
      <c r="V1563" s="7">
        <f t="shared" si="354"/>
        <v>3906584305.607882</v>
      </c>
    </row>
    <row r="1564" spans="1:22" x14ac:dyDescent="0.25">
      <c r="A1564" s="5">
        <f t="shared" si="345"/>
        <v>2008</v>
      </c>
      <c r="B1564" s="6">
        <f t="shared" si="348"/>
        <v>39504</v>
      </c>
      <c r="C1564" s="7">
        <f>MAX(SUMIFS('Filing Data'!$V:$V,'Filing Data'!$D:$D,'Benchmark Value'!$B1564),C1563)</f>
        <v>3795547633.6682878</v>
      </c>
      <c r="D1564" s="7">
        <f>SUMIFS('Filing Data'!$Z:$Z,'Filing Data'!$D:$D,'Benchmark Value'!$B1564)</f>
        <v>0</v>
      </c>
      <c r="E1564" s="16">
        <f t="shared" si="349"/>
        <v>-115500880.00911279</v>
      </c>
      <c r="F1564" s="10">
        <f>SUM(D$11:D1563)</f>
        <v>-107051256.94487154</v>
      </c>
      <c r="G1564" s="10">
        <f t="shared" si="342"/>
        <v>366</v>
      </c>
      <c r="H1564" s="7">
        <f t="shared" si="350"/>
        <v>-315576.17488828633</v>
      </c>
      <c r="I1564" s="16">
        <f>SUMIFS('Filing Data'!$X:$X,'Filing Data'!$D:$D,'Benchmark Value'!$B1564)</f>
        <v>0</v>
      </c>
      <c r="J1564" s="16">
        <f t="shared" si="346"/>
        <v>141156307.4039984</v>
      </c>
      <c r="K1564" s="10">
        <f>SUM(I$11:I1563)</f>
        <v>200197540.60438377</v>
      </c>
      <c r="L1564" s="27">
        <f t="shared" si="343"/>
        <v>366</v>
      </c>
      <c r="M1564" s="7">
        <f t="shared" si="351"/>
        <v>385672.97104917595</v>
      </c>
      <c r="N1564" s="7">
        <f>IF(ISNA(VLOOKUP(B1564,'Distribution Data'!$G:$H,2,FALSE)),0,VLOOKUP(B1564,'Distribution Data'!$G:$H,2,FALSE))</f>
        <v>0</v>
      </c>
      <c r="O1564" s="16">
        <f>IF(ISNA(INDEX($C1563:$C$3618,MATCH(TRUE,INDEX($C1563:$C$3618&lt;&gt;$C1563,0),0))), O1563, INDEX($C1563:$C$3618,MATCH(TRUE,INDEX($C1563:$C$3618&lt;&gt;$C1563,0),0)))</f>
        <v>3995313298.5981975</v>
      </c>
      <c r="P1564" s="16">
        <f t="shared" si="341"/>
        <v>3795547633.6682878</v>
      </c>
      <c r="Q1564" s="27">
        <f t="shared" si="347"/>
        <v>88</v>
      </c>
      <c r="R1564" s="7">
        <f t="shared" si="352"/>
        <v>2270064.3742035194</v>
      </c>
      <c r="S1564" s="7">
        <f t="shared" si="344"/>
        <v>1568815.2282660571</v>
      </c>
      <c r="T1564" s="5">
        <f>VLOOKUP($B1564,'Benchmark Data'!$A:$B,2,FALSE)</f>
        <v>15.68</v>
      </c>
      <c r="U1564" s="12">
        <f t="shared" si="353"/>
        <v>6.3795855433235399E-4</v>
      </c>
      <c r="V1564" s="7">
        <f t="shared" si="354"/>
        <v>3910646154.8537664</v>
      </c>
    </row>
    <row r="1565" spans="1:22" x14ac:dyDescent="0.25">
      <c r="A1565" s="5">
        <f t="shared" si="345"/>
        <v>2008</v>
      </c>
      <c r="B1565" s="6">
        <f t="shared" si="348"/>
        <v>39505</v>
      </c>
      <c r="C1565" s="7">
        <f>MAX(SUMIFS('Filing Data'!$V:$V,'Filing Data'!$D:$D,'Benchmark Value'!$B1565),C1564)</f>
        <v>3795547633.6682878</v>
      </c>
      <c r="D1565" s="7">
        <f>SUMIFS('Filing Data'!$Z:$Z,'Filing Data'!$D:$D,'Benchmark Value'!$B1565)</f>
        <v>0</v>
      </c>
      <c r="E1565" s="16">
        <f t="shared" si="349"/>
        <v>-115500880.00911279</v>
      </c>
      <c r="F1565" s="10">
        <f>SUM(D$11:D1564)</f>
        <v>-107051256.94487154</v>
      </c>
      <c r="G1565" s="10">
        <f t="shared" si="342"/>
        <v>366</v>
      </c>
      <c r="H1565" s="7">
        <f t="shared" si="350"/>
        <v>-315576.17488828633</v>
      </c>
      <c r="I1565" s="16">
        <f>SUMIFS('Filing Data'!$X:$X,'Filing Data'!$D:$D,'Benchmark Value'!$B1565)</f>
        <v>0</v>
      </c>
      <c r="J1565" s="16">
        <f t="shared" si="346"/>
        <v>141156307.4039984</v>
      </c>
      <c r="K1565" s="10">
        <f>SUM(I$11:I1564)</f>
        <v>200197540.60438377</v>
      </c>
      <c r="L1565" s="27">
        <f t="shared" si="343"/>
        <v>366</v>
      </c>
      <c r="M1565" s="7">
        <f t="shared" si="351"/>
        <v>385672.97104917595</v>
      </c>
      <c r="N1565" s="7">
        <f>IF(ISNA(VLOOKUP(B1565,'Distribution Data'!$G:$H,2,FALSE)),0,VLOOKUP(B1565,'Distribution Data'!$G:$H,2,FALSE))</f>
        <v>0</v>
      </c>
      <c r="O1565" s="16">
        <f>IF(ISNA(INDEX($C1564:$C$3618,MATCH(TRUE,INDEX($C1564:$C$3618&lt;&gt;$C1564,0),0))), O1564, INDEX($C1564:$C$3618,MATCH(TRUE,INDEX($C1564:$C$3618&lt;&gt;$C1564,0),0)))</f>
        <v>3995313298.5981975</v>
      </c>
      <c r="P1565" s="16">
        <f t="shared" si="341"/>
        <v>3795547633.6682878</v>
      </c>
      <c r="Q1565" s="27">
        <f t="shared" si="347"/>
        <v>88</v>
      </c>
      <c r="R1565" s="7">
        <f t="shared" si="352"/>
        <v>2270064.3742035194</v>
      </c>
      <c r="S1565" s="7">
        <f t="shared" si="344"/>
        <v>1568815.2282660571</v>
      </c>
      <c r="T1565" s="5">
        <f>VLOOKUP($B1565,'Benchmark Data'!$A:$B,2,FALSE)</f>
        <v>15.56</v>
      </c>
      <c r="U1565" s="12">
        <f t="shared" si="353"/>
        <v>-7.68249617201617E-3</v>
      </c>
      <c r="V1565" s="7">
        <f t="shared" si="354"/>
        <v>3882286555.6316214</v>
      </c>
    </row>
    <row r="1566" spans="1:22" x14ac:dyDescent="0.25">
      <c r="A1566" s="5">
        <f t="shared" si="345"/>
        <v>2008</v>
      </c>
      <c r="B1566" s="6">
        <f t="shared" si="348"/>
        <v>39506</v>
      </c>
      <c r="C1566" s="7">
        <f>MAX(SUMIFS('Filing Data'!$V:$V,'Filing Data'!$D:$D,'Benchmark Value'!$B1566),C1565)</f>
        <v>3795547633.6682878</v>
      </c>
      <c r="D1566" s="7">
        <f>SUMIFS('Filing Data'!$Z:$Z,'Filing Data'!$D:$D,'Benchmark Value'!$B1566)</f>
        <v>0</v>
      </c>
      <c r="E1566" s="16">
        <f t="shared" si="349"/>
        <v>-115500880.00911279</v>
      </c>
      <c r="F1566" s="10">
        <f>SUM(D$11:D1565)</f>
        <v>-107051256.94487154</v>
      </c>
      <c r="G1566" s="10">
        <f t="shared" si="342"/>
        <v>366</v>
      </c>
      <c r="H1566" s="7">
        <f t="shared" si="350"/>
        <v>-315576.17488828633</v>
      </c>
      <c r="I1566" s="16">
        <f>SUMIFS('Filing Data'!$X:$X,'Filing Data'!$D:$D,'Benchmark Value'!$B1566)</f>
        <v>0</v>
      </c>
      <c r="J1566" s="16">
        <f t="shared" si="346"/>
        <v>141156307.4039984</v>
      </c>
      <c r="K1566" s="10">
        <f>SUM(I$11:I1565)</f>
        <v>200197540.60438377</v>
      </c>
      <c r="L1566" s="27">
        <f t="shared" si="343"/>
        <v>366</v>
      </c>
      <c r="M1566" s="7">
        <f t="shared" si="351"/>
        <v>385672.97104917595</v>
      </c>
      <c r="N1566" s="7">
        <f>IF(ISNA(VLOOKUP(B1566,'Distribution Data'!$G:$H,2,FALSE)),0,VLOOKUP(B1566,'Distribution Data'!$G:$H,2,FALSE))</f>
        <v>0</v>
      </c>
      <c r="O1566" s="16">
        <f>IF(ISNA(INDEX($C1565:$C$3618,MATCH(TRUE,INDEX($C1565:$C$3618&lt;&gt;$C1565,0),0))), O1565, INDEX($C1565:$C$3618,MATCH(TRUE,INDEX($C1565:$C$3618&lt;&gt;$C1565,0),0)))</f>
        <v>3995313298.5981975</v>
      </c>
      <c r="P1566" s="16">
        <f t="shared" si="341"/>
        <v>3795547633.6682878</v>
      </c>
      <c r="Q1566" s="27">
        <f t="shared" si="347"/>
        <v>88</v>
      </c>
      <c r="R1566" s="7">
        <f t="shared" si="352"/>
        <v>2270064.3742035194</v>
      </c>
      <c r="S1566" s="7">
        <f t="shared" si="344"/>
        <v>1568815.2282660571</v>
      </c>
      <c r="T1566" s="5">
        <f>VLOOKUP($B1566,'Benchmark Data'!$A:$B,2,FALSE)</f>
        <v>15.28</v>
      </c>
      <c r="U1566" s="12">
        <f t="shared" si="353"/>
        <v>-1.815873501187118E-2</v>
      </c>
      <c r="V1566" s="7">
        <f t="shared" si="354"/>
        <v>3813994173.2007065</v>
      </c>
    </row>
    <row r="1567" spans="1:22" x14ac:dyDescent="0.25">
      <c r="A1567" s="5">
        <f t="shared" si="345"/>
        <v>2008</v>
      </c>
      <c r="B1567" s="6">
        <f t="shared" si="348"/>
        <v>39507</v>
      </c>
      <c r="C1567" s="7">
        <f>MAX(SUMIFS('Filing Data'!$V:$V,'Filing Data'!$D:$D,'Benchmark Value'!$B1567),C1566)</f>
        <v>3795547633.6682878</v>
      </c>
      <c r="D1567" s="7">
        <f>SUMIFS('Filing Data'!$Z:$Z,'Filing Data'!$D:$D,'Benchmark Value'!$B1567)</f>
        <v>0</v>
      </c>
      <c r="E1567" s="16">
        <f t="shared" si="349"/>
        <v>-115500880.00911279</v>
      </c>
      <c r="F1567" s="10">
        <f>SUM(D$11:D1566)</f>
        <v>-107051256.94487154</v>
      </c>
      <c r="G1567" s="10">
        <f t="shared" si="342"/>
        <v>366</v>
      </c>
      <c r="H1567" s="7">
        <f t="shared" si="350"/>
        <v>-315576.17488828633</v>
      </c>
      <c r="I1567" s="16">
        <f>SUMIFS('Filing Data'!$X:$X,'Filing Data'!$D:$D,'Benchmark Value'!$B1567)</f>
        <v>0</v>
      </c>
      <c r="J1567" s="16">
        <f t="shared" si="346"/>
        <v>141156307.4039984</v>
      </c>
      <c r="K1567" s="10">
        <f>SUM(I$11:I1566)</f>
        <v>200197540.60438377</v>
      </c>
      <c r="L1567" s="27">
        <f t="shared" si="343"/>
        <v>366</v>
      </c>
      <c r="M1567" s="7">
        <f t="shared" si="351"/>
        <v>385672.97104917595</v>
      </c>
      <c r="N1567" s="7">
        <f>IF(ISNA(VLOOKUP(B1567,'Distribution Data'!$G:$H,2,FALSE)),0,VLOOKUP(B1567,'Distribution Data'!$G:$H,2,FALSE))</f>
        <v>0</v>
      </c>
      <c r="O1567" s="16">
        <f>IF(ISNA(INDEX($C1566:$C$3618,MATCH(TRUE,INDEX($C1566:$C$3618&lt;&gt;$C1566,0),0))), O1566, INDEX($C1566:$C$3618,MATCH(TRUE,INDEX($C1566:$C$3618&lt;&gt;$C1566,0),0)))</f>
        <v>3995313298.5981975</v>
      </c>
      <c r="P1567" s="16">
        <f t="shared" si="341"/>
        <v>3795547633.6682878</v>
      </c>
      <c r="Q1567" s="27">
        <f t="shared" si="347"/>
        <v>88</v>
      </c>
      <c r="R1567" s="7">
        <f t="shared" si="352"/>
        <v>2270064.3742035194</v>
      </c>
      <c r="S1567" s="7">
        <f t="shared" si="344"/>
        <v>1568815.2282660571</v>
      </c>
      <c r="T1567" s="5">
        <f>VLOOKUP($B1567,'Benchmark Data'!$A:$B,2,FALSE)</f>
        <v>15.03</v>
      </c>
      <c r="U1567" s="12">
        <f t="shared" si="353"/>
        <v>-1.6496579973491292E-2</v>
      </c>
      <c r="V1567" s="7">
        <f t="shared" si="354"/>
        <v>3753161251.3019977</v>
      </c>
    </row>
    <row r="1568" spans="1:22" x14ac:dyDescent="0.25">
      <c r="A1568" s="5">
        <f t="shared" si="345"/>
        <v>2008</v>
      </c>
      <c r="B1568" s="6">
        <f t="shared" si="348"/>
        <v>39508</v>
      </c>
      <c r="C1568" s="7">
        <f>MAX(SUMIFS('Filing Data'!$V:$V,'Filing Data'!$D:$D,'Benchmark Value'!$B1568),C1567)</f>
        <v>3795547633.6682878</v>
      </c>
      <c r="D1568" s="7">
        <f>SUMIFS('Filing Data'!$Z:$Z,'Filing Data'!$D:$D,'Benchmark Value'!$B1568)</f>
        <v>0</v>
      </c>
      <c r="E1568" s="16">
        <f t="shared" si="349"/>
        <v>-115500880.00911279</v>
      </c>
      <c r="F1568" s="10">
        <f>SUM(D$11:D1567)</f>
        <v>-107051256.94487154</v>
      </c>
      <c r="G1568" s="10">
        <f t="shared" si="342"/>
        <v>366</v>
      </c>
      <c r="H1568" s="7">
        <f t="shared" si="350"/>
        <v>-315576.17488828633</v>
      </c>
      <c r="I1568" s="16">
        <f>SUMIFS('Filing Data'!$X:$X,'Filing Data'!$D:$D,'Benchmark Value'!$B1568)</f>
        <v>0</v>
      </c>
      <c r="J1568" s="16">
        <f t="shared" si="346"/>
        <v>141156307.4039984</v>
      </c>
      <c r="K1568" s="10">
        <f>SUM(I$11:I1567)</f>
        <v>200197540.60438377</v>
      </c>
      <c r="L1568" s="27">
        <f t="shared" si="343"/>
        <v>366</v>
      </c>
      <c r="M1568" s="7">
        <f t="shared" si="351"/>
        <v>385672.97104917595</v>
      </c>
      <c r="N1568" s="7">
        <f>IF(ISNA(VLOOKUP(B1568,'Distribution Data'!$G:$H,2,FALSE)),0,VLOOKUP(B1568,'Distribution Data'!$G:$H,2,FALSE))</f>
        <v>0</v>
      </c>
      <c r="O1568" s="16">
        <f>IF(ISNA(INDEX($C1567:$C$3618,MATCH(TRUE,INDEX($C1567:$C$3618&lt;&gt;$C1567,0),0))), O1567, INDEX($C1567:$C$3618,MATCH(TRUE,INDEX($C1567:$C$3618&lt;&gt;$C1567,0),0)))</f>
        <v>3995313298.5981975</v>
      </c>
      <c r="P1568" s="16">
        <f t="shared" si="341"/>
        <v>3795547633.6682878</v>
      </c>
      <c r="Q1568" s="27">
        <f t="shared" si="347"/>
        <v>88</v>
      </c>
      <c r="R1568" s="7">
        <f t="shared" si="352"/>
        <v>2270064.3742035194</v>
      </c>
      <c r="S1568" s="7">
        <f t="shared" si="344"/>
        <v>1568815.2282660571</v>
      </c>
      <c r="T1568" s="5">
        <f>VLOOKUP($B1568,'Benchmark Data'!$A:$B,2,FALSE)</f>
        <v>15.03</v>
      </c>
      <c r="U1568" s="12">
        <f t="shared" si="353"/>
        <v>0</v>
      </c>
      <c r="V1568" s="7">
        <f t="shared" si="354"/>
        <v>3754730066.5302639</v>
      </c>
    </row>
    <row r="1569" spans="1:22" x14ac:dyDescent="0.25">
      <c r="A1569" s="5">
        <f t="shared" si="345"/>
        <v>2008</v>
      </c>
      <c r="B1569" s="6">
        <f t="shared" si="348"/>
        <v>39509</v>
      </c>
      <c r="C1569" s="7">
        <f>MAX(SUMIFS('Filing Data'!$V:$V,'Filing Data'!$D:$D,'Benchmark Value'!$B1569),C1568)</f>
        <v>3795547633.6682878</v>
      </c>
      <c r="D1569" s="7">
        <f>SUMIFS('Filing Data'!$Z:$Z,'Filing Data'!$D:$D,'Benchmark Value'!$B1569)</f>
        <v>0</v>
      </c>
      <c r="E1569" s="16">
        <f t="shared" si="349"/>
        <v>-115500880.00911279</v>
      </c>
      <c r="F1569" s="10">
        <f>SUM(D$11:D1568)</f>
        <v>-107051256.94487154</v>
      </c>
      <c r="G1569" s="10">
        <f t="shared" si="342"/>
        <v>366</v>
      </c>
      <c r="H1569" s="7">
        <f t="shared" si="350"/>
        <v>-315576.17488828633</v>
      </c>
      <c r="I1569" s="16">
        <f>SUMIFS('Filing Data'!$X:$X,'Filing Data'!$D:$D,'Benchmark Value'!$B1569)</f>
        <v>0</v>
      </c>
      <c r="J1569" s="16">
        <f t="shared" si="346"/>
        <v>141156307.4039984</v>
      </c>
      <c r="K1569" s="10">
        <f>SUM(I$11:I1568)</f>
        <v>200197540.60438377</v>
      </c>
      <c r="L1569" s="27">
        <f t="shared" si="343"/>
        <v>366</v>
      </c>
      <c r="M1569" s="7">
        <f t="shared" si="351"/>
        <v>385672.97104917595</v>
      </c>
      <c r="N1569" s="7">
        <f>IF(ISNA(VLOOKUP(B1569,'Distribution Data'!$G:$H,2,FALSE)),0,VLOOKUP(B1569,'Distribution Data'!$G:$H,2,FALSE))</f>
        <v>0</v>
      </c>
      <c r="O1569" s="16">
        <f>IF(ISNA(INDEX($C1568:$C$3618,MATCH(TRUE,INDEX($C1568:$C$3618&lt;&gt;$C1568,0),0))), O1568, INDEX($C1568:$C$3618,MATCH(TRUE,INDEX($C1568:$C$3618&lt;&gt;$C1568,0),0)))</f>
        <v>3995313298.5981975</v>
      </c>
      <c r="P1569" s="16">
        <f t="shared" si="341"/>
        <v>3795547633.6682878</v>
      </c>
      <c r="Q1569" s="27">
        <f t="shared" si="347"/>
        <v>88</v>
      </c>
      <c r="R1569" s="7">
        <f t="shared" si="352"/>
        <v>2270064.3742035194</v>
      </c>
      <c r="S1569" s="7">
        <f t="shared" si="344"/>
        <v>1568815.2282660571</v>
      </c>
      <c r="T1569" s="5">
        <f>VLOOKUP($B1569,'Benchmark Data'!$A:$B,2,FALSE)</f>
        <v>15.03</v>
      </c>
      <c r="U1569" s="12">
        <f t="shared" si="353"/>
        <v>0</v>
      </c>
      <c r="V1569" s="7">
        <f t="shared" si="354"/>
        <v>3756298881.7585301</v>
      </c>
    </row>
    <row r="1570" spans="1:22" x14ac:dyDescent="0.25">
      <c r="A1570" s="5">
        <f t="shared" si="345"/>
        <v>2008</v>
      </c>
      <c r="B1570" s="6">
        <f t="shared" si="348"/>
        <v>39510</v>
      </c>
      <c r="C1570" s="7">
        <f>MAX(SUMIFS('Filing Data'!$V:$V,'Filing Data'!$D:$D,'Benchmark Value'!$B1570),C1569)</f>
        <v>3795547633.6682878</v>
      </c>
      <c r="D1570" s="7">
        <f>SUMIFS('Filing Data'!$Z:$Z,'Filing Data'!$D:$D,'Benchmark Value'!$B1570)</f>
        <v>0</v>
      </c>
      <c r="E1570" s="16">
        <f t="shared" si="349"/>
        <v>-115500880.00911279</v>
      </c>
      <c r="F1570" s="10">
        <f>SUM(D$11:D1569)</f>
        <v>-107051256.94487154</v>
      </c>
      <c r="G1570" s="10">
        <f t="shared" si="342"/>
        <v>366</v>
      </c>
      <c r="H1570" s="7">
        <f t="shared" si="350"/>
        <v>-315576.17488828633</v>
      </c>
      <c r="I1570" s="16">
        <f>SUMIFS('Filing Data'!$X:$X,'Filing Data'!$D:$D,'Benchmark Value'!$B1570)</f>
        <v>0</v>
      </c>
      <c r="J1570" s="16">
        <f t="shared" si="346"/>
        <v>141156307.4039984</v>
      </c>
      <c r="K1570" s="10">
        <f>SUM(I$11:I1569)</f>
        <v>200197540.60438377</v>
      </c>
      <c r="L1570" s="27">
        <f t="shared" si="343"/>
        <v>366</v>
      </c>
      <c r="M1570" s="7">
        <f t="shared" si="351"/>
        <v>385672.97104917595</v>
      </c>
      <c r="N1570" s="7">
        <f>IF(ISNA(VLOOKUP(B1570,'Distribution Data'!$G:$H,2,FALSE)),0,VLOOKUP(B1570,'Distribution Data'!$G:$H,2,FALSE))</f>
        <v>0</v>
      </c>
      <c r="O1570" s="16">
        <f>IF(ISNA(INDEX($C1569:$C$3618,MATCH(TRUE,INDEX($C1569:$C$3618&lt;&gt;$C1569,0),0))), O1569, INDEX($C1569:$C$3618,MATCH(TRUE,INDEX($C1569:$C$3618&lt;&gt;$C1569,0),0)))</f>
        <v>3995313298.5981975</v>
      </c>
      <c r="P1570" s="16">
        <f t="shared" si="341"/>
        <v>3795547633.6682878</v>
      </c>
      <c r="Q1570" s="27">
        <f t="shared" si="347"/>
        <v>88</v>
      </c>
      <c r="R1570" s="7">
        <f t="shared" si="352"/>
        <v>2270064.3742035194</v>
      </c>
      <c r="S1570" s="7">
        <f t="shared" si="344"/>
        <v>1568815.2282660571</v>
      </c>
      <c r="T1570" s="5">
        <f>VLOOKUP($B1570,'Benchmark Data'!$A:$B,2,FALSE)</f>
        <v>15.19</v>
      </c>
      <c r="U1570" s="12">
        <f t="shared" si="353"/>
        <v>1.0589112842798424E-2</v>
      </c>
      <c r="V1570" s="7">
        <f t="shared" si="354"/>
        <v>3797854910.631598</v>
      </c>
    </row>
    <row r="1571" spans="1:22" x14ac:dyDescent="0.25">
      <c r="A1571" s="5">
        <f t="shared" si="345"/>
        <v>2008</v>
      </c>
      <c r="B1571" s="6">
        <f t="shared" si="348"/>
        <v>39511</v>
      </c>
      <c r="C1571" s="7">
        <f>MAX(SUMIFS('Filing Data'!$V:$V,'Filing Data'!$D:$D,'Benchmark Value'!$B1571),C1570)</f>
        <v>3795547633.6682878</v>
      </c>
      <c r="D1571" s="7">
        <f>SUMIFS('Filing Data'!$Z:$Z,'Filing Data'!$D:$D,'Benchmark Value'!$B1571)</f>
        <v>0</v>
      </c>
      <c r="E1571" s="16">
        <f t="shared" si="349"/>
        <v>-115500880.00911279</v>
      </c>
      <c r="F1571" s="10">
        <f>SUM(D$11:D1570)</f>
        <v>-107051256.94487154</v>
      </c>
      <c r="G1571" s="10">
        <f t="shared" si="342"/>
        <v>366</v>
      </c>
      <c r="H1571" s="7">
        <f t="shared" si="350"/>
        <v>-315576.17488828633</v>
      </c>
      <c r="I1571" s="16">
        <f>SUMIFS('Filing Data'!$X:$X,'Filing Data'!$D:$D,'Benchmark Value'!$B1571)</f>
        <v>0</v>
      </c>
      <c r="J1571" s="16">
        <f t="shared" si="346"/>
        <v>141156307.4039984</v>
      </c>
      <c r="K1571" s="10">
        <f>SUM(I$11:I1570)</f>
        <v>200197540.60438377</v>
      </c>
      <c r="L1571" s="27">
        <f t="shared" si="343"/>
        <v>366</v>
      </c>
      <c r="M1571" s="7">
        <f t="shared" si="351"/>
        <v>385672.97104917595</v>
      </c>
      <c r="N1571" s="7">
        <f>IF(ISNA(VLOOKUP(B1571,'Distribution Data'!$G:$H,2,FALSE)),0,VLOOKUP(B1571,'Distribution Data'!$G:$H,2,FALSE))</f>
        <v>0</v>
      </c>
      <c r="O1571" s="16">
        <f>IF(ISNA(INDEX($C1570:$C$3618,MATCH(TRUE,INDEX($C1570:$C$3618&lt;&gt;$C1570,0),0))), O1570, INDEX($C1570:$C$3618,MATCH(TRUE,INDEX($C1570:$C$3618&lt;&gt;$C1570,0),0)))</f>
        <v>3995313298.5981975</v>
      </c>
      <c r="P1571" s="16">
        <f t="shared" si="341"/>
        <v>3795547633.6682878</v>
      </c>
      <c r="Q1571" s="27">
        <f t="shared" si="347"/>
        <v>88</v>
      </c>
      <c r="R1571" s="7">
        <f t="shared" si="352"/>
        <v>2270064.3742035194</v>
      </c>
      <c r="S1571" s="7">
        <f t="shared" si="344"/>
        <v>1568815.2282660571</v>
      </c>
      <c r="T1571" s="5">
        <f>VLOOKUP($B1571,'Benchmark Data'!$A:$B,2,FALSE)</f>
        <v>15.09</v>
      </c>
      <c r="U1571" s="12">
        <f t="shared" si="353"/>
        <v>-6.6050438279239296E-3</v>
      </c>
      <c r="V1571" s="7">
        <f t="shared" si="354"/>
        <v>3774421389.3843436</v>
      </c>
    </row>
    <row r="1572" spans="1:22" x14ac:dyDescent="0.25">
      <c r="A1572" s="5">
        <f t="shared" si="345"/>
        <v>2008</v>
      </c>
      <c r="B1572" s="6">
        <f t="shared" si="348"/>
        <v>39512</v>
      </c>
      <c r="C1572" s="7">
        <f>MAX(SUMIFS('Filing Data'!$V:$V,'Filing Data'!$D:$D,'Benchmark Value'!$B1572),C1571)</f>
        <v>3795547633.6682878</v>
      </c>
      <c r="D1572" s="7">
        <f>SUMIFS('Filing Data'!$Z:$Z,'Filing Data'!$D:$D,'Benchmark Value'!$B1572)</f>
        <v>0</v>
      </c>
      <c r="E1572" s="16">
        <f t="shared" si="349"/>
        <v>-115500880.00911279</v>
      </c>
      <c r="F1572" s="10">
        <f>SUM(D$11:D1571)</f>
        <v>-107051256.94487154</v>
      </c>
      <c r="G1572" s="10">
        <f t="shared" si="342"/>
        <v>366</v>
      </c>
      <c r="H1572" s="7">
        <f t="shared" si="350"/>
        <v>-315576.17488828633</v>
      </c>
      <c r="I1572" s="16">
        <f>SUMIFS('Filing Data'!$X:$X,'Filing Data'!$D:$D,'Benchmark Value'!$B1572)</f>
        <v>0</v>
      </c>
      <c r="J1572" s="16">
        <f t="shared" si="346"/>
        <v>141156307.4039984</v>
      </c>
      <c r="K1572" s="10">
        <f>SUM(I$11:I1571)</f>
        <v>200197540.60438377</v>
      </c>
      <c r="L1572" s="27">
        <f t="shared" si="343"/>
        <v>366</v>
      </c>
      <c r="M1572" s="7">
        <f t="shared" si="351"/>
        <v>385672.97104917595</v>
      </c>
      <c r="N1572" s="7">
        <f>IF(ISNA(VLOOKUP(B1572,'Distribution Data'!$G:$H,2,FALSE)),0,VLOOKUP(B1572,'Distribution Data'!$G:$H,2,FALSE))</f>
        <v>0</v>
      </c>
      <c r="O1572" s="16">
        <f>IF(ISNA(INDEX($C1571:$C$3618,MATCH(TRUE,INDEX($C1571:$C$3618&lt;&gt;$C1571,0),0))), O1571, INDEX($C1571:$C$3618,MATCH(TRUE,INDEX($C1571:$C$3618&lt;&gt;$C1571,0),0)))</f>
        <v>3995313298.5981975</v>
      </c>
      <c r="P1572" s="16">
        <f t="shared" si="341"/>
        <v>3795547633.6682878</v>
      </c>
      <c r="Q1572" s="27">
        <f t="shared" si="347"/>
        <v>88</v>
      </c>
      <c r="R1572" s="7">
        <f t="shared" si="352"/>
        <v>2270064.3742035194</v>
      </c>
      <c r="S1572" s="7">
        <f t="shared" si="344"/>
        <v>1568815.2282660571</v>
      </c>
      <c r="T1572" s="5">
        <f>VLOOKUP($B1572,'Benchmark Data'!$A:$B,2,FALSE)</f>
        <v>15.12</v>
      </c>
      <c r="U1572" s="12">
        <f t="shared" si="353"/>
        <v>1.9860979716293243E-3</v>
      </c>
      <c r="V1572" s="7">
        <f t="shared" si="354"/>
        <v>3783494024.4722204</v>
      </c>
    </row>
    <row r="1573" spans="1:22" x14ac:dyDescent="0.25">
      <c r="A1573" s="5">
        <f t="shared" si="345"/>
        <v>2008</v>
      </c>
      <c r="B1573" s="6">
        <f t="shared" si="348"/>
        <v>39513</v>
      </c>
      <c r="C1573" s="7">
        <f>MAX(SUMIFS('Filing Data'!$V:$V,'Filing Data'!$D:$D,'Benchmark Value'!$B1573),C1572)</f>
        <v>3795547633.6682878</v>
      </c>
      <c r="D1573" s="7">
        <f>SUMIFS('Filing Data'!$Z:$Z,'Filing Data'!$D:$D,'Benchmark Value'!$B1573)</f>
        <v>0</v>
      </c>
      <c r="E1573" s="16">
        <f t="shared" si="349"/>
        <v>-115500880.00911279</v>
      </c>
      <c r="F1573" s="10">
        <f>SUM(D$11:D1572)</f>
        <v>-107051256.94487154</v>
      </c>
      <c r="G1573" s="10">
        <f t="shared" si="342"/>
        <v>366</v>
      </c>
      <c r="H1573" s="7">
        <f t="shared" si="350"/>
        <v>-315576.17488828633</v>
      </c>
      <c r="I1573" s="16">
        <f>SUMIFS('Filing Data'!$X:$X,'Filing Data'!$D:$D,'Benchmark Value'!$B1573)</f>
        <v>0</v>
      </c>
      <c r="J1573" s="16">
        <f t="shared" si="346"/>
        <v>141156307.4039984</v>
      </c>
      <c r="K1573" s="10">
        <f>SUM(I$11:I1572)</f>
        <v>200197540.60438377</v>
      </c>
      <c r="L1573" s="27">
        <f t="shared" si="343"/>
        <v>366</v>
      </c>
      <c r="M1573" s="7">
        <f t="shared" si="351"/>
        <v>385672.97104917595</v>
      </c>
      <c r="N1573" s="7">
        <f>IF(ISNA(VLOOKUP(B1573,'Distribution Data'!$G:$H,2,FALSE)),0,VLOOKUP(B1573,'Distribution Data'!$G:$H,2,FALSE))</f>
        <v>0</v>
      </c>
      <c r="O1573" s="16">
        <f>IF(ISNA(INDEX($C1572:$C$3618,MATCH(TRUE,INDEX($C1572:$C$3618&lt;&gt;$C1572,0),0))), O1572, INDEX($C1572:$C$3618,MATCH(TRUE,INDEX($C1572:$C$3618&lt;&gt;$C1572,0),0)))</f>
        <v>3995313298.5981975</v>
      </c>
      <c r="P1573" s="16">
        <f t="shared" si="341"/>
        <v>3795547633.6682878</v>
      </c>
      <c r="Q1573" s="27">
        <f t="shared" si="347"/>
        <v>88</v>
      </c>
      <c r="R1573" s="7">
        <f t="shared" si="352"/>
        <v>2270064.3742035194</v>
      </c>
      <c r="S1573" s="7">
        <f t="shared" si="344"/>
        <v>1568815.2282660571</v>
      </c>
      <c r="T1573" s="5">
        <f>VLOOKUP($B1573,'Benchmark Data'!$A:$B,2,FALSE)</f>
        <v>14.51</v>
      </c>
      <c r="U1573" s="12">
        <f t="shared" si="353"/>
        <v>-4.1180303855290465E-2</v>
      </c>
      <c r="V1573" s="7">
        <f t="shared" si="354"/>
        <v>3632421877.0729699</v>
      </c>
    </row>
    <row r="1574" spans="1:22" x14ac:dyDescent="0.25">
      <c r="A1574" s="5">
        <f t="shared" si="345"/>
        <v>2008</v>
      </c>
      <c r="B1574" s="6">
        <f t="shared" si="348"/>
        <v>39514</v>
      </c>
      <c r="C1574" s="7">
        <f>MAX(SUMIFS('Filing Data'!$V:$V,'Filing Data'!$D:$D,'Benchmark Value'!$B1574),C1573)</f>
        <v>3795547633.6682878</v>
      </c>
      <c r="D1574" s="7">
        <f>SUMIFS('Filing Data'!$Z:$Z,'Filing Data'!$D:$D,'Benchmark Value'!$B1574)</f>
        <v>0</v>
      </c>
      <c r="E1574" s="16">
        <f t="shared" si="349"/>
        <v>-115500880.00911279</v>
      </c>
      <c r="F1574" s="10">
        <f>SUM(D$11:D1573)</f>
        <v>-107051256.94487154</v>
      </c>
      <c r="G1574" s="10">
        <f t="shared" si="342"/>
        <v>366</v>
      </c>
      <c r="H1574" s="7">
        <f t="shared" si="350"/>
        <v>-315576.17488828633</v>
      </c>
      <c r="I1574" s="16">
        <f>SUMIFS('Filing Data'!$X:$X,'Filing Data'!$D:$D,'Benchmark Value'!$B1574)</f>
        <v>0</v>
      </c>
      <c r="J1574" s="16">
        <f t="shared" si="346"/>
        <v>141156307.4039984</v>
      </c>
      <c r="K1574" s="10">
        <f>SUM(I$11:I1573)</f>
        <v>200197540.60438377</v>
      </c>
      <c r="L1574" s="27">
        <f t="shared" si="343"/>
        <v>366</v>
      </c>
      <c r="M1574" s="7">
        <f t="shared" si="351"/>
        <v>385672.97104917595</v>
      </c>
      <c r="N1574" s="7">
        <f>IF(ISNA(VLOOKUP(B1574,'Distribution Data'!$G:$H,2,FALSE)),0,VLOOKUP(B1574,'Distribution Data'!$G:$H,2,FALSE))</f>
        <v>0</v>
      </c>
      <c r="O1574" s="16">
        <f>IF(ISNA(INDEX($C1573:$C$3618,MATCH(TRUE,INDEX($C1573:$C$3618&lt;&gt;$C1573,0),0))), O1573, INDEX($C1573:$C$3618,MATCH(TRUE,INDEX($C1573:$C$3618&lt;&gt;$C1573,0),0)))</f>
        <v>3995313298.5981975</v>
      </c>
      <c r="P1574" s="16">
        <f t="shared" si="341"/>
        <v>3795547633.6682878</v>
      </c>
      <c r="Q1574" s="27">
        <f t="shared" si="347"/>
        <v>88</v>
      </c>
      <c r="R1574" s="7">
        <f t="shared" si="352"/>
        <v>2270064.3742035194</v>
      </c>
      <c r="S1574" s="7">
        <f t="shared" si="344"/>
        <v>1568815.2282660571</v>
      </c>
      <c r="T1574" s="5">
        <f>VLOOKUP($B1574,'Benchmark Data'!$A:$B,2,FALSE)</f>
        <v>14.74</v>
      </c>
      <c r="U1574" s="12">
        <f t="shared" si="353"/>
        <v>1.5726819865094065E-2</v>
      </c>
      <c r="V1574" s="7">
        <f t="shared" si="354"/>
        <v>3691568709.6497393</v>
      </c>
    </row>
    <row r="1575" spans="1:22" x14ac:dyDescent="0.25">
      <c r="A1575" s="5">
        <f t="shared" si="345"/>
        <v>2008</v>
      </c>
      <c r="B1575" s="6">
        <f t="shared" si="348"/>
        <v>39515</v>
      </c>
      <c r="C1575" s="7">
        <f>MAX(SUMIFS('Filing Data'!$V:$V,'Filing Data'!$D:$D,'Benchmark Value'!$B1575),C1574)</f>
        <v>3795547633.6682878</v>
      </c>
      <c r="D1575" s="7">
        <f>SUMIFS('Filing Data'!$Z:$Z,'Filing Data'!$D:$D,'Benchmark Value'!$B1575)</f>
        <v>0</v>
      </c>
      <c r="E1575" s="16">
        <f t="shared" si="349"/>
        <v>-115500880.00911279</v>
      </c>
      <c r="F1575" s="10">
        <f>SUM(D$11:D1574)</f>
        <v>-107051256.94487154</v>
      </c>
      <c r="G1575" s="10">
        <f t="shared" si="342"/>
        <v>366</v>
      </c>
      <c r="H1575" s="7">
        <f t="shared" si="350"/>
        <v>-315576.17488828633</v>
      </c>
      <c r="I1575" s="16">
        <f>SUMIFS('Filing Data'!$X:$X,'Filing Data'!$D:$D,'Benchmark Value'!$B1575)</f>
        <v>0</v>
      </c>
      <c r="J1575" s="16">
        <f t="shared" si="346"/>
        <v>141156307.4039984</v>
      </c>
      <c r="K1575" s="10">
        <f>SUM(I$11:I1574)</f>
        <v>200197540.60438377</v>
      </c>
      <c r="L1575" s="27">
        <f t="shared" si="343"/>
        <v>366</v>
      </c>
      <c r="M1575" s="7">
        <f t="shared" si="351"/>
        <v>385672.97104917595</v>
      </c>
      <c r="N1575" s="7">
        <f>IF(ISNA(VLOOKUP(B1575,'Distribution Data'!$G:$H,2,FALSE)),0,VLOOKUP(B1575,'Distribution Data'!$G:$H,2,FALSE))</f>
        <v>0</v>
      </c>
      <c r="O1575" s="16">
        <f>IF(ISNA(INDEX($C1574:$C$3618,MATCH(TRUE,INDEX($C1574:$C$3618&lt;&gt;$C1574,0),0))), O1574, INDEX($C1574:$C$3618,MATCH(TRUE,INDEX($C1574:$C$3618&lt;&gt;$C1574,0),0)))</f>
        <v>3995313298.5981975</v>
      </c>
      <c r="P1575" s="16">
        <f t="shared" si="341"/>
        <v>3795547633.6682878</v>
      </c>
      <c r="Q1575" s="27">
        <f t="shared" si="347"/>
        <v>88</v>
      </c>
      <c r="R1575" s="7">
        <f t="shared" si="352"/>
        <v>2270064.3742035194</v>
      </c>
      <c r="S1575" s="7">
        <f t="shared" si="344"/>
        <v>1568815.2282660571</v>
      </c>
      <c r="T1575" s="5">
        <f>VLOOKUP($B1575,'Benchmark Data'!$A:$B,2,FALSE)</f>
        <v>14.74</v>
      </c>
      <c r="U1575" s="12">
        <f t="shared" si="353"/>
        <v>0</v>
      </c>
      <c r="V1575" s="7">
        <f t="shared" si="354"/>
        <v>3693137524.8780055</v>
      </c>
    </row>
    <row r="1576" spans="1:22" x14ac:dyDescent="0.25">
      <c r="A1576" s="5">
        <f t="shared" si="345"/>
        <v>2008</v>
      </c>
      <c r="B1576" s="6">
        <f t="shared" si="348"/>
        <v>39516</v>
      </c>
      <c r="C1576" s="7">
        <f>MAX(SUMIFS('Filing Data'!$V:$V,'Filing Data'!$D:$D,'Benchmark Value'!$B1576),C1575)</f>
        <v>3795547633.6682878</v>
      </c>
      <c r="D1576" s="7">
        <f>SUMIFS('Filing Data'!$Z:$Z,'Filing Data'!$D:$D,'Benchmark Value'!$B1576)</f>
        <v>0</v>
      </c>
      <c r="E1576" s="16">
        <f t="shared" si="349"/>
        <v>-115500880.00911279</v>
      </c>
      <c r="F1576" s="10">
        <f>SUM(D$11:D1575)</f>
        <v>-107051256.94487154</v>
      </c>
      <c r="G1576" s="10">
        <f t="shared" si="342"/>
        <v>366</v>
      </c>
      <c r="H1576" s="7">
        <f t="shared" si="350"/>
        <v>-315576.17488828633</v>
      </c>
      <c r="I1576" s="16">
        <f>SUMIFS('Filing Data'!$X:$X,'Filing Data'!$D:$D,'Benchmark Value'!$B1576)</f>
        <v>0</v>
      </c>
      <c r="J1576" s="16">
        <f t="shared" si="346"/>
        <v>141156307.4039984</v>
      </c>
      <c r="K1576" s="10">
        <f>SUM(I$11:I1575)</f>
        <v>200197540.60438377</v>
      </c>
      <c r="L1576" s="27">
        <f t="shared" si="343"/>
        <v>366</v>
      </c>
      <c r="M1576" s="7">
        <f t="shared" si="351"/>
        <v>385672.97104917595</v>
      </c>
      <c r="N1576" s="7">
        <f>IF(ISNA(VLOOKUP(B1576,'Distribution Data'!$G:$H,2,FALSE)),0,VLOOKUP(B1576,'Distribution Data'!$G:$H,2,FALSE))</f>
        <v>0</v>
      </c>
      <c r="O1576" s="16">
        <f>IF(ISNA(INDEX($C1575:$C$3618,MATCH(TRUE,INDEX($C1575:$C$3618&lt;&gt;$C1575,0),0))), O1575, INDEX($C1575:$C$3618,MATCH(TRUE,INDEX($C1575:$C$3618&lt;&gt;$C1575,0),0)))</f>
        <v>3995313298.5981975</v>
      </c>
      <c r="P1576" s="16">
        <f t="shared" si="341"/>
        <v>3795547633.6682878</v>
      </c>
      <c r="Q1576" s="27">
        <f t="shared" si="347"/>
        <v>88</v>
      </c>
      <c r="R1576" s="7">
        <f t="shared" si="352"/>
        <v>2270064.3742035194</v>
      </c>
      <c r="S1576" s="7">
        <f t="shared" si="344"/>
        <v>1568815.2282660571</v>
      </c>
      <c r="T1576" s="5">
        <f>VLOOKUP($B1576,'Benchmark Data'!$A:$B,2,FALSE)</f>
        <v>14.74</v>
      </c>
      <c r="U1576" s="12">
        <f t="shared" si="353"/>
        <v>0</v>
      </c>
      <c r="V1576" s="7">
        <f t="shared" si="354"/>
        <v>3694706340.1062717</v>
      </c>
    </row>
    <row r="1577" spans="1:22" x14ac:dyDescent="0.25">
      <c r="A1577" s="5">
        <f t="shared" si="345"/>
        <v>2008</v>
      </c>
      <c r="B1577" s="6">
        <f t="shared" si="348"/>
        <v>39517</v>
      </c>
      <c r="C1577" s="7">
        <f>MAX(SUMIFS('Filing Data'!$V:$V,'Filing Data'!$D:$D,'Benchmark Value'!$B1577),C1576)</f>
        <v>3795547633.6682878</v>
      </c>
      <c r="D1577" s="7">
        <f>SUMIFS('Filing Data'!$Z:$Z,'Filing Data'!$D:$D,'Benchmark Value'!$B1577)</f>
        <v>0</v>
      </c>
      <c r="E1577" s="16">
        <f t="shared" si="349"/>
        <v>-115500880.00911279</v>
      </c>
      <c r="F1577" s="10">
        <f>SUM(D$11:D1576)</f>
        <v>-107051256.94487154</v>
      </c>
      <c r="G1577" s="10">
        <f t="shared" si="342"/>
        <v>366</v>
      </c>
      <c r="H1577" s="7">
        <f t="shared" si="350"/>
        <v>-315576.17488828633</v>
      </c>
      <c r="I1577" s="16">
        <f>SUMIFS('Filing Data'!$X:$X,'Filing Data'!$D:$D,'Benchmark Value'!$B1577)</f>
        <v>0</v>
      </c>
      <c r="J1577" s="16">
        <f t="shared" si="346"/>
        <v>141156307.4039984</v>
      </c>
      <c r="K1577" s="10">
        <f>SUM(I$11:I1576)</f>
        <v>200197540.60438377</v>
      </c>
      <c r="L1577" s="27">
        <f t="shared" si="343"/>
        <v>366</v>
      </c>
      <c r="M1577" s="7">
        <f t="shared" si="351"/>
        <v>385672.97104917595</v>
      </c>
      <c r="N1577" s="7">
        <f>IF(ISNA(VLOOKUP(B1577,'Distribution Data'!$G:$H,2,FALSE)),0,VLOOKUP(B1577,'Distribution Data'!$G:$H,2,FALSE))</f>
        <v>0</v>
      </c>
      <c r="O1577" s="16">
        <f>IF(ISNA(INDEX($C1576:$C$3618,MATCH(TRUE,INDEX($C1576:$C$3618&lt;&gt;$C1576,0),0))), O1576, INDEX($C1576:$C$3618,MATCH(TRUE,INDEX($C1576:$C$3618&lt;&gt;$C1576,0),0)))</f>
        <v>3995313298.5981975</v>
      </c>
      <c r="P1577" s="16">
        <f t="shared" si="341"/>
        <v>3795547633.6682878</v>
      </c>
      <c r="Q1577" s="27">
        <f t="shared" si="347"/>
        <v>88</v>
      </c>
      <c r="R1577" s="7">
        <f t="shared" si="352"/>
        <v>2270064.3742035194</v>
      </c>
      <c r="S1577" s="7">
        <f t="shared" si="344"/>
        <v>1568815.2282660571</v>
      </c>
      <c r="T1577" s="5">
        <f>VLOOKUP($B1577,'Benchmark Data'!$A:$B,2,FALSE)</f>
        <v>14.5</v>
      </c>
      <c r="U1577" s="12">
        <f t="shared" si="353"/>
        <v>-1.6416237334661864E-2</v>
      </c>
      <c r="V1577" s="7">
        <f t="shared" si="354"/>
        <v>3636117114.5186963</v>
      </c>
    </row>
    <row r="1578" spans="1:22" x14ac:dyDescent="0.25">
      <c r="A1578" s="5">
        <f t="shared" si="345"/>
        <v>2008</v>
      </c>
      <c r="B1578" s="6">
        <f t="shared" si="348"/>
        <v>39518</v>
      </c>
      <c r="C1578" s="7">
        <f>MAX(SUMIFS('Filing Data'!$V:$V,'Filing Data'!$D:$D,'Benchmark Value'!$B1578),C1577)</f>
        <v>3795547633.6682878</v>
      </c>
      <c r="D1578" s="7">
        <f>SUMIFS('Filing Data'!$Z:$Z,'Filing Data'!$D:$D,'Benchmark Value'!$B1578)</f>
        <v>0</v>
      </c>
      <c r="E1578" s="16">
        <f t="shared" si="349"/>
        <v>-115500880.00911279</v>
      </c>
      <c r="F1578" s="10">
        <f>SUM(D$11:D1577)</f>
        <v>-107051256.94487154</v>
      </c>
      <c r="G1578" s="10">
        <f t="shared" si="342"/>
        <v>366</v>
      </c>
      <c r="H1578" s="7">
        <f t="shared" si="350"/>
        <v>-315576.17488828633</v>
      </c>
      <c r="I1578" s="16">
        <f>SUMIFS('Filing Data'!$X:$X,'Filing Data'!$D:$D,'Benchmark Value'!$B1578)</f>
        <v>0</v>
      </c>
      <c r="J1578" s="16">
        <f t="shared" si="346"/>
        <v>141156307.4039984</v>
      </c>
      <c r="K1578" s="10">
        <f>SUM(I$11:I1577)</f>
        <v>200197540.60438377</v>
      </c>
      <c r="L1578" s="27">
        <f t="shared" si="343"/>
        <v>366</v>
      </c>
      <c r="M1578" s="7">
        <f t="shared" si="351"/>
        <v>385672.97104917595</v>
      </c>
      <c r="N1578" s="7">
        <f>IF(ISNA(VLOOKUP(B1578,'Distribution Data'!$G:$H,2,FALSE)),0,VLOOKUP(B1578,'Distribution Data'!$G:$H,2,FALSE))</f>
        <v>0</v>
      </c>
      <c r="O1578" s="16">
        <f>IF(ISNA(INDEX($C1577:$C$3618,MATCH(TRUE,INDEX($C1577:$C$3618&lt;&gt;$C1577,0),0))), O1577, INDEX($C1577:$C$3618,MATCH(TRUE,INDEX($C1577:$C$3618&lt;&gt;$C1577,0),0)))</f>
        <v>3995313298.5981975</v>
      </c>
      <c r="P1578" s="16">
        <f t="shared" si="341"/>
        <v>3795547633.6682878</v>
      </c>
      <c r="Q1578" s="27">
        <f t="shared" si="347"/>
        <v>88</v>
      </c>
      <c r="R1578" s="7">
        <f t="shared" si="352"/>
        <v>2270064.3742035194</v>
      </c>
      <c r="S1578" s="7">
        <f t="shared" si="344"/>
        <v>1568815.2282660571</v>
      </c>
      <c r="T1578" s="5">
        <f>VLOOKUP($B1578,'Benchmark Data'!$A:$B,2,FALSE)</f>
        <v>15.44</v>
      </c>
      <c r="U1578" s="12">
        <f t="shared" si="353"/>
        <v>6.2812895170101385E-2</v>
      </c>
      <c r="V1578" s="7">
        <f t="shared" si="354"/>
        <v>3873406625.4467955</v>
      </c>
    </row>
    <row r="1579" spans="1:22" x14ac:dyDescent="0.25">
      <c r="A1579" s="5">
        <f t="shared" si="345"/>
        <v>2008</v>
      </c>
      <c r="B1579" s="6">
        <f t="shared" si="348"/>
        <v>39519</v>
      </c>
      <c r="C1579" s="7">
        <f>MAX(SUMIFS('Filing Data'!$V:$V,'Filing Data'!$D:$D,'Benchmark Value'!$B1579),C1578)</f>
        <v>3795547633.6682878</v>
      </c>
      <c r="D1579" s="7">
        <f>SUMIFS('Filing Data'!$Z:$Z,'Filing Data'!$D:$D,'Benchmark Value'!$B1579)</f>
        <v>0</v>
      </c>
      <c r="E1579" s="16">
        <f t="shared" si="349"/>
        <v>-115500880.00911279</v>
      </c>
      <c r="F1579" s="10">
        <f>SUM(D$11:D1578)</f>
        <v>-107051256.94487154</v>
      </c>
      <c r="G1579" s="10">
        <f t="shared" si="342"/>
        <v>366</v>
      </c>
      <c r="H1579" s="7">
        <f t="shared" si="350"/>
        <v>-315576.17488828633</v>
      </c>
      <c r="I1579" s="16">
        <f>SUMIFS('Filing Data'!$X:$X,'Filing Data'!$D:$D,'Benchmark Value'!$B1579)</f>
        <v>0</v>
      </c>
      <c r="J1579" s="16">
        <f t="shared" si="346"/>
        <v>141156307.4039984</v>
      </c>
      <c r="K1579" s="10">
        <f>SUM(I$11:I1578)</f>
        <v>200197540.60438377</v>
      </c>
      <c r="L1579" s="27">
        <f t="shared" si="343"/>
        <v>366</v>
      </c>
      <c r="M1579" s="7">
        <f t="shared" si="351"/>
        <v>385672.97104917595</v>
      </c>
      <c r="N1579" s="7">
        <f>IF(ISNA(VLOOKUP(B1579,'Distribution Data'!$G:$H,2,FALSE)),0,VLOOKUP(B1579,'Distribution Data'!$G:$H,2,FALSE))</f>
        <v>0</v>
      </c>
      <c r="O1579" s="16">
        <f>IF(ISNA(INDEX($C1578:$C$3618,MATCH(TRUE,INDEX($C1578:$C$3618&lt;&gt;$C1578,0),0))), O1578, INDEX($C1578:$C$3618,MATCH(TRUE,INDEX($C1578:$C$3618&lt;&gt;$C1578,0),0)))</f>
        <v>3995313298.5981975</v>
      </c>
      <c r="P1579" s="16">
        <f t="shared" si="341"/>
        <v>3795547633.6682878</v>
      </c>
      <c r="Q1579" s="27">
        <f t="shared" si="347"/>
        <v>88</v>
      </c>
      <c r="R1579" s="7">
        <f t="shared" si="352"/>
        <v>2270064.3742035194</v>
      </c>
      <c r="S1579" s="7">
        <f t="shared" si="344"/>
        <v>1568815.2282660571</v>
      </c>
      <c r="T1579" s="5">
        <f>VLOOKUP($B1579,'Benchmark Data'!$A:$B,2,FALSE)</f>
        <v>15.17</v>
      </c>
      <c r="U1579" s="12">
        <f t="shared" si="353"/>
        <v>-1.7641751236189183E-2</v>
      </c>
      <c r="V1579" s="7">
        <f t="shared" si="354"/>
        <v>3807240998.3906941</v>
      </c>
    </row>
    <row r="1580" spans="1:22" x14ac:dyDescent="0.25">
      <c r="A1580" s="5">
        <f t="shared" si="345"/>
        <v>2008</v>
      </c>
      <c r="B1580" s="6">
        <f t="shared" si="348"/>
        <v>39520</v>
      </c>
      <c r="C1580" s="7">
        <f>MAX(SUMIFS('Filing Data'!$V:$V,'Filing Data'!$D:$D,'Benchmark Value'!$B1580),C1579)</f>
        <v>3795547633.6682878</v>
      </c>
      <c r="D1580" s="7">
        <f>SUMIFS('Filing Data'!$Z:$Z,'Filing Data'!$D:$D,'Benchmark Value'!$B1580)</f>
        <v>0</v>
      </c>
      <c r="E1580" s="16">
        <f t="shared" si="349"/>
        <v>-115500880.00911279</v>
      </c>
      <c r="F1580" s="10">
        <f>SUM(D$11:D1579)</f>
        <v>-107051256.94487154</v>
      </c>
      <c r="G1580" s="10">
        <f t="shared" si="342"/>
        <v>366</v>
      </c>
      <c r="H1580" s="7">
        <f t="shared" si="350"/>
        <v>-315576.17488828633</v>
      </c>
      <c r="I1580" s="16">
        <f>SUMIFS('Filing Data'!$X:$X,'Filing Data'!$D:$D,'Benchmark Value'!$B1580)</f>
        <v>0</v>
      </c>
      <c r="J1580" s="16">
        <f t="shared" si="346"/>
        <v>141156307.4039984</v>
      </c>
      <c r="K1580" s="10">
        <f>SUM(I$11:I1579)</f>
        <v>200197540.60438377</v>
      </c>
      <c r="L1580" s="27">
        <f t="shared" si="343"/>
        <v>366</v>
      </c>
      <c r="M1580" s="7">
        <f t="shared" si="351"/>
        <v>385672.97104917595</v>
      </c>
      <c r="N1580" s="7">
        <f>IF(ISNA(VLOOKUP(B1580,'Distribution Data'!$G:$H,2,FALSE)),0,VLOOKUP(B1580,'Distribution Data'!$G:$H,2,FALSE))</f>
        <v>0</v>
      </c>
      <c r="O1580" s="16">
        <f>IF(ISNA(INDEX($C1579:$C$3618,MATCH(TRUE,INDEX($C1579:$C$3618&lt;&gt;$C1579,0),0))), O1579, INDEX($C1579:$C$3618,MATCH(TRUE,INDEX($C1579:$C$3618&lt;&gt;$C1579,0),0)))</f>
        <v>3995313298.5981975</v>
      </c>
      <c r="P1580" s="16">
        <f t="shared" si="341"/>
        <v>3795547633.6682878</v>
      </c>
      <c r="Q1580" s="27">
        <f t="shared" si="347"/>
        <v>88</v>
      </c>
      <c r="R1580" s="7">
        <f t="shared" si="352"/>
        <v>2270064.3742035194</v>
      </c>
      <c r="S1580" s="7">
        <f t="shared" si="344"/>
        <v>1568815.2282660571</v>
      </c>
      <c r="T1580" s="5">
        <f>VLOOKUP($B1580,'Benchmark Data'!$A:$B,2,FALSE)</f>
        <v>15.36</v>
      </c>
      <c r="U1580" s="12">
        <f t="shared" si="353"/>
        <v>1.2446934359085256E-2</v>
      </c>
      <c r="V1580" s="7">
        <f t="shared" si="354"/>
        <v>3856494440.4939923</v>
      </c>
    </row>
    <row r="1581" spans="1:22" x14ac:dyDescent="0.25">
      <c r="A1581" s="5">
        <f t="shared" si="345"/>
        <v>2008</v>
      </c>
      <c r="B1581" s="6">
        <f t="shared" si="348"/>
        <v>39521</v>
      </c>
      <c r="C1581" s="7">
        <f>MAX(SUMIFS('Filing Data'!$V:$V,'Filing Data'!$D:$D,'Benchmark Value'!$B1581),C1580)</f>
        <v>3795547633.6682878</v>
      </c>
      <c r="D1581" s="7">
        <f>SUMIFS('Filing Data'!$Z:$Z,'Filing Data'!$D:$D,'Benchmark Value'!$B1581)</f>
        <v>0</v>
      </c>
      <c r="E1581" s="16">
        <f t="shared" si="349"/>
        <v>-115500880.00911279</v>
      </c>
      <c r="F1581" s="10">
        <f>SUM(D$11:D1580)</f>
        <v>-107051256.94487154</v>
      </c>
      <c r="G1581" s="10">
        <f t="shared" si="342"/>
        <v>366</v>
      </c>
      <c r="H1581" s="7">
        <f t="shared" si="350"/>
        <v>-315576.17488828633</v>
      </c>
      <c r="I1581" s="16">
        <f>SUMIFS('Filing Data'!$X:$X,'Filing Data'!$D:$D,'Benchmark Value'!$B1581)</f>
        <v>0</v>
      </c>
      <c r="J1581" s="16">
        <f t="shared" si="346"/>
        <v>141156307.4039984</v>
      </c>
      <c r="K1581" s="10">
        <f>SUM(I$11:I1580)</f>
        <v>200197540.60438377</v>
      </c>
      <c r="L1581" s="27">
        <f t="shared" si="343"/>
        <v>366</v>
      </c>
      <c r="M1581" s="7">
        <f t="shared" si="351"/>
        <v>385672.97104917595</v>
      </c>
      <c r="N1581" s="7">
        <f>IF(ISNA(VLOOKUP(B1581,'Distribution Data'!$G:$H,2,FALSE)),0,VLOOKUP(B1581,'Distribution Data'!$G:$H,2,FALSE))</f>
        <v>0</v>
      </c>
      <c r="O1581" s="16">
        <f>IF(ISNA(INDEX($C1580:$C$3618,MATCH(TRUE,INDEX($C1580:$C$3618&lt;&gt;$C1580,0),0))), O1580, INDEX($C1580:$C$3618,MATCH(TRUE,INDEX($C1580:$C$3618&lt;&gt;$C1580,0),0)))</f>
        <v>3995313298.5981975</v>
      </c>
      <c r="P1581" s="16">
        <f t="shared" si="341"/>
        <v>3795547633.6682878</v>
      </c>
      <c r="Q1581" s="27">
        <f t="shared" si="347"/>
        <v>88</v>
      </c>
      <c r="R1581" s="7">
        <f t="shared" si="352"/>
        <v>2270064.3742035194</v>
      </c>
      <c r="S1581" s="7">
        <f t="shared" si="344"/>
        <v>1568815.2282660571</v>
      </c>
      <c r="T1581" s="5">
        <f>VLOOKUP($B1581,'Benchmark Data'!$A:$B,2,FALSE)</f>
        <v>15.1</v>
      </c>
      <c r="U1581" s="12">
        <f t="shared" si="353"/>
        <v>-1.7071983898647503E-2</v>
      </c>
      <c r="V1581" s="7">
        <f t="shared" si="354"/>
        <v>3792784052.9534798</v>
      </c>
    </row>
    <row r="1582" spans="1:22" x14ac:dyDescent="0.25">
      <c r="A1582" s="5">
        <f t="shared" si="345"/>
        <v>2008</v>
      </c>
      <c r="B1582" s="6">
        <f t="shared" si="348"/>
        <v>39522</v>
      </c>
      <c r="C1582" s="7">
        <f>MAX(SUMIFS('Filing Data'!$V:$V,'Filing Data'!$D:$D,'Benchmark Value'!$B1582),C1581)</f>
        <v>3795547633.6682878</v>
      </c>
      <c r="D1582" s="7">
        <f>SUMIFS('Filing Data'!$Z:$Z,'Filing Data'!$D:$D,'Benchmark Value'!$B1582)</f>
        <v>0</v>
      </c>
      <c r="E1582" s="16">
        <f t="shared" si="349"/>
        <v>-115500880.00911279</v>
      </c>
      <c r="F1582" s="10">
        <f>SUM(D$11:D1581)</f>
        <v>-107051256.94487154</v>
      </c>
      <c r="G1582" s="10">
        <f t="shared" si="342"/>
        <v>366</v>
      </c>
      <c r="H1582" s="7">
        <f t="shared" si="350"/>
        <v>-315576.17488828633</v>
      </c>
      <c r="I1582" s="16">
        <f>SUMIFS('Filing Data'!$X:$X,'Filing Data'!$D:$D,'Benchmark Value'!$B1582)</f>
        <v>0</v>
      </c>
      <c r="J1582" s="16">
        <f t="shared" si="346"/>
        <v>141156307.4039984</v>
      </c>
      <c r="K1582" s="10">
        <f>SUM(I$11:I1581)</f>
        <v>200197540.60438377</v>
      </c>
      <c r="L1582" s="27">
        <f t="shared" si="343"/>
        <v>366</v>
      </c>
      <c r="M1582" s="7">
        <f t="shared" si="351"/>
        <v>385672.97104917595</v>
      </c>
      <c r="N1582" s="7">
        <f>IF(ISNA(VLOOKUP(B1582,'Distribution Data'!$G:$H,2,FALSE)),0,VLOOKUP(B1582,'Distribution Data'!$G:$H,2,FALSE))</f>
        <v>0</v>
      </c>
      <c r="O1582" s="16">
        <f>IF(ISNA(INDEX($C1581:$C$3618,MATCH(TRUE,INDEX($C1581:$C$3618&lt;&gt;$C1581,0),0))), O1581, INDEX($C1581:$C$3618,MATCH(TRUE,INDEX($C1581:$C$3618&lt;&gt;$C1581,0),0)))</f>
        <v>3995313298.5981975</v>
      </c>
      <c r="P1582" s="16">
        <f t="shared" si="341"/>
        <v>3795547633.6682878</v>
      </c>
      <c r="Q1582" s="27">
        <f t="shared" si="347"/>
        <v>88</v>
      </c>
      <c r="R1582" s="7">
        <f t="shared" si="352"/>
        <v>2270064.3742035194</v>
      </c>
      <c r="S1582" s="7">
        <f t="shared" si="344"/>
        <v>1568815.2282660571</v>
      </c>
      <c r="T1582" s="5">
        <f>VLOOKUP($B1582,'Benchmark Data'!$A:$B,2,FALSE)</f>
        <v>15.1</v>
      </c>
      <c r="U1582" s="12">
        <f t="shared" si="353"/>
        <v>0</v>
      </c>
      <c r="V1582" s="7">
        <f t="shared" si="354"/>
        <v>3794352868.181746</v>
      </c>
    </row>
    <row r="1583" spans="1:22" x14ac:dyDescent="0.25">
      <c r="A1583" s="5">
        <f t="shared" si="345"/>
        <v>2008</v>
      </c>
      <c r="B1583" s="6">
        <f t="shared" si="348"/>
        <v>39523</v>
      </c>
      <c r="C1583" s="7">
        <f>MAX(SUMIFS('Filing Data'!$V:$V,'Filing Data'!$D:$D,'Benchmark Value'!$B1583),C1582)</f>
        <v>3795547633.6682878</v>
      </c>
      <c r="D1583" s="7">
        <f>SUMIFS('Filing Data'!$Z:$Z,'Filing Data'!$D:$D,'Benchmark Value'!$B1583)</f>
        <v>0</v>
      </c>
      <c r="E1583" s="16">
        <f t="shared" si="349"/>
        <v>-115500880.00911279</v>
      </c>
      <c r="F1583" s="10">
        <f>SUM(D$11:D1582)</f>
        <v>-107051256.94487154</v>
      </c>
      <c r="G1583" s="10">
        <f t="shared" si="342"/>
        <v>366</v>
      </c>
      <c r="H1583" s="7">
        <f t="shared" si="350"/>
        <v>-315576.17488828633</v>
      </c>
      <c r="I1583" s="16">
        <f>SUMIFS('Filing Data'!$X:$X,'Filing Data'!$D:$D,'Benchmark Value'!$B1583)</f>
        <v>0</v>
      </c>
      <c r="J1583" s="16">
        <f t="shared" si="346"/>
        <v>141156307.4039984</v>
      </c>
      <c r="K1583" s="10">
        <f>SUM(I$11:I1582)</f>
        <v>200197540.60438377</v>
      </c>
      <c r="L1583" s="27">
        <f t="shared" si="343"/>
        <v>366</v>
      </c>
      <c r="M1583" s="7">
        <f t="shared" si="351"/>
        <v>385672.97104917595</v>
      </c>
      <c r="N1583" s="7">
        <f>IF(ISNA(VLOOKUP(B1583,'Distribution Data'!$G:$H,2,FALSE)),0,VLOOKUP(B1583,'Distribution Data'!$G:$H,2,FALSE))</f>
        <v>0</v>
      </c>
      <c r="O1583" s="16">
        <f>IF(ISNA(INDEX($C1582:$C$3618,MATCH(TRUE,INDEX($C1582:$C$3618&lt;&gt;$C1582,0),0))), O1582, INDEX($C1582:$C$3618,MATCH(TRUE,INDEX($C1582:$C$3618&lt;&gt;$C1582,0),0)))</f>
        <v>3995313298.5981975</v>
      </c>
      <c r="P1583" s="16">
        <f t="shared" si="341"/>
        <v>3795547633.6682878</v>
      </c>
      <c r="Q1583" s="27">
        <f t="shared" si="347"/>
        <v>88</v>
      </c>
      <c r="R1583" s="7">
        <f t="shared" si="352"/>
        <v>2270064.3742035194</v>
      </c>
      <c r="S1583" s="7">
        <f t="shared" si="344"/>
        <v>1568815.2282660571</v>
      </c>
      <c r="T1583" s="5">
        <f>VLOOKUP($B1583,'Benchmark Data'!$A:$B,2,FALSE)</f>
        <v>15.1</v>
      </c>
      <c r="U1583" s="12">
        <f t="shared" si="353"/>
        <v>0</v>
      </c>
      <c r="V1583" s="7">
        <f t="shared" si="354"/>
        <v>3795921683.4100122</v>
      </c>
    </row>
    <row r="1584" spans="1:22" x14ac:dyDescent="0.25">
      <c r="A1584" s="5">
        <f t="shared" si="345"/>
        <v>2008</v>
      </c>
      <c r="B1584" s="6">
        <f t="shared" si="348"/>
        <v>39524</v>
      </c>
      <c r="C1584" s="7">
        <f>MAX(SUMIFS('Filing Data'!$V:$V,'Filing Data'!$D:$D,'Benchmark Value'!$B1584),C1583)</f>
        <v>3795547633.6682878</v>
      </c>
      <c r="D1584" s="7">
        <f>SUMIFS('Filing Data'!$Z:$Z,'Filing Data'!$D:$D,'Benchmark Value'!$B1584)</f>
        <v>0</v>
      </c>
      <c r="E1584" s="16">
        <f t="shared" si="349"/>
        <v>-115500880.00911279</v>
      </c>
      <c r="F1584" s="10">
        <f>SUM(D$11:D1583)</f>
        <v>-107051256.94487154</v>
      </c>
      <c r="G1584" s="10">
        <f t="shared" si="342"/>
        <v>366</v>
      </c>
      <c r="H1584" s="7">
        <f t="shared" si="350"/>
        <v>-315576.17488828633</v>
      </c>
      <c r="I1584" s="16">
        <f>SUMIFS('Filing Data'!$X:$X,'Filing Data'!$D:$D,'Benchmark Value'!$B1584)</f>
        <v>0</v>
      </c>
      <c r="J1584" s="16">
        <f t="shared" si="346"/>
        <v>141156307.4039984</v>
      </c>
      <c r="K1584" s="10">
        <f>SUM(I$11:I1583)</f>
        <v>200197540.60438377</v>
      </c>
      <c r="L1584" s="27">
        <f t="shared" si="343"/>
        <v>366</v>
      </c>
      <c r="M1584" s="7">
        <f t="shared" si="351"/>
        <v>385672.97104917595</v>
      </c>
      <c r="N1584" s="7">
        <f>IF(ISNA(VLOOKUP(B1584,'Distribution Data'!$G:$H,2,FALSE)),0,VLOOKUP(B1584,'Distribution Data'!$G:$H,2,FALSE))</f>
        <v>0</v>
      </c>
      <c r="O1584" s="16">
        <f>IF(ISNA(INDEX($C1583:$C$3618,MATCH(TRUE,INDEX($C1583:$C$3618&lt;&gt;$C1583,0),0))), O1583, INDEX($C1583:$C$3618,MATCH(TRUE,INDEX($C1583:$C$3618&lt;&gt;$C1583,0),0)))</f>
        <v>3995313298.5981975</v>
      </c>
      <c r="P1584" s="16">
        <f t="shared" si="341"/>
        <v>3795547633.6682878</v>
      </c>
      <c r="Q1584" s="27">
        <f t="shared" si="347"/>
        <v>88</v>
      </c>
      <c r="R1584" s="7">
        <f t="shared" si="352"/>
        <v>2270064.3742035194</v>
      </c>
      <c r="S1584" s="7">
        <f t="shared" si="344"/>
        <v>1568815.2282660571</v>
      </c>
      <c r="T1584" s="5">
        <f>VLOOKUP($B1584,'Benchmark Data'!$A:$B,2,FALSE)</f>
        <v>15.09</v>
      </c>
      <c r="U1584" s="12">
        <f t="shared" si="353"/>
        <v>-6.6247104112114065E-4</v>
      </c>
      <c r="V1584" s="7">
        <f t="shared" si="354"/>
        <v>3794976643.2188015</v>
      </c>
    </row>
    <row r="1585" spans="1:22" x14ac:dyDescent="0.25">
      <c r="A1585" s="5">
        <f t="shared" si="345"/>
        <v>2008</v>
      </c>
      <c r="B1585" s="6">
        <f t="shared" si="348"/>
        <v>39525</v>
      </c>
      <c r="C1585" s="7">
        <f>MAX(SUMIFS('Filing Data'!$V:$V,'Filing Data'!$D:$D,'Benchmark Value'!$B1585),C1584)</f>
        <v>3795547633.6682878</v>
      </c>
      <c r="D1585" s="7">
        <f>SUMIFS('Filing Data'!$Z:$Z,'Filing Data'!$D:$D,'Benchmark Value'!$B1585)</f>
        <v>0</v>
      </c>
      <c r="E1585" s="16">
        <f t="shared" si="349"/>
        <v>-115500880.00911279</v>
      </c>
      <c r="F1585" s="10">
        <f>SUM(D$11:D1584)</f>
        <v>-107051256.94487154</v>
      </c>
      <c r="G1585" s="10">
        <f t="shared" si="342"/>
        <v>366</v>
      </c>
      <c r="H1585" s="7">
        <f t="shared" si="350"/>
        <v>-315576.17488828633</v>
      </c>
      <c r="I1585" s="16">
        <f>SUMIFS('Filing Data'!$X:$X,'Filing Data'!$D:$D,'Benchmark Value'!$B1585)</f>
        <v>0</v>
      </c>
      <c r="J1585" s="16">
        <f t="shared" si="346"/>
        <v>141156307.4039984</v>
      </c>
      <c r="K1585" s="10">
        <f>SUM(I$11:I1584)</f>
        <v>200197540.60438377</v>
      </c>
      <c r="L1585" s="27">
        <f t="shared" si="343"/>
        <v>366</v>
      </c>
      <c r="M1585" s="7">
        <f t="shared" si="351"/>
        <v>385672.97104917595</v>
      </c>
      <c r="N1585" s="7">
        <f>IF(ISNA(VLOOKUP(B1585,'Distribution Data'!$G:$H,2,FALSE)),0,VLOOKUP(B1585,'Distribution Data'!$G:$H,2,FALSE))</f>
        <v>0</v>
      </c>
      <c r="O1585" s="16">
        <f>IF(ISNA(INDEX($C1584:$C$3618,MATCH(TRUE,INDEX($C1584:$C$3618&lt;&gt;$C1584,0),0))), O1584, INDEX($C1584:$C$3618,MATCH(TRUE,INDEX($C1584:$C$3618&lt;&gt;$C1584,0),0)))</f>
        <v>3995313298.5981975</v>
      </c>
      <c r="P1585" s="16">
        <f t="shared" si="341"/>
        <v>3795547633.6682878</v>
      </c>
      <c r="Q1585" s="27">
        <f t="shared" si="347"/>
        <v>88</v>
      </c>
      <c r="R1585" s="7">
        <f t="shared" si="352"/>
        <v>2270064.3742035194</v>
      </c>
      <c r="S1585" s="7">
        <f t="shared" si="344"/>
        <v>1568815.2282660571</v>
      </c>
      <c r="T1585" s="5">
        <f>VLOOKUP($B1585,'Benchmark Data'!$A:$B,2,FALSE)</f>
        <v>15.8</v>
      </c>
      <c r="U1585" s="12">
        <f t="shared" si="353"/>
        <v>4.5977667253163636E-2</v>
      </c>
      <c r="V1585" s="7">
        <f t="shared" si="354"/>
        <v>3975103007.5978532</v>
      </c>
    </row>
    <row r="1586" spans="1:22" x14ac:dyDescent="0.25">
      <c r="A1586" s="5">
        <f t="shared" si="345"/>
        <v>2008</v>
      </c>
      <c r="B1586" s="6">
        <f t="shared" si="348"/>
        <v>39526</v>
      </c>
      <c r="C1586" s="7">
        <f>MAX(SUMIFS('Filing Data'!$V:$V,'Filing Data'!$D:$D,'Benchmark Value'!$B1586),C1585)</f>
        <v>3795547633.6682878</v>
      </c>
      <c r="D1586" s="7">
        <f>SUMIFS('Filing Data'!$Z:$Z,'Filing Data'!$D:$D,'Benchmark Value'!$B1586)</f>
        <v>0</v>
      </c>
      <c r="E1586" s="16">
        <f t="shared" si="349"/>
        <v>-115500880.00911279</v>
      </c>
      <c r="F1586" s="10">
        <f>SUM(D$11:D1585)</f>
        <v>-107051256.94487154</v>
      </c>
      <c r="G1586" s="10">
        <f t="shared" si="342"/>
        <v>366</v>
      </c>
      <c r="H1586" s="7">
        <f t="shared" si="350"/>
        <v>-315576.17488828633</v>
      </c>
      <c r="I1586" s="16">
        <f>SUMIFS('Filing Data'!$X:$X,'Filing Data'!$D:$D,'Benchmark Value'!$B1586)</f>
        <v>0</v>
      </c>
      <c r="J1586" s="16">
        <f t="shared" si="346"/>
        <v>141156307.4039984</v>
      </c>
      <c r="K1586" s="10">
        <f>SUM(I$11:I1585)</f>
        <v>200197540.60438377</v>
      </c>
      <c r="L1586" s="27">
        <f t="shared" si="343"/>
        <v>366</v>
      </c>
      <c r="M1586" s="7">
        <f t="shared" si="351"/>
        <v>385672.97104917595</v>
      </c>
      <c r="N1586" s="7">
        <f>IF(ISNA(VLOOKUP(B1586,'Distribution Data'!$G:$H,2,FALSE)),0,VLOOKUP(B1586,'Distribution Data'!$G:$H,2,FALSE))</f>
        <v>0</v>
      </c>
      <c r="O1586" s="16">
        <f>IF(ISNA(INDEX($C1585:$C$3618,MATCH(TRUE,INDEX($C1585:$C$3618&lt;&gt;$C1585,0),0))), O1585, INDEX($C1585:$C$3618,MATCH(TRUE,INDEX($C1585:$C$3618&lt;&gt;$C1585,0),0)))</f>
        <v>3995313298.5981975</v>
      </c>
      <c r="P1586" s="16">
        <f t="shared" si="341"/>
        <v>3795547633.6682878</v>
      </c>
      <c r="Q1586" s="27">
        <f t="shared" si="347"/>
        <v>88</v>
      </c>
      <c r="R1586" s="7">
        <f t="shared" si="352"/>
        <v>2270064.3742035194</v>
      </c>
      <c r="S1586" s="7">
        <f t="shared" si="344"/>
        <v>1568815.2282660571</v>
      </c>
      <c r="T1586" s="5">
        <f>VLOOKUP($B1586,'Benchmark Data'!$A:$B,2,FALSE)</f>
        <v>15.69</v>
      </c>
      <c r="U1586" s="12">
        <f t="shared" si="353"/>
        <v>-6.986373287979933E-3</v>
      </c>
      <c r="V1586" s="7">
        <f t="shared" si="354"/>
        <v>3948997055.0517039</v>
      </c>
    </row>
    <row r="1587" spans="1:22" x14ac:dyDescent="0.25">
      <c r="A1587" s="5">
        <f t="shared" si="345"/>
        <v>2008</v>
      </c>
      <c r="B1587" s="6">
        <f t="shared" si="348"/>
        <v>39527</v>
      </c>
      <c r="C1587" s="7">
        <f>MAX(SUMIFS('Filing Data'!$V:$V,'Filing Data'!$D:$D,'Benchmark Value'!$B1587),C1586)</f>
        <v>3795547633.6682878</v>
      </c>
      <c r="D1587" s="7">
        <f>SUMIFS('Filing Data'!$Z:$Z,'Filing Data'!$D:$D,'Benchmark Value'!$B1587)</f>
        <v>0</v>
      </c>
      <c r="E1587" s="16">
        <f t="shared" si="349"/>
        <v>-115500880.00911279</v>
      </c>
      <c r="F1587" s="10">
        <f>SUM(D$11:D1586)</f>
        <v>-107051256.94487154</v>
      </c>
      <c r="G1587" s="10">
        <f t="shared" si="342"/>
        <v>366</v>
      </c>
      <c r="H1587" s="7">
        <f t="shared" si="350"/>
        <v>-315576.17488828633</v>
      </c>
      <c r="I1587" s="16">
        <f>SUMIFS('Filing Data'!$X:$X,'Filing Data'!$D:$D,'Benchmark Value'!$B1587)</f>
        <v>0</v>
      </c>
      <c r="J1587" s="16">
        <f t="shared" si="346"/>
        <v>141156307.4039984</v>
      </c>
      <c r="K1587" s="10">
        <f>SUM(I$11:I1586)</f>
        <v>200197540.60438377</v>
      </c>
      <c r="L1587" s="27">
        <f t="shared" si="343"/>
        <v>366</v>
      </c>
      <c r="M1587" s="7">
        <f t="shared" si="351"/>
        <v>385672.97104917595</v>
      </c>
      <c r="N1587" s="7">
        <f>IF(ISNA(VLOOKUP(B1587,'Distribution Data'!$G:$H,2,FALSE)),0,VLOOKUP(B1587,'Distribution Data'!$G:$H,2,FALSE))</f>
        <v>0</v>
      </c>
      <c r="O1587" s="16">
        <f>IF(ISNA(INDEX($C1586:$C$3618,MATCH(TRUE,INDEX($C1586:$C$3618&lt;&gt;$C1586,0),0))), O1586, INDEX($C1586:$C$3618,MATCH(TRUE,INDEX($C1586:$C$3618&lt;&gt;$C1586,0),0)))</f>
        <v>3995313298.5981975</v>
      </c>
      <c r="P1587" s="16">
        <f t="shared" si="341"/>
        <v>3795547633.6682878</v>
      </c>
      <c r="Q1587" s="27">
        <f t="shared" si="347"/>
        <v>88</v>
      </c>
      <c r="R1587" s="7">
        <f t="shared" si="352"/>
        <v>2270064.3742035194</v>
      </c>
      <c r="S1587" s="7">
        <f t="shared" si="344"/>
        <v>1568815.2282660571</v>
      </c>
      <c r="T1587" s="5">
        <f>VLOOKUP($B1587,'Benchmark Data'!$A:$B,2,FALSE)</f>
        <v>16.29</v>
      </c>
      <c r="U1587" s="12">
        <f t="shared" si="353"/>
        <v>3.7527855869012423E-2</v>
      </c>
      <c r="V1587" s="7">
        <f t="shared" si="354"/>
        <v>4101579141.9836679</v>
      </c>
    </row>
    <row r="1588" spans="1:22" x14ac:dyDescent="0.25">
      <c r="A1588" s="5">
        <f t="shared" si="345"/>
        <v>2008</v>
      </c>
      <c r="B1588" s="6">
        <f t="shared" si="348"/>
        <v>39528</v>
      </c>
      <c r="C1588" s="7">
        <f>MAX(SUMIFS('Filing Data'!$V:$V,'Filing Data'!$D:$D,'Benchmark Value'!$B1588),C1587)</f>
        <v>3795547633.6682878</v>
      </c>
      <c r="D1588" s="7">
        <f>SUMIFS('Filing Data'!$Z:$Z,'Filing Data'!$D:$D,'Benchmark Value'!$B1588)</f>
        <v>0</v>
      </c>
      <c r="E1588" s="16">
        <f t="shared" si="349"/>
        <v>-115500880.00911279</v>
      </c>
      <c r="F1588" s="10">
        <f>SUM(D$11:D1587)</f>
        <v>-107051256.94487154</v>
      </c>
      <c r="G1588" s="10">
        <f t="shared" si="342"/>
        <v>366</v>
      </c>
      <c r="H1588" s="7">
        <f t="shared" si="350"/>
        <v>-315576.17488828633</v>
      </c>
      <c r="I1588" s="16">
        <f>SUMIFS('Filing Data'!$X:$X,'Filing Data'!$D:$D,'Benchmark Value'!$B1588)</f>
        <v>0</v>
      </c>
      <c r="J1588" s="16">
        <f t="shared" si="346"/>
        <v>141156307.4039984</v>
      </c>
      <c r="K1588" s="10">
        <f>SUM(I$11:I1587)</f>
        <v>200197540.60438377</v>
      </c>
      <c r="L1588" s="27">
        <f t="shared" si="343"/>
        <v>366</v>
      </c>
      <c r="M1588" s="7">
        <f t="shared" si="351"/>
        <v>385672.97104917595</v>
      </c>
      <c r="N1588" s="7">
        <f>IF(ISNA(VLOOKUP(B1588,'Distribution Data'!$G:$H,2,FALSE)),0,VLOOKUP(B1588,'Distribution Data'!$G:$H,2,FALSE))</f>
        <v>0</v>
      </c>
      <c r="O1588" s="16">
        <f>IF(ISNA(INDEX($C1587:$C$3618,MATCH(TRUE,INDEX($C1587:$C$3618&lt;&gt;$C1587,0),0))), O1587, INDEX($C1587:$C$3618,MATCH(TRUE,INDEX($C1587:$C$3618&lt;&gt;$C1587,0),0)))</f>
        <v>3995313298.5981975</v>
      </c>
      <c r="P1588" s="16">
        <f t="shared" si="341"/>
        <v>3795547633.6682878</v>
      </c>
      <c r="Q1588" s="27">
        <f t="shared" si="347"/>
        <v>88</v>
      </c>
      <c r="R1588" s="7">
        <f t="shared" si="352"/>
        <v>2270064.3742035194</v>
      </c>
      <c r="S1588" s="7">
        <f t="shared" si="344"/>
        <v>1568815.2282660571</v>
      </c>
      <c r="T1588" s="5">
        <f>VLOOKUP($B1588,'Benchmark Data'!$A:$B,2,FALSE)</f>
        <v>16.29</v>
      </c>
      <c r="U1588" s="12">
        <f t="shared" si="353"/>
        <v>0</v>
      </c>
      <c r="V1588" s="7">
        <f t="shared" si="354"/>
        <v>4103147957.2119341</v>
      </c>
    </row>
    <row r="1589" spans="1:22" x14ac:dyDescent="0.25">
      <c r="A1589" s="5">
        <f t="shared" si="345"/>
        <v>2008</v>
      </c>
      <c r="B1589" s="6">
        <f t="shared" si="348"/>
        <v>39529</v>
      </c>
      <c r="C1589" s="7">
        <f>MAX(SUMIFS('Filing Data'!$V:$V,'Filing Data'!$D:$D,'Benchmark Value'!$B1589),C1588)</f>
        <v>3795547633.6682878</v>
      </c>
      <c r="D1589" s="7">
        <f>SUMIFS('Filing Data'!$Z:$Z,'Filing Data'!$D:$D,'Benchmark Value'!$B1589)</f>
        <v>0</v>
      </c>
      <c r="E1589" s="16">
        <f t="shared" si="349"/>
        <v>-115500880.00911279</v>
      </c>
      <c r="F1589" s="10">
        <f>SUM(D$11:D1588)</f>
        <v>-107051256.94487154</v>
      </c>
      <c r="G1589" s="10">
        <f t="shared" si="342"/>
        <v>366</v>
      </c>
      <c r="H1589" s="7">
        <f t="shared" si="350"/>
        <v>-315576.17488828633</v>
      </c>
      <c r="I1589" s="16">
        <f>SUMIFS('Filing Data'!$X:$X,'Filing Data'!$D:$D,'Benchmark Value'!$B1589)</f>
        <v>0</v>
      </c>
      <c r="J1589" s="16">
        <f t="shared" si="346"/>
        <v>141156307.4039984</v>
      </c>
      <c r="K1589" s="10">
        <f>SUM(I$11:I1588)</f>
        <v>200197540.60438377</v>
      </c>
      <c r="L1589" s="27">
        <f t="shared" si="343"/>
        <v>366</v>
      </c>
      <c r="M1589" s="7">
        <f t="shared" si="351"/>
        <v>385672.97104917595</v>
      </c>
      <c r="N1589" s="7">
        <f>IF(ISNA(VLOOKUP(B1589,'Distribution Data'!$G:$H,2,FALSE)),0,VLOOKUP(B1589,'Distribution Data'!$G:$H,2,FALSE))</f>
        <v>0</v>
      </c>
      <c r="O1589" s="16">
        <f>IF(ISNA(INDEX($C1588:$C$3618,MATCH(TRUE,INDEX($C1588:$C$3618&lt;&gt;$C1588,0),0))), O1588, INDEX($C1588:$C$3618,MATCH(TRUE,INDEX($C1588:$C$3618&lt;&gt;$C1588,0),0)))</f>
        <v>3995313298.5981975</v>
      </c>
      <c r="P1589" s="16">
        <f t="shared" si="341"/>
        <v>3795547633.6682878</v>
      </c>
      <c r="Q1589" s="27">
        <f t="shared" si="347"/>
        <v>88</v>
      </c>
      <c r="R1589" s="7">
        <f t="shared" si="352"/>
        <v>2270064.3742035194</v>
      </c>
      <c r="S1589" s="7">
        <f t="shared" si="344"/>
        <v>1568815.2282660571</v>
      </c>
      <c r="T1589" s="5">
        <f>VLOOKUP($B1589,'Benchmark Data'!$A:$B,2,FALSE)</f>
        <v>16.29</v>
      </c>
      <c r="U1589" s="12">
        <f t="shared" si="353"/>
        <v>0</v>
      </c>
      <c r="V1589" s="7">
        <f t="shared" si="354"/>
        <v>4104716772.4402003</v>
      </c>
    </row>
    <row r="1590" spans="1:22" x14ac:dyDescent="0.25">
      <c r="A1590" s="5">
        <f t="shared" si="345"/>
        <v>2008</v>
      </c>
      <c r="B1590" s="6">
        <f t="shared" si="348"/>
        <v>39530</v>
      </c>
      <c r="C1590" s="7">
        <f>MAX(SUMIFS('Filing Data'!$V:$V,'Filing Data'!$D:$D,'Benchmark Value'!$B1590),C1589)</f>
        <v>3795547633.6682878</v>
      </c>
      <c r="D1590" s="7">
        <f>SUMIFS('Filing Data'!$Z:$Z,'Filing Data'!$D:$D,'Benchmark Value'!$B1590)</f>
        <v>0</v>
      </c>
      <c r="E1590" s="16">
        <f t="shared" si="349"/>
        <v>-115500880.00911279</v>
      </c>
      <c r="F1590" s="10">
        <f>SUM(D$11:D1589)</f>
        <v>-107051256.94487154</v>
      </c>
      <c r="G1590" s="10">
        <f t="shared" si="342"/>
        <v>366</v>
      </c>
      <c r="H1590" s="7">
        <f t="shared" si="350"/>
        <v>-315576.17488828633</v>
      </c>
      <c r="I1590" s="16">
        <f>SUMIFS('Filing Data'!$X:$X,'Filing Data'!$D:$D,'Benchmark Value'!$B1590)</f>
        <v>0</v>
      </c>
      <c r="J1590" s="16">
        <f t="shared" si="346"/>
        <v>141156307.4039984</v>
      </c>
      <c r="K1590" s="10">
        <f>SUM(I$11:I1589)</f>
        <v>200197540.60438377</v>
      </c>
      <c r="L1590" s="27">
        <f t="shared" si="343"/>
        <v>366</v>
      </c>
      <c r="M1590" s="7">
        <f t="shared" si="351"/>
        <v>385672.97104917595</v>
      </c>
      <c r="N1590" s="7">
        <f>IF(ISNA(VLOOKUP(B1590,'Distribution Data'!$G:$H,2,FALSE)),0,VLOOKUP(B1590,'Distribution Data'!$G:$H,2,FALSE))</f>
        <v>0</v>
      </c>
      <c r="O1590" s="16">
        <f>IF(ISNA(INDEX($C1589:$C$3618,MATCH(TRUE,INDEX($C1589:$C$3618&lt;&gt;$C1589,0),0))), O1589, INDEX($C1589:$C$3618,MATCH(TRUE,INDEX($C1589:$C$3618&lt;&gt;$C1589,0),0)))</f>
        <v>3995313298.5981975</v>
      </c>
      <c r="P1590" s="16">
        <f t="shared" si="341"/>
        <v>3795547633.6682878</v>
      </c>
      <c r="Q1590" s="27">
        <f t="shared" si="347"/>
        <v>88</v>
      </c>
      <c r="R1590" s="7">
        <f t="shared" si="352"/>
        <v>2270064.3742035194</v>
      </c>
      <c r="S1590" s="7">
        <f t="shared" si="344"/>
        <v>1568815.2282660571</v>
      </c>
      <c r="T1590" s="5">
        <f>VLOOKUP($B1590,'Benchmark Data'!$A:$B,2,FALSE)</f>
        <v>16.29</v>
      </c>
      <c r="U1590" s="12">
        <f t="shared" si="353"/>
        <v>0</v>
      </c>
      <c r="V1590" s="7">
        <f t="shared" si="354"/>
        <v>4106285587.6684666</v>
      </c>
    </row>
    <row r="1591" spans="1:22" x14ac:dyDescent="0.25">
      <c r="A1591" s="5">
        <f t="shared" si="345"/>
        <v>2008</v>
      </c>
      <c r="B1591" s="6">
        <f t="shared" si="348"/>
        <v>39531</v>
      </c>
      <c r="C1591" s="7">
        <f>MAX(SUMIFS('Filing Data'!$V:$V,'Filing Data'!$D:$D,'Benchmark Value'!$B1591),C1590)</f>
        <v>3795547633.6682878</v>
      </c>
      <c r="D1591" s="7">
        <f>SUMIFS('Filing Data'!$Z:$Z,'Filing Data'!$D:$D,'Benchmark Value'!$B1591)</f>
        <v>0</v>
      </c>
      <c r="E1591" s="16">
        <f t="shared" si="349"/>
        <v>-115500880.00911279</v>
      </c>
      <c r="F1591" s="10">
        <f>SUM(D$11:D1590)</f>
        <v>-107051256.94487154</v>
      </c>
      <c r="G1591" s="10">
        <f t="shared" si="342"/>
        <v>366</v>
      </c>
      <c r="H1591" s="7">
        <f t="shared" si="350"/>
        <v>-315576.17488828633</v>
      </c>
      <c r="I1591" s="16">
        <f>SUMIFS('Filing Data'!$X:$X,'Filing Data'!$D:$D,'Benchmark Value'!$B1591)</f>
        <v>0</v>
      </c>
      <c r="J1591" s="16">
        <f t="shared" si="346"/>
        <v>141156307.4039984</v>
      </c>
      <c r="K1591" s="10">
        <f>SUM(I$11:I1590)</f>
        <v>200197540.60438377</v>
      </c>
      <c r="L1591" s="27">
        <f t="shared" si="343"/>
        <v>366</v>
      </c>
      <c r="M1591" s="7">
        <f t="shared" si="351"/>
        <v>385672.97104917595</v>
      </c>
      <c r="N1591" s="7">
        <f>IF(ISNA(VLOOKUP(B1591,'Distribution Data'!$G:$H,2,FALSE)),0,VLOOKUP(B1591,'Distribution Data'!$G:$H,2,FALSE))</f>
        <v>0</v>
      </c>
      <c r="O1591" s="16">
        <f>IF(ISNA(INDEX($C1590:$C$3618,MATCH(TRUE,INDEX($C1590:$C$3618&lt;&gt;$C1590,0),0))), O1590, INDEX($C1590:$C$3618,MATCH(TRUE,INDEX($C1590:$C$3618&lt;&gt;$C1590,0),0)))</f>
        <v>3995313298.5981975</v>
      </c>
      <c r="P1591" s="16">
        <f t="shared" si="341"/>
        <v>3795547633.6682878</v>
      </c>
      <c r="Q1591" s="27">
        <f t="shared" si="347"/>
        <v>88</v>
      </c>
      <c r="R1591" s="7">
        <f t="shared" si="352"/>
        <v>2270064.3742035194</v>
      </c>
      <c r="S1591" s="7">
        <f t="shared" si="344"/>
        <v>1568815.2282660571</v>
      </c>
      <c r="T1591" s="5">
        <f>VLOOKUP($B1591,'Benchmark Data'!$A:$B,2,FALSE)</f>
        <v>16.57</v>
      </c>
      <c r="U1591" s="12">
        <f t="shared" si="353"/>
        <v>1.7042408824517956E-2</v>
      </c>
      <c r="V1591" s="7">
        <f t="shared" si="354"/>
        <v>4178435125.0911579</v>
      </c>
    </row>
    <row r="1592" spans="1:22" x14ac:dyDescent="0.25">
      <c r="A1592" s="5">
        <f t="shared" si="345"/>
        <v>2008</v>
      </c>
      <c r="B1592" s="6">
        <f t="shared" si="348"/>
        <v>39532</v>
      </c>
      <c r="C1592" s="7">
        <f>MAX(SUMIFS('Filing Data'!$V:$V,'Filing Data'!$D:$D,'Benchmark Value'!$B1592),C1591)</f>
        <v>3795547633.6682878</v>
      </c>
      <c r="D1592" s="7">
        <f>SUMIFS('Filing Data'!$Z:$Z,'Filing Data'!$D:$D,'Benchmark Value'!$B1592)</f>
        <v>0</v>
      </c>
      <c r="E1592" s="16">
        <f t="shared" si="349"/>
        <v>-115500880.00911279</v>
      </c>
      <c r="F1592" s="10">
        <f>SUM(D$11:D1591)</f>
        <v>-107051256.94487154</v>
      </c>
      <c r="G1592" s="10">
        <f t="shared" si="342"/>
        <v>366</v>
      </c>
      <c r="H1592" s="7">
        <f t="shared" si="350"/>
        <v>-315576.17488828633</v>
      </c>
      <c r="I1592" s="16">
        <f>SUMIFS('Filing Data'!$X:$X,'Filing Data'!$D:$D,'Benchmark Value'!$B1592)</f>
        <v>0</v>
      </c>
      <c r="J1592" s="16">
        <f t="shared" si="346"/>
        <v>141156307.4039984</v>
      </c>
      <c r="K1592" s="10">
        <f>SUM(I$11:I1591)</f>
        <v>200197540.60438377</v>
      </c>
      <c r="L1592" s="27">
        <f t="shared" si="343"/>
        <v>366</v>
      </c>
      <c r="M1592" s="7">
        <f t="shared" si="351"/>
        <v>385672.97104917595</v>
      </c>
      <c r="N1592" s="7">
        <f>IF(ISNA(VLOOKUP(B1592,'Distribution Data'!$G:$H,2,FALSE)),0,VLOOKUP(B1592,'Distribution Data'!$G:$H,2,FALSE))</f>
        <v>0</v>
      </c>
      <c r="O1592" s="16">
        <f>IF(ISNA(INDEX($C1591:$C$3618,MATCH(TRUE,INDEX($C1591:$C$3618&lt;&gt;$C1591,0),0))), O1591, INDEX($C1591:$C$3618,MATCH(TRUE,INDEX($C1591:$C$3618&lt;&gt;$C1591,0),0)))</f>
        <v>3995313298.5981975</v>
      </c>
      <c r="P1592" s="16">
        <f t="shared" si="341"/>
        <v>3795547633.6682878</v>
      </c>
      <c r="Q1592" s="27">
        <f t="shared" si="347"/>
        <v>88</v>
      </c>
      <c r="R1592" s="7">
        <f t="shared" si="352"/>
        <v>2270064.3742035194</v>
      </c>
      <c r="S1592" s="7">
        <f t="shared" si="344"/>
        <v>1568815.2282660571</v>
      </c>
      <c r="T1592" s="5">
        <f>VLOOKUP($B1592,'Benchmark Data'!$A:$B,2,FALSE)</f>
        <v>16.62</v>
      </c>
      <c r="U1592" s="12">
        <f t="shared" si="353"/>
        <v>3.0129579888306317E-3</v>
      </c>
      <c r="V1592" s="7">
        <f t="shared" si="354"/>
        <v>4192612374.6136041</v>
      </c>
    </row>
    <row r="1593" spans="1:22" x14ac:dyDescent="0.25">
      <c r="A1593" s="5">
        <f t="shared" si="345"/>
        <v>2008</v>
      </c>
      <c r="B1593" s="6">
        <f t="shared" si="348"/>
        <v>39533</v>
      </c>
      <c r="C1593" s="7">
        <f>MAX(SUMIFS('Filing Data'!$V:$V,'Filing Data'!$D:$D,'Benchmark Value'!$B1593),C1592)</f>
        <v>3795547633.6682878</v>
      </c>
      <c r="D1593" s="7">
        <f>SUMIFS('Filing Data'!$Z:$Z,'Filing Data'!$D:$D,'Benchmark Value'!$B1593)</f>
        <v>0</v>
      </c>
      <c r="E1593" s="16">
        <f t="shared" si="349"/>
        <v>-115500880.00911279</v>
      </c>
      <c r="F1593" s="10">
        <f>SUM(D$11:D1592)</f>
        <v>-107051256.94487154</v>
      </c>
      <c r="G1593" s="10">
        <f t="shared" si="342"/>
        <v>366</v>
      </c>
      <c r="H1593" s="7">
        <f t="shared" si="350"/>
        <v>-315576.17488828633</v>
      </c>
      <c r="I1593" s="16">
        <f>SUMIFS('Filing Data'!$X:$X,'Filing Data'!$D:$D,'Benchmark Value'!$B1593)</f>
        <v>0</v>
      </c>
      <c r="J1593" s="16">
        <f t="shared" si="346"/>
        <v>141156307.4039984</v>
      </c>
      <c r="K1593" s="10">
        <f>SUM(I$11:I1592)</f>
        <v>200197540.60438377</v>
      </c>
      <c r="L1593" s="27">
        <f t="shared" si="343"/>
        <v>366</v>
      </c>
      <c r="M1593" s="7">
        <f t="shared" si="351"/>
        <v>385672.97104917595</v>
      </c>
      <c r="N1593" s="7">
        <f>IF(ISNA(VLOOKUP(B1593,'Distribution Data'!$G:$H,2,FALSE)),0,VLOOKUP(B1593,'Distribution Data'!$G:$H,2,FALSE))</f>
        <v>0</v>
      </c>
      <c r="O1593" s="16">
        <f>IF(ISNA(INDEX($C1592:$C$3618,MATCH(TRUE,INDEX($C1592:$C$3618&lt;&gt;$C1592,0),0))), O1592, INDEX($C1592:$C$3618,MATCH(TRUE,INDEX($C1592:$C$3618&lt;&gt;$C1592,0),0)))</f>
        <v>3995313298.5981975</v>
      </c>
      <c r="P1593" s="16">
        <f t="shared" si="341"/>
        <v>3795547633.6682878</v>
      </c>
      <c r="Q1593" s="27">
        <f t="shared" si="347"/>
        <v>88</v>
      </c>
      <c r="R1593" s="7">
        <f t="shared" si="352"/>
        <v>2270064.3742035194</v>
      </c>
      <c r="S1593" s="7">
        <f t="shared" si="344"/>
        <v>1568815.2282660571</v>
      </c>
      <c r="T1593" s="5">
        <f>VLOOKUP($B1593,'Benchmark Data'!$A:$B,2,FALSE)</f>
        <v>16.28</v>
      </c>
      <c r="U1593" s="12">
        <f t="shared" si="353"/>
        <v>-2.0669428852907887E-2</v>
      </c>
      <c r="V1593" s="7">
        <f t="shared" si="354"/>
        <v>4108411742.948451</v>
      </c>
    </row>
    <row r="1594" spans="1:22" x14ac:dyDescent="0.25">
      <c r="A1594" s="5">
        <f t="shared" si="345"/>
        <v>2008</v>
      </c>
      <c r="B1594" s="6">
        <f t="shared" si="348"/>
        <v>39534</v>
      </c>
      <c r="C1594" s="7">
        <f>MAX(SUMIFS('Filing Data'!$V:$V,'Filing Data'!$D:$D,'Benchmark Value'!$B1594),C1593)</f>
        <v>3795547633.6682878</v>
      </c>
      <c r="D1594" s="7">
        <f>SUMIFS('Filing Data'!$Z:$Z,'Filing Data'!$D:$D,'Benchmark Value'!$B1594)</f>
        <v>0</v>
      </c>
      <c r="E1594" s="16">
        <f t="shared" si="349"/>
        <v>-115500880.00911279</v>
      </c>
      <c r="F1594" s="10">
        <f>SUM(D$11:D1593)</f>
        <v>-107051256.94487154</v>
      </c>
      <c r="G1594" s="10">
        <f t="shared" si="342"/>
        <v>366</v>
      </c>
      <c r="H1594" s="7">
        <f t="shared" si="350"/>
        <v>-315576.17488828633</v>
      </c>
      <c r="I1594" s="16">
        <f>SUMIFS('Filing Data'!$X:$X,'Filing Data'!$D:$D,'Benchmark Value'!$B1594)</f>
        <v>0</v>
      </c>
      <c r="J1594" s="16">
        <f t="shared" si="346"/>
        <v>141156307.4039984</v>
      </c>
      <c r="K1594" s="10">
        <f>SUM(I$11:I1593)</f>
        <v>200197540.60438377</v>
      </c>
      <c r="L1594" s="27">
        <f t="shared" si="343"/>
        <v>366</v>
      </c>
      <c r="M1594" s="7">
        <f t="shared" si="351"/>
        <v>385672.97104917595</v>
      </c>
      <c r="N1594" s="7">
        <f>IF(ISNA(VLOOKUP(B1594,'Distribution Data'!$G:$H,2,FALSE)),0,VLOOKUP(B1594,'Distribution Data'!$G:$H,2,FALSE))</f>
        <v>0</v>
      </c>
      <c r="O1594" s="16">
        <f>IF(ISNA(INDEX($C1593:$C$3618,MATCH(TRUE,INDEX($C1593:$C$3618&lt;&gt;$C1593,0),0))), O1593, INDEX($C1593:$C$3618,MATCH(TRUE,INDEX($C1593:$C$3618&lt;&gt;$C1593,0),0)))</f>
        <v>3995313298.5981975</v>
      </c>
      <c r="P1594" s="16">
        <f t="shared" si="341"/>
        <v>3795547633.6682878</v>
      </c>
      <c r="Q1594" s="27">
        <f t="shared" si="347"/>
        <v>88</v>
      </c>
      <c r="R1594" s="7">
        <f t="shared" si="352"/>
        <v>2270064.3742035194</v>
      </c>
      <c r="S1594" s="7">
        <f t="shared" si="344"/>
        <v>1568815.2282660571</v>
      </c>
      <c r="T1594" s="5">
        <f>VLOOKUP($B1594,'Benchmark Data'!$A:$B,2,FALSE)</f>
        <v>16.11</v>
      </c>
      <c r="U1594" s="12">
        <f t="shared" si="353"/>
        <v>-1.0497163385511385E-2</v>
      </c>
      <c r="V1594" s="7">
        <f t="shared" si="354"/>
        <v>4067079452.7528076</v>
      </c>
    </row>
    <row r="1595" spans="1:22" x14ac:dyDescent="0.25">
      <c r="A1595" s="5">
        <f t="shared" si="345"/>
        <v>2008</v>
      </c>
      <c r="B1595" s="6">
        <f t="shared" si="348"/>
        <v>39535</v>
      </c>
      <c r="C1595" s="7">
        <f>MAX(SUMIFS('Filing Data'!$V:$V,'Filing Data'!$D:$D,'Benchmark Value'!$B1595),C1594)</f>
        <v>3995313298.5981975</v>
      </c>
      <c r="D1595" s="7">
        <f>SUMIFS('Filing Data'!$Z:$Z,'Filing Data'!$D:$D,'Benchmark Value'!$B1595)</f>
        <v>0</v>
      </c>
      <c r="E1595" s="16">
        <f t="shared" si="349"/>
        <v>-115500880.00911279</v>
      </c>
      <c r="F1595" s="10">
        <f>SUM(D$11:D1594)</f>
        <v>-107051256.94487154</v>
      </c>
      <c r="G1595" s="10">
        <f t="shared" si="342"/>
        <v>366</v>
      </c>
      <c r="H1595" s="7">
        <f t="shared" si="350"/>
        <v>-315576.17488828633</v>
      </c>
      <c r="I1595" s="16">
        <f>SUMIFS('Filing Data'!$X:$X,'Filing Data'!$D:$D,'Benchmark Value'!$B1595)</f>
        <v>0</v>
      </c>
      <c r="J1595" s="16">
        <f t="shared" si="346"/>
        <v>141156307.4039984</v>
      </c>
      <c r="K1595" s="10">
        <f>SUM(I$11:I1594)</f>
        <v>200197540.60438377</v>
      </c>
      <c r="L1595" s="27">
        <f t="shared" si="343"/>
        <v>366</v>
      </c>
      <c r="M1595" s="7">
        <f t="shared" si="351"/>
        <v>385672.97104917595</v>
      </c>
      <c r="N1595" s="7">
        <f>IF(ISNA(VLOOKUP(B1595,'Distribution Data'!$G:$H,2,FALSE)),0,VLOOKUP(B1595,'Distribution Data'!$G:$H,2,FALSE))</f>
        <v>0</v>
      </c>
      <c r="O1595" s="16">
        <f>IF(ISNA(INDEX($C1594:$C$3618,MATCH(TRUE,INDEX($C1594:$C$3618&lt;&gt;$C1594,0),0))), O1594, INDEX($C1594:$C$3618,MATCH(TRUE,INDEX($C1594:$C$3618&lt;&gt;$C1594,0),0)))</f>
        <v>3995313298.5981975</v>
      </c>
      <c r="P1595" s="16">
        <f t="shared" si="341"/>
        <v>3795547633.6682878</v>
      </c>
      <c r="Q1595" s="27">
        <f t="shared" si="347"/>
        <v>88</v>
      </c>
      <c r="R1595" s="7">
        <f t="shared" si="352"/>
        <v>2270064.3742035194</v>
      </c>
      <c r="S1595" s="7">
        <f t="shared" si="344"/>
        <v>1568815.2282660571</v>
      </c>
      <c r="T1595" s="5">
        <f>VLOOKUP($B1595,'Benchmark Data'!$A:$B,2,FALSE)</f>
        <v>15.94</v>
      </c>
      <c r="U1595" s="12">
        <f t="shared" si="353"/>
        <v>-1.0608523826814075E-2</v>
      </c>
      <c r="V1595" s="7">
        <f t="shared" si="354"/>
        <v>4025730607.709939</v>
      </c>
    </row>
    <row r="1596" spans="1:22" x14ac:dyDescent="0.25">
      <c r="A1596" s="5">
        <f t="shared" si="345"/>
        <v>2008</v>
      </c>
      <c r="B1596" s="6">
        <f t="shared" si="348"/>
        <v>39536</v>
      </c>
      <c r="C1596" s="7">
        <f>MAX(SUMIFS('Filing Data'!$V:$V,'Filing Data'!$D:$D,'Benchmark Value'!$B1596),C1595)</f>
        <v>3995313298.5981975</v>
      </c>
      <c r="D1596" s="7">
        <f>SUMIFS('Filing Data'!$Z:$Z,'Filing Data'!$D:$D,'Benchmark Value'!$B1596)</f>
        <v>0</v>
      </c>
      <c r="E1596" s="16">
        <f t="shared" si="349"/>
        <v>-115500880.00911279</v>
      </c>
      <c r="F1596" s="10">
        <f>SUM(D$11:D1595)</f>
        <v>-107051256.94487154</v>
      </c>
      <c r="G1596" s="10">
        <f t="shared" si="342"/>
        <v>366</v>
      </c>
      <c r="H1596" s="7">
        <f t="shared" si="350"/>
        <v>-315576.17488828633</v>
      </c>
      <c r="I1596" s="16">
        <f>SUMIFS('Filing Data'!$X:$X,'Filing Data'!$D:$D,'Benchmark Value'!$B1596)</f>
        <v>0</v>
      </c>
      <c r="J1596" s="16">
        <f t="shared" si="346"/>
        <v>141156307.4039984</v>
      </c>
      <c r="K1596" s="10">
        <f>SUM(I$11:I1595)</f>
        <v>200197540.60438377</v>
      </c>
      <c r="L1596" s="27">
        <f t="shared" si="343"/>
        <v>366</v>
      </c>
      <c r="M1596" s="7">
        <f t="shared" si="351"/>
        <v>385672.97104917595</v>
      </c>
      <c r="N1596" s="7">
        <f>IF(ISNA(VLOOKUP(B1596,'Distribution Data'!$G:$H,2,FALSE)),0,VLOOKUP(B1596,'Distribution Data'!$G:$H,2,FALSE))</f>
        <v>0</v>
      </c>
      <c r="O1596" s="16">
        <f>IF(ISNA(INDEX($C1595:$C$3618,MATCH(TRUE,INDEX($C1595:$C$3618&lt;&gt;$C1595,0),0))), O1595, INDEX($C1595:$C$3618,MATCH(TRUE,INDEX($C1595:$C$3618&lt;&gt;$C1595,0),0)))</f>
        <v>4195078963.5281072</v>
      </c>
      <c r="P1596" s="16">
        <f t="shared" si="341"/>
        <v>3995313298.5981975</v>
      </c>
      <c r="Q1596" s="27">
        <f t="shared" si="347"/>
        <v>53</v>
      </c>
      <c r="R1596" s="7">
        <f t="shared" si="352"/>
        <v>3769163.4892435796</v>
      </c>
      <c r="S1596" s="7">
        <f t="shared" si="344"/>
        <v>3067914.3433061172</v>
      </c>
      <c r="T1596" s="5">
        <f>VLOOKUP($B1596,'Benchmark Data'!$A:$B,2,FALSE)</f>
        <v>15.94</v>
      </c>
      <c r="U1596" s="12">
        <f t="shared" si="353"/>
        <v>0</v>
      </c>
      <c r="V1596" s="7">
        <f t="shared" si="354"/>
        <v>4028798522.0532451</v>
      </c>
    </row>
    <row r="1597" spans="1:22" x14ac:dyDescent="0.25">
      <c r="A1597" s="5">
        <f t="shared" si="345"/>
        <v>2008</v>
      </c>
      <c r="B1597" s="6">
        <f t="shared" si="348"/>
        <v>39537</v>
      </c>
      <c r="C1597" s="7">
        <f>MAX(SUMIFS('Filing Data'!$V:$V,'Filing Data'!$D:$D,'Benchmark Value'!$B1597),C1596)</f>
        <v>3995313298.5981975</v>
      </c>
      <c r="D1597" s="7">
        <f>SUMIFS('Filing Data'!$Z:$Z,'Filing Data'!$D:$D,'Benchmark Value'!$B1597)</f>
        <v>0</v>
      </c>
      <c r="E1597" s="16">
        <f t="shared" si="349"/>
        <v>-115500880.00911279</v>
      </c>
      <c r="F1597" s="10">
        <f>SUM(D$11:D1596)</f>
        <v>-107051256.94487154</v>
      </c>
      <c r="G1597" s="10">
        <f t="shared" si="342"/>
        <v>366</v>
      </c>
      <c r="H1597" s="7">
        <f t="shared" si="350"/>
        <v>-315576.17488828633</v>
      </c>
      <c r="I1597" s="16">
        <f>SUMIFS('Filing Data'!$X:$X,'Filing Data'!$D:$D,'Benchmark Value'!$B1597)</f>
        <v>0</v>
      </c>
      <c r="J1597" s="16">
        <f t="shared" si="346"/>
        <v>141156307.4039984</v>
      </c>
      <c r="K1597" s="10">
        <f>SUM(I$11:I1596)</f>
        <v>200197540.60438377</v>
      </c>
      <c r="L1597" s="27">
        <f t="shared" si="343"/>
        <v>366</v>
      </c>
      <c r="M1597" s="7">
        <f t="shared" si="351"/>
        <v>385672.97104917595</v>
      </c>
      <c r="N1597" s="7">
        <f>IF(ISNA(VLOOKUP(B1597,'Distribution Data'!$G:$H,2,FALSE)),0,VLOOKUP(B1597,'Distribution Data'!$G:$H,2,FALSE))</f>
        <v>0</v>
      </c>
      <c r="O1597" s="16">
        <f>IF(ISNA(INDEX($C1596:$C$3618,MATCH(TRUE,INDEX($C1596:$C$3618&lt;&gt;$C1596,0),0))), O1596, INDEX($C1596:$C$3618,MATCH(TRUE,INDEX($C1596:$C$3618&lt;&gt;$C1596,0),0)))</f>
        <v>4195078963.5281072</v>
      </c>
      <c r="P1597" s="16">
        <f t="shared" ref="P1597:P1660" si="355">C1596</f>
        <v>3995313298.5981975</v>
      </c>
      <c r="Q1597" s="27">
        <f t="shared" si="347"/>
        <v>53</v>
      </c>
      <c r="R1597" s="7">
        <f t="shared" si="352"/>
        <v>3769163.4892435796</v>
      </c>
      <c r="S1597" s="7">
        <f t="shared" si="344"/>
        <v>3067914.3433061172</v>
      </c>
      <c r="T1597" s="5">
        <f>VLOOKUP($B1597,'Benchmark Data'!$A:$B,2,FALSE)</f>
        <v>15.94</v>
      </c>
      <c r="U1597" s="12">
        <f t="shared" si="353"/>
        <v>0</v>
      </c>
      <c r="V1597" s="7">
        <f t="shared" si="354"/>
        <v>4031866436.3965511</v>
      </c>
    </row>
    <row r="1598" spans="1:22" x14ac:dyDescent="0.25">
      <c r="A1598" s="5">
        <f t="shared" si="345"/>
        <v>2008</v>
      </c>
      <c r="B1598" s="6">
        <f t="shared" si="348"/>
        <v>39538</v>
      </c>
      <c r="C1598" s="7">
        <f>MAX(SUMIFS('Filing Data'!$V:$V,'Filing Data'!$D:$D,'Benchmark Value'!$B1598),C1597)</f>
        <v>3995313298.5981975</v>
      </c>
      <c r="D1598" s="7">
        <f>SUMIFS('Filing Data'!$Z:$Z,'Filing Data'!$D:$D,'Benchmark Value'!$B1598)</f>
        <v>0</v>
      </c>
      <c r="E1598" s="16">
        <f t="shared" si="349"/>
        <v>-115500880.00911279</v>
      </c>
      <c r="F1598" s="10">
        <f>SUM(D$11:D1597)</f>
        <v>-107051256.94487154</v>
      </c>
      <c r="G1598" s="10">
        <f t="shared" si="342"/>
        <v>366</v>
      </c>
      <c r="H1598" s="7">
        <f t="shared" si="350"/>
        <v>-315576.17488828633</v>
      </c>
      <c r="I1598" s="16">
        <f>SUMIFS('Filing Data'!$X:$X,'Filing Data'!$D:$D,'Benchmark Value'!$B1598)</f>
        <v>0</v>
      </c>
      <c r="J1598" s="16">
        <f t="shared" si="346"/>
        <v>141156307.4039984</v>
      </c>
      <c r="K1598" s="10">
        <f>SUM(I$11:I1597)</f>
        <v>200197540.60438377</v>
      </c>
      <c r="L1598" s="27">
        <f t="shared" si="343"/>
        <v>366</v>
      </c>
      <c r="M1598" s="7">
        <f t="shared" si="351"/>
        <v>385672.97104917595</v>
      </c>
      <c r="N1598" s="7">
        <f>IF(ISNA(VLOOKUP(B1598,'Distribution Data'!$G:$H,2,FALSE)),0,VLOOKUP(B1598,'Distribution Data'!$G:$H,2,FALSE))</f>
        <v>25252006.153394993</v>
      </c>
      <c r="O1598" s="16">
        <f>IF(ISNA(INDEX($C1597:$C$3618,MATCH(TRUE,INDEX($C1597:$C$3618&lt;&gt;$C1597,0),0))), O1597, INDEX($C1597:$C$3618,MATCH(TRUE,INDEX($C1597:$C$3618&lt;&gt;$C1597,0),0)))</f>
        <v>4195078963.5281072</v>
      </c>
      <c r="P1598" s="16">
        <f t="shared" si="355"/>
        <v>3995313298.5981975</v>
      </c>
      <c r="Q1598" s="27">
        <f t="shared" si="347"/>
        <v>53</v>
      </c>
      <c r="R1598" s="7">
        <f t="shared" si="352"/>
        <v>3769163.4892435796</v>
      </c>
      <c r="S1598" s="7">
        <f t="shared" si="344"/>
        <v>-22184091.810088877</v>
      </c>
      <c r="T1598" s="5">
        <f>VLOOKUP($B1598,'Benchmark Data'!$A:$B,2,FALSE)</f>
        <v>16.010000000000002</v>
      </c>
      <c r="U1598" s="12">
        <f t="shared" si="353"/>
        <v>4.3818536465545111E-3</v>
      </c>
      <c r="V1598" s="7">
        <f t="shared" si="354"/>
        <v>4027388157.0424075</v>
      </c>
    </row>
    <row r="1599" spans="1:22" x14ac:dyDescent="0.25">
      <c r="A1599" s="5">
        <f t="shared" si="345"/>
        <v>2008</v>
      </c>
      <c r="B1599" s="6">
        <f t="shared" si="348"/>
        <v>39539</v>
      </c>
      <c r="C1599" s="7">
        <f>MAX(SUMIFS('Filing Data'!$V:$V,'Filing Data'!$D:$D,'Benchmark Value'!$B1599),C1598)</f>
        <v>3995313298.5981975</v>
      </c>
      <c r="D1599" s="7">
        <f>SUMIFS('Filing Data'!$Z:$Z,'Filing Data'!$D:$D,'Benchmark Value'!$B1599)</f>
        <v>0</v>
      </c>
      <c r="E1599" s="16">
        <f t="shared" si="349"/>
        <v>-115500880.00911279</v>
      </c>
      <c r="F1599" s="10">
        <f>SUM(D$11:D1598)</f>
        <v>-107051256.94487154</v>
      </c>
      <c r="G1599" s="10">
        <f t="shared" si="342"/>
        <v>366</v>
      </c>
      <c r="H1599" s="7">
        <f t="shared" si="350"/>
        <v>-315576.17488828633</v>
      </c>
      <c r="I1599" s="16">
        <f>SUMIFS('Filing Data'!$X:$X,'Filing Data'!$D:$D,'Benchmark Value'!$B1599)</f>
        <v>0</v>
      </c>
      <c r="J1599" s="16">
        <f t="shared" si="346"/>
        <v>141156307.4039984</v>
      </c>
      <c r="K1599" s="10">
        <f>SUM(I$11:I1598)</f>
        <v>200197540.60438377</v>
      </c>
      <c r="L1599" s="27">
        <f t="shared" si="343"/>
        <v>366</v>
      </c>
      <c r="M1599" s="7">
        <f t="shared" si="351"/>
        <v>385672.97104917595</v>
      </c>
      <c r="N1599" s="7">
        <f>IF(ISNA(VLOOKUP(B1599,'Distribution Data'!$G:$H,2,FALSE)),0,VLOOKUP(B1599,'Distribution Data'!$G:$H,2,FALSE))</f>
        <v>0</v>
      </c>
      <c r="O1599" s="16">
        <f>IF(ISNA(INDEX($C1598:$C$3618,MATCH(TRUE,INDEX($C1598:$C$3618&lt;&gt;$C1598,0),0))), O1598, INDEX($C1598:$C$3618,MATCH(TRUE,INDEX($C1598:$C$3618&lt;&gt;$C1598,0),0)))</f>
        <v>4195078963.5281072</v>
      </c>
      <c r="P1599" s="16">
        <f t="shared" si="355"/>
        <v>3995313298.5981975</v>
      </c>
      <c r="Q1599" s="27">
        <f t="shared" si="347"/>
        <v>53</v>
      </c>
      <c r="R1599" s="7">
        <f t="shared" si="352"/>
        <v>3769163.4892435796</v>
      </c>
      <c r="S1599" s="7">
        <f t="shared" si="344"/>
        <v>3067914.3433061172</v>
      </c>
      <c r="T1599" s="5">
        <f>VLOOKUP($B1599,'Benchmark Data'!$A:$B,2,FALSE)</f>
        <v>16.89</v>
      </c>
      <c r="U1599" s="12">
        <f t="shared" si="353"/>
        <v>5.3508203811085328E-2</v>
      </c>
      <c r="V1599" s="7">
        <f t="shared" si="354"/>
        <v>4251824065.02702</v>
      </c>
    </row>
    <row r="1600" spans="1:22" x14ac:dyDescent="0.25">
      <c r="A1600" s="5">
        <f t="shared" si="345"/>
        <v>2008</v>
      </c>
      <c r="B1600" s="6">
        <f t="shared" si="348"/>
        <v>39540</v>
      </c>
      <c r="C1600" s="7">
        <f>MAX(SUMIFS('Filing Data'!$V:$V,'Filing Data'!$D:$D,'Benchmark Value'!$B1600),C1599)</f>
        <v>3995313298.5981975</v>
      </c>
      <c r="D1600" s="7">
        <f>SUMIFS('Filing Data'!$Z:$Z,'Filing Data'!$D:$D,'Benchmark Value'!$B1600)</f>
        <v>0</v>
      </c>
      <c r="E1600" s="16">
        <f t="shared" si="349"/>
        <v>-115500880.00911279</v>
      </c>
      <c r="F1600" s="10">
        <f>SUM(D$11:D1599)</f>
        <v>-107051256.94487154</v>
      </c>
      <c r="G1600" s="10">
        <f t="shared" si="342"/>
        <v>366</v>
      </c>
      <c r="H1600" s="7">
        <f t="shared" si="350"/>
        <v>-315576.17488828633</v>
      </c>
      <c r="I1600" s="16">
        <f>SUMIFS('Filing Data'!$X:$X,'Filing Data'!$D:$D,'Benchmark Value'!$B1600)</f>
        <v>0</v>
      </c>
      <c r="J1600" s="16">
        <f t="shared" si="346"/>
        <v>141156307.4039984</v>
      </c>
      <c r="K1600" s="10">
        <f>SUM(I$11:I1599)</f>
        <v>200197540.60438377</v>
      </c>
      <c r="L1600" s="27">
        <f t="shared" si="343"/>
        <v>366</v>
      </c>
      <c r="M1600" s="7">
        <f t="shared" si="351"/>
        <v>385672.97104917595</v>
      </c>
      <c r="N1600" s="7">
        <f>IF(ISNA(VLOOKUP(B1600,'Distribution Data'!$G:$H,2,FALSE)),0,VLOOKUP(B1600,'Distribution Data'!$G:$H,2,FALSE))</f>
        <v>0</v>
      </c>
      <c r="O1600" s="16">
        <f>IF(ISNA(INDEX($C1599:$C$3618,MATCH(TRUE,INDEX($C1599:$C$3618&lt;&gt;$C1599,0),0))), O1599, INDEX($C1599:$C$3618,MATCH(TRUE,INDEX($C1599:$C$3618&lt;&gt;$C1599,0),0)))</f>
        <v>4195078963.5281072</v>
      </c>
      <c r="P1600" s="16">
        <f t="shared" si="355"/>
        <v>3995313298.5981975</v>
      </c>
      <c r="Q1600" s="27">
        <f t="shared" si="347"/>
        <v>53</v>
      </c>
      <c r="R1600" s="7">
        <f t="shared" si="352"/>
        <v>3769163.4892435796</v>
      </c>
      <c r="S1600" s="7">
        <f t="shared" si="344"/>
        <v>3067914.3433061172</v>
      </c>
      <c r="T1600" s="5">
        <f>VLOOKUP($B1600,'Benchmark Data'!$A:$B,2,FALSE)</f>
        <v>16.87</v>
      </c>
      <c r="U1600" s="12">
        <f t="shared" si="353"/>
        <v>-1.1848342618317861E-3</v>
      </c>
      <c r="V1600" s="7">
        <f t="shared" si="354"/>
        <v>4249857255.7882929</v>
      </c>
    </row>
    <row r="1601" spans="1:22" x14ac:dyDescent="0.25">
      <c r="A1601" s="5">
        <f t="shared" si="345"/>
        <v>2008</v>
      </c>
      <c r="B1601" s="6">
        <f t="shared" si="348"/>
        <v>39541</v>
      </c>
      <c r="C1601" s="7">
        <f>MAX(SUMIFS('Filing Data'!$V:$V,'Filing Data'!$D:$D,'Benchmark Value'!$B1601),C1600)</f>
        <v>3995313298.5981975</v>
      </c>
      <c r="D1601" s="7">
        <f>SUMIFS('Filing Data'!$Z:$Z,'Filing Data'!$D:$D,'Benchmark Value'!$B1601)</f>
        <v>0</v>
      </c>
      <c r="E1601" s="16">
        <f t="shared" si="349"/>
        <v>-115500880.00911279</v>
      </c>
      <c r="F1601" s="10">
        <f>SUM(D$11:D1600)</f>
        <v>-107051256.94487154</v>
      </c>
      <c r="G1601" s="10">
        <f t="shared" si="342"/>
        <v>366</v>
      </c>
      <c r="H1601" s="7">
        <f t="shared" si="350"/>
        <v>-315576.17488828633</v>
      </c>
      <c r="I1601" s="16">
        <f>SUMIFS('Filing Data'!$X:$X,'Filing Data'!$D:$D,'Benchmark Value'!$B1601)</f>
        <v>0</v>
      </c>
      <c r="J1601" s="16">
        <f t="shared" si="346"/>
        <v>141156307.4039984</v>
      </c>
      <c r="K1601" s="10">
        <f>SUM(I$11:I1600)</f>
        <v>200197540.60438377</v>
      </c>
      <c r="L1601" s="27">
        <f t="shared" si="343"/>
        <v>366</v>
      </c>
      <c r="M1601" s="7">
        <f t="shared" si="351"/>
        <v>385672.97104917595</v>
      </c>
      <c r="N1601" s="7">
        <f>IF(ISNA(VLOOKUP(B1601,'Distribution Data'!$G:$H,2,FALSE)),0,VLOOKUP(B1601,'Distribution Data'!$G:$H,2,FALSE))</f>
        <v>0</v>
      </c>
      <c r="O1601" s="16">
        <f>IF(ISNA(INDEX($C1600:$C$3618,MATCH(TRUE,INDEX($C1600:$C$3618&lt;&gt;$C1600,0),0))), O1600, INDEX($C1600:$C$3618,MATCH(TRUE,INDEX($C1600:$C$3618&lt;&gt;$C1600,0),0)))</f>
        <v>4195078963.5281072</v>
      </c>
      <c r="P1601" s="16">
        <f t="shared" si="355"/>
        <v>3995313298.5981975</v>
      </c>
      <c r="Q1601" s="27">
        <f t="shared" si="347"/>
        <v>53</v>
      </c>
      <c r="R1601" s="7">
        <f t="shared" si="352"/>
        <v>3769163.4892435796</v>
      </c>
      <c r="S1601" s="7">
        <f t="shared" si="344"/>
        <v>3067914.3433061172</v>
      </c>
      <c r="T1601" s="5">
        <f>VLOOKUP($B1601,'Benchmark Data'!$A:$B,2,FALSE)</f>
        <v>17.22</v>
      </c>
      <c r="U1601" s="12">
        <f t="shared" si="353"/>
        <v>2.0534602441707735E-2</v>
      </c>
      <c r="V1601" s="7">
        <f t="shared" si="354"/>
        <v>4341096482.4923525</v>
      </c>
    </row>
    <row r="1602" spans="1:22" x14ac:dyDescent="0.25">
      <c r="A1602" s="5">
        <f t="shared" si="345"/>
        <v>2008</v>
      </c>
      <c r="B1602" s="6">
        <f t="shared" si="348"/>
        <v>39542</v>
      </c>
      <c r="C1602" s="7">
        <f>MAX(SUMIFS('Filing Data'!$V:$V,'Filing Data'!$D:$D,'Benchmark Value'!$B1602),C1601)</f>
        <v>3995313298.5981975</v>
      </c>
      <c r="D1602" s="7">
        <f>SUMIFS('Filing Data'!$Z:$Z,'Filing Data'!$D:$D,'Benchmark Value'!$B1602)</f>
        <v>0</v>
      </c>
      <c r="E1602" s="16">
        <f t="shared" si="349"/>
        <v>-115500880.00911279</v>
      </c>
      <c r="F1602" s="10">
        <f>SUM(D$11:D1601)</f>
        <v>-107051256.94487154</v>
      </c>
      <c r="G1602" s="10">
        <f t="shared" si="342"/>
        <v>366</v>
      </c>
      <c r="H1602" s="7">
        <f t="shared" si="350"/>
        <v>-315576.17488828633</v>
      </c>
      <c r="I1602" s="16">
        <f>SUMIFS('Filing Data'!$X:$X,'Filing Data'!$D:$D,'Benchmark Value'!$B1602)</f>
        <v>0</v>
      </c>
      <c r="J1602" s="16">
        <f t="shared" si="346"/>
        <v>141156307.4039984</v>
      </c>
      <c r="K1602" s="10">
        <f>SUM(I$11:I1601)</f>
        <v>200197540.60438377</v>
      </c>
      <c r="L1602" s="27">
        <f t="shared" si="343"/>
        <v>366</v>
      </c>
      <c r="M1602" s="7">
        <f t="shared" si="351"/>
        <v>385672.97104917595</v>
      </c>
      <c r="N1602" s="7">
        <f>IF(ISNA(VLOOKUP(B1602,'Distribution Data'!$G:$H,2,FALSE)),0,VLOOKUP(B1602,'Distribution Data'!$G:$H,2,FALSE))</f>
        <v>0</v>
      </c>
      <c r="O1602" s="16">
        <f>IF(ISNA(INDEX($C1601:$C$3618,MATCH(TRUE,INDEX($C1601:$C$3618&lt;&gt;$C1601,0),0))), O1601, INDEX($C1601:$C$3618,MATCH(TRUE,INDEX($C1601:$C$3618&lt;&gt;$C1601,0),0)))</f>
        <v>4195078963.5281072</v>
      </c>
      <c r="P1602" s="16">
        <f t="shared" si="355"/>
        <v>3995313298.5981975</v>
      </c>
      <c r="Q1602" s="27">
        <f t="shared" si="347"/>
        <v>53</v>
      </c>
      <c r="R1602" s="7">
        <f t="shared" si="352"/>
        <v>3769163.4892435796</v>
      </c>
      <c r="S1602" s="7">
        <f t="shared" si="344"/>
        <v>3067914.3433061172</v>
      </c>
      <c r="T1602" s="5">
        <f>VLOOKUP($B1602,'Benchmark Data'!$A:$B,2,FALSE)</f>
        <v>16.940000000000001</v>
      </c>
      <c r="U1602" s="12">
        <f t="shared" si="353"/>
        <v>-1.6393809775676272E-2</v>
      </c>
      <c r="V1602" s="7">
        <f t="shared" si="354"/>
        <v>4273577462.1609869</v>
      </c>
    </row>
    <row r="1603" spans="1:22" x14ac:dyDescent="0.25">
      <c r="A1603" s="5">
        <f t="shared" si="345"/>
        <v>2008</v>
      </c>
      <c r="B1603" s="6">
        <f t="shared" si="348"/>
        <v>39543</v>
      </c>
      <c r="C1603" s="7">
        <f>MAX(SUMIFS('Filing Data'!$V:$V,'Filing Data'!$D:$D,'Benchmark Value'!$B1603),C1602)</f>
        <v>3995313298.5981975</v>
      </c>
      <c r="D1603" s="7">
        <f>SUMIFS('Filing Data'!$Z:$Z,'Filing Data'!$D:$D,'Benchmark Value'!$B1603)</f>
        <v>0</v>
      </c>
      <c r="E1603" s="16">
        <f t="shared" si="349"/>
        <v>-115500880.00911279</v>
      </c>
      <c r="F1603" s="10">
        <f>SUM(D$11:D1602)</f>
        <v>-107051256.94487154</v>
      </c>
      <c r="G1603" s="10">
        <f t="shared" si="342"/>
        <v>366</v>
      </c>
      <c r="H1603" s="7">
        <f t="shared" si="350"/>
        <v>-315576.17488828633</v>
      </c>
      <c r="I1603" s="16">
        <f>SUMIFS('Filing Data'!$X:$X,'Filing Data'!$D:$D,'Benchmark Value'!$B1603)</f>
        <v>0</v>
      </c>
      <c r="J1603" s="16">
        <f t="shared" si="346"/>
        <v>141156307.4039984</v>
      </c>
      <c r="K1603" s="10">
        <f>SUM(I$11:I1602)</f>
        <v>200197540.60438377</v>
      </c>
      <c r="L1603" s="27">
        <f t="shared" si="343"/>
        <v>366</v>
      </c>
      <c r="M1603" s="7">
        <f t="shared" si="351"/>
        <v>385672.97104917595</v>
      </c>
      <c r="N1603" s="7">
        <f>IF(ISNA(VLOOKUP(B1603,'Distribution Data'!$G:$H,2,FALSE)),0,VLOOKUP(B1603,'Distribution Data'!$G:$H,2,FALSE))</f>
        <v>0</v>
      </c>
      <c r="O1603" s="16">
        <f>IF(ISNA(INDEX($C1602:$C$3618,MATCH(TRUE,INDEX($C1602:$C$3618&lt;&gt;$C1602,0),0))), O1602, INDEX($C1602:$C$3618,MATCH(TRUE,INDEX($C1602:$C$3618&lt;&gt;$C1602,0),0)))</f>
        <v>4195078963.5281072</v>
      </c>
      <c r="P1603" s="16">
        <f t="shared" si="355"/>
        <v>3995313298.5981975</v>
      </c>
      <c r="Q1603" s="27">
        <f t="shared" si="347"/>
        <v>53</v>
      </c>
      <c r="R1603" s="7">
        <f t="shared" si="352"/>
        <v>3769163.4892435796</v>
      </c>
      <c r="S1603" s="7">
        <f t="shared" si="344"/>
        <v>3067914.3433061172</v>
      </c>
      <c r="T1603" s="5">
        <f>VLOOKUP($B1603,'Benchmark Data'!$A:$B,2,FALSE)</f>
        <v>16.940000000000001</v>
      </c>
      <c r="U1603" s="12">
        <f t="shared" si="353"/>
        <v>0</v>
      </c>
      <c r="V1603" s="7">
        <f t="shared" si="354"/>
        <v>4276645376.504293</v>
      </c>
    </row>
    <row r="1604" spans="1:22" x14ac:dyDescent="0.25">
      <c r="A1604" s="5">
        <f t="shared" si="345"/>
        <v>2008</v>
      </c>
      <c r="B1604" s="6">
        <f t="shared" si="348"/>
        <v>39544</v>
      </c>
      <c r="C1604" s="7">
        <f>MAX(SUMIFS('Filing Data'!$V:$V,'Filing Data'!$D:$D,'Benchmark Value'!$B1604),C1603)</f>
        <v>3995313298.5981975</v>
      </c>
      <c r="D1604" s="7">
        <f>SUMIFS('Filing Data'!$Z:$Z,'Filing Data'!$D:$D,'Benchmark Value'!$B1604)</f>
        <v>0</v>
      </c>
      <c r="E1604" s="16">
        <f t="shared" si="349"/>
        <v>-115500880.00911279</v>
      </c>
      <c r="F1604" s="10">
        <f>SUM(D$11:D1603)</f>
        <v>-107051256.94487154</v>
      </c>
      <c r="G1604" s="10">
        <f t="shared" si="342"/>
        <v>366</v>
      </c>
      <c r="H1604" s="7">
        <f t="shared" si="350"/>
        <v>-315576.17488828633</v>
      </c>
      <c r="I1604" s="16">
        <f>SUMIFS('Filing Data'!$X:$X,'Filing Data'!$D:$D,'Benchmark Value'!$B1604)</f>
        <v>0</v>
      </c>
      <c r="J1604" s="16">
        <f t="shared" si="346"/>
        <v>141156307.4039984</v>
      </c>
      <c r="K1604" s="10">
        <f>SUM(I$11:I1603)</f>
        <v>200197540.60438377</v>
      </c>
      <c r="L1604" s="27">
        <f t="shared" si="343"/>
        <v>366</v>
      </c>
      <c r="M1604" s="7">
        <f t="shared" si="351"/>
        <v>385672.97104917595</v>
      </c>
      <c r="N1604" s="7">
        <f>IF(ISNA(VLOOKUP(B1604,'Distribution Data'!$G:$H,2,FALSE)),0,VLOOKUP(B1604,'Distribution Data'!$G:$H,2,FALSE))</f>
        <v>0</v>
      </c>
      <c r="O1604" s="16">
        <f>IF(ISNA(INDEX($C1603:$C$3618,MATCH(TRUE,INDEX($C1603:$C$3618&lt;&gt;$C1603,0),0))), O1603, INDEX($C1603:$C$3618,MATCH(TRUE,INDEX($C1603:$C$3618&lt;&gt;$C1603,0),0)))</f>
        <v>4195078963.5281072</v>
      </c>
      <c r="P1604" s="16">
        <f t="shared" si="355"/>
        <v>3995313298.5981975</v>
      </c>
      <c r="Q1604" s="27">
        <f t="shared" si="347"/>
        <v>53</v>
      </c>
      <c r="R1604" s="7">
        <f t="shared" si="352"/>
        <v>3769163.4892435796</v>
      </c>
      <c r="S1604" s="7">
        <f t="shared" si="344"/>
        <v>3067914.3433061172</v>
      </c>
      <c r="T1604" s="5">
        <f>VLOOKUP($B1604,'Benchmark Data'!$A:$B,2,FALSE)</f>
        <v>16.940000000000001</v>
      </c>
      <c r="U1604" s="12">
        <f t="shared" si="353"/>
        <v>0</v>
      </c>
      <c r="V1604" s="7">
        <f t="shared" si="354"/>
        <v>4279713290.847599</v>
      </c>
    </row>
    <row r="1605" spans="1:22" x14ac:dyDescent="0.25">
      <c r="A1605" s="5">
        <f t="shared" si="345"/>
        <v>2008</v>
      </c>
      <c r="B1605" s="6">
        <f t="shared" si="348"/>
        <v>39545</v>
      </c>
      <c r="C1605" s="7">
        <f>MAX(SUMIFS('Filing Data'!$V:$V,'Filing Data'!$D:$D,'Benchmark Value'!$B1605),C1604)</f>
        <v>3995313298.5981975</v>
      </c>
      <c r="D1605" s="7">
        <f>SUMIFS('Filing Data'!$Z:$Z,'Filing Data'!$D:$D,'Benchmark Value'!$B1605)</f>
        <v>0</v>
      </c>
      <c r="E1605" s="16">
        <f t="shared" si="349"/>
        <v>-115500880.00911279</v>
      </c>
      <c r="F1605" s="10">
        <f>SUM(D$11:D1604)</f>
        <v>-107051256.94487154</v>
      </c>
      <c r="G1605" s="10">
        <f t="shared" si="342"/>
        <v>366</v>
      </c>
      <c r="H1605" s="7">
        <f t="shared" si="350"/>
        <v>-315576.17488828633</v>
      </c>
      <c r="I1605" s="16">
        <f>SUMIFS('Filing Data'!$X:$X,'Filing Data'!$D:$D,'Benchmark Value'!$B1605)</f>
        <v>0</v>
      </c>
      <c r="J1605" s="16">
        <f t="shared" si="346"/>
        <v>141156307.4039984</v>
      </c>
      <c r="K1605" s="10">
        <f>SUM(I$11:I1604)</f>
        <v>200197540.60438377</v>
      </c>
      <c r="L1605" s="27">
        <f t="shared" si="343"/>
        <v>366</v>
      </c>
      <c r="M1605" s="7">
        <f t="shared" si="351"/>
        <v>385672.97104917595</v>
      </c>
      <c r="N1605" s="7">
        <f>IF(ISNA(VLOOKUP(B1605,'Distribution Data'!$G:$H,2,FALSE)),0,VLOOKUP(B1605,'Distribution Data'!$G:$H,2,FALSE))</f>
        <v>0</v>
      </c>
      <c r="O1605" s="16">
        <f>IF(ISNA(INDEX($C1604:$C$3618,MATCH(TRUE,INDEX($C1604:$C$3618&lt;&gt;$C1604,0),0))), O1604, INDEX($C1604:$C$3618,MATCH(TRUE,INDEX($C1604:$C$3618&lt;&gt;$C1604,0),0)))</f>
        <v>4195078963.5281072</v>
      </c>
      <c r="P1605" s="16">
        <f t="shared" si="355"/>
        <v>3995313298.5981975</v>
      </c>
      <c r="Q1605" s="27">
        <f t="shared" si="347"/>
        <v>53</v>
      </c>
      <c r="R1605" s="7">
        <f t="shared" si="352"/>
        <v>3769163.4892435796</v>
      </c>
      <c r="S1605" s="7">
        <f t="shared" si="344"/>
        <v>3067914.3433061172</v>
      </c>
      <c r="T1605" s="5">
        <f>VLOOKUP($B1605,'Benchmark Data'!$A:$B,2,FALSE)</f>
        <v>16.96</v>
      </c>
      <c r="U1605" s="12">
        <f t="shared" si="353"/>
        <v>1.179941139848548E-3</v>
      </c>
      <c r="V1605" s="7">
        <f t="shared" si="354"/>
        <v>4287833995.3808074</v>
      </c>
    </row>
    <row r="1606" spans="1:22" x14ac:dyDescent="0.25">
      <c r="A1606" s="5">
        <f t="shared" si="345"/>
        <v>2008</v>
      </c>
      <c r="B1606" s="6">
        <f t="shared" si="348"/>
        <v>39546</v>
      </c>
      <c r="C1606" s="7">
        <f>MAX(SUMIFS('Filing Data'!$V:$V,'Filing Data'!$D:$D,'Benchmark Value'!$B1606),C1605)</f>
        <v>3995313298.5981975</v>
      </c>
      <c r="D1606" s="7">
        <f>SUMIFS('Filing Data'!$Z:$Z,'Filing Data'!$D:$D,'Benchmark Value'!$B1606)</f>
        <v>0</v>
      </c>
      <c r="E1606" s="16">
        <f t="shared" si="349"/>
        <v>-115500880.00911279</v>
      </c>
      <c r="F1606" s="10">
        <f>SUM(D$11:D1605)</f>
        <v>-107051256.94487154</v>
      </c>
      <c r="G1606" s="10">
        <f t="shared" si="342"/>
        <v>366</v>
      </c>
      <c r="H1606" s="7">
        <f t="shared" si="350"/>
        <v>-315576.17488828633</v>
      </c>
      <c r="I1606" s="16">
        <f>SUMIFS('Filing Data'!$X:$X,'Filing Data'!$D:$D,'Benchmark Value'!$B1606)</f>
        <v>0</v>
      </c>
      <c r="J1606" s="16">
        <f t="shared" si="346"/>
        <v>141156307.4039984</v>
      </c>
      <c r="K1606" s="10">
        <f>SUM(I$11:I1605)</f>
        <v>200197540.60438377</v>
      </c>
      <c r="L1606" s="27">
        <f t="shared" si="343"/>
        <v>366</v>
      </c>
      <c r="M1606" s="7">
        <f t="shared" si="351"/>
        <v>385672.97104917595</v>
      </c>
      <c r="N1606" s="7">
        <f>IF(ISNA(VLOOKUP(B1606,'Distribution Data'!$G:$H,2,FALSE)),0,VLOOKUP(B1606,'Distribution Data'!$G:$H,2,FALSE))</f>
        <v>0</v>
      </c>
      <c r="O1606" s="16">
        <f>IF(ISNA(INDEX($C1605:$C$3618,MATCH(TRUE,INDEX($C1605:$C$3618&lt;&gt;$C1605,0),0))), O1605, INDEX($C1605:$C$3618,MATCH(TRUE,INDEX($C1605:$C$3618&lt;&gt;$C1605,0),0)))</f>
        <v>4195078963.5281072</v>
      </c>
      <c r="P1606" s="16">
        <f t="shared" si="355"/>
        <v>3995313298.5981975</v>
      </c>
      <c r="Q1606" s="27">
        <f t="shared" si="347"/>
        <v>53</v>
      </c>
      <c r="R1606" s="7">
        <f t="shared" si="352"/>
        <v>3769163.4892435796</v>
      </c>
      <c r="S1606" s="7">
        <f t="shared" si="344"/>
        <v>3067914.3433061172</v>
      </c>
      <c r="T1606" s="5">
        <f>VLOOKUP($B1606,'Benchmark Data'!$A:$B,2,FALSE)</f>
        <v>16.71</v>
      </c>
      <c r="U1606" s="12">
        <f t="shared" si="353"/>
        <v>-1.4850287756454699E-2</v>
      </c>
      <c r="V1606" s="7">
        <f t="shared" si="354"/>
        <v>4227696809.5563536</v>
      </c>
    </row>
    <row r="1607" spans="1:22" x14ac:dyDescent="0.25">
      <c r="A1607" s="5">
        <f t="shared" si="345"/>
        <v>2008</v>
      </c>
      <c r="B1607" s="6">
        <f t="shared" si="348"/>
        <v>39547</v>
      </c>
      <c r="C1607" s="7">
        <f>MAX(SUMIFS('Filing Data'!$V:$V,'Filing Data'!$D:$D,'Benchmark Value'!$B1607),C1606)</f>
        <v>3995313298.5981975</v>
      </c>
      <c r="D1607" s="7">
        <f>SUMIFS('Filing Data'!$Z:$Z,'Filing Data'!$D:$D,'Benchmark Value'!$B1607)</f>
        <v>0</v>
      </c>
      <c r="E1607" s="16">
        <f t="shared" si="349"/>
        <v>-115500880.00911279</v>
      </c>
      <c r="F1607" s="10">
        <f>SUM(D$11:D1606)</f>
        <v>-107051256.94487154</v>
      </c>
      <c r="G1607" s="10">
        <f t="shared" si="342"/>
        <v>366</v>
      </c>
      <c r="H1607" s="7">
        <f t="shared" si="350"/>
        <v>-315576.17488828633</v>
      </c>
      <c r="I1607" s="16">
        <f>SUMIFS('Filing Data'!$X:$X,'Filing Data'!$D:$D,'Benchmark Value'!$B1607)</f>
        <v>0</v>
      </c>
      <c r="J1607" s="16">
        <f t="shared" si="346"/>
        <v>141156307.4039984</v>
      </c>
      <c r="K1607" s="10">
        <f>SUM(I$11:I1606)</f>
        <v>200197540.60438377</v>
      </c>
      <c r="L1607" s="27">
        <f t="shared" si="343"/>
        <v>366</v>
      </c>
      <c r="M1607" s="7">
        <f t="shared" si="351"/>
        <v>385672.97104917595</v>
      </c>
      <c r="N1607" s="7">
        <f>IF(ISNA(VLOOKUP(B1607,'Distribution Data'!$G:$H,2,FALSE)),0,VLOOKUP(B1607,'Distribution Data'!$G:$H,2,FALSE))</f>
        <v>0</v>
      </c>
      <c r="O1607" s="16">
        <f>IF(ISNA(INDEX($C1606:$C$3618,MATCH(TRUE,INDEX($C1606:$C$3618&lt;&gt;$C1606,0),0))), O1606, INDEX($C1606:$C$3618,MATCH(TRUE,INDEX($C1606:$C$3618&lt;&gt;$C1606,0),0)))</f>
        <v>4195078963.5281072</v>
      </c>
      <c r="P1607" s="16">
        <f t="shared" si="355"/>
        <v>3995313298.5981975</v>
      </c>
      <c r="Q1607" s="27">
        <f t="shared" si="347"/>
        <v>53</v>
      </c>
      <c r="R1607" s="7">
        <f t="shared" si="352"/>
        <v>3769163.4892435796</v>
      </c>
      <c r="S1607" s="7">
        <f t="shared" si="344"/>
        <v>3067914.3433061172</v>
      </c>
      <c r="T1607" s="5">
        <f>VLOOKUP($B1607,'Benchmark Data'!$A:$B,2,FALSE)</f>
        <v>16.34</v>
      </c>
      <c r="U1607" s="12">
        <f t="shared" si="353"/>
        <v>-2.2391253175445627E-2</v>
      </c>
      <c r="V1607" s="7">
        <f t="shared" si="354"/>
        <v>4137153244.5737553</v>
      </c>
    </row>
    <row r="1608" spans="1:22" x14ac:dyDescent="0.25">
      <c r="A1608" s="5">
        <f t="shared" si="345"/>
        <v>2008</v>
      </c>
      <c r="B1608" s="6">
        <f t="shared" si="348"/>
        <v>39548</v>
      </c>
      <c r="C1608" s="7">
        <f>MAX(SUMIFS('Filing Data'!$V:$V,'Filing Data'!$D:$D,'Benchmark Value'!$B1608),C1607)</f>
        <v>3995313298.5981975</v>
      </c>
      <c r="D1608" s="7">
        <f>SUMIFS('Filing Data'!$Z:$Z,'Filing Data'!$D:$D,'Benchmark Value'!$B1608)</f>
        <v>0</v>
      </c>
      <c r="E1608" s="16">
        <f t="shared" si="349"/>
        <v>-115500880.00911279</v>
      </c>
      <c r="F1608" s="10">
        <f>SUM(D$11:D1607)</f>
        <v>-107051256.94487154</v>
      </c>
      <c r="G1608" s="10">
        <f t="shared" si="342"/>
        <v>366</v>
      </c>
      <c r="H1608" s="7">
        <f t="shared" si="350"/>
        <v>-315576.17488828633</v>
      </c>
      <c r="I1608" s="16">
        <f>SUMIFS('Filing Data'!$X:$X,'Filing Data'!$D:$D,'Benchmark Value'!$B1608)</f>
        <v>0</v>
      </c>
      <c r="J1608" s="16">
        <f t="shared" si="346"/>
        <v>141156307.4039984</v>
      </c>
      <c r="K1608" s="10">
        <f>SUM(I$11:I1607)</f>
        <v>200197540.60438377</v>
      </c>
      <c r="L1608" s="27">
        <f t="shared" si="343"/>
        <v>366</v>
      </c>
      <c r="M1608" s="7">
        <f t="shared" si="351"/>
        <v>385672.97104917595</v>
      </c>
      <c r="N1608" s="7">
        <f>IF(ISNA(VLOOKUP(B1608,'Distribution Data'!$G:$H,2,FALSE)),0,VLOOKUP(B1608,'Distribution Data'!$G:$H,2,FALSE))</f>
        <v>0</v>
      </c>
      <c r="O1608" s="16">
        <f>IF(ISNA(INDEX($C1607:$C$3618,MATCH(TRUE,INDEX($C1607:$C$3618&lt;&gt;$C1607,0),0))), O1607, INDEX($C1607:$C$3618,MATCH(TRUE,INDEX($C1607:$C$3618&lt;&gt;$C1607,0),0)))</f>
        <v>4195078963.5281072</v>
      </c>
      <c r="P1608" s="16">
        <f t="shared" si="355"/>
        <v>3995313298.5981975</v>
      </c>
      <c r="Q1608" s="27">
        <f t="shared" si="347"/>
        <v>53</v>
      </c>
      <c r="R1608" s="7">
        <f t="shared" si="352"/>
        <v>3769163.4892435796</v>
      </c>
      <c r="S1608" s="7">
        <f t="shared" si="344"/>
        <v>3067914.3433061172</v>
      </c>
      <c r="T1608" s="5">
        <f>VLOOKUP($B1608,'Benchmark Data'!$A:$B,2,FALSE)</f>
        <v>16.52</v>
      </c>
      <c r="U1608" s="12">
        <f t="shared" si="353"/>
        <v>1.0955678660975063E-2</v>
      </c>
      <c r="V1608" s="7">
        <f t="shared" si="354"/>
        <v>4185795674.463161</v>
      </c>
    </row>
    <row r="1609" spans="1:22" x14ac:dyDescent="0.25">
      <c r="A1609" s="5">
        <f t="shared" si="345"/>
        <v>2008</v>
      </c>
      <c r="B1609" s="6">
        <f t="shared" si="348"/>
        <v>39549</v>
      </c>
      <c r="C1609" s="7">
        <f>MAX(SUMIFS('Filing Data'!$V:$V,'Filing Data'!$D:$D,'Benchmark Value'!$B1609),C1608)</f>
        <v>3995313298.5981975</v>
      </c>
      <c r="D1609" s="7">
        <f>SUMIFS('Filing Data'!$Z:$Z,'Filing Data'!$D:$D,'Benchmark Value'!$B1609)</f>
        <v>0</v>
      </c>
      <c r="E1609" s="16">
        <f t="shared" si="349"/>
        <v>-115500880.00911279</v>
      </c>
      <c r="F1609" s="10">
        <f>SUM(D$11:D1608)</f>
        <v>-107051256.94487154</v>
      </c>
      <c r="G1609" s="10">
        <f t="shared" si="342"/>
        <v>366</v>
      </c>
      <c r="H1609" s="7">
        <f t="shared" si="350"/>
        <v>-315576.17488828633</v>
      </c>
      <c r="I1609" s="16">
        <f>SUMIFS('Filing Data'!$X:$X,'Filing Data'!$D:$D,'Benchmark Value'!$B1609)</f>
        <v>0</v>
      </c>
      <c r="J1609" s="16">
        <f t="shared" si="346"/>
        <v>141156307.4039984</v>
      </c>
      <c r="K1609" s="10">
        <f>SUM(I$11:I1608)</f>
        <v>200197540.60438377</v>
      </c>
      <c r="L1609" s="27">
        <f t="shared" si="343"/>
        <v>366</v>
      </c>
      <c r="M1609" s="7">
        <f t="shared" si="351"/>
        <v>385672.97104917595</v>
      </c>
      <c r="N1609" s="7">
        <f>IF(ISNA(VLOOKUP(B1609,'Distribution Data'!$G:$H,2,FALSE)),0,VLOOKUP(B1609,'Distribution Data'!$G:$H,2,FALSE))</f>
        <v>0</v>
      </c>
      <c r="O1609" s="16">
        <f>IF(ISNA(INDEX($C1608:$C$3618,MATCH(TRUE,INDEX($C1608:$C$3618&lt;&gt;$C1608,0),0))), O1608, INDEX($C1608:$C$3618,MATCH(TRUE,INDEX($C1608:$C$3618&lt;&gt;$C1608,0),0)))</f>
        <v>4195078963.5281072</v>
      </c>
      <c r="P1609" s="16">
        <f t="shared" si="355"/>
        <v>3995313298.5981975</v>
      </c>
      <c r="Q1609" s="27">
        <f t="shared" si="347"/>
        <v>53</v>
      </c>
      <c r="R1609" s="7">
        <f t="shared" si="352"/>
        <v>3769163.4892435796</v>
      </c>
      <c r="S1609" s="7">
        <f t="shared" si="344"/>
        <v>3067914.3433061172</v>
      </c>
      <c r="T1609" s="5">
        <f>VLOOKUP($B1609,'Benchmark Data'!$A:$B,2,FALSE)</f>
        <v>16.27</v>
      </c>
      <c r="U1609" s="12">
        <f t="shared" si="353"/>
        <v>-1.5248846861885568E-2</v>
      </c>
      <c r="V1609" s="7">
        <f t="shared" si="354"/>
        <v>4125519223.2728238</v>
      </c>
    </row>
    <row r="1610" spans="1:22" x14ac:dyDescent="0.25">
      <c r="A1610" s="5">
        <f t="shared" si="345"/>
        <v>2008</v>
      </c>
      <c r="B1610" s="6">
        <f t="shared" si="348"/>
        <v>39550</v>
      </c>
      <c r="C1610" s="7">
        <f>MAX(SUMIFS('Filing Data'!$V:$V,'Filing Data'!$D:$D,'Benchmark Value'!$B1610),C1609)</f>
        <v>3995313298.5981975</v>
      </c>
      <c r="D1610" s="7">
        <f>SUMIFS('Filing Data'!$Z:$Z,'Filing Data'!$D:$D,'Benchmark Value'!$B1610)</f>
        <v>0</v>
      </c>
      <c r="E1610" s="16">
        <f t="shared" si="349"/>
        <v>-115500880.00911279</v>
      </c>
      <c r="F1610" s="10">
        <f>SUM(D$11:D1609)</f>
        <v>-107051256.94487154</v>
      </c>
      <c r="G1610" s="10">
        <f t="shared" si="342"/>
        <v>366</v>
      </c>
      <c r="H1610" s="7">
        <f t="shared" si="350"/>
        <v>-315576.17488828633</v>
      </c>
      <c r="I1610" s="16">
        <f>SUMIFS('Filing Data'!$X:$X,'Filing Data'!$D:$D,'Benchmark Value'!$B1610)</f>
        <v>0</v>
      </c>
      <c r="J1610" s="16">
        <f t="shared" si="346"/>
        <v>141156307.4039984</v>
      </c>
      <c r="K1610" s="10">
        <f>SUM(I$11:I1609)</f>
        <v>200197540.60438377</v>
      </c>
      <c r="L1610" s="27">
        <f t="shared" si="343"/>
        <v>366</v>
      </c>
      <c r="M1610" s="7">
        <f t="shared" si="351"/>
        <v>385672.97104917595</v>
      </c>
      <c r="N1610" s="7">
        <f>IF(ISNA(VLOOKUP(B1610,'Distribution Data'!$G:$H,2,FALSE)),0,VLOOKUP(B1610,'Distribution Data'!$G:$H,2,FALSE))</f>
        <v>0</v>
      </c>
      <c r="O1610" s="16">
        <f>IF(ISNA(INDEX($C1609:$C$3618,MATCH(TRUE,INDEX($C1609:$C$3618&lt;&gt;$C1609,0),0))), O1609, INDEX($C1609:$C$3618,MATCH(TRUE,INDEX($C1609:$C$3618&lt;&gt;$C1609,0),0)))</f>
        <v>4195078963.5281072</v>
      </c>
      <c r="P1610" s="16">
        <f t="shared" si="355"/>
        <v>3995313298.5981975</v>
      </c>
      <c r="Q1610" s="27">
        <f t="shared" si="347"/>
        <v>53</v>
      </c>
      <c r="R1610" s="7">
        <f t="shared" si="352"/>
        <v>3769163.4892435796</v>
      </c>
      <c r="S1610" s="7">
        <f t="shared" si="344"/>
        <v>3067914.3433061172</v>
      </c>
      <c r="T1610" s="5">
        <f>VLOOKUP($B1610,'Benchmark Data'!$A:$B,2,FALSE)</f>
        <v>16.27</v>
      </c>
      <c r="U1610" s="12">
        <f t="shared" si="353"/>
        <v>0</v>
      </c>
      <c r="V1610" s="7">
        <f t="shared" si="354"/>
        <v>4128587137.6161299</v>
      </c>
    </row>
    <row r="1611" spans="1:22" x14ac:dyDescent="0.25">
      <c r="A1611" s="5">
        <f t="shared" si="345"/>
        <v>2008</v>
      </c>
      <c r="B1611" s="6">
        <f t="shared" si="348"/>
        <v>39551</v>
      </c>
      <c r="C1611" s="7">
        <f>MAX(SUMIFS('Filing Data'!$V:$V,'Filing Data'!$D:$D,'Benchmark Value'!$B1611),C1610)</f>
        <v>3995313298.5981975</v>
      </c>
      <c r="D1611" s="7">
        <f>SUMIFS('Filing Data'!$Z:$Z,'Filing Data'!$D:$D,'Benchmark Value'!$B1611)</f>
        <v>0</v>
      </c>
      <c r="E1611" s="16">
        <f t="shared" si="349"/>
        <v>-115500880.00911279</v>
      </c>
      <c r="F1611" s="10">
        <f>SUM(D$11:D1610)</f>
        <v>-107051256.94487154</v>
      </c>
      <c r="G1611" s="10">
        <f t="shared" ref="G1611:G1674" si="356">COUNTIFS(F$11:F$3618,F1611,A$11:A$3618,YEAR(B1611))</f>
        <v>366</v>
      </c>
      <c r="H1611" s="7">
        <f t="shared" si="350"/>
        <v>-315576.17488828633</v>
      </c>
      <c r="I1611" s="16">
        <f>SUMIFS('Filing Data'!$X:$X,'Filing Data'!$D:$D,'Benchmark Value'!$B1611)</f>
        <v>0</v>
      </c>
      <c r="J1611" s="16">
        <f t="shared" si="346"/>
        <v>141156307.4039984</v>
      </c>
      <c r="K1611" s="10">
        <f>SUM(I$11:I1610)</f>
        <v>200197540.60438377</v>
      </c>
      <c r="L1611" s="27">
        <f t="shared" ref="L1611:L1674" si="357">COUNTIFS(K$11:K$3618,K1611,A$11:A$3618,YEAR(B1611))</f>
        <v>366</v>
      </c>
      <c r="M1611" s="7">
        <f t="shared" si="351"/>
        <v>385672.97104917595</v>
      </c>
      <c r="N1611" s="7">
        <f>IF(ISNA(VLOOKUP(B1611,'Distribution Data'!$G:$H,2,FALSE)),0,VLOOKUP(B1611,'Distribution Data'!$G:$H,2,FALSE))</f>
        <v>0</v>
      </c>
      <c r="O1611" s="16">
        <f>IF(ISNA(INDEX($C1610:$C$3618,MATCH(TRUE,INDEX($C1610:$C$3618&lt;&gt;$C1610,0),0))), O1610, INDEX($C1610:$C$3618,MATCH(TRUE,INDEX($C1610:$C$3618&lt;&gt;$C1610,0),0)))</f>
        <v>4195078963.5281072</v>
      </c>
      <c r="P1611" s="16">
        <f t="shared" si="355"/>
        <v>3995313298.5981975</v>
      </c>
      <c r="Q1611" s="27">
        <f t="shared" si="347"/>
        <v>53</v>
      </c>
      <c r="R1611" s="7">
        <f t="shared" si="352"/>
        <v>3769163.4892435796</v>
      </c>
      <c r="S1611" s="7">
        <f t="shared" ref="S1611:S1674" si="358">IF(AND($E$3&lt;&gt;"Y",$E$4&lt;&gt;"Y"),R1611-N1611+H1611, IF(AND($E$3="Y",$E$4="Y"), R1611-N1611-M1611, IF($E$4="Y", R1611-N1611-M1611+H1611, IF($E$3="Y", R1611-N1611, R1611-N1611))))</f>
        <v>3067914.3433061172</v>
      </c>
      <c r="T1611" s="5">
        <f>VLOOKUP($B1611,'Benchmark Data'!$A:$B,2,FALSE)</f>
        <v>16.27</v>
      </c>
      <c r="U1611" s="12">
        <f t="shared" si="353"/>
        <v>0</v>
      </c>
      <c r="V1611" s="7">
        <f t="shared" si="354"/>
        <v>4131655051.9594359</v>
      </c>
    </row>
    <row r="1612" spans="1:22" x14ac:dyDescent="0.25">
      <c r="A1612" s="5">
        <f t="shared" ref="A1612:A1675" si="359">YEAR(B1612)</f>
        <v>2008</v>
      </c>
      <c r="B1612" s="6">
        <f t="shared" si="348"/>
        <v>39552</v>
      </c>
      <c r="C1612" s="7">
        <f>MAX(SUMIFS('Filing Data'!$V:$V,'Filing Data'!$D:$D,'Benchmark Value'!$B1612),C1611)</f>
        <v>3995313298.5981975</v>
      </c>
      <c r="D1612" s="7">
        <f>SUMIFS('Filing Data'!$Z:$Z,'Filing Data'!$D:$D,'Benchmark Value'!$B1612)</f>
        <v>0</v>
      </c>
      <c r="E1612" s="16">
        <f t="shared" si="349"/>
        <v>-115500880.00911279</v>
      </c>
      <c r="F1612" s="10">
        <f>SUM(D$11:D1611)</f>
        <v>-107051256.94487154</v>
      </c>
      <c r="G1612" s="10">
        <f t="shared" si="356"/>
        <v>366</v>
      </c>
      <c r="H1612" s="7">
        <f t="shared" si="350"/>
        <v>-315576.17488828633</v>
      </c>
      <c r="I1612" s="16">
        <f>SUMIFS('Filing Data'!$X:$X,'Filing Data'!$D:$D,'Benchmark Value'!$B1612)</f>
        <v>0</v>
      </c>
      <c r="J1612" s="16">
        <f t="shared" ref="J1612:J1675" si="360">IF(I1612&lt;&gt;0,J1611,IF(ISNA(INDEX($I1612:$I1976,MATCH(TRUE,INDEX($I1612:$I1976&lt;&gt;$I1612,0),0))),0,INDEX($I1612:$I1976,MATCH(TRUE,INDEX($I1612:$I1976&lt;&gt;$I1612,0),0))))</f>
        <v>141156307.4039984</v>
      </c>
      <c r="K1612" s="10">
        <f>SUM(I$11:I1611)</f>
        <v>200197540.60438377</v>
      </c>
      <c r="L1612" s="27">
        <f t="shared" si="357"/>
        <v>366</v>
      </c>
      <c r="M1612" s="7">
        <f t="shared" si="351"/>
        <v>385672.97104917595</v>
      </c>
      <c r="N1612" s="7">
        <f>IF(ISNA(VLOOKUP(B1612,'Distribution Data'!$G:$H,2,FALSE)),0,VLOOKUP(B1612,'Distribution Data'!$G:$H,2,FALSE))</f>
        <v>0</v>
      </c>
      <c r="O1612" s="16">
        <f>IF(ISNA(INDEX($C1611:$C$3618,MATCH(TRUE,INDEX($C1611:$C$3618&lt;&gt;$C1611,0),0))), O1611, INDEX($C1611:$C$3618,MATCH(TRUE,INDEX($C1611:$C$3618&lt;&gt;$C1611,0),0)))</f>
        <v>4195078963.5281072</v>
      </c>
      <c r="P1612" s="16">
        <f t="shared" si="355"/>
        <v>3995313298.5981975</v>
      </c>
      <c r="Q1612" s="27">
        <f t="shared" ref="Q1612:Q1675" si="361">MATCH($O1612,$C$11:$C$3618,0)-MATCH($C1611,$C$11:$C$3618,0)</f>
        <v>53</v>
      </c>
      <c r="R1612" s="7">
        <f t="shared" si="352"/>
        <v>3769163.4892435796</v>
      </c>
      <c r="S1612" s="7">
        <f t="shared" si="358"/>
        <v>3067914.3433061172</v>
      </c>
      <c r="T1612" s="5">
        <f>VLOOKUP($B1612,'Benchmark Data'!$A:$B,2,FALSE)</f>
        <v>16.18</v>
      </c>
      <c r="U1612" s="12">
        <f t="shared" si="353"/>
        <v>-5.5470096006007691E-3</v>
      </c>
      <c r="V1612" s="7">
        <f t="shared" si="354"/>
        <v>4111868082.7946692</v>
      </c>
    </row>
    <row r="1613" spans="1:22" x14ac:dyDescent="0.25">
      <c r="A1613" s="5">
        <f t="shared" si="359"/>
        <v>2008</v>
      </c>
      <c r="B1613" s="6">
        <f t="shared" ref="B1613:B1676" si="362">B1612+1</f>
        <v>39553</v>
      </c>
      <c r="C1613" s="7">
        <f>MAX(SUMIFS('Filing Data'!$V:$V,'Filing Data'!$D:$D,'Benchmark Value'!$B1613),C1612)</f>
        <v>3995313298.5981975</v>
      </c>
      <c r="D1613" s="7">
        <f>SUMIFS('Filing Data'!$Z:$Z,'Filing Data'!$D:$D,'Benchmark Value'!$B1613)</f>
        <v>0</v>
      </c>
      <c r="E1613" s="16">
        <f t="shared" ref="E1613:E1676" si="363">IF(D1613&lt;&gt;0,E1612,IF(ISNA(INDEX($D1613:$D1977,MATCH(TRUE,INDEX($D1613:$D1977&lt;&gt;$D1613,0),0))),0,INDEX($D1613:$D1977,MATCH(TRUE,INDEX($D1613:$D1977&lt;&gt;$D1613,0),0))))</f>
        <v>-115500880.00911279</v>
      </c>
      <c r="F1613" s="10">
        <f>SUM(D$11:D1612)</f>
        <v>-107051256.94487154</v>
      </c>
      <c r="G1613" s="10">
        <f t="shared" si="356"/>
        <v>366</v>
      </c>
      <c r="H1613" s="7">
        <f t="shared" ref="H1613:H1676" si="364">E1613/G1613</f>
        <v>-315576.17488828633</v>
      </c>
      <c r="I1613" s="16">
        <f>SUMIFS('Filing Data'!$X:$X,'Filing Data'!$D:$D,'Benchmark Value'!$B1613)</f>
        <v>0</v>
      </c>
      <c r="J1613" s="16">
        <f t="shared" si="360"/>
        <v>141156307.4039984</v>
      </c>
      <c r="K1613" s="10">
        <f>SUM(I$11:I1612)</f>
        <v>200197540.60438377</v>
      </c>
      <c r="L1613" s="27">
        <f t="shared" si="357"/>
        <v>366</v>
      </c>
      <c r="M1613" s="7">
        <f t="shared" ref="M1613:M1676" si="365">J1613/L1613</f>
        <v>385672.97104917595</v>
      </c>
      <c r="N1613" s="7">
        <f>IF(ISNA(VLOOKUP(B1613,'Distribution Data'!$G:$H,2,FALSE)),0,VLOOKUP(B1613,'Distribution Data'!$G:$H,2,FALSE))</f>
        <v>0</v>
      </c>
      <c r="O1613" s="16">
        <f>IF(ISNA(INDEX($C1612:$C$3618,MATCH(TRUE,INDEX($C1612:$C$3618&lt;&gt;$C1612,0),0))), O1612, INDEX($C1612:$C$3618,MATCH(TRUE,INDEX($C1612:$C$3618&lt;&gt;$C1612,0),0)))</f>
        <v>4195078963.5281072</v>
      </c>
      <c r="P1613" s="16">
        <f t="shared" si="355"/>
        <v>3995313298.5981975</v>
      </c>
      <c r="Q1613" s="27">
        <f t="shared" si="361"/>
        <v>53</v>
      </c>
      <c r="R1613" s="7">
        <f t="shared" ref="R1613:R1676" si="366">IF(Q1613=0, 0, (O1613-P1613)/Q1613)</f>
        <v>3769163.4892435796</v>
      </c>
      <c r="S1613" s="7">
        <f t="shared" si="358"/>
        <v>3067914.3433061172</v>
      </c>
      <c r="T1613" s="5">
        <f>VLOOKUP($B1613,'Benchmark Data'!$A:$B,2,FALSE)</f>
        <v>16.37</v>
      </c>
      <c r="U1613" s="12">
        <f t="shared" ref="U1613:U1676" si="367">LN(T1613/T1612)</f>
        <v>1.1674479752698027E-2</v>
      </c>
      <c r="V1613" s="7">
        <f t="shared" ref="V1613:V1676" si="368">V1612*EXP($U1613)+$S1613</f>
        <v>4163221221.8432283</v>
      </c>
    </row>
    <row r="1614" spans="1:22" x14ac:dyDescent="0.25">
      <c r="A1614" s="5">
        <f t="shared" si="359"/>
        <v>2008</v>
      </c>
      <c r="B1614" s="6">
        <f t="shared" si="362"/>
        <v>39554</v>
      </c>
      <c r="C1614" s="7">
        <f>MAX(SUMIFS('Filing Data'!$V:$V,'Filing Data'!$D:$D,'Benchmark Value'!$B1614),C1613)</f>
        <v>3995313298.5981975</v>
      </c>
      <c r="D1614" s="7">
        <f>SUMIFS('Filing Data'!$Z:$Z,'Filing Data'!$D:$D,'Benchmark Value'!$B1614)</f>
        <v>0</v>
      </c>
      <c r="E1614" s="16">
        <f t="shared" si="363"/>
        <v>-115500880.00911279</v>
      </c>
      <c r="F1614" s="10">
        <f>SUM(D$11:D1613)</f>
        <v>-107051256.94487154</v>
      </c>
      <c r="G1614" s="10">
        <f t="shared" si="356"/>
        <v>366</v>
      </c>
      <c r="H1614" s="7">
        <f t="shared" si="364"/>
        <v>-315576.17488828633</v>
      </c>
      <c r="I1614" s="16">
        <f>SUMIFS('Filing Data'!$X:$X,'Filing Data'!$D:$D,'Benchmark Value'!$B1614)</f>
        <v>0</v>
      </c>
      <c r="J1614" s="16">
        <f t="shared" si="360"/>
        <v>141156307.4039984</v>
      </c>
      <c r="K1614" s="10">
        <f>SUM(I$11:I1613)</f>
        <v>200197540.60438377</v>
      </c>
      <c r="L1614" s="27">
        <f t="shared" si="357"/>
        <v>366</v>
      </c>
      <c r="M1614" s="7">
        <f t="shared" si="365"/>
        <v>385672.97104917595</v>
      </c>
      <c r="N1614" s="7">
        <f>IF(ISNA(VLOOKUP(B1614,'Distribution Data'!$G:$H,2,FALSE)),0,VLOOKUP(B1614,'Distribution Data'!$G:$H,2,FALSE))</f>
        <v>0</v>
      </c>
      <c r="O1614" s="16">
        <f>IF(ISNA(INDEX($C1613:$C$3618,MATCH(TRUE,INDEX($C1613:$C$3618&lt;&gt;$C1613,0),0))), O1613, INDEX($C1613:$C$3618,MATCH(TRUE,INDEX($C1613:$C$3618&lt;&gt;$C1613,0),0)))</f>
        <v>4195078963.5281072</v>
      </c>
      <c r="P1614" s="16">
        <f t="shared" si="355"/>
        <v>3995313298.5981975</v>
      </c>
      <c r="Q1614" s="27">
        <f t="shared" si="361"/>
        <v>53</v>
      </c>
      <c r="R1614" s="7">
        <f t="shared" si="366"/>
        <v>3769163.4892435796</v>
      </c>
      <c r="S1614" s="7">
        <f t="shared" si="358"/>
        <v>3067914.3433061172</v>
      </c>
      <c r="T1614" s="5">
        <f>VLOOKUP($B1614,'Benchmark Data'!$A:$B,2,FALSE)</f>
        <v>17</v>
      </c>
      <c r="U1614" s="12">
        <f t="shared" si="367"/>
        <v>3.7762952673172458E-2</v>
      </c>
      <c r="V1614" s="7">
        <f t="shared" si="368"/>
        <v>4326510844.7852659</v>
      </c>
    </row>
    <row r="1615" spans="1:22" x14ac:dyDescent="0.25">
      <c r="A1615" s="5">
        <f t="shared" si="359"/>
        <v>2008</v>
      </c>
      <c r="B1615" s="6">
        <f t="shared" si="362"/>
        <v>39555</v>
      </c>
      <c r="C1615" s="7">
        <f>MAX(SUMIFS('Filing Data'!$V:$V,'Filing Data'!$D:$D,'Benchmark Value'!$B1615),C1614)</f>
        <v>3995313298.5981975</v>
      </c>
      <c r="D1615" s="7">
        <f>SUMIFS('Filing Data'!$Z:$Z,'Filing Data'!$D:$D,'Benchmark Value'!$B1615)</f>
        <v>0</v>
      </c>
      <c r="E1615" s="16">
        <f t="shared" si="363"/>
        <v>-115500880.00911279</v>
      </c>
      <c r="F1615" s="10">
        <f>SUM(D$11:D1614)</f>
        <v>-107051256.94487154</v>
      </c>
      <c r="G1615" s="10">
        <f t="shared" si="356"/>
        <v>366</v>
      </c>
      <c r="H1615" s="7">
        <f t="shared" si="364"/>
        <v>-315576.17488828633</v>
      </c>
      <c r="I1615" s="16">
        <f>SUMIFS('Filing Data'!$X:$X,'Filing Data'!$D:$D,'Benchmark Value'!$B1615)</f>
        <v>0</v>
      </c>
      <c r="J1615" s="16">
        <f t="shared" si="360"/>
        <v>141156307.4039984</v>
      </c>
      <c r="K1615" s="10">
        <f>SUM(I$11:I1614)</f>
        <v>200197540.60438377</v>
      </c>
      <c r="L1615" s="27">
        <f t="shared" si="357"/>
        <v>366</v>
      </c>
      <c r="M1615" s="7">
        <f t="shared" si="365"/>
        <v>385672.97104917595</v>
      </c>
      <c r="N1615" s="7">
        <f>IF(ISNA(VLOOKUP(B1615,'Distribution Data'!$G:$H,2,FALSE)),0,VLOOKUP(B1615,'Distribution Data'!$G:$H,2,FALSE))</f>
        <v>0</v>
      </c>
      <c r="O1615" s="16">
        <f>IF(ISNA(INDEX($C1614:$C$3618,MATCH(TRUE,INDEX($C1614:$C$3618&lt;&gt;$C1614,0),0))), O1614, INDEX($C1614:$C$3618,MATCH(TRUE,INDEX($C1614:$C$3618&lt;&gt;$C1614,0),0)))</f>
        <v>4195078963.5281072</v>
      </c>
      <c r="P1615" s="16">
        <f t="shared" si="355"/>
        <v>3995313298.5981975</v>
      </c>
      <c r="Q1615" s="27">
        <f t="shared" si="361"/>
        <v>53</v>
      </c>
      <c r="R1615" s="7">
        <f t="shared" si="366"/>
        <v>3769163.4892435796</v>
      </c>
      <c r="S1615" s="7">
        <f t="shared" si="358"/>
        <v>3067914.3433061172</v>
      </c>
      <c r="T1615" s="5">
        <f>VLOOKUP($B1615,'Benchmark Data'!$A:$B,2,FALSE)</f>
        <v>17.09</v>
      </c>
      <c r="U1615" s="12">
        <f t="shared" si="367"/>
        <v>5.2801530712835113E-3</v>
      </c>
      <c r="V1615" s="7">
        <f t="shared" si="368"/>
        <v>4352483816.5421419</v>
      </c>
    </row>
    <row r="1616" spans="1:22" x14ac:dyDescent="0.25">
      <c r="A1616" s="5">
        <f t="shared" si="359"/>
        <v>2008</v>
      </c>
      <c r="B1616" s="6">
        <f t="shared" si="362"/>
        <v>39556</v>
      </c>
      <c r="C1616" s="7">
        <f>MAX(SUMIFS('Filing Data'!$V:$V,'Filing Data'!$D:$D,'Benchmark Value'!$B1616),C1615)</f>
        <v>3995313298.5981975</v>
      </c>
      <c r="D1616" s="7">
        <f>SUMIFS('Filing Data'!$Z:$Z,'Filing Data'!$D:$D,'Benchmark Value'!$B1616)</f>
        <v>0</v>
      </c>
      <c r="E1616" s="16">
        <f t="shared" si="363"/>
        <v>-115500880.00911279</v>
      </c>
      <c r="F1616" s="10">
        <f>SUM(D$11:D1615)</f>
        <v>-107051256.94487154</v>
      </c>
      <c r="G1616" s="10">
        <f t="shared" si="356"/>
        <v>366</v>
      </c>
      <c r="H1616" s="7">
        <f t="shared" si="364"/>
        <v>-315576.17488828633</v>
      </c>
      <c r="I1616" s="16">
        <f>SUMIFS('Filing Data'!$X:$X,'Filing Data'!$D:$D,'Benchmark Value'!$B1616)</f>
        <v>0</v>
      </c>
      <c r="J1616" s="16">
        <f t="shared" si="360"/>
        <v>141156307.4039984</v>
      </c>
      <c r="K1616" s="10">
        <f>SUM(I$11:I1615)</f>
        <v>200197540.60438377</v>
      </c>
      <c r="L1616" s="27">
        <f t="shared" si="357"/>
        <v>366</v>
      </c>
      <c r="M1616" s="7">
        <f t="shared" si="365"/>
        <v>385672.97104917595</v>
      </c>
      <c r="N1616" s="7">
        <f>IF(ISNA(VLOOKUP(B1616,'Distribution Data'!$G:$H,2,FALSE)),0,VLOOKUP(B1616,'Distribution Data'!$G:$H,2,FALSE))</f>
        <v>0</v>
      </c>
      <c r="O1616" s="16">
        <f>IF(ISNA(INDEX($C1615:$C$3618,MATCH(TRUE,INDEX($C1615:$C$3618&lt;&gt;$C1615,0),0))), O1615, INDEX($C1615:$C$3618,MATCH(TRUE,INDEX($C1615:$C$3618&lt;&gt;$C1615,0),0)))</f>
        <v>4195078963.5281072</v>
      </c>
      <c r="P1616" s="16">
        <f t="shared" si="355"/>
        <v>3995313298.5981975</v>
      </c>
      <c r="Q1616" s="27">
        <f t="shared" si="361"/>
        <v>53</v>
      </c>
      <c r="R1616" s="7">
        <f t="shared" si="366"/>
        <v>3769163.4892435796</v>
      </c>
      <c r="S1616" s="7">
        <f t="shared" si="358"/>
        <v>3067914.3433061172</v>
      </c>
      <c r="T1616" s="5">
        <f>VLOOKUP($B1616,'Benchmark Data'!$A:$B,2,FALSE)</f>
        <v>17.059999999999999</v>
      </c>
      <c r="U1616" s="12">
        <f t="shared" si="367"/>
        <v>-1.7569550639665846E-3</v>
      </c>
      <c r="V1616" s="7">
        <f t="shared" si="368"/>
        <v>4347911326.2923374</v>
      </c>
    </row>
    <row r="1617" spans="1:22" x14ac:dyDescent="0.25">
      <c r="A1617" s="5">
        <f t="shared" si="359"/>
        <v>2008</v>
      </c>
      <c r="B1617" s="6">
        <f t="shared" si="362"/>
        <v>39557</v>
      </c>
      <c r="C1617" s="7">
        <f>MAX(SUMIFS('Filing Data'!$V:$V,'Filing Data'!$D:$D,'Benchmark Value'!$B1617),C1616)</f>
        <v>3995313298.5981975</v>
      </c>
      <c r="D1617" s="7">
        <f>SUMIFS('Filing Data'!$Z:$Z,'Filing Data'!$D:$D,'Benchmark Value'!$B1617)</f>
        <v>0</v>
      </c>
      <c r="E1617" s="16">
        <f t="shared" si="363"/>
        <v>-115500880.00911279</v>
      </c>
      <c r="F1617" s="10">
        <f>SUM(D$11:D1616)</f>
        <v>-107051256.94487154</v>
      </c>
      <c r="G1617" s="10">
        <f t="shared" si="356"/>
        <v>366</v>
      </c>
      <c r="H1617" s="7">
        <f t="shared" si="364"/>
        <v>-315576.17488828633</v>
      </c>
      <c r="I1617" s="16">
        <f>SUMIFS('Filing Data'!$X:$X,'Filing Data'!$D:$D,'Benchmark Value'!$B1617)</f>
        <v>0</v>
      </c>
      <c r="J1617" s="16">
        <f t="shared" si="360"/>
        <v>141156307.4039984</v>
      </c>
      <c r="K1617" s="10">
        <f>SUM(I$11:I1616)</f>
        <v>200197540.60438377</v>
      </c>
      <c r="L1617" s="27">
        <f t="shared" si="357"/>
        <v>366</v>
      </c>
      <c r="M1617" s="7">
        <f t="shared" si="365"/>
        <v>385672.97104917595</v>
      </c>
      <c r="N1617" s="7">
        <f>IF(ISNA(VLOOKUP(B1617,'Distribution Data'!$G:$H,2,FALSE)),0,VLOOKUP(B1617,'Distribution Data'!$G:$H,2,FALSE))</f>
        <v>0</v>
      </c>
      <c r="O1617" s="16">
        <f>IF(ISNA(INDEX($C1616:$C$3618,MATCH(TRUE,INDEX($C1616:$C$3618&lt;&gt;$C1616,0),0))), O1616, INDEX($C1616:$C$3618,MATCH(TRUE,INDEX($C1616:$C$3618&lt;&gt;$C1616,0),0)))</f>
        <v>4195078963.5281072</v>
      </c>
      <c r="P1617" s="16">
        <f t="shared" si="355"/>
        <v>3995313298.5981975</v>
      </c>
      <c r="Q1617" s="27">
        <f t="shared" si="361"/>
        <v>53</v>
      </c>
      <c r="R1617" s="7">
        <f t="shared" si="366"/>
        <v>3769163.4892435796</v>
      </c>
      <c r="S1617" s="7">
        <f t="shared" si="358"/>
        <v>3067914.3433061172</v>
      </c>
      <c r="T1617" s="5">
        <f>VLOOKUP($B1617,'Benchmark Data'!$A:$B,2,FALSE)</f>
        <v>17.059999999999999</v>
      </c>
      <c r="U1617" s="12">
        <f t="shared" si="367"/>
        <v>0</v>
      </c>
      <c r="V1617" s="7">
        <f t="shared" si="368"/>
        <v>4350979240.635644</v>
      </c>
    </row>
    <row r="1618" spans="1:22" x14ac:dyDescent="0.25">
      <c r="A1618" s="5">
        <f t="shared" si="359"/>
        <v>2008</v>
      </c>
      <c r="B1618" s="6">
        <f t="shared" si="362"/>
        <v>39558</v>
      </c>
      <c r="C1618" s="7">
        <f>MAX(SUMIFS('Filing Data'!$V:$V,'Filing Data'!$D:$D,'Benchmark Value'!$B1618),C1617)</f>
        <v>3995313298.5981975</v>
      </c>
      <c r="D1618" s="7">
        <f>SUMIFS('Filing Data'!$Z:$Z,'Filing Data'!$D:$D,'Benchmark Value'!$B1618)</f>
        <v>0</v>
      </c>
      <c r="E1618" s="16">
        <f t="shared" si="363"/>
        <v>-115500880.00911279</v>
      </c>
      <c r="F1618" s="10">
        <f>SUM(D$11:D1617)</f>
        <v>-107051256.94487154</v>
      </c>
      <c r="G1618" s="10">
        <f t="shared" si="356"/>
        <v>366</v>
      </c>
      <c r="H1618" s="7">
        <f t="shared" si="364"/>
        <v>-315576.17488828633</v>
      </c>
      <c r="I1618" s="16">
        <f>SUMIFS('Filing Data'!$X:$X,'Filing Data'!$D:$D,'Benchmark Value'!$B1618)</f>
        <v>0</v>
      </c>
      <c r="J1618" s="16">
        <f t="shared" si="360"/>
        <v>141156307.4039984</v>
      </c>
      <c r="K1618" s="10">
        <f>SUM(I$11:I1617)</f>
        <v>200197540.60438377</v>
      </c>
      <c r="L1618" s="27">
        <f t="shared" si="357"/>
        <v>366</v>
      </c>
      <c r="M1618" s="7">
        <f t="shared" si="365"/>
        <v>385672.97104917595</v>
      </c>
      <c r="N1618" s="7">
        <f>IF(ISNA(VLOOKUP(B1618,'Distribution Data'!$G:$H,2,FALSE)),0,VLOOKUP(B1618,'Distribution Data'!$G:$H,2,FALSE))</f>
        <v>0</v>
      </c>
      <c r="O1618" s="16">
        <f>IF(ISNA(INDEX($C1617:$C$3618,MATCH(TRUE,INDEX($C1617:$C$3618&lt;&gt;$C1617,0),0))), O1617, INDEX($C1617:$C$3618,MATCH(TRUE,INDEX($C1617:$C$3618&lt;&gt;$C1617,0),0)))</f>
        <v>4195078963.5281072</v>
      </c>
      <c r="P1618" s="16">
        <f t="shared" si="355"/>
        <v>3995313298.5981975</v>
      </c>
      <c r="Q1618" s="27">
        <f t="shared" si="361"/>
        <v>53</v>
      </c>
      <c r="R1618" s="7">
        <f t="shared" si="366"/>
        <v>3769163.4892435796</v>
      </c>
      <c r="S1618" s="7">
        <f t="shared" si="358"/>
        <v>3067914.3433061172</v>
      </c>
      <c r="T1618" s="5">
        <f>VLOOKUP($B1618,'Benchmark Data'!$A:$B,2,FALSE)</f>
        <v>17.059999999999999</v>
      </c>
      <c r="U1618" s="12">
        <f t="shared" si="367"/>
        <v>0</v>
      </c>
      <c r="V1618" s="7">
        <f t="shared" si="368"/>
        <v>4354047154.9789505</v>
      </c>
    </row>
    <row r="1619" spans="1:22" x14ac:dyDescent="0.25">
      <c r="A1619" s="5">
        <f t="shared" si="359"/>
        <v>2008</v>
      </c>
      <c r="B1619" s="6">
        <f t="shared" si="362"/>
        <v>39559</v>
      </c>
      <c r="C1619" s="7">
        <f>MAX(SUMIFS('Filing Data'!$V:$V,'Filing Data'!$D:$D,'Benchmark Value'!$B1619),C1618)</f>
        <v>3995313298.5981975</v>
      </c>
      <c r="D1619" s="7">
        <f>SUMIFS('Filing Data'!$Z:$Z,'Filing Data'!$D:$D,'Benchmark Value'!$B1619)</f>
        <v>0</v>
      </c>
      <c r="E1619" s="16">
        <f t="shared" si="363"/>
        <v>-115500880.00911279</v>
      </c>
      <c r="F1619" s="10">
        <f>SUM(D$11:D1618)</f>
        <v>-107051256.94487154</v>
      </c>
      <c r="G1619" s="10">
        <f t="shared" si="356"/>
        <v>366</v>
      </c>
      <c r="H1619" s="7">
        <f t="shared" si="364"/>
        <v>-315576.17488828633</v>
      </c>
      <c r="I1619" s="16">
        <f>SUMIFS('Filing Data'!$X:$X,'Filing Data'!$D:$D,'Benchmark Value'!$B1619)</f>
        <v>0</v>
      </c>
      <c r="J1619" s="16">
        <f t="shared" si="360"/>
        <v>141156307.4039984</v>
      </c>
      <c r="K1619" s="10">
        <f>SUM(I$11:I1618)</f>
        <v>200197540.60438377</v>
      </c>
      <c r="L1619" s="27">
        <f t="shared" si="357"/>
        <v>366</v>
      </c>
      <c r="M1619" s="7">
        <f t="shared" si="365"/>
        <v>385672.97104917595</v>
      </c>
      <c r="N1619" s="7">
        <f>IF(ISNA(VLOOKUP(B1619,'Distribution Data'!$G:$H,2,FALSE)),0,VLOOKUP(B1619,'Distribution Data'!$G:$H,2,FALSE))</f>
        <v>0</v>
      </c>
      <c r="O1619" s="16">
        <f>IF(ISNA(INDEX($C1618:$C$3618,MATCH(TRUE,INDEX($C1618:$C$3618&lt;&gt;$C1618,0),0))), O1618, INDEX($C1618:$C$3618,MATCH(TRUE,INDEX($C1618:$C$3618&lt;&gt;$C1618,0),0)))</f>
        <v>4195078963.5281072</v>
      </c>
      <c r="P1619" s="16">
        <f t="shared" si="355"/>
        <v>3995313298.5981975</v>
      </c>
      <c r="Q1619" s="27">
        <f t="shared" si="361"/>
        <v>53</v>
      </c>
      <c r="R1619" s="7">
        <f t="shared" si="366"/>
        <v>3769163.4892435796</v>
      </c>
      <c r="S1619" s="7">
        <f t="shared" si="358"/>
        <v>3067914.3433061172</v>
      </c>
      <c r="T1619" s="5">
        <f>VLOOKUP($B1619,'Benchmark Data'!$A:$B,2,FALSE)</f>
        <v>16.87</v>
      </c>
      <c r="U1619" s="12">
        <f t="shared" si="367"/>
        <v>-1.1199645505656022E-2</v>
      </c>
      <c r="V1619" s="7">
        <f t="shared" si="368"/>
        <v>4308623336.6466417</v>
      </c>
    </row>
    <row r="1620" spans="1:22" x14ac:dyDescent="0.25">
      <c r="A1620" s="5">
        <f t="shared" si="359"/>
        <v>2008</v>
      </c>
      <c r="B1620" s="6">
        <f t="shared" si="362"/>
        <v>39560</v>
      </c>
      <c r="C1620" s="7">
        <f>MAX(SUMIFS('Filing Data'!$V:$V,'Filing Data'!$D:$D,'Benchmark Value'!$B1620),C1619)</f>
        <v>3995313298.5981975</v>
      </c>
      <c r="D1620" s="7">
        <f>SUMIFS('Filing Data'!$Z:$Z,'Filing Data'!$D:$D,'Benchmark Value'!$B1620)</f>
        <v>0</v>
      </c>
      <c r="E1620" s="16">
        <f t="shared" si="363"/>
        <v>-115500880.00911279</v>
      </c>
      <c r="F1620" s="10">
        <f>SUM(D$11:D1619)</f>
        <v>-107051256.94487154</v>
      </c>
      <c r="G1620" s="10">
        <f t="shared" si="356"/>
        <v>366</v>
      </c>
      <c r="H1620" s="7">
        <f t="shared" si="364"/>
        <v>-315576.17488828633</v>
      </c>
      <c r="I1620" s="16">
        <f>SUMIFS('Filing Data'!$X:$X,'Filing Data'!$D:$D,'Benchmark Value'!$B1620)</f>
        <v>0</v>
      </c>
      <c r="J1620" s="16">
        <f t="shared" si="360"/>
        <v>141156307.4039984</v>
      </c>
      <c r="K1620" s="10">
        <f>SUM(I$11:I1619)</f>
        <v>200197540.60438377</v>
      </c>
      <c r="L1620" s="27">
        <f t="shared" si="357"/>
        <v>366</v>
      </c>
      <c r="M1620" s="7">
        <f t="shared" si="365"/>
        <v>385672.97104917595</v>
      </c>
      <c r="N1620" s="7">
        <f>IF(ISNA(VLOOKUP(B1620,'Distribution Data'!$G:$H,2,FALSE)),0,VLOOKUP(B1620,'Distribution Data'!$G:$H,2,FALSE))</f>
        <v>0</v>
      </c>
      <c r="O1620" s="16">
        <f>IF(ISNA(INDEX($C1619:$C$3618,MATCH(TRUE,INDEX($C1619:$C$3618&lt;&gt;$C1619,0),0))), O1619, INDEX($C1619:$C$3618,MATCH(TRUE,INDEX($C1619:$C$3618&lt;&gt;$C1619,0),0)))</f>
        <v>4195078963.5281072</v>
      </c>
      <c r="P1620" s="16">
        <f t="shared" si="355"/>
        <v>3995313298.5981975</v>
      </c>
      <c r="Q1620" s="27">
        <f t="shared" si="361"/>
        <v>53</v>
      </c>
      <c r="R1620" s="7">
        <f t="shared" si="366"/>
        <v>3769163.4892435796</v>
      </c>
      <c r="S1620" s="7">
        <f t="shared" si="358"/>
        <v>3067914.3433061172</v>
      </c>
      <c r="T1620" s="5">
        <f>VLOOKUP($B1620,'Benchmark Data'!$A:$B,2,FALSE)</f>
        <v>16.79</v>
      </c>
      <c r="U1620" s="12">
        <f t="shared" si="367"/>
        <v>-4.7534254684275749E-3</v>
      </c>
      <c r="V1620" s="7">
        <f t="shared" si="368"/>
        <v>4291259130.8398743</v>
      </c>
    </row>
    <row r="1621" spans="1:22" x14ac:dyDescent="0.25">
      <c r="A1621" s="5">
        <f t="shared" si="359"/>
        <v>2008</v>
      </c>
      <c r="B1621" s="6">
        <f t="shared" si="362"/>
        <v>39561</v>
      </c>
      <c r="C1621" s="7">
        <f>MAX(SUMIFS('Filing Data'!$V:$V,'Filing Data'!$D:$D,'Benchmark Value'!$B1621),C1620)</f>
        <v>3995313298.5981975</v>
      </c>
      <c r="D1621" s="7">
        <f>SUMIFS('Filing Data'!$Z:$Z,'Filing Data'!$D:$D,'Benchmark Value'!$B1621)</f>
        <v>0</v>
      </c>
      <c r="E1621" s="16">
        <f t="shared" si="363"/>
        <v>-115500880.00911279</v>
      </c>
      <c r="F1621" s="10">
        <f>SUM(D$11:D1620)</f>
        <v>-107051256.94487154</v>
      </c>
      <c r="G1621" s="10">
        <f t="shared" si="356"/>
        <v>366</v>
      </c>
      <c r="H1621" s="7">
        <f t="shared" si="364"/>
        <v>-315576.17488828633</v>
      </c>
      <c r="I1621" s="16">
        <f>SUMIFS('Filing Data'!$X:$X,'Filing Data'!$D:$D,'Benchmark Value'!$B1621)</f>
        <v>0</v>
      </c>
      <c r="J1621" s="16">
        <f t="shared" si="360"/>
        <v>141156307.4039984</v>
      </c>
      <c r="K1621" s="10">
        <f>SUM(I$11:I1620)</f>
        <v>200197540.60438377</v>
      </c>
      <c r="L1621" s="27">
        <f t="shared" si="357"/>
        <v>366</v>
      </c>
      <c r="M1621" s="7">
        <f t="shared" si="365"/>
        <v>385672.97104917595</v>
      </c>
      <c r="N1621" s="7">
        <f>IF(ISNA(VLOOKUP(B1621,'Distribution Data'!$G:$H,2,FALSE)),0,VLOOKUP(B1621,'Distribution Data'!$G:$H,2,FALSE))</f>
        <v>0</v>
      </c>
      <c r="O1621" s="16">
        <f>IF(ISNA(INDEX($C1620:$C$3618,MATCH(TRUE,INDEX($C1620:$C$3618&lt;&gt;$C1620,0),0))), O1620, INDEX($C1620:$C$3618,MATCH(TRUE,INDEX($C1620:$C$3618&lt;&gt;$C1620,0),0)))</f>
        <v>4195078963.5281072</v>
      </c>
      <c r="P1621" s="16">
        <f t="shared" si="355"/>
        <v>3995313298.5981975</v>
      </c>
      <c r="Q1621" s="27">
        <f t="shared" si="361"/>
        <v>53</v>
      </c>
      <c r="R1621" s="7">
        <f t="shared" si="366"/>
        <v>3769163.4892435796</v>
      </c>
      <c r="S1621" s="7">
        <f t="shared" si="358"/>
        <v>3067914.3433061172</v>
      </c>
      <c r="T1621" s="5">
        <f>VLOOKUP($B1621,'Benchmark Data'!$A:$B,2,FALSE)</f>
        <v>17.059999999999999</v>
      </c>
      <c r="U1621" s="12">
        <f t="shared" si="367"/>
        <v>1.5953070974083688E-2</v>
      </c>
      <c r="V1621" s="7">
        <f t="shared" si="368"/>
        <v>4363334785.8220596</v>
      </c>
    </row>
    <row r="1622" spans="1:22" x14ac:dyDescent="0.25">
      <c r="A1622" s="5">
        <f t="shared" si="359"/>
        <v>2008</v>
      </c>
      <c r="B1622" s="6">
        <f t="shared" si="362"/>
        <v>39562</v>
      </c>
      <c r="C1622" s="7">
        <f>MAX(SUMIFS('Filing Data'!$V:$V,'Filing Data'!$D:$D,'Benchmark Value'!$B1622),C1621)</f>
        <v>3995313298.5981975</v>
      </c>
      <c r="D1622" s="7">
        <f>SUMIFS('Filing Data'!$Z:$Z,'Filing Data'!$D:$D,'Benchmark Value'!$B1622)</f>
        <v>0</v>
      </c>
      <c r="E1622" s="16">
        <f t="shared" si="363"/>
        <v>-115500880.00911279</v>
      </c>
      <c r="F1622" s="10">
        <f>SUM(D$11:D1621)</f>
        <v>-107051256.94487154</v>
      </c>
      <c r="G1622" s="10">
        <f t="shared" si="356"/>
        <v>366</v>
      </c>
      <c r="H1622" s="7">
        <f t="shared" si="364"/>
        <v>-315576.17488828633</v>
      </c>
      <c r="I1622" s="16">
        <f>SUMIFS('Filing Data'!$X:$X,'Filing Data'!$D:$D,'Benchmark Value'!$B1622)</f>
        <v>0</v>
      </c>
      <c r="J1622" s="16">
        <f t="shared" si="360"/>
        <v>141156307.4039984</v>
      </c>
      <c r="K1622" s="10">
        <f>SUM(I$11:I1621)</f>
        <v>200197540.60438377</v>
      </c>
      <c r="L1622" s="27">
        <f t="shared" si="357"/>
        <v>366</v>
      </c>
      <c r="M1622" s="7">
        <f t="shared" si="365"/>
        <v>385672.97104917595</v>
      </c>
      <c r="N1622" s="7">
        <f>IF(ISNA(VLOOKUP(B1622,'Distribution Data'!$G:$H,2,FALSE)),0,VLOOKUP(B1622,'Distribution Data'!$G:$H,2,FALSE))</f>
        <v>0</v>
      </c>
      <c r="O1622" s="16">
        <f>IF(ISNA(INDEX($C1621:$C$3618,MATCH(TRUE,INDEX($C1621:$C$3618&lt;&gt;$C1621,0),0))), O1621, INDEX($C1621:$C$3618,MATCH(TRUE,INDEX($C1621:$C$3618&lt;&gt;$C1621,0),0)))</f>
        <v>4195078963.5281072</v>
      </c>
      <c r="P1622" s="16">
        <f t="shared" si="355"/>
        <v>3995313298.5981975</v>
      </c>
      <c r="Q1622" s="27">
        <f t="shared" si="361"/>
        <v>53</v>
      </c>
      <c r="R1622" s="7">
        <f t="shared" si="366"/>
        <v>3769163.4892435796</v>
      </c>
      <c r="S1622" s="7">
        <f t="shared" si="358"/>
        <v>3067914.3433061172</v>
      </c>
      <c r="T1622" s="5">
        <f>VLOOKUP($B1622,'Benchmark Data'!$A:$B,2,FALSE)</f>
        <v>17.43</v>
      </c>
      <c r="U1622" s="12">
        <f t="shared" si="367"/>
        <v>2.1456317468396501E-2</v>
      </c>
      <c r="V1622" s="7">
        <f t="shared" si="368"/>
        <v>4461035400.6785059</v>
      </c>
    </row>
    <row r="1623" spans="1:22" x14ac:dyDescent="0.25">
      <c r="A1623" s="5">
        <f t="shared" si="359"/>
        <v>2008</v>
      </c>
      <c r="B1623" s="6">
        <f t="shared" si="362"/>
        <v>39563</v>
      </c>
      <c r="C1623" s="7">
        <f>MAX(SUMIFS('Filing Data'!$V:$V,'Filing Data'!$D:$D,'Benchmark Value'!$B1623),C1622)</f>
        <v>3995313298.5981975</v>
      </c>
      <c r="D1623" s="7">
        <f>SUMIFS('Filing Data'!$Z:$Z,'Filing Data'!$D:$D,'Benchmark Value'!$B1623)</f>
        <v>0</v>
      </c>
      <c r="E1623" s="16">
        <f t="shared" si="363"/>
        <v>-115500880.00911279</v>
      </c>
      <c r="F1623" s="10">
        <f>SUM(D$11:D1622)</f>
        <v>-107051256.94487154</v>
      </c>
      <c r="G1623" s="10">
        <f t="shared" si="356"/>
        <v>366</v>
      </c>
      <c r="H1623" s="7">
        <f t="shared" si="364"/>
        <v>-315576.17488828633</v>
      </c>
      <c r="I1623" s="16">
        <f>SUMIFS('Filing Data'!$X:$X,'Filing Data'!$D:$D,'Benchmark Value'!$B1623)</f>
        <v>0</v>
      </c>
      <c r="J1623" s="16">
        <f t="shared" si="360"/>
        <v>141156307.4039984</v>
      </c>
      <c r="K1623" s="10">
        <f>SUM(I$11:I1622)</f>
        <v>200197540.60438377</v>
      </c>
      <c r="L1623" s="27">
        <f t="shared" si="357"/>
        <v>366</v>
      </c>
      <c r="M1623" s="7">
        <f t="shared" si="365"/>
        <v>385672.97104917595</v>
      </c>
      <c r="N1623" s="7">
        <f>IF(ISNA(VLOOKUP(B1623,'Distribution Data'!$G:$H,2,FALSE)),0,VLOOKUP(B1623,'Distribution Data'!$G:$H,2,FALSE))</f>
        <v>0</v>
      </c>
      <c r="O1623" s="16">
        <f>IF(ISNA(INDEX($C1622:$C$3618,MATCH(TRUE,INDEX($C1622:$C$3618&lt;&gt;$C1622,0),0))), O1622, INDEX($C1622:$C$3618,MATCH(TRUE,INDEX($C1622:$C$3618&lt;&gt;$C1622,0),0)))</f>
        <v>4195078963.5281072</v>
      </c>
      <c r="P1623" s="16">
        <f t="shared" si="355"/>
        <v>3995313298.5981975</v>
      </c>
      <c r="Q1623" s="27">
        <f t="shared" si="361"/>
        <v>53</v>
      </c>
      <c r="R1623" s="7">
        <f t="shared" si="366"/>
        <v>3769163.4892435796</v>
      </c>
      <c r="S1623" s="7">
        <f t="shared" si="358"/>
        <v>3067914.3433061172</v>
      </c>
      <c r="T1623" s="5">
        <f>VLOOKUP($B1623,'Benchmark Data'!$A:$B,2,FALSE)</f>
        <v>17.48</v>
      </c>
      <c r="U1623" s="12">
        <f t="shared" si="367"/>
        <v>2.8645106954599169E-3</v>
      </c>
      <c r="V1623" s="7">
        <f t="shared" si="368"/>
        <v>4476900318.4660997</v>
      </c>
    </row>
    <row r="1624" spans="1:22" x14ac:dyDescent="0.25">
      <c r="A1624" s="5">
        <f t="shared" si="359"/>
        <v>2008</v>
      </c>
      <c r="B1624" s="6">
        <f t="shared" si="362"/>
        <v>39564</v>
      </c>
      <c r="C1624" s="7">
        <f>MAX(SUMIFS('Filing Data'!$V:$V,'Filing Data'!$D:$D,'Benchmark Value'!$B1624),C1623)</f>
        <v>3995313298.5981975</v>
      </c>
      <c r="D1624" s="7">
        <f>SUMIFS('Filing Data'!$Z:$Z,'Filing Data'!$D:$D,'Benchmark Value'!$B1624)</f>
        <v>0</v>
      </c>
      <c r="E1624" s="16">
        <f t="shared" si="363"/>
        <v>-115500880.00911279</v>
      </c>
      <c r="F1624" s="10">
        <f>SUM(D$11:D1623)</f>
        <v>-107051256.94487154</v>
      </c>
      <c r="G1624" s="10">
        <f t="shared" si="356"/>
        <v>366</v>
      </c>
      <c r="H1624" s="7">
        <f t="shared" si="364"/>
        <v>-315576.17488828633</v>
      </c>
      <c r="I1624" s="16">
        <f>SUMIFS('Filing Data'!$X:$X,'Filing Data'!$D:$D,'Benchmark Value'!$B1624)</f>
        <v>0</v>
      </c>
      <c r="J1624" s="16">
        <f t="shared" si="360"/>
        <v>141156307.4039984</v>
      </c>
      <c r="K1624" s="10">
        <f>SUM(I$11:I1623)</f>
        <v>200197540.60438377</v>
      </c>
      <c r="L1624" s="27">
        <f t="shared" si="357"/>
        <v>366</v>
      </c>
      <c r="M1624" s="7">
        <f t="shared" si="365"/>
        <v>385672.97104917595</v>
      </c>
      <c r="N1624" s="7">
        <f>IF(ISNA(VLOOKUP(B1624,'Distribution Data'!$G:$H,2,FALSE)),0,VLOOKUP(B1624,'Distribution Data'!$G:$H,2,FALSE))</f>
        <v>0</v>
      </c>
      <c r="O1624" s="16">
        <f>IF(ISNA(INDEX($C1623:$C$3618,MATCH(TRUE,INDEX($C1623:$C$3618&lt;&gt;$C1623,0),0))), O1623, INDEX($C1623:$C$3618,MATCH(TRUE,INDEX($C1623:$C$3618&lt;&gt;$C1623,0),0)))</f>
        <v>4195078963.5281072</v>
      </c>
      <c r="P1624" s="16">
        <f t="shared" si="355"/>
        <v>3995313298.5981975</v>
      </c>
      <c r="Q1624" s="27">
        <f t="shared" si="361"/>
        <v>53</v>
      </c>
      <c r="R1624" s="7">
        <f t="shared" si="366"/>
        <v>3769163.4892435796</v>
      </c>
      <c r="S1624" s="7">
        <f t="shared" si="358"/>
        <v>3067914.3433061172</v>
      </c>
      <c r="T1624" s="5">
        <f>VLOOKUP($B1624,'Benchmark Data'!$A:$B,2,FALSE)</f>
        <v>17.48</v>
      </c>
      <c r="U1624" s="12">
        <f t="shared" si="367"/>
        <v>0</v>
      </c>
      <c r="V1624" s="7">
        <f t="shared" si="368"/>
        <v>4479968232.8094063</v>
      </c>
    </row>
    <row r="1625" spans="1:22" x14ac:dyDescent="0.25">
      <c r="A1625" s="5">
        <f t="shared" si="359"/>
        <v>2008</v>
      </c>
      <c r="B1625" s="6">
        <f t="shared" si="362"/>
        <v>39565</v>
      </c>
      <c r="C1625" s="7">
        <f>MAX(SUMIFS('Filing Data'!$V:$V,'Filing Data'!$D:$D,'Benchmark Value'!$B1625),C1624)</f>
        <v>3995313298.5981975</v>
      </c>
      <c r="D1625" s="7">
        <f>SUMIFS('Filing Data'!$Z:$Z,'Filing Data'!$D:$D,'Benchmark Value'!$B1625)</f>
        <v>0</v>
      </c>
      <c r="E1625" s="16">
        <f t="shared" si="363"/>
        <v>-115500880.00911279</v>
      </c>
      <c r="F1625" s="10">
        <f>SUM(D$11:D1624)</f>
        <v>-107051256.94487154</v>
      </c>
      <c r="G1625" s="10">
        <f t="shared" si="356"/>
        <v>366</v>
      </c>
      <c r="H1625" s="7">
        <f t="shared" si="364"/>
        <v>-315576.17488828633</v>
      </c>
      <c r="I1625" s="16">
        <f>SUMIFS('Filing Data'!$X:$X,'Filing Data'!$D:$D,'Benchmark Value'!$B1625)</f>
        <v>0</v>
      </c>
      <c r="J1625" s="16">
        <f t="shared" si="360"/>
        <v>141156307.4039984</v>
      </c>
      <c r="K1625" s="10">
        <f>SUM(I$11:I1624)</f>
        <v>200197540.60438377</v>
      </c>
      <c r="L1625" s="27">
        <f t="shared" si="357"/>
        <v>366</v>
      </c>
      <c r="M1625" s="7">
        <f t="shared" si="365"/>
        <v>385672.97104917595</v>
      </c>
      <c r="N1625" s="7">
        <f>IF(ISNA(VLOOKUP(B1625,'Distribution Data'!$G:$H,2,FALSE)),0,VLOOKUP(B1625,'Distribution Data'!$G:$H,2,FALSE))</f>
        <v>0</v>
      </c>
      <c r="O1625" s="16">
        <f>IF(ISNA(INDEX($C1624:$C$3618,MATCH(TRUE,INDEX($C1624:$C$3618&lt;&gt;$C1624,0),0))), O1624, INDEX($C1624:$C$3618,MATCH(TRUE,INDEX($C1624:$C$3618&lt;&gt;$C1624,0),0)))</f>
        <v>4195078963.5281072</v>
      </c>
      <c r="P1625" s="16">
        <f t="shared" si="355"/>
        <v>3995313298.5981975</v>
      </c>
      <c r="Q1625" s="27">
        <f t="shared" si="361"/>
        <v>53</v>
      </c>
      <c r="R1625" s="7">
        <f t="shared" si="366"/>
        <v>3769163.4892435796</v>
      </c>
      <c r="S1625" s="7">
        <f t="shared" si="358"/>
        <v>3067914.3433061172</v>
      </c>
      <c r="T1625" s="5">
        <f>VLOOKUP($B1625,'Benchmark Data'!$A:$B,2,FALSE)</f>
        <v>17.48</v>
      </c>
      <c r="U1625" s="12">
        <f t="shared" si="367"/>
        <v>0</v>
      </c>
      <c r="V1625" s="7">
        <f t="shared" si="368"/>
        <v>4483036147.1527128</v>
      </c>
    </row>
    <row r="1626" spans="1:22" x14ac:dyDescent="0.25">
      <c r="A1626" s="5">
        <f t="shared" si="359"/>
        <v>2008</v>
      </c>
      <c r="B1626" s="6">
        <f t="shared" si="362"/>
        <v>39566</v>
      </c>
      <c r="C1626" s="7">
        <f>MAX(SUMIFS('Filing Data'!$V:$V,'Filing Data'!$D:$D,'Benchmark Value'!$B1626),C1625)</f>
        <v>3995313298.5981975</v>
      </c>
      <c r="D1626" s="7">
        <f>SUMIFS('Filing Data'!$Z:$Z,'Filing Data'!$D:$D,'Benchmark Value'!$B1626)</f>
        <v>0</v>
      </c>
      <c r="E1626" s="16">
        <f t="shared" si="363"/>
        <v>-115500880.00911279</v>
      </c>
      <c r="F1626" s="10">
        <f>SUM(D$11:D1625)</f>
        <v>-107051256.94487154</v>
      </c>
      <c r="G1626" s="10">
        <f t="shared" si="356"/>
        <v>366</v>
      </c>
      <c r="H1626" s="7">
        <f t="shared" si="364"/>
        <v>-315576.17488828633</v>
      </c>
      <c r="I1626" s="16">
        <f>SUMIFS('Filing Data'!$X:$X,'Filing Data'!$D:$D,'Benchmark Value'!$B1626)</f>
        <v>0</v>
      </c>
      <c r="J1626" s="16">
        <f t="shared" si="360"/>
        <v>141156307.4039984</v>
      </c>
      <c r="K1626" s="10">
        <f>SUM(I$11:I1625)</f>
        <v>200197540.60438377</v>
      </c>
      <c r="L1626" s="27">
        <f t="shared" si="357"/>
        <v>366</v>
      </c>
      <c r="M1626" s="7">
        <f t="shared" si="365"/>
        <v>385672.97104917595</v>
      </c>
      <c r="N1626" s="7">
        <f>IF(ISNA(VLOOKUP(B1626,'Distribution Data'!$G:$H,2,FALSE)),0,VLOOKUP(B1626,'Distribution Data'!$G:$H,2,FALSE))</f>
        <v>0</v>
      </c>
      <c r="O1626" s="16">
        <f>IF(ISNA(INDEX($C1625:$C$3618,MATCH(TRUE,INDEX($C1625:$C$3618&lt;&gt;$C1625,0),0))), O1625, INDEX($C1625:$C$3618,MATCH(TRUE,INDEX($C1625:$C$3618&lt;&gt;$C1625,0),0)))</f>
        <v>4195078963.5281072</v>
      </c>
      <c r="P1626" s="16">
        <f t="shared" si="355"/>
        <v>3995313298.5981975</v>
      </c>
      <c r="Q1626" s="27">
        <f t="shared" si="361"/>
        <v>53</v>
      </c>
      <c r="R1626" s="7">
        <f t="shared" si="366"/>
        <v>3769163.4892435796</v>
      </c>
      <c r="S1626" s="7">
        <f t="shared" si="358"/>
        <v>3067914.3433061172</v>
      </c>
      <c r="T1626" s="5">
        <f>VLOOKUP($B1626,'Benchmark Data'!$A:$B,2,FALSE)</f>
        <v>17.440000000000001</v>
      </c>
      <c r="U1626" s="12">
        <f t="shared" si="367"/>
        <v>-2.2909517465558244E-3</v>
      </c>
      <c r="V1626" s="7">
        <f t="shared" si="368"/>
        <v>4475845397.543725</v>
      </c>
    </row>
    <row r="1627" spans="1:22" x14ac:dyDescent="0.25">
      <c r="A1627" s="5">
        <f t="shared" si="359"/>
        <v>2008</v>
      </c>
      <c r="B1627" s="6">
        <f t="shared" si="362"/>
        <v>39567</v>
      </c>
      <c r="C1627" s="7">
        <f>MAX(SUMIFS('Filing Data'!$V:$V,'Filing Data'!$D:$D,'Benchmark Value'!$B1627),C1626)</f>
        <v>3995313298.5981975</v>
      </c>
      <c r="D1627" s="7">
        <f>SUMIFS('Filing Data'!$Z:$Z,'Filing Data'!$D:$D,'Benchmark Value'!$B1627)</f>
        <v>0</v>
      </c>
      <c r="E1627" s="16">
        <f t="shared" si="363"/>
        <v>-115500880.00911279</v>
      </c>
      <c r="F1627" s="10">
        <f>SUM(D$11:D1626)</f>
        <v>-107051256.94487154</v>
      </c>
      <c r="G1627" s="10">
        <f t="shared" si="356"/>
        <v>366</v>
      </c>
      <c r="H1627" s="7">
        <f t="shared" si="364"/>
        <v>-315576.17488828633</v>
      </c>
      <c r="I1627" s="16">
        <f>SUMIFS('Filing Data'!$X:$X,'Filing Data'!$D:$D,'Benchmark Value'!$B1627)</f>
        <v>0</v>
      </c>
      <c r="J1627" s="16">
        <f t="shared" si="360"/>
        <v>141156307.4039984</v>
      </c>
      <c r="K1627" s="10">
        <f>SUM(I$11:I1626)</f>
        <v>200197540.60438377</v>
      </c>
      <c r="L1627" s="27">
        <f t="shared" si="357"/>
        <v>366</v>
      </c>
      <c r="M1627" s="7">
        <f t="shared" si="365"/>
        <v>385672.97104917595</v>
      </c>
      <c r="N1627" s="7">
        <f>IF(ISNA(VLOOKUP(B1627,'Distribution Data'!$G:$H,2,FALSE)),0,VLOOKUP(B1627,'Distribution Data'!$G:$H,2,FALSE))</f>
        <v>0</v>
      </c>
      <c r="O1627" s="16">
        <f>IF(ISNA(INDEX($C1626:$C$3618,MATCH(TRUE,INDEX($C1626:$C$3618&lt;&gt;$C1626,0),0))), O1626, INDEX($C1626:$C$3618,MATCH(TRUE,INDEX($C1626:$C$3618&lt;&gt;$C1626,0),0)))</f>
        <v>4195078963.5281072</v>
      </c>
      <c r="P1627" s="16">
        <f t="shared" si="355"/>
        <v>3995313298.5981975</v>
      </c>
      <c r="Q1627" s="27">
        <f t="shared" si="361"/>
        <v>53</v>
      </c>
      <c r="R1627" s="7">
        <f t="shared" si="366"/>
        <v>3769163.4892435796</v>
      </c>
      <c r="S1627" s="7">
        <f t="shared" si="358"/>
        <v>3067914.3433061172</v>
      </c>
      <c r="T1627" s="5">
        <f>VLOOKUP($B1627,'Benchmark Data'!$A:$B,2,FALSE)</f>
        <v>17.23</v>
      </c>
      <c r="U1627" s="12">
        <f t="shared" si="367"/>
        <v>-1.2114367940995397E-2</v>
      </c>
      <c r="V1627" s="7">
        <f t="shared" si="368"/>
        <v>4425018384.5083513</v>
      </c>
    </row>
    <row r="1628" spans="1:22" x14ac:dyDescent="0.25">
      <c r="A1628" s="5">
        <f t="shared" si="359"/>
        <v>2008</v>
      </c>
      <c r="B1628" s="6">
        <f t="shared" si="362"/>
        <v>39568</v>
      </c>
      <c r="C1628" s="7">
        <f>MAX(SUMIFS('Filing Data'!$V:$V,'Filing Data'!$D:$D,'Benchmark Value'!$B1628),C1627)</f>
        <v>3995313298.5981975</v>
      </c>
      <c r="D1628" s="7">
        <f>SUMIFS('Filing Data'!$Z:$Z,'Filing Data'!$D:$D,'Benchmark Value'!$B1628)</f>
        <v>0</v>
      </c>
      <c r="E1628" s="16">
        <f t="shared" si="363"/>
        <v>-115500880.00911279</v>
      </c>
      <c r="F1628" s="10">
        <f>SUM(D$11:D1627)</f>
        <v>-107051256.94487154</v>
      </c>
      <c r="G1628" s="10">
        <f t="shared" si="356"/>
        <v>366</v>
      </c>
      <c r="H1628" s="7">
        <f t="shared" si="364"/>
        <v>-315576.17488828633</v>
      </c>
      <c r="I1628" s="16">
        <f>SUMIFS('Filing Data'!$X:$X,'Filing Data'!$D:$D,'Benchmark Value'!$B1628)</f>
        <v>0</v>
      </c>
      <c r="J1628" s="16">
        <f t="shared" si="360"/>
        <v>141156307.4039984</v>
      </c>
      <c r="K1628" s="10">
        <f>SUM(I$11:I1627)</f>
        <v>200197540.60438377</v>
      </c>
      <c r="L1628" s="27">
        <f t="shared" si="357"/>
        <v>366</v>
      </c>
      <c r="M1628" s="7">
        <f t="shared" si="365"/>
        <v>385672.97104917595</v>
      </c>
      <c r="N1628" s="7">
        <f>IF(ISNA(VLOOKUP(B1628,'Distribution Data'!$G:$H,2,FALSE)),0,VLOOKUP(B1628,'Distribution Data'!$G:$H,2,FALSE))</f>
        <v>0</v>
      </c>
      <c r="O1628" s="16">
        <f>IF(ISNA(INDEX($C1627:$C$3618,MATCH(TRUE,INDEX($C1627:$C$3618&lt;&gt;$C1627,0),0))), O1627, INDEX($C1627:$C$3618,MATCH(TRUE,INDEX($C1627:$C$3618&lt;&gt;$C1627,0),0)))</f>
        <v>4195078963.5281072</v>
      </c>
      <c r="P1628" s="16">
        <f t="shared" si="355"/>
        <v>3995313298.5981975</v>
      </c>
      <c r="Q1628" s="27">
        <f t="shared" si="361"/>
        <v>53</v>
      </c>
      <c r="R1628" s="7">
        <f t="shared" si="366"/>
        <v>3769163.4892435796</v>
      </c>
      <c r="S1628" s="7">
        <f t="shared" si="358"/>
        <v>3067914.3433061172</v>
      </c>
      <c r="T1628" s="5">
        <f>VLOOKUP($B1628,'Benchmark Data'!$A:$B,2,FALSE)</f>
        <v>16.95</v>
      </c>
      <c r="U1628" s="12">
        <f t="shared" si="367"/>
        <v>-1.6384216713379088E-2</v>
      </c>
      <c r="V1628" s="7">
        <f t="shared" si="368"/>
        <v>4356176539.8462982</v>
      </c>
    </row>
    <row r="1629" spans="1:22" x14ac:dyDescent="0.25">
      <c r="A1629" s="5">
        <f t="shared" si="359"/>
        <v>2008</v>
      </c>
      <c r="B1629" s="6">
        <f t="shared" si="362"/>
        <v>39569</v>
      </c>
      <c r="C1629" s="7">
        <f>MAX(SUMIFS('Filing Data'!$V:$V,'Filing Data'!$D:$D,'Benchmark Value'!$B1629),C1628)</f>
        <v>3995313298.5981975</v>
      </c>
      <c r="D1629" s="7">
        <f>SUMIFS('Filing Data'!$Z:$Z,'Filing Data'!$D:$D,'Benchmark Value'!$B1629)</f>
        <v>0</v>
      </c>
      <c r="E1629" s="16">
        <f t="shared" si="363"/>
        <v>-115500880.00911279</v>
      </c>
      <c r="F1629" s="10">
        <f>SUM(D$11:D1628)</f>
        <v>-107051256.94487154</v>
      </c>
      <c r="G1629" s="10">
        <f t="shared" si="356"/>
        <v>366</v>
      </c>
      <c r="H1629" s="7">
        <f t="shared" si="364"/>
        <v>-315576.17488828633</v>
      </c>
      <c r="I1629" s="16">
        <f>SUMIFS('Filing Data'!$X:$X,'Filing Data'!$D:$D,'Benchmark Value'!$B1629)</f>
        <v>0</v>
      </c>
      <c r="J1629" s="16">
        <f t="shared" si="360"/>
        <v>141156307.4039984</v>
      </c>
      <c r="K1629" s="10">
        <f>SUM(I$11:I1628)</f>
        <v>200197540.60438377</v>
      </c>
      <c r="L1629" s="27">
        <f t="shared" si="357"/>
        <v>366</v>
      </c>
      <c r="M1629" s="7">
        <f t="shared" si="365"/>
        <v>385672.97104917595</v>
      </c>
      <c r="N1629" s="7">
        <f>IF(ISNA(VLOOKUP(B1629,'Distribution Data'!$G:$H,2,FALSE)),0,VLOOKUP(B1629,'Distribution Data'!$G:$H,2,FALSE))</f>
        <v>0</v>
      </c>
      <c r="O1629" s="16">
        <f>IF(ISNA(INDEX($C1628:$C$3618,MATCH(TRUE,INDEX($C1628:$C$3618&lt;&gt;$C1628,0),0))), O1628, INDEX($C1628:$C$3618,MATCH(TRUE,INDEX($C1628:$C$3618&lt;&gt;$C1628,0),0)))</f>
        <v>4195078963.5281072</v>
      </c>
      <c r="P1629" s="16">
        <f t="shared" si="355"/>
        <v>3995313298.5981975</v>
      </c>
      <c r="Q1629" s="27">
        <f t="shared" si="361"/>
        <v>53</v>
      </c>
      <c r="R1629" s="7">
        <f t="shared" si="366"/>
        <v>3769163.4892435796</v>
      </c>
      <c r="S1629" s="7">
        <f t="shared" si="358"/>
        <v>3067914.3433061172</v>
      </c>
      <c r="T1629" s="5">
        <f>VLOOKUP($B1629,'Benchmark Data'!$A:$B,2,FALSE)</f>
        <v>17.36</v>
      </c>
      <c r="U1629" s="12">
        <f t="shared" si="367"/>
        <v>2.390087540574494E-2</v>
      </c>
      <c r="V1629" s="7">
        <f t="shared" si="368"/>
        <v>4464615096.1563892</v>
      </c>
    </row>
    <row r="1630" spans="1:22" x14ac:dyDescent="0.25">
      <c r="A1630" s="5">
        <f t="shared" si="359"/>
        <v>2008</v>
      </c>
      <c r="B1630" s="6">
        <f t="shared" si="362"/>
        <v>39570</v>
      </c>
      <c r="C1630" s="7">
        <f>MAX(SUMIFS('Filing Data'!$V:$V,'Filing Data'!$D:$D,'Benchmark Value'!$B1630),C1629)</f>
        <v>3995313298.5981975</v>
      </c>
      <c r="D1630" s="7">
        <f>SUMIFS('Filing Data'!$Z:$Z,'Filing Data'!$D:$D,'Benchmark Value'!$B1630)</f>
        <v>0</v>
      </c>
      <c r="E1630" s="16">
        <f t="shared" si="363"/>
        <v>-115500880.00911279</v>
      </c>
      <c r="F1630" s="10">
        <f>SUM(D$11:D1629)</f>
        <v>-107051256.94487154</v>
      </c>
      <c r="G1630" s="10">
        <f t="shared" si="356"/>
        <v>366</v>
      </c>
      <c r="H1630" s="7">
        <f t="shared" si="364"/>
        <v>-315576.17488828633</v>
      </c>
      <c r="I1630" s="16">
        <f>SUMIFS('Filing Data'!$X:$X,'Filing Data'!$D:$D,'Benchmark Value'!$B1630)</f>
        <v>0</v>
      </c>
      <c r="J1630" s="16">
        <f t="shared" si="360"/>
        <v>141156307.4039984</v>
      </c>
      <c r="K1630" s="10">
        <f>SUM(I$11:I1629)</f>
        <v>200197540.60438377</v>
      </c>
      <c r="L1630" s="27">
        <f t="shared" si="357"/>
        <v>366</v>
      </c>
      <c r="M1630" s="7">
        <f t="shared" si="365"/>
        <v>385672.97104917595</v>
      </c>
      <c r="N1630" s="7">
        <f>IF(ISNA(VLOOKUP(B1630,'Distribution Data'!$G:$H,2,FALSE)),0,VLOOKUP(B1630,'Distribution Data'!$G:$H,2,FALSE))</f>
        <v>0</v>
      </c>
      <c r="O1630" s="16">
        <f>IF(ISNA(INDEX($C1629:$C$3618,MATCH(TRUE,INDEX($C1629:$C$3618&lt;&gt;$C1629,0),0))), O1629, INDEX($C1629:$C$3618,MATCH(TRUE,INDEX($C1629:$C$3618&lt;&gt;$C1629,0),0)))</f>
        <v>4195078963.5281072</v>
      </c>
      <c r="P1630" s="16">
        <f t="shared" si="355"/>
        <v>3995313298.5981975</v>
      </c>
      <c r="Q1630" s="27">
        <f t="shared" si="361"/>
        <v>53</v>
      </c>
      <c r="R1630" s="7">
        <f t="shared" si="366"/>
        <v>3769163.4892435796</v>
      </c>
      <c r="S1630" s="7">
        <f t="shared" si="358"/>
        <v>3067914.3433061172</v>
      </c>
      <c r="T1630" s="5">
        <f>VLOOKUP($B1630,'Benchmark Data'!$A:$B,2,FALSE)</f>
        <v>17.329999999999998</v>
      </c>
      <c r="U1630" s="12">
        <f t="shared" si="367"/>
        <v>-1.7296055046894614E-3</v>
      </c>
      <c r="V1630" s="7">
        <f t="shared" si="368"/>
        <v>4459967661.8312225</v>
      </c>
    </row>
    <row r="1631" spans="1:22" x14ac:dyDescent="0.25">
      <c r="A1631" s="5">
        <f t="shared" si="359"/>
        <v>2008</v>
      </c>
      <c r="B1631" s="6">
        <f t="shared" si="362"/>
        <v>39571</v>
      </c>
      <c r="C1631" s="7">
        <f>MAX(SUMIFS('Filing Data'!$V:$V,'Filing Data'!$D:$D,'Benchmark Value'!$B1631),C1630)</f>
        <v>3995313298.5981975</v>
      </c>
      <c r="D1631" s="7">
        <f>SUMIFS('Filing Data'!$Z:$Z,'Filing Data'!$D:$D,'Benchmark Value'!$B1631)</f>
        <v>0</v>
      </c>
      <c r="E1631" s="16">
        <f t="shared" si="363"/>
        <v>-115500880.00911279</v>
      </c>
      <c r="F1631" s="10">
        <f>SUM(D$11:D1630)</f>
        <v>-107051256.94487154</v>
      </c>
      <c r="G1631" s="10">
        <f t="shared" si="356"/>
        <v>366</v>
      </c>
      <c r="H1631" s="7">
        <f t="shared" si="364"/>
        <v>-315576.17488828633</v>
      </c>
      <c r="I1631" s="16">
        <f>SUMIFS('Filing Data'!$X:$X,'Filing Data'!$D:$D,'Benchmark Value'!$B1631)</f>
        <v>0</v>
      </c>
      <c r="J1631" s="16">
        <f t="shared" si="360"/>
        <v>141156307.4039984</v>
      </c>
      <c r="K1631" s="10">
        <f>SUM(I$11:I1630)</f>
        <v>200197540.60438377</v>
      </c>
      <c r="L1631" s="27">
        <f t="shared" si="357"/>
        <v>366</v>
      </c>
      <c r="M1631" s="7">
        <f t="shared" si="365"/>
        <v>385672.97104917595</v>
      </c>
      <c r="N1631" s="7">
        <f>IF(ISNA(VLOOKUP(B1631,'Distribution Data'!$G:$H,2,FALSE)),0,VLOOKUP(B1631,'Distribution Data'!$G:$H,2,FALSE))</f>
        <v>0</v>
      </c>
      <c r="O1631" s="16">
        <f>IF(ISNA(INDEX($C1630:$C$3618,MATCH(TRUE,INDEX($C1630:$C$3618&lt;&gt;$C1630,0),0))), O1630, INDEX($C1630:$C$3618,MATCH(TRUE,INDEX($C1630:$C$3618&lt;&gt;$C1630,0),0)))</f>
        <v>4195078963.5281072</v>
      </c>
      <c r="P1631" s="16">
        <f t="shared" si="355"/>
        <v>3995313298.5981975</v>
      </c>
      <c r="Q1631" s="27">
        <f t="shared" si="361"/>
        <v>53</v>
      </c>
      <c r="R1631" s="7">
        <f t="shared" si="366"/>
        <v>3769163.4892435796</v>
      </c>
      <c r="S1631" s="7">
        <f t="shared" si="358"/>
        <v>3067914.3433061172</v>
      </c>
      <c r="T1631" s="5">
        <f>VLOOKUP($B1631,'Benchmark Data'!$A:$B,2,FALSE)</f>
        <v>17.329999999999998</v>
      </c>
      <c r="U1631" s="12">
        <f t="shared" si="367"/>
        <v>0</v>
      </c>
      <c r="V1631" s="7">
        <f t="shared" si="368"/>
        <v>4463035576.1745291</v>
      </c>
    </row>
    <row r="1632" spans="1:22" x14ac:dyDescent="0.25">
      <c r="A1632" s="5">
        <f t="shared" si="359"/>
        <v>2008</v>
      </c>
      <c r="B1632" s="6">
        <f t="shared" si="362"/>
        <v>39572</v>
      </c>
      <c r="C1632" s="7">
        <f>MAX(SUMIFS('Filing Data'!$V:$V,'Filing Data'!$D:$D,'Benchmark Value'!$B1632),C1631)</f>
        <v>3995313298.5981975</v>
      </c>
      <c r="D1632" s="7">
        <f>SUMIFS('Filing Data'!$Z:$Z,'Filing Data'!$D:$D,'Benchmark Value'!$B1632)</f>
        <v>0</v>
      </c>
      <c r="E1632" s="16">
        <f t="shared" si="363"/>
        <v>-115500880.00911279</v>
      </c>
      <c r="F1632" s="10">
        <f>SUM(D$11:D1631)</f>
        <v>-107051256.94487154</v>
      </c>
      <c r="G1632" s="10">
        <f t="shared" si="356"/>
        <v>366</v>
      </c>
      <c r="H1632" s="7">
        <f t="shared" si="364"/>
        <v>-315576.17488828633</v>
      </c>
      <c r="I1632" s="16">
        <f>SUMIFS('Filing Data'!$X:$X,'Filing Data'!$D:$D,'Benchmark Value'!$B1632)</f>
        <v>0</v>
      </c>
      <c r="J1632" s="16">
        <f t="shared" si="360"/>
        <v>141156307.4039984</v>
      </c>
      <c r="K1632" s="10">
        <f>SUM(I$11:I1631)</f>
        <v>200197540.60438377</v>
      </c>
      <c r="L1632" s="27">
        <f t="shared" si="357"/>
        <v>366</v>
      </c>
      <c r="M1632" s="7">
        <f t="shared" si="365"/>
        <v>385672.97104917595</v>
      </c>
      <c r="N1632" s="7">
        <f>IF(ISNA(VLOOKUP(B1632,'Distribution Data'!$G:$H,2,FALSE)),0,VLOOKUP(B1632,'Distribution Data'!$G:$H,2,FALSE))</f>
        <v>0</v>
      </c>
      <c r="O1632" s="16">
        <f>IF(ISNA(INDEX($C1631:$C$3618,MATCH(TRUE,INDEX($C1631:$C$3618&lt;&gt;$C1631,0),0))), O1631, INDEX($C1631:$C$3618,MATCH(TRUE,INDEX($C1631:$C$3618&lt;&gt;$C1631,0),0)))</f>
        <v>4195078963.5281072</v>
      </c>
      <c r="P1632" s="16">
        <f t="shared" si="355"/>
        <v>3995313298.5981975</v>
      </c>
      <c r="Q1632" s="27">
        <f t="shared" si="361"/>
        <v>53</v>
      </c>
      <c r="R1632" s="7">
        <f t="shared" si="366"/>
        <v>3769163.4892435796</v>
      </c>
      <c r="S1632" s="7">
        <f t="shared" si="358"/>
        <v>3067914.3433061172</v>
      </c>
      <c r="T1632" s="5">
        <f>VLOOKUP($B1632,'Benchmark Data'!$A:$B,2,FALSE)</f>
        <v>17.329999999999998</v>
      </c>
      <c r="U1632" s="12">
        <f t="shared" si="367"/>
        <v>0</v>
      </c>
      <c r="V1632" s="7">
        <f t="shared" si="368"/>
        <v>4466103490.5178356</v>
      </c>
    </row>
    <row r="1633" spans="1:22" x14ac:dyDescent="0.25">
      <c r="A1633" s="5">
        <f t="shared" si="359"/>
        <v>2008</v>
      </c>
      <c r="B1633" s="6">
        <f t="shared" si="362"/>
        <v>39573</v>
      </c>
      <c r="C1633" s="7">
        <f>MAX(SUMIFS('Filing Data'!$V:$V,'Filing Data'!$D:$D,'Benchmark Value'!$B1633),C1632)</f>
        <v>3995313298.5981975</v>
      </c>
      <c r="D1633" s="7">
        <f>SUMIFS('Filing Data'!$Z:$Z,'Filing Data'!$D:$D,'Benchmark Value'!$B1633)</f>
        <v>0</v>
      </c>
      <c r="E1633" s="16">
        <f t="shared" si="363"/>
        <v>-115500880.00911279</v>
      </c>
      <c r="F1633" s="10">
        <f>SUM(D$11:D1632)</f>
        <v>-107051256.94487154</v>
      </c>
      <c r="G1633" s="10">
        <f t="shared" si="356"/>
        <v>366</v>
      </c>
      <c r="H1633" s="7">
        <f t="shared" si="364"/>
        <v>-315576.17488828633</v>
      </c>
      <c r="I1633" s="16">
        <f>SUMIFS('Filing Data'!$X:$X,'Filing Data'!$D:$D,'Benchmark Value'!$B1633)</f>
        <v>0</v>
      </c>
      <c r="J1633" s="16">
        <f t="shared" si="360"/>
        <v>141156307.4039984</v>
      </c>
      <c r="K1633" s="10">
        <f>SUM(I$11:I1632)</f>
        <v>200197540.60438377</v>
      </c>
      <c r="L1633" s="27">
        <f t="shared" si="357"/>
        <v>366</v>
      </c>
      <c r="M1633" s="7">
        <f t="shared" si="365"/>
        <v>385672.97104917595</v>
      </c>
      <c r="N1633" s="7">
        <f>IF(ISNA(VLOOKUP(B1633,'Distribution Data'!$G:$H,2,FALSE)),0,VLOOKUP(B1633,'Distribution Data'!$G:$H,2,FALSE))</f>
        <v>0</v>
      </c>
      <c r="O1633" s="16">
        <f>IF(ISNA(INDEX($C1632:$C$3618,MATCH(TRUE,INDEX($C1632:$C$3618&lt;&gt;$C1632,0),0))), O1632, INDEX($C1632:$C$3618,MATCH(TRUE,INDEX($C1632:$C$3618&lt;&gt;$C1632,0),0)))</f>
        <v>4195078963.5281072</v>
      </c>
      <c r="P1633" s="16">
        <f t="shared" si="355"/>
        <v>3995313298.5981975</v>
      </c>
      <c r="Q1633" s="27">
        <f t="shared" si="361"/>
        <v>53</v>
      </c>
      <c r="R1633" s="7">
        <f t="shared" si="366"/>
        <v>3769163.4892435796</v>
      </c>
      <c r="S1633" s="7">
        <f t="shared" si="358"/>
        <v>3067914.3433061172</v>
      </c>
      <c r="T1633" s="5">
        <f>VLOOKUP($B1633,'Benchmark Data'!$A:$B,2,FALSE)</f>
        <v>17.3</v>
      </c>
      <c r="U1633" s="12">
        <f t="shared" si="367"/>
        <v>-1.7326022237812903E-3</v>
      </c>
      <c r="V1633" s="7">
        <f t="shared" si="368"/>
        <v>4461440123.5734606</v>
      </c>
    </row>
    <row r="1634" spans="1:22" x14ac:dyDescent="0.25">
      <c r="A1634" s="5">
        <f t="shared" si="359"/>
        <v>2008</v>
      </c>
      <c r="B1634" s="6">
        <f t="shared" si="362"/>
        <v>39574</v>
      </c>
      <c r="C1634" s="7">
        <f>MAX(SUMIFS('Filing Data'!$V:$V,'Filing Data'!$D:$D,'Benchmark Value'!$B1634),C1633)</f>
        <v>3995313298.5981975</v>
      </c>
      <c r="D1634" s="7">
        <f>SUMIFS('Filing Data'!$Z:$Z,'Filing Data'!$D:$D,'Benchmark Value'!$B1634)</f>
        <v>0</v>
      </c>
      <c r="E1634" s="16">
        <f t="shared" si="363"/>
        <v>-115500880.00911279</v>
      </c>
      <c r="F1634" s="10">
        <f>SUM(D$11:D1633)</f>
        <v>-107051256.94487154</v>
      </c>
      <c r="G1634" s="10">
        <f t="shared" si="356"/>
        <v>366</v>
      </c>
      <c r="H1634" s="7">
        <f t="shared" si="364"/>
        <v>-315576.17488828633</v>
      </c>
      <c r="I1634" s="16">
        <f>SUMIFS('Filing Data'!$X:$X,'Filing Data'!$D:$D,'Benchmark Value'!$B1634)</f>
        <v>0</v>
      </c>
      <c r="J1634" s="16">
        <f t="shared" si="360"/>
        <v>141156307.4039984</v>
      </c>
      <c r="K1634" s="10">
        <f>SUM(I$11:I1633)</f>
        <v>200197540.60438377</v>
      </c>
      <c r="L1634" s="27">
        <f t="shared" si="357"/>
        <v>366</v>
      </c>
      <c r="M1634" s="7">
        <f t="shared" si="365"/>
        <v>385672.97104917595</v>
      </c>
      <c r="N1634" s="7">
        <f>IF(ISNA(VLOOKUP(B1634,'Distribution Data'!$G:$H,2,FALSE)),0,VLOOKUP(B1634,'Distribution Data'!$G:$H,2,FALSE))</f>
        <v>0</v>
      </c>
      <c r="O1634" s="16">
        <f>IF(ISNA(INDEX($C1633:$C$3618,MATCH(TRUE,INDEX($C1633:$C$3618&lt;&gt;$C1633,0),0))), O1633, INDEX($C1633:$C$3618,MATCH(TRUE,INDEX($C1633:$C$3618&lt;&gt;$C1633,0),0)))</f>
        <v>4195078963.5281072</v>
      </c>
      <c r="P1634" s="16">
        <f t="shared" si="355"/>
        <v>3995313298.5981975</v>
      </c>
      <c r="Q1634" s="27">
        <f t="shared" si="361"/>
        <v>53</v>
      </c>
      <c r="R1634" s="7">
        <f t="shared" si="366"/>
        <v>3769163.4892435796</v>
      </c>
      <c r="S1634" s="7">
        <f t="shared" si="358"/>
        <v>3067914.3433061172</v>
      </c>
      <c r="T1634" s="5">
        <f>VLOOKUP($B1634,'Benchmark Data'!$A:$B,2,FALSE)</f>
        <v>17.41</v>
      </c>
      <c r="U1634" s="12">
        <f t="shared" si="367"/>
        <v>6.33825227636427E-3</v>
      </c>
      <c r="V1634" s="7">
        <f t="shared" si="368"/>
        <v>4492875576.2747478</v>
      </c>
    </row>
    <row r="1635" spans="1:22" x14ac:dyDescent="0.25">
      <c r="A1635" s="5">
        <f t="shared" si="359"/>
        <v>2008</v>
      </c>
      <c r="B1635" s="6">
        <f t="shared" si="362"/>
        <v>39575</v>
      </c>
      <c r="C1635" s="7">
        <f>MAX(SUMIFS('Filing Data'!$V:$V,'Filing Data'!$D:$D,'Benchmark Value'!$B1635),C1634)</f>
        <v>3995313298.5981975</v>
      </c>
      <c r="D1635" s="7">
        <f>SUMIFS('Filing Data'!$Z:$Z,'Filing Data'!$D:$D,'Benchmark Value'!$B1635)</f>
        <v>0</v>
      </c>
      <c r="E1635" s="16">
        <f t="shared" si="363"/>
        <v>-115500880.00911279</v>
      </c>
      <c r="F1635" s="10">
        <f>SUM(D$11:D1634)</f>
        <v>-107051256.94487154</v>
      </c>
      <c r="G1635" s="10">
        <f t="shared" si="356"/>
        <v>366</v>
      </c>
      <c r="H1635" s="7">
        <f t="shared" si="364"/>
        <v>-315576.17488828633</v>
      </c>
      <c r="I1635" s="16">
        <f>SUMIFS('Filing Data'!$X:$X,'Filing Data'!$D:$D,'Benchmark Value'!$B1635)</f>
        <v>0</v>
      </c>
      <c r="J1635" s="16">
        <f t="shared" si="360"/>
        <v>141156307.4039984</v>
      </c>
      <c r="K1635" s="10">
        <f>SUM(I$11:I1634)</f>
        <v>200197540.60438377</v>
      </c>
      <c r="L1635" s="27">
        <f t="shared" si="357"/>
        <v>366</v>
      </c>
      <c r="M1635" s="7">
        <f t="shared" si="365"/>
        <v>385672.97104917595</v>
      </c>
      <c r="N1635" s="7">
        <f>IF(ISNA(VLOOKUP(B1635,'Distribution Data'!$G:$H,2,FALSE)),0,VLOOKUP(B1635,'Distribution Data'!$G:$H,2,FALSE))</f>
        <v>0</v>
      </c>
      <c r="O1635" s="16">
        <f>IF(ISNA(INDEX($C1634:$C$3618,MATCH(TRUE,INDEX($C1634:$C$3618&lt;&gt;$C1634,0),0))), O1634, INDEX($C1634:$C$3618,MATCH(TRUE,INDEX($C1634:$C$3618&lt;&gt;$C1634,0),0)))</f>
        <v>4195078963.5281072</v>
      </c>
      <c r="P1635" s="16">
        <f t="shared" si="355"/>
        <v>3995313298.5981975</v>
      </c>
      <c r="Q1635" s="27">
        <f t="shared" si="361"/>
        <v>53</v>
      </c>
      <c r="R1635" s="7">
        <f t="shared" si="366"/>
        <v>3769163.4892435796</v>
      </c>
      <c r="S1635" s="7">
        <f t="shared" si="358"/>
        <v>3067914.3433061172</v>
      </c>
      <c r="T1635" s="5">
        <f>VLOOKUP($B1635,'Benchmark Data'!$A:$B,2,FALSE)</f>
        <v>16.91</v>
      </c>
      <c r="U1635" s="12">
        <f t="shared" si="367"/>
        <v>-2.9139590869608736E-2</v>
      </c>
      <c r="V1635" s="7">
        <f t="shared" si="368"/>
        <v>4366912026.6239491</v>
      </c>
    </row>
    <row r="1636" spans="1:22" x14ac:dyDescent="0.25">
      <c r="A1636" s="5">
        <f t="shared" si="359"/>
        <v>2008</v>
      </c>
      <c r="B1636" s="6">
        <f t="shared" si="362"/>
        <v>39576</v>
      </c>
      <c r="C1636" s="7">
        <f>MAX(SUMIFS('Filing Data'!$V:$V,'Filing Data'!$D:$D,'Benchmark Value'!$B1636),C1635)</f>
        <v>3995313298.5981975</v>
      </c>
      <c r="D1636" s="7">
        <f>SUMIFS('Filing Data'!$Z:$Z,'Filing Data'!$D:$D,'Benchmark Value'!$B1636)</f>
        <v>0</v>
      </c>
      <c r="E1636" s="16">
        <f t="shared" si="363"/>
        <v>-115500880.00911279</v>
      </c>
      <c r="F1636" s="10">
        <f>SUM(D$11:D1635)</f>
        <v>-107051256.94487154</v>
      </c>
      <c r="G1636" s="10">
        <f t="shared" si="356"/>
        <v>366</v>
      </c>
      <c r="H1636" s="7">
        <f t="shared" si="364"/>
        <v>-315576.17488828633</v>
      </c>
      <c r="I1636" s="16">
        <f>SUMIFS('Filing Data'!$X:$X,'Filing Data'!$D:$D,'Benchmark Value'!$B1636)</f>
        <v>0</v>
      </c>
      <c r="J1636" s="16">
        <f t="shared" si="360"/>
        <v>141156307.4039984</v>
      </c>
      <c r="K1636" s="10">
        <f>SUM(I$11:I1635)</f>
        <v>200197540.60438377</v>
      </c>
      <c r="L1636" s="27">
        <f t="shared" si="357"/>
        <v>366</v>
      </c>
      <c r="M1636" s="7">
        <f t="shared" si="365"/>
        <v>385672.97104917595</v>
      </c>
      <c r="N1636" s="7">
        <f>IF(ISNA(VLOOKUP(B1636,'Distribution Data'!$G:$H,2,FALSE)),0,VLOOKUP(B1636,'Distribution Data'!$G:$H,2,FALSE))</f>
        <v>0</v>
      </c>
      <c r="O1636" s="16">
        <f>IF(ISNA(INDEX($C1635:$C$3618,MATCH(TRUE,INDEX($C1635:$C$3618&lt;&gt;$C1635,0),0))), O1635, INDEX($C1635:$C$3618,MATCH(TRUE,INDEX($C1635:$C$3618&lt;&gt;$C1635,0),0)))</f>
        <v>4195078963.5281072</v>
      </c>
      <c r="P1636" s="16">
        <f t="shared" si="355"/>
        <v>3995313298.5981975</v>
      </c>
      <c r="Q1636" s="27">
        <f t="shared" si="361"/>
        <v>53</v>
      </c>
      <c r="R1636" s="7">
        <f t="shared" si="366"/>
        <v>3769163.4892435796</v>
      </c>
      <c r="S1636" s="7">
        <f t="shared" si="358"/>
        <v>3067914.3433061172</v>
      </c>
      <c r="T1636" s="5">
        <f>VLOOKUP($B1636,'Benchmark Data'!$A:$B,2,FALSE)</f>
        <v>16.89</v>
      </c>
      <c r="U1636" s="12">
        <f t="shared" si="367"/>
        <v>-1.1834320907802161E-3</v>
      </c>
      <c r="V1636" s="7">
        <f t="shared" si="368"/>
        <v>4364815053.8866835</v>
      </c>
    </row>
    <row r="1637" spans="1:22" x14ac:dyDescent="0.25">
      <c r="A1637" s="5">
        <f t="shared" si="359"/>
        <v>2008</v>
      </c>
      <c r="B1637" s="6">
        <f t="shared" si="362"/>
        <v>39577</v>
      </c>
      <c r="C1637" s="7">
        <f>MAX(SUMIFS('Filing Data'!$V:$V,'Filing Data'!$D:$D,'Benchmark Value'!$B1637),C1636)</f>
        <v>3995313298.5981975</v>
      </c>
      <c r="D1637" s="7">
        <f>SUMIFS('Filing Data'!$Z:$Z,'Filing Data'!$D:$D,'Benchmark Value'!$B1637)</f>
        <v>0</v>
      </c>
      <c r="E1637" s="16">
        <f t="shared" si="363"/>
        <v>-115500880.00911279</v>
      </c>
      <c r="F1637" s="10">
        <f>SUM(D$11:D1636)</f>
        <v>-107051256.94487154</v>
      </c>
      <c r="G1637" s="10">
        <f t="shared" si="356"/>
        <v>366</v>
      </c>
      <c r="H1637" s="7">
        <f t="shared" si="364"/>
        <v>-315576.17488828633</v>
      </c>
      <c r="I1637" s="16">
        <f>SUMIFS('Filing Data'!$X:$X,'Filing Data'!$D:$D,'Benchmark Value'!$B1637)</f>
        <v>0</v>
      </c>
      <c r="J1637" s="16">
        <f t="shared" si="360"/>
        <v>141156307.4039984</v>
      </c>
      <c r="K1637" s="10">
        <f>SUM(I$11:I1636)</f>
        <v>200197540.60438377</v>
      </c>
      <c r="L1637" s="27">
        <f t="shared" si="357"/>
        <v>366</v>
      </c>
      <c r="M1637" s="7">
        <f t="shared" si="365"/>
        <v>385672.97104917595</v>
      </c>
      <c r="N1637" s="7">
        <f>IF(ISNA(VLOOKUP(B1637,'Distribution Data'!$G:$H,2,FALSE)),0,VLOOKUP(B1637,'Distribution Data'!$G:$H,2,FALSE))</f>
        <v>0</v>
      </c>
      <c r="O1637" s="16">
        <f>IF(ISNA(INDEX($C1636:$C$3618,MATCH(TRUE,INDEX($C1636:$C$3618&lt;&gt;$C1636,0),0))), O1636, INDEX($C1636:$C$3618,MATCH(TRUE,INDEX($C1636:$C$3618&lt;&gt;$C1636,0),0)))</f>
        <v>4195078963.5281072</v>
      </c>
      <c r="P1637" s="16">
        <f t="shared" si="355"/>
        <v>3995313298.5981975</v>
      </c>
      <c r="Q1637" s="27">
        <f t="shared" si="361"/>
        <v>53</v>
      </c>
      <c r="R1637" s="7">
        <f t="shared" si="366"/>
        <v>3769163.4892435796</v>
      </c>
      <c r="S1637" s="7">
        <f t="shared" si="358"/>
        <v>3067914.3433061172</v>
      </c>
      <c r="T1637" s="5">
        <f>VLOOKUP($B1637,'Benchmark Data'!$A:$B,2,FALSE)</f>
        <v>16.75</v>
      </c>
      <c r="U1637" s="12">
        <f t="shared" si="367"/>
        <v>-8.3234725486332466E-3</v>
      </c>
      <c r="V1637" s="7">
        <f t="shared" si="368"/>
        <v>4331703328.9437771</v>
      </c>
    </row>
    <row r="1638" spans="1:22" x14ac:dyDescent="0.25">
      <c r="A1638" s="5">
        <f t="shared" si="359"/>
        <v>2008</v>
      </c>
      <c r="B1638" s="6">
        <f t="shared" si="362"/>
        <v>39578</v>
      </c>
      <c r="C1638" s="7">
        <f>MAX(SUMIFS('Filing Data'!$V:$V,'Filing Data'!$D:$D,'Benchmark Value'!$B1638),C1637)</f>
        <v>3995313298.5981975</v>
      </c>
      <c r="D1638" s="7">
        <f>SUMIFS('Filing Data'!$Z:$Z,'Filing Data'!$D:$D,'Benchmark Value'!$B1638)</f>
        <v>0</v>
      </c>
      <c r="E1638" s="16">
        <f t="shared" si="363"/>
        <v>-115500880.00911279</v>
      </c>
      <c r="F1638" s="10">
        <f>SUM(D$11:D1637)</f>
        <v>-107051256.94487154</v>
      </c>
      <c r="G1638" s="10">
        <f t="shared" si="356"/>
        <v>366</v>
      </c>
      <c r="H1638" s="7">
        <f t="shared" si="364"/>
        <v>-315576.17488828633</v>
      </c>
      <c r="I1638" s="16">
        <f>SUMIFS('Filing Data'!$X:$X,'Filing Data'!$D:$D,'Benchmark Value'!$B1638)</f>
        <v>0</v>
      </c>
      <c r="J1638" s="16">
        <f t="shared" si="360"/>
        <v>141156307.4039984</v>
      </c>
      <c r="K1638" s="10">
        <f>SUM(I$11:I1637)</f>
        <v>200197540.60438377</v>
      </c>
      <c r="L1638" s="27">
        <f t="shared" si="357"/>
        <v>366</v>
      </c>
      <c r="M1638" s="7">
        <f t="shared" si="365"/>
        <v>385672.97104917595</v>
      </c>
      <c r="N1638" s="7">
        <f>IF(ISNA(VLOOKUP(B1638,'Distribution Data'!$G:$H,2,FALSE)),0,VLOOKUP(B1638,'Distribution Data'!$G:$H,2,FALSE))</f>
        <v>0</v>
      </c>
      <c r="O1638" s="16">
        <f>IF(ISNA(INDEX($C1637:$C$3618,MATCH(TRUE,INDEX($C1637:$C$3618&lt;&gt;$C1637,0),0))), O1637, INDEX($C1637:$C$3618,MATCH(TRUE,INDEX($C1637:$C$3618&lt;&gt;$C1637,0),0)))</f>
        <v>4195078963.5281072</v>
      </c>
      <c r="P1638" s="16">
        <f t="shared" si="355"/>
        <v>3995313298.5981975</v>
      </c>
      <c r="Q1638" s="27">
        <f t="shared" si="361"/>
        <v>53</v>
      </c>
      <c r="R1638" s="7">
        <f t="shared" si="366"/>
        <v>3769163.4892435796</v>
      </c>
      <c r="S1638" s="7">
        <f t="shared" si="358"/>
        <v>3067914.3433061172</v>
      </c>
      <c r="T1638" s="5">
        <f>VLOOKUP($B1638,'Benchmark Data'!$A:$B,2,FALSE)</f>
        <v>16.75</v>
      </c>
      <c r="U1638" s="12">
        <f t="shared" si="367"/>
        <v>0</v>
      </c>
      <c r="V1638" s="7">
        <f t="shared" si="368"/>
        <v>4334771243.2870836</v>
      </c>
    </row>
    <row r="1639" spans="1:22" x14ac:dyDescent="0.25">
      <c r="A1639" s="5">
        <f t="shared" si="359"/>
        <v>2008</v>
      </c>
      <c r="B1639" s="6">
        <f t="shared" si="362"/>
        <v>39579</v>
      </c>
      <c r="C1639" s="7">
        <f>MAX(SUMIFS('Filing Data'!$V:$V,'Filing Data'!$D:$D,'Benchmark Value'!$B1639),C1638)</f>
        <v>3995313298.5981975</v>
      </c>
      <c r="D1639" s="7">
        <f>SUMIFS('Filing Data'!$Z:$Z,'Filing Data'!$D:$D,'Benchmark Value'!$B1639)</f>
        <v>0</v>
      </c>
      <c r="E1639" s="16">
        <f t="shared" si="363"/>
        <v>-115500880.00911279</v>
      </c>
      <c r="F1639" s="10">
        <f>SUM(D$11:D1638)</f>
        <v>-107051256.94487154</v>
      </c>
      <c r="G1639" s="10">
        <f t="shared" si="356"/>
        <v>366</v>
      </c>
      <c r="H1639" s="7">
        <f t="shared" si="364"/>
        <v>-315576.17488828633</v>
      </c>
      <c r="I1639" s="16">
        <f>SUMIFS('Filing Data'!$X:$X,'Filing Data'!$D:$D,'Benchmark Value'!$B1639)</f>
        <v>0</v>
      </c>
      <c r="J1639" s="16">
        <f t="shared" si="360"/>
        <v>141156307.4039984</v>
      </c>
      <c r="K1639" s="10">
        <f>SUM(I$11:I1638)</f>
        <v>200197540.60438377</v>
      </c>
      <c r="L1639" s="27">
        <f t="shared" si="357"/>
        <v>366</v>
      </c>
      <c r="M1639" s="7">
        <f t="shared" si="365"/>
        <v>385672.97104917595</v>
      </c>
      <c r="N1639" s="7">
        <f>IF(ISNA(VLOOKUP(B1639,'Distribution Data'!$G:$H,2,FALSE)),0,VLOOKUP(B1639,'Distribution Data'!$G:$H,2,FALSE))</f>
        <v>0</v>
      </c>
      <c r="O1639" s="16">
        <f>IF(ISNA(INDEX($C1638:$C$3618,MATCH(TRUE,INDEX($C1638:$C$3618&lt;&gt;$C1638,0),0))), O1638, INDEX($C1638:$C$3618,MATCH(TRUE,INDEX($C1638:$C$3618&lt;&gt;$C1638,0),0)))</f>
        <v>4195078963.5281072</v>
      </c>
      <c r="P1639" s="16">
        <f t="shared" si="355"/>
        <v>3995313298.5981975</v>
      </c>
      <c r="Q1639" s="27">
        <f t="shared" si="361"/>
        <v>53</v>
      </c>
      <c r="R1639" s="7">
        <f t="shared" si="366"/>
        <v>3769163.4892435796</v>
      </c>
      <c r="S1639" s="7">
        <f t="shared" si="358"/>
        <v>3067914.3433061172</v>
      </c>
      <c r="T1639" s="5">
        <f>VLOOKUP($B1639,'Benchmark Data'!$A:$B,2,FALSE)</f>
        <v>16.75</v>
      </c>
      <c r="U1639" s="12">
        <f t="shared" si="367"/>
        <v>0</v>
      </c>
      <c r="V1639" s="7">
        <f t="shared" si="368"/>
        <v>4337839157.6303902</v>
      </c>
    </row>
    <row r="1640" spans="1:22" x14ac:dyDescent="0.25">
      <c r="A1640" s="5">
        <f t="shared" si="359"/>
        <v>2008</v>
      </c>
      <c r="B1640" s="6">
        <f t="shared" si="362"/>
        <v>39580</v>
      </c>
      <c r="C1640" s="7">
        <f>MAX(SUMIFS('Filing Data'!$V:$V,'Filing Data'!$D:$D,'Benchmark Value'!$B1640),C1639)</f>
        <v>3995313298.5981975</v>
      </c>
      <c r="D1640" s="7">
        <f>SUMIFS('Filing Data'!$Z:$Z,'Filing Data'!$D:$D,'Benchmark Value'!$B1640)</f>
        <v>0</v>
      </c>
      <c r="E1640" s="16">
        <f t="shared" si="363"/>
        <v>-115500880.00911279</v>
      </c>
      <c r="F1640" s="10">
        <f>SUM(D$11:D1639)</f>
        <v>-107051256.94487154</v>
      </c>
      <c r="G1640" s="10">
        <f t="shared" si="356"/>
        <v>366</v>
      </c>
      <c r="H1640" s="7">
        <f t="shared" si="364"/>
        <v>-315576.17488828633</v>
      </c>
      <c r="I1640" s="16">
        <f>SUMIFS('Filing Data'!$X:$X,'Filing Data'!$D:$D,'Benchmark Value'!$B1640)</f>
        <v>0</v>
      </c>
      <c r="J1640" s="16">
        <f t="shared" si="360"/>
        <v>141156307.4039984</v>
      </c>
      <c r="K1640" s="10">
        <f>SUM(I$11:I1639)</f>
        <v>200197540.60438377</v>
      </c>
      <c r="L1640" s="27">
        <f t="shared" si="357"/>
        <v>366</v>
      </c>
      <c r="M1640" s="7">
        <f t="shared" si="365"/>
        <v>385672.97104917595</v>
      </c>
      <c r="N1640" s="7">
        <f>IF(ISNA(VLOOKUP(B1640,'Distribution Data'!$G:$H,2,FALSE)),0,VLOOKUP(B1640,'Distribution Data'!$G:$H,2,FALSE))</f>
        <v>0</v>
      </c>
      <c r="O1640" s="16">
        <f>IF(ISNA(INDEX($C1639:$C$3618,MATCH(TRUE,INDEX($C1639:$C$3618&lt;&gt;$C1639,0),0))), O1639, INDEX($C1639:$C$3618,MATCH(TRUE,INDEX($C1639:$C$3618&lt;&gt;$C1639,0),0)))</f>
        <v>4195078963.5281072</v>
      </c>
      <c r="P1640" s="16">
        <f t="shared" si="355"/>
        <v>3995313298.5981975</v>
      </c>
      <c r="Q1640" s="27">
        <f t="shared" si="361"/>
        <v>53</v>
      </c>
      <c r="R1640" s="7">
        <f t="shared" si="366"/>
        <v>3769163.4892435796</v>
      </c>
      <c r="S1640" s="7">
        <f t="shared" si="358"/>
        <v>3067914.3433061172</v>
      </c>
      <c r="T1640" s="5">
        <f>VLOOKUP($B1640,'Benchmark Data'!$A:$B,2,FALSE)</f>
        <v>17.16</v>
      </c>
      <c r="U1640" s="12">
        <f t="shared" si="367"/>
        <v>2.4182835788740791E-2</v>
      </c>
      <c r="V1640" s="7">
        <f t="shared" si="368"/>
        <v>4447087015.5336046</v>
      </c>
    </row>
    <row r="1641" spans="1:22" x14ac:dyDescent="0.25">
      <c r="A1641" s="5">
        <f t="shared" si="359"/>
        <v>2008</v>
      </c>
      <c r="B1641" s="6">
        <f t="shared" si="362"/>
        <v>39581</v>
      </c>
      <c r="C1641" s="7">
        <f>MAX(SUMIFS('Filing Data'!$V:$V,'Filing Data'!$D:$D,'Benchmark Value'!$B1641),C1640)</f>
        <v>3995313298.5981975</v>
      </c>
      <c r="D1641" s="7">
        <f>SUMIFS('Filing Data'!$Z:$Z,'Filing Data'!$D:$D,'Benchmark Value'!$B1641)</f>
        <v>0</v>
      </c>
      <c r="E1641" s="16">
        <f t="shared" si="363"/>
        <v>-115500880.00911279</v>
      </c>
      <c r="F1641" s="10">
        <f>SUM(D$11:D1640)</f>
        <v>-107051256.94487154</v>
      </c>
      <c r="G1641" s="10">
        <f t="shared" si="356"/>
        <v>366</v>
      </c>
      <c r="H1641" s="7">
        <f t="shared" si="364"/>
        <v>-315576.17488828633</v>
      </c>
      <c r="I1641" s="16">
        <f>SUMIFS('Filing Data'!$X:$X,'Filing Data'!$D:$D,'Benchmark Value'!$B1641)</f>
        <v>0</v>
      </c>
      <c r="J1641" s="16">
        <f t="shared" si="360"/>
        <v>141156307.4039984</v>
      </c>
      <c r="K1641" s="10">
        <f>SUM(I$11:I1640)</f>
        <v>200197540.60438377</v>
      </c>
      <c r="L1641" s="27">
        <f t="shared" si="357"/>
        <v>366</v>
      </c>
      <c r="M1641" s="7">
        <f t="shared" si="365"/>
        <v>385672.97104917595</v>
      </c>
      <c r="N1641" s="7">
        <f>IF(ISNA(VLOOKUP(B1641,'Distribution Data'!$G:$H,2,FALSE)),0,VLOOKUP(B1641,'Distribution Data'!$G:$H,2,FALSE))</f>
        <v>0</v>
      </c>
      <c r="O1641" s="16">
        <f>IF(ISNA(INDEX($C1640:$C$3618,MATCH(TRUE,INDEX($C1640:$C$3618&lt;&gt;$C1640,0),0))), O1640, INDEX($C1640:$C$3618,MATCH(TRUE,INDEX($C1640:$C$3618&lt;&gt;$C1640,0),0)))</f>
        <v>4195078963.5281072</v>
      </c>
      <c r="P1641" s="16">
        <f t="shared" si="355"/>
        <v>3995313298.5981975</v>
      </c>
      <c r="Q1641" s="27">
        <f t="shared" si="361"/>
        <v>53</v>
      </c>
      <c r="R1641" s="7">
        <f t="shared" si="366"/>
        <v>3769163.4892435796</v>
      </c>
      <c r="S1641" s="7">
        <f t="shared" si="358"/>
        <v>3067914.3433061172</v>
      </c>
      <c r="T1641" s="5">
        <f>VLOOKUP($B1641,'Benchmark Data'!$A:$B,2,FALSE)</f>
        <v>17.23</v>
      </c>
      <c r="U1641" s="12">
        <f t="shared" si="367"/>
        <v>4.0709564800219767E-3</v>
      </c>
      <c r="V1641" s="7">
        <f t="shared" si="368"/>
        <v>4468295727.7258244</v>
      </c>
    </row>
    <row r="1642" spans="1:22" x14ac:dyDescent="0.25">
      <c r="A1642" s="5">
        <f t="shared" si="359"/>
        <v>2008</v>
      </c>
      <c r="B1642" s="6">
        <f t="shared" si="362"/>
        <v>39582</v>
      </c>
      <c r="C1642" s="7">
        <f>MAX(SUMIFS('Filing Data'!$V:$V,'Filing Data'!$D:$D,'Benchmark Value'!$B1642),C1641)</f>
        <v>3995313298.5981975</v>
      </c>
      <c r="D1642" s="7">
        <f>SUMIFS('Filing Data'!$Z:$Z,'Filing Data'!$D:$D,'Benchmark Value'!$B1642)</f>
        <v>0</v>
      </c>
      <c r="E1642" s="16">
        <f t="shared" si="363"/>
        <v>-115500880.00911279</v>
      </c>
      <c r="F1642" s="10">
        <f>SUM(D$11:D1641)</f>
        <v>-107051256.94487154</v>
      </c>
      <c r="G1642" s="10">
        <f t="shared" si="356"/>
        <v>366</v>
      </c>
      <c r="H1642" s="7">
        <f t="shared" si="364"/>
        <v>-315576.17488828633</v>
      </c>
      <c r="I1642" s="16">
        <f>SUMIFS('Filing Data'!$X:$X,'Filing Data'!$D:$D,'Benchmark Value'!$B1642)</f>
        <v>0</v>
      </c>
      <c r="J1642" s="16">
        <f t="shared" si="360"/>
        <v>141156307.4039984</v>
      </c>
      <c r="K1642" s="10">
        <f>SUM(I$11:I1641)</f>
        <v>200197540.60438377</v>
      </c>
      <c r="L1642" s="27">
        <f t="shared" si="357"/>
        <v>366</v>
      </c>
      <c r="M1642" s="7">
        <f t="shared" si="365"/>
        <v>385672.97104917595</v>
      </c>
      <c r="N1642" s="7">
        <f>IF(ISNA(VLOOKUP(B1642,'Distribution Data'!$G:$H,2,FALSE)),0,VLOOKUP(B1642,'Distribution Data'!$G:$H,2,FALSE))</f>
        <v>0</v>
      </c>
      <c r="O1642" s="16">
        <f>IF(ISNA(INDEX($C1641:$C$3618,MATCH(TRUE,INDEX($C1641:$C$3618&lt;&gt;$C1641,0),0))), O1641, INDEX($C1641:$C$3618,MATCH(TRUE,INDEX($C1641:$C$3618&lt;&gt;$C1641,0),0)))</f>
        <v>4195078963.5281072</v>
      </c>
      <c r="P1642" s="16">
        <f t="shared" si="355"/>
        <v>3995313298.5981975</v>
      </c>
      <c r="Q1642" s="27">
        <f t="shared" si="361"/>
        <v>53</v>
      </c>
      <c r="R1642" s="7">
        <f t="shared" si="366"/>
        <v>3769163.4892435796</v>
      </c>
      <c r="S1642" s="7">
        <f t="shared" si="358"/>
        <v>3067914.3433061172</v>
      </c>
      <c r="T1642" s="5">
        <f>VLOOKUP($B1642,'Benchmark Data'!$A:$B,2,FALSE)</f>
        <v>17.36</v>
      </c>
      <c r="U1642" s="12">
        <f t="shared" si="367"/>
        <v>7.5166586923658841E-3</v>
      </c>
      <c r="V1642" s="7">
        <f t="shared" si="368"/>
        <v>4505076842.5685129</v>
      </c>
    </row>
    <row r="1643" spans="1:22" x14ac:dyDescent="0.25">
      <c r="A1643" s="5">
        <f t="shared" si="359"/>
        <v>2008</v>
      </c>
      <c r="B1643" s="6">
        <f t="shared" si="362"/>
        <v>39583</v>
      </c>
      <c r="C1643" s="7">
        <f>MAX(SUMIFS('Filing Data'!$V:$V,'Filing Data'!$D:$D,'Benchmark Value'!$B1643),C1642)</f>
        <v>3995313298.5981975</v>
      </c>
      <c r="D1643" s="7">
        <f>SUMIFS('Filing Data'!$Z:$Z,'Filing Data'!$D:$D,'Benchmark Value'!$B1643)</f>
        <v>0</v>
      </c>
      <c r="E1643" s="16">
        <f t="shared" si="363"/>
        <v>-115500880.00911279</v>
      </c>
      <c r="F1643" s="10">
        <f>SUM(D$11:D1642)</f>
        <v>-107051256.94487154</v>
      </c>
      <c r="G1643" s="10">
        <f t="shared" si="356"/>
        <v>366</v>
      </c>
      <c r="H1643" s="7">
        <f t="shared" si="364"/>
        <v>-315576.17488828633</v>
      </c>
      <c r="I1643" s="16">
        <f>SUMIFS('Filing Data'!$X:$X,'Filing Data'!$D:$D,'Benchmark Value'!$B1643)</f>
        <v>0</v>
      </c>
      <c r="J1643" s="16">
        <f t="shared" si="360"/>
        <v>141156307.4039984</v>
      </c>
      <c r="K1643" s="10">
        <f>SUM(I$11:I1642)</f>
        <v>200197540.60438377</v>
      </c>
      <c r="L1643" s="27">
        <f t="shared" si="357"/>
        <v>366</v>
      </c>
      <c r="M1643" s="7">
        <f t="shared" si="365"/>
        <v>385672.97104917595</v>
      </c>
      <c r="N1643" s="7">
        <f>IF(ISNA(VLOOKUP(B1643,'Distribution Data'!$G:$H,2,FALSE)),0,VLOOKUP(B1643,'Distribution Data'!$G:$H,2,FALSE))</f>
        <v>0</v>
      </c>
      <c r="O1643" s="16">
        <f>IF(ISNA(INDEX($C1642:$C$3618,MATCH(TRUE,INDEX($C1642:$C$3618&lt;&gt;$C1642,0),0))), O1642, INDEX($C1642:$C$3618,MATCH(TRUE,INDEX($C1642:$C$3618&lt;&gt;$C1642,0),0)))</f>
        <v>4195078963.5281072</v>
      </c>
      <c r="P1643" s="16">
        <f t="shared" si="355"/>
        <v>3995313298.5981975</v>
      </c>
      <c r="Q1643" s="27">
        <f t="shared" si="361"/>
        <v>53</v>
      </c>
      <c r="R1643" s="7">
        <f t="shared" si="366"/>
        <v>3769163.4892435796</v>
      </c>
      <c r="S1643" s="7">
        <f t="shared" si="358"/>
        <v>3067914.3433061172</v>
      </c>
      <c r="T1643" s="5">
        <f>VLOOKUP($B1643,'Benchmark Data'!$A:$B,2,FALSE)</f>
        <v>17.559999999999999</v>
      </c>
      <c r="U1643" s="12">
        <f t="shared" si="367"/>
        <v>1.1454878974766386E-2</v>
      </c>
      <c r="V1643" s="7">
        <f t="shared" si="368"/>
        <v>4560046563.8538523</v>
      </c>
    </row>
    <row r="1644" spans="1:22" x14ac:dyDescent="0.25">
      <c r="A1644" s="5">
        <f t="shared" si="359"/>
        <v>2008</v>
      </c>
      <c r="B1644" s="6">
        <f t="shared" si="362"/>
        <v>39584</v>
      </c>
      <c r="C1644" s="7">
        <f>MAX(SUMIFS('Filing Data'!$V:$V,'Filing Data'!$D:$D,'Benchmark Value'!$B1644),C1643)</f>
        <v>3995313298.5981975</v>
      </c>
      <c r="D1644" s="7">
        <f>SUMIFS('Filing Data'!$Z:$Z,'Filing Data'!$D:$D,'Benchmark Value'!$B1644)</f>
        <v>0</v>
      </c>
      <c r="E1644" s="16">
        <f t="shared" si="363"/>
        <v>-115500880.00911279</v>
      </c>
      <c r="F1644" s="10">
        <f>SUM(D$11:D1643)</f>
        <v>-107051256.94487154</v>
      </c>
      <c r="G1644" s="10">
        <f t="shared" si="356"/>
        <v>366</v>
      </c>
      <c r="H1644" s="7">
        <f t="shared" si="364"/>
        <v>-315576.17488828633</v>
      </c>
      <c r="I1644" s="16">
        <f>SUMIFS('Filing Data'!$X:$X,'Filing Data'!$D:$D,'Benchmark Value'!$B1644)</f>
        <v>0</v>
      </c>
      <c r="J1644" s="16">
        <f t="shared" si="360"/>
        <v>141156307.4039984</v>
      </c>
      <c r="K1644" s="10">
        <f>SUM(I$11:I1643)</f>
        <v>200197540.60438377</v>
      </c>
      <c r="L1644" s="27">
        <f t="shared" si="357"/>
        <v>366</v>
      </c>
      <c r="M1644" s="7">
        <f t="shared" si="365"/>
        <v>385672.97104917595</v>
      </c>
      <c r="N1644" s="7">
        <f>IF(ISNA(VLOOKUP(B1644,'Distribution Data'!$G:$H,2,FALSE)),0,VLOOKUP(B1644,'Distribution Data'!$G:$H,2,FALSE))</f>
        <v>0</v>
      </c>
      <c r="O1644" s="16">
        <f>IF(ISNA(INDEX($C1643:$C$3618,MATCH(TRUE,INDEX($C1643:$C$3618&lt;&gt;$C1643,0),0))), O1643, INDEX($C1643:$C$3618,MATCH(TRUE,INDEX($C1643:$C$3618&lt;&gt;$C1643,0),0)))</f>
        <v>4195078963.5281072</v>
      </c>
      <c r="P1644" s="16">
        <f t="shared" si="355"/>
        <v>3995313298.5981975</v>
      </c>
      <c r="Q1644" s="27">
        <f t="shared" si="361"/>
        <v>53</v>
      </c>
      <c r="R1644" s="7">
        <f t="shared" si="366"/>
        <v>3769163.4892435796</v>
      </c>
      <c r="S1644" s="7">
        <f t="shared" si="358"/>
        <v>3067914.3433061172</v>
      </c>
      <c r="T1644" s="5">
        <f>VLOOKUP($B1644,'Benchmark Data'!$A:$B,2,FALSE)</f>
        <v>17.43</v>
      </c>
      <c r="U1644" s="12">
        <f t="shared" si="367"/>
        <v>-7.4307286750410137E-3</v>
      </c>
      <c r="V1644" s="7">
        <f t="shared" si="368"/>
        <v>4529355591.3349152</v>
      </c>
    </row>
    <row r="1645" spans="1:22" x14ac:dyDescent="0.25">
      <c r="A1645" s="5">
        <f t="shared" si="359"/>
        <v>2008</v>
      </c>
      <c r="B1645" s="6">
        <f t="shared" si="362"/>
        <v>39585</v>
      </c>
      <c r="C1645" s="7">
        <f>MAX(SUMIFS('Filing Data'!$V:$V,'Filing Data'!$D:$D,'Benchmark Value'!$B1645),C1644)</f>
        <v>3995313298.5981975</v>
      </c>
      <c r="D1645" s="7">
        <f>SUMIFS('Filing Data'!$Z:$Z,'Filing Data'!$D:$D,'Benchmark Value'!$B1645)</f>
        <v>0</v>
      </c>
      <c r="E1645" s="16">
        <f t="shared" si="363"/>
        <v>-115500880.00911279</v>
      </c>
      <c r="F1645" s="10">
        <f>SUM(D$11:D1644)</f>
        <v>-107051256.94487154</v>
      </c>
      <c r="G1645" s="10">
        <f t="shared" si="356"/>
        <v>366</v>
      </c>
      <c r="H1645" s="7">
        <f t="shared" si="364"/>
        <v>-315576.17488828633</v>
      </c>
      <c r="I1645" s="16">
        <f>SUMIFS('Filing Data'!$X:$X,'Filing Data'!$D:$D,'Benchmark Value'!$B1645)</f>
        <v>0</v>
      </c>
      <c r="J1645" s="16">
        <f t="shared" si="360"/>
        <v>141156307.4039984</v>
      </c>
      <c r="K1645" s="10">
        <f>SUM(I$11:I1644)</f>
        <v>200197540.60438377</v>
      </c>
      <c r="L1645" s="27">
        <f t="shared" si="357"/>
        <v>366</v>
      </c>
      <c r="M1645" s="7">
        <f t="shared" si="365"/>
        <v>385672.97104917595</v>
      </c>
      <c r="N1645" s="7">
        <f>IF(ISNA(VLOOKUP(B1645,'Distribution Data'!$G:$H,2,FALSE)),0,VLOOKUP(B1645,'Distribution Data'!$G:$H,2,FALSE))</f>
        <v>0</v>
      </c>
      <c r="O1645" s="16">
        <f>IF(ISNA(INDEX($C1644:$C$3618,MATCH(TRUE,INDEX($C1644:$C$3618&lt;&gt;$C1644,0),0))), O1644, INDEX($C1644:$C$3618,MATCH(TRUE,INDEX($C1644:$C$3618&lt;&gt;$C1644,0),0)))</f>
        <v>4195078963.5281072</v>
      </c>
      <c r="P1645" s="16">
        <f t="shared" si="355"/>
        <v>3995313298.5981975</v>
      </c>
      <c r="Q1645" s="27">
        <f t="shared" si="361"/>
        <v>53</v>
      </c>
      <c r="R1645" s="7">
        <f t="shared" si="366"/>
        <v>3769163.4892435796</v>
      </c>
      <c r="S1645" s="7">
        <f t="shared" si="358"/>
        <v>3067914.3433061172</v>
      </c>
      <c r="T1645" s="5">
        <f>VLOOKUP($B1645,'Benchmark Data'!$A:$B,2,FALSE)</f>
        <v>17.43</v>
      </c>
      <c r="U1645" s="12">
        <f t="shared" si="367"/>
        <v>0</v>
      </c>
      <c r="V1645" s="7">
        <f t="shared" si="368"/>
        <v>4532423505.6782217</v>
      </c>
    </row>
    <row r="1646" spans="1:22" x14ac:dyDescent="0.25">
      <c r="A1646" s="5">
        <f t="shared" si="359"/>
        <v>2008</v>
      </c>
      <c r="B1646" s="6">
        <f t="shared" si="362"/>
        <v>39586</v>
      </c>
      <c r="C1646" s="7">
        <f>MAX(SUMIFS('Filing Data'!$V:$V,'Filing Data'!$D:$D,'Benchmark Value'!$B1646),C1645)</f>
        <v>3995313298.5981975</v>
      </c>
      <c r="D1646" s="7">
        <f>SUMIFS('Filing Data'!$Z:$Z,'Filing Data'!$D:$D,'Benchmark Value'!$B1646)</f>
        <v>0</v>
      </c>
      <c r="E1646" s="16">
        <f t="shared" si="363"/>
        <v>-115500880.00911279</v>
      </c>
      <c r="F1646" s="10">
        <f>SUM(D$11:D1645)</f>
        <v>-107051256.94487154</v>
      </c>
      <c r="G1646" s="10">
        <f t="shared" si="356"/>
        <v>366</v>
      </c>
      <c r="H1646" s="7">
        <f t="shared" si="364"/>
        <v>-315576.17488828633</v>
      </c>
      <c r="I1646" s="16">
        <f>SUMIFS('Filing Data'!$X:$X,'Filing Data'!$D:$D,'Benchmark Value'!$B1646)</f>
        <v>0</v>
      </c>
      <c r="J1646" s="16">
        <f t="shared" si="360"/>
        <v>141156307.4039984</v>
      </c>
      <c r="K1646" s="10">
        <f>SUM(I$11:I1645)</f>
        <v>200197540.60438377</v>
      </c>
      <c r="L1646" s="27">
        <f t="shared" si="357"/>
        <v>366</v>
      </c>
      <c r="M1646" s="7">
        <f t="shared" si="365"/>
        <v>385672.97104917595</v>
      </c>
      <c r="N1646" s="7">
        <f>IF(ISNA(VLOOKUP(B1646,'Distribution Data'!$G:$H,2,FALSE)),0,VLOOKUP(B1646,'Distribution Data'!$G:$H,2,FALSE))</f>
        <v>0</v>
      </c>
      <c r="O1646" s="16">
        <f>IF(ISNA(INDEX($C1645:$C$3618,MATCH(TRUE,INDEX($C1645:$C$3618&lt;&gt;$C1645,0),0))), O1645, INDEX($C1645:$C$3618,MATCH(TRUE,INDEX($C1645:$C$3618&lt;&gt;$C1645,0),0)))</f>
        <v>4195078963.5281072</v>
      </c>
      <c r="P1646" s="16">
        <f t="shared" si="355"/>
        <v>3995313298.5981975</v>
      </c>
      <c r="Q1646" s="27">
        <f t="shared" si="361"/>
        <v>53</v>
      </c>
      <c r="R1646" s="7">
        <f t="shared" si="366"/>
        <v>3769163.4892435796</v>
      </c>
      <c r="S1646" s="7">
        <f t="shared" si="358"/>
        <v>3067914.3433061172</v>
      </c>
      <c r="T1646" s="5">
        <f>VLOOKUP($B1646,'Benchmark Data'!$A:$B,2,FALSE)</f>
        <v>17.43</v>
      </c>
      <c r="U1646" s="12">
        <f t="shared" si="367"/>
        <v>0</v>
      </c>
      <c r="V1646" s="7">
        <f t="shared" si="368"/>
        <v>4535491420.0215282</v>
      </c>
    </row>
    <row r="1647" spans="1:22" x14ac:dyDescent="0.25">
      <c r="A1647" s="5">
        <f t="shared" si="359"/>
        <v>2008</v>
      </c>
      <c r="B1647" s="6">
        <f t="shared" si="362"/>
        <v>39587</v>
      </c>
      <c r="C1647" s="7">
        <f>MAX(SUMIFS('Filing Data'!$V:$V,'Filing Data'!$D:$D,'Benchmark Value'!$B1647),C1646)</f>
        <v>3995313298.5981975</v>
      </c>
      <c r="D1647" s="7">
        <f>SUMIFS('Filing Data'!$Z:$Z,'Filing Data'!$D:$D,'Benchmark Value'!$B1647)</f>
        <v>0</v>
      </c>
      <c r="E1647" s="16">
        <f t="shared" si="363"/>
        <v>-115500880.00911279</v>
      </c>
      <c r="F1647" s="10">
        <f>SUM(D$11:D1646)</f>
        <v>-107051256.94487154</v>
      </c>
      <c r="G1647" s="10">
        <f t="shared" si="356"/>
        <v>366</v>
      </c>
      <c r="H1647" s="7">
        <f t="shared" si="364"/>
        <v>-315576.17488828633</v>
      </c>
      <c r="I1647" s="16">
        <f>SUMIFS('Filing Data'!$X:$X,'Filing Data'!$D:$D,'Benchmark Value'!$B1647)</f>
        <v>0</v>
      </c>
      <c r="J1647" s="16">
        <f t="shared" si="360"/>
        <v>141156307.4039984</v>
      </c>
      <c r="K1647" s="10">
        <f>SUM(I$11:I1646)</f>
        <v>200197540.60438377</v>
      </c>
      <c r="L1647" s="27">
        <f t="shared" si="357"/>
        <v>366</v>
      </c>
      <c r="M1647" s="7">
        <f t="shared" si="365"/>
        <v>385672.97104917595</v>
      </c>
      <c r="N1647" s="7">
        <f>IF(ISNA(VLOOKUP(B1647,'Distribution Data'!$G:$H,2,FALSE)),0,VLOOKUP(B1647,'Distribution Data'!$G:$H,2,FALSE))</f>
        <v>0</v>
      </c>
      <c r="O1647" s="16">
        <f>IF(ISNA(INDEX($C1646:$C$3618,MATCH(TRUE,INDEX($C1646:$C$3618&lt;&gt;$C1646,0),0))), O1646, INDEX($C1646:$C$3618,MATCH(TRUE,INDEX($C1646:$C$3618&lt;&gt;$C1646,0),0)))</f>
        <v>4195078963.5281072</v>
      </c>
      <c r="P1647" s="16">
        <f t="shared" si="355"/>
        <v>3995313298.5981975</v>
      </c>
      <c r="Q1647" s="27">
        <f t="shared" si="361"/>
        <v>53</v>
      </c>
      <c r="R1647" s="7">
        <f t="shared" si="366"/>
        <v>3769163.4892435796</v>
      </c>
      <c r="S1647" s="7">
        <f t="shared" si="358"/>
        <v>3067914.3433061172</v>
      </c>
      <c r="T1647" s="5">
        <f>VLOOKUP($B1647,'Benchmark Data'!$A:$B,2,FALSE)</f>
        <v>17.45</v>
      </c>
      <c r="U1647" s="12">
        <f t="shared" si="367"/>
        <v>1.1467891165066004E-3</v>
      </c>
      <c r="V1647" s="7">
        <f t="shared" si="368"/>
        <v>4543763570.0734081</v>
      </c>
    </row>
    <row r="1648" spans="1:22" x14ac:dyDescent="0.25">
      <c r="A1648" s="5">
        <f t="shared" si="359"/>
        <v>2008</v>
      </c>
      <c r="B1648" s="6">
        <f t="shared" si="362"/>
        <v>39588</v>
      </c>
      <c r="C1648" s="7">
        <f>MAX(SUMIFS('Filing Data'!$V:$V,'Filing Data'!$D:$D,'Benchmark Value'!$B1648),C1647)</f>
        <v>4195078963.5281072</v>
      </c>
      <c r="D1648" s="7">
        <f>SUMIFS('Filing Data'!$Z:$Z,'Filing Data'!$D:$D,'Benchmark Value'!$B1648)</f>
        <v>0</v>
      </c>
      <c r="E1648" s="16">
        <f t="shared" si="363"/>
        <v>-115500880.00911279</v>
      </c>
      <c r="F1648" s="10">
        <f>SUM(D$11:D1647)</f>
        <v>-107051256.94487154</v>
      </c>
      <c r="G1648" s="10">
        <f t="shared" si="356"/>
        <v>366</v>
      </c>
      <c r="H1648" s="7">
        <f t="shared" si="364"/>
        <v>-315576.17488828633</v>
      </c>
      <c r="I1648" s="16">
        <f>SUMIFS('Filing Data'!$X:$X,'Filing Data'!$D:$D,'Benchmark Value'!$B1648)</f>
        <v>0</v>
      </c>
      <c r="J1648" s="16">
        <f t="shared" si="360"/>
        <v>141156307.4039984</v>
      </c>
      <c r="K1648" s="10">
        <f>SUM(I$11:I1647)</f>
        <v>200197540.60438377</v>
      </c>
      <c r="L1648" s="27">
        <f t="shared" si="357"/>
        <v>366</v>
      </c>
      <c r="M1648" s="7">
        <f t="shared" si="365"/>
        <v>385672.97104917595</v>
      </c>
      <c r="N1648" s="7">
        <f>IF(ISNA(VLOOKUP(B1648,'Distribution Data'!$G:$H,2,FALSE)),0,VLOOKUP(B1648,'Distribution Data'!$G:$H,2,FALSE))</f>
        <v>0</v>
      </c>
      <c r="O1648" s="16">
        <f>IF(ISNA(INDEX($C1647:$C$3618,MATCH(TRUE,INDEX($C1647:$C$3618&lt;&gt;$C1647,0),0))), O1647, INDEX($C1647:$C$3618,MATCH(TRUE,INDEX($C1647:$C$3618&lt;&gt;$C1647,0),0)))</f>
        <v>4195078963.5281072</v>
      </c>
      <c r="P1648" s="16">
        <f t="shared" si="355"/>
        <v>3995313298.5981975</v>
      </c>
      <c r="Q1648" s="27">
        <f t="shared" si="361"/>
        <v>53</v>
      </c>
      <c r="R1648" s="7">
        <f t="shared" si="366"/>
        <v>3769163.4892435796</v>
      </c>
      <c r="S1648" s="7">
        <f t="shared" si="358"/>
        <v>3067914.3433061172</v>
      </c>
      <c r="T1648" s="5">
        <f>VLOOKUP($B1648,'Benchmark Data'!$A:$B,2,FALSE)</f>
        <v>17.2</v>
      </c>
      <c r="U1648" s="12">
        <f t="shared" si="367"/>
        <v>-1.4430264829028783E-2</v>
      </c>
      <c r="V1648" s="7">
        <f t="shared" si="368"/>
        <v>4481734585.1319952</v>
      </c>
    </row>
    <row r="1649" spans="1:22" x14ac:dyDescent="0.25">
      <c r="A1649" s="5">
        <f t="shared" si="359"/>
        <v>2008</v>
      </c>
      <c r="B1649" s="6">
        <f t="shared" si="362"/>
        <v>39589</v>
      </c>
      <c r="C1649" s="7">
        <f>MAX(SUMIFS('Filing Data'!$V:$V,'Filing Data'!$D:$D,'Benchmark Value'!$B1649),C1648)</f>
        <v>4195078963.5281072</v>
      </c>
      <c r="D1649" s="7">
        <f>SUMIFS('Filing Data'!$Z:$Z,'Filing Data'!$D:$D,'Benchmark Value'!$B1649)</f>
        <v>0</v>
      </c>
      <c r="E1649" s="16">
        <f t="shared" si="363"/>
        <v>-115500880.00911279</v>
      </c>
      <c r="F1649" s="10">
        <f>SUM(D$11:D1648)</f>
        <v>-107051256.94487154</v>
      </c>
      <c r="G1649" s="10">
        <f t="shared" si="356"/>
        <v>366</v>
      </c>
      <c r="H1649" s="7">
        <f t="shared" si="364"/>
        <v>-315576.17488828633</v>
      </c>
      <c r="I1649" s="16">
        <f>SUMIFS('Filing Data'!$X:$X,'Filing Data'!$D:$D,'Benchmark Value'!$B1649)</f>
        <v>0</v>
      </c>
      <c r="J1649" s="16">
        <f t="shared" si="360"/>
        <v>141156307.4039984</v>
      </c>
      <c r="K1649" s="10">
        <f>SUM(I$11:I1648)</f>
        <v>200197540.60438377</v>
      </c>
      <c r="L1649" s="27">
        <f t="shared" si="357"/>
        <v>366</v>
      </c>
      <c r="M1649" s="7">
        <f t="shared" si="365"/>
        <v>385672.97104917595</v>
      </c>
      <c r="N1649" s="7">
        <f>IF(ISNA(VLOOKUP(B1649,'Distribution Data'!$G:$H,2,FALSE)),0,VLOOKUP(B1649,'Distribution Data'!$G:$H,2,FALSE))</f>
        <v>0</v>
      </c>
      <c r="O1649" s="16">
        <f>IF(ISNA(INDEX($C1648:$C$3618,MATCH(TRUE,INDEX($C1648:$C$3618&lt;&gt;$C1648,0),0))), O1648, INDEX($C1648:$C$3618,MATCH(TRUE,INDEX($C1648:$C$3618&lt;&gt;$C1648,0),0)))</f>
        <v>4294961795.9930625</v>
      </c>
      <c r="P1649" s="16">
        <f t="shared" si="355"/>
        <v>4195078963.5281072</v>
      </c>
      <c r="Q1649" s="27">
        <f t="shared" si="361"/>
        <v>87</v>
      </c>
      <c r="R1649" s="7">
        <f t="shared" si="366"/>
        <v>1148078.5340799463</v>
      </c>
      <c r="S1649" s="7">
        <f t="shared" si="358"/>
        <v>446829.38814248407</v>
      </c>
      <c r="T1649" s="5">
        <f>VLOOKUP($B1649,'Benchmark Data'!$A:$B,2,FALSE)</f>
        <v>16.82</v>
      </c>
      <c r="U1649" s="12">
        <f t="shared" si="367"/>
        <v>-2.2340729274605266E-2</v>
      </c>
      <c r="V1649" s="7">
        <f t="shared" si="368"/>
        <v>4383166348.1044312</v>
      </c>
    </row>
    <row r="1650" spans="1:22" x14ac:dyDescent="0.25">
      <c r="A1650" s="5">
        <f t="shared" si="359"/>
        <v>2008</v>
      </c>
      <c r="B1650" s="6">
        <f t="shared" si="362"/>
        <v>39590</v>
      </c>
      <c r="C1650" s="7">
        <f>MAX(SUMIFS('Filing Data'!$V:$V,'Filing Data'!$D:$D,'Benchmark Value'!$B1650),C1649)</f>
        <v>4195078963.5281072</v>
      </c>
      <c r="D1650" s="7">
        <f>SUMIFS('Filing Data'!$Z:$Z,'Filing Data'!$D:$D,'Benchmark Value'!$B1650)</f>
        <v>0</v>
      </c>
      <c r="E1650" s="16">
        <f t="shared" si="363"/>
        <v>-115500880.00911279</v>
      </c>
      <c r="F1650" s="10">
        <f>SUM(D$11:D1649)</f>
        <v>-107051256.94487154</v>
      </c>
      <c r="G1650" s="10">
        <f t="shared" si="356"/>
        <v>366</v>
      </c>
      <c r="H1650" s="7">
        <f t="shared" si="364"/>
        <v>-315576.17488828633</v>
      </c>
      <c r="I1650" s="16">
        <f>SUMIFS('Filing Data'!$X:$X,'Filing Data'!$D:$D,'Benchmark Value'!$B1650)</f>
        <v>0</v>
      </c>
      <c r="J1650" s="16">
        <f t="shared" si="360"/>
        <v>141156307.4039984</v>
      </c>
      <c r="K1650" s="10">
        <f>SUM(I$11:I1649)</f>
        <v>200197540.60438377</v>
      </c>
      <c r="L1650" s="27">
        <f t="shared" si="357"/>
        <v>366</v>
      </c>
      <c r="M1650" s="7">
        <f t="shared" si="365"/>
        <v>385672.97104917595</v>
      </c>
      <c r="N1650" s="7">
        <f>IF(ISNA(VLOOKUP(B1650,'Distribution Data'!$G:$H,2,FALSE)),0,VLOOKUP(B1650,'Distribution Data'!$G:$H,2,FALSE))</f>
        <v>0</v>
      </c>
      <c r="O1650" s="16">
        <f>IF(ISNA(INDEX($C1649:$C$3618,MATCH(TRUE,INDEX($C1649:$C$3618&lt;&gt;$C1649,0),0))), O1649, INDEX($C1649:$C$3618,MATCH(TRUE,INDEX($C1649:$C$3618&lt;&gt;$C1649,0),0)))</f>
        <v>4294961795.9930625</v>
      </c>
      <c r="P1650" s="16">
        <f t="shared" si="355"/>
        <v>4195078963.5281072</v>
      </c>
      <c r="Q1650" s="27">
        <f t="shared" si="361"/>
        <v>87</v>
      </c>
      <c r="R1650" s="7">
        <f t="shared" si="366"/>
        <v>1148078.5340799463</v>
      </c>
      <c r="S1650" s="7">
        <f t="shared" si="358"/>
        <v>446829.38814248407</v>
      </c>
      <c r="T1650" s="5">
        <f>VLOOKUP($B1650,'Benchmark Data'!$A:$B,2,FALSE)</f>
        <v>16.72</v>
      </c>
      <c r="U1650" s="12">
        <f t="shared" si="367"/>
        <v>-5.9630468882465246E-3</v>
      </c>
      <c r="V1650" s="7">
        <f t="shared" si="368"/>
        <v>4357553924.5311918</v>
      </c>
    </row>
    <row r="1651" spans="1:22" x14ac:dyDescent="0.25">
      <c r="A1651" s="5">
        <f t="shared" si="359"/>
        <v>2008</v>
      </c>
      <c r="B1651" s="6">
        <f t="shared" si="362"/>
        <v>39591</v>
      </c>
      <c r="C1651" s="7">
        <f>MAX(SUMIFS('Filing Data'!$V:$V,'Filing Data'!$D:$D,'Benchmark Value'!$B1651),C1650)</f>
        <v>4195078963.5281072</v>
      </c>
      <c r="D1651" s="7">
        <f>SUMIFS('Filing Data'!$Z:$Z,'Filing Data'!$D:$D,'Benchmark Value'!$B1651)</f>
        <v>0</v>
      </c>
      <c r="E1651" s="16">
        <f t="shared" si="363"/>
        <v>-115500880.00911279</v>
      </c>
      <c r="F1651" s="10">
        <f>SUM(D$11:D1650)</f>
        <v>-107051256.94487154</v>
      </c>
      <c r="G1651" s="10">
        <f t="shared" si="356"/>
        <v>366</v>
      </c>
      <c r="H1651" s="7">
        <f t="shared" si="364"/>
        <v>-315576.17488828633</v>
      </c>
      <c r="I1651" s="16">
        <f>SUMIFS('Filing Data'!$X:$X,'Filing Data'!$D:$D,'Benchmark Value'!$B1651)</f>
        <v>0</v>
      </c>
      <c r="J1651" s="16">
        <f t="shared" si="360"/>
        <v>141156307.4039984</v>
      </c>
      <c r="K1651" s="10">
        <f>SUM(I$11:I1650)</f>
        <v>200197540.60438377</v>
      </c>
      <c r="L1651" s="27">
        <f t="shared" si="357"/>
        <v>366</v>
      </c>
      <c r="M1651" s="7">
        <f t="shared" si="365"/>
        <v>385672.97104917595</v>
      </c>
      <c r="N1651" s="7">
        <f>IF(ISNA(VLOOKUP(B1651,'Distribution Data'!$G:$H,2,FALSE)),0,VLOOKUP(B1651,'Distribution Data'!$G:$H,2,FALSE))</f>
        <v>0</v>
      </c>
      <c r="O1651" s="16">
        <f>IF(ISNA(INDEX($C1650:$C$3618,MATCH(TRUE,INDEX($C1650:$C$3618&lt;&gt;$C1650,0),0))), O1650, INDEX($C1650:$C$3618,MATCH(TRUE,INDEX($C1650:$C$3618&lt;&gt;$C1650,0),0)))</f>
        <v>4294961795.9930625</v>
      </c>
      <c r="P1651" s="16">
        <f t="shared" si="355"/>
        <v>4195078963.5281072</v>
      </c>
      <c r="Q1651" s="27">
        <f t="shared" si="361"/>
        <v>87</v>
      </c>
      <c r="R1651" s="7">
        <f t="shared" si="366"/>
        <v>1148078.5340799463</v>
      </c>
      <c r="S1651" s="7">
        <f t="shared" si="358"/>
        <v>446829.38814248407</v>
      </c>
      <c r="T1651" s="5">
        <f>VLOOKUP($B1651,'Benchmark Data'!$A:$B,2,FALSE)</f>
        <v>16.62</v>
      </c>
      <c r="U1651" s="12">
        <f t="shared" si="367"/>
        <v>-5.9988182292532678E-3</v>
      </c>
      <c r="V1651" s="7">
        <f t="shared" si="368"/>
        <v>4331938828.5333834</v>
      </c>
    </row>
    <row r="1652" spans="1:22" x14ac:dyDescent="0.25">
      <c r="A1652" s="5">
        <f t="shared" si="359"/>
        <v>2008</v>
      </c>
      <c r="B1652" s="6">
        <f t="shared" si="362"/>
        <v>39592</v>
      </c>
      <c r="C1652" s="7">
        <f>MAX(SUMIFS('Filing Data'!$V:$V,'Filing Data'!$D:$D,'Benchmark Value'!$B1652),C1651)</f>
        <v>4195078963.5281072</v>
      </c>
      <c r="D1652" s="7">
        <f>SUMIFS('Filing Data'!$Z:$Z,'Filing Data'!$D:$D,'Benchmark Value'!$B1652)</f>
        <v>0</v>
      </c>
      <c r="E1652" s="16">
        <f t="shared" si="363"/>
        <v>-115500880.00911279</v>
      </c>
      <c r="F1652" s="10">
        <f>SUM(D$11:D1651)</f>
        <v>-107051256.94487154</v>
      </c>
      <c r="G1652" s="10">
        <f t="shared" si="356"/>
        <v>366</v>
      </c>
      <c r="H1652" s="7">
        <f t="shared" si="364"/>
        <v>-315576.17488828633</v>
      </c>
      <c r="I1652" s="16">
        <f>SUMIFS('Filing Data'!$X:$X,'Filing Data'!$D:$D,'Benchmark Value'!$B1652)</f>
        <v>0</v>
      </c>
      <c r="J1652" s="16">
        <f t="shared" si="360"/>
        <v>141156307.4039984</v>
      </c>
      <c r="K1652" s="10">
        <f>SUM(I$11:I1651)</f>
        <v>200197540.60438377</v>
      </c>
      <c r="L1652" s="27">
        <f t="shared" si="357"/>
        <v>366</v>
      </c>
      <c r="M1652" s="7">
        <f t="shared" si="365"/>
        <v>385672.97104917595</v>
      </c>
      <c r="N1652" s="7">
        <f>IF(ISNA(VLOOKUP(B1652,'Distribution Data'!$G:$H,2,FALSE)),0,VLOOKUP(B1652,'Distribution Data'!$G:$H,2,FALSE))</f>
        <v>0</v>
      </c>
      <c r="O1652" s="16">
        <f>IF(ISNA(INDEX($C1651:$C$3618,MATCH(TRUE,INDEX($C1651:$C$3618&lt;&gt;$C1651,0),0))), O1651, INDEX($C1651:$C$3618,MATCH(TRUE,INDEX($C1651:$C$3618&lt;&gt;$C1651,0),0)))</f>
        <v>4294961795.9930625</v>
      </c>
      <c r="P1652" s="16">
        <f t="shared" si="355"/>
        <v>4195078963.5281072</v>
      </c>
      <c r="Q1652" s="27">
        <f t="shared" si="361"/>
        <v>87</v>
      </c>
      <c r="R1652" s="7">
        <f t="shared" si="366"/>
        <v>1148078.5340799463</v>
      </c>
      <c r="S1652" s="7">
        <f t="shared" si="358"/>
        <v>446829.38814248407</v>
      </c>
      <c r="T1652" s="5">
        <f>VLOOKUP($B1652,'Benchmark Data'!$A:$B,2,FALSE)</f>
        <v>16.62</v>
      </c>
      <c r="U1652" s="12">
        <f t="shared" si="367"/>
        <v>0</v>
      </c>
      <c r="V1652" s="7">
        <f t="shared" si="368"/>
        <v>4332385657.921526</v>
      </c>
    </row>
    <row r="1653" spans="1:22" x14ac:dyDescent="0.25">
      <c r="A1653" s="5">
        <f t="shared" si="359"/>
        <v>2008</v>
      </c>
      <c r="B1653" s="6">
        <f t="shared" si="362"/>
        <v>39593</v>
      </c>
      <c r="C1653" s="7">
        <f>MAX(SUMIFS('Filing Data'!$V:$V,'Filing Data'!$D:$D,'Benchmark Value'!$B1653),C1652)</f>
        <v>4195078963.5281072</v>
      </c>
      <c r="D1653" s="7">
        <f>SUMIFS('Filing Data'!$Z:$Z,'Filing Data'!$D:$D,'Benchmark Value'!$B1653)</f>
        <v>0</v>
      </c>
      <c r="E1653" s="16">
        <f t="shared" si="363"/>
        <v>-115500880.00911279</v>
      </c>
      <c r="F1653" s="10">
        <f>SUM(D$11:D1652)</f>
        <v>-107051256.94487154</v>
      </c>
      <c r="G1653" s="10">
        <f t="shared" si="356"/>
        <v>366</v>
      </c>
      <c r="H1653" s="7">
        <f t="shared" si="364"/>
        <v>-315576.17488828633</v>
      </c>
      <c r="I1653" s="16">
        <f>SUMIFS('Filing Data'!$X:$X,'Filing Data'!$D:$D,'Benchmark Value'!$B1653)</f>
        <v>0</v>
      </c>
      <c r="J1653" s="16">
        <f t="shared" si="360"/>
        <v>141156307.4039984</v>
      </c>
      <c r="K1653" s="10">
        <f>SUM(I$11:I1652)</f>
        <v>200197540.60438377</v>
      </c>
      <c r="L1653" s="27">
        <f t="shared" si="357"/>
        <v>366</v>
      </c>
      <c r="M1653" s="7">
        <f t="shared" si="365"/>
        <v>385672.97104917595</v>
      </c>
      <c r="N1653" s="7">
        <f>IF(ISNA(VLOOKUP(B1653,'Distribution Data'!$G:$H,2,FALSE)),0,VLOOKUP(B1653,'Distribution Data'!$G:$H,2,FALSE))</f>
        <v>0</v>
      </c>
      <c r="O1653" s="16">
        <f>IF(ISNA(INDEX($C1652:$C$3618,MATCH(TRUE,INDEX($C1652:$C$3618&lt;&gt;$C1652,0),0))), O1652, INDEX($C1652:$C$3618,MATCH(TRUE,INDEX($C1652:$C$3618&lt;&gt;$C1652,0),0)))</f>
        <v>4294961795.9930625</v>
      </c>
      <c r="P1653" s="16">
        <f t="shared" si="355"/>
        <v>4195078963.5281072</v>
      </c>
      <c r="Q1653" s="27">
        <f t="shared" si="361"/>
        <v>87</v>
      </c>
      <c r="R1653" s="7">
        <f t="shared" si="366"/>
        <v>1148078.5340799463</v>
      </c>
      <c r="S1653" s="7">
        <f t="shared" si="358"/>
        <v>446829.38814248407</v>
      </c>
      <c r="T1653" s="5">
        <f>VLOOKUP($B1653,'Benchmark Data'!$A:$B,2,FALSE)</f>
        <v>16.62</v>
      </c>
      <c r="U1653" s="12">
        <f t="shared" si="367"/>
        <v>0</v>
      </c>
      <c r="V1653" s="7">
        <f t="shared" si="368"/>
        <v>4332832487.3096685</v>
      </c>
    </row>
    <row r="1654" spans="1:22" x14ac:dyDescent="0.25">
      <c r="A1654" s="5">
        <f t="shared" si="359"/>
        <v>2008</v>
      </c>
      <c r="B1654" s="6">
        <f t="shared" si="362"/>
        <v>39594</v>
      </c>
      <c r="C1654" s="7">
        <f>MAX(SUMIFS('Filing Data'!$V:$V,'Filing Data'!$D:$D,'Benchmark Value'!$B1654),C1653)</f>
        <v>4195078963.5281072</v>
      </c>
      <c r="D1654" s="7">
        <f>SUMIFS('Filing Data'!$Z:$Z,'Filing Data'!$D:$D,'Benchmark Value'!$B1654)</f>
        <v>0</v>
      </c>
      <c r="E1654" s="16">
        <f t="shared" si="363"/>
        <v>-115500880.00911279</v>
      </c>
      <c r="F1654" s="10">
        <f>SUM(D$11:D1653)</f>
        <v>-107051256.94487154</v>
      </c>
      <c r="G1654" s="10">
        <f t="shared" si="356"/>
        <v>366</v>
      </c>
      <c r="H1654" s="7">
        <f t="shared" si="364"/>
        <v>-315576.17488828633</v>
      </c>
      <c r="I1654" s="16">
        <f>SUMIFS('Filing Data'!$X:$X,'Filing Data'!$D:$D,'Benchmark Value'!$B1654)</f>
        <v>0</v>
      </c>
      <c r="J1654" s="16">
        <f t="shared" si="360"/>
        <v>141156307.4039984</v>
      </c>
      <c r="K1654" s="10">
        <f>SUM(I$11:I1653)</f>
        <v>200197540.60438377</v>
      </c>
      <c r="L1654" s="27">
        <f t="shared" si="357"/>
        <v>366</v>
      </c>
      <c r="M1654" s="7">
        <f t="shared" si="365"/>
        <v>385672.97104917595</v>
      </c>
      <c r="N1654" s="7">
        <f>IF(ISNA(VLOOKUP(B1654,'Distribution Data'!$G:$H,2,FALSE)),0,VLOOKUP(B1654,'Distribution Data'!$G:$H,2,FALSE))</f>
        <v>0</v>
      </c>
      <c r="O1654" s="16">
        <f>IF(ISNA(INDEX($C1653:$C$3618,MATCH(TRUE,INDEX($C1653:$C$3618&lt;&gt;$C1653,0),0))), O1653, INDEX($C1653:$C$3618,MATCH(TRUE,INDEX($C1653:$C$3618&lt;&gt;$C1653,0),0)))</f>
        <v>4294961795.9930625</v>
      </c>
      <c r="P1654" s="16">
        <f t="shared" si="355"/>
        <v>4195078963.5281072</v>
      </c>
      <c r="Q1654" s="27">
        <f t="shared" si="361"/>
        <v>87</v>
      </c>
      <c r="R1654" s="7">
        <f t="shared" si="366"/>
        <v>1148078.5340799463</v>
      </c>
      <c r="S1654" s="7">
        <f t="shared" si="358"/>
        <v>446829.38814248407</v>
      </c>
      <c r="T1654" s="5">
        <f>VLOOKUP($B1654,'Benchmark Data'!$A:$B,2,FALSE)</f>
        <v>16.62</v>
      </c>
      <c r="U1654" s="12">
        <f t="shared" si="367"/>
        <v>0</v>
      </c>
      <c r="V1654" s="7">
        <f t="shared" si="368"/>
        <v>4333279316.6978111</v>
      </c>
    </row>
    <row r="1655" spans="1:22" x14ac:dyDescent="0.25">
      <c r="A1655" s="5">
        <f t="shared" si="359"/>
        <v>2008</v>
      </c>
      <c r="B1655" s="6">
        <f t="shared" si="362"/>
        <v>39595</v>
      </c>
      <c r="C1655" s="7">
        <f>MAX(SUMIFS('Filing Data'!$V:$V,'Filing Data'!$D:$D,'Benchmark Value'!$B1655),C1654)</f>
        <v>4195078963.5281072</v>
      </c>
      <c r="D1655" s="7">
        <f>SUMIFS('Filing Data'!$Z:$Z,'Filing Data'!$D:$D,'Benchmark Value'!$B1655)</f>
        <v>0</v>
      </c>
      <c r="E1655" s="16">
        <f t="shared" si="363"/>
        <v>-115500880.00911279</v>
      </c>
      <c r="F1655" s="10">
        <f>SUM(D$11:D1654)</f>
        <v>-107051256.94487154</v>
      </c>
      <c r="G1655" s="10">
        <f t="shared" si="356"/>
        <v>366</v>
      </c>
      <c r="H1655" s="7">
        <f t="shared" si="364"/>
        <v>-315576.17488828633</v>
      </c>
      <c r="I1655" s="16">
        <f>SUMIFS('Filing Data'!$X:$X,'Filing Data'!$D:$D,'Benchmark Value'!$B1655)</f>
        <v>0</v>
      </c>
      <c r="J1655" s="16">
        <f t="shared" si="360"/>
        <v>141156307.4039984</v>
      </c>
      <c r="K1655" s="10">
        <f>SUM(I$11:I1654)</f>
        <v>200197540.60438377</v>
      </c>
      <c r="L1655" s="27">
        <f t="shared" si="357"/>
        <v>366</v>
      </c>
      <c r="M1655" s="7">
        <f t="shared" si="365"/>
        <v>385672.97104917595</v>
      </c>
      <c r="N1655" s="7">
        <f>IF(ISNA(VLOOKUP(B1655,'Distribution Data'!$G:$H,2,FALSE)),0,VLOOKUP(B1655,'Distribution Data'!$G:$H,2,FALSE))</f>
        <v>0</v>
      </c>
      <c r="O1655" s="16">
        <f>IF(ISNA(INDEX($C1654:$C$3618,MATCH(TRUE,INDEX($C1654:$C$3618&lt;&gt;$C1654,0),0))), O1654, INDEX($C1654:$C$3618,MATCH(TRUE,INDEX($C1654:$C$3618&lt;&gt;$C1654,0),0)))</f>
        <v>4294961795.9930625</v>
      </c>
      <c r="P1655" s="16">
        <f t="shared" si="355"/>
        <v>4195078963.5281072</v>
      </c>
      <c r="Q1655" s="27">
        <f t="shared" si="361"/>
        <v>87</v>
      </c>
      <c r="R1655" s="7">
        <f t="shared" si="366"/>
        <v>1148078.5340799463</v>
      </c>
      <c r="S1655" s="7">
        <f t="shared" si="358"/>
        <v>446829.38814248407</v>
      </c>
      <c r="T1655" s="5">
        <f>VLOOKUP($B1655,'Benchmark Data'!$A:$B,2,FALSE)</f>
        <v>16.87</v>
      </c>
      <c r="U1655" s="12">
        <f t="shared" si="367"/>
        <v>1.4930107130574719E-2</v>
      </c>
      <c r="V1655" s="7">
        <f t="shared" si="368"/>
        <v>4398907844.5922384</v>
      </c>
    </row>
    <row r="1656" spans="1:22" x14ac:dyDescent="0.25">
      <c r="A1656" s="5">
        <f t="shared" si="359"/>
        <v>2008</v>
      </c>
      <c r="B1656" s="6">
        <f t="shared" si="362"/>
        <v>39596</v>
      </c>
      <c r="C1656" s="7">
        <f>MAX(SUMIFS('Filing Data'!$V:$V,'Filing Data'!$D:$D,'Benchmark Value'!$B1656),C1655)</f>
        <v>4195078963.5281072</v>
      </c>
      <c r="D1656" s="7">
        <f>SUMIFS('Filing Data'!$Z:$Z,'Filing Data'!$D:$D,'Benchmark Value'!$B1656)</f>
        <v>0</v>
      </c>
      <c r="E1656" s="16">
        <f t="shared" si="363"/>
        <v>-115500880.00911279</v>
      </c>
      <c r="F1656" s="10">
        <f>SUM(D$11:D1655)</f>
        <v>-107051256.94487154</v>
      </c>
      <c r="G1656" s="10">
        <f t="shared" si="356"/>
        <v>366</v>
      </c>
      <c r="H1656" s="7">
        <f t="shared" si="364"/>
        <v>-315576.17488828633</v>
      </c>
      <c r="I1656" s="16">
        <f>SUMIFS('Filing Data'!$X:$X,'Filing Data'!$D:$D,'Benchmark Value'!$B1656)</f>
        <v>0</v>
      </c>
      <c r="J1656" s="16">
        <f t="shared" si="360"/>
        <v>141156307.4039984</v>
      </c>
      <c r="K1656" s="10">
        <f>SUM(I$11:I1655)</f>
        <v>200197540.60438377</v>
      </c>
      <c r="L1656" s="27">
        <f t="shared" si="357"/>
        <v>366</v>
      </c>
      <c r="M1656" s="7">
        <f t="shared" si="365"/>
        <v>385672.97104917595</v>
      </c>
      <c r="N1656" s="7">
        <f>IF(ISNA(VLOOKUP(B1656,'Distribution Data'!$G:$H,2,FALSE)),0,VLOOKUP(B1656,'Distribution Data'!$G:$H,2,FALSE))</f>
        <v>0</v>
      </c>
      <c r="O1656" s="16">
        <f>IF(ISNA(INDEX($C1655:$C$3618,MATCH(TRUE,INDEX($C1655:$C$3618&lt;&gt;$C1655,0),0))), O1655, INDEX($C1655:$C$3618,MATCH(TRUE,INDEX($C1655:$C$3618&lt;&gt;$C1655,0),0)))</f>
        <v>4294961795.9930625</v>
      </c>
      <c r="P1656" s="16">
        <f t="shared" si="355"/>
        <v>4195078963.5281072</v>
      </c>
      <c r="Q1656" s="27">
        <f t="shared" si="361"/>
        <v>87</v>
      </c>
      <c r="R1656" s="7">
        <f t="shared" si="366"/>
        <v>1148078.5340799463</v>
      </c>
      <c r="S1656" s="7">
        <f t="shared" si="358"/>
        <v>446829.38814248407</v>
      </c>
      <c r="T1656" s="5">
        <f>VLOOKUP($B1656,'Benchmark Data'!$A:$B,2,FALSE)</f>
        <v>16.88</v>
      </c>
      <c r="U1656" s="12">
        <f t="shared" si="367"/>
        <v>5.9259260993389936E-4</v>
      </c>
      <c r="V1656" s="7">
        <f t="shared" si="368"/>
        <v>4401962206.7868958</v>
      </c>
    </row>
    <row r="1657" spans="1:22" x14ac:dyDescent="0.25">
      <c r="A1657" s="5">
        <f t="shared" si="359"/>
        <v>2008</v>
      </c>
      <c r="B1657" s="6">
        <f t="shared" si="362"/>
        <v>39597</v>
      </c>
      <c r="C1657" s="7">
        <f>MAX(SUMIFS('Filing Data'!$V:$V,'Filing Data'!$D:$D,'Benchmark Value'!$B1657),C1656)</f>
        <v>4195078963.5281072</v>
      </c>
      <c r="D1657" s="7">
        <f>SUMIFS('Filing Data'!$Z:$Z,'Filing Data'!$D:$D,'Benchmark Value'!$B1657)</f>
        <v>0</v>
      </c>
      <c r="E1657" s="16">
        <f t="shared" si="363"/>
        <v>-115500880.00911279</v>
      </c>
      <c r="F1657" s="10">
        <f>SUM(D$11:D1656)</f>
        <v>-107051256.94487154</v>
      </c>
      <c r="G1657" s="10">
        <f t="shared" si="356"/>
        <v>366</v>
      </c>
      <c r="H1657" s="7">
        <f t="shared" si="364"/>
        <v>-315576.17488828633</v>
      </c>
      <c r="I1657" s="16">
        <f>SUMIFS('Filing Data'!$X:$X,'Filing Data'!$D:$D,'Benchmark Value'!$B1657)</f>
        <v>0</v>
      </c>
      <c r="J1657" s="16">
        <f t="shared" si="360"/>
        <v>141156307.4039984</v>
      </c>
      <c r="K1657" s="10">
        <f>SUM(I$11:I1656)</f>
        <v>200197540.60438377</v>
      </c>
      <c r="L1657" s="27">
        <f t="shared" si="357"/>
        <v>366</v>
      </c>
      <c r="M1657" s="7">
        <f t="shared" si="365"/>
        <v>385672.97104917595</v>
      </c>
      <c r="N1657" s="7">
        <f>IF(ISNA(VLOOKUP(B1657,'Distribution Data'!$G:$H,2,FALSE)),0,VLOOKUP(B1657,'Distribution Data'!$G:$H,2,FALSE))</f>
        <v>0</v>
      </c>
      <c r="O1657" s="16">
        <f>IF(ISNA(INDEX($C1656:$C$3618,MATCH(TRUE,INDEX($C1656:$C$3618&lt;&gt;$C1656,0),0))), O1656, INDEX($C1656:$C$3618,MATCH(TRUE,INDEX($C1656:$C$3618&lt;&gt;$C1656,0),0)))</f>
        <v>4294961795.9930625</v>
      </c>
      <c r="P1657" s="16">
        <f t="shared" si="355"/>
        <v>4195078963.5281072</v>
      </c>
      <c r="Q1657" s="27">
        <f t="shared" si="361"/>
        <v>87</v>
      </c>
      <c r="R1657" s="7">
        <f t="shared" si="366"/>
        <v>1148078.5340799463</v>
      </c>
      <c r="S1657" s="7">
        <f t="shared" si="358"/>
        <v>446829.38814248407</v>
      </c>
      <c r="T1657" s="5">
        <f>VLOOKUP($B1657,'Benchmark Data'!$A:$B,2,FALSE)</f>
        <v>17.079999999999998</v>
      </c>
      <c r="U1657" s="12">
        <f t="shared" si="367"/>
        <v>1.1778699192612705E-2</v>
      </c>
      <c r="V1657" s="7">
        <f t="shared" si="368"/>
        <v>4454564986.4924183</v>
      </c>
    </row>
    <row r="1658" spans="1:22" x14ac:dyDescent="0.25">
      <c r="A1658" s="5">
        <f t="shared" si="359"/>
        <v>2008</v>
      </c>
      <c r="B1658" s="6">
        <f t="shared" si="362"/>
        <v>39598</v>
      </c>
      <c r="C1658" s="7">
        <f>MAX(SUMIFS('Filing Data'!$V:$V,'Filing Data'!$D:$D,'Benchmark Value'!$B1658),C1657)</f>
        <v>4195078963.5281072</v>
      </c>
      <c r="D1658" s="7">
        <f>SUMIFS('Filing Data'!$Z:$Z,'Filing Data'!$D:$D,'Benchmark Value'!$B1658)</f>
        <v>0</v>
      </c>
      <c r="E1658" s="16">
        <f t="shared" si="363"/>
        <v>-115500880.00911279</v>
      </c>
      <c r="F1658" s="10">
        <f>SUM(D$11:D1657)</f>
        <v>-107051256.94487154</v>
      </c>
      <c r="G1658" s="10">
        <f t="shared" si="356"/>
        <v>366</v>
      </c>
      <c r="H1658" s="7">
        <f t="shared" si="364"/>
        <v>-315576.17488828633</v>
      </c>
      <c r="I1658" s="16">
        <f>SUMIFS('Filing Data'!$X:$X,'Filing Data'!$D:$D,'Benchmark Value'!$B1658)</f>
        <v>0</v>
      </c>
      <c r="J1658" s="16">
        <f t="shared" si="360"/>
        <v>141156307.4039984</v>
      </c>
      <c r="K1658" s="10">
        <f>SUM(I$11:I1657)</f>
        <v>200197540.60438377</v>
      </c>
      <c r="L1658" s="27">
        <f t="shared" si="357"/>
        <v>366</v>
      </c>
      <c r="M1658" s="7">
        <f t="shared" si="365"/>
        <v>385672.97104917595</v>
      </c>
      <c r="N1658" s="7">
        <f>IF(ISNA(VLOOKUP(B1658,'Distribution Data'!$G:$H,2,FALSE)),0,VLOOKUP(B1658,'Distribution Data'!$G:$H,2,FALSE))</f>
        <v>0</v>
      </c>
      <c r="O1658" s="16">
        <f>IF(ISNA(INDEX($C1657:$C$3618,MATCH(TRUE,INDEX($C1657:$C$3618&lt;&gt;$C1657,0),0))), O1657, INDEX($C1657:$C$3618,MATCH(TRUE,INDEX($C1657:$C$3618&lt;&gt;$C1657,0),0)))</f>
        <v>4294961795.9930625</v>
      </c>
      <c r="P1658" s="16">
        <f t="shared" si="355"/>
        <v>4195078963.5281072</v>
      </c>
      <c r="Q1658" s="27">
        <f t="shared" si="361"/>
        <v>87</v>
      </c>
      <c r="R1658" s="7">
        <f t="shared" si="366"/>
        <v>1148078.5340799463</v>
      </c>
      <c r="S1658" s="7">
        <f t="shared" si="358"/>
        <v>446829.38814248407</v>
      </c>
      <c r="T1658" s="5">
        <f>VLOOKUP($B1658,'Benchmark Data'!$A:$B,2,FALSE)</f>
        <v>16.97</v>
      </c>
      <c r="U1658" s="12">
        <f t="shared" si="367"/>
        <v>-6.4611091142888089E-3</v>
      </c>
      <c r="V1658" s="7">
        <f t="shared" si="368"/>
        <v>4426323165.4991693</v>
      </c>
    </row>
    <row r="1659" spans="1:22" x14ac:dyDescent="0.25">
      <c r="A1659" s="5">
        <f t="shared" si="359"/>
        <v>2008</v>
      </c>
      <c r="B1659" s="6">
        <f t="shared" si="362"/>
        <v>39599</v>
      </c>
      <c r="C1659" s="7">
        <f>MAX(SUMIFS('Filing Data'!$V:$V,'Filing Data'!$D:$D,'Benchmark Value'!$B1659),C1658)</f>
        <v>4195078963.5281072</v>
      </c>
      <c r="D1659" s="7">
        <f>SUMIFS('Filing Data'!$Z:$Z,'Filing Data'!$D:$D,'Benchmark Value'!$B1659)</f>
        <v>0</v>
      </c>
      <c r="E1659" s="16">
        <f t="shared" si="363"/>
        <v>-115500880.00911279</v>
      </c>
      <c r="F1659" s="10">
        <f>SUM(D$11:D1658)</f>
        <v>-107051256.94487154</v>
      </c>
      <c r="G1659" s="10">
        <f t="shared" si="356"/>
        <v>366</v>
      </c>
      <c r="H1659" s="7">
        <f t="shared" si="364"/>
        <v>-315576.17488828633</v>
      </c>
      <c r="I1659" s="16">
        <f>SUMIFS('Filing Data'!$X:$X,'Filing Data'!$D:$D,'Benchmark Value'!$B1659)</f>
        <v>0</v>
      </c>
      <c r="J1659" s="16">
        <f t="shared" si="360"/>
        <v>141156307.4039984</v>
      </c>
      <c r="K1659" s="10">
        <f>SUM(I$11:I1658)</f>
        <v>200197540.60438377</v>
      </c>
      <c r="L1659" s="27">
        <f t="shared" si="357"/>
        <v>366</v>
      </c>
      <c r="M1659" s="7">
        <f t="shared" si="365"/>
        <v>385672.97104917595</v>
      </c>
      <c r="N1659" s="7">
        <f>IF(ISNA(VLOOKUP(B1659,'Distribution Data'!$G:$H,2,FALSE)),0,VLOOKUP(B1659,'Distribution Data'!$G:$H,2,FALSE))</f>
        <v>0</v>
      </c>
      <c r="O1659" s="16">
        <f>IF(ISNA(INDEX($C1658:$C$3618,MATCH(TRUE,INDEX($C1658:$C$3618&lt;&gt;$C1658,0),0))), O1658, INDEX($C1658:$C$3618,MATCH(TRUE,INDEX($C1658:$C$3618&lt;&gt;$C1658,0),0)))</f>
        <v>4294961795.9930625</v>
      </c>
      <c r="P1659" s="16">
        <f t="shared" si="355"/>
        <v>4195078963.5281072</v>
      </c>
      <c r="Q1659" s="27">
        <f t="shared" si="361"/>
        <v>87</v>
      </c>
      <c r="R1659" s="7">
        <f t="shared" si="366"/>
        <v>1148078.5340799463</v>
      </c>
      <c r="S1659" s="7">
        <f t="shared" si="358"/>
        <v>446829.38814248407</v>
      </c>
      <c r="T1659" s="5">
        <f>VLOOKUP($B1659,'Benchmark Data'!$A:$B,2,FALSE)</f>
        <v>16.97</v>
      </c>
      <c r="U1659" s="12">
        <f t="shared" si="367"/>
        <v>0</v>
      </c>
      <c r="V1659" s="7">
        <f t="shared" si="368"/>
        <v>4426769994.8873119</v>
      </c>
    </row>
    <row r="1660" spans="1:22" x14ac:dyDescent="0.25">
      <c r="A1660" s="5">
        <f t="shared" si="359"/>
        <v>2008</v>
      </c>
      <c r="B1660" s="6">
        <f t="shared" si="362"/>
        <v>39600</v>
      </c>
      <c r="C1660" s="7">
        <f>MAX(SUMIFS('Filing Data'!$V:$V,'Filing Data'!$D:$D,'Benchmark Value'!$B1660),C1659)</f>
        <v>4195078963.5281072</v>
      </c>
      <c r="D1660" s="7">
        <f>SUMIFS('Filing Data'!$Z:$Z,'Filing Data'!$D:$D,'Benchmark Value'!$B1660)</f>
        <v>0</v>
      </c>
      <c r="E1660" s="16">
        <f t="shared" si="363"/>
        <v>-115500880.00911279</v>
      </c>
      <c r="F1660" s="10">
        <f>SUM(D$11:D1659)</f>
        <v>-107051256.94487154</v>
      </c>
      <c r="G1660" s="10">
        <f t="shared" si="356"/>
        <v>366</v>
      </c>
      <c r="H1660" s="7">
        <f t="shared" si="364"/>
        <v>-315576.17488828633</v>
      </c>
      <c r="I1660" s="16">
        <f>SUMIFS('Filing Data'!$X:$X,'Filing Data'!$D:$D,'Benchmark Value'!$B1660)</f>
        <v>0</v>
      </c>
      <c r="J1660" s="16">
        <f t="shared" si="360"/>
        <v>141156307.4039984</v>
      </c>
      <c r="K1660" s="10">
        <f>SUM(I$11:I1659)</f>
        <v>200197540.60438377</v>
      </c>
      <c r="L1660" s="27">
        <f t="shared" si="357"/>
        <v>366</v>
      </c>
      <c r="M1660" s="7">
        <f t="shared" si="365"/>
        <v>385672.97104917595</v>
      </c>
      <c r="N1660" s="7">
        <f>IF(ISNA(VLOOKUP(B1660,'Distribution Data'!$G:$H,2,FALSE)),0,VLOOKUP(B1660,'Distribution Data'!$G:$H,2,FALSE))</f>
        <v>0</v>
      </c>
      <c r="O1660" s="16">
        <f>IF(ISNA(INDEX($C1659:$C$3618,MATCH(TRUE,INDEX($C1659:$C$3618&lt;&gt;$C1659,0),0))), O1659, INDEX($C1659:$C$3618,MATCH(TRUE,INDEX($C1659:$C$3618&lt;&gt;$C1659,0),0)))</f>
        <v>4294961795.9930625</v>
      </c>
      <c r="P1660" s="16">
        <f t="shared" si="355"/>
        <v>4195078963.5281072</v>
      </c>
      <c r="Q1660" s="27">
        <f t="shared" si="361"/>
        <v>87</v>
      </c>
      <c r="R1660" s="7">
        <f t="shared" si="366"/>
        <v>1148078.5340799463</v>
      </c>
      <c r="S1660" s="7">
        <f t="shared" si="358"/>
        <v>446829.38814248407</v>
      </c>
      <c r="T1660" s="5">
        <f>VLOOKUP($B1660,'Benchmark Data'!$A:$B,2,FALSE)</f>
        <v>16.97</v>
      </c>
      <c r="U1660" s="12">
        <f t="shared" si="367"/>
        <v>0</v>
      </c>
      <c r="V1660" s="7">
        <f t="shared" si="368"/>
        <v>4427216824.2754545</v>
      </c>
    </row>
    <row r="1661" spans="1:22" x14ac:dyDescent="0.25">
      <c r="A1661" s="5">
        <f t="shared" si="359"/>
        <v>2008</v>
      </c>
      <c r="B1661" s="6">
        <f t="shared" si="362"/>
        <v>39601</v>
      </c>
      <c r="C1661" s="7">
        <f>MAX(SUMIFS('Filing Data'!$V:$V,'Filing Data'!$D:$D,'Benchmark Value'!$B1661),C1660)</f>
        <v>4195078963.5281072</v>
      </c>
      <c r="D1661" s="7">
        <f>SUMIFS('Filing Data'!$Z:$Z,'Filing Data'!$D:$D,'Benchmark Value'!$B1661)</f>
        <v>0</v>
      </c>
      <c r="E1661" s="16">
        <f t="shared" si="363"/>
        <v>-115500880.00911279</v>
      </c>
      <c r="F1661" s="10">
        <f>SUM(D$11:D1660)</f>
        <v>-107051256.94487154</v>
      </c>
      <c r="G1661" s="10">
        <f t="shared" si="356"/>
        <v>366</v>
      </c>
      <c r="H1661" s="7">
        <f t="shared" si="364"/>
        <v>-315576.17488828633</v>
      </c>
      <c r="I1661" s="16">
        <f>SUMIFS('Filing Data'!$X:$X,'Filing Data'!$D:$D,'Benchmark Value'!$B1661)</f>
        <v>0</v>
      </c>
      <c r="J1661" s="16">
        <f t="shared" si="360"/>
        <v>141156307.4039984</v>
      </c>
      <c r="K1661" s="10">
        <f>SUM(I$11:I1660)</f>
        <v>200197540.60438377</v>
      </c>
      <c r="L1661" s="27">
        <f t="shared" si="357"/>
        <v>366</v>
      </c>
      <c r="M1661" s="7">
        <f t="shared" si="365"/>
        <v>385672.97104917595</v>
      </c>
      <c r="N1661" s="7">
        <f>IF(ISNA(VLOOKUP(B1661,'Distribution Data'!$G:$H,2,FALSE)),0,VLOOKUP(B1661,'Distribution Data'!$G:$H,2,FALSE))</f>
        <v>0</v>
      </c>
      <c r="O1661" s="16">
        <f>IF(ISNA(INDEX($C1660:$C$3618,MATCH(TRUE,INDEX($C1660:$C$3618&lt;&gt;$C1660,0),0))), O1660, INDEX($C1660:$C$3618,MATCH(TRUE,INDEX($C1660:$C$3618&lt;&gt;$C1660,0),0)))</f>
        <v>4294961795.9930625</v>
      </c>
      <c r="P1661" s="16">
        <f t="shared" ref="P1661:P1724" si="369">C1660</f>
        <v>4195078963.5281072</v>
      </c>
      <c r="Q1661" s="27">
        <f t="shared" si="361"/>
        <v>87</v>
      </c>
      <c r="R1661" s="7">
        <f t="shared" si="366"/>
        <v>1148078.5340799463</v>
      </c>
      <c r="S1661" s="7">
        <f t="shared" si="358"/>
        <v>446829.38814248407</v>
      </c>
      <c r="T1661" s="5">
        <f>VLOOKUP($B1661,'Benchmark Data'!$A:$B,2,FALSE)</f>
        <v>16.690000000000001</v>
      </c>
      <c r="U1661" s="12">
        <f t="shared" si="367"/>
        <v>-1.6637341572391075E-2</v>
      </c>
      <c r="V1661" s="7">
        <f t="shared" si="368"/>
        <v>4354615880.4875736</v>
      </c>
    </row>
    <row r="1662" spans="1:22" x14ac:dyDescent="0.25">
      <c r="A1662" s="5">
        <f t="shared" si="359"/>
        <v>2008</v>
      </c>
      <c r="B1662" s="6">
        <f t="shared" si="362"/>
        <v>39602</v>
      </c>
      <c r="C1662" s="7">
        <f>MAX(SUMIFS('Filing Data'!$V:$V,'Filing Data'!$D:$D,'Benchmark Value'!$B1662),C1661)</f>
        <v>4195078963.5281072</v>
      </c>
      <c r="D1662" s="7">
        <f>SUMIFS('Filing Data'!$Z:$Z,'Filing Data'!$D:$D,'Benchmark Value'!$B1662)</f>
        <v>0</v>
      </c>
      <c r="E1662" s="16">
        <f t="shared" si="363"/>
        <v>-115500880.00911279</v>
      </c>
      <c r="F1662" s="10">
        <f>SUM(D$11:D1661)</f>
        <v>-107051256.94487154</v>
      </c>
      <c r="G1662" s="10">
        <f t="shared" si="356"/>
        <v>366</v>
      </c>
      <c r="H1662" s="7">
        <f t="shared" si="364"/>
        <v>-315576.17488828633</v>
      </c>
      <c r="I1662" s="16">
        <f>SUMIFS('Filing Data'!$X:$X,'Filing Data'!$D:$D,'Benchmark Value'!$B1662)</f>
        <v>0</v>
      </c>
      <c r="J1662" s="16">
        <f t="shared" si="360"/>
        <v>141156307.4039984</v>
      </c>
      <c r="K1662" s="10">
        <f>SUM(I$11:I1661)</f>
        <v>200197540.60438377</v>
      </c>
      <c r="L1662" s="27">
        <f t="shared" si="357"/>
        <v>366</v>
      </c>
      <c r="M1662" s="7">
        <f t="shared" si="365"/>
        <v>385672.97104917595</v>
      </c>
      <c r="N1662" s="7">
        <f>IF(ISNA(VLOOKUP(B1662,'Distribution Data'!$G:$H,2,FALSE)),0,VLOOKUP(B1662,'Distribution Data'!$G:$H,2,FALSE))</f>
        <v>0</v>
      </c>
      <c r="O1662" s="16">
        <f>IF(ISNA(INDEX($C1661:$C$3618,MATCH(TRUE,INDEX($C1661:$C$3618&lt;&gt;$C1661,0),0))), O1661, INDEX($C1661:$C$3618,MATCH(TRUE,INDEX($C1661:$C$3618&lt;&gt;$C1661,0),0)))</f>
        <v>4294961795.9930625</v>
      </c>
      <c r="P1662" s="16">
        <f t="shared" si="369"/>
        <v>4195078963.5281072</v>
      </c>
      <c r="Q1662" s="27">
        <f t="shared" si="361"/>
        <v>87</v>
      </c>
      <c r="R1662" s="7">
        <f t="shared" si="366"/>
        <v>1148078.5340799463</v>
      </c>
      <c r="S1662" s="7">
        <f t="shared" si="358"/>
        <v>446829.38814248407</v>
      </c>
      <c r="T1662" s="5">
        <f>VLOOKUP($B1662,'Benchmark Data'!$A:$B,2,FALSE)</f>
        <v>16.8</v>
      </c>
      <c r="U1662" s="12">
        <f t="shared" si="367"/>
        <v>6.5691487354694912E-3</v>
      </c>
      <c r="V1662" s="7">
        <f t="shared" si="368"/>
        <v>4383762994.2887554</v>
      </c>
    </row>
    <row r="1663" spans="1:22" x14ac:dyDescent="0.25">
      <c r="A1663" s="5">
        <f t="shared" si="359"/>
        <v>2008</v>
      </c>
      <c r="B1663" s="6">
        <f t="shared" si="362"/>
        <v>39603</v>
      </c>
      <c r="C1663" s="7">
        <f>MAX(SUMIFS('Filing Data'!$V:$V,'Filing Data'!$D:$D,'Benchmark Value'!$B1663),C1662)</f>
        <v>4195078963.5281072</v>
      </c>
      <c r="D1663" s="7">
        <f>SUMIFS('Filing Data'!$Z:$Z,'Filing Data'!$D:$D,'Benchmark Value'!$B1663)</f>
        <v>0</v>
      </c>
      <c r="E1663" s="16">
        <f t="shared" si="363"/>
        <v>-115500880.00911279</v>
      </c>
      <c r="F1663" s="10">
        <f>SUM(D$11:D1662)</f>
        <v>-107051256.94487154</v>
      </c>
      <c r="G1663" s="10">
        <f t="shared" si="356"/>
        <v>366</v>
      </c>
      <c r="H1663" s="7">
        <f t="shared" si="364"/>
        <v>-315576.17488828633</v>
      </c>
      <c r="I1663" s="16">
        <f>SUMIFS('Filing Data'!$X:$X,'Filing Data'!$D:$D,'Benchmark Value'!$B1663)</f>
        <v>0</v>
      </c>
      <c r="J1663" s="16">
        <f t="shared" si="360"/>
        <v>141156307.4039984</v>
      </c>
      <c r="K1663" s="10">
        <f>SUM(I$11:I1662)</f>
        <v>200197540.60438377</v>
      </c>
      <c r="L1663" s="27">
        <f t="shared" si="357"/>
        <v>366</v>
      </c>
      <c r="M1663" s="7">
        <f t="shared" si="365"/>
        <v>385672.97104917595</v>
      </c>
      <c r="N1663" s="7">
        <f>IF(ISNA(VLOOKUP(B1663,'Distribution Data'!$G:$H,2,FALSE)),0,VLOOKUP(B1663,'Distribution Data'!$G:$H,2,FALSE))</f>
        <v>0</v>
      </c>
      <c r="O1663" s="16">
        <f>IF(ISNA(INDEX($C1662:$C$3618,MATCH(TRUE,INDEX($C1662:$C$3618&lt;&gt;$C1662,0),0))), O1662, INDEX($C1662:$C$3618,MATCH(TRUE,INDEX($C1662:$C$3618&lt;&gt;$C1662,0),0)))</f>
        <v>4294961795.9930625</v>
      </c>
      <c r="P1663" s="16">
        <f t="shared" si="369"/>
        <v>4195078963.5281072</v>
      </c>
      <c r="Q1663" s="27">
        <f t="shared" si="361"/>
        <v>87</v>
      </c>
      <c r="R1663" s="7">
        <f t="shared" si="366"/>
        <v>1148078.5340799463</v>
      </c>
      <c r="S1663" s="7">
        <f t="shared" si="358"/>
        <v>446829.38814248407</v>
      </c>
      <c r="T1663" s="5">
        <f>VLOOKUP($B1663,'Benchmark Data'!$A:$B,2,FALSE)</f>
        <v>16.91</v>
      </c>
      <c r="U1663" s="12">
        <f t="shared" si="367"/>
        <v>6.5262765012756661E-3</v>
      </c>
      <c r="V1663" s="7">
        <f t="shared" si="368"/>
        <v>4412913033.7585506</v>
      </c>
    </row>
    <row r="1664" spans="1:22" x14ac:dyDescent="0.25">
      <c r="A1664" s="5">
        <f t="shared" si="359"/>
        <v>2008</v>
      </c>
      <c r="B1664" s="6">
        <f t="shared" si="362"/>
        <v>39604</v>
      </c>
      <c r="C1664" s="7">
        <f>MAX(SUMIFS('Filing Data'!$V:$V,'Filing Data'!$D:$D,'Benchmark Value'!$B1664),C1663)</f>
        <v>4195078963.5281072</v>
      </c>
      <c r="D1664" s="7">
        <f>SUMIFS('Filing Data'!$Z:$Z,'Filing Data'!$D:$D,'Benchmark Value'!$B1664)</f>
        <v>0</v>
      </c>
      <c r="E1664" s="16">
        <f t="shared" si="363"/>
        <v>-115500880.00911279</v>
      </c>
      <c r="F1664" s="10">
        <f>SUM(D$11:D1663)</f>
        <v>-107051256.94487154</v>
      </c>
      <c r="G1664" s="10">
        <f t="shared" si="356"/>
        <v>366</v>
      </c>
      <c r="H1664" s="7">
        <f t="shared" si="364"/>
        <v>-315576.17488828633</v>
      </c>
      <c r="I1664" s="16">
        <f>SUMIFS('Filing Data'!$X:$X,'Filing Data'!$D:$D,'Benchmark Value'!$B1664)</f>
        <v>0</v>
      </c>
      <c r="J1664" s="16">
        <f t="shared" si="360"/>
        <v>141156307.4039984</v>
      </c>
      <c r="K1664" s="10">
        <f>SUM(I$11:I1663)</f>
        <v>200197540.60438377</v>
      </c>
      <c r="L1664" s="27">
        <f t="shared" si="357"/>
        <v>366</v>
      </c>
      <c r="M1664" s="7">
        <f t="shared" si="365"/>
        <v>385672.97104917595</v>
      </c>
      <c r="N1664" s="7">
        <f>IF(ISNA(VLOOKUP(B1664,'Distribution Data'!$G:$H,2,FALSE)),0,VLOOKUP(B1664,'Distribution Data'!$G:$H,2,FALSE))</f>
        <v>0</v>
      </c>
      <c r="O1664" s="16">
        <f>IF(ISNA(INDEX($C1663:$C$3618,MATCH(TRUE,INDEX($C1663:$C$3618&lt;&gt;$C1663,0),0))), O1663, INDEX($C1663:$C$3618,MATCH(TRUE,INDEX($C1663:$C$3618&lt;&gt;$C1663,0),0)))</f>
        <v>4294961795.9930625</v>
      </c>
      <c r="P1664" s="16">
        <f t="shared" si="369"/>
        <v>4195078963.5281072</v>
      </c>
      <c r="Q1664" s="27">
        <f t="shared" si="361"/>
        <v>87</v>
      </c>
      <c r="R1664" s="7">
        <f t="shared" si="366"/>
        <v>1148078.5340799463</v>
      </c>
      <c r="S1664" s="7">
        <f t="shared" si="358"/>
        <v>446829.38814248407</v>
      </c>
      <c r="T1664" s="5">
        <f>VLOOKUP($B1664,'Benchmark Data'!$A:$B,2,FALSE)</f>
        <v>17.3</v>
      </c>
      <c r="U1664" s="12">
        <f t="shared" si="367"/>
        <v>2.2801338593244274E-2</v>
      </c>
      <c r="V1664" s="7">
        <f t="shared" si="368"/>
        <v>4515136095.1494036</v>
      </c>
    </row>
    <row r="1665" spans="1:22" x14ac:dyDescent="0.25">
      <c r="A1665" s="5">
        <f t="shared" si="359"/>
        <v>2008</v>
      </c>
      <c r="B1665" s="6">
        <f t="shared" si="362"/>
        <v>39605</v>
      </c>
      <c r="C1665" s="7">
        <f>MAX(SUMIFS('Filing Data'!$V:$V,'Filing Data'!$D:$D,'Benchmark Value'!$B1665),C1664)</f>
        <v>4195078963.5281072</v>
      </c>
      <c r="D1665" s="7">
        <f>SUMIFS('Filing Data'!$Z:$Z,'Filing Data'!$D:$D,'Benchmark Value'!$B1665)</f>
        <v>0</v>
      </c>
      <c r="E1665" s="16">
        <f t="shared" si="363"/>
        <v>-115500880.00911279</v>
      </c>
      <c r="F1665" s="10">
        <f>SUM(D$11:D1664)</f>
        <v>-107051256.94487154</v>
      </c>
      <c r="G1665" s="10">
        <f t="shared" si="356"/>
        <v>366</v>
      </c>
      <c r="H1665" s="7">
        <f t="shared" si="364"/>
        <v>-315576.17488828633</v>
      </c>
      <c r="I1665" s="16">
        <f>SUMIFS('Filing Data'!$X:$X,'Filing Data'!$D:$D,'Benchmark Value'!$B1665)</f>
        <v>0</v>
      </c>
      <c r="J1665" s="16">
        <f t="shared" si="360"/>
        <v>141156307.4039984</v>
      </c>
      <c r="K1665" s="10">
        <f>SUM(I$11:I1664)</f>
        <v>200197540.60438377</v>
      </c>
      <c r="L1665" s="27">
        <f t="shared" si="357"/>
        <v>366</v>
      </c>
      <c r="M1665" s="7">
        <f t="shared" si="365"/>
        <v>385672.97104917595</v>
      </c>
      <c r="N1665" s="7">
        <f>IF(ISNA(VLOOKUP(B1665,'Distribution Data'!$G:$H,2,FALSE)),0,VLOOKUP(B1665,'Distribution Data'!$G:$H,2,FALSE))</f>
        <v>0</v>
      </c>
      <c r="O1665" s="16">
        <f>IF(ISNA(INDEX($C1664:$C$3618,MATCH(TRUE,INDEX($C1664:$C$3618&lt;&gt;$C1664,0),0))), O1664, INDEX($C1664:$C$3618,MATCH(TRUE,INDEX($C1664:$C$3618&lt;&gt;$C1664,0),0)))</f>
        <v>4294961795.9930625</v>
      </c>
      <c r="P1665" s="16">
        <f t="shared" si="369"/>
        <v>4195078963.5281072</v>
      </c>
      <c r="Q1665" s="27">
        <f t="shared" si="361"/>
        <v>87</v>
      </c>
      <c r="R1665" s="7">
        <f t="shared" si="366"/>
        <v>1148078.5340799463</v>
      </c>
      <c r="S1665" s="7">
        <f t="shared" si="358"/>
        <v>446829.38814248407</v>
      </c>
      <c r="T1665" s="5">
        <f>VLOOKUP($B1665,'Benchmark Data'!$A:$B,2,FALSE)</f>
        <v>16.559999999999999</v>
      </c>
      <c r="U1665" s="12">
        <f t="shared" si="367"/>
        <v>-4.3716352546619784E-2</v>
      </c>
      <c r="V1665" s="7">
        <f t="shared" si="368"/>
        <v>4322449935.4964724</v>
      </c>
    </row>
    <row r="1666" spans="1:22" x14ac:dyDescent="0.25">
      <c r="A1666" s="5">
        <f t="shared" si="359"/>
        <v>2008</v>
      </c>
      <c r="B1666" s="6">
        <f t="shared" si="362"/>
        <v>39606</v>
      </c>
      <c r="C1666" s="7">
        <f>MAX(SUMIFS('Filing Data'!$V:$V,'Filing Data'!$D:$D,'Benchmark Value'!$B1666),C1665)</f>
        <v>4195078963.5281072</v>
      </c>
      <c r="D1666" s="7">
        <f>SUMIFS('Filing Data'!$Z:$Z,'Filing Data'!$D:$D,'Benchmark Value'!$B1666)</f>
        <v>0</v>
      </c>
      <c r="E1666" s="16">
        <f t="shared" si="363"/>
        <v>-115500880.00911279</v>
      </c>
      <c r="F1666" s="10">
        <f>SUM(D$11:D1665)</f>
        <v>-107051256.94487154</v>
      </c>
      <c r="G1666" s="10">
        <f t="shared" si="356"/>
        <v>366</v>
      </c>
      <c r="H1666" s="7">
        <f t="shared" si="364"/>
        <v>-315576.17488828633</v>
      </c>
      <c r="I1666" s="16">
        <f>SUMIFS('Filing Data'!$X:$X,'Filing Data'!$D:$D,'Benchmark Value'!$B1666)</f>
        <v>0</v>
      </c>
      <c r="J1666" s="16">
        <f t="shared" si="360"/>
        <v>141156307.4039984</v>
      </c>
      <c r="K1666" s="10">
        <f>SUM(I$11:I1665)</f>
        <v>200197540.60438377</v>
      </c>
      <c r="L1666" s="27">
        <f t="shared" si="357"/>
        <v>366</v>
      </c>
      <c r="M1666" s="7">
        <f t="shared" si="365"/>
        <v>385672.97104917595</v>
      </c>
      <c r="N1666" s="7">
        <f>IF(ISNA(VLOOKUP(B1666,'Distribution Data'!$G:$H,2,FALSE)),0,VLOOKUP(B1666,'Distribution Data'!$G:$H,2,FALSE))</f>
        <v>0</v>
      </c>
      <c r="O1666" s="16">
        <f>IF(ISNA(INDEX($C1665:$C$3618,MATCH(TRUE,INDEX($C1665:$C$3618&lt;&gt;$C1665,0),0))), O1665, INDEX($C1665:$C$3618,MATCH(TRUE,INDEX($C1665:$C$3618&lt;&gt;$C1665,0),0)))</f>
        <v>4294961795.9930625</v>
      </c>
      <c r="P1666" s="16">
        <f t="shared" si="369"/>
        <v>4195078963.5281072</v>
      </c>
      <c r="Q1666" s="27">
        <f t="shared" si="361"/>
        <v>87</v>
      </c>
      <c r="R1666" s="7">
        <f t="shared" si="366"/>
        <v>1148078.5340799463</v>
      </c>
      <c r="S1666" s="7">
        <f t="shared" si="358"/>
        <v>446829.38814248407</v>
      </c>
      <c r="T1666" s="5">
        <f>VLOOKUP($B1666,'Benchmark Data'!$A:$B,2,FALSE)</f>
        <v>16.559999999999999</v>
      </c>
      <c r="U1666" s="12">
        <f t="shared" si="367"/>
        <v>0</v>
      </c>
      <c r="V1666" s="7">
        <f t="shared" si="368"/>
        <v>4322896764.8846149</v>
      </c>
    </row>
    <row r="1667" spans="1:22" x14ac:dyDescent="0.25">
      <c r="A1667" s="5">
        <f t="shared" si="359"/>
        <v>2008</v>
      </c>
      <c r="B1667" s="6">
        <f t="shared" si="362"/>
        <v>39607</v>
      </c>
      <c r="C1667" s="7">
        <f>MAX(SUMIFS('Filing Data'!$V:$V,'Filing Data'!$D:$D,'Benchmark Value'!$B1667),C1666)</f>
        <v>4195078963.5281072</v>
      </c>
      <c r="D1667" s="7">
        <f>SUMIFS('Filing Data'!$Z:$Z,'Filing Data'!$D:$D,'Benchmark Value'!$B1667)</f>
        <v>0</v>
      </c>
      <c r="E1667" s="16">
        <f t="shared" si="363"/>
        <v>-115500880.00911279</v>
      </c>
      <c r="F1667" s="10">
        <f>SUM(D$11:D1666)</f>
        <v>-107051256.94487154</v>
      </c>
      <c r="G1667" s="10">
        <f t="shared" si="356"/>
        <v>366</v>
      </c>
      <c r="H1667" s="7">
        <f t="shared" si="364"/>
        <v>-315576.17488828633</v>
      </c>
      <c r="I1667" s="16">
        <f>SUMIFS('Filing Data'!$X:$X,'Filing Data'!$D:$D,'Benchmark Value'!$B1667)</f>
        <v>0</v>
      </c>
      <c r="J1667" s="16">
        <f t="shared" si="360"/>
        <v>141156307.4039984</v>
      </c>
      <c r="K1667" s="10">
        <f>SUM(I$11:I1666)</f>
        <v>200197540.60438377</v>
      </c>
      <c r="L1667" s="27">
        <f t="shared" si="357"/>
        <v>366</v>
      </c>
      <c r="M1667" s="7">
        <f t="shared" si="365"/>
        <v>385672.97104917595</v>
      </c>
      <c r="N1667" s="7">
        <f>IF(ISNA(VLOOKUP(B1667,'Distribution Data'!$G:$H,2,FALSE)),0,VLOOKUP(B1667,'Distribution Data'!$G:$H,2,FALSE))</f>
        <v>0</v>
      </c>
      <c r="O1667" s="16">
        <f>IF(ISNA(INDEX($C1666:$C$3618,MATCH(TRUE,INDEX($C1666:$C$3618&lt;&gt;$C1666,0),0))), O1666, INDEX($C1666:$C$3618,MATCH(TRUE,INDEX($C1666:$C$3618&lt;&gt;$C1666,0),0)))</f>
        <v>4294961795.9930625</v>
      </c>
      <c r="P1667" s="16">
        <f t="shared" si="369"/>
        <v>4195078963.5281072</v>
      </c>
      <c r="Q1667" s="27">
        <f t="shared" si="361"/>
        <v>87</v>
      </c>
      <c r="R1667" s="7">
        <f t="shared" si="366"/>
        <v>1148078.5340799463</v>
      </c>
      <c r="S1667" s="7">
        <f t="shared" si="358"/>
        <v>446829.38814248407</v>
      </c>
      <c r="T1667" s="5">
        <f>VLOOKUP($B1667,'Benchmark Data'!$A:$B,2,FALSE)</f>
        <v>16.559999999999999</v>
      </c>
      <c r="U1667" s="12">
        <f t="shared" si="367"/>
        <v>0</v>
      </c>
      <c r="V1667" s="7">
        <f t="shared" si="368"/>
        <v>4323343594.2727575</v>
      </c>
    </row>
    <row r="1668" spans="1:22" x14ac:dyDescent="0.25">
      <c r="A1668" s="5">
        <f t="shared" si="359"/>
        <v>2008</v>
      </c>
      <c r="B1668" s="6">
        <f t="shared" si="362"/>
        <v>39608</v>
      </c>
      <c r="C1668" s="7">
        <f>MAX(SUMIFS('Filing Data'!$V:$V,'Filing Data'!$D:$D,'Benchmark Value'!$B1668),C1667)</f>
        <v>4195078963.5281072</v>
      </c>
      <c r="D1668" s="7">
        <f>SUMIFS('Filing Data'!$Z:$Z,'Filing Data'!$D:$D,'Benchmark Value'!$B1668)</f>
        <v>0</v>
      </c>
      <c r="E1668" s="16">
        <f t="shared" si="363"/>
        <v>-115500880.00911279</v>
      </c>
      <c r="F1668" s="10">
        <f>SUM(D$11:D1667)</f>
        <v>-107051256.94487154</v>
      </c>
      <c r="G1668" s="10">
        <f t="shared" si="356"/>
        <v>366</v>
      </c>
      <c r="H1668" s="7">
        <f t="shared" si="364"/>
        <v>-315576.17488828633</v>
      </c>
      <c r="I1668" s="16">
        <f>SUMIFS('Filing Data'!$X:$X,'Filing Data'!$D:$D,'Benchmark Value'!$B1668)</f>
        <v>0</v>
      </c>
      <c r="J1668" s="16">
        <f t="shared" si="360"/>
        <v>141156307.4039984</v>
      </c>
      <c r="K1668" s="10">
        <f>SUM(I$11:I1667)</f>
        <v>200197540.60438377</v>
      </c>
      <c r="L1668" s="27">
        <f t="shared" si="357"/>
        <v>366</v>
      </c>
      <c r="M1668" s="7">
        <f t="shared" si="365"/>
        <v>385672.97104917595</v>
      </c>
      <c r="N1668" s="7">
        <f>IF(ISNA(VLOOKUP(B1668,'Distribution Data'!$G:$H,2,FALSE)),0,VLOOKUP(B1668,'Distribution Data'!$G:$H,2,FALSE))</f>
        <v>0</v>
      </c>
      <c r="O1668" s="16">
        <f>IF(ISNA(INDEX($C1667:$C$3618,MATCH(TRUE,INDEX($C1667:$C$3618&lt;&gt;$C1667,0),0))), O1667, INDEX($C1667:$C$3618,MATCH(TRUE,INDEX($C1667:$C$3618&lt;&gt;$C1667,0),0)))</f>
        <v>4294961795.9930625</v>
      </c>
      <c r="P1668" s="16">
        <f t="shared" si="369"/>
        <v>4195078963.5281072</v>
      </c>
      <c r="Q1668" s="27">
        <f t="shared" si="361"/>
        <v>87</v>
      </c>
      <c r="R1668" s="7">
        <f t="shared" si="366"/>
        <v>1148078.5340799463</v>
      </c>
      <c r="S1668" s="7">
        <f t="shared" si="358"/>
        <v>446829.38814248407</v>
      </c>
      <c r="T1668" s="5">
        <f>VLOOKUP($B1668,'Benchmark Data'!$A:$B,2,FALSE)</f>
        <v>16.2</v>
      </c>
      <c r="U1668" s="12">
        <f t="shared" si="367"/>
        <v>-2.197890671877523E-2</v>
      </c>
      <c r="V1668" s="7">
        <f t="shared" si="368"/>
        <v>4229804693.3506227</v>
      </c>
    </row>
    <row r="1669" spans="1:22" x14ac:dyDescent="0.25">
      <c r="A1669" s="5">
        <f t="shared" si="359"/>
        <v>2008</v>
      </c>
      <c r="B1669" s="6">
        <f t="shared" si="362"/>
        <v>39609</v>
      </c>
      <c r="C1669" s="7">
        <f>MAX(SUMIFS('Filing Data'!$V:$V,'Filing Data'!$D:$D,'Benchmark Value'!$B1669),C1668)</f>
        <v>4195078963.5281072</v>
      </c>
      <c r="D1669" s="7">
        <f>SUMIFS('Filing Data'!$Z:$Z,'Filing Data'!$D:$D,'Benchmark Value'!$B1669)</f>
        <v>0</v>
      </c>
      <c r="E1669" s="16">
        <f t="shared" si="363"/>
        <v>-115500880.00911279</v>
      </c>
      <c r="F1669" s="10">
        <f>SUM(D$11:D1668)</f>
        <v>-107051256.94487154</v>
      </c>
      <c r="G1669" s="10">
        <f t="shared" si="356"/>
        <v>366</v>
      </c>
      <c r="H1669" s="7">
        <f t="shared" si="364"/>
        <v>-315576.17488828633</v>
      </c>
      <c r="I1669" s="16">
        <f>SUMIFS('Filing Data'!$X:$X,'Filing Data'!$D:$D,'Benchmark Value'!$B1669)</f>
        <v>0</v>
      </c>
      <c r="J1669" s="16">
        <f t="shared" si="360"/>
        <v>141156307.4039984</v>
      </c>
      <c r="K1669" s="10">
        <f>SUM(I$11:I1668)</f>
        <v>200197540.60438377</v>
      </c>
      <c r="L1669" s="27">
        <f t="shared" si="357"/>
        <v>366</v>
      </c>
      <c r="M1669" s="7">
        <f t="shared" si="365"/>
        <v>385672.97104917595</v>
      </c>
      <c r="N1669" s="7">
        <f>IF(ISNA(VLOOKUP(B1669,'Distribution Data'!$G:$H,2,FALSE)),0,VLOOKUP(B1669,'Distribution Data'!$G:$H,2,FALSE))</f>
        <v>0</v>
      </c>
      <c r="O1669" s="16">
        <f>IF(ISNA(INDEX($C1668:$C$3618,MATCH(TRUE,INDEX($C1668:$C$3618&lt;&gt;$C1668,0),0))), O1668, INDEX($C1668:$C$3618,MATCH(TRUE,INDEX($C1668:$C$3618&lt;&gt;$C1668,0),0)))</f>
        <v>4294961795.9930625</v>
      </c>
      <c r="P1669" s="16">
        <f t="shared" si="369"/>
        <v>4195078963.5281072</v>
      </c>
      <c r="Q1669" s="27">
        <f t="shared" si="361"/>
        <v>87</v>
      </c>
      <c r="R1669" s="7">
        <f t="shared" si="366"/>
        <v>1148078.5340799463</v>
      </c>
      <c r="S1669" s="7">
        <f t="shared" si="358"/>
        <v>446829.38814248407</v>
      </c>
      <c r="T1669" s="5">
        <f>VLOOKUP($B1669,'Benchmark Data'!$A:$B,2,FALSE)</f>
        <v>16.29</v>
      </c>
      <c r="U1669" s="12">
        <f t="shared" si="367"/>
        <v>5.5401803756153509E-3</v>
      </c>
      <c r="V1669" s="7">
        <f t="shared" si="368"/>
        <v>4253750437.7018242</v>
      </c>
    </row>
    <row r="1670" spans="1:22" x14ac:dyDescent="0.25">
      <c r="A1670" s="5">
        <f t="shared" si="359"/>
        <v>2008</v>
      </c>
      <c r="B1670" s="6">
        <f t="shared" si="362"/>
        <v>39610</v>
      </c>
      <c r="C1670" s="7">
        <f>MAX(SUMIFS('Filing Data'!$V:$V,'Filing Data'!$D:$D,'Benchmark Value'!$B1670),C1669)</f>
        <v>4195078963.5281072</v>
      </c>
      <c r="D1670" s="7">
        <f>SUMIFS('Filing Data'!$Z:$Z,'Filing Data'!$D:$D,'Benchmark Value'!$B1670)</f>
        <v>0</v>
      </c>
      <c r="E1670" s="16">
        <f t="shared" si="363"/>
        <v>-115500880.00911279</v>
      </c>
      <c r="F1670" s="10">
        <f>SUM(D$11:D1669)</f>
        <v>-107051256.94487154</v>
      </c>
      <c r="G1670" s="10">
        <f t="shared" si="356"/>
        <v>366</v>
      </c>
      <c r="H1670" s="7">
        <f t="shared" si="364"/>
        <v>-315576.17488828633</v>
      </c>
      <c r="I1670" s="16">
        <f>SUMIFS('Filing Data'!$X:$X,'Filing Data'!$D:$D,'Benchmark Value'!$B1670)</f>
        <v>0</v>
      </c>
      <c r="J1670" s="16">
        <f t="shared" si="360"/>
        <v>141156307.4039984</v>
      </c>
      <c r="K1670" s="10">
        <f>SUM(I$11:I1669)</f>
        <v>200197540.60438377</v>
      </c>
      <c r="L1670" s="27">
        <f t="shared" si="357"/>
        <v>366</v>
      </c>
      <c r="M1670" s="7">
        <f t="shared" si="365"/>
        <v>385672.97104917595</v>
      </c>
      <c r="N1670" s="7">
        <f>IF(ISNA(VLOOKUP(B1670,'Distribution Data'!$G:$H,2,FALSE)),0,VLOOKUP(B1670,'Distribution Data'!$G:$H,2,FALSE))</f>
        <v>0</v>
      </c>
      <c r="O1670" s="16">
        <f>IF(ISNA(INDEX($C1669:$C$3618,MATCH(TRUE,INDEX($C1669:$C$3618&lt;&gt;$C1669,0),0))), O1669, INDEX($C1669:$C$3618,MATCH(TRUE,INDEX($C1669:$C$3618&lt;&gt;$C1669,0),0)))</f>
        <v>4294961795.9930625</v>
      </c>
      <c r="P1670" s="16">
        <f t="shared" si="369"/>
        <v>4195078963.5281072</v>
      </c>
      <c r="Q1670" s="27">
        <f t="shared" si="361"/>
        <v>87</v>
      </c>
      <c r="R1670" s="7">
        <f t="shared" si="366"/>
        <v>1148078.5340799463</v>
      </c>
      <c r="S1670" s="7">
        <f t="shared" si="358"/>
        <v>446829.38814248407</v>
      </c>
      <c r="T1670" s="5">
        <f>VLOOKUP($B1670,'Benchmark Data'!$A:$B,2,FALSE)</f>
        <v>15.98</v>
      </c>
      <c r="U1670" s="12">
        <f t="shared" si="367"/>
        <v>-1.9213482275825103E-2</v>
      </c>
      <c r="V1670" s="7">
        <f t="shared" si="368"/>
        <v>4173248056.7960711</v>
      </c>
    </row>
    <row r="1671" spans="1:22" x14ac:dyDescent="0.25">
      <c r="A1671" s="5">
        <f t="shared" si="359"/>
        <v>2008</v>
      </c>
      <c r="B1671" s="6">
        <f t="shared" si="362"/>
        <v>39611</v>
      </c>
      <c r="C1671" s="7">
        <f>MAX(SUMIFS('Filing Data'!$V:$V,'Filing Data'!$D:$D,'Benchmark Value'!$B1671),C1670)</f>
        <v>4195078963.5281072</v>
      </c>
      <c r="D1671" s="7">
        <f>SUMIFS('Filing Data'!$Z:$Z,'Filing Data'!$D:$D,'Benchmark Value'!$B1671)</f>
        <v>0</v>
      </c>
      <c r="E1671" s="16">
        <f t="shared" si="363"/>
        <v>-115500880.00911279</v>
      </c>
      <c r="F1671" s="10">
        <f>SUM(D$11:D1670)</f>
        <v>-107051256.94487154</v>
      </c>
      <c r="G1671" s="10">
        <f t="shared" si="356"/>
        <v>366</v>
      </c>
      <c r="H1671" s="7">
        <f t="shared" si="364"/>
        <v>-315576.17488828633</v>
      </c>
      <c r="I1671" s="16">
        <f>SUMIFS('Filing Data'!$X:$X,'Filing Data'!$D:$D,'Benchmark Value'!$B1671)</f>
        <v>0</v>
      </c>
      <c r="J1671" s="16">
        <f t="shared" si="360"/>
        <v>141156307.4039984</v>
      </c>
      <c r="K1671" s="10">
        <f>SUM(I$11:I1670)</f>
        <v>200197540.60438377</v>
      </c>
      <c r="L1671" s="27">
        <f t="shared" si="357"/>
        <v>366</v>
      </c>
      <c r="M1671" s="7">
        <f t="shared" si="365"/>
        <v>385672.97104917595</v>
      </c>
      <c r="N1671" s="7">
        <f>IF(ISNA(VLOOKUP(B1671,'Distribution Data'!$G:$H,2,FALSE)),0,VLOOKUP(B1671,'Distribution Data'!$G:$H,2,FALSE))</f>
        <v>0</v>
      </c>
      <c r="O1671" s="16">
        <f>IF(ISNA(INDEX($C1670:$C$3618,MATCH(TRUE,INDEX($C1670:$C$3618&lt;&gt;$C1670,0),0))), O1670, INDEX($C1670:$C$3618,MATCH(TRUE,INDEX($C1670:$C$3618&lt;&gt;$C1670,0),0)))</f>
        <v>4294961795.9930625</v>
      </c>
      <c r="P1671" s="16">
        <f t="shared" si="369"/>
        <v>4195078963.5281072</v>
      </c>
      <c r="Q1671" s="27">
        <f t="shared" si="361"/>
        <v>87</v>
      </c>
      <c r="R1671" s="7">
        <f t="shared" si="366"/>
        <v>1148078.5340799463</v>
      </c>
      <c r="S1671" s="7">
        <f t="shared" si="358"/>
        <v>446829.38814248407</v>
      </c>
      <c r="T1671" s="5">
        <f>VLOOKUP($B1671,'Benchmark Data'!$A:$B,2,FALSE)</f>
        <v>16.13</v>
      </c>
      <c r="U1671" s="12">
        <f t="shared" si="367"/>
        <v>9.3429517989886881E-3</v>
      </c>
      <c r="V1671" s="7">
        <f t="shared" si="368"/>
        <v>4212868053.175415</v>
      </c>
    </row>
    <row r="1672" spans="1:22" x14ac:dyDescent="0.25">
      <c r="A1672" s="5">
        <f t="shared" si="359"/>
        <v>2008</v>
      </c>
      <c r="B1672" s="6">
        <f t="shared" si="362"/>
        <v>39612</v>
      </c>
      <c r="C1672" s="7">
        <f>MAX(SUMIFS('Filing Data'!$V:$V,'Filing Data'!$D:$D,'Benchmark Value'!$B1672),C1671)</f>
        <v>4195078963.5281072</v>
      </c>
      <c r="D1672" s="7">
        <f>SUMIFS('Filing Data'!$Z:$Z,'Filing Data'!$D:$D,'Benchmark Value'!$B1672)</f>
        <v>0</v>
      </c>
      <c r="E1672" s="16">
        <f t="shared" si="363"/>
        <v>-115500880.00911279</v>
      </c>
      <c r="F1672" s="10">
        <f>SUM(D$11:D1671)</f>
        <v>-107051256.94487154</v>
      </c>
      <c r="G1672" s="10">
        <f t="shared" si="356"/>
        <v>366</v>
      </c>
      <c r="H1672" s="7">
        <f t="shared" si="364"/>
        <v>-315576.17488828633</v>
      </c>
      <c r="I1672" s="16">
        <f>SUMIFS('Filing Data'!$X:$X,'Filing Data'!$D:$D,'Benchmark Value'!$B1672)</f>
        <v>0</v>
      </c>
      <c r="J1672" s="16">
        <f t="shared" si="360"/>
        <v>141156307.4039984</v>
      </c>
      <c r="K1672" s="10">
        <f>SUM(I$11:I1671)</f>
        <v>200197540.60438377</v>
      </c>
      <c r="L1672" s="27">
        <f t="shared" si="357"/>
        <v>366</v>
      </c>
      <c r="M1672" s="7">
        <f t="shared" si="365"/>
        <v>385672.97104917595</v>
      </c>
      <c r="N1672" s="7">
        <f>IF(ISNA(VLOOKUP(B1672,'Distribution Data'!$G:$H,2,FALSE)),0,VLOOKUP(B1672,'Distribution Data'!$G:$H,2,FALSE))</f>
        <v>0</v>
      </c>
      <c r="O1672" s="16">
        <f>IF(ISNA(INDEX($C1671:$C$3618,MATCH(TRUE,INDEX($C1671:$C$3618&lt;&gt;$C1671,0),0))), O1671, INDEX($C1671:$C$3618,MATCH(TRUE,INDEX($C1671:$C$3618&lt;&gt;$C1671,0),0)))</f>
        <v>4294961795.9930625</v>
      </c>
      <c r="P1672" s="16">
        <f t="shared" si="369"/>
        <v>4195078963.5281072</v>
      </c>
      <c r="Q1672" s="27">
        <f t="shared" si="361"/>
        <v>87</v>
      </c>
      <c r="R1672" s="7">
        <f t="shared" si="366"/>
        <v>1148078.5340799463</v>
      </c>
      <c r="S1672" s="7">
        <f t="shared" si="358"/>
        <v>446829.38814248407</v>
      </c>
      <c r="T1672" s="5">
        <f>VLOOKUP($B1672,'Benchmark Data'!$A:$B,2,FALSE)</f>
        <v>16.45</v>
      </c>
      <c r="U1672" s="12">
        <f t="shared" si="367"/>
        <v>1.96445850742634E-2</v>
      </c>
      <c r="V1672" s="7">
        <f t="shared" si="368"/>
        <v>4296893170.0413094</v>
      </c>
    </row>
    <row r="1673" spans="1:22" x14ac:dyDescent="0.25">
      <c r="A1673" s="5">
        <f t="shared" si="359"/>
        <v>2008</v>
      </c>
      <c r="B1673" s="6">
        <f t="shared" si="362"/>
        <v>39613</v>
      </c>
      <c r="C1673" s="7">
        <f>MAX(SUMIFS('Filing Data'!$V:$V,'Filing Data'!$D:$D,'Benchmark Value'!$B1673),C1672)</f>
        <v>4195078963.5281072</v>
      </c>
      <c r="D1673" s="7">
        <f>SUMIFS('Filing Data'!$Z:$Z,'Filing Data'!$D:$D,'Benchmark Value'!$B1673)</f>
        <v>0</v>
      </c>
      <c r="E1673" s="16">
        <f t="shared" si="363"/>
        <v>-115500880.00911279</v>
      </c>
      <c r="F1673" s="10">
        <f>SUM(D$11:D1672)</f>
        <v>-107051256.94487154</v>
      </c>
      <c r="G1673" s="10">
        <f t="shared" si="356"/>
        <v>366</v>
      </c>
      <c r="H1673" s="7">
        <f t="shared" si="364"/>
        <v>-315576.17488828633</v>
      </c>
      <c r="I1673" s="16">
        <f>SUMIFS('Filing Data'!$X:$X,'Filing Data'!$D:$D,'Benchmark Value'!$B1673)</f>
        <v>0</v>
      </c>
      <c r="J1673" s="16">
        <f t="shared" si="360"/>
        <v>141156307.4039984</v>
      </c>
      <c r="K1673" s="10">
        <f>SUM(I$11:I1672)</f>
        <v>200197540.60438377</v>
      </c>
      <c r="L1673" s="27">
        <f t="shared" si="357"/>
        <v>366</v>
      </c>
      <c r="M1673" s="7">
        <f t="shared" si="365"/>
        <v>385672.97104917595</v>
      </c>
      <c r="N1673" s="7">
        <f>IF(ISNA(VLOOKUP(B1673,'Distribution Data'!$G:$H,2,FALSE)),0,VLOOKUP(B1673,'Distribution Data'!$G:$H,2,FALSE))</f>
        <v>0</v>
      </c>
      <c r="O1673" s="16">
        <f>IF(ISNA(INDEX($C1672:$C$3618,MATCH(TRUE,INDEX($C1672:$C$3618&lt;&gt;$C1672,0),0))), O1672, INDEX($C1672:$C$3618,MATCH(TRUE,INDEX($C1672:$C$3618&lt;&gt;$C1672,0),0)))</f>
        <v>4294961795.9930625</v>
      </c>
      <c r="P1673" s="16">
        <f t="shared" si="369"/>
        <v>4195078963.5281072</v>
      </c>
      <c r="Q1673" s="27">
        <f t="shared" si="361"/>
        <v>87</v>
      </c>
      <c r="R1673" s="7">
        <f t="shared" si="366"/>
        <v>1148078.5340799463</v>
      </c>
      <c r="S1673" s="7">
        <f t="shared" si="358"/>
        <v>446829.38814248407</v>
      </c>
      <c r="T1673" s="5">
        <f>VLOOKUP($B1673,'Benchmark Data'!$A:$B,2,FALSE)</f>
        <v>16.45</v>
      </c>
      <c r="U1673" s="12">
        <f t="shared" si="367"/>
        <v>0</v>
      </c>
      <c r="V1673" s="7">
        <f t="shared" si="368"/>
        <v>4297339999.4294519</v>
      </c>
    </row>
    <row r="1674" spans="1:22" x14ac:dyDescent="0.25">
      <c r="A1674" s="5">
        <f t="shared" si="359"/>
        <v>2008</v>
      </c>
      <c r="B1674" s="6">
        <f t="shared" si="362"/>
        <v>39614</v>
      </c>
      <c r="C1674" s="7">
        <f>MAX(SUMIFS('Filing Data'!$V:$V,'Filing Data'!$D:$D,'Benchmark Value'!$B1674),C1673)</f>
        <v>4195078963.5281072</v>
      </c>
      <c r="D1674" s="7">
        <f>SUMIFS('Filing Data'!$Z:$Z,'Filing Data'!$D:$D,'Benchmark Value'!$B1674)</f>
        <v>0</v>
      </c>
      <c r="E1674" s="16">
        <f t="shared" si="363"/>
        <v>-115500880.00911279</v>
      </c>
      <c r="F1674" s="10">
        <f>SUM(D$11:D1673)</f>
        <v>-107051256.94487154</v>
      </c>
      <c r="G1674" s="10">
        <f t="shared" si="356"/>
        <v>366</v>
      </c>
      <c r="H1674" s="7">
        <f t="shared" si="364"/>
        <v>-315576.17488828633</v>
      </c>
      <c r="I1674" s="16">
        <f>SUMIFS('Filing Data'!$X:$X,'Filing Data'!$D:$D,'Benchmark Value'!$B1674)</f>
        <v>0</v>
      </c>
      <c r="J1674" s="16">
        <f t="shared" si="360"/>
        <v>141156307.4039984</v>
      </c>
      <c r="K1674" s="10">
        <f>SUM(I$11:I1673)</f>
        <v>200197540.60438377</v>
      </c>
      <c r="L1674" s="27">
        <f t="shared" si="357"/>
        <v>366</v>
      </c>
      <c r="M1674" s="7">
        <f t="shared" si="365"/>
        <v>385672.97104917595</v>
      </c>
      <c r="N1674" s="7">
        <f>IF(ISNA(VLOOKUP(B1674,'Distribution Data'!$G:$H,2,FALSE)),0,VLOOKUP(B1674,'Distribution Data'!$G:$H,2,FALSE))</f>
        <v>0</v>
      </c>
      <c r="O1674" s="16">
        <f>IF(ISNA(INDEX($C1673:$C$3618,MATCH(TRUE,INDEX($C1673:$C$3618&lt;&gt;$C1673,0),0))), O1673, INDEX($C1673:$C$3618,MATCH(TRUE,INDEX($C1673:$C$3618&lt;&gt;$C1673,0),0)))</f>
        <v>4294961795.9930625</v>
      </c>
      <c r="P1674" s="16">
        <f t="shared" si="369"/>
        <v>4195078963.5281072</v>
      </c>
      <c r="Q1674" s="27">
        <f t="shared" si="361"/>
        <v>87</v>
      </c>
      <c r="R1674" s="7">
        <f t="shared" si="366"/>
        <v>1148078.5340799463</v>
      </c>
      <c r="S1674" s="7">
        <f t="shared" si="358"/>
        <v>446829.38814248407</v>
      </c>
      <c r="T1674" s="5">
        <f>VLOOKUP($B1674,'Benchmark Data'!$A:$B,2,FALSE)</f>
        <v>16.45</v>
      </c>
      <c r="U1674" s="12">
        <f t="shared" si="367"/>
        <v>0</v>
      </c>
      <c r="V1674" s="7">
        <f t="shared" si="368"/>
        <v>4297786828.8175945</v>
      </c>
    </row>
    <row r="1675" spans="1:22" x14ac:dyDescent="0.25">
      <c r="A1675" s="5">
        <f t="shared" si="359"/>
        <v>2008</v>
      </c>
      <c r="B1675" s="6">
        <f t="shared" si="362"/>
        <v>39615</v>
      </c>
      <c r="C1675" s="7">
        <f>MAX(SUMIFS('Filing Data'!$V:$V,'Filing Data'!$D:$D,'Benchmark Value'!$B1675),C1674)</f>
        <v>4195078963.5281072</v>
      </c>
      <c r="D1675" s="7">
        <f>SUMIFS('Filing Data'!$Z:$Z,'Filing Data'!$D:$D,'Benchmark Value'!$B1675)</f>
        <v>0</v>
      </c>
      <c r="E1675" s="16">
        <f t="shared" si="363"/>
        <v>-115500880.00911279</v>
      </c>
      <c r="F1675" s="10">
        <f>SUM(D$11:D1674)</f>
        <v>-107051256.94487154</v>
      </c>
      <c r="G1675" s="10">
        <f t="shared" ref="G1675:G1738" si="370">COUNTIFS(F$11:F$3618,F1675,A$11:A$3618,YEAR(B1675))</f>
        <v>366</v>
      </c>
      <c r="H1675" s="7">
        <f t="shared" si="364"/>
        <v>-315576.17488828633</v>
      </c>
      <c r="I1675" s="16">
        <f>SUMIFS('Filing Data'!$X:$X,'Filing Data'!$D:$D,'Benchmark Value'!$B1675)</f>
        <v>0</v>
      </c>
      <c r="J1675" s="16">
        <f t="shared" si="360"/>
        <v>141156307.4039984</v>
      </c>
      <c r="K1675" s="10">
        <f>SUM(I$11:I1674)</f>
        <v>200197540.60438377</v>
      </c>
      <c r="L1675" s="27">
        <f t="shared" ref="L1675:L1738" si="371">COUNTIFS(K$11:K$3618,K1675,A$11:A$3618,YEAR(B1675))</f>
        <v>366</v>
      </c>
      <c r="M1675" s="7">
        <f t="shared" si="365"/>
        <v>385672.97104917595</v>
      </c>
      <c r="N1675" s="7">
        <f>IF(ISNA(VLOOKUP(B1675,'Distribution Data'!$G:$H,2,FALSE)),0,VLOOKUP(B1675,'Distribution Data'!$G:$H,2,FALSE))</f>
        <v>0</v>
      </c>
      <c r="O1675" s="16">
        <f>IF(ISNA(INDEX($C1674:$C$3618,MATCH(TRUE,INDEX($C1674:$C$3618&lt;&gt;$C1674,0),0))), O1674, INDEX($C1674:$C$3618,MATCH(TRUE,INDEX($C1674:$C$3618&lt;&gt;$C1674,0),0)))</f>
        <v>4294961795.9930625</v>
      </c>
      <c r="P1675" s="16">
        <f t="shared" si="369"/>
        <v>4195078963.5281072</v>
      </c>
      <c r="Q1675" s="27">
        <f t="shared" si="361"/>
        <v>87</v>
      </c>
      <c r="R1675" s="7">
        <f t="shared" si="366"/>
        <v>1148078.5340799463</v>
      </c>
      <c r="S1675" s="7">
        <f t="shared" ref="S1675:S1738" si="372">IF(AND($E$3&lt;&gt;"Y",$E$4&lt;&gt;"Y"),R1675-N1675+H1675, IF(AND($E$3="Y",$E$4="Y"), R1675-N1675-M1675, IF($E$4="Y", R1675-N1675-M1675+H1675, IF($E$3="Y", R1675-N1675, R1675-N1675))))</f>
        <v>446829.38814248407</v>
      </c>
      <c r="T1675" s="5">
        <f>VLOOKUP($B1675,'Benchmark Data'!$A:$B,2,FALSE)</f>
        <v>16.649999999999999</v>
      </c>
      <c r="U1675" s="12">
        <f t="shared" si="367"/>
        <v>1.2084739215071827E-2</v>
      </c>
      <c r="V1675" s="7">
        <f t="shared" si="368"/>
        <v>4350486385.6077747</v>
      </c>
    </row>
    <row r="1676" spans="1:22" x14ac:dyDescent="0.25">
      <c r="A1676" s="5">
        <f t="shared" ref="A1676:A1739" si="373">YEAR(B1676)</f>
        <v>2008</v>
      </c>
      <c r="B1676" s="6">
        <f t="shared" si="362"/>
        <v>39616</v>
      </c>
      <c r="C1676" s="7">
        <f>MAX(SUMIFS('Filing Data'!$V:$V,'Filing Data'!$D:$D,'Benchmark Value'!$B1676),C1675)</f>
        <v>4195078963.5281072</v>
      </c>
      <c r="D1676" s="7">
        <f>SUMIFS('Filing Data'!$Z:$Z,'Filing Data'!$D:$D,'Benchmark Value'!$B1676)</f>
        <v>0</v>
      </c>
      <c r="E1676" s="16">
        <f t="shared" si="363"/>
        <v>-115500880.00911279</v>
      </c>
      <c r="F1676" s="10">
        <f>SUM(D$11:D1675)</f>
        <v>-107051256.94487154</v>
      </c>
      <c r="G1676" s="10">
        <f t="shared" si="370"/>
        <v>366</v>
      </c>
      <c r="H1676" s="7">
        <f t="shared" si="364"/>
        <v>-315576.17488828633</v>
      </c>
      <c r="I1676" s="16">
        <f>SUMIFS('Filing Data'!$X:$X,'Filing Data'!$D:$D,'Benchmark Value'!$B1676)</f>
        <v>0</v>
      </c>
      <c r="J1676" s="16">
        <f t="shared" ref="J1676:J1739" si="374">IF(I1676&lt;&gt;0,J1675,IF(ISNA(INDEX($I1676:$I2040,MATCH(TRUE,INDEX($I1676:$I2040&lt;&gt;$I1676,0),0))),0,INDEX($I1676:$I2040,MATCH(TRUE,INDEX($I1676:$I2040&lt;&gt;$I1676,0),0))))</f>
        <v>141156307.4039984</v>
      </c>
      <c r="K1676" s="10">
        <f>SUM(I$11:I1675)</f>
        <v>200197540.60438377</v>
      </c>
      <c r="L1676" s="27">
        <f t="shared" si="371"/>
        <v>366</v>
      </c>
      <c r="M1676" s="7">
        <f t="shared" si="365"/>
        <v>385672.97104917595</v>
      </c>
      <c r="N1676" s="7">
        <f>IF(ISNA(VLOOKUP(B1676,'Distribution Data'!$G:$H,2,FALSE)),0,VLOOKUP(B1676,'Distribution Data'!$G:$H,2,FALSE))</f>
        <v>0</v>
      </c>
      <c r="O1676" s="16">
        <f>IF(ISNA(INDEX($C1675:$C$3618,MATCH(TRUE,INDEX($C1675:$C$3618&lt;&gt;$C1675,0),0))), O1675, INDEX($C1675:$C$3618,MATCH(TRUE,INDEX($C1675:$C$3618&lt;&gt;$C1675,0),0)))</f>
        <v>4294961795.9930625</v>
      </c>
      <c r="P1676" s="16">
        <f t="shared" si="369"/>
        <v>4195078963.5281072</v>
      </c>
      <c r="Q1676" s="27">
        <f t="shared" ref="Q1676:Q1739" si="375">MATCH($O1676,$C$11:$C$3618,0)-MATCH($C1675,$C$11:$C$3618,0)</f>
        <v>87</v>
      </c>
      <c r="R1676" s="7">
        <f t="shared" si="366"/>
        <v>1148078.5340799463</v>
      </c>
      <c r="S1676" s="7">
        <f t="shared" si="372"/>
        <v>446829.38814248407</v>
      </c>
      <c r="T1676" s="5">
        <f>VLOOKUP($B1676,'Benchmark Data'!$A:$B,2,FALSE)</f>
        <v>16.13</v>
      </c>
      <c r="U1676" s="12">
        <f t="shared" si="367"/>
        <v>-3.1729324289335281E-2</v>
      </c>
      <c r="V1676" s="7">
        <f t="shared" si="368"/>
        <v>4215062168.718678</v>
      </c>
    </row>
    <row r="1677" spans="1:22" x14ac:dyDescent="0.25">
      <c r="A1677" s="5">
        <f t="shared" si="373"/>
        <v>2008</v>
      </c>
      <c r="B1677" s="6">
        <f t="shared" ref="B1677:B1740" si="376">B1676+1</f>
        <v>39617</v>
      </c>
      <c r="C1677" s="7">
        <f>MAX(SUMIFS('Filing Data'!$V:$V,'Filing Data'!$D:$D,'Benchmark Value'!$B1677),C1676)</f>
        <v>4195078963.5281072</v>
      </c>
      <c r="D1677" s="7">
        <f>SUMIFS('Filing Data'!$Z:$Z,'Filing Data'!$D:$D,'Benchmark Value'!$B1677)</f>
        <v>0</v>
      </c>
      <c r="E1677" s="16">
        <f t="shared" ref="E1677:E1740" si="377">IF(D1677&lt;&gt;0,E1676,IF(ISNA(INDEX($D1677:$D2041,MATCH(TRUE,INDEX($D1677:$D2041&lt;&gt;$D1677,0),0))),0,INDEX($D1677:$D2041,MATCH(TRUE,INDEX($D1677:$D2041&lt;&gt;$D1677,0),0))))</f>
        <v>-115500880.00911279</v>
      </c>
      <c r="F1677" s="10">
        <f>SUM(D$11:D1676)</f>
        <v>-107051256.94487154</v>
      </c>
      <c r="G1677" s="10">
        <f t="shared" si="370"/>
        <v>366</v>
      </c>
      <c r="H1677" s="7">
        <f t="shared" ref="H1677:H1740" si="378">E1677/G1677</f>
        <v>-315576.17488828633</v>
      </c>
      <c r="I1677" s="16">
        <f>SUMIFS('Filing Data'!$X:$X,'Filing Data'!$D:$D,'Benchmark Value'!$B1677)</f>
        <v>0</v>
      </c>
      <c r="J1677" s="16">
        <f t="shared" si="374"/>
        <v>141156307.4039984</v>
      </c>
      <c r="K1677" s="10">
        <f>SUM(I$11:I1676)</f>
        <v>200197540.60438377</v>
      </c>
      <c r="L1677" s="27">
        <f t="shared" si="371"/>
        <v>366</v>
      </c>
      <c r="M1677" s="7">
        <f t="shared" ref="M1677:M1740" si="379">J1677/L1677</f>
        <v>385672.97104917595</v>
      </c>
      <c r="N1677" s="7">
        <f>IF(ISNA(VLOOKUP(B1677,'Distribution Data'!$G:$H,2,FALSE)),0,VLOOKUP(B1677,'Distribution Data'!$G:$H,2,FALSE))</f>
        <v>0</v>
      </c>
      <c r="O1677" s="16">
        <f>IF(ISNA(INDEX($C1676:$C$3618,MATCH(TRUE,INDEX($C1676:$C$3618&lt;&gt;$C1676,0),0))), O1676, INDEX($C1676:$C$3618,MATCH(TRUE,INDEX($C1676:$C$3618&lt;&gt;$C1676,0),0)))</f>
        <v>4294961795.9930625</v>
      </c>
      <c r="P1677" s="16">
        <f t="shared" si="369"/>
        <v>4195078963.5281072</v>
      </c>
      <c r="Q1677" s="27">
        <f t="shared" si="375"/>
        <v>87</v>
      </c>
      <c r="R1677" s="7">
        <f t="shared" ref="R1677:R1740" si="380">IF(Q1677=0, 0, (O1677-P1677)/Q1677)</f>
        <v>1148078.5340799463</v>
      </c>
      <c r="S1677" s="7">
        <f t="shared" si="372"/>
        <v>446829.38814248407</v>
      </c>
      <c r="T1677" s="5">
        <f>VLOOKUP($B1677,'Benchmark Data'!$A:$B,2,FALSE)</f>
        <v>15.91</v>
      </c>
      <c r="U1677" s="12">
        <f t="shared" ref="U1677:U1740" si="381">LN(T1677/T1676)</f>
        <v>-1.3733049787421878E-2</v>
      </c>
      <c r="V1677" s="7">
        <f t="shared" ref="V1677:V1740" si="382">V1676*EXP($U1677)+$S1677</f>
        <v>4158018999.525413</v>
      </c>
    </row>
    <row r="1678" spans="1:22" x14ac:dyDescent="0.25">
      <c r="A1678" s="5">
        <f t="shared" si="373"/>
        <v>2008</v>
      </c>
      <c r="B1678" s="6">
        <f t="shared" si="376"/>
        <v>39618</v>
      </c>
      <c r="C1678" s="7">
        <f>MAX(SUMIFS('Filing Data'!$V:$V,'Filing Data'!$D:$D,'Benchmark Value'!$B1678),C1677)</f>
        <v>4195078963.5281072</v>
      </c>
      <c r="D1678" s="7">
        <f>SUMIFS('Filing Data'!$Z:$Z,'Filing Data'!$D:$D,'Benchmark Value'!$B1678)</f>
        <v>0</v>
      </c>
      <c r="E1678" s="16">
        <f t="shared" si="377"/>
        <v>-115500880.00911279</v>
      </c>
      <c r="F1678" s="10">
        <f>SUM(D$11:D1677)</f>
        <v>-107051256.94487154</v>
      </c>
      <c r="G1678" s="10">
        <f t="shared" si="370"/>
        <v>366</v>
      </c>
      <c r="H1678" s="7">
        <f t="shared" si="378"/>
        <v>-315576.17488828633</v>
      </c>
      <c r="I1678" s="16">
        <f>SUMIFS('Filing Data'!$X:$X,'Filing Data'!$D:$D,'Benchmark Value'!$B1678)</f>
        <v>0</v>
      </c>
      <c r="J1678" s="16">
        <f t="shared" si="374"/>
        <v>141156307.4039984</v>
      </c>
      <c r="K1678" s="10">
        <f>SUM(I$11:I1677)</f>
        <v>200197540.60438377</v>
      </c>
      <c r="L1678" s="27">
        <f t="shared" si="371"/>
        <v>366</v>
      </c>
      <c r="M1678" s="7">
        <f t="shared" si="379"/>
        <v>385672.97104917595</v>
      </c>
      <c r="N1678" s="7">
        <f>IF(ISNA(VLOOKUP(B1678,'Distribution Data'!$G:$H,2,FALSE)),0,VLOOKUP(B1678,'Distribution Data'!$G:$H,2,FALSE))</f>
        <v>0</v>
      </c>
      <c r="O1678" s="16">
        <f>IF(ISNA(INDEX($C1677:$C$3618,MATCH(TRUE,INDEX($C1677:$C$3618&lt;&gt;$C1677,0),0))), O1677, INDEX($C1677:$C$3618,MATCH(TRUE,INDEX($C1677:$C$3618&lt;&gt;$C1677,0),0)))</f>
        <v>4294961795.9930625</v>
      </c>
      <c r="P1678" s="16">
        <f t="shared" si="369"/>
        <v>4195078963.5281072</v>
      </c>
      <c r="Q1678" s="27">
        <f t="shared" si="375"/>
        <v>87</v>
      </c>
      <c r="R1678" s="7">
        <f t="shared" si="380"/>
        <v>1148078.5340799463</v>
      </c>
      <c r="S1678" s="7">
        <f t="shared" si="372"/>
        <v>446829.38814248407</v>
      </c>
      <c r="T1678" s="5">
        <f>VLOOKUP($B1678,'Benchmark Data'!$A:$B,2,FALSE)</f>
        <v>16.3</v>
      </c>
      <c r="U1678" s="12">
        <f t="shared" si="381"/>
        <v>2.4217265463021088E-2</v>
      </c>
      <c r="V1678" s="7">
        <f t="shared" si="382"/>
        <v>4260390870.3852658</v>
      </c>
    </row>
    <row r="1679" spans="1:22" x14ac:dyDescent="0.25">
      <c r="A1679" s="5">
        <f t="shared" si="373"/>
        <v>2008</v>
      </c>
      <c r="B1679" s="6">
        <f t="shared" si="376"/>
        <v>39619</v>
      </c>
      <c r="C1679" s="7">
        <f>MAX(SUMIFS('Filing Data'!$V:$V,'Filing Data'!$D:$D,'Benchmark Value'!$B1679),C1678)</f>
        <v>4195078963.5281072</v>
      </c>
      <c r="D1679" s="7">
        <f>SUMIFS('Filing Data'!$Z:$Z,'Filing Data'!$D:$D,'Benchmark Value'!$B1679)</f>
        <v>0</v>
      </c>
      <c r="E1679" s="16">
        <f t="shared" si="377"/>
        <v>-115500880.00911279</v>
      </c>
      <c r="F1679" s="10">
        <f>SUM(D$11:D1678)</f>
        <v>-107051256.94487154</v>
      </c>
      <c r="G1679" s="10">
        <f t="shared" si="370"/>
        <v>366</v>
      </c>
      <c r="H1679" s="7">
        <f t="shared" si="378"/>
        <v>-315576.17488828633</v>
      </c>
      <c r="I1679" s="16">
        <f>SUMIFS('Filing Data'!$X:$X,'Filing Data'!$D:$D,'Benchmark Value'!$B1679)</f>
        <v>0</v>
      </c>
      <c r="J1679" s="16">
        <f t="shared" si="374"/>
        <v>141156307.4039984</v>
      </c>
      <c r="K1679" s="10">
        <f>SUM(I$11:I1678)</f>
        <v>200197540.60438377</v>
      </c>
      <c r="L1679" s="27">
        <f t="shared" si="371"/>
        <v>366</v>
      </c>
      <c r="M1679" s="7">
        <f t="shared" si="379"/>
        <v>385672.97104917595</v>
      </c>
      <c r="N1679" s="7">
        <f>IF(ISNA(VLOOKUP(B1679,'Distribution Data'!$G:$H,2,FALSE)),0,VLOOKUP(B1679,'Distribution Data'!$G:$H,2,FALSE))</f>
        <v>0</v>
      </c>
      <c r="O1679" s="16">
        <f>IF(ISNA(INDEX($C1678:$C$3618,MATCH(TRUE,INDEX($C1678:$C$3618&lt;&gt;$C1678,0),0))), O1678, INDEX($C1678:$C$3618,MATCH(TRUE,INDEX($C1678:$C$3618&lt;&gt;$C1678,0),0)))</f>
        <v>4294961795.9930625</v>
      </c>
      <c r="P1679" s="16">
        <f t="shared" si="369"/>
        <v>4195078963.5281072</v>
      </c>
      <c r="Q1679" s="27">
        <f t="shared" si="375"/>
        <v>87</v>
      </c>
      <c r="R1679" s="7">
        <f t="shared" si="380"/>
        <v>1148078.5340799463</v>
      </c>
      <c r="S1679" s="7">
        <f t="shared" si="372"/>
        <v>446829.38814248407</v>
      </c>
      <c r="T1679" s="5">
        <f>VLOOKUP($B1679,'Benchmark Data'!$A:$B,2,FALSE)</f>
        <v>15.89</v>
      </c>
      <c r="U1679" s="12">
        <f t="shared" si="381"/>
        <v>-2.5475127264092002E-2</v>
      </c>
      <c r="V1679" s="7">
        <f t="shared" si="382"/>
        <v>4153674493.8312025</v>
      </c>
    </row>
    <row r="1680" spans="1:22" x14ac:dyDescent="0.25">
      <c r="A1680" s="5">
        <f t="shared" si="373"/>
        <v>2008</v>
      </c>
      <c r="B1680" s="6">
        <f t="shared" si="376"/>
        <v>39620</v>
      </c>
      <c r="C1680" s="7">
        <f>MAX(SUMIFS('Filing Data'!$V:$V,'Filing Data'!$D:$D,'Benchmark Value'!$B1680),C1679)</f>
        <v>4195078963.5281072</v>
      </c>
      <c r="D1680" s="7">
        <f>SUMIFS('Filing Data'!$Z:$Z,'Filing Data'!$D:$D,'Benchmark Value'!$B1680)</f>
        <v>0</v>
      </c>
      <c r="E1680" s="16">
        <f t="shared" si="377"/>
        <v>-115500880.00911279</v>
      </c>
      <c r="F1680" s="10">
        <f>SUM(D$11:D1679)</f>
        <v>-107051256.94487154</v>
      </c>
      <c r="G1680" s="10">
        <f t="shared" si="370"/>
        <v>366</v>
      </c>
      <c r="H1680" s="7">
        <f t="shared" si="378"/>
        <v>-315576.17488828633</v>
      </c>
      <c r="I1680" s="16">
        <f>SUMIFS('Filing Data'!$X:$X,'Filing Data'!$D:$D,'Benchmark Value'!$B1680)</f>
        <v>0</v>
      </c>
      <c r="J1680" s="16">
        <f t="shared" si="374"/>
        <v>141156307.4039984</v>
      </c>
      <c r="K1680" s="10">
        <f>SUM(I$11:I1679)</f>
        <v>200197540.60438377</v>
      </c>
      <c r="L1680" s="27">
        <f t="shared" si="371"/>
        <v>366</v>
      </c>
      <c r="M1680" s="7">
        <f t="shared" si="379"/>
        <v>385672.97104917595</v>
      </c>
      <c r="N1680" s="7">
        <f>IF(ISNA(VLOOKUP(B1680,'Distribution Data'!$G:$H,2,FALSE)),0,VLOOKUP(B1680,'Distribution Data'!$G:$H,2,FALSE))</f>
        <v>0</v>
      </c>
      <c r="O1680" s="16">
        <f>IF(ISNA(INDEX($C1679:$C$3618,MATCH(TRUE,INDEX($C1679:$C$3618&lt;&gt;$C1679,0),0))), O1679, INDEX($C1679:$C$3618,MATCH(TRUE,INDEX($C1679:$C$3618&lt;&gt;$C1679,0),0)))</f>
        <v>4294961795.9930625</v>
      </c>
      <c r="P1680" s="16">
        <f t="shared" si="369"/>
        <v>4195078963.5281072</v>
      </c>
      <c r="Q1680" s="27">
        <f t="shared" si="375"/>
        <v>87</v>
      </c>
      <c r="R1680" s="7">
        <f t="shared" si="380"/>
        <v>1148078.5340799463</v>
      </c>
      <c r="S1680" s="7">
        <f t="shared" si="372"/>
        <v>446829.38814248407</v>
      </c>
      <c r="T1680" s="5">
        <f>VLOOKUP($B1680,'Benchmark Data'!$A:$B,2,FALSE)</f>
        <v>15.89</v>
      </c>
      <c r="U1680" s="12">
        <f t="shared" si="381"/>
        <v>0</v>
      </c>
      <c r="V1680" s="7">
        <f t="shared" si="382"/>
        <v>4154121323.2193451</v>
      </c>
    </row>
    <row r="1681" spans="1:22" x14ac:dyDescent="0.25">
      <c r="A1681" s="5">
        <f t="shared" si="373"/>
        <v>2008</v>
      </c>
      <c r="B1681" s="6">
        <f t="shared" si="376"/>
        <v>39621</v>
      </c>
      <c r="C1681" s="7">
        <f>MAX(SUMIFS('Filing Data'!$V:$V,'Filing Data'!$D:$D,'Benchmark Value'!$B1681),C1680)</f>
        <v>4195078963.5281072</v>
      </c>
      <c r="D1681" s="7">
        <f>SUMIFS('Filing Data'!$Z:$Z,'Filing Data'!$D:$D,'Benchmark Value'!$B1681)</f>
        <v>0</v>
      </c>
      <c r="E1681" s="16">
        <f t="shared" si="377"/>
        <v>-115500880.00911279</v>
      </c>
      <c r="F1681" s="10">
        <f>SUM(D$11:D1680)</f>
        <v>-107051256.94487154</v>
      </c>
      <c r="G1681" s="10">
        <f t="shared" si="370"/>
        <v>366</v>
      </c>
      <c r="H1681" s="7">
        <f t="shared" si="378"/>
        <v>-315576.17488828633</v>
      </c>
      <c r="I1681" s="16">
        <f>SUMIFS('Filing Data'!$X:$X,'Filing Data'!$D:$D,'Benchmark Value'!$B1681)</f>
        <v>0</v>
      </c>
      <c r="J1681" s="16">
        <f t="shared" si="374"/>
        <v>141156307.4039984</v>
      </c>
      <c r="K1681" s="10">
        <f>SUM(I$11:I1680)</f>
        <v>200197540.60438377</v>
      </c>
      <c r="L1681" s="27">
        <f t="shared" si="371"/>
        <v>366</v>
      </c>
      <c r="M1681" s="7">
        <f t="shared" si="379"/>
        <v>385672.97104917595</v>
      </c>
      <c r="N1681" s="7">
        <f>IF(ISNA(VLOOKUP(B1681,'Distribution Data'!$G:$H,2,FALSE)),0,VLOOKUP(B1681,'Distribution Data'!$G:$H,2,FALSE))</f>
        <v>0</v>
      </c>
      <c r="O1681" s="16">
        <f>IF(ISNA(INDEX($C1680:$C$3618,MATCH(TRUE,INDEX($C1680:$C$3618&lt;&gt;$C1680,0),0))), O1680, INDEX($C1680:$C$3618,MATCH(TRUE,INDEX($C1680:$C$3618&lt;&gt;$C1680,0),0)))</f>
        <v>4294961795.9930625</v>
      </c>
      <c r="P1681" s="16">
        <f t="shared" si="369"/>
        <v>4195078963.5281072</v>
      </c>
      <c r="Q1681" s="27">
        <f t="shared" si="375"/>
        <v>87</v>
      </c>
      <c r="R1681" s="7">
        <f t="shared" si="380"/>
        <v>1148078.5340799463</v>
      </c>
      <c r="S1681" s="7">
        <f t="shared" si="372"/>
        <v>446829.38814248407</v>
      </c>
      <c r="T1681" s="5">
        <f>VLOOKUP($B1681,'Benchmark Data'!$A:$B,2,FALSE)</f>
        <v>15.89</v>
      </c>
      <c r="U1681" s="12">
        <f t="shared" si="381"/>
        <v>0</v>
      </c>
      <c r="V1681" s="7">
        <f t="shared" si="382"/>
        <v>4154568152.6074877</v>
      </c>
    </row>
    <row r="1682" spans="1:22" x14ac:dyDescent="0.25">
      <c r="A1682" s="5">
        <f t="shared" si="373"/>
        <v>2008</v>
      </c>
      <c r="B1682" s="6">
        <f t="shared" si="376"/>
        <v>39622</v>
      </c>
      <c r="C1682" s="7">
        <f>MAX(SUMIFS('Filing Data'!$V:$V,'Filing Data'!$D:$D,'Benchmark Value'!$B1682),C1681)</f>
        <v>4195078963.5281072</v>
      </c>
      <c r="D1682" s="7">
        <f>SUMIFS('Filing Data'!$Z:$Z,'Filing Data'!$D:$D,'Benchmark Value'!$B1682)</f>
        <v>0</v>
      </c>
      <c r="E1682" s="16">
        <f t="shared" si="377"/>
        <v>-115500880.00911279</v>
      </c>
      <c r="F1682" s="10">
        <f>SUM(D$11:D1681)</f>
        <v>-107051256.94487154</v>
      </c>
      <c r="G1682" s="10">
        <f t="shared" si="370"/>
        <v>366</v>
      </c>
      <c r="H1682" s="7">
        <f t="shared" si="378"/>
        <v>-315576.17488828633</v>
      </c>
      <c r="I1682" s="16">
        <f>SUMIFS('Filing Data'!$X:$X,'Filing Data'!$D:$D,'Benchmark Value'!$B1682)</f>
        <v>0</v>
      </c>
      <c r="J1682" s="16">
        <f t="shared" si="374"/>
        <v>141156307.4039984</v>
      </c>
      <c r="K1682" s="10">
        <f>SUM(I$11:I1681)</f>
        <v>200197540.60438377</v>
      </c>
      <c r="L1682" s="27">
        <f t="shared" si="371"/>
        <v>366</v>
      </c>
      <c r="M1682" s="7">
        <f t="shared" si="379"/>
        <v>385672.97104917595</v>
      </c>
      <c r="N1682" s="7">
        <f>IF(ISNA(VLOOKUP(B1682,'Distribution Data'!$G:$H,2,FALSE)),0,VLOOKUP(B1682,'Distribution Data'!$G:$H,2,FALSE))</f>
        <v>0</v>
      </c>
      <c r="O1682" s="16">
        <f>IF(ISNA(INDEX($C1681:$C$3618,MATCH(TRUE,INDEX($C1681:$C$3618&lt;&gt;$C1681,0),0))), O1681, INDEX($C1681:$C$3618,MATCH(TRUE,INDEX($C1681:$C$3618&lt;&gt;$C1681,0),0)))</f>
        <v>4294961795.9930625</v>
      </c>
      <c r="P1682" s="16">
        <f t="shared" si="369"/>
        <v>4195078963.5281072</v>
      </c>
      <c r="Q1682" s="27">
        <f t="shared" si="375"/>
        <v>87</v>
      </c>
      <c r="R1682" s="7">
        <f t="shared" si="380"/>
        <v>1148078.5340799463</v>
      </c>
      <c r="S1682" s="7">
        <f t="shared" si="372"/>
        <v>446829.38814248407</v>
      </c>
      <c r="T1682" s="5">
        <f>VLOOKUP($B1682,'Benchmark Data'!$A:$B,2,FALSE)</f>
        <v>15.54</v>
      </c>
      <c r="U1682" s="12">
        <f t="shared" si="381"/>
        <v>-2.2272635609123292E-2</v>
      </c>
      <c r="V1682" s="7">
        <f t="shared" si="382"/>
        <v>4063504670.2641873</v>
      </c>
    </row>
    <row r="1683" spans="1:22" x14ac:dyDescent="0.25">
      <c r="A1683" s="5">
        <f t="shared" si="373"/>
        <v>2008</v>
      </c>
      <c r="B1683" s="6">
        <f t="shared" si="376"/>
        <v>39623</v>
      </c>
      <c r="C1683" s="7">
        <f>MAX(SUMIFS('Filing Data'!$V:$V,'Filing Data'!$D:$D,'Benchmark Value'!$B1683),C1682)</f>
        <v>4195078963.5281072</v>
      </c>
      <c r="D1683" s="7">
        <f>SUMIFS('Filing Data'!$Z:$Z,'Filing Data'!$D:$D,'Benchmark Value'!$B1683)</f>
        <v>0</v>
      </c>
      <c r="E1683" s="16">
        <f t="shared" si="377"/>
        <v>-115500880.00911279</v>
      </c>
      <c r="F1683" s="10">
        <f>SUM(D$11:D1682)</f>
        <v>-107051256.94487154</v>
      </c>
      <c r="G1683" s="10">
        <f t="shared" si="370"/>
        <v>366</v>
      </c>
      <c r="H1683" s="7">
        <f t="shared" si="378"/>
        <v>-315576.17488828633</v>
      </c>
      <c r="I1683" s="16">
        <f>SUMIFS('Filing Data'!$X:$X,'Filing Data'!$D:$D,'Benchmark Value'!$B1683)</f>
        <v>0</v>
      </c>
      <c r="J1683" s="16">
        <f t="shared" si="374"/>
        <v>141156307.4039984</v>
      </c>
      <c r="K1683" s="10">
        <f>SUM(I$11:I1682)</f>
        <v>200197540.60438377</v>
      </c>
      <c r="L1683" s="27">
        <f t="shared" si="371"/>
        <v>366</v>
      </c>
      <c r="M1683" s="7">
        <f t="shared" si="379"/>
        <v>385672.97104917595</v>
      </c>
      <c r="N1683" s="7">
        <f>IF(ISNA(VLOOKUP(B1683,'Distribution Data'!$G:$H,2,FALSE)),0,VLOOKUP(B1683,'Distribution Data'!$G:$H,2,FALSE))</f>
        <v>0</v>
      </c>
      <c r="O1683" s="16">
        <f>IF(ISNA(INDEX($C1682:$C$3618,MATCH(TRUE,INDEX($C1682:$C$3618&lt;&gt;$C1682,0),0))), O1682, INDEX($C1682:$C$3618,MATCH(TRUE,INDEX($C1682:$C$3618&lt;&gt;$C1682,0),0)))</f>
        <v>4294961795.9930625</v>
      </c>
      <c r="P1683" s="16">
        <f t="shared" si="369"/>
        <v>4195078963.5281072</v>
      </c>
      <c r="Q1683" s="27">
        <f t="shared" si="375"/>
        <v>87</v>
      </c>
      <c r="R1683" s="7">
        <f t="shared" si="380"/>
        <v>1148078.5340799463</v>
      </c>
      <c r="S1683" s="7">
        <f t="shared" si="372"/>
        <v>446829.38814248407</v>
      </c>
      <c r="T1683" s="5">
        <f>VLOOKUP($B1683,'Benchmark Data'!$A:$B,2,FALSE)</f>
        <v>15.59</v>
      </c>
      <c r="U1683" s="12">
        <f t="shared" si="381"/>
        <v>3.2123381301837994E-3</v>
      </c>
      <c r="V1683" s="7">
        <f t="shared" si="382"/>
        <v>4077025839.0032444</v>
      </c>
    </row>
    <row r="1684" spans="1:22" x14ac:dyDescent="0.25">
      <c r="A1684" s="5">
        <f t="shared" si="373"/>
        <v>2008</v>
      </c>
      <c r="B1684" s="6">
        <f t="shared" si="376"/>
        <v>39624</v>
      </c>
      <c r="C1684" s="7">
        <f>MAX(SUMIFS('Filing Data'!$V:$V,'Filing Data'!$D:$D,'Benchmark Value'!$B1684),C1683)</f>
        <v>4195078963.5281072</v>
      </c>
      <c r="D1684" s="7">
        <f>SUMIFS('Filing Data'!$Z:$Z,'Filing Data'!$D:$D,'Benchmark Value'!$B1684)</f>
        <v>0</v>
      </c>
      <c r="E1684" s="16">
        <f t="shared" si="377"/>
        <v>-115500880.00911279</v>
      </c>
      <c r="F1684" s="10">
        <f>SUM(D$11:D1683)</f>
        <v>-107051256.94487154</v>
      </c>
      <c r="G1684" s="10">
        <f t="shared" si="370"/>
        <v>366</v>
      </c>
      <c r="H1684" s="7">
        <f t="shared" si="378"/>
        <v>-315576.17488828633</v>
      </c>
      <c r="I1684" s="16">
        <f>SUMIFS('Filing Data'!$X:$X,'Filing Data'!$D:$D,'Benchmark Value'!$B1684)</f>
        <v>0</v>
      </c>
      <c r="J1684" s="16">
        <f t="shared" si="374"/>
        <v>141156307.4039984</v>
      </c>
      <c r="K1684" s="10">
        <f>SUM(I$11:I1683)</f>
        <v>200197540.60438377</v>
      </c>
      <c r="L1684" s="27">
        <f t="shared" si="371"/>
        <v>366</v>
      </c>
      <c r="M1684" s="7">
        <f t="shared" si="379"/>
        <v>385672.97104917595</v>
      </c>
      <c r="N1684" s="7">
        <f>IF(ISNA(VLOOKUP(B1684,'Distribution Data'!$G:$H,2,FALSE)),0,VLOOKUP(B1684,'Distribution Data'!$G:$H,2,FALSE))</f>
        <v>0</v>
      </c>
      <c r="O1684" s="16">
        <f>IF(ISNA(INDEX($C1683:$C$3618,MATCH(TRUE,INDEX($C1683:$C$3618&lt;&gt;$C1683,0),0))), O1683, INDEX($C1683:$C$3618,MATCH(TRUE,INDEX($C1683:$C$3618&lt;&gt;$C1683,0),0)))</f>
        <v>4294961795.9930625</v>
      </c>
      <c r="P1684" s="16">
        <f t="shared" si="369"/>
        <v>4195078963.5281072</v>
      </c>
      <c r="Q1684" s="27">
        <f t="shared" si="375"/>
        <v>87</v>
      </c>
      <c r="R1684" s="7">
        <f t="shared" si="380"/>
        <v>1148078.5340799463</v>
      </c>
      <c r="S1684" s="7">
        <f t="shared" si="372"/>
        <v>446829.38814248407</v>
      </c>
      <c r="T1684" s="5">
        <f>VLOOKUP($B1684,'Benchmark Data'!$A:$B,2,FALSE)</f>
        <v>15.84</v>
      </c>
      <c r="U1684" s="12">
        <f t="shared" si="381"/>
        <v>1.5908703316594688E-2</v>
      </c>
      <c r="V1684" s="7">
        <f t="shared" si="382"/>
        <v>4142851530.4664874</v>
      </c>
    </row>
    <row r="1685" spans="1:22" x14ac:dyDescent="0.25">
      <c r="A1685" s="5">
        <f t="shared" si="373"/>
        <v>2008</v>
      </c>
      <c r="B1685" s="6">
        <f t="shared" si="376"/>
        <v>39625</v>
      </c>
      <c r="C1685" s="7">
        <f>MAX(SUMIFS('Filing Data'!$V:$V,'Filing Data'!$D:$D,'Benchmark Value'!$B1685),C1684)</f>
        <v>4195078963.5281072</v>
      </c>
      <c r="D1685" s="7">
        <f>SUMIFS('Filing Data'!$Z:$Z,'Filing Data'!$D:$D,'Benchmark Value'!$B1685)</f>
        <v>0</v>
      </c>
      <c r="E1685" s="16">
        <f t="shared" si="377"/>
        <v>-115500880.00911279</v>
      </c>
      <c r="F1685" s="10">
        <f>SUM(D$11:D1684)</f>
        <v>-107051256.94487154</v>
      </c>
      <c r="G1685" s="10">
        <f t="shared" si="370"/>
        <v>366</v>
      </c>
      <c r="H1685" s="7">
        <f t="shared" si="378"/>
        <v>-315576.17488828633</v>
      </c>
      <c r="I1685" s="16">
        <f>SUMIFS('Filing Data'!$X:$X,'Filing Data'!$D:$D,'Benchmark Value'!$B1685)</f>
        <v>0</v>
      </c>
      <c r="J1685" s="16">
        <f t="shared" si="374"/>
        <v>141156307.4039984</v>
      </c>
      <c r="K1685" s="10">
        <f>SUM(I$11:I1684)</f>
        <v>200197540.60438377</v>
      </c>
      <c r="L1685" s="27">
        <f t="shared" si="371"/>
        <v>366</v>
      </c>
      <c r="M1685" s="7">
        <f t="shared" si="379"/>
        <v>385672.97104917595</v>
      </c>
      <c r="N1685" s="7">
        <f>IF(ISNA(VLOOKUP(B1685,'Distribution Data'!$G:$H,2,FALSE)),0,VLOOKUP(B1685,'Distribution Data'!$G:$H,2,FALSE))</f>
        <v>0</v>
      </c>
      <c r="O1685" s="16">
        <f>IF(ISNA(INDEX($C1684:$C$3618,MATCH(TRUE,INDEX($C1684:$C$3618&lt;&gt;$C1684,0),0))), O1684, INDEX($C1684:$C$3618,MATCH(TRUE,INDEX($C1684:$C$3618&lt;&gt;$C1684,0),0)))</f>
        <v>4294961795.9930625</v>
      </c>
      <c r="P1685" s="16">
        <f t="shared" si="369"/>
        <v>4195078963.5281072</v>
      </c>
      <c r="Q1685" s="27">
        <f t="shared" si="375"/>
        <v>87</v>
      </c>
      <c r="R1685" s="7">
        <f t="shared" si="380"/>
        <v>1148078.5340799463</v>
      </c>
      <c r="S1685" s="7">
        <f t="shared" si="372"/>
        <v>446829.38814248407</v>
      </c>
      <c r="T1685" s="5">
        <f>VLOOKUP($B1685,'Benchmark Data'!$A:$B,2,FALSE)</f>
        <v>15.28</v>
      </c>
      <c r="U1685" s="12">
        <f t="shared" si="381"/>
        <v>-3.5993602647905368E-2</v>
      </c>
      <c r="V1685" s="7">
        <f t="shared" si="382"/>
        <v>3996833911.8078351</v>
      </c>
    </row>
    <row r="1686" spans="1:22" x14ac:dyDescent="0.25">
      <c r="A1686" s="5">
        <f t="shared" si="373"/>
        <v>2008</v>
      </c>
      <c r="B1686" s="6">
        <f t="shared" si="376"/>
        <v>39626</v>
      </c>
      <c r="C1686" s="7">
        <f>MAX(SUMIFS('Filing Data'!$V:$V,'Filing Data'!$D:$D,'Benchmark Value'!$B1686),C1685)</f>
        <v>4195078963.5281072</v>
      </c>
      <c r="D1686" s="7">
        <f>SUMIFS('Filing Data'!$Z:$Z,'Filing Data'!$D:$D,'Benchmark Value'!$B1686)</f>
        <v>0</v>
      </c>
      <c r="E1686" s="16">
        <f t="shared" si="377"/>
        <v>-115500880.00911279</v>
      </c>
      <c r="F1686" s="10">
        <f>SUM(D$11:D1685)</f>
        <v>-107051256.94487154</v>
      </c>
      <c r="G1686" s="10">
        <f t="shared" si="370"/>
        <v>366</v>
      </c>
      <c r="H1686" s="7">
        <f t="shared" si="378"/>
        <v>-315576.17488828633</v>
      </c>
      <c r="I1686" s="16">
        <f>SUMIFS('Filing Data'!$X:$X,'Filing Data'!$D:$D,'Benchmark Value'!$B1686)</f>
        <v>0</v>
      </c>
      <c r="J1686" s="16">
        <f t="shared" si="374"/>
        <v>141156307.4039984</v>
      </c>
      <c r="K1686" s="10">
        <f>SUM(I$11:I1685)</f>
        <v>200197540.60438377</v>
      </c>
      <c r="L1686" s="27">
        <f t="shared" si="371"/>
        <v>366</v>
      </c>
      <c r="M1686" s="7">
        <f t="shared" si="379"/>
        <v>385672.97104917595</v>
      </c>
      <c r="N1686" s="7">
        <f>IF(ISNA(VLOOKUP(B1686,'Distribution Data'!$G:$H,2,FALSE)),0,VLOOKUP(B1686,'Distribution Data'!$G:$H,2,FALSE))</f>
        <v>0</v>
      </c>
      <c r="O1686" s="16">
        <f>IF(ISNA(INDEX($C1685:$C$3618,MATCH(TRUE,INDEX($C1685:$C$3618&lt;&gt;$C1685,0),0))), O1685, INDEX($C1685:$C$3618,MATCH(TRUE,INDEX($C1685:$C$3618&lt;&gt;$C1685,0),0)))</f>
        <v>4294961795.9930625</v>
      </c>
      <c r="P1686" s="16">
        <f t="shared" si="369"/>
        <v>4195078963.5281072</v>
      </c>
      <c r="Q1686" s="27">
        <f t="shared" si="375"/>
        <v>87</v>
      </c>
      <c r="R1686" s="7">
        <f t="shared" si="380"/>
        <v>1148078.5340799463</v>
      </c>
      <c r="S1686" s="7">
        <f t="shared" si="372"/>
        <v>446829.38814248407</v>
      </c>
      <c r="T1686" s="5">
        <f>VLOOKUP($B1686,'Benchmark Data'!$A:$B,2,FALSE)</f>
        <v>15.15</v>
      </c>
      <c r="U1686" s="12">
        <f t="shared" si="381"/>
        <v>-8.5442517829962296E-3</v>
      </c>
      <c r="V1686" s="7">
        <f t="shared" si="382"/>
        <v>3963276264.1976128</v>
      </c>
    </row>
    <row r="1687" spans="1:22" x14ac:dyDescent="0.25">
      <c r="A1687" s="5">
        <f t="shared" si="373"/>
        <v>2008</v>
      </c>
      <c r="B1687" s="6">
        <f t="shared" si="376"/>
        <v>39627</v>
      </c>
      <c r="C1687" s="7">
        <f>MAX(SUMIFS('Filing Data'!$V:$V,'Filing Data'!$D:$D,'Benchmark Value'!$B1687),C1686)</f>
        <v>4195078963.5281072</v>
      </c>
      <c r="D1687" s="7">
        <f>SUMIFS('Filing Data'!$Z:$Z,'Filing Data'!$D:$D,'Benchmark Value'!$B1687)</f>
        <v>0</v>
      </c>
      <c r="E1687" s="16">
        <f t="shared" si="377"/>
        <v>-115500880.00911279</v>
      </c>
      <c r="F1687" s="10">
        <f>SUM(D$11:D1686)</f>
        <v>-107051256.94487154</v>
      </c>
      <c r="G1687" s="10">
        <f t="shared" si="370"/>
        <v>366</v>
      </c>
      <c r="H1687" s="7">
        <f t="shared" si="378"/>
        <v>-315576.17488828633</v>
      </c>
      <c r="I1687" s="16">
        <f>SUMIFS('Filing Data'!$X:$X,'Filing Data'!$D:$D,'Benchmark Value'!$B1687)</f>
        <v>0</v>
      </c>
      <c r="J1687" s="16">
        <f t="shared" si="374"/>
        <v>141156307.4039984</v>
      </c>
      <c r="K1687" s="10">
        <f>SUM(I$11:I1686)</f>
        <v>200197540.60438377</v>
      </c>
      <c r="L1687" s="27">
        <f t="shared" si="371"/>
        <v>366</v>
      </c>
      <c r="M1687" s="7">
        <f t="shared" si="379"/>
        <v>385672.97104917595</v>
      </c>
      <c r="N1687" s="7">
        <f>IF(ISNA(VLOOKUP(B1687,'Distribution Data'!$G:$H,2,FALSE)),0,VLOOKUP(B1687,'Distribution Data'!$G:$H,2,FALSE))</f>
        <v>0</v>
      </c>
      <c r="O1687" s="16">
        <f>IF(ISNA(INDEX($C1686:$C$3618,MATCH(TRUE,INDEX($C1686:$C$3618&lt;&gt;$C1686,0),0))), O1686, INDEX($C1686:$C$3618,MATCH(TRUE,INDEX($C1686:$C$3618&lt;&gt;$C1686,0),0)))</f>
        <v>4294961795.9930625</v>
      </c>
      <c r="P1687" s="16">
        <f t="shared" si="369"/>
        <v>4195078963.5281072</v>
      </c>
      <c r="Q1687" s="27">
        <f t="shared" si="375"/>
        <v>87</v>
      </c>
      <c r="R1687" s="7">
        <f t="shared" si="380"/>
        <v>1148078.5340799463</v>
      </c>
      <c r="S1687" s="7">
        <f t="shared" si="372"/>
        <v>446829.38814248407</v>
      </c>
      <c r="T1687" s="5">
        <f>VLOOKUP($B1687,'Benchmark Data'!$A:$B,2,FALSE)</f>
        <v>15.15</v>
      </c>
      <c r="U1687" s="12">
        <f t="shared" si="381"/>
        <v>0</v>
      </c>
      <c r="V1687" s="7">
        <f t="shared" si="382"/>
        <v>3963723093.5857553</v>
      </c>
    </row>
    <row r="1688" spans="1:22" x14ac:dyDescent="0.25">
      <c r="A1688" s="5">
        <f t="shared" si="373"/>
        <v>2008</v>
      </c>
      <c r="B1688" s="6">
        <f t="shared" si="376"/>
        <v>39628</v>
      </c>
      <c r="C1688" s="7">
        <f>MAX(SUMIFS('Filing Data'!$V:$V,'Filing Data'!$D:$D,'Benchmark Value'!$B1688),C1687)</f>
        <v>4195078963.5281072</v>
      </c>
      <c r="D1688" s="7">
        <f>SUMIFS('Filing Data'!$Z:$Z,'Filing Data'!$D:$D,'Benchmark Value'!$B1688)</f>
        <v>0</v>
      </c>
      <c r="E1688" s="16">
        <f t="shared" si="377"/>
        <v>-115500880.00911279</v>
      </c>
      <c r="F1688" s="10">
        <f>SUM(D$11:D1687)</f>
        <v>-107051256.94487154</v>
      </c>
      <c r="G1688" s="10">
        <f t="shared" si="370"/>
        <v>366</v>
      </c>
      <c r="H1688" s="7">
        <f t="shared" si="378"/>
        <v>-315576.17488828633</v>
      </c>
      <c r="I1688" s="16">
        <f>SUMIFS('Filing Data'!$X:$X,'Filing Data'!$D:$D,'Benchmark Value'!$B1688)</f>
        <v>0</v>
      </c>
      <c r="J1688" s="16">
        <f t="shared" si="374"/>
        <v>141156307.4039984</v>
      </c>
      <c r="K1688" s="10">
        <f>SUM(I$11:I1687)</f>
        <v>200197540.60438377</v>
      </c>
      <c r="L1688" s="27">
        <f t="shared" si="371"/>
        <v>366</v>
      </c>
      <c r="M1688" s="7">
        <f t="shared" si="379"/>
        <v>385672.97104917595</v>
      </c>
      <c r="N1688" s="7">
        <f>IF(ISNA(VLOOKUP(B1688,'Distribution Data'!$G:$H,2,FALSE)),0,VLOOKUP(B1688,'Distribution Data'!$G:$H,2,FALSE))</f>
        <v>0</v>
      </c>
      <c r="O1688" s="16">
        <f>IF(ISNA(INDEX($C1687:$C$3618,MATCH(TRUE,INDEX($C1687:$C$3618&lt;&gt;$C1687,0),0))), O1687, INDEX($C1687:$C$3618,MATCH(TRUE,INDEX($C1687:$C$3618&lt;&gt;$C1687,0),0)))</f>
        <v>4294961795.9930625</v>
      </c>
      <c r="P1688" s="16">
        <f t="shared" si="369"/>
        <v>4195078963.5281072</v>
      </c>
      <c r="Q1688" s="27">
        <f t="shared" si="375"/>
        <v>87</v>
      </c>
      <c r="R1688" s="7">
        <f t="shared" si="380"/>
        <v>1148078.5340799463</v>
      </c>
      <c r="S1688" s="7">
        <f t="shared" si="372"/>
        <v>446829.38814248407</v>
      </c>
      <c r="T1688" s="5">
        <f>VLOOKUP($B1688,'Benchmark Data'!$A:$B,2,FALSE)</f>
        <v>15.15</v>
      </c>
      <c r="U1688" s="12">
        <f t="shared" si="381"/>
        <v>0</v>
      </c>
      <c r="V1688" s="7">
        <f t="shared" si="382"/>
        <v>3964169922.9738979</v>
      </c>
    </row>
    <row r="1689" spans="1:22" x14ac:dyDescent="0.25">
      <c r="A1689" s="5">
        <f t="shared" si="373"/>
        <v>2008</v>
      </c>
      <c r="B1689" s="6">
        <f t="shared" si="376"/>
        <v>39629</v>
      </c>
      <c r="C1689" s="7">
        <f>MAX(SUMIFS('Filing Data'!$V:$V,'Filing Data'!$D:$D,'Benchmark Value'!$B1689),C1688)</f>
        <v>4195078963.5281072</v>
      </c>
      <c r="D1689" s="7">
        <f>SUMIFS('Filing Data'!$Z:$Z,'Filing Data'!$D:$D,'Benchmark Value'!$B1689)</f>
        <v>0</v>
      </c>
      <c r="E1689" s="16">
        <f t="shared" si="377"/>
        <v>-115500880.00911279</v>
      </c>
      <c r="F1689" s="10">
        <f>SUM(D$11:D1688)</f>
        <v>-107051256.94487154</v>
      </c>
      <c r="G1689" s="10">
        <f t="shared" si="370"/>
        <v>366</v>
      </c>
      <c r="H1689" s="7">
        <f t="shared" si="378"/>
        <v>-315576.17488828633</v>
      </c>
      <c r="I1689" s="16">
        <f>SUMIFS('Filing Data'!$X:$X,'Filing Data'!$D:$D,'Benchmark Value'!$B1689)</f>
        <v>0</v>
      </c>
      <c r="J1689" s="16">
        <f t="shared" si="374"/>
        <v>141156307.4039984</v>
      </c>
      <c r="K1689" s="10">
        <f>SUM(I$11:I1688)</f>
        <v>200197540.60438377</v>
      </c>
      <c r="L1689" s="27">
        <f t="shared" si="371"/>
        <v>366</v>
      </c>
      <c r="M1689" s="7">
        <f t="shared" si="379"/>
        <v>385672.97104917595</v>
      </c>
      <c r="N1689" s="7">
        <f>IF(ISNA(VLOOKUP(B1689,'Distribution Data'!$G:$H,2,FALSE)),0,VLOOKUP(B1689,'Distribution Data'!$G:$H,2,FALSE))</f>
        <v>25252006.153394993</v>
      </c>
      <c r="O1689" s="16">
        <f>IF(ISNA(INDEX($C1688:$C$3618,MATCH(TRUE,INDEX($C1688:$C$3618&lt;&gt;$C1688,0),0))), O1688, INDEX($C1688:$C$3618,MATCH(TRUE,INDEX($C1688:$C$3618&lt;&gt;$C1688,0),0)))</f>
        <v>4294961795.9930625</v>
      </c>
      <c r="P1689" s="16">
        <f t="shared" si="369"/>
        <v>4195078963.5281072</v>
      </c>
      <c r="Q1689" s="27">
        <f t="shared" si="375"/>
        <v>87</v>
      </c>
      <c r="R1689" s="7">
        <f t="shared" si="380"/>
        <v>1148078.5340799463</v>
      </c>
      <c r="S1689" s="7">
        <f t="shared" si="372"/>
        <v>-24805176.765252508</v>
      </c>
      <c r="T1689" s="5">
        <f>VLOOKUP($B1689,'Benchmark Data'!$A:$B,2,FALSE)</f>
        <v>15.14</v>
      </c>
      <c r="U1689" s="12">
        <f t="shared" si="381"/>
        <v>-6.6028394607539468E-4</v>
      </c>
      <c r="V1689" s="7">
        <f t="shared" si="382"/>
        <v>3936748132.3981018</v>
      </c>
    </row>
    <row r="1690" spans="1:22" x14ac:dyDescent="0.25">
      <c r="A1690" s="5">
        <f t="shared" si="373"/>
        <v>2008</v>
      </c>
      <c r="B1690" s="6">
        <f t="shared" si="376"/>
        <v>39630</v>
      </c>
      <c r="C1690" s="7">
        <f>MAX(SUMIFS('Filing Data'!$V:$V,'Filing Data'!$D:$D,'Benchmark Value'!$B1690),C1689)</f>
        <v>4195078963.5281072</v>
      </c>
      <c r="D1690" s="7">
        <f>SUMIFS('Filing Data'!$Z:$Z,'Filing Data'!$D:$D,'Benchmark Value'!$B1690)</f>
        <v>0</v>
      </c>
      <c r="E1690" s="16">
        <f t="shared" si="377"/>
        <v>-115500880.00911279</v>
      </c>
      <c r="F1690" s="10">
        <f>SUM(D$11:D1689)</f>
        <v>-107051256.94487154</v>
      </c>
      <c r="G1690" s="10">
        <f t="shared" si="370"/>
        <v>366</v>
      </c>
      <c r="H1690" s="7">
        <f t="shared" si="378"/>
        <v>-315576.17488828633</v>
      </c>
      <c r="I1690" s="16">
        <f>SUMIFS('Filing Data'!$X:$X,'Filing Data'!$D:$D,'Benchmark Value'!$B1690)</f>
        <v>0</v>
      </c>
      <c r="J1690" s="16">
        <f t="shared" si="374"/>
        <v>141156307.4039984</v>
      </c>
      <c r="K1690" s="10">
        <f>SUM(I$11:I1689)</f>
        <v>200197540.60438377</v>
      </c>
      <c r="L1690" s="27">
        <f t="shared" si="371"/>
        <v>366</v>
      </c>
      <c r="M1690" s="7">
        <f t="shared" si="379"/>
        <v>385672.97104917595</v>
      </c>
      <c r="N1690" s="7">
        <f>IF(ISNA(VLOOKUP(B1690,'Distribution Data'!$G:$H,2,FALSE)),0,VLOOKUP(B1690,'Distribution Data'!$G:$H,2,FALSE))</f>
        <v>0</v>
      </c>
      <c r="O1690" s="16">
        <f>IF(ISNA(INDEX($C1689:$C$3618,MATCH(TRUE,INDEX($C1689:$C$3618&lt;&gt;$C1689,0),0))), O1689, INDEX($C1689:$C$3618,MATCH(TRUE,INDEX($C1689:$C$3618&lt;&gt;$C1689,0),0)))</f>
        <v>4294961795.9930625</v>
      </c>
      <c r="P1690" s="16">
        <f t="shared" si="369"/>
        <v>4195078963.5281072</v>
      </c>
      <c r="Q1690" s="27">
        <f t="shared" si="375"/>
        <v>87</v>
      </c>
      <c r="R1690" s="7">
        <f t="shared" si="380"/>
        <v>1148078.5340799463</v>
      </c>
      <c r="S1690" s="7">
        <f t="shared" si="372"/>
        <v>446829.38814248407</v>
      </c>
      <c r="T1690" s="5">
        <f>VLOOKUP($B1690,'Benchmark Data'!$A:$B,2,FALSE)</f>
        <v>15.19</v>
      </c>
      <c r="U1690" s="12">
        <f t="shared" si="381"/>
        <v>3.2970685983787196E-3</v>
      </c>
      <c r="V1690" s="7">
        <f t="shared" si="382"/>
        <v>3950196111.4969382</v>
      </c>
    </row>
    <row r="1691" spans="1:22" x14ac:dyDescent="0.25">
      <c r="A1691" s="5">
        <f t="shared" si="373"/>
        <v>2008</v>
      </c>
      <c r="B1691" s="6">
        <f t="shared" si="376"/>
        <v>39631</v>
      </c>
      <c r="C1691" s="7">
        <f>MAX(SUMIFS('Filing Data'!$V:$V,'Filing Data'!$D:$D,'Benchmark Value'!$B1691),C1690)</f>
        <v>4195078963.5281072</v>
      </c>
      <c r="D1691" s="7">
        <f>SUMIFS('Filing Data'!$Z:$Z,'Filing Data'!$D:$D,'Benchmark Value'!$B1691)</f>
        <v>0</v>
      </c>
      <c r="E1691" s="16">
        <f t="shared" si="377"/>
        <v>-115500880.00911279</v>
      </c>
      <c r="F1691" s="10">
        <f>SUM(D$11:D1690)</f>
        <v>-107051256.94487154</v>
      </c>
      <c r="G1691" s="10">
        <f t="shared" si="370"/>
        <v>366</v>
      </c>
      <c r="H1691" s="7">
        <f t="shared" si="378"/>
        <v>-315576.17488828633</v>
      </c>
      <c r="I1691" s="16">
        <f>SUMIFS('Filing Data'!$X:$X,'Filing Data'!$D:$D,'Benchmark Value'!$B1691)</f>
        <v>0</v>
      </c>
      <c r="J1691" s="16">
        <f t="shared" si="374"/>
        <v>141156307.4039984</v>
      </c>
      <c r="K1691" s="10">
        <f>SUM(I$11:I1690)</f>
        <v>200197540.60438377</v>
      </c>
      <c r="L1691" s="27">
        <f t="shared" si="371"/>
        <v>366</v>
      </c>
      <c r="M1691" s="7">
        <f t="shared" si="379"/>
        <v>385672.97104917595</v>
      </c>
      <c r="N1691" s="7">
        <f>IF(ISNA(VLOOKUP(B1691,'Distribution Data'!$G:$H,2,FALSE)),0,VLOOKUP(B1691,'Distribution Data'!$G:$H,2,FALSE))</f>
        <v>0</v>
      </c>
      <c r="O1691" s="16">
        <f>IF(ISNA(INDEX($C1690:$C$3618,MATCH(TRUE,INDEX($C1690:$C$3618&lt;&gt;$C1690,0),0))), O1690, INDEX($C1690:$C$3618,MATCH(TRUE,INDEX($C1690:$C$3618&lt;&gt;$C1690,0),0)))</f>
        <v>4294961795.9930625</v>
      </c>
      <c r="P1691" s="16">
        <f t="shared" si="369"/>
        <v>4195078963.5281072</v>
      </c>
      <c r="Q1691" s="27">
        <f t="shared" si="375"/>
        <v>87</v>
      </c>
      <c r="R1691" s="7">
        <f t="shared" si="380"/>
        <v>1148078.5340799463</v>
      </c>
      <c r="S1691" s="7">
        <f t="shared" si="372"/>
        <v>446829.38814248407</v>
      </c>
      <c r="T1691" s="5">
        <f>VLOOKUP($B1691,'Benchmark Data'!$A:$B,2,FALSE)</f>
        <v>14.9</v>
      </c>
      <c r="U1691" s="12">
        <f t="shared" si="381"/>
        <v>-1.9276103656267946E-2</v>
      </c>
      <c r="V1691" s="7">
        <f t="shared" si="382"/>
        <v>3875227741.91641</v>
      </c>
    </row>
    <row r="1692" spans="1:22" x14ac:dyDescent="0.25">
      <c r="A1692" s="5">
        <f t="shared" si="373"/>
        <v>2008</v>
      </c>
      <c r="B1692" s="6">
        <f t="shared" si="376"/>
        <v>39632</v>
      </c>
      <c r="C1692" s="7">
        <f>MAX(SUMIFS('Filing Data'!$V:$V,'Filing Data'!$D:$D,'Benchmark Value'!$B1692),C1691)</f>
        <v>4195078963.5281072</v>
      </c>
      <c r="D1692" s="7">
        <f>SUMIFS('Filing Data'!$Z:$Z,'Filing Data'!$D:$D,'Benchmark Value'!$B1692)</f>
        <v>0</v>
      </c>
      <c r="E1692" s="16">
        <f t="shared" si="377"/>
        <v>-115500880.00911279</v>
      </c>
      <c r="F1692" s="10">
        <f>SUM(D$11:D1691)</f>
        <v>-107051256.94487154</v>
      </c>
      <c r="G1692" s="10">
        <f t="shared" si="370"/>
        <v>366</v>
      </c>
      <c r="H1692" s="7">
        <f t="shared" si="378"/>
        <v>-315576.17488828633</v>
      </c>
      <c r="I1692" s="16">
        <f>SUMIFS('Filing Data'!$X:$X,'Filing Data'!$D:$D,'Benchmark Value'!$B1692)</f>
        <v>0</v>
      </c>
      <c r="J1692" s="16">
        <f t="shared" si="374"/>
        <v>141156307.4039984</v>
      </c>
      <c r="K1692" s="10">
        <f>SUM(I$11:I1691)</f>
        <v>200197540.60438377</v>
      </c>
      <c r="L1692" s="27">
        <f t="shared" si="371"/>
        <v>366</v>
      </c>
      <c r="M1692" s="7">
        <f t="shared" si="379"/>
        <v>385672.97104917595</v>
      </c>
      <c r="N1692" s="7">
        <f>IF(ISNA(VLOOKUP(B1692,'Distribution Data'!$G:$H,2,FALSE)),0,VLOOKUP(B1692,'Distribution Data'!$G:$H,2,FALSE))</f>
        <v>0</v>
      </c>
      <c r="O1692" s="16">
        <f>IF(ISNA(INDEX($C1691:$C$3618,MATCH(TRUE,INDEX($C1691:$C$3618&lt;&gt;$C1691,0),0))), O1691, INDEX($C1691:$C$3618,MATCH(TRUE,INDEX($C1691:$C$3618&lt;&gt;$C1691,0),0)))</f>
        <v>4294961795.9930625</v>
      </c>
      <c r="P1692" s="16">
        <f t="shared" si="369"/>
        <v>4195078963.5281072</v>
      </c>
      <c r="Q1692" s="27">
        <f t="shared" si="375"/>
        <v>87</v>
      </c>
      <c r="R1692" s="7">
        <f t="shared" si="380"/>
        <v>1148078.5340799463</v>
      </c>
      <c r="S1692" s="7">
        <f t="shared" si="372"/>
        <v>446829.38814248407</v>
      </c>
      <c r="T1692" s="5">
        <f>VLOOKUP($B1692,'Benchmark Data'!$A:$B,2,FALSE)</f>
        <v>14.83</v>
      </c>
      <c r="U1692" s="12">
        <f t="shared" si="381"/>
        <v>-4.7090568015727566E-3</v>
      </c>
      <c r="V1692" s="7">
        <f t="shared" si="382"/>
        <v>3857468803.3895087</v>
      </c>
    </row>
    <row r="1693" spans="1:22" x14ac:dyDescent="0.25">
      <c r="A1693" s="5">
        <f t="shared" si="373"/>
        <v>2008</v>
      </c>
      <c r="B1693" s="6">
        <f t="shared" si="376"/>
        <v>39633</v>
      </c>
      <c r="C1693" s="7">
        <f>MAX(SUMIFS('Filing Data'!$V:$V,'Filing Data'!$D:$D,'Benchmark Value'!$B1693),C1692)</f>
        <v>4195078963.5281072</v>
      </c>
      <c r="D1693" s="7">
        <f>SUMIFS('Filing Data'!$Z:$Z,'Filing Data'!$D:$D,'Benchmark Value'!$B1693)</f>
        <v>0</v>
      </c>
      <c r="E1693" s="16">
        <f t="shared" si="377"/>
        <v>-115500880.00911279</v>
      </c>
      <c r="F1693" s="10">
        <f>SUM(D$11:D1692)</f>
        <v>-107051256.94487154</v>
      </c>
      <c r="G1693" s="10">
        <f t="shared" si="370"/>
        <v>366</v>
      </c>
      <c r="H1693" s="7">
        <f t="shared" si="378"/>
        <v>-315576.17488828633</v>
      </c>
      <c r="I1693" s="16">
        <f>SUMIFS('Filing Data'!$X:$X,'Filing Data'!$D:$D,'Benchmark Value'!$B1693)</f>
        <v>0</v>
      </c>
      <c r="J1693" s="16">
        <f t="shared" si="374"/>
        <v>141156307.4039984</v>
      </c>
      <c r="K1693" s="10">
        <f>SUM(I$11:I1692)</f>
        <v>200197540.60438377</v>
      </c>
      <c r="L1693" s="27">
        <f t="shared" si="371"/>
        <v>366</v>
      </c>
      <c r="M1693" s="7">
        <f t="shared" si="379"/>
        <v>385672.97104917595</v>
      </c>
      <c r="N1693" s="7">
        <f>IF(ISNA(VLOOKUP(B1693,'Distribution Data'!$G:$H,2,FALSE)),0,VLOOKUP(B1693,'Distribution Data'!$G:$H,2,FALSE))</f>
        <v>0</v>
      </c>
      <c r="O1693" s="16">
        <f>IF(ISNA(INDEX($C1692:$C$3618,MATCH(TRUE,INDEX($C1692:$C$3618&lt;&gt;$C1692,0),0))), O1692, INDEX($C1692:$C$3618,MATCH(TRUE,INDEX($C1692:$C$3618&lt;&gt;$C1692,0),0)))</f>
        <v>4294961795.9930625</v>
      </c>
      <c r="P1693" s="16">
        <f t="shared" si="369"/>
        <v>4195078963.5281072</v>
      </c>
      <c r="Q1693" s="27">
        <f t="shared" si="375"/>
        <v>87</v>
      </c>
      <c r="R1693" s="7">
        <f t="shared" si="380"/>
        <v>1148078.5340799463</v>
      </c>
      <c r="S1693" s="7">
        <f t="shared" si="372"/>
        <v>446829.38814248407</v>
      </c>
      <c r="T1693" s="5">
        <f>VLOOKUP($B1693,'Benchmark Data'!$A:$B,2,FALSE)</f>
        <v>14.83</v>
      </c>
      <c r="U1693" s="12">
        <f t="shared" si="381"/>
        <v>0</v>
      </c>
      <c r="V1693" s="7">
        <f t="shared" si="382"/>
        <v>3857915632.7776513</v>
      </c>
    </row>
    <row r="1694" spans="1:22" x14ac:dyDescent="0.25">
      <c r="A1694" s="5">
        <f t="shared" si="373"/>
        <v>2008</v>
      </c>
      <c r="B1694" s="6">
        <f t="shared" si="376"/>
        <v>39634</v>
      </c>
      <c r="C1694" s="7">
        <f>MAX(SUMIFS('Filing Data'!$V:$V,'Filing Data'!$D:$D,'Benchmark Value'!$B1694),C1693)</f>
        <v>4195078963.5281072</v>
      </c>
      <c r="D1694" s="7">
        <f>SUMIFS('Filing Data'!$Z:$Z,'Filing Data'!$D:$D,'Benchmark Value'!$B1694)</f>
        <v>0</v>
      </c>
      <c r="E1694" s="16">
        <f t="shared" si="377"/>
        <v>-115500880.00911279</v>
      </c>
      <c r="F1694" s="10">
        <f>SUM(D$11:D1693)</f>
        <v>-107051256.94487154</v>
      </c>
      <c r="G1694" s="10">
        <f t="shared" si="370"/>
        <v>366</v>
      </c>
      <c r="H1694" s="7">
        <f t="shared" si="378"/>
        <v>-315576.17488828633</v>
      </c>
      <c r="I1694" s="16">
        <f>SUMIFS('Filing Data'!$X:$X,'Filing Data'!$D:$D,'Benchmark Value'!$B1694)</f>
        <v>0</v>
      </c>
      <c r="J1694" s="16">
        <f t="shared" si="374"/>
        <v>141156307.4039984</v>
      </c>
      <c r="K1694" s="10">
        <f>SUM(I$11:I1693)</f>
        <v>200197540.60438377</v>
      </c>
      <c r="L1694" s="27">
        <f t="shared" si="371"/>
        <v>366</v>
      </c>
      <c r="M1694" s="7">
        <f t="shared" si="379"/>
        <v>385672.97104917595</v>
      </c>
      <c r="N1694" s="7">
        <f>IF(ISNA(VLOOKUP(B1694,'Distribution Data'!$G:$H,2,FALSE)),0,VLOOKUP(B1694,'Distribution Data'!$G:$H,2,FALSE))</f>
        <v>0</v>
      </c>
      <c r="O1694" s="16">
        <f>IF(ISNA(INDEX($C1693:$C$3618,MATCH(TRUE,INDEX($C1693:$C$3618&lt;&gt;$C1693,0),0))), O1693, INDEX($C1693:$C$3618,MATCH(TRUE,INDEX($C1693:$C$3618&lt;&gt;$C1693,0),0)))</f>
        <v>4294961795.9930625</v>
      </c>
      <c r="P1694" s="16">
        <f t="shared" si="369"/>
        <v>4195078963.5281072</v>
      </c>
      <c r="Q1694" s="27">
        <f t="shared" si="375"/>
        <v>87</v>
      </c>
      <c r="R1694" s="7">
        <f t="shared" si="380"/>
        <v>1148078.5340799463</v>
      </c>
      <c r="S1694" s="7">
        <f t="shared" si="372"/>
        <v>446829.38814248407</v>
      </c>
      <c r="T1694" s="5">
        <f>VLOOKUP($B1694,'Benchmark Data'!$A:$B,2,FALSE)</f>
        <v>14.83</v>
      </c>
      <c r="U1694" s="12">
        <f t="shared" si="381"/>
        <v>0</v>
      </c>
      <c r="V1694" s="7">
        <f t="shared" si="382"/>
        <v>3858362462.1657939</v>
      </c>
    </row>
    <row r="1695" spans="1:22" x14ac:dyDescent="0.25">
      <c r="A1695" s="5">
        <f t="shared" si="373"/>
        <v>2008</v>
      </c>
      <c r="B1695" s="6">
        <f t="shared" si="376"/>
        <v>39635</v>
      </c>
      <c r="C1695" s="7">
        <f>MAX(SUMIFS('Filing Data'!$V:$V,'Filing Data'!$D:$D,'Benchmark Value'!$B1695),C1694)</f>
        <v>4195078963.5281072</v>
      </c>
      <c r="D1695" s="7">
        <f>SUMIFS('Filing Data'!$Z:$Z,'Filing Data'!$D:$D,'Benchmark Value'!$B1695)</f>
        <v>0</v>
      </c>
      <c r="E1695" s="16">
        <f t="shared" si="377"/>
        <v>-115500880.00911279</v>
      </c>
      <c r="F1695" s="10">
        <f>SUM(D$11:D1694)</f>
        <v>-107051256.94487154</v>
      </c>
      <c r="G1695" s="10">
        <f t="shared" si="370"/>
        <v>366</v>
      </c>
      <c r="H1695" s="7">
        <f t="shared" si="378"/>
        <v>-315576.17488828633</v>
      </c>
      <c r="I1695" s="16">
        <f>SUMIFS('Filing Data'!$X:$X,'Filing Data'!$D:$D,'Benchmark Value'!$B1695)</f>
        <v>0</v>
      </c>
      <c r="J1695" s="16">
        <f t="shared" si="374"/>
        <v>141156307.4039984</v>
      </c>
      <c r="K1695" s="10">
        <f>SUM(I$11:I1694)</f>
        <v>200197540.60438377</v>
      </c>
      <c r="L1695" s="27">
        <f t="shared" si="371"/>
        <v>366</v>
      </c>
      <c r="M1695" s="7">
        <f t="shared" si="379"/>
        <v>385672.97104917595</v>
      </c>
      <c r="N1695" s="7">
        <f>IF(ISNA(VLOOKUP(B1695,'Distribution Data'!$G:$H,2,FALSE)),0,VLOOKUP(B1695,'Distribution Data'!$G:$H,2,FALSE))</f>
        <v>0</v>
      </c>
      <c r="O1695" s="16">
        <f>IF(ISNA(INDEX($C1694:$C$3618,MATCH(TRUE,INDEX($C1694:$C$3618&lt;&gt;$C1694,0),0))), O1694, INDEX($C1694:$C$3618,MATCH(TRUE,INDEX($C1694:$C$3618&lt;&gt;$C1694,0),0)))</f>
        <v>4294961795.9930625</v>
      </c>
      <c r="P1695" s="16">
        <f t="shared" si="369"/>
        <v>4195078963.5281072</v>
      </c>
      <c r="Q1695" s="27">
        <f t="shared" si="375"/>
        <v>87</v>
      </c>
      <c r="R1695" s="7">
        <f t="shared" si="380"/>
        <v>1148078.5340799463</v>
      </c>
      <c r="S1695" s="7">
        <f t="shared" si="372"/>
        <v>446829.38814248407</v>
      </c>
      <c r="T1695" s="5">
        <f>VLOOKUP($B1695,'Benchmark Data'!$A:$B,2,FALSE)</f>
        <v>14.83</v>
      </c>
      <c r="U1695" s="12">
        <f t="shared" si="381"/>
        <v>0</v>
      </c>
      <c r="V1695" s="7">
        <f t="shared" si="382"/>
        <v>3858809291.5539365</v>
      </c>
    </row>
    <row r="1696" spans="1:22" x14ac:dyDescent="0.25">
      <c r="A1696" s="5">
        <f t="shared" si="373"/>
        <v>2008</v>
      </c>
      <c r="B1696" s="6">
        <f t="shared" si="376"/>
        <v>39636</v>
      </c>
      <c r="C1696" s="7">
        <f>MAX(SUMIFS('Filing Data'!$V:$V,'Filing Data'!$D:$D,'Benchmark Value'!$B1696),C1695)</f>
        <v>4195078963.5281072</v>
      </c>
      <c r="D1696" s="7">
        <f>SUMIFS('Filing Data'!$Z:$Z,'Filing Data'!$D:$D,'Benchmark Value'!$B1696)</f>
        <v>0</v>
      </c>
      <c r="E1696" s="16">
        <f t="shared" si="377"/>
        <v>-115500880.00911279</v>
      </c>
      <c r="F1696" s="10">
        <f>SUM(D$11:D1695)</f>
        <v>-107051256.94487154</v>
      </c>
      <c r="G1696" s="10">
        <f t="shared" si="370"/>
        <v>366</v>
      </c>
      <c r="H1696" s="7">
        <f t="shared" si="378"/>
        <v>-315576.17488828633</v>
      </c>
      <c r="I1696" s="16">
        <f>SUMIFS('Filing Data'!$X:$X,'Filing Data'!$D:$D,'Benchmark Value'!$B1696)</f>
        <v>0</v>
      </c>
      <c r="J1696" s="16">
        <f t="shared" si="374"/>
        <v>141156307.4039984</v>
      </c>
      <c r="K1696" s="10">
        <f>SUM(I$11:I1695)</f>
        <v>200197540.60438377</v>
      </c>
      <c r="L1696" s="27">
        <f t="shared" si="371"/>
        <v>366</v>
      </c>
      <c r="M1696" s="7">
        <f t="shared" si="379"/>
        <v>385672.97104917595</v>
      </c>
      <c r="N1696" s="7">
        <f>IF(ISNA(VLOOKUP(B1696,'Distribution Data'!$G:$H,2,FALSE)),0,VLOOKUP(B1696,'Distribution Data'!$G:$H,2,FALSE))</f>
        <v>0</v>
      </c>
      <c r="O1696" s="16">
        <f>IF(ISNA(INDEX($C1695:$C$3618,MATCH(TRUE,INDEX($C1695:$C$3618&lt;&gt;$C1695,0),0))), O1695, INDEX($C1695:$C$3618,MATCH(TRUE,INDEX($C1695:$C$3618&lt;&gt;$C1695,0),0)))</f>
        <v>4294961795.9930625</v>
      </c>
      <c r="P1696" s="16">
        <f t="shared" si="369"/>
        <v>4195078963.5281072</v>
      </c>
      <c r="Q1696" s="27">
        <f t="shared" si="375"/>
        <v>87</v>
      </c>
      <c r="R1696" s="7">
        <f t="shared" si="380"/>
        <v>1148078.5340799463</v>
      </c>
      <c r="S1696" s="7">
        <f t="shared" si="372"/>
        <v>446829.38814248407</v>
      </c>
      <c r="T1696" s="5">
        <f>VLOOKUP($B1696,'Benchmark Data'!$A:$B,2,FALSE)</f>
        <v>14.51</v>
      </c>
      <c r="U1696" s="12">
        <f t="shared" si="381"/>
        <v>-2.1814089253744215E-2</v>
      </c>
      <c r="V1696" s="7">
        <f t="shared" si="382"/>
        <v>3775991186.8020077</v>
      </c>
    </row>
    <row r="1697" spans="1:22" x14ac:dyDescent="0.25">
      <c r="A1697" s="5">
        <f t="shared" si="373"/>
        <v>2008</v>
      </c>
      <c r="B1697" s="6">
        <f t="shared" si="376"/>
        <v>39637</v>
      </c>
      <c r="C1697" s="7">
        <f>MAX(SUMIFS('Filing Data'!$V:$V,'Filing Data'!$D:$D,'Benchmark Value'!$B1697),C1696)</f>
        <v>4195078963.5281072</v>
      </c>
      <c r="D1697" s="7">
        <f>SUMIFS('Filing Data'!$Z:$Z,'Filing Data'!$D:$D,'Benchmark Value'!$B1697)</f>
        <v>0</v>
      </c>
      <c r="E1697" s="16">
        <f t="shared" si="377"/>
        <v>-115500880.00911279</v>
      </c>
      <c r="F1697" s="10">
        <f>SUM(D$11:D1696)</f>
        <v>-107051256.94487154</v>
      </c>
      <c r="G1697" s="10">
        <f t="shared" si="370"/>
        <v>366</v>
      </c>
      <c r="H1697" s="7">
        <f t="shared" si="378"/>
        <v>-315576.17488828633</v>
      </c>
      <c r="I1697" s="16">
        <f>SUMIFS('Filing Data'!$X:$X,'Filing Data'!$D:$D,'Benchmark Value'!$B1697)</f>
        <v>0</v>
      </c>
      <c r="J1697" s="16">
        <f t="shared" si="374"/>
        <v>141156307.4039984</v>
      </c>
      <c r="K1697" s="10">
        <f>SUM(I$11:I1696)</f>
        <v>200197540.60438377</v>
      </c>
      <c r="L1697" s="27">
        <f t="shared" si="371"/>
        <v>366</v>
      </c>
      <c r="M1697" s="7">
        <f t="shared" si="379"/>
        <v>385672.97104917595</v>
      </c>
      <c r="N1697" s="7">
        <f>IF(ISNA(VLOOKUP(B1697,'Distribution Data'!$G:$H,2,FALSE)),0,VLOOKUP(B1697,'Distribution Data'!$G:$H,2,FALSE))</f>
        <v>0</v>
      </c>
      <c r="O1697" s="16">
        <f>IF(ISNA(INDEX($C1696:$C$3618,MATCH(TRUE,INDEX($C1696:$C$3618&lt;&gt;$C1696,0),0))), O1696, INDEX($C1696:$C$3618,MATCH(TRUE,INDEX($C1696:$C$3618&lt;&gt;$C1696,0),0)))</f>
        <v>4294961795.9930625</v>
      </c>
      <c r="P1697" s="16">
        <f t="shared" si="369"/>
        <v>4195078963.5281072</v>
      </c>
      <c r="Q1697" s="27">
        <f t="shared" si="375"/>
        <v>87</v>
      </c>
      <c r="R1697" s="7">
        <f t="shared" si="380"/>
        <v>1148078.5340799463</v>
      </c>
      <c r="S1697" s="7">
        <f t="shared" si="372"/>
        <v>446829.38814248407</v>
      </c>
      <c r="T1697" s="5">
        <f>VLOOKUP($B1697,'Benchmark Data'!$A:$B,2,FALSE)</f>
        <v>15.47</v>
      </c>
      <c r="U1697" s="12">
        <f t="shared" si="381"/>
        <v>6.4064597688878316E-2</v>
      </c>
      <c r="V1697" s="7">
        <f t="shared" si="382"/>
        <v>4026262381.4093046</v>
      </c>
    </row>
    <row r="1698" spans="1:22" x14ac:dyDescent="0.25">
      <c r="A1698" s="5">
        <f t="shared" si="373"/>
        <v>2008</v>
      </c>
      <c r="B1698" s="6">
        <f t="shared" si="376"/>
        <v>39638</v>
      </c>
      <c r="C1698" s="7">
        <f>MAX(SUMIFS('Filing Data'!$V:$V,'Filing Data'!$D:$D,'Benchmark Value'!$B1698),C1697)</f>
        <v>4195078963.5281072</v>
      </c>
      <c r="D1698" s="7">
        <f>SUMIFS('Filing Data'!$Z:$Z,'Filing Data'!$D:$D,'Benchmark Value'!$B1698)</f>
        <v>0</v>
      </c>
      <c r="E1698" s="16">
        <f t="shared" si="377"/>
        <v>-115500880.00911279</v>
      </c>
      <c r="F1698" s="10">
        <f>SUM(D$11:D1697)</f>
        <v>-107051256.94487154</v>
      </c>
      <c r="G1698" s="10">
        <f t="shared" si="370"/>
        <v>366</v>
      </c>
      <c r="H1698" s="7">
        <f t="shared" si="378"/>
        <v>-315576.17488828633</v>
      </c>
      <c r="I1698" s="16">
        <f>SUMIFS('Filing Data'!$X:$X,'Filing Data'!$D:$D,'Benchmark Value'!$B1698)</f>
        <v>0</v>
      </c>
      <c r="J1698" s="16">
        <f t="shared" si="374"/>
        <v>141156307.4039984</v>
      </c>
      <c r="K1698" s="10">
        <f>SUM(I$11:I1697)</f>
        <v>200197540.60438377</v>
      </c>
      <c r="L1698" s="27">
        <f t="shared" si="371"/>
        <v>366</v>
      </c>
      <c r="M1698" s="7">
        <f t="shared" si="379"/>
        <v>385672.97104917595</v>
      </c>
      <c r="N1698" s="7">
        <f>IF(ISNA(VLOOKUP(B1698,'Distribution Data'!$G:$H,2,FALSE)),0,VLOOKUP(B1698,'Distribution Data'!$G:$H,2,FALSE))</f>
        <v>0</v>
      </c>
      <c r="O1698" s="16">
        <f>IF(ISNA(INDEX($C1697:$C$3618,MATCH(TRUE,INDEX($C1697:$C$3618&lt;&gt;$C1697,0),0))), O1697, INDEX($C1697:$C$3618,MATCH(TRUE,INDEX($C1697:$C$3618&lt;&gt;$C1697,0),0)))</f>
        <v>4294961795.9930625</v>
      </c>
      <c r="P1698" s="16">
        <f t="shared" si="369"/>
        <v>4195078963.5281072</v>
      </c>
      <c r="Q1698" s="27">
        <f t="shared" si="375"/>
        <v>87</v>
      </c>
      <c r="R1698" s="7">
        <f t="shared" si="380"/>
        <v>1148078.5340799463</v>
      </c>
      <c r="S1698" s="7">
        <f t="shared" si="372"/>
        <v>446829.38814248407</v>
      </c>
      <c r="T1698" s="5">
        <f>VLOOKUP($B1698,'Benchmark Data'!$A:$B,2,FALSE)</f>
        <v>14.4</v>
      </c>
      <c r="U1698" s="12">
        <f t="shared" si="381"/>
        <v>-7.1674458003019789E-2</v>
      </c>
      <c r="V1698" s="7">
        <f t="shared" si="382"/>
        <v>3748228231.6049485</v>
      </c>
    </row>
    <row r="1699" spans="1:22" x14ac:dyDescent="0.25">
      <c r="A1699" s="5">
        <f t="shared" si="373"/>
        <v>2008</v>
      </c>
      <c r="B1699" s="6">
        <f t="shared" si="376"/>
        <v>39639</v>
      </c>
      <c r="C1699" s="7">
        <f>MAX(SUMIFS('Filing Data'!$V:$V,'Filing Data'!$D:$D,'Benchmark Value'!$B1699),C1698)</f>
        <v>4195078963.5281072</v>
      </c>
      <c r="D1699" s="7">
        <f>SUMIFS('Filing Data'!$Z:$Z,'Filing Data'!$D:$D,'Benchmark Value'!$B1699)</f>
        <v>0</v>
      </c>
      <c r="E1699" s="16">
        <f t="shared" si="377"/>
        <v>-115500880.00911279</v>
      </c>
      <c r="F1699" s="10">
        <f>SUM(D$11:D1698)</f>
        <v>-107051256.94487154</v>
      </c>
      <c r="G1699" s="10">
        <f t="shared" si="370"/>
        <v>366</v>
      </c>
      <c r="H1699" s="7">
        <f t="shared" si="378"/>
        <v>-315576.17488828633</v>
      </c>
      <c r="I1699" s="16">
        <f>SUMIFS('Filing Data'!$X:$X,'Filing Data'!$D:$D,'Benchmark Value'!$B1699)</f>
        <v>0</v>
      </c>
      <c r="J1699" s="16">
        <f t="shared" si="374"/>
        <v>141156307.4039984</v>
      </c>
      <c r="K1699" s="10">
        <f>SUM(I$11:I1698)</f>
        <v>200197540.60438377</v>
      </c>
      <c r="L1699" s="27">
        <f t="shared" si="371"/>
        <v>366</v>
      </c>
      <c r="M1699" s="7">
        <f t="shared" si="379"/>
        <v>385672.97104917595</v>
      </c>
      <c r="N1699" s="7">
        <f>IF(ISNA(VLOOKUP(B1699,'Distribution Data'!$G:$H,2,FALSE)),0,VLOOKUP(B1699,'Distribution Data'!$G:$H,2,FALSE))</f>
        <v>0</v>
      </c>
      <c r="O1699" s="16">
        <f>IF(ISNA(INDEX($C1698:$C$3618,MATCH(TRUE,INDEX($C1698:$C$3618&lt;&gt;$C1698,0),0))), O1698, INDEX($C1698:$C$3618,MATCH(TRUE,INDEX($C1698:$C$3618&lt;&gt;$C1698,0),0)))</f>
        <v>4294961795.9930625</v>
      </c>
      <c r="P1699" s="16">
        <f t="shared" si="369"/>
        <v>4195078963.5281072</v>
      </c>
      <c r="Q1699" s="27">
        <f t="shared" si="375"/>
        <v>87</v>
      </c>
      <c r="R1699" s="7">
        <f t="shared" si="380"/>
        <v>1148078.5340799463</v>
      </c>
      <c r="S1699" s="7">
        <f t="shared" si="372"/>
        <v>446829.38814248407</v>
      </c>
      <c r="T1699" s="5">
        <f>VLOOKUP($B1699,'Benchmark Data'!$A:$B,2,FALSE)</f>
        <v>14.73</v>
      </c>
      <c r="U1699" s="12">
        <f t="shared" si="381"/>
        <v>2.2658023892583996E-2</v>
      </c>
      <c r="V1699" s="7">
        <f t="shared" si="382"/>
        <v>3834571957.9673715</v>
      </c>
    </row>
    <row r="1700" spans="1:22" x14ac:dyDescent="0.25">
      <c r="A1700" s="5">
        <f t="shared" si="373"/>
        <v>2008</v>
      </c>
      <c r="B1700" s="6">
        <f t="shared" si="376"/>
        <v>39640</v>
      </c>
      <c r="C1700" s="7">
        <f>MAX(SUMIFS('Filing Data'!$V:$V,'Filing Data'!$D:$D,'Benchmark Value'!$B1700),C1699)</f>
        <v>4195078963.5281072</v>
      </c>
      <c r="D1700" s="7">
        <f>SUMIFS('Filing Data'!$Z:$Z,'Filing Data'!$D:$D,'Benchmark Value'!$B1700)</f>
        <v>0</v>
      </c>
      <c r="E1700" s="16">
        <f t="shared" si="377"/>
        <v>-115500880.00911279</v>
      </c>
      <c r="F1700" s="10">
        <f>SUM(D$11:D1699)</f>
        <v>-107051256.94487154</v>
      </c>
      <c r="G1700" s="10">
        <f t="shared" si="370"/>
        <v>366</v>
      </c>
      <c r="H1700" s="7">
        <f t="shared" si="378"/>
        <v>-315576.17488828633</v>
      </c>
      <c r="I1700" s="16">
        <f>SUMIFS('Filing Data'!$X:$X,'Filing Data'!$D:$D,'Benchmark Value'!$B1700)</f>
        <v>0</v>
      </c>
      <c r="J1700" s="16">
        <f t="shared" si="374"/>
        <v>141156307.4039984</v>
      </c>
      <c r="K1700" s="10">
        <f>SUM(I$11:I1699)</f>
        <v>200197540.60438377</v>
      </c>
      <c r="L1700" s="27">
        <f t="shared" si="371"/>
        <v>366</v>
      </c>
      <c r="M1700" s="7">
        <f t="shared" si="379"/>
        <v>385672.97104917595</v>
      </c>
      <c r="N1700" s="7">
        <f>IF(ISNA(VLOOKUP(B1700,'Distribution Data'!$G:$H,2,FALSE)),0,VLOOKUP(B1700,'Distribution Data'!$G:$H,2,FALSE))</f>
        <v>0</v>
      </c>
      <c r="O1700" s="16">
        <f>IF(ISNA(INDEX($C1699:$C$3618,MATCH(TRUE,INDEX($C1699:$C$3618&lt;&gt;$C1699,0),0))), O1699, INDEX($C1699:$C$3618,MATCH(TRUE,INDEX($C1699:$C$3618&lt;&gt;$C1699,0),0)))</f>
        <v>4294961795.9930625</v>
      </c>
      <c r="P1700" s="16">
        <f t="shared" si="369"/>
        <v>4195078963.5281072</v>
      </c>
      <c r="Q1700" s="27">
        <f t="shared" si="375"/>
        <v>87</v>
      </c>
      <c r="R1700" s="7">
        <f t="shared" si="380"/>
        <v>1148078.5340799463</v>
      </c>
      <c r="S1700" s="7">
        <f t="shared" si="372"/>
        <v>446829.38814248407</v>
      </c>
      <c r="T1700" s="5">
        <f>VLOOKUP($B1700,'Benchmark Data'!$A:$B,2,FALSE)</f>
        <v>14.71</v>
      </c>
      <c r="U1700" s="12">
        <f t="shared" si="381"/>
        <v>-1.3586958611927365E-3</v>
      </c>
      <c r="V1700" s="7">
        <f t="shared" si="382"/>
        <v>3829812308.1186271</v>
      </c>
    </row>
    <row r="1701" spans="1:22" x14ac:dyDescent="0.25">
      <c r="A1701" s="5">
        <f t="shared" si="373"/>
        <v>2008</v>
      </c>
      <c r="B1701" s="6">
        <f t="shared" si="376"/>
        <v>39641</v>
      </c>
      <c r="C1701" s="7">
        <f>MAX(SUMIFS('Filing Data'!$V:$V,'Filing Data'!$D:$D,'Benchmark Value'!$B1701),C1700)</f>
        <v>4195078963.5281072</v>
      </c>
      <c r="D1701" s="7">
        <f>SUMIFS('Filing Data'!$Z:$Z,'Filing Data'!$D:$D,'Benchmark Value'!$B1701)</f>
        <v>0</v>
      </c>
      <c r="E1701" s="16">
        <f t="shared" si="377"/>
        <v>-115500880.00911279</v>
      </c>
      <c r="F1701" s="10">
        <f>SUM(D$11:D1700)</f>
        <v>-107051256.94487154</v>
      </c>
      <c r="G1701" s="10">
        <f t="shared" si="370"/>
        <v>366</v>
      </c>
      <c r="H1701" s="7">
        <f t="shared" si="378"/>
        <v>-315576.17488828633</v>
      </c>
      <c r="I1701" s="16">
        <f>SUMIFS('Filing Data'!$X:$X,'Filing Data'!$D:$D,'Benchmark Value'!$B1701)</f>
        <v>0</v>
      </c>
      <c r="J1701" s="16">
        <f t="shared" si="374"/>
        <v>141156307.4039984</v>
      </c>
      <c r="K1701" s="10">
        <f>SUM(I$11:I1700)</f>
        <v>200197540.60438377</v>
      </c>
      <c r="L1701" s="27">
        <f t="shared" si="371"/>
        <v>366</v>
      </c>
      <c r="M1701" s="7">
        <f t="shared" si="379"/>
        <v>385672.97104917595</v>
      </c>
      <c r="N1701" s="7">
        <f>IF(ISNA(VLOOKUP(B1701,'Distribution Data'!$G:$H,2,FALSE)),0,VLOOKUP(B1701,'Distribution Data'!$G:$H,2,FALSE))</f>
        <v>0</v>
      </c>
      <c r="O1701" s="16">
        <f>IF(ISNA(INDEX($C1700:$C$3618,MATCH(TRUE,INDEX($C1700:$C$3618&lt;&gt;$C1700,0),0))), O1700, INDEX($C1700:$C$3618,MATCH(TRUE,INDEX($C1700:$C$3618&lt;&gt;$C1700,0),0)))</f>
        <v>4294961795.9930625</v>
      </c>
      <c r="P1701" s="16">
        <f t="shared" si="369"/>
        <v>4195078963.5281072</v>
      </c>
      <c r="Q1701" s="27">
        <f t="shared" si="375"/>
        <v>87</v>
      </c>
      <c r="R1701" s="7">
        <f t="shared" si="380"/>
        <v>1148078.5340799463</v>
      </c>
      <c r="S1701" s="7">
        <f t="shared" si="372"/>
        <v>446829.38814248407</v>
      </c>
      <c r="T1701" s="5">
        <f>VLOOKUP($B1701,'Benchmark Data'!$A:$B,2,FALSE)</f>
        <v>14.71</v>
      </c>
      <c r="U1701" s="12">
        <f t="shared" si="381"/>
        <v>0</v>
      </c>
      <c r="V1701" s="7">
        <f t="shared" si="382"/>
        <v>3830259137.5067697</v>
      </c>
    </row>
    <row r="1702" spans="1:22" x14ac:dyDescent="0.25">
      <c r="A1702" s="5">
        <f t="shared" si="373"/>
        <v>2008</v>
      </c>
      <c r="B1702" s="6">
        <f t="shared" si="376"/>
        <v>39642</v>
      </c>
      <c r="C1702" s="7">
        <f>MAX(SUMIFS('Filing Data'!$V:$V,'Filing Data'!$D:$D,'Benchmark Value'!$B1702),C1701)</f>
        <v>4195078963.5281072</v>
      </c>
      <c r="D1702" s="7">
        <f>SUMIFS('Filing Data'!$Z:$Z,'Filing Data'!$D:$D,'Benchmark Value'!$B1702)</f>
        <v>0</v>
      </c>
      <c r="E1702" s="16">
        <f t="shared" si="377"/>
        <v>-115500880.00911279</v>
      </c>
      <c r="F1702" s="10">
        <f>SUM(D$11:D1701)</f>
        <v>-107051256.94487154</v>
      </c>
      <c r="G1702" s="10">
        <f t="shared" si="370"/>
        <v>366</v>
      </c>
      <c r="H1702" s="7">
        <f t="shared" si="378"/>
        <v>-315576.17488828633</v>
      </c>
      <c r="I1702" s="16">
        <f>SUMIFS('Filing Data'!$X:$X,'Filing Data'!$D:$D,'Benchmark Value'!$B1702)</f>
        <v>0</v>
      </c>
      <c r="J1702" s="16">
        <f t="shared" si="374"/>
        <v>141156307.4039984</v>
      </c>
      <c r="K1702" s="10">
        <f>SUM(I$11:I1701)</f>
        <v>200197540.60438377</v>
      </c>
      <c r="L1702" s="27">
        <f t="shared" si="371"/>
        <v>366</v>
      </c>
      <c r="M1702" s="7">
        <f t="shared" si="379"/>
        <v>385672.97104917595</v>
      </c>
      <c r="N1702" s="7">
        <f>IF(ISNA(VLOOKUP(B1702,'Distribution Data'!$G:$H,2,FALSE)),0,VLOOKUP(B1702,'Distribution Data'!$G:$H,2,FALSE))</f>
        <v>0</v>
      </c>
      <c r="O1702" s="16">
        <f>IF(ISNA(INDEX($C1701:$C$3618,MATCH(TRUE,INDEX($C1701:$C$3618&lt;&gt;$C1701,0),0))), O1701, INDEX($C1701:$C$3618,MATCH(TRUE,INDEX($C1701:$C$3618&lt;&gt;$C1701,0),0)))</f>
        <v>4294961795.9930625</v>
      </c>
      <c r="P1702" s="16">
        <f t="shared" si="369"/>
        <v>4195078963.5281072</v>
      </c>
      <c r="Q1702" s="27">
        <f t="shared" si="375"/>
        <v>87</v>
      </c>
      <c r="R1702" s="7">
        <f t="shared" si="380"/>
        <v>1148078.5340799463</v>
      </c>
      <c r="S1702" s="7">
        <f t="shared" si="372"/>
        <v>446829.38814248407</v>
      </c>
      <c r="T1702" s="5">
        <f>VLOOKUP($B1702,'Benchmark Data'!$A:$B,2,FALSE)</f>
        <v>14.71</v>
      </c>
      <c r="U1702" s="12">
        <f t="shared" si="381"/>
        <v>0</v>
      </c>
      <c r="V1702" s="7">
        <f t="shared" si="382"/>
        <v>3830705966.8949122</v>
      </c>
    </row>
    <row r="1703" spans="1:22" x14ac:dyDescent="0.25">
      <c r="A1703" s="5">
        <f t="shared" si="373"/>
        <v>2008</v>
      </c>
      <c r="B1703" s="6">
        <f t="shared" si="376"/>
        <v>39643</v>
      </c>
      <c r="C1703" s="7">
        <f>MAX(SUMIFS('Filing Data'!$V:$V,'Filing Data'!$D:$D,'Benchmark Value'!$B1703),C1702)</f>
        <v>4195078963.5281072</v>
      </c>
      <c r="D1703" s="7">
        <f>SUMIFS('Filing Data'!$Z:$Z,'Filing Data'!$D:$D,'Benchmark Value'!$B1703)</f>
        <v>0</v>
      </c>
      <c r="E1703" s="16">
        <f t="shared" si="377"/>
        <v>-115500880.00911279</v>
      </c>
      <c r="F1703" s="10">
        <f>SUM(D$11:D1702)</f>
        <v>-107051256.94487154</v>
      </c>
      <c r="G1703" s="10">
        <f t="shared" si="370"/>
        <v>366</v>
      </c>
      <c r="H1703" s="7">
        <f t="shared" si="378"/>
        <v>-315576.17488828633</v>
      </c>
      <c r="I1703" s="16">
        <f>SUMIFS('Filing Data'!$X:$X,'Filing Data'!$D:$D,'Benchmark Value'!$B1703)</f>
        <v>0</v>
      </c>
      <c r="J1703" s="16">
        <f t="shared" si="374"/>
        <v>141156307.4039984</v>
      </c>
      <c r="K1703" s="10">
        <f>SUM(I$11:I1702)</f>
        <v>200197540.60438377</v>
      </c>
      <c r="L1703" s="27">
        <f t="shared" si="371"/>
        <v>366</v>
      </c>
      <c r="M1703" s="7">
        <f t="shared" si="379"/>
        <v>385672.97104917595</v>
      </c>
      <c r="N1703" s="7">
        <f>IF(ISNA(VLOOKUP(B1703,'Distribution Data'!$G:$H,2,FALSE)),0,VLOOKUP(B1703,'Distribution Data'!$G:$H,2,FALSE))</f>
        <v>0</v>
      </c>
      <c r="O1703" s="16">
        <f>IF(ISNA(INDEX($C1702:$C$3618,MATCH(TRUE,INDEX($C1702:$C$3618&lt;&gt;$C1702,0),0))), O1702, INDEX($C1702:$C$3618,MATCH(TRUE,INDEX($C1702:$C$3618&lt;&gt;$C1702,0),0)))</f>
        <v>4294961795.9930625</v>
      </c>
      <c r="P1703" s="16">
        <f t="shared" si="369"/>
        <v>4195078963.5281072</v>
      </c>
      <c r="Q1703" s="27">
        <f t="shared" si="375"/>
        <v>87</v>
      </c>
      <c r="R1703" s="7">
        <f t="shared" si="380"/>
        <v>1148078.5340799463</v>
      </c>
      <c r="S1703" s="7">
        <f t="shared" si="372"/>
        <v>446829.38814248407</v>
      </c>
      <c r="T1703" s="5">
        <f>VLOOKUP($B1703,'Benchmark Data'!$A:$B,2,FALSE)</f>
        <v>14.17</v>
      </c>
      <c r="U1703" s="12">
        <f t="shared" si="381"/>
        <v>-3.7400480910757108E-2</v>
      </c>
      <c r="V1703" s="7">
        <f t="shared" si="382"/>
        <v>3690528647.9402094</v>
      </c>
    </row>
    <row r="1704" spans="1:22" x14ac:dyDescent="0.25">
      <c r="A1704" s="5">
        <f t="shared" si="373"/>
        <v>2008</v>
      </c>
      <c r="B1704" s="6">
        <f t="shared" si="376"/>
        <v>39644</v>
      </c>
      <c r="C1704" s="7">
        <f>MAX(SUMIFS('Filing Data'!$V:$V,'Filing Data'!$D:$D,'Benchmark Value'!$B1704),C1703)</f>
        <v>4195078963.5281072</v>
      </c>
      <c r="D1704" s="7">
        <f>SUMIFS('Filing Data'!$Z:$Z,'Filing Data'!$D:$D,'Benchmark Value'!$B1704)</f>
        <v>0</v>
      </c>
      <c r="E1704" s="16">
        <f t="shared" si="377"/>
        <v>-115500880.00911279</v>
      </c>
      <c r="F1704" s="10">
        <f>SUM(D$11:D1703)</f>
        <v>-107051256.94487154</v>
      </c>
      <c r="G1704" s="10">
        <f t="shared" si="370"/>
        <v>366</v>
      </c>
      <c r="H1704" s="7">
        <f t="shared" si="378"/>
        <v>-315576.17488828633</v>
      </c>
      <c r="I1704" s="16">
        <f>SUMIFS('Filing Data'!$X:$X,'Filing Data'!$D:$D,'Benchmark Value'!$B1704)</f>
        <v>0</v>
      </c>
      <c r="J1704" s="16">
        <f t="shared" si="374"/>
        <v>141156307.4039984</v>
      </c>
      <c r="K1704" s="10">
        <f>SUM(I$11:I1703)</f>
        <v>200197540.60438377</v>
      </c>
      <c r="L1704" s="27">
        <f t="shared" si="371"/>
        <v>366</v>
      </c>
      <c r="M1704" s="7">
        <f t="shared" si="379"/>
        <v>385672.97104917595</v>
      </c>
      <c r="N1704" s="7">
        <f>IF(ISNA(VLOOKUP(B1704,'Distribution Data'!$G:$H,2,FALSE)),0,VLOOKUP(B1704,'Distribution Data'!$G:$H,2,FALSE))</f>
        <v>0</v>
      </c>
      <c r="O1704" s="16">
        <f>IF(ISNA(INDEX($C1703:$C$3618,MATCH(TRUE,INDEX($C1703:$C$3618&lt;&gt;$C1703,0),0))), O1703, INDEX($C1703:$C$3618,MATCH(TRUE,INDEX($C1703:$C$3618&lt;&gt;$C1703,0),0)))</f>
        <v>4294961795.9930625</v>
      </c>
      <c r="P1704" s="16">
        <f t="shared" si="369"/>
        <v>4195078963.5281072</v>
      </c>
      <c r="Q1704" s="27">
        <f t="shared" si="375"/>
        <v>87</v>
      </c>
      <c r="R1704" s="7">
        <f t="shared" si="380"/>
        <v>1148078.5340799463</v>
      </c>
      <c r="S1704" s="7">
        <f t="shared" si="372"/>
        <v>446829.38814248407</v>
      </c>
      <c r="T1704" s="5">
        <f>VLOOKUP($B1704,'Benchmark Data'!$A:$B,2,FALSE)</f>
        <v>14.08</v>
      </c>
      <c r="U1704" s="12">
        <f t="shared" si="381"/>
        <v>-6.3717029726926711E-3</v>
      </c>
      <c r="V1704" s="7">
        <f t="shared" si="382"/>
        <v>3667535281.2581601</v>
      </c>
    </row>
    <row r="1705" spans="1:22" x14ac:dyDescent="0.25">
      <c r="A1705" s="5">
        <f t="shared" si="373"/>
        <v>2008</v>
      </c>
      <c r="B1705" s="6">
        <f t="shared" si="376"/>
        <v>39645</v>
      </c>
      <c r="C1705" s="7">
        <f>MAX(SUMIFS('Filing Data'!$V:$V,'Filing Data'!$D:$D,'Benchmark Value'!$B1705),C1704)</f>
        <v>4195078963.5281072</v>
      </c>
      <c r="D1705" s="7">
        <f>SUMIFS('Filing Data'!$Z:$Z,'Filing Data'!$D:$D,'Benchmark Value'!$B1705)</f>
        <v>0</v>
      </c>
      <c r="E1705" s="16">
        <f t="shared" si="377"/>
        <v>-115500880.00911279</v>
      </c>
      <c r="F1705" s="10">
        <f>SUM(D$11:D1704)</f>
        <v>-107051256.94487154</v>
      </c>
      <c r="G1705" s="10">
        <f t="shared" si="370"/>
        <v>366</v>
      </c>
      <c r="H1705" s="7">
        <f t="shared" si="378"/>
        <v>-315576.17488828633</v>
      </c>
      <c r="I1705" s="16">
        <f>SUMIFS('Filing Data'!$X:$X,'Filing Data'!$D:$D,'Benchmark Value'!$B1705)</f>
        <v>0</v>
      </c>
      <c r="J1705" s="16">
        <f t="shared" si="374"/>
        <v>141156307.4039984</v>
      </c>
      <c r="K1705" s="10">
        <f>SUM(I$11:I1704)</f>
        <v>200197540.60438377</v>
      </c>
      <c r="L1705" s="27">
        <f t="shared" si="371"/>
        <v>366</v>
      </c>
      <c r="M1705" s="7">
        <f t="shared" si="379"/>
        <v>385672.97104917595</v>
      </c>
      <c r="N1705" s="7">
        <f>IF(ISNA(VLOOKUP(B1705,'Distribution Data'!$G:$H,2,FALSE)),0,VLOOKUP(B1705,'Distribution Data'!$G:$H,2,FALSE))</f>
        <v>0</v>
      </c>
      <c r="O1705" s="16">
        <f>IF(ISNA(INDEX($C1704:$C$3618,MATCH(TRUE,INDEX($C1704:$C$3618&lt;&gt;$C1704,0),0))), O1704, INDEX($C1704:$C$3618,MATCH(TRUE,INDEX($C1704:$C$3618&lt;&gt;$C1704,0),0)))</f>
        <v>4294961795.9930625</v>
      </c>
      <c r="P1705" s="16">
        <f t="shared" si="369"/>
        <v>4195078963.5281072</v>
      </c>
      <c r="Q1705" s="27">
        <f t="shared" si="375"/>
        <v>87</v>
      </c>
      <c r="R1705" s="7">
        <f t="shared" si="380"/>
        <v>1148078.5340799463</v>
      </c>
      <c r="S1705" s="7">
        <f t="shared" si="372"/>
        <v>446829.38814248407</v>
      </c>
      <c r="T1705" s="5">
        <f>VLOOKUP($B1705,'Benchmark Data'!$A:$B,2,FALSE)</f>
        <v>15</v>
      </c>
      <c r="U1705" s="12">
        <f t="shared" si="381"/>
        <v>6.3294850372313805E-2</v>
      </c>
      <c r="V1705" s="7">
        <f t="shared" si="382"/>
        <v>3907622200.0466943</v>
      </c>
    </row>
    <row r="1706" spans="1:22" x14ac:dyDescent="0.25">
      <c r="A1706" s="5">
        <f t="shared" si="373"/>
        <v>2008</v>
      </c>
      <c r="B1706" s="6">
        <f t="shared" si="376"/>
        <v>39646</v>
      </c>
      <c r="C1706" s="7">
        <f>MAX(SUMIFS('Filing Data'!$V:$V,'Filing Data'!$D:$D,'Benchmark Value'!$B1706),C1705)</f>
        <v>4195078963.5281072</v>
      </c>
      <c r="D1706" s="7">
        <f>SUMIFS('Filing Data'!$Z:$Z,'Filing Data'!$D:$D,'Benchmark Value'!$B1706)</f>
        <v>0</v>
      </c>
      <c r="E1706" s="16">
        <f t="shared" si="377"/>
        <v>-115500880.00911279</v>
      </c>
      <c r="F1706" s="10">
        <f>SUM(D$11:D1705)</f>
        <v>-107051256.94487154</v>
      </c>
      <c r="G1706" s="10">
        <f t="shared" si="370"/>
        <v>366</v>
      </c>
      <c r="H1706" s="7">
        <f t="shared" si="378"/>
        <v>-315576.17488828633</v>
      </c>
      <c r="I1706" s="16">
        <f>SUMIFS('Filing Data'!$X:$X,'Filing Data'!$D:$D,'Benchmark Value'!$B1706)</f>
        <v>0</v>
      </c>
      <c r="J1706" s="16">
        <f t="shared" si="374"/>
        <v>141156307.4039984</v>
      </c>
      <c r="K1706" s="10">
        <f>SUM(I$11:I1705)</f>
        <v>200197540.60438377</v>
      </c>
      <c r="L1706" s="27">
        <f t="shared" si="371"/>
        <v>366</v>
      </c>
      <c r="M1706" s="7">
        <f t="shared" si="379"/>
        <v>385672.97104917595</v>
      </c>
      <c r="N1706" s="7">
        <f>IF(ISNA(VLOOKUP(B1706,'Distribution Data'!$G:$H,2,FALSE)),0,VLOOKUP(B1706,'Distribution Data'!$G:$H,2,FALSE))</f>
        <v>0</v>
      </c>
      <c r="O1706" s="16">
        <f>IF(ISNA(INDEX($C1705:$C$3618,MATCH(TRUE,INDEX($C1705:$C$3618&lt;&gt;$C1705,0),0))), O1705, INDEX($C1705:$C$3618,MATCH(TRUE,INDEX($C1705:$C$3618&lt;&gt;$C1705,0),0)))</f>
        <v>4294961795.9930625</v>
      </c>
      <c r="P1706" s="16">
        <f t="shared" si="369"/>
        <v>4195078963.5281072</v>
      </c>
      <c r="Q1706" s="27">
        <f t="shared" si="375"/>
        <v>87</v>
      </c>
      <c r="R1706" s="7">
        <f t="shared" si="380"/>
        <v>1148078.5340799463</v>
      </c>
      <c r="S1706" s="7">
        <f t="shared" si="372"/>
        <v>446829.38814248407</v>
      </c>
      <c r="T1706" s="5">
        <f>VLOOKUP($B1706,'Benchmark Data'!$A:$B,2,FALSE)</f>
        <v>15.27</v>
      </c>
      <c r="U1706" s="12">
        <f t="shared" si="381"/>
        <v>1.7839918128331016E-2</v>
      </c>
      <c r="V1706" s="7">
        <f t="shared" si="382"/>
        <v>3978406229.0356774</v>
      </c>
    </row>
    <row r="1707" spans="1:22" x14ac:dyDescent="0.25">
      <c r="A1707" s="5">
        <f t="shared" si="373"/>
        <v>2008</v>
      </c>
      <c r="B1707" s="6">
        <f t="shared" si="376"/>
        <v>39647</v>
      </c>
      <c r="C1707" s="7">
        <f>MAX(SUMIFS('Filing Data'!$V:$V,'Filing Data'!$D:$D,'Benchmark Value'!$B1707),C1706)</f>
        <v>4195078963.5281072</v>
      </c>
      <c r="D1707" s="7">
        <f>SUMIFS('Filing Data'!$Z:$Z,'Filing Data'!$D:$D,'Benchmark Value'!$B1707)</f>
        <v>0</v>
      </c>
      <c r="E1707" s="16">
        <f t="shared" si="377"/>
        <v>-115500880.00911279</v>
      </c>
      <c r="F1707" s="10">
        <f>SUM(D$11:D1706)</f>
        <v>-107051256.94487154</v>
      </c>
      <c r="G1707" s="10">
        <f t="shared" si="370"/>
        <v>366</v>
      </c>
      <c r="H1707" s="7">
        <f t="shared" si="378"/>
        <v>-315576.17488828633</v>
      </c>
      <c r="I1707" s="16">
        <f>SUMIFS('Filing Data'!$X:$X,'Filing Data'!$D:$D,'Benchmark Value'!$B1707)</f>
        <v>0</v>
      </c>
      <c r="J1707" s="16">
        <f t="shared" si="374"/>
        <v>141156307.4039984</v>
      </c>
      <c r="K1707" s="10">
        <f>SUM(I$11:I1706)</f>
        <v>200197540.60438377</v>
      </c>
      <c r="L1707" s="27">
        <f t="shared" si="371"/>
        <v>366</v>
      </c>
      <c r="M1707" s="7">
        <f t="shared" si="379"/>
        <v>385672.97104917595</v>
      </c>
      <c r="N1707" s="7">
        <f>IF(ISNA(VLOOKUP(B1707,'Distribution Data'!$G:$H,2,FALSE)),0,VLOOKUP(B1707,'Distribution Data'!$G:$H,2,FALSE))</f>
        <v>0</v>
      </c>
      <c r="O1707" s="16">
        <f>IF(ISNA(INDEX($C1706:$C$3618,MATCH(TRUE,INDEX($C1706:$C$3618&lt;&gt;$C1706,0),0))), O1706, INDEX($C1706:$C$3618,MATCH(TRUE,INDEX($C1706:$C$3618&lt;&gt;$C1706,0),0)))</f>
        <v>4294961795.9930625</v>
      </c>
      <c r="P1707" s="16">
        <f t="shared" si="369"/>
        <v>4195078963.5281072</v>
      </c>
      <c r="Q1707" s="27">
        <f t="shared" si="375"/>
        <v>87</v>
      </c>
      <c r="R1707" s="7">
        <f t="shared" si="380"/>
        <v>1148078.5340799463</v>
      </c>
      <c r="S1707" s="7">
        <f t="shared" si="372"/>
        <v>446829.38814248407</v>
      </c>
      <c r="T1707" s="5">
        <f>VLOOKUP($B1707,'Benchmark Data'!$A:$B,2,FALSE)</f>
        <v>15.27</v>
      </c>
      <c r="U1707" s="12">
        <f t="shared" si="381"/>
        <v>0</v>
      </c>
      <c r="V1707" s="7">
        <f t="shared" si="382"/>
        <v>3978853058.42382</v>
      </c>
    </row>
    <row r="1708" spans="1:22" x14ac:dyDescent="0.25">
      <c r="A1708" s="5">
        <f t="shared" si="373"/>
        <v>2008</v>
      </c>
      <c r="B1708" s="6">
        <f t="shared" si="376"/>
        <v>39648</v>
      </c>
      <c r="C1708" s="7">
        <f>MAX(SUMIFS('Filing Data'!$V:$V,'Filing Data'!$D:$D,'Benchmark Value'!$B1708),C1707)</f>
        <v>4195078963.5281072</v>
      </c>
      <c r="D1708" s="7">
        <f>SUMIFS('Filing Data'!$Z:$Z,'Filing Data'!$D:$D,'Benchmark Value'!$B1708)</f>
        <v>0</v>
      </c>
      <c r="E1708" s="16">
        <f t="shared" si="377"/>
        <v>-115500880.00911279</v>
      </c>
      <c r="F1708" s="10">
        <f>SUM(D$11:D1707)</f>
        <v>-107051256.94487154</v>
      </c>
      <c r="G1708" s="10">
        <f t="shared" si="370"/>
        <v>366</v>
      </c>
      <c r="H1708" s="7">
        <f t="shared" si="378"/>
        <v>-315576.17488828633</v>
      </c>
      <c r="I1708" s="16">
        <f>SUMIFS('Filing Data'!$X:$X,'Filing Data'!$D:$D,'Benchmark Value'!$B1708)</f>
        <v>0</v>
      </c>
      <c r="J1708" s="16">
        <f t="shared" si="374"/>
        <v>141156307.4039984</v>
      </c>
      <c r="K1708" s="10">
        <f>SUM(I$11:I1707)</f>
        <v>200197540.60438377</v>
      </c>
      <c r="L1708" s="27">
        <f t="shared" si="371"/>
        <v>366</v>
      </c>
      <c r="M1708" s="7">
        <f t="shared" si="379"/>
        <v>385672.97104917595</v>
      </c>
      <c r="N1708" s="7">
        <f>IF(ISNA(VLOOKUP(B1708,'Distribution Data'!$G:$H,2,FALSE)),0,VLOOKUP(B1708,'Distribution Data'!$G:$H,2,FALSE))</f>
        <v>0</v>
      </c>
      <c r="O1708" s="16">
        <f>IF(ISNA(INDEX($C1707:$C$3618,MATCH(TRUE,INDEX($C1707:$C$3618&lt;&gt;$C1707,0),0))), O1707, INDEX($C1707:$C$3618,MATCH(TRUE,INDEX($C1707:$C$3618&lt;&gt;$C1707,0),0)))</f>
        <v>4294961795.9930625</v>
      </c>
      <c r="P1708" s="16">
        <f t="shared" si="369"/>
        <v>4195078963.5281072</v>
      </c>
      <c r="Q1708" s="27">
        <f t="shared" si="375"/>
        <v>87</v>
      </c>
      <c r="R1708" s="7">
        <f t="shared" si="380"/>
        <v>1148078.5340799463</v>
      </c>
      <c r="S1708" s="7">
        <f t="shared" si="372"/>
        <v>446829.38814248407</v>
      </c>
      <c r="T1708" s="5">
        <f>VLOOKUP($B1708,'Benchmark Data'!$A:$B,2,FALSE)</f>
        <v>15.27</v>
      </c>
      <c r="U1708" s="12">
        <f t="shared" si="381"/>
        <v>0</v>
      </c>
      <c r="V1708" s="7">
        <f t="shared" si="382"/>
        <v>3979299887.8119626</v>
      </c>
    </row>
    <row r="1709" spans="1:22" x14ac:dyDescent="0.25">
      <c r="A1709" s="5">
        <f t="shared" si="373"/>
        <v>2008</v>
      </c>
      <c r="B1709" s="6">
        <f t="shared" si="376"/>
        <v>39649</v>
      </c>
      <c r="C1709" s="7">
        <f>MAX(SUMIFS('Filing Data'!$V:$V,'Filing Data'!$D:$D,'Benchmark Value'!$B1709),C1708)</f>
        <v>4195078963.5281072</v>
      </c>
      <c r="D1709" s="7">
        <f>SUMIFS('Filing Data'!$Z:$Z,'Filing Data'!$D:$D,'Benchmark Value'!$B1709)</f>
        <v>0</v>
      </c>
      <c r="E1709" s="16">
        <f t="shared" si="377"/>
        <v>-115500880.00911279</v>
      </c>
      <c r="F1709" s="10">
        <f>SUM(D$11:D1708)</f>
        <v>-107051256.94487154</v>
      </c>
      <c r="G1709" s="10">
        <f t="shared" si="370"/>
        <v>366</v>
      </c>
      <c r="H1709" s="7">
        <f t="shared" si="378"/>
        <v>-315576.17488828633</v>
      </c>
      <c r="I1709" s="16">
        <f>SUMIFS('Filing Data'!$X:$X,'Filing Data'!$D:$D,'Benchmark Value'!$B1709)</f>
        <v>0</v>
      </c>
      <c r="J1709" s="16">
        <f t="shared" si="374"/>
        <v>141156307.4039984</v>
      </c>
      <c r="K1709" s="10">
        <f>SUM(I$11:I1708)</f>
        <v>200197540.60438377</v>
      </c>
      <c r="L1709" s="27">
        <f t="shared" si="371"/>
        <v>366</v>
      </c>
      <c r="M1709" s="7">
        <f t="shared" si="379"/>
        <v>385672.97104917595</v>
      </c>
      <c r="N1709" s="7">
        <f>IF(ISNA(VLOOKUP(B1709,'Distribution Data'!$G:$H,2,FALSE)),0,VLOOKUP(B1709,'Distribution Data'!$G:$H,2,FALSE))</f>
        <v>0</v>
      </c>
      <c r="O1709" s="16">
        <f>IF(ISNA(INDEX($C1708:$C$3618,MATCH(TRUE,INDEX($C1708:$C$3618&lt;&gt;$C1708,0),0))), O1708, INDEX($C1708:$C$3618,MATCH(TRUE,INDEX($C1708:$C$3618&lt;&gt;$C1708,0),0)))</f>
        <v>4294961795.9930625</v>
      </c>
      <c r="P1709" s="16">
        <f t="shared" si="369"/>
        <v>4195078963.5281072</v>
      </c>
      <c r="Q1709" s="27">
        <f t="shared" si="375"/>
        <v>87</v>
      </c>
      <c r="R1709" s="7">
        <f t="shared" si="380"/>
        <v>1148078.5340799463</v>
      </c>
      <c r="S1709" s="7">
        <f t="shared" si="372"/>
        <v>446829.38814248407</v>
      </c>
      <c r="T1709" s="5">
        <f>VLOOKUP($B1709,'Benchmark Data'!$A:$B,2,FALSE)</f>
        <v>15.27</v>
      </c>
      <c r="U1709" s="12">
        <f t="shared" si="381"/>
        <v>0</v>
      </c>
      <c r="V1709" s="7">
        <f t="shared" si="382"/>
        <v>3979746717.2001052</v>
      </c>
    </row>
    <row r="1710" spans="1:22" x14ac:dyDescent="0.25">
      <c r="A1710" s="5">
        <f t="shared" si="373"/>
        <v>2008</v>
      </c>
      <c r="B1710" s="6">
        <f t="shared" si="376"/>
        <v>39650</v>
      </c>
      <c r="C1710" s="7">
        <f>MAX(SUMIFS('Filing Data'!$V:$V,'Filing Data'!$D:$D,'Benchmark Value'!$B1710),C1709)</f>
        <v>4195078963.5281072</v>
      </c>
      <c r="D1710" s="7">
        <f>SUMIFS('Filing Data'!$Z:$Z,'Filing Data'!$D:$D,'Benchmark Value'!$B1710)</f>
        <v>0</v>
      </c>
      <c r="E1710" s="16">
        <f t="shared" si="377"/>
        <v>-115500880.00911279</v>
      </c>
      <c r="F1710" s="10">
        <f>SUM(D$11:D1709)</f>
        <v>-107051256.94487154</v>
      </c>
      <c r="G1710" s="10">
        <f t="shared" si="370"/>
        <v>366</v>
      </c>
      <c r="H1710" s="7">
        <f t="shared" si="378"/>
        <v>-315576.17488828633</v>
      </c>
      <c r="I1710" s="16">
        <f>SUMIFS('Filing Data'!$X:$X,'Filing Data'!$D:$D,'Benchmark Value'!$B1710)</f>
        <v>0</v>
      </c>
      <c r="J1710" s="16">
        <f t="shared" si="374"/>
        <v>141156307.4039984</v>
      </c>
      <c r="K1710" s="10">
        <f>SUM(I$11:I1709)</f>
        <v>200197540.60438377</v>
      </c>
      <c r="L1710" s="27">
        <f t="shared" si="371"/>
        <v>366</v>
      </c>
      <c r="M1710" s="7">
        <f t="shared" si="379"/>
        <v>385672.97104917595</v>
      </c>
      <c r="N1710" s="7">
        <f>IF(ISNA(VLOOKUP(B1710,'Distribution Data'!$G:$H,2,FALSE)),0,VLOOKUP(B1710,'Distribution Data'!$G:$H,2,FALSE))</f>
        <v>0</v>
      </c>
      <c r="O1710" s="16">
        <f>IF(ISNA(INDEX($C1709:$C$3618,MATCH(TRUE,INDEX($C1709:$C$3618&lt;&gt;$C1709,0),0))), O1709, INDEX($C1709:$C$3618,MATCH(TRUE,INDEX($C1709:$C$3618&lt;&gt;$C1709,0),0)))</f>
        <v>4294961795.9930625</v>
      </c>
      <c r="P1710" s="16">
        <f t="shared" si="369"/>
        <v>4195078963.5281072</v>
      </c>
      <c r="Q1710" s="27">
        <f t="shared" si="375"/>
        <v>87</v>
      </c>
      <c r="R1710" s="7">
        <f t="shared" si="380"/>
        <v>1148078.5340799463</v>
      </c>
      <c r="S1710" s="7">
        <f t="shared" si="372"/>
        <v>446829.38814248407</v>
      </c>
      <c r="T1710" s="5">
        <f>VLOOKUP($B1710,'Benchmark Data'!$A:$B,2,FALSE)</f>
        <v>15.37</v>
      </c>
      <c r="U1710" s="12">
        <f t="shared" si="381"/>
        <v>6.5274383199633475E-3</v>
      </c>
      <c r="V1710" s="7">
        <f t="shared" si="382"/>
        <v>4006256066.0198135</v>
      </c>
    </row>
    <row r="1711" spans="1:22" x14ac:dyDescent="0.25">
      <c r="A1711" s="5">
        <f t="shared" si="373"/>
        <v>2008</v>
      </c>
      <c r="B1711" s="6">
        <f t="shared" si="376"/>
        <v>39651</v>
      </c>
      <c r="C1711" s="7">
        <f>MAX(SUMIFS('Filing Data'!$V:$V,'Filing Data'!$D:$D,'Benchmark Value'!$B1711),C1710)</f>
        <v>4195078963.5281072</v>
      </c>
      <c r="D1711" s="7">
        <f>SUMIFS('Filing Data'!$Z:$Z,'Filing Data'!$D:$D,'Benchmark Value'!$B1711)</f>
        <v>0</v>
      </c>
      <c r="E1711" s="16">
        <f t="shared" si="377"/>
        <v>-115500880.00911279</v>
      </c>
      <c r="F1711" s="10">
        <f>SUM(D$11:D1710)</f>
        <v>-107051256.94487154</v>
      </c>
      <c r="G1711" s="10">
        <f t="shared" si="370"/>
        <v>366</v>
      </c>
      <c r="H1711" s="7">
        <f t="shared" si="378"/>
        <v>-315576.17488828633</v>
      </c>
      <c r="I1711" s="16">
        <f>SUMIFS('Filing Data'!$X:$X,'Filing Data'!$D:$D,'Benchmark Value'!$B1711)</f>
        <v>0</v>
      </c>
      <c r="J1711" s="16">
        <f t="shared" si="374"/>
        <v>141156307.4039984</v>
      </c>
      <c r="K1711" s="10">
        <f>SUM(I$11:I1710)</f>
        <v>200197540.60438377</v>
      </c>
      <c r="L1711" s="27">
        <f t="shared" si="371"/>
        <v>366</v>
      </c>
      <c r="M1711" s="7">
        <f t="shared" si="379"/>
        <v>385672.97104917595</v>
      </c>
      <c r="N1711" s="7">
        <f>IF(ISNA(VLOOKUP(B1711,'Distribution Data'!$G:$H,2,FALSE)),0,VLOOKUP(B1711,'Distribution Data'!$G:$H,2,FALSE))</f>
        <v>0</v>
      </c>
      <c r="O1711" s="16">
        <f>IF(ISNA(INDEX($C1710:$C$3618,MATCH(TRUE,INDEX($C1710:$C$3618&lt;&gt;$C1710,0),0))), O1710, INDEX($C1710:$C$3618,MATCH(TRUE,INDEX($C1710:$C$3618&lt;&gt;$C1710,0),0)))</f>
        <v>4294961795.9930625</v>
      </c>
      <c r="P1711" s="16">
        <f t="shared" si="369"/>
        <v>4195078963.5281072</v>
      </c>
      <c r="Q1711" s="27">
        <f t="shared" si="375"/>
        <v>87</v>
      </c>
      <c r="R1711" s="7">
        <f t="shared" si="380"/>
        <v>1148078.5340799463</v>
      </c>
      <c r="S1711" s="7">
        <f t="shared" si="372"/>
        <v>446829.38814248407</v>
      </c>
      <c r="T1711" s="5">
        <f>VLOOKUP($B1711,'Benchmark Data'!$A:$B,2,FALSE)</f>
        <v>15.84</v>
      </c>
      <c r="U1711" s="12">
        <f t="shared" si="381"/>
        <v>3.0120828835775243E-2</v>
      </c>
      <c r="V1711" s="7">
        <f t="shared" si="382"/>
        <v>4129210400.3545604</v>
      </c>
    </row>
    <row r="1712" spans="1:22" x14ac:dyDescent="0.25">
      <c r="A1712" s="5">
        <f t="shared" si="373"/>
        <v>2008</v>
      </c>
      <c r="B1712" s="6">
        <f t="shared" si="376"/>
        <v>39652</v>
      </c>
      <c r="C1712" s="7">
        <f>MAX(SUMIFS('Filing Data'!$V:$V,'Filing Data'!$D:$D,'Benchmark Value'!$B1712),C1711)</f>
        <v>4195078963.5281072</v>
      </c>
      <c r="D1712" s="7">
        <f>SUMIFS('Filing Data'!$Z:$Z,'Filing Data'!$D:$D,'Benchmark Value'!$B1712)</f>
        <v>0</v>
      </c>
      <c r="E1712" s="16">
        <f t="shared" si="377"/>
        <v>-115500880.00911279</v>
      </c>
      <c r="F1712" s="10">
        <f>SUM(D$11:D1711)</f>
        <v>-107051256.94487154</v>
      </c>
      <c r="G1712" s="10">
        <f t="shared" si="370"/>
        <v>366</v>
      </c>
      <c r="H1712" s="7">
        <f t="shared" si="378"/>
        <v>-315576.17488828633</v>
      </c>
      <c r="I1712" s="16">
        <f>SUMIFS('Filing Data'!$X:$X,'Filing Data'!$D:$D,'Benchmark Value'!$B1712)</f>
        <v>0</v>
      </c>
      <c r="J1712" s="16">
        <f t="shared" si="374"/>
        <v>141156307.4039984</v>
      </c>
      <c r="K1712" s="10">
        <f>SUM(I$11:I1711)</f>
        <v>200197540.60438377</v>
      </c>
      <c r="L1712" s="27">
        <f t="shared" si="371"/>
        <v>366</v>
      </c>
      <c r="M1712" s="7">
        <f t="shared" si="379"/>
        <v>385672.97104917595</v>
      </c>
      <c r="N1712" s="7">
        <f>IF(ISNA(VLOOKUP(B1712,'Distribution Data'!$G:$H,2,FALSE)),0,VLOOKUP(B1712,'Distribution Data'!$G:$H,2,FALSE))</f>
        <v>0</v>
      </c>
      <c r="O1712" s="16">
        <f>IF(ISNA(INDEX($C1711:$C$3618,MATCH(TRUE,INDEX($C1711:$C$3618&lt;&gt;$C1711,0),0))), O1711, INDEX($C1711:$C$3618,MATCH(TRUE,INDEX($C1711:$C$3618&lt;&gt;$C1711,0),0)))</f>
        <v>4294961795.9930625</v>
      </c>
      <c r="P1712" s="16">
        <f t="shared" si="369"/>
        <v>4195078963.5281072</v>
      </c>
      <c r="Q1712" s="27">
        <f t="shared" si="375"/>
        <v>87</v>
      </c>
      <c r="R1712" s="7">
        <f t="shared" si="380"/>
        <v>1148078.5340799463</v>
      </c>
      <c r="S1712" s="7">
        <f t="shared" si="372"/>
        <v>446829.38814248407</v>
      </c>
      <c r="T1712" s="5">
        <f>VLOOKUP($B1712,'Benchmark Data'!$A:$B,2,FALSE)</f>
        <v>16.2</v>
      </c>
      <c r="U1712" s="12">
        <f t="shared" si="381"/>
        <v>2.2472855852058576E-2</v>
      </c>
      <c r="V1712" s="7">
        <f t="shared" si="382"/>
        <v>4223502920.659852</v>
      </c>
    </row>
    <row r="1713" spans="1:22" x14ac:dyDescent="0.25">
      <c r="A1713" s="5">
        <f t="shared" si="373"/>
        <v>2008</v>
      </c>
      <c r="B1713" s="6">
        <f t="shared" si="376"/>
        <v>39653</v>
      </c>
      <c r="C1713" s="7">
        <f>MAX(SUMIFS('Filing Data'!$V:$V,'Filing Data'!$D:$D,'Benchmark Value'!$B1713),C1712)</f>
        <v>4195078963.5281072</v>
      </c>
      <c r="D1713" s="7">
        <f>SUMIFS('Filing Data'!$Z:$Z,'Filing Data'!$D:$D,'Benchmark Value'!$B1713)</f>
        <v>0</v>
      </c>
      <c r="E1713" s="16">
        <f t="shared" si="377"/>
        <v>-115500880.00911279</v>
      </c>
      <c r="F1713" s="10">
        <f>SUM(D$11:D1712)</f>
        <v>-107051256.94487154</v>
      </c>
      <c r="G1713" s="10">
        <f t="shared" si="370"/>
        <v>366</v>
      </c>
      <c r="H1713" s="7">
        <f t="shared" si="378"/>
        <v>-315576.17488828633</v>
      </c>
      <c r="I1713" s="16">
        <f>SUMIFS('Filing Data'!$X:$X,'Filing Data'!$D:$D,'Benchmark Value'!$B1713)</f>
        <v>0</v>
      </c>
      <c r="J1713" s="16">
        <f t="shared" si="374"/>
        <v>141156307.4039984</v>
      </c>
      <c r="K1713" s="10">
        <f>SUM(I$11:I1712)</f>
        <v>200197540.60438377</v>
      </c>
      <c r="L1713" s="27">
        <f t="shared" si="371"/>
        <v>366</v>
      </c>
      <c r="M1713" s="7">
        <f t="shared" si="379"/>
        <v>385672.97104917595</v>
      </c>
      <c r="N1713" s="7">
        <f>IF(ISNA(VLOOKUP(B1713,'Distribution Data'!$G:$H,2,FALSE)),0,VLOOKUP(B1713,'Distribution Data'!$G:$H,2,FALSE))</f>
        <v>0</v>
      </c>
      <c r="O1713" s="16">
        <f>IF(ISNA(INDEX($C1712:$C$3618,MATCH(TRUE,INDEX($C1712:$C$3618&lt;&gt;$C1712,0),0))), O1712, INDEX($C1712:$C$3618,MATCH(TRUE,INDEX($C1712:$C$3618&lt;&gt;$C1712,0),0)))</f>
        <v>4294961795.9930625</v>
      </c>
      <c r="P1713" s="16">
        <f t="shared" si="369"/>
        <v>4195078963.5281072</v>
      </c>
      <c r="Q1713" s="27">
        <f t="shared" si="375"/>
        <v>87</v>
      </c>
      <c r="R1713" s="7">
        <f t="shared" si="380"/>
        <v>1148078.5340799463</v>
      </c>
      <c r="S1713" s="7">
        <f t="shared" si="372"/>
        <v>446829.38814248407</v>
      </c>
      <c r="T1713" s="5">
        <f>VLOOKUP($B1713,'Benchmark Data'!$A:$B,2,FALSE)</f>
        <v>15.13</v>
      </c>
      <c r="U1713" s="12">
        <f t="shared" si="381"/>
        <v>-6.8331714438073773E-2</v>
      </c>
      <c r="V1713" s="7">
        <f t="shared" si="382"/>
        <v>3944989989.2389798</v>
      </c>
    </row>
    <row r="1714" spans="1:22" x14ac:dyDescent="0.25">
      <c r="A1714" s="5">
        <f t="shared" si="373"/>
        <v>2008</v>
      </c>
      <c r="B1714" s="6">
        <f t="shared" si="376"/>
        <v>39654</v>
      </c>
      <c r="C1714" s="7">
        <f>MAX(SUMIFS('Filing Data'!$V:$V,'Filing Data'!$D:$D,'Benchmark Value'!$B1714),C1713)</f>
        <v>4195078963.5281072</v>
      </c>
      <c r="D1714" s="7">
        <f>SUMIFS('Filing Data'!$Z:$Z,'Filing Data'!$D:$D,'Benchmark Value'!$B1714)</f>
        <v>0</v>
      </c>
      <c r="E1714" s="16">
        <f t="shared" si="377"/>
        <v>-115500880.00911279</v>
      </c>
      <c r="F1714" s="10">
        <f>SUM(D$11:D1713)</f>
        <v>-107051256.94487154</v>
      </c>
      <c r="G1714" s="10">
        <f t="shared" si="370"/>
        <v>366</v>
      </c>
      <c r="H1714" s="7">
        <f t="shared" si="378"/>
        <v>-315576.17488828633</v>
      </c>
      <c r="I1714" s="16">
        <f>SUMIFS('Filing Data'!$X:$X,'Filing Data'!$D:$D,'Benchmark Value'!$B1714)</f>
        <v>0</v>
      </c>
      <c r="J1714" s="16">
        <f t="shared" si="374"/>
        <v>141156307.4039984</v>
      </c>
      <c r="K1714" s="10">
        <f>SUM(I$11:I1713)</f>
        <v>200197540.60438377</v>
      </c>
      <c r="L1714" s="27">
        <f t="shared" si="371"/>
        <v>366</v>
      </c>
      <c r="M1714" s="7">
        <f t="shared" si="379"/>
        <v>385672.97104917595</v>
      </c>
      <c r="N1714" s="7">
        <f>IF(ISNA(VLOOKUP(B1714,'Distribution Data'!$G:$H,2,FALSE)),0,VLOOKUP(B1714,'Distribution Data'!$G:$H,2,FALSE))</f>
        <v>0</v>
      </c>
      <c r="O1714" s="16">
        <f>IF(ISNA(INDEX($C1713:$C$3618,MATCH(TRUE,INDEX($C1713:$C$3618&lt;&gt;$C1713,0),0))), O1713, INDEX($C1713:$C$3618,MATCH(TRUE,INDEX($C1713:$C$3618&lt;&gt;$C1713,0),0)))</f>
        <v>4294961795.9930625</v>
      </c>
      <c r="P1714" s="16">
        <f t="shared" si="369"/>
        <v>4195078963.5281072</v>
      </c>
      <c r="Q1714" s="27">
        <f t="shared" si="375"/>
        <v>87</v>
      </c>
      <c r="R1714" s="7">
        <f t="shared" si="380"/>
        <v>1148078.5340799463</v>
      </c>
      <c r="S1714" s="7">
        <f t="shared" si="372"/>
        <v>446829.38814248407</v>
      </c>
      <c r="T1714" s="5">
        <f>VLOOKUP($B1714,'Benchmark Data'!$A:$B,2,FALSE)</f>
        <v>15.46</v>
      </c>
      <c r="U1714" s="12">
        <f t="shared" si="381"/>
        <v>2.1576515359011329E-2</v>
      </c>
      <c r="V1714" s="7">
        <f t="shared" si="382"/>
        <v>4031480883.1643901</v>
      </c>
    </row>
    <row r="1715" spans="1:22" x14ac:dyDescent="0.25">
      <c r="A1715" s="5">
        <f t="shared" si="373"/>
        <v>2008</v>
      </c>
      <c r="B1715" s="6">
        <f t="shared" si="376"/>
        <v>39655</v>
      </c>
      <c r="C1715" s="7">
        <f>MAX(SUMIFS('Filing Data'!$V:$V,'Filing Data'!$D:$D,'Benchmark Value'!$B1715),C1714)</f>
        <v>4195078963.5281072</v>
      </c>
      <c r="D1715" s="7">
        <f>SUMIFS('Filing Data'!$Z:$Z,'Filing Data'!$D:$D,'Benchmark Value'!$B1715)</f>
        <v>0</v>
      </c>
      <c r="E1715" s="16">
        <f t="shared" si="377"/>
        <v>-115500880.00911279</v>
      </c>
      <c r="F1715" s="10">
        <f>SUM(D$11:D1714)</f>
        <v>-107051256.94487154</v>
      </c>
      <c r="G1715" s="10">
        <f t="shared" si="370"/>
        <v>366</v>
      </c>
      <c r="H1715" s="7">
        <f t="shared" si="378"/>
        <v>-315576.17488828633</v>
      </c>
      <c r="I1715" s="16">
        <f>SUMIFS('Filing Data'!$X:$X,'Filing Data'!$D:$D,'Benchmark Value'!$B1715)</f>
        <v>0</v>
      </c>
      <c r="J1715" s="16">
        <f t="shared" si="374"/>
        <v>141156307.4039984</v>
      </c>
      <c r="K1715" s="10">
        <f>SUM(I$11:I1714)</f>
        <v>200197540.60438377</v>
      </c>
      <c r="L1715" s="27">
        <f t="shared" si="371"/>
        <v>366</v>
      </c>
      <c r="M1715" s="7">
        <f t="shared" si="379"/>
        <v>385672.97104917595</v>
      </c>
      <c r="N1715" s="7">
        <f>IF(ISNA(VLOOKUP(B1715,'Distribution Data'!$G:$H,2,FALSE)),0,VLOOKUP(B1715,'Distribution Data'!$G:$H,2,FALSE))</f>
        <v>0</v>
      </c>
      <c r="O1715" s="16">
        <f>IF(ISNA(INDEX($C1714:$C$3618,MATCH(TRUE,INDEX($C1714:$C$3618&lt;&gt;$C1714,0),0))), O1714, INDEX($C1714:$C$3618,MATCH(TRUE,INDEX($C1714:$C$3618&lt;&gt;$C1714,0),0)))</f>
        <v>4294961795.9930625</v>
      </c>
      <c r="P1715" s="16">
        <f t="shared" si="369"/>
        <v>4195078963.5281072</v>
      </c>
      <c r="Q1715" s="27">
        <f t="shared" si="375"/>
        <v>87</v>
      </c>
      <c r="R1715" s="7">
        <f t="shared" si="380"/>
        <v>1148078.5340799463</v>
      </c>
      <c r="S1715" s="7">
        <f t="shared" si="372"/>
        <v>446829.38814248407</v>
      </c>
      <c r="T1715" s="5">
        <f>VLOOKUP($B1715,'Benchmark Data'!$A:$B,2,FALSE)</f>
        <v>15.46</v>
      </c>
      <c r="U1715" s="12">
        <f t="shared" si="381"/>
        <v>0</v>
      </c>
      <c r="V1715" s="7">
        <f t="shared" si="382"/>
        <v>4031927712.5525327</v>
      </c>
    </row>
    <row r="1716" spans="1:22" x14ac:dyDescent="0.25">
      <c r="A1716" s="5">
        <f t="shared" si="373"/>
        <v>2008</v>
      </c>
      <c r="B1716" s="6">
        <f t="shared" si="376"/>
        <v>39656</v>
      </c>
      <c r="C1716" s="7">
        <f>MAX(SUMIFS('Filing Data'!$V:$V,'Filing Data'!$D:$D,'Benchmark Value'!$B1716),C1715)</f>
        <v>4195078963.5281072</v>
      </c>
      <c r="D1716" s="7">
        <f>SUMIFS('Filing Data'!$Z:$Z,'Filing Data'!$D:$D,'Benchmark Value'!$B1716)</f>
        <v>0</v>
      </c>
      <c r="E1716" s="16">
        <f t="shared" si="377"/>
        <v>-115500880.00911279</v>
      </c>
      <c r="F1716" s="10">
        <f>SUM(D$11:D1715)</f>
        <v>-107051256.94487154</v>
      </c>
      <c r="G1716" s="10">
        <f t="shared" si="370"/>
        <v>366</v>
      </c>
      <c r="H1716" s="7">
        <f t="shared" si="378"/>
        <v>-315576.17488828633</v>
      </c>
      <c r="I1716" s="16">
        <f>SUMIFS('Filing Data'!$X:$X,'Filing Data'!$D:$D,'Benchmark Value'!$B1716)</f>
        <v>0</v>
      </c>
      <c r="J1716" s="16">
        <f t="shared" si="374"/>
        <v>141156307.4039984</v>
      </c>
      <c r="K1716" s="10">
        <f>SUM(I$11:I1715)</f>
        <v>200197540.60438377</v>
      </c>
      <c r="L1716" s="27">
        <f t="shared" si="371"/>
        <v>366</v>
      </c>
      <c r="M1716" s="7">
        <f t="shared" si="379"/>
        <v>385672.97104917595</v>
      </c>
      <c r="N1716" s="7">
        <f>IF(ISNA(VLOOKUP(B1716,'Distribution Data'!$G:$H,2,FALSE)),0,VLOOKUP(B1716,'Distribution Data'!$G:$H,2,FALSE))</f>
        <v>0</v>
      </c>
      <c r="O1716" s="16">
        <f>IF(ISNA(INDEX($C1715:$C$3618,MATCH(TRUE,INDEX($C1715:$C$3618&lt;&gt;$C1715,0),0))), O1715, INDEX($C1715:$C$3618,MATCH(TRUE,INDEX($C1715:$C$3618&lt;&gt;$C1715,0),0)))</f>
        <v>4294961795.9930625</v>
      </c>
      <c r="P1716" s="16">
        <f t="shared" si="369"/>
        <v>4195078963.5281072</v>
      </c>
      <c r="Q1716" s="27">
        <f t="shared" si="375"/>
        <v>87</v>
      </c>
      <c r="R1716" s="7">
        <f t="shared" si="380"/>
        <v>1148078.5340799463</v>
      </c>
      <c r="S1716" s="7">
        <f t="shared" si="372"/>
        <v>446829.38814248407</v>
      </c>
      <c r="T1716" s="5">
        <f>VLOOKUP($B1716,'Benchmark Data'!$A:$B,2,FALSE)</f>
        <v>15.46</v>
      </c>
      <c r="U1716" s="12">
        <f t="shared" si="381"/>
        <v>0</v>
      </c>
      <c r="V1716" s="7">
        <f t="shared" si="382"/>
        <v>4032374541.9406753</v>
      </c>
    </row>
    <row r="1717" spans="1:22" x14ac:dyDescent="0.25">
      <c r="A1717" s="5">
        <f t="shared" si="373"/>
        <v>2008</v>
      </c>
      <c r="B1717" s="6">
        <f t="shared" si="376"/>
        <v>39657</v>
      </c>
      <c r="C1717" s="7">
        <f>MAX(SUMIFS('Filing Data'!$V:$V,'Filing Data'!$D:$D,'Benchmark Value'!$B1717),C1716)</f>
        <v>4195078963.5281072</v>
      </c>
      <c r="D1717" s="7">
        <f>SUMIFS('Filing Data'!$Z:$Z,'Filing Data'!$D:$D,'Benchmark Value'!$B1717)</f>
        <v>0</v>
      </c>
      <c r="E1717" s="16">
        <f t="shared" si="377"/>
        <v>-115500880.00911279</v>
      </c>
      <c r="F1717" s="10">
        <f>SUM(D$11:D1716)</f>
        <v>-107051256.94487154</v>
      </c>
      <c r="G1717" s="10">
        <f t="shared" si="370"/>
        <v>366</v>
      </c>
      <c r="H1717" s="7">
        <f t="shared" si="378"/>
        <v>-315576.17488828633</v>
      </c>
      <c r="I1717" s="16">
        <f>SUMIFS('Filing Data'!$X:$X,'Filing Data'!$D:$D,'Benchmark Value'!$B1717)</f>
        <v>0</v>
      </c>
      <c r="J1717" s="16">
        <f t="shared" si="374"/>
        <v>141156307.4039984</v>
      </c>
      <c r="K1717" s="10">
        <f>SUM(I$11:I1716)</f>
        <v>200197540.60438377</v>
      </c>
      <c r="L1717" s="27">
        <f t="shared" si="371"/>
        <v>366</v>
      </c>
      <c r="M1717" s="7">
        <f t="shared" si="379"/>
        <v>385672.97104917595</v>
      </c>
      <c r="N1717" s="7">
        <f>IF(ISNA(VLOOKUP(B1717,'Distribution Data'!$G:$H,2,FALSE)),0,VLOOKUP(B1717,'Distribution Data'!$G:$H,2,FALSE))</f>
        <v>0</v>
      </c>
      <c r="O1717" s="16">
        <f>IF(ISNA(INDEX($C1716:$C$3618,MATCH(TRUE,INDEX($C1716:$C$3618&lt;&gt;$C1716,0),0))), O1716, INDEX($C1716:$C$3618,MATCH(TRUE,INDEX($C1716:$C$3618&lt;&gt;$C1716,0),0)))</f>
        <v>4294961795.9930625</v>
      </c>
      <c r="P1717" s="16">
        <f t="shared" si="369"/>
        <v>4195078963.5281072</v>
      </c>
      <c r="Q1717" s="27">
        <f t="shared" si="375"/>
        <v>87</v>
      </c>
      <c r="R1717" s="7">
        <f t="shared" si="380"/>
        <v>1148078.5340799463</v>
      </c>
      <c r="S1717" s="7">
        <f t="shared" si="372"/>
        <v>446829.38814248407</v>
      </c>
      <c r="T1717" s="5">
        <f>VLOOKUP($B1717,'Benchmark Data'!$A:$B,2,FALSE)</f>
        <v>15.06</v>
      </c>
      <c r="U1717" s="12">
        <f t="shared" si="381"/>
        <v>-2.6213820787528395E-2</v>
      </c>
      <c r="V1717" s="7">
        <f t="shared" si="382"/>
        <v>3928490852.779253</v>
      </c>
    </row>
    <row r="1718" spans="1:22" x14ac:dyDescent="0.25">
      <c r="A1718" s="5">
        <f t="shared" si="373"/>
        <v>2008</v>
      </c>
      <c r="B1718" s="6">
        <f t="shared" si="376"/>
        <v>39658</v>
      </c>
      <c r="C1718" s="7">
        <f>MAX(SUMIFS('Filing Data'!$V:$V,'Filing Data'!$D:$D,'Benchmark Value'!$B1718),C1717)</f>
        <v>4195078963.5281072</v>
      </c>
      <c r="D1718" s="7">
        <f>SUMIFS('Filing Data'!$Z:$Z,'Filing Data'!$D:$D,'Benchmark Value'!$B1718)</f>
        <v>0</v>
      </c>
      <c r="E1718" s="16">
        <f t="shared" si="377"/>
        <v>-115500880.00911279</v>
      </c>
      <c r="F1718" s="10">
        <f>SUM(D$11:D1717)</f>
        <v>-107051256.94487154</v>
      </c>
      <c r="G1718" s="10">
        <f t="shared" si="370"/>
        <v>366</v>
      </c>
      <c r="H1718" s="7">
        <f t="shared" si="378"/>
        <v>-315576.17488828633</v>
      </c>
      <c r="I1718" s="16">
        <f>SUMIFS('Filing Data'!$X:$X,'Filing Data'!$D:$D,'Benchmark Value'!$B1718)</f>
        <v>0</v>
      </c>
      <c r="J1718" s="16">
        <f t="shared" si="374"/>
        <v>141156307.4039984</v>
      </c>
      <c r="K1718" s="10">
        <f>SUM(I$11:I1717)</f>
        <v>200197540.60438377</v>
      </c>
      <c r="L1718" s="27">
        <f t="shared" si="371"/>
        <v>366</v>
      </c>
      <c r="M1718" s="7">
        <f t="shared" si="379"/>
        <v>385672.97104917595</v>
      </c>
      <c r="N1718" s="7">
        <f>IF(ISNA(VLOOKUP(B1718,'Distribution Data'!$G:$H,2,FALSE)),0,VLOOKUP(B1718,'Distribution Data'!$G:$H,2,FALSE))</f>
        <v>0</v>
      </c>
      <c r="O1718" s="16">
        <f>IF(ISNA(INDEX($C1717:$C$3618,MATCH(TRUE,INDEX($C1717:$C$3618&lt;&gt;$C1717,0),0))), O1717, INDEX($C1717:$C$3618,MATCH(TRUE,INDEX($C1717:$C$3618&lt;&gt;$C1717,0),0)))</f>
        <v>4294961795.9930625</v>
      </c>
      <c r="P1718" s="16">
        <f t="shared" si="369"/>
        <v>4195078963.5281072</v>
      </c>
      <c r="Q1718" s="27">
        <f t="shared" si="375"/>
        <v>87</v>
      </c>
      <c r="R1718" s="7">
        <f t="shared" si="380"/>
        <v>1148078.5340799463</v>
      </c>
      <c r="S1718" s="7">
        <f t="shared" si="372"/>
        <v>446829.38814248407</v>
      </c>
      <c r="T1718" s="5">
        <f>VLOOKUP($B1718,'Benchmark Data'!$A:$B,2,FALSE)</f>
        <v>15.91</v>
      </c>
      <c r="U1718" s="12">
        <f t="shared" si="381"/>
        <v>5.4905619977947934E-2</v>
      </c>
      <c r="V1718" s="7">
        <f t="shared" si="382"/>
        <v>4150665253.5393982</v>
      </c>
    </row>
    <row r="1719" spans="1:22" x14ac:dyDescent="0.25">
      <c r="A1719" s="5">
        <f t="shared" si="373"/>
        <v>2008</v>
      </c>
      <c r="B1719" s="6">
        <f t="shared" si="376"/>
        <v>39659</v>
      </c>
      <c r="C1719" s="7">
        <f>MAX(SUMIFS('Filing Data'!$V:$V,'Filing Data'!$D:$D,'Benchmark Value'!$B1719),C1718)</f>
        <v>4195078963.5281072</v>
      </c>
      <c r="D1719" s="7">
        <f>SUMIFS('Filing Data'!$Z:$Z,'Filing Data'!$D:$D,'Benchmark Value'!$B1719)</f>
        <v>0</v>
      </c>
      <c r="E1719" s="16">
        <f t="shared" si="377"/>
        <v>-115500880.00911279</v>
      </c>
      <c r="F1719" s="10">
        <f>SUM(D$11:D1718)</f>
        <v>-107051256.94487154</v>
      </c>
      <c r="G1719" s="10">
        <f t="shared" si="370"/>
        <v>366</v>
      </c>
      <c r="H1719" s="7">
        <f t="shared" si="378"/>
        <v>-315576.17488828633</v>
      </c>
      <c r="I1719" s="16">
        <f>SUMIFS('Filing Data'!$X:$X,'Filing Data'!$D:$D,'Benchmark Value'!$B1719)</f>
        <v>0</v>
      </c>
      <c r="J1719" s="16">
        <f t="shared" si="374"/>
        <v>141156307.4039984</v>
      </c>
      <c r="K1719" s="10">
        <f>SUM(I$11:I1718)</f>
        <v>200197540.60438377</v>
      </c>
      <c r="L1719" s="27">
        <f t="shared" si="371"/>
        <v>366</v>
      </c>
      <c r="M1719" s="7">
        <f t="shared" si="379"/>
        <v>385672.97104917595</v>
      </c>
      <c r="N1719" s="7">
        <f>IF(ISNA(VLOOKUP(B1719,'Distribution Data'!$G:$H,2,FALSE)),0,VLOOKUP(B1719,'Distribution Data'!$G:$H,2,FALSE))</f>
        <v>0</v>
      </c>
      <c r="O1719" s="16">
        <f>IF(ISNA(INDEX($C1718:$C$3618,MATCH(TRUE,INDEX($C1718:$C$3618&lt;&gt;$C1718,0),0))), O1718, INDEX($C1718:$C$3618,MATCH(TRUE,INDEX($C1718:$C$3618&lt;&gt;$C1718,0),0)))</f>
        <v>4294961795.9930625</v>
      </c>
      <c r="P1719" s="16">
        <f t="shared" si="369"/>
        <v>4195078963.5281072</v>
      </c>
      <c r="Q1719" s="27">
        <f t="shared" si="375"/>
        <v>87</v>
      </c>
      <c r="R1719" s="7">
        <f t="shared" si="380"/>
        <v>1148078.5340799463</v>
      </c>
      <c r="S1719" s="7">
        <f t="shared" si="372"/>
        <v>446829.38814248407</v>
      </c>
      <c r="T1719" s="5">
        <f>VLOOKUP($B1719,'Benchmark Data'!$A:$B,2,FALSE)</f>
        <v>15.84</v>
      </c>
      <c r="U1719" s="12">
        <f t="shared" si="381"/>
        <v>-4.4094559634156663E-3</v>
      </c>
      <c r="V1719" s="7">
        <f t="shared" si="382"/>
        <v>4132850199.3481722</v>
      </c>
    </row>
    <row r="1720" spans="1:22" x14ac:dyDescent="0.25">
      <c r="A1720" s="5">
        <f t="shared" si="373"/>
        <v>2008</v>
      </c>
      <c r="B1720" s="6">
        <f t="shared" si="376"/>
        <v>39660</v>
      </c>
      <c r="C1720" s="7">
        <f>MAX(SUMIFS('Filing Data'!$V:$V,'Filing Data'!$D:$D,'Benchmark Value'!$B1720),C1719)</f>
        <v>4195078963.5281072</v>
      </c>
      <c r="D1720" s="7">
        <f>SUMIFS('Filing Data'!$Z:$Z,'Filing Data'!$D:$D,'Benchmark Value'!$B1720)</f>
        <v>0</v>
      </c>
      <c r="E1720" s="16">
        <f t="shared" si="377"/>
        <v>-115500880.00911279</v>
      </c>
      <c r="F1720" s="10">
        <f>SUM(D$11:D1719)</f>
        <v>-107051256.94487154</v>
      </c>
      <c r="G1720" s="10">
        <f t="shared" si="370"/>
        <v>366</v>
      </c>
      <c r="H1720" s="7">
        <f t="shared" si="378"/>
        <v>-315576.17488828633</v>
      </c>
      <c r="I1720" s="16">
        <f>SUMIFS('Filing Data'!$X:$X,'Filing Data'!$D:$D,'Benchmark Value'!$B1720)</f>
        <v>0</v>
      </c>
      <c r="J1720" s="16">
        <f t="shared" si="374"/>
        <v>141156307.4039984</v>
      </c>
      <c r="K1720" s="10">
        <f>SUM(I$11:I1719)</f>
        <v>200197540.60438377</v>
      </c>
      <c r="L1720" s="27">
        <f t="shared" si="371"/>
        <v>366</v>
      </c>
      <c r="M1720" s="7">
        <f t="shared" si="379"/>
        <v>385672.97104917595</v>
      </c>
      <c r="N1720" s="7">
        <f>IF(ISNA(VLOOKUP(B1720,'Distribution Data'!$G:$H,2,FALSE)),0,VLOOKUP(B1720,'Distribution Data'!$G:$H,2,FALSE))</f>
        <v>0</v>
      </c>
      <c r="O1720" s="16">
        <f>IF(ISNA(INDEX($C1719:$C$3618,MATCH(TRUE,INDEX($C1719:$C$3618&lt;&gt;$C1719,0),0))), O1719, INDEX($C1719:$C$3618,MATCH(TRUE,INDEX($C1719:$C$3618&lt;&gt;$C1719,0),0)))</f>
        <v>4294961795.9930625</v>
      </c>
      <c r="P1720" s="16">
        <f t="shared" si="369"/>
        <v>4195078963.5281072</v>
      </c>
      <c r="Q1720" s="27">
        <f t="shared" si="375"/>
        <v>87</v>
      </c>
      <c r="R1720" s="7">
        <f t="shared" si="380"/>
        <v>1148078.5340799463</v>
      </c>
      <c r="S1720" s="7">
        <f t="shared" si="372"/>
        <v>446829.38814248407</v>
      </c>
      <c r="T1720" s="5">
        <f>VLOOKUP($B1720,'Benchmark Data'!$A:$B,2,FALSE)</f>
        <v>15.62</v>
      </c>
      <c r="U1720" s="12">
        <f t="shared" si="381"/>
        <v>-1.3986241974739952E-2</v>
      </c>
      <c r="V1720" s="7">
        <f t="shared" si="382"/>
        <v>4075896331.5231457</v>
      </c>
    </row>
    <row r="1721" spans="1:22" x14ac:dyDescent="0.25">
      <c r="A1721" s="5">
        <f t="shared" si="373"/>
        <v>2008</v>
      </c>
      <c r="B1721" s="6">
        <f t="shared" si="376"/>
        <v>39661</v>
      </c>
      <c r="C1721" s="7">
        <f>MAX(SUMIFS('Filing Data'!$V:$V,'Filing Data'!$D:$D,'Benchmark Value'!$B1721),C1720)</f>
        <v>4195078963.5281072</v>
      </c>
      <c r="D1721" s="7">
        <f>SUMIFS('Filing Data'!$Z:$Z,'Filing Data'!$D:$D,'Benchmark Value'!$B1721)</f>
        <v>0</v>
      </c>
      <c r="E1721" s="16">
        <f t="shared" si="377"/>
        <v>-115500880.00911279</v>
      </c>
      <c r="F1721" s="10">
        <f>SUM(D$11:D1720)</f>
        <v>-107051256.94487154</v>
      </c>
      <c r="G1721" s="10">
        <f t="shared" si="370"/>
        <v>366</v>
      </c>
      <c r="H1721" s="7">
        <f t="shared" si="378"/>
        <v>-315576.17488828633</v>
      </c>
      <c r="I1721" s="16">
        <f>SUMIFS('Filing Data'!$X:$X,'Filing Data'!$D:$D,'Benchmark Value'!$B1721)</f>
        <v>0</v>
      </c>
      <c r="J1721" s="16">
        <f t="shared" si="374"/>
        <v>141156307.4039984</v>
      </c>
      <c r="K1721" s="10">
        <f>SUM(I$11:I1720)</f>
        <v>200197540.60438377</v>
      </c>
      <c r="L1721" s="27">
        <f t="shared" si="371"/>
        <v>366</v>
      </c>
      <c r="M1721" s="7">
        <f t="shared" si="379"/>
        <v>385672.97104917595</v>
      </c>
      <c r="N1721" s="7">
        <f>IF(ISNA(VLOOKUP(B1721,'Distribution Data'!$G:$H,2,FALSE)),0,VLOOKUP(B1721,'Distribution Data'!$G:$H,2,FALSE))</f>
        <v>0</v>
      </c>
      <c r="O1721" s="16">
        <f>IF(ISNA(INDEX($C1720:$C$3618,MATCH(TRUE,INDEX($C1720:$C$3618&lt;&gt;$C1720,0),0))), O1720, INDEX($C1720:$C$3618,MATCH(TRUE,INDEX($C1720:$C$3618&lt;&gt;$C1720,0),0)))</f>
        <v>4294961795.9930625</v>
      </c>
      <c r="P1721" s="16">
        <f t="shared" si="369"/>
        <v>4195078963.5281072</v>
      </c>
      <c r="Q1721" s="27">
        <f t="shared" si="375"/>
        <v>87</v>
      </c>
      <c r="R1721" s="7">
        <f t="shared" si="380"/>
        <v>1148078.5340799463</v>
      </c>
      <c r="S1721" s="7">
        <f t="shared" si="372"/>
        <v>446829.38814248407</v>
      </c>
      <c r="T1721" s="5">
        <f>VLOOKUP($B1721,'Benchmark Data'!$A:$B,2,FALSE)</f>
        <v>15.62</v>
      </c>
      <c r="U1721" s="12">
        <f t="shared" si="381"/>
        <v>0</v>
      </c>
      <c r="V1721" s="7">
        <f t="shared" si="382"/>
        <v>4076343160.9112883</v>
      </c>
    </row>
    <row r="1722" spans="1:22" x14ac:dyDescent="0.25">
      <c r="A1722" s="5">
        <f t="shared" si="373"/>
        <v>2008</v>
      </c>
      <c r="B1722" s="6">
        <f t="shared" si="376"/>
        <v>39662</v>
      </c>
      <c r="C1722" s="7">
        <f>MAX(SUMIFS('Filing Data'!$V:$V,'Filing Data'!$D:$D,'Benchmark Value'!$B1722),C1721)</f>
        <v>4195078963.5281072</v>
      </c>
      <c r="D1722" s="7">
        <f>SUMIFS('Filing Data'!$Z:$Z,'Filing Data'!$D:$D,'Benchmark Value'!$B1722)</f>
        <v>0</v>
      </c>
      <c r="E1722" s="16">
        <f t="shared" si="377"/>
        <v>-115500880.00911279</v>
      </c>
      <c r="F1722" s="10">
        <f>SUM(D$11:D1721)</f>
        <v>-107051256.94487154</v>
      </c>
      <c r="G1722" s="10">
        <f t="shared" si="370"/>
        <v>366</v>
      </c>
      <c r="H1722" s="7">
        <f t="shared" si="378"/>
        <v>-315576.17488828633</v>
      </c>
      <c r="I1722" s="16">
        <f>SUMIFS('Filing Data'!$X:$X,'Filing Data'!$D:$D,'Benchmark Value'!$B1722)</f>
        <v>0</v>
      </c>
      <c r="J1722" s="16">
        <f t="shared" si="374"/>
        <v>141156307.4039984</v>
      </c>
      <c r="K1722" s="10">
        <f>SUM(I$11:I1721)</f>
        <v>200197540.60438377</v>
      </c>
      <c r="L1722" s="27">
        <f t="shared" si="371"/>
        <v>366</v>
      </c>
      <c r="M1722" s="7">
        <f t="shared" si="379"/>
        <v>385672.97104917595</v>
      </c>
      <c r="N1722" s="7">
        <f>IF(ISNA(VLOOKUP(B1722,'Distribution Data'!$G:$H,2,FALSE)),0,VLOOKUP(B1722,'Distribution Data'!$G:$H,2,FALSE))</f>
        <v>0</v>
      </c>
      <c r="O1722" s="16">
        <f>IF(ISNA(INDEX($C1721:$C$3618,MATCH(TRUE,INDEX($C1721:$C$3618&lt;&gt;$C1721,0),0))), O1721, INDEX($C1721:$C$3618,MATCH(TRUE,INDEX($C1721:$C$3618&lt;&gt;$C1721,0),0)))</f>
        <v>4294961795.9930625</v>
      </c>
      <c r="P1722" s="16">
        <f t="shared" si="369"/>
        <v>4195078963.5281072</v>
      </c>
      <c r="Q1722" s="27">
        <f t="shared" si="375"/>
        <v>87</v>
      </c>
      <c r="R1722" s="7">
        <f t="shared" si="380"/>
        <v>1148078.5340799463</v>
      </c>
      <c r="S1722" s="7">
        <f t="shared" si="372"/>
        <v>446829.38814248407</v>
      </c>
      <c r="T1722" s="5">
        <f>VLOOKUP($B1722,'Benchmark Data'!$A:$B,2,FALSE)</f>
        <v>15.62</v>
      </c>
      <c r="U1722" s="12">
        <f t="shared" si="381"/>
        <v>0</v>
      </c>
      <c r="V1722" s="7">
        <f t="shared" si="382"/>
        <v>4076789990.2994308</v>
      </c>
    </row>
    <row r="1723" spans="1:22" x14ac:dyDescent="0.25">
      <c r="A1723" s="5">
        <f t="shared" si="373"/>
        <v>2008</v>
      </c>
      <c r="B1723" s="6">
        <f t="shared" si="376"/>
        <v>39663</v>
      </c>
      <c r="C1723" s="7">
        <f>MAX(SUMIFS('Filing Data'!$V:$V,'Filing Data'!$D:$D,'Benchmark Value'!$B1723),C1722)</f>
        <v>4195078963.5281072</v>
      </c>
      <c r="D1723" s="7">
        <f>SUMIFS('Filing Data'!$Z:$Z,'Filing Data'!$D:$D,'Benchmark Value'!$B1723)</f>
        <v>0</v>
      </c>
      <c r="E1723" s="16">
        <f t="shared" si="377"/>
        <v>-115500880.00911279</v>
      </c>
      <c r="F1723" s="10">
        <f>SUM(D$11:D1722)</f>
        <v>-107051256.94487154</v>
      </c>
      <c r="G1723" s="10">
        <f t="shared" si="370"/>
        <v>366</v>
      </c>
      <c r="H1723" s="7">
        <f t="shared" si="378"/>
        <v>-315576.17488828633</v>
      </c>
      <c r="I1723" s="16">
        <f>SUMIFS('Filing Data'!$X:$X,'Filing Data'!$D:$D,'Benchmark Value'!$B1723)</f>
        <v>0</v>
      </c>
      <c r="J1723" s="16">
        <f t="shared" si="374"/>
        <v>141156307.4039984</v>
      </c>
      <c r="K1723" s="10">
        <f>SUM(I$11:I1722)</f>
        <v>200197540.60438377</v>
      </c>
      <c r="L1723" s="27">
        <f t="shared" si="371"/>
        <v>366</v>
      </c>
      <c r="M1723" s="7">
        <f t="shared" si="379"/>
        <v>385672.97104917595</v>
      </c>
      <c r="N1723" s="7">
        <f>IF(ISNA(VLOOKUP(B1723,'Distribution Data'!$G:$H,2,FALSE)),0,VLOOKUP(B1723,'Distribution Data'!$G:$H,2,FALSE))</f>
        <v>0</v>
      </c>
      <c r="O1723" s="16">
        <f>IF(ISNA(INDEX($C1722:$C$3618,MATCH(TRUE,INDEX($C1722:$C$3618&lt;&gt;$C1722,0),0))), O1722, INDEX($C1722:$C$3618,MATCH(TRUE,INDEX($C1722:$C$3618&lt;&gt;$C1722,0),0)))</f>
        <v>4294961795.9930625</v>
      </c>
      <c r="P1723" s="16">
        <f t="shared" si="369"/>
        <v>4195078963.5281072</v>
      </c>
      <c r="Q1723" s="27">
        <f t="shared" si="375"/>
        <v>87</v>
      </c>
      <c r="R1723" s="7">
        <f t="shared" si="380"/>
        <v>1148078.5340799463</v>
      </c>
      <c r="S1723" s="7">
        <f t="shared" si="372"/>
        <v>446829.38814248407</v>
      </c>
      <c r="T1723" s="5">
        <f>VLOOKUP($B1723,'Benchmark Data'!$A:$B,2,FALSE)</f>
        <v>15.62</v>
      </c>
      <c r="U1723" s="12">
        <f t="shared" si="381"/>
        <v>0</v>
      </c>
      <c r="V1723" s="7">
        <f t="shared" si="382"/>
        <v>4077236819.6875734</v>
      </c>
    </row>
    <row r="1724" spans="1:22" x14ac:dyDescent="0.25">
      <c r="A1724" s="5">
        <f t="shared" si="373"/>
        <v>2008</v>
      </c>
      <c r="B1724" s="6">
        <f t="shared" si="376"/>
        <v>39664</v>
      </c>
      <c r="C1724" s="7">
        <f>MAX(SUMIFS('Filing Data'!$V:$V,'Filing Data'!$D:$D,'Benchmark Value'!$B1724),C1723)</f>
        <v>4195078963.5281072</v>
      </c>
      <c r="D1724" s="7">
        <f>SUMIFS('Filing Data'!$Z:$Z,'Filing Data'!$D:$D,'Benchmark Value'!$B1724)</f>
        <v>0</v>
      </c>
      <c r="E1724" s="16">
        <f t="shared" si="377"/>
        <v>-115500880.00911279</v>
      </c>
      <c r="F1724" s="10">
        <f>SUM(D$11:D1723)</f>
        <v>-107051256.94487154</v>
      </c>
      <c r="G1724" s="10">
        <f t="shared" si="370"/>
        <v>366</v>
      </c>
      <c r="H1724" s="7">
        <f t="shared" si="378"/>
        <v>-315576.17488828633</v>
      </c>
      <c r="I1724" s="16">
        <f>SUMIFS('Filing Data'!$X:$X,'Filing Data'!$D:$D,'Benchmark Value'!$B1724)</f>
        <v>0</v>
      </c>
      <c r="J1724" s="16">
        <f t="shared" si="374"/>
        <v>141156307.4039984</v>
      </c>
      <c r="K1724" s="10">
        <f>SUM(I$11:I1723)</f>
        <v>200197540.60438377</v>
      </c>
      <c r="L1724" s="27">
        <f t="shared" si="371"/>
        <v>366</v>
      </c>
      <c r="M1724" s="7">
        <f t="shared" si="379"/>
        <v>385672.97104917595</v>
      </c>
      <c r="N1724" s="7">
        <f>IF(ISNA(VLOOKUP(B1724,'Distribution Data'!$G:$H,2,FALSE)),0,VLOOKUP(B1724,'Distribution Data'!$G:$H,2,FALSE))</f>
        <v>0</v>
      </c>
      <c r="O1724" s="16">
        <f>IF(ISNA(INDEX($C1723:$C$3618,MATCH(TRUE,INDEX($C1723:$C$3618&lt;&gt;$C1723,0),0))), O1723, INDEX($C1723:$C$3618,MATCH(TRUE,INDEX($C1723:$C$3618&lt;&gt;$C1723,0),0)))</f>
        <v>4294961795.9930625</v>
      </c>
      <c r="P1724" s="16">
        <f t="shared" si="369"/>
        <v>4195078963.5281072</v>
      </c>
      <c r="Q1724" s="27">
        <f t="shared" si="375"/>
        <v>87</v>
      </c>
      <c r="R1724" s="7">
        <f t="shared" si="380"/>
        <v>1148078.5340799463</v>
      </c>
      <c r="S1724" s="7">
        <f t="shared" si="372"/>
        <v>446829.38814248407</v>
      </c>
      <c r="T1724" s="5">
        <f>VLOOKUP($B1724,'Benchmark Data'!$A:$B,2,FALSE)</f>
        <v>15.38</v>
      </c>
      <c r="U1724" s="12">
        <f t="shared" si="381"/>
        <v>-1.5484180334041888E-2</v>
      </c>
      <c r="V1724" s="7">
        <f t="shared" si="382"/>
        <v>4015037244.6759071</v>
      </c>
    </row>
    <row r="1725" spans="1:22" x14ac:dyDescent="0.25">
      <c r="A1725" s="5">
        <f t="shared" si="373"/>
        <v>2008</v>
      </c>
      <c r="B1725" s="6">
        <f t="shared" si="376"/>
        <v>39665</v>
      </c>
      <c r="C1725" s="7">
        <f>MAX(SUMIFS('Filing Data'!$V:$V,'Filing Data'!$D:$D,'Benchmark Value'!$B1725),C1724)</f>
        <v>4195078963.5281072</v>
      </c>
      <c r="D1725" s="7">
        <f>SUMIFS('Filing Data'!$Z:$Z,'Filing Data'!$D:$D,'Benchmark Value'!$B1725)</f>
        <v>0</v>
      </c>
      <c r="E1725" s="16">
        <f t="shared" si="377"/>
        <v>-115500880.00911279</v>
      </c>
      <c r="F1725" s="10">
        <f>SUM(D$11:D1724)</f>
        <v>-107051256.94487154</v>
      </c>
      <c r="G1725" s="10">
        <f t="shared" si="370"/>
        <v>366</v>
      </c>
      <c r="H1725" s="7">
        <f t="shared" si="378"/>
        <v>-315576.17488828633</v>
      </c>
      <c r="I1725" s="16">
        <f>SUMIFS('Filing Data'!$X:$X,'Filing Data'!$D:$D,'Benchmark Value'!$B1725)</f>
        <v>0</v>
      </c>
      <c r="J1725" s="16">
        <f t="shared" si="374"/>
        <v>141156307.4039984</v>
      </c>
      <c r="K1725" s="10">
        <f>SUM(I$11:I1724)</f>
        <v>200197540.60438377</v>
      </c>
      <c r="L1725" s="27">
        <f t="shared" si="371"/>
        <v>366</v>
      </c>
      <c r="M1725" s="7">
        <f t="shared" si="379"/>
        <v>385672.97104917595</v>
      </c>
      <c r="N1725" s="7">
        <f>IF(ISNA(VLOOKUP(B1725,'Distribution Data'!$G:$H,2,FALSE)),0,VLOOKUP(B1725,'Distribution Data'!$G:$H,2,FALSE))</f>
        <v>0</v>
      </c>
      <c r="O1725" s="16">
        <f>IF(ISNA(INDEX($C1724:$C$3618,MATCH(TRUE,INDEX($C1724:$C$3618&lt;&gt;$C1724,0),0))), O1724, INDEX($C1724:$C$3618,MATCH(TRUE,INDEX($C1724:$C$3618&lt;&gt;$C1724,0),0)))</f>
        <v>4294961795.9930625</v>
      </c>
      <c r="P1725" s="16">
        <f t="shared" ref="P1725:P1788" si="383">C1724</f>
        <v>4195078963.5281072</v>
      </c>
      <c r="Q1725" s="27">
        <f t="shared" si="375"/>
        <v>87</v>
      </c>
      <c r="R1725" s="7">
        <f t="shared" si="380"/>
        <v>1148078.5340799463</v>
      </c>
      <c r="S1725" s="7">
        <f t="shared" si="372"/>
        <v>446829.38814248407</v>
      </c>
      <c r="T1725" s="5">
        <f>VLOOKUP($B1725,'Benchmark Data'!$A:$B,2,FALSE)</f>
        <v>16.12</v>
      </c>
      <c r="U1725" s="12">
        <f t="shared" si="381"/>
        <v>4.6992773000984277E-2</v>
      </c>
      <c r="V1725" s="7">
        <f t="shared" si="382"/>
        <v>4208665319.9067135</v>
      </c>
    </row>
    <row r="1726" spans="1:22" x14ac:dyDescent="0.25">
      <c r="A1726" s="5">
        <f t="shared" si="373"/>
        <v>2008</v>
      </c>
      <c r="B1726" s="6">
        <f t="shared" si="376"/>
        <v>39666</v>
      </c>
      <c r="C1726" s="7">
        <f>MAX(SUMIFS('Filing Data'!$V:$V,'Filing Data'!$D:$D,'Benchmark Value'!$B1726),C1725)</f>
        <v>4195078963.5281072</v>
      </c>
      <c r="D1726" s="7">
        <f>SUMIFS('Filing Data'!$Z:$Z,'Filing Data'!$D:$D,'Benchmark Value'!$B1726)</f>
        <v>0</v>
      </c>
      <c r="E1726" s="16">
        <f t="shared" si="377"/>
        <v>-115500880.00911279</v>
      </c>
      <c r="F1726" s="10">
        <f>SUM(D$11:D1725)</f>
        <v>-107051256.94487154</v>
      </c>
      <c r="G1726" s="10">
        <f t="shared" si="370"/>
        <v>366</v>
      </c>
      <c r="H1726" s="7">
        <f t="shared" si="378"/>
        <v>-315576.17488828633</v>
      </c>
      <c r="I1726" s="16">
        <f>SUMIFS('Filing Data'!$X:$X,'Filing Data'!$D:$D,'Benchmark Value'!$B1726)</f>
        <v>0</v>
      </c>
      <c r="J1726" s="16">
        <f t="shared" si="374"/>
        <v>141156307.4039984</v>
      </c>
      <c r="K1726" s="10">
        <f>SUM(I$11:I1725)</f>
        <v>200197540.60438377</v>
      </c>
      <c r="L1726" s="27">
        <f t="shared" si="371"/>
        <v>366</v>
      </c>
      <c r="M1726" s="7">
        <f t="shared" si="379"/>
        <v>385672.97104917595</v>
      </c>
      <c r="N1726" s="7">
        <f>IF(ISNA(VLOOKUP(B1726,'Distribution Data'!$G:$H,2,FALSE)),0,VLOOKUP(B1726,'Distribution Data'!$G:$H,2,FALSE))</f>
        <v>0</v>
      </c>
      <c r="O1726" s="16">
        <f>IF(ISNA(INDEX($C1725:$C$3618,MATCH(TRUE,INDEX($C1725:$C$3618&lt;&gt;$C1725,0),0))), O1725, INDEX($C1725:$C$3618,MATCH(TRUE,INDEX($C1725:$C$3618&lt;&gt;$C1725,0),0)))</f>
        <v>4294961795.9930625</v>
      </c>
      <c r="P1726" s="16">
        <f t="shared" si="383"/>
        <v>4195078963.5281072</v>
      </c>
      <c r="Q1726" s="27">
        <f t="shared" si="375"/>
        <v>87</v>
      </c>
      <c r="R1726" s="7">
        <f t="shared" si="380"/>
        <v>1148078.5340799463</v>
      </c>
      <c r="S1726" s="7">
        <f t="shared" si="372"/>
        <v>446829.38814248407</v>
      </c>
      <c r="T1726" s="5">
        <f>VLOOKUP($B1726,'Benchmark Data'!$A:$B,2,FALSE)</f>
        <v>16.02</v>
      </c>
      <c r="U1726" s="12">
        <f t="shared" si="381"/>
        <v>-6.2227954382691854E-3</v>
      </c>
      <c r="V1726" s="7">
        <f t="shared" si="382"/>
        <v>4183003803.637866</v>
      </c>
    </row>
    <row r="1727" spans="1:22" x14ac:dyDescent="0.25">
      <c r="A1727" s="5">
        <f t="shared" si="373"/>
        <v>2008</v>
      </c>
      <c r="B1727" s="6">
        <f t="shared" si="376"/>
        <v>39667</v>
      </c>
      <c r="C1727" s="7">
        <f>MAX(SUMIFS('Filing Data'!$V:$V,'Filing Data'!$D:$D,'Benchmark Value'!$B1727),C1726)</f>
        <v>4195078963.5281072</v>
      </c>
      <c r="D1727" s="7">
        <f>SUMIFS('Filing Data'!$Z:$Z,'Filing Data'!$D:$D,'Benchmark Value'!$B1727)</f>
        <v>0</v>
      </c>
      <c r="E1727" s="16">
        <f t="shared" si="377"/>
        <v>-115500880.00911279</v>
      </c>
      <c r="F1727" s="10">
        <f>SUM(D$11:D1726)</f>
        <v>-107051256.94487154</v>
      </c>
      <c r="G1727" s="10">
        <f t="shared" si="370"/>
        <v>366</v>
      </c>
      <c r="H1727" s="7">
        <f t="shared" si="378"/>
        <v>-315576.17488828633</v>
      </c>
      <c r="I1727" s="16">
        <f>SUMIFS('Filing Data'!$X:$X,'Filing Data'!$D:$D,'Benchmark Value'!$B1727)</f>
        <v>0</v>
      </c>
      <c r="J1727" s="16">
        <f t="shared" si="374"/>
        <v>141156307.4039984</v>
      </c>
      <c r="K1727" s="10">
        <f>SUM(I$11:I1726)</f>
        <v>200197540.60438377</v>
      </c>
      <c r="L1727" s="27">
        <f t="shared" si="371"/>
        <v>366</v>
      </c>
      <c r="M1727" s="7">
        <f t="shared" si="379"/>
        <v>385672.97104917595</v>
      </c>
      <c r="N1727" s="7">
        <f>IF(ISNA(VLOOKUP(B1727,'Distribution Data'!$G:$H,2,FALSE)),0,VLOOKUP(B1727,'Distribution Data'!$G:$H,2,FALSE))</f>
        <v>0</v>
      </c>
      <c r="O1727" s="16">
        <f>IF(ISNA(INDEX($C1726:$C$3618,MATCH(TRUE,INDEX($C1726:$C$3618&lt;&gt;$C1726,0),0))), O1726, INDEX($C1726:$C$3618,MATCH(TRUE,INDEX($C1726:$C$3618&lt;&gt;$C1726,0),0)))</f>
        <v>4294961795.9930625</v>
      </c>
      <c r="P1727" s="16">
        <f t="shared" si="383"/>
        <v>4195078963.5281072</v>
      </c>
      <c r="Q1727" s="27">
        <f t="shared" si="375"/>
        <v>87</v>
      </c>
      <c r="R1727" s="7">
        <f t="shared" si="380"/>
        <v>1148078.5340799463</v>
      </c>
      <c r="S1727" s="7">
        <f t="shared" si="372"/>
        <v>446829.38814248407</v>
      </c>
      <c r="T1727" s="5">
        <f>VLOOKUP($B1727,'Benchmark Data'!$A:$B,2,FALSE)</f>
        <v>15.59</v>
      </c>
      <c r="U1727" s="12">
        <f t="shared" si="381"/>
        <v>-2.7208258570527964E-2</v>
      </c>
      <c r="V1727" s="7">
        <f t="shared" si="382"/>
        <v>4071172753.1530824</v>
      </c>
    </row>
    <row r="1728" spans="1:22" x14ac:dyDescent="0.25">
      <c r="A1728" s="5">
        <f t="shared" si="373"/>
        <v>2008</v>
      </c>
      <c r="B1728" s="6">
        <f t="shared" si="376"/>
        <v>39668</v>
      </c>
      <c r="C1728" s="7">
        <f>MAX(SUMIFS('Filing Data'!$V:$V,'Filing Data'!$D:$D,'Benchmark Value'!$B1728),C1727)</f>
        <v>4195078963.5281072</v>
      </c>
      <c r="D1728" s="7">
        <f>SUMIFS('Filing Data'!$Z:$Z,'Filing Data'!$D:$D,'Benchmark Value'!$B1728)</f>
        <v>0</v>
      </c>
      <c r="E1728" s="16">
        <f t="shared" si="377"/>
        <v>-115500880.00911279</v>
      </c>
      <c r="F1728" s="10">
        <f>SUM(D$11:D1727)</f>
        <v>-107051256.94487154</v>
      </c>
      <c r="G1728" s="10">
        <f t="shared" si="370"/>
        <v>366</v>
      </c>
      <c r="H1728" s="7">
        <f t="shared" si="378"/>
        <v>-315576.17488828633</v>
      </c>
      <c r="I1728" s="16">
        <f>SUMIFS('Filing Data'!$X:$X,'Filing Data'!$D:$D,'Benchmark Value'!$B1728)</f>
        <v>0</v>
      </c>
      <c r="J1728" s="16">
        <f t="shared" si="374"/>
        <v>141156307.4039984</v>
      </c>
      <c r="K1728" s="10">
        <f>SUM(I$11:I1727)</f>
        <v>200197540.60438377</v>
      </c>
      <c r="L1728" s="27">
        <f t="shared" si="371"/>
        <v>366</v>
      </c>
      <c r="M1728" s="7">
        <f t="shared" si="379"/>
        <v>385672.97104917595</v>
      </c>
      <c r="N1728" s="7">
        <f>IF(ISNA(VLOOKUP(B1728,'Distribution Data'!$G:$H,2,FALSE)),0,VLOOKUP(B1728,'Distribution Data'!$G:$H,2,FALSE))</f>
        <v>0</v>
      </c>
      <c r="O1728" s="16">
        <f>IF(ISNA(INDEX($C1727:$C$3618,MATCH(TRUE,INDEX($C1727:$C$3618&lt;&gt;$C1727,0),0))), O1727, INDEX($C1727:$C$3618,MATCH(TRUE,INDEX($C1727:$C$3618&lt;&gt;$C1727,0),0)))</f>
        <v>4294961795.9930625</v>
      </c>
      <c r="P1728" s="16">
        <f t="shared" si="383"/>
        <v>4195078963.5281072</v>
      </c>
      <c r="Q1728" s="27">
        <f t="shared" si="375"/>
        <v>87</v>
      </c>
      <c r="R1728" s="7">
        <f t="shared" si="380"/>
        <v>1148078.5340799463</v>
      </c>
      <c r="S1728" s="7">
        <f t="shared" si="372"/>
        <v>446829.38814248407</v>
      </c>
      <c r="T1728" s="5">
        <f>VLOOKUP($B1728,'Benchmark Data'!$A:$B,2,FALSE)</f>
        <v>16.23</v>
      </c>
      <c r="U1728" s="12">
        <f t="shared" si="381"/>
        <v>4.0231698456814763E-2</v>
      </c>
      <c r="V1728" s="7">
        <f t="shared" si="382"/>
        <v>4238749188.8284588</v>
      </c>
    </row>
    <row r="1729" spans="1:22" x14ac:dyDescent="0.25">
      <c r="A1729" s="5">
        <f t="shared" si="373"/>
        <v>2008</v>
      </c>
      <c r="B1729" s="6">
        <f t="shared" si="376"/>
        <v>39669</v>
      </c>
      <c r="C1729" s="7">
        <f>MAX(SUMIFS('Filing Data'!$V:$V,'Filing Data'!$D:$D,'Benchmark Value'!$B1729),C1728)</f>
        <v>4195078963.5281072</v>
      </c>
      <c r="D1729" s="7">
        <f>SUMIFS('Filing Data'!$Z:$Z,'Filing Data'!$D:$D,'Benchmark Value'!$B1729)</f>
        <v>0</v>
      </c>
      <c r="E1729" s="16">
        <f t="shared" si="377"/>
        <v>-115500880.00911279</v>
      </c>
      <c r="F1729" s="10">
        <f>SUM(D$11:D1728)</f>
        <v>-107051256.94487154</v>
      </c>
      <c r="G1729" s="10">
        <f t="shared" si="370"/>
        <v>366</v>
      </c>
      <c r="H1729" s="7">
        <f t="shared" si="378"/>
        <v>-315576.17488828633</v>
      </c>
      <c r="I1729" s="16">
        <f>SUMIFS('Filing Data'!$X:$X,'Filing Data'!$D:$D,'Benchmark Value'!$B1729)</f>
        <v>0</v>
      </c>
      <c r="J1729" s="16">
        <f t="shared" si="374"/>
        <v>141156307.4039984</v>
      </c>
      <c r="K1729" s="10">
        <f>SUM(I$11:I1728)</f>
        <v>200197540.60438377</v>
      </c>
      <c r="L1729" s="27">
        <f t="shared" si="371"/>
        <v>366</v>
      </c>
      <c r="M1729" s="7">
        <f t="shared" si="379"/>
        <v>385672.97104917595</v>
      </c>
      <c r="N1729" s="7">
        <f>IF(ISNA(VLOOKUP(B1729,'Distribution Data'!$G:$H,2,FALSE)),0,VLOOKUP(B1729,'Distribution Data'!$G:$H,2,FALSE))</f>
        <v>0</v>
      </c>
      <c r="O1729" s="16">
        <f>IF(ISNA(INDEX($C1728:$C$3618,MATCH(TRUE,INDEX($C1728:$C$3618&lt;&gt;$C1728,0),0))), O1728, INDEX($C1728:$C$3618,MATCH(TRUE,INDEX($C1728:$C$3618&lt;&gt;$C1728,0),0)))</f>
        <v>4294961795.9930625</v>
      </c>
      <c r="P1729" s="16">
        <f t="shared" si="383"/>
        <v>4195078963.5281072</v>
      </c>
      <c r="Q1729" s="27">
        <f t="shared" si="375"/>
        <v>87</v>
      </c>
      <c r="R1729" s="7">
        <f t="shared" si="380"/>
        <v>1148078.5340799463</v>
      </c>
      <c r="S1729" s="7">
        <f t="shared" si="372"/>
        <v>446829.38814248407</v>
      </c>
      <c r="T1729" s="5">
        <f>VLOOKUP($B1729,'Benchmark Data'!$A:$B,2,FALSE)</f>
        <v>16.23</v>
      </c>
      <c r="U1729" s="12">
        <f t="shared" si="381"/>
        <v>0</v>
      </c>
      <c r="V1729" s="7">
        <f t="shared" si="382"/>
        <v>4239196018.2166014</v>
      </c>
    </row>
    <row r="1730" spans="1:22" x14ac:dyDescent="0.25">
      <c r="A1730" s="5">
        <f t="shared" si="373"/>
        <v>2008</v>
      </c>
      <c r="B1730" s="6">
        <f t="shared" si="376"/>
        <v>39670</v>
      </c>
      <c r="C1730" s="7">
        <f>MAX(SUMIFS('Filing Data'!$V:$V,'Filing Data'!$D:$D,'Benchmark Value'!$B1730),C1729)</f>
        <v>4195078963.5281072</v>
      </c>
      <c r="D1730" s="7">
        <f>SUMIFS('Filing Data'!$Z:$Z,'Filing Data'!$D:$D,'Benchmark Value'!$B1730)</f>
        <v>0</v>
      </c>
      <c r="E1730" s="16">
        <f t="shared" si="377"/>
        <v>-115500880.00911279</v>
      </c>
      <c r="F1730" s="10">
        <f>SUM(D$11:D1729)</f>
        <v>-107051256.94487154</v>
      </c>
      <c r="G1730" s="10">
        <f t="shared" si="370"/>
        <v>366</v>
      </c>
      <c r="H1730" s="7">
        <f t="shared" si="378"/>
        <v>-315576.17488828633</v>
      </c>
      <c r="I1730" s="16">
        <f>SUMIFS('Filing Data'!$X:$X,'Filing Data'!$D:$D,'Benchmark Value'!$B1730)</f>
        <v>0</v>
      </c>
      <c r="J1730" s="16">
        <f t="shared" si="374"/>
        <v>141156307.4039984</v>
      </c>
      <c r="K1730" s="10">
        <f>SUM(I$11:I1729)</f>
        <v>200197540.60438377</v>
      </c>
      <c r="L1730" s="27">
        <f t="shared" si="371"/>
        <v>366</v>
      </c>
      <c r="M1730" s="7">
        <f t="shared" si="379"/>
        <v>385672.97104917595</v>
      </c>
      <c r="N1730" s="7">
        <f>IF(ISNA(VLOOKUP(B1730,'Distribution Data'!$G:$H,2,FALSE)),0,VLOOKUP(B1730,'Distribution Data'!$G:$H,2,FALSE))</f>
        <v>0</v>
      </c>
      <c r="O1730" s="16">
        <f>IF(ISNA(INDEX($C1729:$C$3618,MATCH(TRUE,INDEX($C1729:$C$3618&lt;&gt;$C1729,0),0))), O1729, INDEX($C1729:$C$3618,MATCH(TRUE,INDEX($C1729:$C$3618&lt;&gt;$C1729,0),0)))</f>
        <v>4294961795.9930625</v>
      </c>
      <c r="P1730" s="16">
        <f t="shared" si="383"/>
        <v>4195078963.5281072</v>
      </c>
      <c r="Q1730" s="27">
        <f t="shared" si="375"/>
        <v>87</v>
      </c>
      <c r="R1730" s="7">
        <f t="shared" si="380"/>
        <v>1148078.5340799463</v>
      </c>
      <c r="S1730" s="7">
        <f t="shared" si="372"/>
        <v>446829.38814248407</v>
      </c>
      <c r="T1730" s="5">
        <f>VLOOKUP($B1730,'Benchmark Data'!$A:$B,2,FALSE)</f>
        <v>16.23</v>
      </c>
      <c r="U1730" s="12">
        <f t="shared" si="381"/>
        <v>0</v>
      </c>
      <c r="V1730" s="7">
        <f t="shared" si="382"/>
        <v>4239642847.604744</v>
      </c>
    </row>
    <row r="1731" spans="1:22" x14ac:dyDescent="0.25">
      <c r="A1731" s="5">
        <f t="shared" si="373"/>
        <v>2008</v>
      </c>
      <c r="B1731" s="6">
        <f t="shared" si="376"/>
        <v>39671</v>
      </c>
      <c r="C1731" s="7">
        <f>MAX(SUMIFS('Filing Data'!$V:$V,'Filing Data'!$D:$D,'Benchmark Value'!$B1731),C1730)</f>
        <v>4195078963.5281072</v>
      </c>
      <c r="D1731" s="7">
        <f>SUMIFS('Filing Data'!$Z:$Z,'Filing Data'!$D:$D,'Benchmark Value'!$B1731)</f>
        <v>0</v>
      </c>
      <c r="E1731" s="16">
        <f t="shared" si="377"/>
        <v>-115500880.00911279</v>
      </c>
      <c r="F1731" s="10">
        <f>SUM(D$11:D1730)</f>
        <v>-107051256.94487154</v>
      </c>
      <c r="G1731" s="10">
        <f t="shared" si="370"/>
        <v>366</v>
      </c>
      <c r="H1731" s="7">
        <f t="shared" si="378"/>
        <v>-315576.17488828633</v>
      </c>
      <c r="I1731" s="16">
        <f>SUMIFS('Filing Data'!$X:$X,'Filing Data'!$D:$D,'Benchmark Value'!$B1731)</f>
        <v>0</v>
      </c>
      <c r="J1731" s="16">
        <f t="shared" si="374"/>
        <v>141156307.4039984</v>
      </c>
      <c r="K1731" s="10">
        <f>SUM(I$11:I1730)</f>
        <v>200197540.60438377</v>
      </c>
      <c r="L1731" s="27">
        <f t="shared" si="371"/>
        <v>366</v>
      </c>
      <c r="M1731" s="7">
        <f t="shared" si="379"/>
        <v>385672.97104917595</v>
      </c>
      <c r="N1731" s="7">
        <f>IF(ISNA(VLOOKUP(B1731,'Distribution Data'!$G:$H,2,FALSE)),0,VLOOKUP(B1731,'Distribution Data'!$G:$H,2,FALSE))</f>
        <v>0</v>
      </c>
      <c r="O1731" s="16">
        <f>IF(ISNA(INDEX($C1730:$C$3618,MATCH(TRUE,INDEX($C1730:$C$3618&lt;&gt;$C1730,0),0))), O1730, INDEX($C1730:$C$3618,MATCH(TRUE,INDEX($C1730:$C$3618&lt;&gt;$C1730,0),0)))</f>
        <v>4294961795.9930625</v>
      </c>
      <c r="P1731" s="16">
        <f t="shared" si="383"/>
        <v>4195078963.5281072</v>
      </c>
      <c r="Q1731" s="27">
        <f t="shared" si="375"/>
        <v>87</v>
      </c>
      <c r="R1731" s="7">
        <f t="shared" si="380"/>
        <v>1148078.5340799463</v>
      </c>
      <c r="S1731" s="7">
        <f t="shared" si="372"/>
        <v>446829.38814248407</v>
      </c>
      <c r="T1731" s="5">
        <f>VLOOKUP($B1731,'Benchmark Data'!$A:$B,2,FALSE)</f>
        <v>16.61</v>
      </c>
      <c r="U1731" s="12">
        <f t="shared" si="381"/>
        <v>2.3143542098703587E-2</v>
      </c>
      <c r="V1731" s="7">
        <f t="shared" si="382"/>
        <v>4339354266.1543036</v>
      </c>
    </row>
    <row r="1732" spans="1:22" x14ac:dyDescent="0.25">
      <c r="A1732" s="5">
        <f t="shared" si="373"/>
        <v>2008</v>
      </c>
      <c r="B1732" s="6">
        <f t="shared" si="376"/>
        <v>39672</v>
      </c>
      <c r="C1732" s="7">
        <f>MAX(SUMIFS('Filing Data'!$V:$V,'Filing Data'!$D:$D,'Benchmark Value'!$B1732),C1731)</f>
        <v>4195078963.5281072</v>
      </c>
      <c r="D1732" s="7">
        <f>SUMIFS('Filing Data'!$Z:$Z,'Filing Data'!$D:$D,'Benchmark Value'!$B1732)</f>
        <v>0</v>
      </c>
      <c r="E1732" s="16">
        <f t="shared" si="377"/>
        <v>-115500880.00911279</v>
      </c>
      <c r="F1732" s="10">
        <f>SUM(D$11:D1731)</f>
        <v>-107051256.94487154</v>
      </c>
      <c r="G1732" s="10">
        <f t="shared" si="370"/>
        <v>366</v>
      </c>
      <c r="H1732" s="7">
        <f t="shared" si="378"/>
        <v>-315576.17488828633</v>
      </c>
      <c r="I1732" s="16">
        <f>SUMIFS('Filing Data'!$X:$X,'Filing Data'!$D:$D,'Benchmark Value'!$B1732)</f>
        <v>0</v>
      </c>
      <c r="J1732" s="16">
        <f t="shared" si="374"/>
        <v>141156307.4039984</v>
      </c>
      <c r="K1732" s="10">
        <f>SUM(I$11:I1731)</f>
        <v>200197540.60438377</v>
      </c>
      <c r="L1732" s="27">
        <f t="shared" si="371"/>
        <v>366</v>
      </c>
      <c r="M1732" s="7">
        <f t="shared" si="379"/>
        <v>385672.97104917595</v>
      </c>
      <c r="N1732" s="7">
        <f>IF(ISNA(VLOOKUP(B1732,'Distribution Data'!$G:$H,2,FALSE)),0,VLOOKUP(B1732,'Distribution Data'!$G:$H,2,FALSE))</f>
        <v>0</v>
      </c>
      <c r="O1732" s="16">
        <f>IF(ISNA(INDEX($C1731:$C$3618,MATCH(TRUE,INDEX($C1731:$C$3618&lt;&gt;$C1731,0),0))), O1731, INDEX($C1731:$C$3618,MATCH(TRUE,INDEX($C1731:$C$3618&lt;&gt;$C1731,0),0)))</f>
        <v>4294961795.9930625</v>
      </c>
      <c r="P1732" s="16">
        <f t="shared" si="383"/>
        <v>4195078963.5281072</v>
      </c>
      <c r="Q1732" s="27">
        <f t="shared" si="375"/>
        <v>87</v>
      </c>
      <c r="R1732" s="7">
        <f t="shared" si="380"/>
        <v>1148078.5340799463</v>
      </c>
      <c r="S1732" s="7">
        <f t="shared" si="372"/>
        <v>446829.38814248407</v>
      </c>
      <c r="T1732" s="5">
        <f>VLOOKUP($B1732,'Benchmark Data'!$A:$B,2,FALSE)</f>
        <v>16.170000000000002</v>
      </c>
      <c r="U1732" s="12">
        <f t="shared" si="381"/>
        <v>-2.6847250036187938E-2</v>
      </c>
      <c r="V1732" s="7">
        <f t="shared" si="382"/>
        <v>4224851313.6575642</v>
      </c>
    </row>
    <row r="1733" spans="1:22" x14ac:dyDescent="0.25">
      <c r="A1733" s="5">
        <f t="shared" si="373"/>
        <v>2008</v>
      </c>
      <c r="B1733" s="6">
        <f t="shared" si="376"/>
        <v>39673</v>
      </c>
      <c r="C1733" s="7">
        <f>MAX(SUMIFS('Filing Data'!$V:$V,'Filing Data'!$D:$D,'Benchmark Value'!$B1733),C1732)</f>
        <v>4195078963.5281072</v>
      </c>
      <c r="D1733" s="7">
        <f>SUMIFS('Filing Data'!$Z:$Z,'Filing Data'!$D:$D,'Benchmark Value'!$B1733)</f>
        <v>0</v>
      </c>
      <c r="E1733" s="16">
        <f t="shared" si="377"/>
        <v>-115500880.00911279</v>
      </c>
      <c r="F1733" s="10">
        <f>SUM(D$11:D1732)</f>
        <v>-107051256.94487154</v>
      </c>
      <c r="G1733" s="10">
        <f t="shared" si="370"/>
        <v>366</v>
      </c>
      <c r="H1733" s="7">
        <f t="shared" si="378"/>
        <v>-315576.17488828633</v>
      </c>
      <c r="I1733" s="16">
        <f>SUMIFS('Filing Data'!$X:$X,'Filing Data'!$D:$D,'Benchmark Value'!$B1733)</f>
        <v>0</v>
      </c>
      <c r="J1733" s="16">
        <f t="shared" si="374"/>
        <v>141156307.4039984</v>
      </c>
      <c r="K1733" s="10">
        <f>SUM(I$11:I1732)</f>
        <v>200197540.60438377</v>
      </c>
      <c r="L1733" s="27">
        <f t="shared" si="371"/>
        <v>366</v>
      </c>
      <c r="M1733" s="7">
        <f t="shared" si="379"/>
        <v>385672.97104917595</v>
      </c>
      <c r="N1733" s="7">
        <f>IF(ISNA(VLOOKUP(B1733,'Distribution Data'!$G:$H,2,FALSE)),0,VLOOKUP(B1733,'Distribution Data'!$G:$H,2,FALSE))</f>
        <v>0</v>
      </c>
      <c r="O1733" s="16">
        <f>IF(ISNA(INDEX($C1732:$C$3618,MATCH(TRUE,INDEX($C1732:$C$3618&lt;&gt;$C1732,0),0))), O1732, INDEX($C1732:$C$3618,MATCH(TRUE,INDEX($C1732:$C$3618&lt;&gt;$C1732,0),0)))</f>
        <v>4294961795.9930625</v>
      </c>
      <c r="P1733" s="16">
        <f t="shared" si="383"/>
        <v>4195078963.5281072</v>
      </c>
      <c r="Q1733" s="27">
        <f t="shared" si="375"/>
        <v>87</v>
      </c>
      <c r="R1733" s="7">
        <f t="shared" si="380"/>
        <v>1148078.5340799463</v>
      </c>
      <c r="S1733" s="7">
        <f t="shared" si="372"/>
        <v>446829.38814248407</v>
      </c>
      <c r="T1733" s="5">
        <f>VLOOKUP($B1733,'Benchmark Data'!$A:$B,2,FALSE)</f>
        <v>15.97</v>
      </c>
      <c r="U1733" s="12">
        <f t="shared" si="381"/>
        <v>-1.2445711362094517E-2</v>
      </c>
      <c r="V1733" s="7">
        <f t="shared" si="382"/>
        <v>4173042715.5422115</v>
      </c>
    </row>
    <row r="1734" spans="1:22" x14ac:dyDescent="0.25">
      <c r="A1734" s="5">
        <f t="shared" si="373"/>
        <v>2008</v>
      </c>
      <c r="B1734" s="6">
        <f t="shared" si="376"/>
        <v>39674</v>
      </c>
      <c r="C1734" s="7">
        <f>MAX(SUMIFS('Filing Data'!$V:$V,'Filing Data'!$D:$D,'Benchmark Value'!$B1734),C1733)</f>
        <v>4195078963.5281072</v>
      </c>
      <c r="D1734" s="7">
        <f>SUMIFS('Filing Data'!$Z:$Z,'Filing Data'!$D:$D,'Benchmark Value'!$B1734)</f>
        <v>0</v>
      </c>
      <c r="E1734" s="16">
        <f t="shared" si="377"/>
        <v>-115500880.00911279</v>
      </c>
      <c r="F1734" s="10">
        <f>SUM(D$11:D1733)</f>
        <v>-107051256.94487154</v>
      </c>
      <c r="G1734" s="10">
        <f t="shared" si="370"/>
        <v>366</v>
      </c>
      <c r="H1734" s="7">
        <f t="shared" si="378"/>
        <v>-315576.17488828633</v>
      </c>
      <c r="I1734" s="16">
        <f>SUMIFS('Filing Data'!$X:$X,'Filing Data'!$D:$D,'Benchmark Value'!$B1734)</f>
        <v>0</v>
      </c>
      <c r="J1734" s="16">
        <f t="shared" si="374"/>
        <v>141156307.4039984</v>
      </c>
      <c r="K1734" s="10">
        <f>SUM(I$11:I1733)</f>
        <v>200197540.60438377</v>
      </c>
      <c r="L1734" s="27">
        <f t="shared" si="371"/>
        <v>366</v>
      </c>
      <c r="M1734" s="7">
        <f t="shared" si="379"/>
        <v>385672.97104917595</v>
      </c>
      <c r="N1734" s="7">
        <f>IF(ISNA(VLOOKUP(B1734,'Distribution Data'!$G:$H,2,FALSE)),0,VLOOKUP(B1734,'Distribution Data'!$G:$H,2,FALSE))</f>
        <v>0</v>
      </c>
      <c r="O1734" s="16">
        <f>IF(ISNA(INDEX($C1733:$C$3618,MATCH(TRUE,INDEX($C1733:$C$3618&lt;&gt;$C1733,0),0))), O1733, INDEX($C1733:$C$3618,MATCH(TRUE,INDEX($C1733:$C$3618&lt;&gt;$C1733,0),0)))</f>
        <v>4294961795.9930625</v>
      </c>
      <c r="P1734" s="16">
        <f t="shared" si="383"/>
        <v>4195078963.5281072</v>
      </c>
      <c r="Q1734" s="27">
        <f t="shared" si="375"/>
        <v>87</v>
      </c>
      <c r="R1734" s="7">
        <f t="shared" si="380"/>
        <v>1148078.5340799463</v>
      </c>
      <c r="S1734" s="7">
        <f t="shared" si="372"/>
        <v>446829.38814248407</v>
      </c>
      <c r="T1734" s="5">
        <f>VLOOKUP($B1734,'Benchmark Data'!$A:$B,2,FALSE)</f>
        <v>16.239999999999998</v>
      </c>
      <c r="U1734" s="12">
        <f t="shared" si="381"/>
        <v>1.6765372506610719E-2</v>
      </c>
      <c r="V1734" s="7">
        <f t="shared" si="382"/>
        <v>4244041926.4705162</v>
      </c>
    </row>
    <row r="1735" spans="1:22" x14ac:dyDescent="0.25">
      <c r="A1735" s="5">
        <f t="shared" si="373"/>
        <v>2008</v>
      </c>
      <c r="B1735" s="6">
        <f t="shared" si="376"/>
        <v>39675</v>
      </c>
      <c r="C1735" s="7">
        <f>MAX(SUMIFS('Filing Data'!$V:$V,'Filing Data'!$D:$D,'Benchmark Value'!$B1735),C1734)</f>
        <v>4294961795.9930625</v>
      </c>
      <c r="D1735" s="7">
        <f>SUMIFS('Filing Data'!$Z:$Z,'Filing Data'!$D:$D,'Benchmark Value'!$B1735)</f>
        <v>0</v>
      </c>
      <c r="E1735" s="16">
        <f t="shared" si="377"/>
        <v>-115500880.00911279</v>
      </c>
      <c r="F1735" s="10">
        <f>SUM(D$11:D1734)</f>
        <v>-107051256.94487154</v>
      </c>
      <c r="G1735" s="10">
        <f t="shared" si="370"/>
        <v>366</v>
      </c>
      <c r="H1735" s="7">
        <f t="shared" si="378"/>
        <v>-315576.17488828633</v>
      </c>
      <c r="I1735" s="16">
        <f>SUMIFS('Filing Data'!$X:$X,'Filing Data'!$D:$D,'Benchmark Value'!$B1735)</f>
        <v>0</v>
      </c>
      <c r="J1735" s="16">
        <f t="shared" si="374"/>
        <v>141156307.4039984</v>
      </c>
      <c r="K1735" s="10">
        <f>SUM(I$11:I1734)</f>
        <v>200197540.60438377</v>
      </c>
      <c r="L1735" s="27">
        <f t="shared" si="371"/>
        <v>366</v>
      </c>
      <c r="M1735" s="7">
        <f t="shared" si="379"/>
        <v>385672.97104917595</v>
      </c>
      <c r="N1735" s="7">
        <f>IF(ISNA(VLOOKUP(B1735,'Distribution Data'!$G:$H,2,FALSE)),0,VLOOKUP(B1735,'Distribution Data'!$G:$H,2,FALSE))</f>
        <v>0</v>
      </c>
      <c r="O1735" s="16">
        <f>IF(ISNA(INDEX($C1734:$C$3618,MATCH(TRUE,INDEX($C1734:$C$3618&lt;&gt;$C1734,0),0))), O1734, INDEX($C1734:$C$3618,MATCH(TRUE,INDEX($C1734:$C$3618&lt;&gt;$C1734,0),0)))</f>
        <v>4294961795.9930625</v>
      </c>
      <c r="P1735" s="16">
        <f t="shared" si="383"/>
        <v>4195078963.5281072</v>
      </c>
      <c r="Q1735" s="27">
        <f t="shared" si="375"/>
        <v>87</v>
      </c>
      <c r="R1735" s="7">
        <f t="shared" si="380"/>
        <v>1148078.5340799463</v>
      </c>
      <c r="S1735" s="7">
        <f t="shared" si="372"/>
        <v>446829.38814248407</v>
      </c>
      <c r="T1735" s="5">
        <f>VLOOKUP($B1735,'Benchmark Data'!$A:$B,2,FALSE)</f>
        <v>16.2</v>
      </c>
      <c r="U1735" s="12">
        <f t="shared" si="381"/>
        <v>-2.4660924951934427E-3</v>
      </c>
      <c r="V1735" s="7">
        <f t="shared" si="382"/>
        <v>4234035450.621047</v>
      </c>
    </row>
    <row r="1736" spans="1:22" x14ac:dyDescent="0.25">
      <c r="A1736" s="5">
        <f t="shared" si="373"/>
        <v>2008</v>
      </c>
      <c r="B1736" s="6">
        <f t="shared" si="376"/>
        <v>39676</v>
      </c>
      <c r="C1736" s="7">
        <f>MAX(SUMIFS('Filing Data'!$V:$V,'Filing Data'!$D:$D,'Benchmark Value'!$B1736),C1735)</f>
        <v>4294961795.9930625</v>
      </c>
      <c r="D1736" s="7">
        <f>SUMIFS('Filing Data'!$Z:$Z,'Filing Data'!$D:$D,'Benchmark Value'!$B1736)</f>
        <v>0</v>
      </c>
      <c r="E1736" s="16">
        <f t="shared" si="377"/>
        <v>-115500880.00911279</v>
      </c>
      <c r="F1736" s="10">
        <f>SUM(D$11:D1735)</f>
        <v>-107051256.94487154</v>
      </c>
      <c r="G1736" s="10">
        <f t="shared" si="370"/>
        <v>366</v>
      </c>
      <c r="H1736" s="7">
        <f t="shared" si="378"/>
        <v>-315576.17488828633</v>
      </c>
      <c r="I1736" s="16">
        <f>SUMIFS('Filing Data'!$X:$X,'Filing Data'!$D:$D,'Benchmark Value'!$B1736)</f>
        <v>0</v>
      </c>
      <c r="J1736" s="16">
        <f t="shared" si="374"/>
        <v>141156307.4039984</v>
      </c>
      <c r="K1736" s="10">
        <f>SUM(I$11:I1735)</f>
        <v>200197540.60438377</v>
      </c>
      <c r="L1736" s="27">
        <f t="shared" si="371"/>
        <v>366</v>
      </c>
      <c r="M1736" s="7">
        <f t="shared" si="379"/>
        <v>385672.97104917595</v>
      </c>
      <c r="N1736" s="7">
        <f>IF(ISNA(VLOOKUP(B1736,'Distribution Data'!$G:$H,2,FALSE)),0,VLOOKUP(B1736,'Distribution Data'!$G:$H,2,FALSE))</f>
        <v>0</v>
      </c>
      <c r="O1736" s="16">
        <f>IF(ISNA(INDEX($C1735:$C$3618,MATCH(TRUE,INDEX($C1735:$C$3618&lt;&gt;$C1735,0),0))), O1735, INDEX($C1735:$C$3618,MATCH(TRUE,INDEX($C1735:$C$3618&lt;&gt;$C1735,0),0)))</f>
        <v>4494727460.9229727</v>
      </c>
      <c r="P1736" s="16">
        <f t="shared" si="383"/>
        <v>4294961795.9930625</v>
      </c>
      <c r="Q1736" s="27">
        <f t="shared" si="375"/>
        <v>42</v>
      </c>
      <c r="R1736" s="7">
        <f t="shared" si="380"/>
        <v>4756325.355474052</v>
      </c>
      <c r="S1736" s="7">
        <f t="shared" si="372"/>
        <v>4055076.2095365901</v>
      </c>
      <c r="T1736" s="5">
        <f>VLOOKUP($B1736,'Benchmark Data'!$A:$B,2,FALSE)</f>
        <v>16.2</v>
      </c>
      <c r="U1736" s="12">
        <f t="shared" si="381"/>
        <v>0</v>
      </c>
      <c r="V1736" s="7">
        <f t="shared" si="382"/>
        <v>4238090526.8305836</v>
      </c>
    </row>
    <row r="1737" spans="1:22" x14ac:dyDescent="0.25">
      <c r="A1737" s="5">
        <f t="shared" si="373"/>
        <v>2008</v>
      </c>
      <c r="B1737" s="6">
        <f t="shared" si="376"/>
        <v>39677</v>
      </c>
      <c r="C1737" s="7">
        <f>MAX(SUMIFS('Filing Data'!$V:$V,'Filing Data'!$D:$D,'Benchmark Value'!$B1737),C1736)</f>
        <v>4294961795.9930625</v>
      </c>
      <c r="D1737" s="7">
        <f>SUMIFS('Filing Data'!$Z:$Z,'Filing Data'!$D:$D,'Benchmark Value'!$B1737)</f>
        <v>0</v>
      </c>
      <c r="E1737" s="16">
        <f t="shared" si="377"/>
        <v>-115500880.00911279</v>
      </c>
      <c r="F1737" s="10">
        <f>SUM(D$11:D1736)</f>
        <v>-107051256.94487154</v>
      </c>
      <c r="G1737" s="10">
        <f t="shared" si="370"/>
        <v>366</v>
      </c>
      <c r="H1737" s="7">
        <f t="shared" si="378"/>
        <v>-315576.17488828633</v>
      </c>
      <c r="I1737" s="16">
        <f>SUMIFS('Filing Data'!$X:$X,'Filing Data'!$D:$D,'Benchmark Value'!$B1737)</f>
        <v>0</v>
      </c>
      <c r="J1737" s="16">
        <f t="shared" si="374"/>
        <v>141156307.4039984</v>
      </c>
      <c r="K1737" s="10">
        <f>SUM(I$11:I1736)</f>
        <v>200197540.60438377</v>
      </c>
      <c r="L1737" s="27">
        <f t="shared" si="371"/>
        <v>366</v>
      </c>
      <c r="M1737" s="7">
        <f t="shared" si="379"/>
        <v>385672.97104917595</v>
      </c>
      <c r="N1737" s="7">
        <f>IF(ISNA(VLOOKUP(B1737,'Distribution Data'!$G:$H,2,FALSE)),0,VLOOKUP(B1737,'Distribution Data'!$G:$H,2,FALSE))</f>
        <v>0</v>
      </c>
      <c r="O1737" s="16">
        <f>IF(ISNA(INDEX($C1736:$C$3618,MATCH(TRUE,INDEX($C1736:$C$3618&lt;&gt;$C1736,0),0))), O1736, INDEX($C1736:$C$3618,MATCH(TRUE,INDEX($C1736:$C$3618&lt;&gt;$C1736,0),0)))</f>
        <v>4494727460.9229727</v>
      </c>
      <c r="P1737" s="16">
        <f t="shared" si="383"/>
        <v>4294961795.9930625</v>
      </c>
      <c r="Q1737" s="27">
        <f t="shared" si="375"/>
        <v>42</v>
      </c>
      <c r="R1737" s="7">
        <f t="shared" si="380"/>
        <v>4756325.355474052</v>
      </c>
      <c r="S1737" s="7">
        <f t="shared" si="372"/>
        <v>4055076.2095365901</v>
      </c>
      <c r="T1737" s="5">
        <f>VLOOKUP($B1737,'Benchmark Data'!$A:$B,2,FALSE)</f>
        <v>16.2</v>
      </c>
      <c r="U1737" s="12">
        <f t="shared" si="381"/>
        <v>0</v>
      </c>
      <c r="V1737" s="7">
        <f t="shared" si="382"/>
        <v>4242145603.0401201</v>
      </c>
    </row>
    <row r="1738" spans="1:22" x14ac:dyDescent="0.25">
      <c r="A1738" s="5">
        <f t="shared" si="373"/>
        <v>2008</v>
      </c>
      <c r="B1738" s="6">
        <f t="shared" si="376"/>
        <v>39678</v>
      </c>
      <c r="C1738" s="7">
        <f>MAX(SUMIFS('Filing Data'!$V:$V,'Filing Data'!$D:$D,'Benchmark Value'!$B1738),C1737)</f>
        <v>4294961795.9930625</v>
      </c>
      <c r="D1738" s="7">
        <f>SUMIFS('Filing Data'!$Z:$Z,'Filing Data'!$D:$D,'Benchmark Value'!$B1738)</f>
        <v>0</v>
      </c>
      <c r="E1738" s="16">
        <f t="shared" si="377"/>
        <v>-115500880.00911279</v>
      </c>
      <c r="F1738" s="10">
        <f>SUM(D$11:D1737)</f>
        <v>-107051256.94487154</v>
      </c>
      <c r="G1738" s="10">
        <f t="shared" si="370"/>
        <v>366</v>
      </c>
      <c r="H1738" s="7">
        <f t="shared" si="378"/>
        <v>-315576.17488828633</v>
      </c>
      <c r="I1738" s="16">
        <f>SUMIFS('Filing Data'!$X:$X,'Filing Data'!$D:$D,'Benchmark Value'!$B1738)</f>
        <v>0</v>
      </c>
      <c r="J1738" s="16">
        <f t="shared" si="374"/>
        <v>141156307.4039984</v>
      </c>
      <c r="K1738" s="10">
        <f>SUM(I$11:I1737)</f>
        <v>200197540.60438377</v>
      </c>
      <c r="L1738" s="27">
        <f t="shared" si="371"/>
        <v>366</v>
      </c>
      <c r="M1738" s="7">
        <f t="shared" si="379"/>
        <v>385672.97104917595</v>
      </c>
      <c r="N1738" s="7">
        <f>IF(ISNA(VLOOKUP(B1738,'Distribution Data'!$G:$H,2,FALSE)),0,VLOOKUP(B1738,'Distribution Data'!$G:$H,2,FALSE))</f>
        <v>0</v>
      </c>
      <c r="O1738" s="16">
        <f>IF(ISNA(INDEX($C1737:$C$3618,MATCH(TRUE,INDEX($C1737:$C$3618&lt;&gt;$C1737,0),0))), O1737, INDEX($C1737:$C$3618,MATCH(TRUE,INDEX($C1737:$C$3618&lt;&gt;$C1737,0),0)))</f>
        <v>4494727460.9229727</v>
      </c>
      <c r="P1738" s="16">
        <f t="shared" si="383"/>
        <v>4294961795.9930625</v>
      </c>
      <c r="Q1738" s="27">
        <f t="shared" si="375"/>
        <v>42</v>
      </c>
      <c r="R1738" s="7">
        <f t="shared" si="380"/>
        <v>4756325.355474052</v>
      </c>
      <c r="S1738" s="7">
        <f t="shared" si="372"/>
        <v>4055076.2095365901</v>
      </c>
      <c r="T1738" s="5">
        <f>VLOOKUP($B1738,'Benchmark Data'!$A:$B,2,FALSE)</f>
        <v>15.88</v>
      </c>
      <c r="U1738" s="12">
        <f t="shared" si="381"/>
        <v>-1.9950786419348682E-2</v>
      </c>
      <c r="V1738" s="7">
        <f t="shared" si="382"/>
        <v>4162405210.5476298</v>
      </c>
    </row>
    <row r="1739" spans="1:22" x14ac:dyDescent="0.25">
      <c r="A1739" s="5">
        <f t="shared" si="373"/>
        <v>2008</v>
      </c>
      <c r="B1739" s="6">
        <f t="shared" si="376"/>
        <v>39679</v>
      </c>
      <c r="C1739" s="7">
        <f>MAX(SUMIFS('Filing Data'!$V:$V,'Filing Data'!$D:$D,'Benchmark Value'!$B1739),C1738)</f>
        <v>4294961795.9930625</v>
      </c>
      <c r="D1739" s="7">
        <f>SUMIFS('Filing Data'!$Z:$Z,'Filing Data'!$D:$D,'Benchmark Value'!$B1739)</f>
        <v>0</v>
      </c>
      <c r="E1739" s="16">
        <f t="shared" si="377"/>
        <v>-115500880.00911279</v>
      </c>
      <c r="F1739" s="10">
        <f>SUM(D$11:D1738)</f>
        <v>-107051256.94487154</v>
      </c>
      <c r="G1739" s="10">
        <f t="shared" ref="G1739:G1802" si="384">COUNTIFS(F$11:F$3618,F1739,A$11:A$3618,YEAR(B1739))</f>
        <v>366</v>
      </c>
      <c r="H1739" s="7">
        <f t="shared" si="378"/>
        <v>-315576.17488828633</v>
      </c>
      <c r="I1739" s="16">
        <f>SUMIFS('Filing Data'!$X:$X,'Filing Data'!$D:$D,'Benchmark Value'!$B1739)</f>
        <v>0</v>
      </c>
      <c r="J1739" s="16">
        <f t="shared" si="374"/>
        <v>141156307.4039984</v>
      </c>
      <c r="K1739" s="10">
        <f>SUM(I$11:I1738)</f>
        <v>200197540.60438377</v>
      </c>
      <c r="L1739" s="27">
        <f t="shared" ref="L1739:L1802" si="385">COUNTIFS(K$11:K$3618,K1739,A$11:A$3618,YEAR(B1739))</f>
        <v>366</v>
      </c>
      <c r="M1739" s="7">
        <f t="shared" si="379"/>
        <v>385672.97104917595</v>
      </c>
      <c r="N1739" s="7">
        <f>IF(ISNA(VLOOKUP(B1739,'Distribution Data'!$G:$H,2,FALSE)),0,VLOOKUP(B1739,'Distribution Data'!$G:$H,2,FALSE))</f>
        <v>0</v>
      </c>
      <c r="O1739" s="16">
        <f>IF(ISNA(INDEX($C1738:$C$3618,MATCH(TRUE,INDEX($C1738:$C$3618&lt;&gt;$C1738,0),0))), O1738, INDEX($C1738:$C$3618,MATCH(TRUE,INDEX($C1738:$C$3618&lt;&gt;$C1738,0),0)))</f>
        <v>4494727460.9229727</v>
      </c>
      <c r="P1739" s="16">
        <f t="shared" si="383"/>
        <v>4294961795.9930625</v>
      </c>
      <c r="Q1739" s="27">
        <f t="shared" si="375"/>
        <v>42</v>
      </c>
      <c r="R1739" s="7">
        <f t="shared" si="380"/>
        <v>4756325.355474052</v>
      </c>
      <c r="S1739" s="7">
        <f t="shared" ref="S1739:S1802" si="386">IF(AND($E$3&lt;&gt;"Y",$E$4&lt;&gt;"Y"),R1739-N1739+H1739, IF(AND($E$3="Y",$E$4="Y"), R1739-N1739-M1739, IF($E$4="Y", R1739-N1739-M1739+H1739, IF($E$3="Y", R1739-N1739, R1739-N1739))))</f>
        <v>4055076.2095365901</v>
      </c>
      <c r="T1739" s="5">
        <f>VLOOKUP($B1739,'Benchmark Data'!$A:$B,2,FALSE)</f>
        <v>15.55</v>
      </c>
      <c r="U1739" s="12">
        <f t="shared" si="381"/>
        <v>-2.0999817193746564E-2</v>
      </c>
      <c r="V1739" s="7">
        <f t="shared" si="382"/>
        <v>4079961941.7017055</v>
      </c>
    </row>
    <row r="1740" spans="1:22" x14ac:dyDescent="0.25">
      <c r="A1740" s="5">
        <f t="shared" ref="A1740:A1803" si="387">YEAR(B1740)</f>
        <v>2008</v>
      </c>
      <c r="B1740" s="6">
        <f t="shared" si="376"/>
        <v>39680</v>
      </c>
      <c r="C1740" s="7">
        <f>MAX(SUMIFS('Filing Data'!$V:$V,'Filing Data'!$D:$D,'Benchmark Value'!$B1740),C1739)</f>
        <v>4294961795.9930625</v>
      </c>
      <c r="D1740" s="7">
        <f>SUMIFS('Filing Data'!$Z:$Z,'Filing Data'!$D:$D,'Benchmark Value'!$B1740)</f>
        <v>0</v>
      </c>
      <c r="E1740" s="16">
        <f t="shared" si="377"/>
        <v>-115500880.00911279</v>
      </c>
      <c r="F1740" s="10">
        <f>SUM(D$11:D1739)</f>
        <v>-107051256.94487154</v>
      </c>
      <c r="G1740" s="10">
        <f t="shared" si="384"/>
        <v>366</v>
      </c>
      <c r="H1740" s="7">
        <f t="shared" si="378"/>
        <v>-315576.17488828633</v>
      </c>
      <c r="I1740" s="16">
        <f>SUMIFS('Filing Data'!$X:$X,'Filing Data'!$D:$D,'Benchmark Value'!$B1740)</f>
        <v>0</v>
      </c>
      <c r="J1740" s="16">
        <f t="shared" ref="J1740:J1803" si="388">IF(I1740&lt;&gt;0,J1739,IF(ISNA(INDEX($I1740:$I2104,MATCH(TRUE,INDEX($I1740:$I2104&lt;&gt;$I1740,0),0))),0,INDEX($I1740:$I2104,MATCH(TRUE,INDEX($I1740:$I2104&lt;&gt;$I1740,0),0))))</f>
        <v>141156307.4039984</v>
      </c>
      <c r="K1740" s="10">
        <f>SUM(I$11:I1739)</f>
        <v>200197540.60438377</v>
      </c>
      <c r="L1740" s="27">
        <f t="shared" si="385"/>
        <v>366</v>
      </c>
      <c r="M1740" s="7">
        <f t="shared" si="379"/>
        <v>385672.97104917595</v>
      </c>
      <c r="N1740" s="7">
        <f>IF(ISNA(VLOOKUP(B1740,'Distribution Data'!$G:$H,2,FALSE)),0,VLOOKUP(B1740,'Distribution Data'!$G:$H,2,FALSE))</f>
        <v>0</v>
      </c>
      <c r="O1740" s="16">
        <f>IF(ISNA(INDEX($C1739:$C$3618,MATCH(TRUE,INDEX($C1739:$C$3618&lt;&gt;$C1739,0),0))), O1739, INDEX($C1739:$C$3618,MATCH(TRUE,INDEX($C1739:$C$3618&lt;&gt;$C1739,0),0)))</f>
        <v>4494727460.9229727</v>
      </c>
      <c r="P1740" s="16">
        <f t="shared" si="383"/>
        <v>4294961795.9930625</v>
      </c>
      <c r="Q1740" s="27">
        <f t="shared" ref="Q1740:Q1803" si="389">MATCH($O1740,$C$11:$C$3618,0)-MATCH($C1739,$C$11:$C$3618,0)</f>
        <v>42</v>
      </c>
      <c r="R1740" s="7">
        <f t="shared" si="380"/>
        <v>4756325.355474052</v>
      </c>
      <c r="S1740" s="7">
        <f t="shared" si="386"/>
        <v>4055076.2095365901</v>
      </c>
      <c r="T1740" s="5">
        <f>VLOOKUP($B1740,'Benchmark Data'!$A:$B,2,FALSE)</f>
        <v>15.56</v>
      </c>
      <c r="U1740" s="12">
        <f t="shared" si="381"/>
        <v>6.4288012500235208E-4</v>
      </c>
      <c r="V1740" s="7">
        <f t="shared" si="382"/>
        <v>4086640787.6486707</v>
      </c>
    </row>
    <row r="1741" spans="1:22" x14ac:dyDescent="0.25">
      <c r="A1741" s="5">
        <f t="shared" si="387"/>
        <v>2008</v>
      </c>
      <c r="B1741" s="6">
        <f t="shared" ref="B1741:B1804" si="390">B1740+1</f>
        <v>39681</v>
      </c>
      <c r="C1741" s="7">
        <f>MAX(SUMIFS('Filing Data'!$V:$V,'Filing Data'!$D:$D,'Benchmark Value'!$B1741),C1740)</f>
        <v>4294961795.9930625</v>
      </c>
      <c r="D1741" s="7">
        <f>SUMIFS('Filing Data'!$Z:$Z,'Filing Data'!$D:$D,'Benchmark Value'!$B1741)</f>
        <v>0</v>
      </c>
      <c r="E1741" s="16">
        <f t="shared" ref="E1741:E1804" si="391">IF(D1741&lt;&gt;0,E1740,IF(ISNA(INDEX($D1741:$D2105,MATCH(TRUE,INDEX($D1741:$D2105&lt;&gt;$D1741,0),0))),0,INDEX($D1741:$D2105,MATCH(TRUE,INDEX($D1741:$D2105&lt;&gt;$D1741,0),0))))</f>
        <v>-115500880.00911279</v>
      </c>
      <c r="F1741" s="10">
        <f>SUM(D$11:D1740)</f>
        <v>-107051256.94487154</v>
      </c>
      <c r="G1741" s="10">
        <f t="shared" si="384"/>
        <v>366</v>
      </c>
      <c r="H1741" s="7">
        <f t="shared" ref="H1741:H1804" si="392">E1741/G1741</f>
        <v>-315576.17488828633</v>
      </c>
      <c r="I1741" s="16">
        <f>SUMIFS('Filing Data'!$X:$X,'Filing Data'!$D:$D,'Benchmark Value'!$B1741)</f>
        <v>0</v>
      </c>
      <c r="J1741" s="16">
        <f t="shared" si="388"/>
        <v>141156307.4039984</v>
      </c>
      <c r="K1741" s="10">
        <f>SUM(I$11:I1740)</f>
        <v>200197540.60438377</v>
      </c>
      <c r="L1741" s="27">
        <f t="shared" si="385"/>
        <v>366</v>
      </c>
      <c r="M1741" s="7">
        <f t="shared" ref="M1741:M1804" si="393">J1741/L1741</f>
        <v>385672.97104917595</v>
      </c>
      <c r="N1741" s="7">
        <f>IF(ISNA(VLOOKUP(B1741,'Distribution Data'!$G:$H,2,FALSE)),0,VLOOKUP(B1741,'Distribution Data'!$G:$H,2,FALSE))</f>
        <v>0</v>
      </c>
      <c r="O1741" s="16">
        <f>IF(ISNA(INDEX($C1740:$C$3618,MATCH(TRUE,INDEX($C1740:$C$3618&lt;&gt;$C1740,0),0))), O1740, INDEX($C1740:$C$3618,MATCH(TRUE,INDEX($C1740:$C$3618&lt;&gt;$C1740,0),0)))</f>
        <v>4494727460.9229727</v>
      </c>
      <c r="P1741" s="16">
        <f t="shared" si="383"/>
        <v>4294961795.9930625</v>
      </c>
      <c r="Q1741" s="27">
        <f t="shared" si="389"/>
        <v>42</v>
      </c>
      <c r="R1741" s="7">
        <f t="shared" ref="R1741:R1804" si="394">IF(Q1741=0, 0, (O1741-P1741)/Q1741)</f>
        <v>4756325.355474052</v>
      </c>
      <c r="S1741" s="7">
        <f t="shared" si="386"/>
        <v>4055076.2095365901</v>
      </c>
      <c r="T1741" s="5">
        <f>VLOOKUP($B1741,'Benchmark Data'!$A:$B,2,FALSE)</f>
        <v>15.35</v>
      </c>
      <c r="U1741" s="12">
        <f t="shared" ref="U1741:U1804" si="395">LN(T1741/T1740)</f>
        <v>-1.3588044717039491E-2</v>
      </c>
      <c r="V1741" s="7">
        <f t="shared" ref="V1741:V1804" si="396">V1740*EXP($U1741)+$S1741</f>
        <v>4035541971.4799151</v>
      </c>
    </row>
    <row r="1742" spans="1:22" x14ac:dyDescent="0.25">
      <c r="A1742" s="5">
        <f t="shared" si="387"/>
        <v>2008</v>
      </c>
      <c r="B1742" s="6">
        <f t="shared" si="390"/>
        <v>39682</v>
      </c>
      <c r="C1742" s="7">
        <f>MAX(SUMIFS('Filing Data'!$V:$V,'Filing Data'!$D:$D,'Benchmark Value'!$B1742),C1741)</f>
        <v>4294961795.9930625</v>
      </c>
      <c r="D1742" s="7">
        <f>SUMIFS('Filing Data'!$Z:$Z,'Filing Data'!$D:$D,'Benchmark Value'!$B1742)</f>
        <v>0</v>
      </c>
      <c r="E1742" s="16">
        <f t="shared" si="391"/>
        <v>-115500880.00911279</v>
      </c>
      <c r="F1742" s="10">
        <f>SUM(D$11:D1741)</f>
        <v>-107051256.94487154</v>
      </c>
      <c r="G1742" s="10">
        <f t="shared" si="384"/>
        <v>366</v>
      </c>
      <c r="H1742" s="7">
        <f t="shared" si="392"/>
        <v>-315576.17488828633</v>
      </c>
      <c r="I1742" s="16">
        <f>SUMIFS('Filing Data'!$X:$X,'Filing Data'!$D:$D,'Benchmark Value'!$B1742)</f>
        <v>0</v>
      </c>
      <c r="J1742" s="16">
        <f t="shared" si="388"/>
        <v>141156307.4039984</v>
      </c>
      <c r="K1742" s="10">
        <f>SUM(I$11:I1741)</f>
        <v>200197540.60438377</v>
      </c>
      <c r="L1742" s="27">
        <f t="shared" si="385"/>
        <v>366</v>
      </c>
      <c r="M1742" s="7">
        <f t="shared" si="393"/>
        <v>385672.97104917595</v>
      </c>
      <c r="N1742" s="7">
        <f>IF(ISNA(VLOOKUP(B1742,'Distribution Data'!$G:$H,2,FALSE)),0,VLOOKUP(B1742,'Distribution Data'!$G:$H,2,FALSE))</f>
        <v>0</v>
      </c>
      <c r="O1742" s="16">
        <f>IF(ISNA(INDEX($C1741:$C$3618,MATCH(TRUE,INDEX($C1741:$C$3618&lt;&gt;$C1741,0),0))), O1741, INDEX($C1741:$C$3618,MATCH(TRUE,INDEX($C1741:$C$3618&lt;&gt;$C1741,0),0)))</f>
        <v>4494727460.9229727</v>
      </c>
      <c r="P1742" s="16">
        <f t="shared" si="383"/>
        <v>4294961795.9930625</v>
      </c>
      <c r="Q1742" s="27">
        <f t="shared" si="389"/>
        <v>42</v>
      </c>
      <c r="R1742" s="7">
        <f t="shared" si="394"/>
        <v>4756325.355474052</v>
      </c>
      <c r="S1742" s="7">
        <f t="shared" si="386"/>
        <v>4055076.2095365901</v>
      </c>
      <c r="T1742" s="5">
        <f>VLOOKUP($B1742,'Benchmark Data'!$A:$B,2,FALSE)</f>
        <v>15.87</v>
      </c>
      <c r="U1742" s="12">
        <f t="shared" si="395"/>
        <v>3.3315060505111432E-2</v>
      </c>
      <c r="V1742" s="7">
        <f t="shared" si="396"/>
        <v>4176305961.381279</v>
      </c>
    </row>
    <row r="1743" spans="1:22" x14ac:dyDescent="0.25">
      <c r="A1743" s="5">
        <f t="shared" si="387"/>
        <v>2008</v>
      </c>
      <c r="B1743" s="6">
        <f t="shared" si="390"/>
        <v>39683</v>
      </c>
      <c r="C1743" s="7">
        <f>MAX(SUMIFS('Filing Data'!$V:$V,'Filing Data'!$D:$D,'Benchmark Value'!$B1743),C1742)</f>
        <v>4294961795.9930625</v>
      </c>
      <c r="D1743" s="7">
        <f>SUMIFS('Filing Data'!$Z:$Z,'Filing Data'!$D:$D,'Benchmark Value'!$B1743)</f>
        <v>0</v>
      </c>
      <c r="E1743" s="16">
        <f t="shared" si="391"/>
        <v>-115500880.00911279</v>
      </c>
      <c r="F1743" s="10">
        <f>SUM(D$11:D1742)</f>
        <v>-107051256.94487154</v>
      </c>
      <c r="G1743" s="10">
        <f t="shared" si="384"/>
        <v>366</v>
      </c>
      <c r="H1743" s="7">
        <f t="shared" si="392"/>
        <v>-315576.17488828633</v>
      </c>
      <c r="I1743" s="16">
        <f>SUMIFS('Filing Data'!$X:$X,'Filing Data'!$D:$D,'Benchmark Value'!$B1743)</f>
        <v>0</v>
      </c>
      <c r="J1743" s="16">
        <f t="shared" si="388"/>
        <v>141156307.4039984</v>
      </c>
      <c r="K1743" s="10">
        <f>SUM(I$11:I1742)</f>
        <v>200197540.60438377</v>
      </c>
      <c r="L1743" s="27">
        <f t="shared" si="385"/>
        <v>366</v>
      </c>
      <c r="M1743" s="7">
        <f t="shared" si="393"/>
        <v>385672.97104917595</v>
      </c>
      <c r="N1743" s="7">
        <f>IF(ISNA(VLOOKUP(B1743,'Distribution Data'!$G:$H,2,FALSE)),0,VLOOKUP(B1743,'Distribution Data'!$G:$H,2,FALSE))</f>
        <v>0</v>
      </c>
      <c r="O1743" s="16">
        <f>IF(ISNA(INDEX($C1742:$C$3618,MATCH(TRUE,INDEX($C1742:$C$3618&lt;&gt;$C1742,0),0))), O1742, INDEX($C1742:$C$3618,MATCH(TRUE,INDEX($C1742:$C$3618&lt;&gt;$C1742,0),0)))</f>
        <v>4494727460.9229727</v>
      </c>
      <c r="P1743" s="16">
        <f t="shared" si="383"/>
        <v>4294961795.9930625</v>
      </c>
      <c r="Q1743" s="27">
        <f t="shared" si="389"/>
        <v>42</v>
      </c>
      <c r="R1743" s="7">
        <f t="shared" si="394"/>
        <v>4756325.355474052</v>
      </c>
      <c r="S1743" s="7">
        <f t="shared" si="386"/>
        <v>4055076.2095365901</v>
      </c>
      <c r="T1743" s="5">
        <f>VLOOKUP($B1743,'Benchmark Data'!$A:$B,2,FALSE)</f>
        <v>15.87</v>
      </c>
      <c r="U1743" s="12">
        <f t="shared" si="395"/>
        <v>0</v>
      </c>
      <c r="V1743" s="7">
        <f t="shared" si="396"/>
        <v>4180361037.5908155</v>
      </c>
    </row>
    <row r="1744" spans="1:22" x14ac:dyDescent="0.25">
      <c r="A1744" s="5">
        <f t="shared" si="387"/>
        <v>2008</v>
      </c>
      <c r="B1744" s="6">
        <f t="shared" si="390"/>
        <v>39684</v>
      </c>
      <c r="C1744" s="7">
        <f>MAX(SUMIFS('Filing Data'!$V:$V,'Filing Data'!$D:$D,'Benchmark Value'!$B1744),C1743)</f>
        <v>4294961795.9930625</v>
      </c>
      <c r="D1744" s="7">
        <f>SUMIFS('Filing Data'!$Z:$Z,'Filing Data'!$D:$D,'Benchmark Value'!$B1744)</f>
        <v>0</v>
      </c>
      <c r="E1744" s="16">
        <f t="shared" si="391"/>
        <v>-115500880.00911279</v>
      </c>
      <c r="F1744" s="10">
        <f>SUM(D$11:D1743)</f>
        <v>-107051256.94487154</v>
      </c>
      <c r="G1744" s="10">
        <f t="shared" si="384"/>
        <v>366</v>
      </c>
      <c r="H1744" s="7">
        <f t="shared" si="392"/>
        <v>-315576.17488828633</v>
      </c>
      <c r="I1744" s="16">
        <f>SUMIFS('Filing Data'!$X:$X,'Filing Data'!$D:$D,'Benchmark Value'!$B1744)</f>
        <v>0</v>
      </c>
      <c r="J1744" s="16">
        <f t="shared" si="388"/>
        <v>141156307.4039984</v>
      </c>
      <c r="K1744" s="10">
        <f>SUM(I$11:I1743)</f>
        <v>200197540.60438377</v>
      </c>
      <c r="L1744" s="27">
        <f t="shared" si="385"/>
        <v>366</v>
      </c>
      <c r="M1744" s="7">
        <f t="shared" si="393"/>
        <v>385672.97104917595</v>
      </c>
      <c r="N1744" s="7">
        <f>IF(ISNA(VLOOKUP(B1744,'Distribution Data'!$G:$H,2,FALSE)),0,VLOOKUP(B1744,'Distribution Data'!$G:$H,2,FALSE))</f>
        <v>0</v>
      </c>
      <c r="O1744" s="16">
        <f>IF(ISNA(INDEX($C1743:$C$3618,MATCH(TRUE,INDEX($C1743:$C$3618&lt;&gt;$C1743,0),0))), O1743, INDEX($C1743:$C$3618,MATCH(TRUE,INDEX($C1743:$C$3618&lt;&gt;$C1743,0),0)))</f>
        <v>4494727460.9229727</v>
      </c>
      <c r="P1744" s="16">
        <f t="shared" si="383"/>
        <v>4294961795.9930625</v>
      </c>
      <c r="Q1744" s="27">
        <f t="shared" si="389"/>
        <v>42</v>
      </c>
      <c r="R1744" s="7">
        <f t="shared" si="394"/>
        <v>4756325.355474052</v>
      </c>
      <c r="S1744" s="7">
        <f t="shared" si="386"/>
        <v>4055076.2095365901</v>
      </c>
      <c r="T1744" s="5">
        <f>VLOOKUP($B1744,'Benchmark Data'!$A:$B,2,FALSE)</f>
        <v>15.87</v>
      </c>
      <c r="U1744" s="12">
        <f t="shared" si="395"/>
        <v>0</v>
      </c>
      <c r="V1744" s="7">
        <f t="shared" si="396"/>
        <v>4184416113.8003521</v>
      </c>
    </row>
    <row r="1745" spans="1:22" x14ac:dyDescent="0.25">
      <c r="A1745" s="5">
        <f t="shared" si="387"/>
        <v>2008</v>
      </c>
      <c r="B1745" s="6">
        <f t="shared" si="390"/>
        <v>39685</v>
      </c>
      <c r="C1745" s="7">
        <f>MAX(SUMIFS('Filing Data'!$V:$V,'Filing Data'!$D:$D,'Benchmark Value'!$B1745),C1744)</f>
        <v>4294961795.9930625</v>
      </c>
      <c r="D1745" s="7">
        <f>SUMIFS('Filing Data'!$Z:$Z,'Filing Data'!$D:$D,'Benchmark Value'!$B1745)</f>
        <v>0</v>
      </c>
      <c r="E1745" s="16">
        <f t="shared" si="391"/>
        <v>-115500880.00911279</v>
      </c>
      <c r="F1745" s="10">
        <f>SUM(D$11:D1744)</f>
        <v>-107051256.94487154</v>
      </c>
      <c r="G1745" s="10">
        <f t="shared" si="384"/>
        <v>366</v>
      </c>
      <c r="H1745" s="7">
        <f t="shared" si="392"/>
        <v>-315576.17488828633</v>
      </c>
      <c r="I1745" s="16">
        <f>SUMIFS('Filing Data'!$X:$X,'Filing Data'!$D:$D,'Benchmark Value'!$B1745)</f>
        <v>0</v>
      </c>
      <c r="J1745" s="16">
        <f t="shared" si="388"/>
        <v>141156307.4039984</v>
      </c>
      <c r="K1745" s="10">
        <f>SUM(I$11:I1744)</f>
        <v>200197540.60438377</v>
      </c>
      <c r="L1745" s="27">
        <f t="shared" si="385"/>
        <v>366</v>
      </c>
      <c r="M1745" s="7">
        <f t="shared" si="393"/>
        <v>385672.97104917595</v>
      </c>
      <c r="N1745" s="7">
        <f>IF(ISNA(VLOOKUP(B1745,'Distribution Data'!$G:$H,2,FALSE)),0,VLOOKUP(B1745,'Distribution Data'!$G:$H,2,FALSE))</f>
        <v>0</v>
      </c>
      <c r="O1745" s="16">
        <f>IF(ISNA(INDEX($C1744:$C$3618,MATCH(TRUE,INDEX($C1744:$C$3618&lt;&gt;$C1744,0),0))), O1744, INDEX($C1744:$C$3618,MATCH(TRUE,INDEX($C1744:$C$3618&lt;&gt;$C1744,0),0)))</f>
        <v>4494727460.9229727</v>
      </c>
      <c r="P1745" s="16">
        <f t="shared" si="383"/>
        <v>4294961795.9930625</v>
      </c>
      <c r="Q1745" s="27">
        <f t="shared" si="389"/>
        <v>42</v>
      </c>
      <c r="R1745" s="7">
        <f t="shared" si="394"/>
        <v>4756325.355474052</v>
      </c>
      <c r="S1745" s="7">
        <f t="shared" si="386"/>
        <v>4055076.2095365901</v>
      </c>
      <c r="T1745" s="5">
        <f>VLOOKUP($B1745,'Benchmark Data'!$A:$B,2,FALSE)</f>
        <v>15.37</v>
      </c>
      <c r="U1745" s="12">
        <f t="shared" si="395"/>
        <v>-3.2012976987813219E-2</v>
      </c>
      <c r="V1745" s="7">
        <f t="shared" si="396"/>
        <v>4056637033.9355235</v>
      </c>
    </row>
    <row r="1746" spans="1:22" x14ac:dyDescent="0.25">
      <c r="A1746" s="5">
        <f t="shared" si="387"/>
        <v>2008</v>
      </c>
      <c r="B1746" s="6">
        <f t="shared" si="390"/>
        <v>39686</v>
      </c>
      <c r="C1746" s="7">
        <f>MAX(SUMIFS('Filing Data'!$V:$V,'Filing Data'!$D:$D,'Benchmark Value'!$B1746),C1745)</f>
        <v>4294961795.9930625</v>
      </c>
      <c r="D1746" s="7">
        <f>SUMIFS('Filing Data'!$Z:$Z,'Filing Data'!$D:$D,'Benchmark Value'!$B1746)</f>
        <v>0</v>
      </c>
      <c r="E1746" s="16">
        <f t="shared" si="391"/>
        <v>-115500880.00911279</v>
      </c>
      <c r="F1746" s="10">
        <f>SUM(D$11:D1745)</f>
        <v>-107051256.94487154</v>
      </c>
      <c r="G1746" s="10">
        <f t="shared" si="384"/>
        <v>366</v>
      </c>
      <c r="H1746" s="7">
        <f t="shared" si="392"/>
        <v>-315576.17488828633</v>
      </c>
      <c r="I1746" s="16">
        <f>SUMIFS('Filing Data'!$X:$X,'Filing Data'!$D:$D,'Benchmark Value'!$B1746)</f>
        <v>0</v>
      </c>
      <c r="J1746" s="16">
        <f t="shared" si="388"/>
        <v>141156307.4039984</v>
      </c>
      <c r="K1746" s="10">
        <f>SUM(I$11:I1745)</f>
        <v>200197540.60438377</v>
      </c>
      <c r="L1746" s="27">
        <f t="shared" si="385"/>
        <v>366</v>
      </c>
      <c r="M1746" s="7">
        <f t="shared" si="393"/>
        <v>385672.97104917595</v>
      </c>
      <c r="N1746" s="7">
        <f>IF(ISNA(VLOOKUP(B1746,'Distribution Data'!$G:$H,2,FALSE)),0,VLOOKUP(B1746,'Distribution Data'!$G:$H,2,FALSE))</f>
        <v>0</v>
      </c>
      <c r="O1746" s="16">
        <f>IF(ISNA(INDEX($C1745:$C$3618,MATCH(TRUE,INDEX($C1745:$C$3618&lt;&gt;$C1745,0),0))), O1745, INDEX($C1745:$C$3618,MATCH(TRUE,INDEX($C1745:$C$3618&lt;&gt;$C1745,0),0)))</f>
        <v>4494727460.9229727</v>
      </c>
      <c r="P1746" s="16">
        <f t="shared" si="383"/>
        <v>4294961795.9930625</v>
      </c>
      <c r="Q1746" s="27">
        <f t="shared" si="389"/>
        <v>42</v>
      </c>
      <c r="R1746" s="7">
        <f t="shared" si="394"/>
        <v>4756325.355474052</v>
      </c>
      <c r="S1746" s="7">
        <f t="shared" si="386"/>
        <v>4055076.2095365901</v>
      </c>
      <c r="T1746" s="5">
        <f>VLOOKUP($B1746,'Benchmark Data'!$A:$B,2,FALSE)</f>
        <v>15.53</v>
      </c>
      <c r="U1746" s="12">
        <f t="shared" si="395"/>
        <v>1.0356079610091183E-2</v>
      </c>
      <c r="V1746" s="7">
        <f t="shared" si="396"/>
        <v>4102921252.983686</v>
      </c>
    </row>
    <row r="1747" spans="1:22" x14ac:dyDescent="0.25">
      <c r="A1747" s="5">
        <f t="shared" si="387"/>
        <v>2008</v>
      </c>
      <c r="B1747" s="6">
        <f t="shared" si="390"/>
        <v>39687</v>
      </c>
      <c r="C1747" s="7">
        <f>MAX(SUMIFS('Filing Data'!$V:$V,'Filing Data'!$D:$D,'Benchmark Value'!$B1747),C1746)</f>
        <v>4294961795.9930625</v>
      </c>
      <c r="D1747" s="7">
        <f>SUMIFS('Filing Data'!$Z:$Z,'Filing Data'!$D:$D,'Benchmark Value'!$B1747)</f>
        <v>0</v>
      </c>
      <c r="E1747" s="16">
        <f t="shared" si="391"/>
        <v>-115500880.00911279</v>
      </c>
      <c r="F1747" s="10">
        <f>SUM(D$11:D1746)</f>
        <v>-107051256.94487154</v>
      </c>
      <c r="G1747" s="10">
        <f t="shared" si="384"/>
        <v>366</v>
      </c>
      <c r="H1747" s="7">
        <f t="shared" si="392"/>
        <v>-315576.17488828633</v>
      </c>
      <c r="I1747" s="16">
        <f>SUMIFS('Filing Data'!$X:$X,'Filing Data'!$D:$D,'Benchmark Value'!$B1747)</f>
        <v>0</v>
      </c>
      <c r="J1747" s="16">
        <f t="shared" si="388"/>
        <v>141156307.4039984</v>
      </c>
      <c r="K1747" s="10">
        <f>SUM(I$11:I1746)</f>
        <v>200197540.60438377</v>
      </c>
      <c r="L1747" s="27">
        <f t="shared" si="385"/>
        <v>366</v>
      </c>
      <c r="M1747" s="7">
        <f t="shared" si="393"/>
        <v>385672.97104917595</v>
      </c>
      <c r="N1747" s="7">
        <f>IF(ISNA(VLOOKUP(B1747,'Distribution Data'!$G:$H,2,FALSE)),0,VLOOKUP(B1747,'Distribution Data'!$G:$H,2,FALSE))</f>
        <v>0</v>
      </c>
      <c r="O1747" s="16">
        <f>IF(ISNA(INDEX($C1746:$C$3618,MATCH(TRUE,INDEX($C1746:$C$3618&lt;&gt;$C1746,0),0))), O1746, INDEX($C1746:$C$3618,MATCH(TRUE,INDEX($C1746:$C$3618&lt;&gt;$C1746,0),0)))</f>
        <v>4494727460.9229727</v>
      </c>
      <c r="P1747" s="16">
        <f t="shared" si="383"/>
        <v>4294961795.9930625</v>
      </c>
      <c r="Q1747" s="27">
        <f t="shared" si="389"/>
        <v>42</v>
      </c>
      <c r="R1747" s="7">
        <f t="shared" si="394"/>
        <v>4756325.355474052</v>
      </c>
      <c r="S1747" s="7">
        <f t="shared" si="386"/>
        <v>4055076.2095365901</v>
      </c>
      <c r="T1747" s="5">
        <f>VLOOKUP($B1747,'Benchmark Data'!$A:$B,2,FALSE)</f>
        <v>15.65</v>
      </c>
      <c r="U1747" s="12">
        <f t="shared" si="395"/>
        <v>7.6972798255666545E-3</v>
      </c>
      <c r="V1747" s="7">
        <f t="shared" si="396"/>
        <v>4138679519.8151188</v>
      </c>
    </row>
    <row r="1748" spans="1:22" x14ac:dyDescent="0.25">
      <c r="A1748" s="5">
        <f t="shared" si="387"/>
        <v>2008</v>
      </c>
      <c r="B1748" s="6">
        <f t="shared" si="390"/>
        <v>39688</v>
      </c>
      <c r="C1748" s="7">
        <f>MAX(SUMIFS('Filing Data'!$V:$V,'Filing Data'!$D:$D,'Benchmark Value'!$B1748),C1747)</f>
        <v>4294961795.9930625</v>
      </c>
      <c r="D1748" s="7">
        <f>SUMIFS('Filing Data'!$Z:$Z,'Filing Data'!$D:$D,'Benchmark Value'!$B1748)</f>
        <v>0</v>
      </c>
      <c r="E1748" s="16">
        <f t="shared" si="391"/>
        <v>-115500880.00911279</v>
      </c>
      <c r="F1748" s="10">
        <f>SUM(D$11:D1747)</f>
        <v>-107051256.94487154</v>
      </c>
      <c r="G1748" s="10">
        <f t="shared" si="384"/>
        <v>366</v>
      </c>
      <c r="H1748" s="7">
        <f t="shared" si="392"/>
        <v>-315576.17488828633</v>
      </c>
      <c r="I1748" s="16">
        <f>SUMIFS('Filing Data'!$X:$X,'Filing Data'!$D:$D,'Benchmark Value'!$B1748)</f>
        <v>0</v>
      </c>
      <c r="J1748" s="16">
        <f t="shared" si="388"/>
        <v>141156307.4039984</v>
      </c>
      <c r="K1748" s="10">
        <f>SUM(I$11:I1747)</f>
        <v>200197540.60438377</v>
      </c>
      <c r="L1748" s="27">
        <f t="shared" si="385"/>
        <v>366</v>
      </c>
      <c r="M1748" s="7">
        <f t="shared" si="393"/>
        <v>385672.97104917595</v>
      </c>
      <c r="N1748" s="7">
        <f>IF(ISNA(VLOOKUP(B1748,'Distribution Data'!$G:$H,2,FALSE)),0,VLOOKUP(B1748,'Distribution Data'!$G:$H,2,FALSE))</f>
        <v>0</v>
      </c>
      <c r="O1748" s="16">
        <f>IF(ISNA(INDEX($C1747:$C$3618,MATCH(TRUE,INDEX($C1747:$C$3618&lt;&gt;$C1747,0),0))), O1747, INDEX($C1747:$C$3618,MATCH(TRUE,INDEX($C1747:$C$3618&lt;&gt;$C1747,0),0)))</f>
        <v>4494727460.9229727</v>
      </c>
      <c r="P1748" s="16">
        <f t="shared" si="383"/>
        <v>4294961795.9930625</v>
      </c>
      <c r="Q1748" s="27">
        <f t="shared" si="389"/>
        <v>42</v>
      </c>
      <c r="R1748" s="7">
        <f t="shared" si="394"/>
        <v>4756325.355474052</v>
      </c>
      <c r="S1748" s="7">
        <f t="shared" si="386"/>
        <v>4055076.2095365901</v>
      </c>
      <c r="T1748" s="5">
        <f>VLOOKUP($B1748,'Benchmark Data'!$A:$B,2,FALSE)</f>
        <v>16.13</v>
      </c>
      <c r="U1748" s="12">
        <f t="shared" si="395"/>
        <v>3.0209975150955141E-2</v>
      </c>
      <c r="V1748" s="7">
        <f t="shared" si="396"/>
        <v>4269671731.4566841</v>
      </c>
    </row>
    <row r="1749" spans="1:22" x14ac:dyDescent="0.25">
      <c r="A1749" s="5">
        <f t="shared" si="387"/>
        <v>2008</v>
      </c>
      <c r="B1749" s="6">
        <f t="shared" si="390"/>
        <v>39689</v>
      </c>
      <c r="C1749" s="7">
        <f>MAX(SUMIFS('Filing Data'!$V:$V,'Filing Data'!$D:$D,'Benchmark Value'!$B1749),C1748)</f>
        <v>4294961795.9930625</v>
      </c>
      <c r="D1749" s="7">
        <f>SUMIFS('Filing Data'!$Z:$Z,'Filing Data'!$D:$D,'Benchmark Value'!$B1749)</f>
        <v>0</v>
      </c>
      <c r="E1749" s="16">
        <f t="shared" si="391"/>
        <v>-115500880.00911279</v>
      </c>
      <c r="F1749" s="10">
        <f>SUM(D$11:D1748)</f>
        <v>-107051256.94487154</v>
      </c>
      <c r="G1749" s="10">
        <f t="shared" si="384"/>
        <v>366</v>
      </c>
      <c r="H1749" s="7">
        <f t="shared" si="392"/>
        <v>-315576.17488828633</v>
      </c>
      <c r="I1749" s="16">
        <f>SUMIFS('Filing Data'!$X:$X,'Filing Data'!$D:$D,'Benchmark Value'!$B1749)</f>
        <v>0</v>
      </c>
      <c r="J1749" s="16">
        <f t="shared" si="388"/>
        <v>141156307.4039984</v>
      </c>
      <c r="K1749" s="10">
        <f>SUM(I$11:I1748)</f>
        <v>200197540.60438377</v>
      </c>
      <c r="L1749" s="27">
        <f t="shared" si="385"/>
        <v>366</v>
      </c>
      <c r="M1749" s="7">
        <f t="shared" si="393"/>
        <v>385672.97104917595</v>
      </c>
      <c r="N1749" s="7">
        <f>IF(ISNA(VLOOKUP(B1749,'Distribution Data'!$G:$H,2,FALSE)),0,VLOOKUP(B1749,'Distribution Data'!$G:$H,2,FALSE))</f>
        <v>0</v>
      </c>
      <c r="O1749" s="16">
        <f>IF(ISNA(INDEX($C1748:$C$3618,MATCH(TRUE,INDEX($C1748:$C$3618&lt;&gt;$C1748,0),0))), O1748, INDEX($C1748:$C$3618,MATCH(TRUE,INDEX($C1748:$C$3618&lt;&gt;$C1748,0),0)))</f>
        <v>4494727460.9229727</v>
      </c>
      <c r="P1749" s="16">
        <f t="shared" si="383"/>
        <v>4294961795.9930625</v>
      </c>
      <c r="Q1749" s="27">
        <f t="shared" si="389"/>
        <v>42</v>
      </c>
      <c r="R1749" s="7">
        <f t="shared" si="394"/>
        <v>4756325.355474052</v>
      </c>
      <c r="S1749" s="7">
        <f t="shared" si="386"/>
        <v>4055076.2095365901</v>
      </c>
      <c r="T1749" s="5">
        <f>VLOOKUP($B1749,'Benchmark Data'!$A:$B,2,FALSE)</f>
        <v>15.97</v>
      </c>
      <c r="U1749" s="12">
        <f t="shared" si="395"/>
        <v>-9.9689299101963138E-3</v>
      </c>
      <c r="V1749" s="7">
        <f t="shared" si="396"/>
        <v>4231374205.246316</v>
      </c>
    </row>
    <row r="1750" spans="1:22" x14ac:dyDescent="0.25">
      <c r="A1750" s="5">
        <f t="shared" si="387"/>
        <v>2008</v>
      </c>
      <c r="B1750" s="6">
        <f t="shared" si="390"/>
        <v>39690</v>
      </c>
      <c r="C1750" s="7">
        <f>MAX(SUMIFS('Filing Data'!$V:$V,'Filing Data'!$D:$D,'Benchmark Value'!$B1750),C1749)</f>
        <v>4294961795.9930625</v>
      </c>
      <c r="D1750" s="7">
        <f>SUMIFS('Filing Data'!$Z:$Z,'Filing Data'!$D:$D,'Benchmark Value'!$B1750)</f>
        <v>0</v>
      </c>
      <c r="E1750" s="16">
        <f t="shared" si="391"/>
        <v>-115500880.00911279</v>
      </c>
      <c r="F1750" s="10">
        <f>SUM(D$11:D1749)</f>
        <v>-107051256.94487154</v>
      </c>
      <c r="G1750" s="10">
        <f t="shared" si="384"/>
        <v>366</v>
      </c>
      <c r="H1750" s="7">
        <f t="shared" si="392"/>
        <v>-315576.17488828633</v>
      </c>
      <c r="I1750" s="16">
        <f>SUMIFS('Filing Data'!$X:$X,'Filing Data'!$D:$D,'Benchmark Value'!$B1750)</f>
        <v>0</v>
      </c>
      <c r="J1750" s="16">
        <f t="shared" si="388"/>
        <v>141156307.4039984</v>
      </c>
      <c r="K1750" s="10">
        <f>SUM(I$11:I1749)</f>
        <v>200197540.60438377</v>
      </c>
      <c r="L1750" s="27">
        <f t="shared" si="385"/>
        <v>366</v>
      </c>
      <c r="M1750" s="7">
        <f t="shared" si="393"/>
        <v>385672.97104917595</v>
      </c>
      <c r="N1750" s="7">
        <f>IF(ISNA(VLOOKUP(B1750,'Distribution Data'!$G:$H,2,FALSE)),0,VLOOKUP(B1750,'Distribution Data'!$G:$H,2,FALSE))</f>
        <v>0</v>
      </c>
      <c r="O1750" s="16">
        <f>IF(ISNA(INDEX($C1749:$C$3618,MATCH(TRUE,INDEX($C1749:$C$3618&lt;&gt;$C1749,0),0))), O1749, INDEX($C1749:$C$3618,MATCH(TRUE,INDEX($C1749:$C$3618&lt;&gt;$C1749,0),0)))</f>
        <v>4494727460.9229727</v>
      </c>
      <c r="P1750" s="16">
        <f t="shared" si="383"/>
        <v>4294961795.9930625</v>
      </c>
      <c r="Q1750" s="27">
        <f t="shared" si="389"/>
        <v>42</v>
      </c>
      <c r="R1750" s="7">
        <f t="shared" si="394"/>
        <v>4756325.355474052</v>
      </c>
      <c r="S1750" s="7">
        <f t="shared" si="386"/>
        <v>4055076.2095365901</v>
      </c>
      <c r="T1750" s="5">
        <f>VLOOKUP($B1750,'Benchmark Data'!$A:$B,2,FALSE)</f>
        <v>15.97</v>
      </c>
      <c r="U1750" s="12">
        <f t="shared" si="395"/>
        <v>0</v>
      </c>
      <c r="V1750" s="7">
        <f t="shared" si="396"/>
        <v>4235429281.4558525</v>
      </c>
    </row>
    <row r="1751" spans="1:22" x14ac:dyDescent="0.25">
      <c r="A1751" s="5">
        <f t="shared" si="387"/>
        <v>2008</v>
      </c>
      <c r="B1751" s="6">
        <f t="shared" si="390"/>
        <v>39691</v>
      </c>
      <c r="C1751" s="7">
        <f>MAX(SUMIFS('Filing Data'!$V:$V,'Filing Data'!$D:$D,'Benchmark Value'!$B1751),C1750)</f>
        <v>4294961795.9930625</v>
      </c>
      <c r="D1751" s="7">
        <f>SUMIFS('Filing Data'!$Z:$Z,'Filing Data'!$D:$D,'Benchmark Value'!$B1751)</f>
        <v>0</v>
      </c>
      <c r="E1751" s="16">
        <f t="shared" si="391"/>
        <v>-115500880.00911279</v>
      </c>
      <c r="F1751" s="10">
        <f>SUM(D$11:D1750)</f>
        <v>-107051256.94487154</v>
      </c>
      <c r="G1751" s="10">
        <f t="shared" si="384"/>
        <v>366</v>
      </c>
      <c r="H1751" s="7">
        <f t="shared" si="392"/>
        <v>-315576.17488828633</v>
      </c>
      <c r="I1751" s="16">
        <f>SUMIFS('Filing Data'!$X:$X,'Filing Data'!$D:$D,'Benchmark Value'!$B1751)</f>
        <v>0</v>
      </c>
      <c r="J1751" s="16">
        <f t="shared" si="388"/>
        <v>141156307.4039984</v>
      </c>
      <c r="K1751" s="10">
        <f>SUM(I$11:I1750)</f>
        <v>200197540.60438377</v>
      </c>
      <c r="L1751" s="27">
        <f t="shared" si="385"/>
        <v>366</v>
      </c>
      <c r="M1751" s="7">
        <f t="shared" si="393"/>
        <v>385672.97104917595</v>
      </c>
      <c r="N1751" s="7">
        <f>IF(ISNA(VLOOKUP(B1751,'Distribution Data'!$G:$H,2,FALSE)),0,VLOOKUP(B1751,'Distribution Data'!$G:$H,2,FALSE))</f>
        <v>0</v>
      </c>
      <c r="O1751" s="16">
        <f>IF(ISNA(INDEX($C1750:$C$3618,MATCH(TRUE,INDEX($C1750:$C$3618&lt;&gt;$C1750,0),0))), O1750, INDEX($C1750:$C$3618,MATCH(TRUE,INDEX($C1750:$C$3618&lt;&gt;$C1750,0),0)))</f>
        <v>4494727460.9229727</v>
      </c>
      <c r="P1751" s="16">
        <f t="shared" si="383"/>
        <v>4294961795.9930625</v>
      </c>
      <c r="Q1751" s="27">
        <f t="shared" si="389"/>
        <v>42</v>
      </c>
      <c r="R1751" s="7">
        <f t="shared" si="394"/>
        <v>4756325.355474052</v>
      </c>
      <c r="S1751" s="7">
        <f t="shared" si="386"/>
        <v>4055076.2095365901</v>
      </c>
      <c r="T1751" s="5">
        <f>VLOOKUP($B1751,'Benchmark Data'!$A:$B,2,FALSE)</f>
        <v>15.97</v>
      </c>
      <c r="U1751" s="12">
        <f t="shared" si="395"/>
        <v>0</v>
      </c>
      <c r="V1751" s="7">
        <f t="shared" si="396"/>
        <v>4239484357.6653891</v>
      </c>
    </row>
    <row r="1752" spans="1:22" x14ac:dyDescent="0.25">
      <c r="A1752" s="5">
        <f t="shared" si="387"/>
        <v>2008</v>
      </c>
      <c r="B1752" s="6">
        <f t="shared" si="390"/>
        <v>39692</v>
      </c>
      <c r="C1752" s="7">
        <f>MAX(SUMIFS('Filing Data'!$V:$V,'Filing Data'!$D:$D,'Benchmark Value'!$B1752),C1751)</f>
        <v>4294961795.9930625</v>
      </c>
      <c r="D1752" s="7">
        <f>SUMIFS('Filing Data'!$Z:$Z,'Filing Data'!$D:$D,'Benchmark Value'!$B1752)</f>
        <v>0</v>
      </c>
      <c r="E1752" s="16">
        <f t="shared" si="391"/>
        <v>-115500880.00911279</v>
      </c>
      <c r="F1752" s="10">
        <f>SUM(D$11:D1751)</f>
        <v>-107051256.94487154</v>
      </c>
      <c r="G1752" s="10">
        <f t="shared" si="384"/>
        <v>366</v>
      </c>
      <c r="H1752" s="7">
        <f t="shared" si="392"/>
        <v>-315576.17488828633</v>
      </c>
      <c r="I1752" s="16">
        <f>SUMIFS('Filing Data'!$X:$X,'Filing Data'!$D:$D,'Benchmark Value'!$B1752)</f>
        <v>0</v>
      </c>
      <c r="J1752" s="16">
        <f t="shared" si="388"/>
        <v>141156307.4039984</v>
      </c>
      <c r="K1752" s="10">
        <f>SUM(I$11:I1751)</f>
        <v>200197540.60438377</v>
      </c>
      <c r="L1752" s="27">
        <f t="shared" si="385"/>
        <v>366</v>
      </c>
      <c r="M1752" s="7">
        <f t="shared" si="393"/>
        <v>385672.97104917595</v>
      </c>
      <c r="N1752" s="7">
        <f>IF(ISNA(VLOOKUP(B1752,'Distribution Data'!$G:$H,2,FALSE)),0,VLOOKUP(B1752,'Distribution Data'!$G:$H,2,FALSE))</f>
        <v>0</v>
      </c>
      <c r="O1752" s="16">
        <f>IF(ISNA(INDEX($C1751:$C$3618,MATCH(TRUE,INDEX($C1751:$C$3618&lt;&gt;$C1751,0),0))), O1751, INDEX($C1751:$C$3618,MATCH(TRUE,INDEX($C1751:$C$3618&lt;&gt;$C1751,0),0)))</f>
        <v>4494727460.9229727</v>
      </c>
      <c r="P1752" s="16">
        <f t="shared" si="383"/>
        <v>4294961795.9930625</v>
      </c>
      <c r="Q1752" s="27">
        <f t="shared" si="389"/>
        <v>42</v>
      </c>
      <c r="R1752" s="7">
        <f t="shared" si="394"/>
        <v>4756325.355474052</v>
      </c>
      <c r="S1752" s="7">
        <f t="shared" si="386"/>
        <v>4055076.2095365901</v>
      </c>
      <c r="T1752" s="5">
        <f>VLOOKUP($B1752,'Benchmark Data'!$A:$B,2,FALSE)</f>
        <v>15.97</v>
      </c>
      <c r="U1752" s="12">
        <f t="shared" si="395"/>
        <v>0</v>
      </c>
      <c r="V1752" s="7">
        <f t="shared" si="396"/>
        <v>4243539433.8749256</v>
      </c>
    </row>
    <row r="1753" spans="1:22" x14ac:dyDescent="0.25">
      <c r="A1753" s="5">
        <f t="shared" si="387"/>
        <v>2008</v>
      </c>
      <c r="B1753" s="6">
        <f t="shared" si="390"/>
        <v>39693</v>
      </c>
      <c r="C1753" s="7">
        <f>MAX(SUMIFS('Filing Data'!$V:$V,'Filing Data'!$D:$D,'Benchmark Value'!$B1753),C1752)</f>
        <v>4294961795.9930625</v>
      </c>
      <c r="D1753" s="7">
        <f>SUMIFS('Filing Data'!$Z:$Z,'Filing Data'!$D:$D,'Benchmark Value'!$B1753)</f>
        <v>0</v>
      </c>
      <c r="E1753" s="16">
        <f t="shared" si="391"/>
        <v>-115500880.00911279</v>
      </c>
      <c r="F1753" s="10">
        <f>SUM(D$11:D1752)</f>
        <v>-107051256.94487154</v>
      </c>
      <c r="G1753" s="10">
        <f t="shared" si="384"/>
        <v>366</v>
      </c>
      <c r="H1753" s="7">
        <f t="shared" si="392"/>
        <v>-315576.17488828633</v>
      </c>
      <c r="I1753" s="16">
        <f>SUMIFS('Filing Data'!$X:$X,'Filing Data'!$D:$D,'Benchmark Value'!$B1753)</f>
        <v>0</v>
      </c>
      <c r="J1753" s="16">
        <f t="shared" si="388"/>
        <v>141156307.4039984</v>
      </c>
      <c r="K1753" s="10">
        <f>SUM(I$11:I1752)</f>
        <v>200197540.60438377</v>
      </c>
      <c r="L1753" s="27">
        <f t="shared" si="385"/>
        <v>366</v>
      </c>
      <c r="M1753" s="7">
        <f t="shared" si="393"/>
        <v>385672.97104917595</v>
      </c>
      <c r="N1753" s="7">
        <f>IF(ISNA(VLOOKUP(B1753,'Distribution Data'!$G:$H,2,FALSE)),0,VLOOKUP(B1753,'Distribution Data'!$G:$H,2,FALSE))</f>
        <v>0</v>
      </c>
      <c r="O1753" s="16">
        <f>IF(ISNA(INDEX($C1752:$C$3618,MATCH(TRUE,INDEX($C1752:$C$3618&lt;&gt;$C1752,0),0))), O1752, INDEX($C1752:$C$3618,MATCH(TRUE,INDEX($C1752:$C$3618&lt;&gt;$C1752,0),0)))</f>
        <v>4494727460.9229727</v>
      </c>
      <c r="P1753" s="16">
        <f t="shared" si="383"/>
        <v>4294961795.9930625</v>
      </c>
      <c r="Q1753" s="27">
        <f t="shared" si="389"/>
        <v>42</v>
      </c>
      <c r="R1753" s="7">
        <f t="shared" si="394"/>
        <v>4756325.355474052</v>
      </c>
      <c r="S1753" s="7">
        <f t="shared" si="386"/>
        <v>4055076.2095365901</v>
      </c>
      <c r="T1753" s="5">
        <f>VLOOKUP($B1753,'Benchmark Data'!$A:$B,2,FALSE)</f>
        <v>16.11</v>
      </c>
      <c r="U1753" s="12">
        <f t="shared" si="395"/>
        <v>8.7282349619619299E-3</v>
      </c>
      <c r="V1753" s="7">
        <f t="shared" si="396"/>
        <v>4284795231.4834909</v>
      </c>
    </row>
    <row r="1754" spans="1:22" x14ac:dyDescent="0.25">
      <c r="A1754" s="5">
        <f t="shared" si="387"/>
        <v>2008</v>
      </c>
      <c r="B1754" s="6">
        <f t="shared" si="390"/>
        <v>39694</v>
      </c>
      <c r="C1754" s="7">
        <f>MAX(SUMIFS('Filing Data'!$V:$V,'Filing Data'!$D:$D,'Benchmark Value'!$B1754),C1753)</f>
        <v>4294961795.9930625</v>
      </c>
      <c r="D1754" s="7">
        <f>SUMIFS('Filing Data'!$Z:$Z,'Filing Data'!$D:$D,'Benchmark Value'!$B1754)</f>
        <v>0</v>
      </c>
      <c r="E1754" s="16">
        <f t="shared" si="391"/>
        <v>-115500880.00911279</v>
      </c>
      <c r="F1754" s="10">
        <f>SUM(D$11:D1753)</f>
        <v>-107051256.94487154</v>
      </c>
      <c r="G1754" s="10">
        <f t="shared" si="384"/>
        <v>366</v>
      </c>
      <c r="H1754" s="7">
        <f t="shared" si="392"/>
        <v>-315576.17488828633</v>
      </c>
      <c r="I1754" s="16">
        <f>SUMIFS('Filing Data'!$X:$X,'Filing Data'!$D:$D,'Benchmark Value'!$B1754)</f>
        <v>0</v>
      </c>
      <c r="J1754" s="16">
        <f t="shared" si="388"/>
        <v>141156307.4039984</v>
      </c>
      <c r="K1754" s="10">
        <f>SUM(I$11:I1753)</f>
        <v>200197540.60438377</v>
      </c>
      <c r="L1754" s="27">
        <f t="shared" si="385"/>
        <v>366</v>
      </c>
      <c r="M1754" s="7">
        <f t="shared" si="393"/>
        <v>385672.97104917595</v>
      </c>
      <c r="N1754" s="7">
        <f>IF(ISNA(VLOOKUP(B1754,'Distribution Data'!$G:$H,2,FALSE)),0,VLOOKUP(B1754,'Distribution Data'!$G:$H,2,FALSE))</f>
        <v>0</v>
      </c>
      <c r="O1754" s="16">
        <f>IF(ISNA(INDEX($C1753:$C$3618,MATCH(TRUE,INDEX($C1753:$C$3618&lt;&gt;$C1753,0),0))), O1753, INDEX($C1753:$C$3618,MATCH(TRUE,INDEX($C1753:$C$3618&lt;&gt;$C1753,0),0)))</f>
        <v>4494727460.9229727</v>
      </c>
      <c r="P1754" s="16">
        <f t="shared" si="383"/>
        <v>4294961795.9930625</v>
      </c>
      <c r="Q1754" s="27">
        <f t="shared" si="389"/>
        <v>42</v>
      </c>
      <c r="R1754" s="7">
        <f t="shared" si="394"/>
        <v>4756325.355474052</v>
      </c>
      <c r="S1754" s="7">
        <f t="shared" si="386"/>
        <v>4055076.2095365901</v>
      </c>
      <c r="T1754" s="5">
        <f>VLOOKUP($B1754,'Benchmark Data'!$A:$B,2,FALSE)</f>
        <v>16.37</v>
      </c>
      <c r="U1754" s="12">
        <f t="shared" si="395"/>
        <v>1.6010194194160617E-2</v>
      </c>
      <c r="V1754" s="7">
        <f t="shared" si="396"/>
        <v>4358002806.7734566</v>
      </c>
    </row>
    <row r="1755" spans="1:22" x14ac:dyDescent="0.25">
      <c r="A1755" s="5">
        <f t="shared" si="387"/>
        <v>2008</v>
      </c>
      <c r="B1755" s="6">
        <f t="shared" si="390"/>
        <v>39695</v>
      </c>
      <c r="C1755" s="7">
        <f>MAX(SUMIFS('Filing Data'!$V:$V,'Filing Data'!$D:$D,'Benchmark Value'!$B1755),C1754)</f>
        <v>4294961795.9930625</v>
      </c>
      <c r="D1755" s="7">
        <f>SUMIFS('Filing Data'!$Z:$Z,'Filing Data'!$D:$D,'Benchmark Value'!$B1755)</f>
        <v>0</v>
      </c>
      <c r="E1755" s="16">
        <f t="shared" si="391"/>
        <v>-115500880.00911279</v>
      </c>
      <c r="F1755" s="10">
        <f>SUM(D$11:D1754)</f>
        <v>-107051256.94487154</v>
      </c>
      <c r="G1755" s="10">
        <f t="shared" si="384"/>
        <v>366</v>
      </c>
      <c r="H1755" s="7">
        <f t="shared" si="392"/>
        <v>-315576.17488828633</v>
      </c>
      <c r="I1755" s="16">
        <f>SUMIFS('Filing Data'!$X:$X,'Filing Data'!$D:$D,'Benchmark Value'!$B1755)</f>
        <v>0</v>
      </c>
      <c r="J1755" s="16">
        <f t="shared" si="388"/>
        <v>141156307.4039984</v>
      </c>
      <c r="K1755" s="10">
        <f>SUM(I$11:I1754)</f>
        <v>200197540.60438377</v>
      </c>
      <c r="L1755" s="27">
        <f t="shared" si="385"/>
        <v>366</v>
      </c>
      <c r="M1755" s="7">
        <f t="shared" si="393"/>
        <v>385672.97104917595</v>
      </c>
      <c r="N1755" s="7">
        <f>IF(ISNA(VLOOKUP(B1755,'Distribution Data'!$G:$H,2,FALSE)),0,VLOOKUP(B1755,'Distribution Data'!$G:$H,2,FALSE))</f>
        <v>0</v>
      </c>
      <c r="O1755" s="16">
        <f>IF(ISNA(INDEX($C1754:$C$3618,MATCH(TRUE,INDEX($C1754:$C$3618&lt;&gt;$C1754,0),0))), O1754, INDEX($C1754:$C$3618,MATCH(TRUE,INDEX($C1754:$C$3618&lt;&gt;$C1754,0),0)))</f>
        <v>4494727460.9229727</v>
      </c>
      <c r="P1755" s="16">
        <f t="shared" si="383"/>
        <v>4294961795.9930625</v>
      </c>
      <c r="Q1755" s="27">
        <f t="shared" si="389"/>
        <v>42</v>
      </c>
      <c r="R1755" s="7">
        <f t="shared" si="394"/>
        <v>4756325.355474052</v>
      </c>
      <c r="S1755" s="7">
        <f t="shared" si="386"/>
        <v>4055076.2095365901</v>
      </c>
      <c r="T1755" s="5">
        <f>VLOOKUP($B1755,'Benchmark Data'!$A:$B,2,FALSE)</f>
        <v>15.89</v>
      </c>
      <c r="U1755" s="12">
        <f t="shared" si="395"/>
        <v>-2.9760410834418945E-2</v>
      </c>
      <c r="V1755" s="7">
        <f t="shared" si="396"/>
        <v>4234272828.172287</v>
      </c>
    </row>
    <row r="1756" spans="1:22" x14ac:dyDescent="0.25">
      <c r="A1756" s="5">
        <f t="shared" si="387"/>
        <v>2008</v>
      </c>
      <c r="B1756" s="6">
        <f t="shared" si="390"/>
        <v>39696</v>
      </c>
      <c r="C1756" s="7">
        <f>MAX(SUMIFS('Filing Data'!$V:$V,'Filing Data'!$D:$D,'Benchmark Value'!$B1756),C1755)</f>
        <v>4294961795.9930625</v>
      </c>
      <c r="D1756" s="7">
        <f>SUMIFS('Filing Data'!$Z:$Z,'Filing Data'!$D:$D,'Benchmark Value'!$B1756)</f>
        <v>0</v>
      </c>
      <c r="E1756" s="16">
        <f t="shared" si="391"/>
        <v>-115500880.00911279</v>
      </c>
      <c r="F1756" s="10">
        <f>SUM(D$11:D1755)</f>
        <v>-107051256.94487154</v>
      </c>
      <c r="G1756" s="10">
        <f t="shared" si="384"/>
        <v>366</v>
      </c>
      <c r="H1756" s="7">
        <f t="shared" si="392"/>
        <v>-315576.17488828633</v>
      </c>
      <c r="I1756" s="16">
        <f>SUMIFS('Filing Data'!$X:$X,'Filing Data'!$D:$D,'Benchmark Value'!$B1756)</f>
        <v>0</v>
      </c>
      <c r="J1756" s="16">
        <f t="shared" si="388"/>
        <v>141156307.4039984</v>
      </c>
      <c r="K1756" s="10">
        <f>SUM(I$11:I1755)</f>
        <v>200197540.60438377</v>
      </c>
      <c r="L1756" s="27">
        <f t="shared" si="385"/>
        <v>366</v>
      </c>
      <c r="M1756" s="7">
        <f t="shared" si="393"/>
        <v>385672.97104917595</v>
      </c>
      <c r="N1756" s="7">
        <f>IF(ISNA(VLOOKUP(B1756,'Distribution Data'!$G:$H,2,FALSE)),0,VLOOKUP(B1756,'Distribution Data'!$G:$H,2,FALSE))</f>
        <v>0</v>
      </c>
      <c r="O1756" s="16">
        <f>IF(ISNA(INDEX($C1755:$C$3618,MATCH(TRUE,INDEX($C1755:$C$3618&lt;&gt;$C1755,0),0))), O1755, INDEX($C1755:$C$3618,MATCH(TRUE,INDEX($C1755:$C$3618&lt;&gt;$C1755,0),0)))</f>
        <v>4494727460.9229727</v>
      </c>
      <c r="P1756" s="16">
        <f t="shared" si="383"/>
        <v>4294961795.9930625</v>
      </c>
      <c r="Q1756" s="27">
        <f t="shared" si="389"/>
        <v>42</v>
      </c>
      <c r="R1756" s="7">
        <f t="shared" si="394"/>
        <v>4756325.355474052</v>
      </c>
      <c r="S1756" s="7">
        <f t="shared" si="386"/>
        <v>4055076.2095365901</v>
      </c>
      <c r="T1756" s="5">
        <f>VLOOKUP($B1756,'Benchmark Data'!$A:$B,2,FALSE)</f>
        <v>15.92</v>
      </c>
      <c r="U1756" s="12">
        <f t="shared" si="395"/>
        <v>1.8861998676122948E-3</v>
      </c>
      <c r="V1756" s="7">
        <f t="shared" si="396"/>
        <v>4246322126.209713</v>
      </c>
    </row>
    <row r="1757" spans="1:22" x14ac:dyDescent="0.25">
      <c r="A1757" s="5">
        <f t="shared" si="387"/>
        <v>2008</v>
      </c>
      <c r="B1757" s="6">
        <f t="shared" si="390"/>
        <v>39697</v>
      </c>
      <c r="C1757" s="7">
        <f>MAX(SUMIFS('Filing Data'!$V:$V,'Filing Data'!$D:$D,'Benchmark Value'!$B1757),C1756)</f>
        <v>4294961795.9930625</v>
      </c>
      <c r="D1757" s="7">
        <f>SUMIFS('Filing Data'!$Z:$Z,'Filing Data'!$D:$D,'Benchmark Value'!$B1757)</f>
        <v>0</v>
      </c>
      <c r="E1757" s="16">
        <f t="shared" si="391"/>
        <v>-115500880.00911279</v>
      </c>
      <c r="F1757" s="10">
        <f>SUM(D$11:D1756)</f>
        <v>-107051256.94487154</v>
      </c>
      <c r="G1757" s="10">
        <f t="shared" si="384"/>
        <v>366</v>
      </c>
      <c r="H1757" s="7">
        <f t="shared" si="392"/>
        <v>-315576.17488828633</v>
      </c>
      <c r="I1757" s="16">
        <f>SUMIFS('Filing Data'!$X:$X,'Filing Data'!$D:$D,'Benchmark Value'!$B1757)</f>
        <v>0</v>
      </c>
      <c r="J1757" s="16">
        <f t="shared" si="388"/>
        <v>141156307.4039984</v>
      </c>
      <c r="K1757" s="10">
        <f>SUM(I$11:I1756)</f>
        <v>200197540.60438377</v>
      </c>
      <c r="L1757" s="27">
        <f t="shared" si="385"/>
        <v>366</v>
      </c>
      <c r="M1757" s="7">
        <f t="shared" si="393"/>
        <v>385672.97104917595</v>
      </c>
      <c r="N1757" s="7">
        <f>IF(ISNA(VLOOKUP(B1757,'Distribution Data'!$G:$H,2,FALSE)),0,VLOOKUP(B1757,'Distribution Data'!$G:$H,2,FALSE))</f>
        <v>0</v>
      </c>
      <c r="O1757" s="16">
        <f>IF(ISNA(INDEX($C1756:$C$3618,MATCH(TRUE,INDEX($C1756:$C$3618&lt;&gt;$C1756,0),0))), O1756, INDEX($C1756:$C$3618,MATCH(TRUE,INDEX($C1756:$C$3618&lt;&gt;$C1756,0),0)))</f>
        <v>4494727460.9229727</v>
      </c>
      <c r="P1757" s="16">
        <f t="shared" si="383"/>
        <v>4294961795.9930625</v>
      </c>
      <c r="Q1757" s="27">
        <f t="shared" si="389"/>
        <v>42</v>
      </c>
      <c r="R1757" s="7">
        <f t="shared" si="394"/>
        <v>4756325.355474052</v>
      </c>
      <c r="S1757" s="7">
        <f t="shared" si="386"/>
        <v>4055076.2095365901</v>
      </c>
      <c r="T1757" s="5">
        <f>VLOOKUP($B1757,'Benchmark Data'!$A:$B,2,FALSE)</f>
        <v>15.92</v>
      </c>
      <c r="U1757" s="12">
        <f t="shared" si="395"/>
        <v>0</v>
      </c>
      <c r="V1757" s="7">
        <f t="shared" si="396"/>
        <v>4250377202.4192495</v>
      </c>
    </row>
    <row r="1758" spans="1:22" x14ac:dyDescent="0.25">
      <c r="A1758" s="5">
        <f t="shared" si="387"/>
        <v>2008</v>
      </c>
      <c r="B1758" s="6">
        <f t="shared" si="390"/>
        <v>39698</v>
      </c>
      <c r="C1758" s="7">
        <f>MAX(SUMIFS('Filing Data'!$V:$V,'Filing Data'!$D:$D,'Benchmark Value'!$B1758),C1757)</f>
        <v>4294961795.9930625</v>
      </c>
      <c r="D1758" s="7">
        <f>SUMIFS('Filing Data'!$Z:$Z,'Filing Data'!$D:$D,'Benchmark Value'!$B1758)</f>
        <v>0</v>
      </c>
      <c r="E1758" s="16">
        <f t="shared" si="391"/>
        <v>-115500880.00911279</v>
      </c>
      <c r="F1758" s="10">
        <f>SUM(D$11:D1757)</f>
        <v>-107051256.94487154</v>
      </c>
      <c r="G1758" s="10">
        <f t="shared" si="384"/>
        <v>366</v>
      </c>
      <c r="H1758" s="7">
        <f t="shared" si="392"/>
        <v>-315576.17488828633</v>
      </c>
      <c r="I1758" s="16">
        <f>SUMIFS('Filing Data'!$X:$X,'Filing Data'!$D:$D,'Benchmark Value'!$B1758)</f>
        <v>0</v>
      </c>
      <c r="J1758" s="16">
        <f t="shared" si="388"/>
        <v>141156307.4039984</v>
      </c>
      <c r="K1758" s="10">
        <f>SUM(I$11:I1757)</f>
        <v>200197540.60438377</v>
      </c>
      <c r="L1758" s="27">
        <f t="shared" si="385"/>
        <v>366</v>
      </c>
      <c r="M1758" s="7">
        <f t="shared" si="393"/>
        <v>385672.97104917595</v>
      </c>
      <c r="N1758" s="7">
        <f>IF(ISNA(VLOOKUP(B1758,'Distribution Data'!$G:$H,2,FALSE)),0,VLOOKUP(B1758,'Distribution Data'!$G:$H,2,FALSE))</f>
        <v>0</v>
      </c>
      <c r="O1758" s="16">
        <f>IF(ISNA(INDEX($C1757:$C$3618,MATCH(TRUE,INDEX($C1757:$C$3618&lt;&gt;$C1757,0),0))), O1757, INDEX($C1757:$C$3618,MATCH(TRUE,INDEX($C1757:$C$3618&lt;&gt;$C1757,0),0)))</f>
        <v>4494727460.9229727</v>
      </c>
      <c r="P1758" s="16">
        <f t="shared" si="383"/>
        <v>4294961795.9930625</v>
      </c>
      <c r="Q1758" s="27">
        <f t="shared" si="389"/>
        <v>42</v>
      </c>
      <c r="R1758" s="7">
        <f t="shared" si="394"/>
        <v>4756325.355474052</v>
      </c>
      <c r="S1758" s="7">
        <f t="shared" si="386"/>
        <v>4055076.2095365901</v>
      </c>
      <c r="T1758" s="5">
        <f>VLOOKUP($B1758,'Benchmark Data'!$A:$B,2,FALSE)</f>
        <v>15.92</v>
      </c>
      <c r="U1758" s="12">
        <f t="shared" si="395"/>
        <v>0</v>
      </c>
      <c r="V1758" s="7">
        <f t="shared" si="396"/>
        <v>4254432278.6287861</v>
      </c>
    </row>
    <row r="1759" spans="1:22" x14ac:dyDescent="0.25">
      <c r="A1759" s="5">
        <f t="shared" si="387"/>
        <v>2008</v>
      </c>
      <c r="B1759" s="6">
        <f t="shared" si="390"/>
        <v>39699</v>
      </c>
      <c r="C1759" s="7">
        <f>MAX(SUMIFS('Filing Data'!$V:$V,'Filing Data'!$D:$D,'Benchmark Value'!$B1759),C1758)</f>
        <v>4294961795.9930625</v>
      </c>
      <c r="D1759" s="7">
        <f>SUMIFS('Filing Data'!$Z:$Z,'Filing Data'!$D:$D,'Benchmark Value'!$B1759)</f>
        <v>0</v>
      </c>
      <c r="E1759" s="16">
        <f t="shared" si="391"/>
        <v>-115500880.00911279</v>
      </c>
      <c r="F1759" s="10">
        <f>SUM(D$11:D1758)</f>
        <v>-107051256.94487154</v>
      </c>
      <c r="G1759" s="10">
        <f t="shared" si="384"/>
        <v>366</v>
      </c>
      <c r="H1759" s="7">
        <f t="shared" si="392"/>
        <v>-315576.17488828633</v>
      </c>
      <c r="I1759" s="16">
        <f>SUMIFS('Filing Data'!$X:$X,'Filing Data'!$D:$D,'Benchmark Value'!$B1759)</f>
        <v>0</v>
      </c>
      <c r="J1759" s="16">
        <f t="shared" si="388"/>
        <v>141156307.4039984</v>
      </c>
      <c r="K1759" s="10">
        <f>SUM(I$11:I1758)</f>
        <v>200197540.60438377</v>
      </c>
      <c r="L1759" s="27">
        <f t="shared" si="385"/>
        <v>366</v>
      </c>
      <c r="M1759" s="7">
        <f t="shared" si="393"/>
        <v>385672.97104917595</v>
      </c>
      <c r="N1759" s="7">
        <f>IF(ISNA(VLOOKUP(B1759,'Distribution Data'!$G:$H,2,FALSE)),0,VLOOKUP(B1759,'Distribution Data'!$G:$H,2,FALSE))</f>
        <v>0</v>
      </c>
      <c r="O1759" s="16">
        <f>IF(ISNA(INDEX($C1758:$C$3618,MATCH(TRUE,INDEX($C1758:$C$3618&lt;&gt;$C1758,0),0))), O1758, INDEX($C1758:$C$3618,MATCH(TRUE,INDEX($C1758:$C$3618&lt;&gt;$C1758,0),0)))</f>
        <v>4494727460.9229727</v>
      </c>
      <c r="P1759" s="16">
        <f t="shared" si="383"/>
        <v>4294961795.9930625</v>
      </c>
      <c r="Q1759" s="27">
        <f t="shared" si="389"/>
        <v>42</v>
      </c>
      <c r="R1759" s="7">
        <f t="shared" si="394"/>
        <v>4756325.355474052</v>
      </c>
      <c r="S1759" s="7">
        <f t="shared" si="386"/>
        <v>4055076.2095365901</v>
      </c>
      <c r="T1759" s="5">
        <f>VLOOKUP($B1759,'Benchmark Data'!$A:$B,2,FALSE)</f>
        <v>16.62</v>
      </c>
      <c r="U1759" s="12">
        <f t="shared" si="395"/>
        <v>4.3030609011065278E-2</v>
      </c>
      <c r="V1759" s="7">
        <f t="shared" si="396"/>
        <v>4445554100.7579308</v>
      </c>
    </row>
    <row r="1760" spans="1:22" x14ac:dyDescent="0.25">
      <c r="A1760" s="5">
        <f t="shared" si="387"/>
        <v>2008</v>
      </c>
      <c r="B1760" s="6">
        <f t="shared" si="390"/>
        <v>39700</v>
      </c>
      <c r="C1760" s="7">
        <f>MAX(SUMIFS('Filing Data'!$V:$V,'Filing Data'!$D:$D,'Benchmark Value'!$B1760),C1759)</f>
        <v>4294961795.9930625</v>
      </c>
      <c r="D1760" s="7">
        <f>SUMIFS('Filing Data'!$Z:$Z,'Filing Data'!$D:$D,'Benchmark Value'!$B1760)</f>
        <v>0</v>
      </c>
      <c r="E1760" s="16">
        <f t="shared" si="391"/>
        <v>-115500880.00911279</v>
      </c>
      <c r="F1760" s="10">
        <f>SUM(D$11:D1759)</f>
        <v>-107051256.94487154</v>
      </c>
      <c r="G1760" s="10">
        <f t="shared" si="384"/>
        <v>366</v>
      </c>
      <c r="H1760" s="7">
        <f t="shared" si="392"/>
        <v>-315576.17488828633</v>
      </c>
      <c r="I1760" s="16">
        <f>SUMIFS('Filing Data'!$X:$X,'Filing Data'!$D:$D,'Benchmark Value'!$B1760)</f>
        <v>0</v>
      </c>
      <c r="J1760" s="16">
        <f t="shared" si="388"/>
        <v>141156307.4039984</v>
      </c>
      <c r="K1760" s="10">
        <f>SUM(I$11:I1759)</f>
        <v>200197540.60438377</v>
      </c>
      <c r="L1760" s="27">
        <f t="shared" si="385"/>
        <v>366</v>
      </c>
      <c r="M1760" s="7">
        <f t="shared" si="393"/>
        <v>385672.97104917595</v>
      </c>
      <c r="N1760" s="7">
        <f>IF(ISNA(VLOOKUP(B1760,'Distribution Data'!$G:$H,2,FALSE)),0,VLOOKUP(B1760,'Distribution Data'!$G:$H,2,FALSE))</f>
        <v>0</v>
      </c>
      <c r="O1760" s="16">
        <f>IF(ISNA(INDEX($C1759:$C$3618,MATCH(TRUE,INDEX($C1759:$C$3618&lt;&gt;$C1759,0),0))), O1759, INDEX($C1759:$C$3618,MATCH(TRUE,INDEX($C1759:$C$3618&lt;&gt;$C1759,0),0)))</f>
        <v>4494727460.9229727</v>
      </c>
      <c r="P1760" s="16">
        <f t="shared" si="383"/>
        <v>4294961795.9930625</v>
      </c>
      <c r="Q1760" s="27">
        <f t="shared" si="389"/>
        <v>42</v>
      </c>
      <c r="R1760" s="7">
        <f t="shared" si="394"/>
        <v>4756325.355474052</v>
      </c>
      <c r="S1760" s="7">
        <f t="shared" si="386"/>
        <v>4055076.2095365901</v>
      </c>
      <c r="T1760" s="5">
        <f>VLOOKUP($B1760,'Benchmark Data'!$A:$B,2,FALSE)</f>
        <v>15.95</v>
      </c>
      <c r="U1760" s="12">
        <f t="shared" si="395"/>
        <v>-4.1147960196448612E-2</v>
      </c>
      <c r="V1760" s="7">
        <f t="shared" si="396"/>
        <v>4270396105.5169368</v>
      </c>
    </row>
    <row r="1761" spans="1:22" x14ac:dyDescent="0.25">
      <c r="A1761" s="5">
        <f t="shared" si="387"/>
        <v>2008</v>
      </c>
      <c r="B1761" s="6">
        <f t="shared" si="390"/>
        <v>39701</v>
      </c>
      <c r="C1761" s="7">
        <f>MAX(SUMIFS('Filing Data'!$V:$V,'Filing Data'!$D:$D,'Benchmark Value'!$B1761),C1760)</f>
        <v>4294961795.9930625</v>
      </c>
      <c r="D1761" s="7">
        <f>SUMIFS('Filing Data'!$Z:$Z,'Filing Data'!$D:$D,'Benchmark Value'!$B1761)</f>
        <v>0</v>
      </c>
      <c r="E1761" s="16">
        <f t="shared" si="391"/>
        <v>-115500880.00911279</v>
      </c>
      <c r="F1761" s="10">
        <f>SUM(D$11:D1760)</f>
        <v>-107051256.94487154</v>
      </c>
      <c r="G1761" s="10">
        <f t="shared" si="384"/>
        <v>366</v>
      </c>
      <c r="H1761" s="7">
        <f t="shared" si="392"/>
        <v>-315576.17488828633</v>
      </c>
      <c r="I1761" s="16">
        <f>SUMIFS('Filing Data'!$X:$X,'Filing Data'!$D:$D,'Benchmark Value'!$B1761)</f>
        <v>0</v>
      </c>
      <c r="J1761" s="16">
        <f t="shared" si="388"/>
        <v>141156307.4039984</v>
      </c>
      <c r="K1761" s="10">
        <f>SUM(I$11:I1760)</f>
        <v>200197540.60438377</v>
      </c>
      <c r="L1761" s="27">
        <f t="shared" si="385"/>
        <v>366</v>
      </c>
      <c r="M1761" s="7">
        <f t="shared" si="393"/>
        <v>385672.97104917595</v>
      </c>
      <c r="N1761" s="7">
        <f>IF(ISNA(VLOOKUP(B1761,'Distribution Data'!$G:$H,2,FALSE)),0,VLOOKUP(B1761,'Distribution Data'!$G:$H,2,FALSE))</f>
        <v>0</v>
      </c>
      <c r="O1761" s="16">
        <f>IF(ISNA(INDEX($C1760:$C$3618,MATCH(TRUE,INDEX($C1760:$C$3618&lt;&gt;$C1760,0),0))), O1760, INDEX($C1760:$C$3618,MATCH(TRUE,INDEX($C1760:$C$3618&lt;&gt;$C1760,0),0)))</f>
        <v>4494727460.9229727</v>
      </c>
      <c r="P1761" s="16">
        <f t="shared" si="383"/>
        <v>4294961795.9930625</v>
      </c>
      <c r="Q1761" s="27">
        <f t="shared" si="389"/>
        <v>42</v>
      </c>
      <c r="R1761" s="7">
        <f t="shared" si="394"/>
        <v>4756325.355474052</v>
      </c>
      <c r="S1761" s="7">
        <f t="shared" si="386"/>
        <v>4055076.2095365901</v>
      </c>
      <c r="T1761" s="5">
        <f>VLOOKUP($B1761,'Benchmark Data'!$A:$B,2,FALSE)</f>
        <v>16.04</v>
      </c>
      <c r="U1761" s="12">
        <f t="shared" si="395"/>
        <v>5.6267732075149105E-3</v>
      </c>
      <c r="V1761" s="7">
        <f t="shared" si="396"/>
        <v>4298547460.6917734</v>
      </c>
    </row>
    <row r="1762" spans="1:22" x14ac:dyDescent="0.25">
      <c r="A1762" s="5">
        <f t="shared" si="387"/>
        <v>2008</v>
      </c>
      <c r="B1762" s="6">
        <f t="shared" si="390"/>
        <v>39702</v>
      </c>
      <c r="C1762" s="7">
        <f>MAX(SUMIFS('Filing Data'!$V:$V,'Filing Data'!$D:$D,'Benchmark Value'!$B1762),C1761)</f>
        <v>4294961795.9930625</v>
      </c>
      <c r="D1762" s="7">
        <f>SUMIFS('Filing Data'!$Z:$Z,'Filing Data'!$D:$D,'Benchmark Value'!$B1762)</f>
        <v>0</v>
      </c>
      <c r="E1762" s="16">
        <f t="shared" si="391"/>
        <v>-115500880.00911279</v>
      </c>
      <c r="F1762" s="10">
        <f>SUM(D$11:D1761)</f>
        <v>-107051256.94487154</v>
      </c>
      <c r="G1762" s="10">
        <f t="shared" si="384"/>
        <v>366</v>
      </c>
      <c r="H1762" s="7">
        <f t="shared" si="392"/>
        <v>-315576.17488828633</v>
      </c>
      <c r="I1762" s="16">
        <f>SUMIFS('Filing Data'!$X:$X,'Filing Data'!$D:$D,'Benchmark Value'!$B1762)</f>
        <v>0</v>
      </c>
      <c r="J1762" s="16">
        <f t="shared" si="388"/>
        <v>141156307.4039984</v>
      </c>
      <c r="K1762" s="10">
        <f>SUM(I$11:I1761)</f>
        <v>200197540.60438377</v>
      </c>
      <c r="L1762" s="27">
        <f t="shared" si="385"/>
        <v>366</v>
      </c>
      <c r="M1762" s="7">
        <f t="shared" si="393"/>
        <v>385672.97104917595</v>
      </c>
      <c r="N1762" s="7">
        <f>IF(ISNA(VLOOKUP(B1762,'Distribution Data'!$G:$H,2,FALSE)),0,VLOOKUP(B1762,'Distribution Data'!$G:$H,2,FALSE))</f>
        <v>0</v>
      </c>
      <c r="O1762" s="16">
        <f>IF(ISNA(INDEX($C1761:$C$3618,MATCH(TRUE,INDEX($C1761:$C$3618&lt;&gt;$C1761,0),0))), O1761, INDEX($C1761:$C$3618,MATCH(TRUE,INDEX($C1761:$C$3618&lt;&gt;$C1761,0),0)))</f>
        <v>4494727460.9229727</v>
      </c>
      <c r="P1762" s="16">
        <f t="shared" si="383"/>
        <v>4294961795.9930625</v>
      </c>
      <c r="Q1762" s="27">
        <f t="shared" si="389"/>
        <v>42</v>
      </c>
      <c r="R1762" s="7">
        <f t="shared" si="394"/>
        <v>4756325.355474052</v>
      </c>
      <c r="S1762" s="7">
        <f t="shared" si="386"/>
        <v>4055076.2095365901</v>
      </c>
      <c r="T1762" s="5">
        <f>VLOOKUP($B1762,'Benchmark Data'!$A:$B,2,FALSE)</f>
        <v>16.16</v>
      </c>
      <c r="U1762" s="12">
        <f t="shared" si="395"/>
        <v>7.4534506545809722E-3</v>
      </c>
      <c r="V1762" s="7">
        <f t="shared" si="396"/>
        <v>4334761246.0835428</v>
      </c>
    </row>
    <row r="1763" spans="1:22" x14ac:dyDescent="0.25">
      <c r="A1763" s="5">
        <f t="shared" si="387"/>
        <v>2008</v>
      </c>
      <c r="B1763" s="6">
        <f t="shared" si="390"/>
        <v>39703</v>
      </c>
      <c r="C1763" s="7">
        <f>MAX(SUMIFS('Filing Data'!$V:$V,'Filing Data'!$D:$D,'Benchmark Value'!$B1763),C1762)</f>
        <v>4294961795.9930625</v>
      </c>
      <c r="D1763" s="7">
        <f>SUMIFS('Filing Data'!$Z:$Z,'Filing Data'!$D:$D,'Benchmark Value'!$B1763)</f>
        <v>0</v>
      </c>
      <c r="E1763" s="16">
        <f t="shared" si="391"/>
        <v>-115500880.00911279</v>
      </c>
      <c r="F1763" s="10">
        <f>SUM(D$11:D1762)</f>
        <v>-107051256.94487154</v>
      </c>
      <c r="G1763" s="10">
        <f t="shared" si="384"/>
        <v>366</v>
      </c>
      <c r="H1763" s="7">
        <f t="shared" si="392"/>
        <v>-315576.17488828633</v>
      </c>
      <c r="I1763" s="16">
        <f>SUMIFS('Filing Data'!$X:$X,'Filing Data'!$D:$D,'Benchmark Value'!$B1763)</f>
        <v>0</v>
      </c>
      <c r="J1763" s="16">
        <f t="shared" si="388"/>
        <v>141156307.4039984</v>
      </c>
      <c r="K1763" s="10">
        <f>SUM(I$11:I1762)</f>
        <v>200197540.60438377</v>
      </c>
      <c r="L1763" s="27">
        <f t="shared" si="385"/>
        <v>366</v>
      </c>
      <c r="M1763" s="7">
        <f t="shared" si="393"/>
        <v>385672.97104917595</v>
      </c>
      <c r="N1763" s="7">
        <f>IF(ISNA(VLOOKUP(B1763,'Distribution Data'!$G:$H,2,FALSE)),0,VLOOKUP(B1763,'Distribution Data'!$G:$H,2,FALSE))</f>
        <v>0</v>
      </c>
      <c r="O1763" s="16">
        <f>IF(ISNA(INDEX($C1762:$C$3618,MATCH(TRUE,INDEX($C1762:$C$3618&lt;&gt;$C1762,0),0))), O1762, INDEX($C1762:$C$3618,MATCH(TRUE,INDEX($C1762:$C$3618&lt;&gt;$C1762,0),0)))</f>
        <v>4494727460.9229727</v>
      </c>
      <c r="P1763" s="16">
        <f t="shared" si="383"/>
        <v>4294961795.9930625</v>
      </c>
      <c r="Q1763" s="27">
        <f t="shared" si="389"/>
        <v>42</v>
      </c>
      <c r="R1763" s="7">
        <f t="shared" si="394"/>
        <v>4756325.355474052</v>
      </c>
      <c r="S1763" s="7">
        <f t="shared" si="386"/>
        <v>4055076.2095365901</v>
      </c>
      <c r="T1763" s="5">
        <f>VLOOKUP($B1763,'Benchmark Data'!$A:$B,2,FALSE)</f>
        <v>16.36</v>
      </c>
      <c r="U1763" s="12">
        <f t="shared" si="395"/>
        <v>1.2300278081651687E-2</v>
      </c>
      <c r="V1763" s="7">
        <f t="shared" si="396"/>
        <v>4392464357.5168858</v>
      </c>
    </row>
    <row r="1764" spans="1:22" x14ac:dyDescent="0.25">
      <c r="A1764" s="5">
        <f t="shared" si="387"/>
        <v>2008</v>
      </c>
      <c r="B1764" s="6">
        <f t="shared" si="390"/>
        <v>39704</v>
      </c>
      <c r="C1764" s="7">
        <f>MAX(SUMIFS('Filing Data'!$V:$V,'Filing Data'!$D:$D,'Benchmark Value'!$B1764),C1763)</f>
        <v>4294961795.9930625</v>
      </c>
      <c r="D1764" s="7">
        <f>SUMIFS('Filing Data'!$Z:$Z,'Filing Data'!$D:$D,'Benchmark Value'!$B1764)</f>
        <v>0</v>
      </c>
      <c r="E1764" s="16">
        <f t="shared" si="391"/>
        <v>-115500880.00911279</v>
      </c>
      <c r="F1764" s="10">
        <f>SUM(D$11:D1763)</f>
        <v>-107051256.94487154</v>
      </c>
      <c r="G1764" s="10">
        <f t="shared" si="384"/>
        <v>366</v>
      </c>
      <c r="H1764" s="7">
        <f t="shared" si="392"/>
        <v>-315576.17488828633</v>
      </c>
      <c r="I1764" s="16">
        <f>SUMIFS('Filing Data'!$X:$X,'Filing Data'!$D:$D,'Benchmark Value'!$B1764)</f>
        <v>0</v>
      </c>
      <c r="J1764" s="16">
        <f t="shared" si="388"/>
        <v>141156307.4039984</v>
      </c>
      <c r="K1764" s="10">
        <f>SUM(I$11:I1763)</f>
        <v>200197540.60438377</v>
      </c>
      <c r="L1764" s="27">
        <f t="shared" si="385"/>
        <v>366</v>
      </c>
      <c r="M1764" s="7">
        <f t="shared" si="393"/>
        <v>385672.97104917595</v>
      </c>
      <c r="N1764" s="7">
        <f>IF(ISNA(VLOOKUP(B1764,'Distribution Data'!$G:$H,2,FALSE)),0,VLOOKUP(B1764,'Distribution Data'!$G:$H,2,FALSE))</f>
        <v>0</v>
      </c>
      <c r="O1764" s="16">
        <f>IF(ISNA(INDEX($C1763:$C$3618,MATCH(TRUE,INDEX($C1763:$C$3618&lt;&gt;$C1763,0),0))), O1763, INDEX($C1763:$C$3618,MATCH(TRUE,INDEX($C1763:$C$3618&lt;&gt;$C1763,0),0)))</f>
        <v>4494727460.9229727</v>
      </c>
      <c r="P1764" s="16">
        <f t="shared" si="383"/>
        <v>4294961795.9930625</v>
      </c>
      <c r="Q1764" s="27">
        <f t="shared" si="389"/>
        <v>42</v>
      </c>
      <c r="R1764" s="7">
        <f t="shared" si="394"/>
        <v>4756325.355474052</v>
      </c>
      <c r="S1764" s="7">
        <f t="shared" si="386"/>
        <v>4055076.2095365901</v>
      </c>
      <c r="T1764" s="5">
        <f>VLOOKUP($B1764,'Benchmark Data'!$A:$B,2,FALSE)</f>
        <v>16.36</v>
      </c>
      <c r="U1764" s="12">
        <f t="shared" si="395"/>
        <v>0</v>
      </c>
      <c r="V1764" s="7">
        <f t="shared" si="396"/>
        <v>4396519433.7264223</v>
      </c>
    </row>
    <row r="1765" spans="1:22" x14ac:dyDescent="0.25">
      <c r="A1765" s="5">
        <f t="shared" si="387"/>
        <v>2008</v>
      </c>
      <c r="B1765" s="6">
        <f t="shared" si="390"/>
        <v>39705</v>
      </c>
      <c r="C1765" s="7">
        <f>MAX(SUMIFS('Filing Data'!$V:$V,'Filing Data'!$D:$D,'Benchmark Value'!$B1765),C1764)</f>
        <v>4294961795.9930625</v>
      </c>
      <c r="D1765" s="7">
        <f>SUMIFS('Filing Data'!$Z:$Z,'Filing Data'!$D:$D,'Benchmark Value'!$B1765)</f>
        <v>0</v>
      </c>
      <c r="E1765" s="16">
        <f t="shared" si="391"/>
        <v>-115500880.00911279</v>
      </c>
      <c r="F1765" s="10">
        <f>SUM(D$11:D1764)</f>
        <v>-107051256.94487154</v>
      </c>
      <c r="G1765" s="10">
        <f t="shared" si="384"/>
        <v>366</v>
      </c>
      <c r="H1765" s="7">
        <f t="shared" si="392"/>
        <v>-315576.17488828633</v>
      </c>
      <c r="I1765" s="16">
        <f>SUMIFS('Filing Data'!$X:$X,'Filing Data'!$D:$D,'Benchmark Value'!$B1765)</f>
        <v>0</v>
      </c>
      <c r="J1765" s="16">
        <f t="shared" si="388"/>
        <v>141156307.4039984</v>
      </c>
      <c r="K1765" s="10">
        <f>SUM(I$11:I1764)</f>
        <v>200197540.60438377</v>
      </c>
      <c r="L1765" s="27">
        <f t="shared" si="385"/>
        <v>366</v>
      </c>
      <c r="M1765" s="7">
        <f t="shared" si="393"/>
        <v>385672.97104917595</v>
      </c>
      <c r="N1765" s="7">
        <f>IF(ISNA(VLOOKUP(B1765,'Distribution Data'!$G:$H,2,FALSE)),0,VLOOKUP(B1765,'Distribution Data'!$G:$H,2,FALSE))</f>
        <v>0</v>
      </c>
      <c r="O1765" s="16">
        <f>IF(ISNA(INDEX($C1764:$C$3618,MATCH(TRUE,INDEX($C1764:$C$3618&lt;&gt;$C1764,0),0))), O1764, INDEX($C1764:$C$3618,MATCH(TRUE,INDEX($C1764:$C$3618&lt;&gt;$C1764,0),0)))</f>
        <v>4494727460.9229727</v>
      </c>
      <c r="P1765" s="16">
        <f t="shared" si="383"/>
        <v>4294961795.9930625</v>
      </c>
      <c r="Q1765" s="27">
        <f t="shared" si="389"/>
        <v>42</v>
      </c>
      <c r="R1765" s="7">
        <f t="shared" si="394"/>
        <v>4756325.355474052</v>
      </c>
      <c r="S1765" s="7">
        <f t="shared" si="386"/>
        <v>4055076.2095365901</v>
      </c>
      <c r="T1765" s="5">
        <f>VLOOKUP($B1765,'Benchmark Data'!$A:$B,2,FALSE)</f>
        <v>16.36</v>
      </c>
      <c r="U1765" s="12">
        <f t="shared" si="395"/>
        <v>0</v>
      </c>
      <c r="V1765" s="7">
        <f t="shared" si="396"/>
        <v>4400574509.9359589</v>
      </c>
    </row>
    <row r="1766" spans="1:22" x14ac:dyDescent="0.25">
      <c r="A1766" s="5">
        <f t="shared" si="387"/>
        <v>2008</v>
      </c>
      <c r="B1766" s="6">
        <f t="shared" si="390"/>
        <v>39706</v>
      </c>
      <c r="C1766" s="7">
        <f>MAX(SUMIFS('Filing Data'!$V:$V,'Filing Data'!$D:$D,'Benchmark Value'!$B1766),C1765)</f>
        <v>4294961795.9930625</v>
      </c>
      <c r="D1766" s="7">
        <f>SUMIFS('Filing Data'!$Z:$Z,'Filing Data'!$D:$D,'Benchmark Value'!$B1766)</f>
        <v>0</v>
      </c>
      <c r="E1766" s="16">
        <f t="shared" si="391"/>
        <v>-115500880.00911279</v>
      </c>
      <c r="F1766" s="10">
        <f>SUM(D$11:D1765)</f>
        <v>-107051256.94487154</v>
      </c>
      <c r="G1766" s="10">
        <f t="shared" si="384"/>
        <v>366</v>
      </c>
      <c r="H1766" s="7">
        <f t="shared" si="392"/>
        <v>-315576.17488828633</v>
      </c>
      <c r="I1766" s="16">
        <f>SUMIFS('Filing Data'!$X:$X,'Filing Data'!$D:$D,'Benchmark Value'!$B1766)</f>
        <v>0</v>
      </c>
      <c r="J1766" s="16">
        <f t="shared" si="388"/>
        <v>141156307.4039984</v>
      </c>
      <c r="K1766" s="10">
        <f>SUM(I$11:I1765)</f>
        <v>200197540.60438377</v>
      </c>
      <c r="L1766" s="27">
        <f t="shared" si="385"/>
        <v>366</v>
      </c>
      <c r="M1766" s="7">
        <f t="shared" si="393"/>
        <v>385672.97104917595</v>
      </c>
      <c r="N1766" s="7">
        <f>IF(ISNA(VLOOKUP(B1766,'Distribution Data'!$G:$H,2,FALSE)),0,VLOOKUP(B1766,'Distribution Data'!$G:$H,2,FALSE))</f>
        <v>0</v>
      </c>
      <c r="O1766" s="16">
        <f>IF(ISNA(INDEX($C1765:$C$3618,MATCH(TRUE,INDEX($C1765:$C$3618&lt;&gt;$C1765,0),0))), O1765, INDEX($C1765:$C$3618,MATCH(TRUE,INDEX($C1765:$C$3618&lt;&gt;$C1765,0),0)))</f>
        <v>4494727460.9229727</v>
      </c>
      <c r="P1766" s="16">
        <f t="shared" si="383"/>
        <v>4294961795.9930625</v>
      </c>
      <c r="Q1766" s="27">
        <f t="shared" si="389"/>
        <v>42</v>
      </c>
      <c r="R1766" s="7">
        <f t="shared" si="394"/>
        <v>4756325.355474052</v>
      </c>
      <c r="S1766" s="7">
        <f t="shared" si="386"/>
        <v>4055076.2095365901</v>
      </c>
      <c r="T1766" s="5">
        <f>VLOOKUP($B1766,'Benchmark Data'!$A:$B,2,FALSE)</f>
        <v>15.08</v>
      </c>
      <c r="U1766" s="12">
        <f t="shared" si="395"/>
        <v>-8.1469968594790887E-2</v>
      </c>
      <c r="V1766" s="7">
        <f t="shared" si="396"/>
        <v>4060330357.9842472</v>
      </c>
    </row>
    <row r="1767" spans="1:22" x14ac:dyDescent="0.25">
      <c r="A1767" s="5">
        <f t="shared" si="387"/>
        <v>2008</v>
      </c>
      <c r="B1767" s="6">
        <f t="shared" si="390"/>
        <v>39707</v>
      </c>
      <c r="C1767" s="7">
        <f>MAX(SUMIFS('Filing Data'!$V:$V,'Filing Data'!$D:$D,'Benchmark Value'!$B1767),C1766)</f>
        <v>4294961795.9930625</v>
      </c>
      <c r="D1767" s="7">
        <f>SUMIFS('Filing Data'!$Z:$Z,'Filing Data'!$D:$D,'Benchmark Value'!$B1767)</f>
        <v>0</v>
      </c>
      <c r="E1767" s="16">
        <f t="shared" si="391"/>
        <v>-115500880.00911279</v>
      </c>
      <c r="F1767" s="10">
        <f>SUM(D$11:D1766)</f>
        <v>-107051256.94487154</v>
      </c>
      <c r="G1767" s="10">
        <f t="shared" si="384"/>
        <v>366</v>
      </c>
      <c r="H1767" s="7">
        <f t="shared" si="392"/>
        <v>-315576.17488828633</v>
      </c>
      <c r="I1767" s="16">
        <f>SUMIFS('Filing Data'!$X:$X,'Filing Data'!$D:$D,'Benchmark Value'!$B1767)</f>
        <v>0</v>
      </c>
      <c r="J1767" s="16">
        <f t="shared" si="388"/>
        <v>141156307.4039984</v>
      </c>
      <c r="K1767" s="10">
        <f>SUM(I$11:I1766)</f>
        <v>200197540.60438377</v>
      </c>
      <c r="L1767" s="27">
        <f t="shared" si="385"/>
        <v>366</v>
      </c>
      <c r="M1767" s="7">
        <f t="shared" si="393"/>
        <v>385672.97104917595</v>
      </c>
      <c r="N1767" s="7">
        <f>IF(ISNA(VLOOKUP(B1767,'Distribution Data'!$G:$H,2,FALSE)),0,VLOOKUP(B1767,'Distribution Data'!$G:$H,2,FALSE))</f>
        <v>0</v>
      </c>
      <c r="O1767" s="16">
        <f>IF(ISNA(INDEX($C1766:$C$3618,MATCH(TRUE,INDEX($C1766:$C$3618&lt;&gt;$C1766,0),0))), O1766, INDEX($C1766:$C$3618,MATCH(TRUE,INDEX($C1766:$C$3618&lt;&gt;$C1766,0),0)))</f>
        <v>4494727460.9229727</v>
      </c>
      <c r="P1767" s="16">
        <f t="shared" si="383"/>
        <v>4294961795.9930625</v>
      </c>
      <c r="Q1767" s="27">
        <f t="shared" si="389"/>
        <v>42</v>
      </c>
      <c r="R1767" s="7">
        <f t="shared" si="394"/>
        <v>4756325.355474052</v>
      </c>
      <c r="S1767" s="7">
        <f t="shared" si="386"/>
        <v>4055076.2095365901</v>
      </c>
      <c r="T1767" s="5">
        <f>VLOOKUP($B1767,'Benchmark Data'!$A:$B,2,FALSE)</f>
        <v>15.88</v>
      </c>
      <c r="U1767" s="12">
        <f t="shared" si="395"/>
        <v>5.1691093239179718E-2</v>
      </c>
      <c r="V1767" s="7">
        <f t="shared" si="396"/>
        <v>4279787575.2009058</v>
      </c>
    </row>
    <row r="1768" spans="1:22" x14ac:dyDescent="0.25">
      <c r="A1768" s="5">
        <f t="shared" si="387"/>
        <v>2008</v>
      </c>
      <c r="B1768" s="6">
        <f t="shared" si="390"/>
        <v>39708</v>
      </c>
      <c r="C1768" s="7">
        <f>MAX(SUMIFS('Filing Data'!$V:$V,'Filing Data'!$D:$D,'Benchmark Value'!$B1768),C1767)</f>
        <v>4294961795.9930625</v>
      </c>
      <c r="D1768" s="7">
        <f>SUMIFS('Filing Data'!$Z:$Z,'Filing Data'!$D:$D,'Benchmark Value'!$B1768)</f>
        <v>0</v>
      </c>
      <c r="E1768" s="16">
        <f t="shared" si="391"/>
        <v>-115500880.00911279</v>
      </c>
      <c r="F1768" s="10">
        <f>SUM(D$11:D1767)</f>
        <v>-107051256.94487154</v>
      </c>
      <c r="G1768" s="10">
        <f t="shared" si="384"/>
        <v>366</v>
      </c>
      <c r="H1768" s="7">
        <f t="shared" si="392"/>
        <v>-315576.17488828633</v>
      </c>
      <c r="I1768" s="16">
        <f>SUMIFS('Filing Data'!$X:$X,'Filing Data'!$D:$D,'Benchmark Value'!$B1768)</f>
        <v>0</v>
      </c>
      <c r="J1768" s="16">
        <f t="shared" si="388"/>
        <v>141156307.4039984</v>
      </c>
      <c r="K1768" s="10">
        <f>SUM(I$11:I1767)</f>
        <v>200197540.60438377</v>
      </c>
      <c r="L1768" s="27">
        <f t="shared" si="385"/>
        <v>366</v>
      </c>
      <c r="M1768" s="7">
        <f t="shared" si="393"/>
        <v>385672.97104917595</v>
      </c>
      <c r="N1768" s="7">
        <f>IF(ISNA(VLOOKUP(B1768,'Distribution Data'!$G:$H,2,FALSE)),0,VLOOKUP(B1768,'Distribution Data'!$G:$H,2,FALSE))</f>
        <v>0</v>
      </c>
      <c r="O1768" s="16">
        <f>IF(ISNA(INDEX($C1767:$C$3618,MATCH(TRUE,INDEX($C1767:$C$3618&lt;&gt;$C1767,0),0))), O1767, INDEX($C1767:$C$3618,MATCH(TRUE,INDEX($C1767:$C$3618&lt;&gt;$C1767,0),0)))</f>
        <v>4494727460.9229727</v>
      </c>
      <c r="P1768" s="16">
        <f t="shared" si="383"/>
        <v>4294961795.9930625</v>
      </c>
      <c r="Q1768" s="27">
        <f t="shared" si="389"/>
        <v>42</v>
      </c>
      <c r="R1768" s="7">
        <f t="shared" si="394"/>
        <v>4756325.355474052</v>
      </c>
      <c r="S1768" s="7">
        <f t="shared" si="386"/>
        <v>4055076.2095365901</v>
      </c>
      <c r="T1768" s="5">
        <f>VLOOKUP($B1768,'Benchmark Data'!$A:$B,2,FALSE)</f>
        <v>15.03</v>
      </c>
      <c r="U1768" s="12">
        <f t="shared" si="395"/>
        <v>-5.5012252054106613E-2</v>
      </c>
      <c r="V1768" s="7">
        <f t="shared" si="396"/>
        <v>4054760822.7630386</v>
      </c>
    </row>
    <row r="1769" spans="1:22" x14ac:dyDescent="0.25">
      <c r="A1769" s="5">
        <f t="shared" si="387"/>
        <v>2008</v>
      </c>
      <c r="B1769" s="6">
        <f t="shared" si="390"/>
        <v>39709</v>
      </c>
      <c r="C1769" s="7">
        <f>MAX(SUMIFS('Filing Data'!$V:$V,'Filing Data'!$D:$D,'Benchmark Value'!$B1769),C1768)</f>
        <v>4294961795.9930625</v>
      </c>
      <c r="D1769" s="7">
        <f>SUMIFS('Filing Data'!$Z:$Z,'Filing Data'!$D:$D,'Benchmark Value'!$B1769)</f>
        <v>0</v>
      </c>
      <c r="E1769" s="16">
        <f t="shared" si="391"/>
        <v>-115500880.00911279</v>
      </c>
      <c r="F1769" s="10">
        <f>SUM(D$11:D1768)</f>
        <v>-107051256.94487154</v>
      </c>
      <c r="G1769" s="10">
        <f t="shared" si="384"/>
        <v>366</v>
      </c>
      <c r="H1769" s="7">
        <f t="shared" si="392"/>
        <v>-315576.17488828633</v>
      </c>
      <c r="I1769" s="16">
        <f>SUMIFS('Filing Data'!$X:$X,'Filing Data'!$D:$D,'Benchmark Value'!$B1769)</f>
        <v>0</v>
      </c>
      <c r="J1769" s="16">
        <f t="shared" si="388"/>
        <v>141156307.4039984</v>
      </c>
      <c r="K1769" s="10">
        <f>SUM(I$11:I1768)</f>
        <v>200197540.60438377</v>
      </c>
      <c r="L1769" s="27">
        <f t="shared" si="385"/>
        <v>366</v>
      </c>
      <c r="M1769" s="7">
        <f t="shared" si="393"/>
        <v>385672.97104917595</v>
      </c>
      <c r="N1769" s="7">
        <f>IF(ISNA(VLOOKUP(B1769,'Distribution Data'!$G:$H,2,FALSE)),0,VLOOKUP(B1769,'Distribution Data'!$G:$H,2,FALSE))</f>
        <v>0</v>
      </c>
      <c r="O1769" s="16">
        <f>IF(ISNA(INDEX($C1768:$C$3618,MATCH(TRUE,INDEX($C1768:$C$3618&lt;&gt;$C1768,0),0))), O1768, INDEX($C1768:$C$3618,MATCH(TRUE,INDEX($C1768:$C$3618&lt;&gt;$C1768,0),0)))</f>
        <v>4494727460.9229727</v>
      </c>
      <c r="P1769" s="16">
        <f t="shared" si="383"/>
        <v>4294961795.9930625</v>
      </c>
      <c r="Q1769" s="27">
        <f t="shared" si="389"/>
        <v>42</v>
      </c>
      <c r="R1769" s="7">
        <f t="shared" si="394"/>
        <v>4756325.355474052</v>
      </c>
      <c r="S1769" s="7">
        <f t="shared" si="386"/>
        <v>4055076.2095365901</v>
      </c>
      <c r="T1769" s="5">
        <f>VLOOKUP($B1769,'Benchmark Data'!$A:$B,2,FALSE)</f>
        <v>16.649999999999999</v>
      </c>
      <c r="U1769" s="12">
        <f t="shared" si="395"/>
        <v>0.10236201266156968</v>
      </c>
      <c r="V1769" s="7">
        <f t="shared" si="396"/>
        <v>4495855987.6536207</v>
      </c>
    </row>
    <row r="1770" spans="1:22" x14ac:dyDescent="0.25">
      <c r="A1770" s="5">
        <f t="shared" si="387"/>
        <v>2008</v>
      </c>
      <c r="B1770" s="6">
        <f t="shared" si="390"/>
        <v>39710</v>
      </c>
      <c r="C1770" s="7">
        <f>MAX(SUMIFS('Filing Data'!$V:$V,'Filing Data'!$D:$D,'Benchmark Value'!$B1770),C1769)</f>
        <v>4294961795.9930625</v>
      </c>
      <c r="D1770" s="7">
        <f>SUMIFS('Filing Data'!$Z:$Z,'Filing Data'!$D:$D,'Benchmark Value'!$B1770)</f>
        <v>0</v>
      </c>
      <c r="E1770" s="16">
        <f t="shared" si="391"/>
        <v>-115500880.00911279</v>
      </c>
      <c r="F1770" s="10">
        <f>SUM(D$11:D1769)</f>
        <v>-107051256.94487154</v>
      </c>
      <c r="G1770" s="10">
        <f t="shared" si="384"/>
        <v>366</v>
      </c>
      <c r="H1770" s="7">
        <f t="shared" si="392"/>
        <v>-315576.17488828633</v>
      </c>
      <c r="I1770" s="16">
        <f>SUMIFS('Filing Data'!$X:$X,'Filing Data'!$D:$D,'Benchmark Value'!$B1770)</f>
        <v>0</v>
      </c>
      <c r="J1770" s="16">
        <f t="shared" si="388"/>
        <v>141156307.4039984</v>
      </c>
      <c r="K1770" s="10">
        <f>SUM(I$11:I1769)</f>
        <v>200197540.60438377</v>
      </c>
      <c r="L1770" s="27">
        <f t="shared" si="385"/>
        <v>366</v>
      </c>
      <c r="M1770" s="7">
        <f t="shared" si="393"/>
        <v>385672.97104917595</v>
      </c>
      <c r="N1770" s="7">
        <f>IF(ISNA(VLOOKUP(B1770,'Distribution Data'!$G:$H,2,FALSE)),0,VLOOKUP(B1770,'Distribution Data'!$G:$H,2,FALSE))</f>
        <v>0</v>
      </c>
      <c r="O1770" s="16">
        <f>IF(ISNA(INDEX($C1769:$C$3618,MATCH(TRUE,INDEX($C1769:$C$3618&lt;&gt;$C1769,0),0))), O1769, INDEX($C1769:$C$3618,MATCH(TRUE,INDEX($C1769:$C$3618&lt;&gt;$C1769,0),0)))</f>
        <v>4494727460.9229727</v>
      </c>
      <c r="P1770" s="16">
        <f t="shared" si="383"/>
        <v>4294961795.9930625</v>
      </c>
      <c r="Q1770" s="27">
        <f t="shared" si="389"/>
        <v>42</v>
      </c>
      <c r="R1770" s="7">
        <f t="shared" si="394"/>
        <v>4756325.355474052</v>
      </c>
      <c r="S1770" s="7">
        <f t="shared" si="386"/>
        <v>4055076.2095365901</v>
      </c>
      <c r="T1770" s="5">
        <f>VLOOKUP($B1770,'Benchmark Data'!$A:$B,2,FALSE)</f>
        <v>16.98</v>
      </c>
      <c r="U1770" s="12">
        <f t="shared" si="395"/>
        <v>1.9625964456748444E-2</v>
      </c>
      <c r="V1770" s="7">
        <f t="shared" si="396"/>
        <v>4589018119.4743099</v>
      </c>
    </row>
    <row r="1771" spans="1:22" x14ac:dyDescent="0.25">
      <c r="A1771" s="5">
        <f t="shared" si="387"/>
        <v>2008</v>
      </c>
      <c r="B1771" s="6">
        <f t="shared" si="390"/>
        <v>39711</v>
      </c>
      <c r="C1771" s="7">
        <f>MAX(SUMIFS('Filing Data'!$V:$V,'Filing Data'!$D:$D,'Benchmark Value'!$B1771),C1770)</f>
        <v>4294961795.9930625</v>
      </c>
      <c r="D1771" s="7">
        <f>SUMIFS('Filing Data'!$Z:$Z,'Filing Data'!$D:$D,'Benchmark Value'!$B1771)</f>
        <v>0</v>
      </c>
      <c r="E1771" s="16">
        <f t="shared" si="391"/>
        <v>-115500880.00911279</v>
      </c>
      <c r="F1771" s="10">
        <f>SUM(D$11:D1770)</f>
        <v>-107051256.94487154</v>
      </c>
      <c r="G1771" s="10">
        <f t="shared" si="384"/>
        <v>366</v>
      </c>
      <c r="H1771" s="7">
        <f t="shared" si="392"/>
        <v>-315576.17488828633</v>
      </c>
      <c r="I1771" s="16">
        <f>SUMIFS('Filing Data'!$X:$X,'Filing Data'!$D:$D,'Benchmark Value'!$B1771)</f>
        <v>0</v>
      </c>
      <c r="J1771" s="16">
        <f t="shared" si="388"/>
        <v>141156307.4039984</v>
      </c>
      <c r="K1771" s="10">
        <f>SUM(I$11:I1770)</f>
        <v>200197540.60438377</v>
      </c>
      <c r="L1771" s="27">
        <f t="shared" si="385"/>
        <v>366</v>
      </c>
      <c r="M1771" s="7">
        <f t="shared" si="393"/>
        <v>385672.97104917595</v>
      </c>
      <c r="N1771" s="7">
        <f>IF(ISNA(VLOOKUP(B1771,'Distribution Data'!$G:$H,2,FALSE)),0,VLOOKUP(B1771,'Distribution Data'!$G:$H,2,FALSE))</f>
        <v>0</v>
      </c>
      <c r="O1771" s="16">
        <f>IF(ISNA(INDEX($C1770:$C$3618,MATCH(TRUE,INDEX($C1770:$C$3618&lt;&gt;$C1770,0),0))), O1770, INDEX($C1770:$C$3618,MATCH(TRUE,INDEX($C1770:$C$3618&lt;&gt;$C1770,0),0)))</f>
        <v>4494727460.9229727</v>
      </c>
      <c r="P1771" s="16">
        <f t="shared" si="383"/>
        <v>4294961795.9930625</v>
      </c>
      <c r="Q1771" s="27">
        <f t="shared" si="389"/>
        <v>42</v>
      </c>
      <c r="R1771" s="7">
        <f t="shared" si="394"/>
        <v>4756325.355474052</v>
      </c>
      <c r="S1771" s="7">
        <f t="shared" si="386"/>
        <v>4055076.2095365901</v>
      </c>
      <c r="T1771" s="5">
        <f>VLOOKUP($B1771,'Benchmark Data'!$A:$B,2,FALSE)</f>
        <v>16.98</v>
      </c>
      <c r="U1771" s="12">
        <f t="shared" si="395"/>
        <v>0</v>
      </c>
      <c r="V1771" s="7">
        <f t="shared" si="396"/>
        <v>4593073195.6838465</v>
      </c>
    </row>
    <row r="1772" spans="1:22" x14ac:dyDescent="0.25">
      <c r="A1772" s="5">
        <f t="shared" si="387"/>
        <v>2008</v>
      </c>
      <c r="B1772" s="6">
        <f t="shared" si="390"/>
        <v>39712</v>
      </c>
      <c r="C1772" s="7">
        <f>MAX(SUMIFS('Filing Data'!$V:$V,'Filing Data'!$D:$D,'Benchmark Value'!$B1772),C1771)</f>
        <v>4294961795.9930625</v>
      </c>
      <c r="D1772" s="7">
        <f>SUMIFS('Filing Data'!$Z:$Z,'Filing Data'!$D:$D,'Benchmark Value'!$B1772)</f>
        <v>0</v>
      </c>
      <c r="E1772" s="16">
        <f t="shared" si="391"/>
        <v>-115500880.00911279</v>
      </c>
      <c r="F1772" s="10">
        <f>SUM(D$11:D1771)</f>
        <v>-107051256.94487154</v>
      </c>
      <c r="G1772" s="10">
        <f t="shared" si="384"/>
        <v>366</v>
      </c>
      <c r="H1772" s="7">
        <f t="shared" si="392"/>
        <v>-315576.17488828633</v>
      </c>
      <c r="I1772" s="16">
        <f>SUMIFS('Filing Data'!$X:$X,'Filing Data'!$D:$D,'Benchmark Value'!$B1772)</f>
        <v>0</v>
      </c>
      <c r="J1772" s="16">
        <f t="shared" si="388"/>
        <v>141156307.4039984</v>
      </c>
      <c r="K1772" s="10">
        <f>SUM(I$11:I1771)</f>
        <v>200197540.60438377</v>
      </c>
      <c r="L1772" s="27">
        <f t="shared" si="385"/>
        <v>366</v>
      </c>
      <c r="M1772" s="7">
        <f t="shared" si="393"/>
        <v>385672.97104917595</v>
      </c>
      <c r="N1772" s="7">
        <f>IF(ISNA(VLOOKUP(B1772,'Distribution Data'!$G:$H,2,FALSE)),0,VLOOKUP(B1772,'Distribution Data'!$G:$H,2,FALSE))</f>
        <v>0</v>
      </c>
      <c r="O1772" s="16">
        <f>IF(ISNA(INDEX($C1771:$C$3618,MATCH(TRUE,INDEX($C1771:$C$3618&lt;&gt;$C1771,0),0))), O1771, INDEX($C1771:$C$3618,MATCH(TRUE,INDEX($C1771:$C$3618&lt;&gt;$C1771,0),0)))</f>
        <v>4494727460.9229727</v>
      </c>
      <c r="P1772" s="16">
        <f t="shared" si="383"/>
        <v>4294961795.9930625</v>
      </c>
      <c r="Q1772" s="27">
        <f t="shared" si="389"/>
        <v>42</v>
      </c>
      <c r="R1772" s="7">
        <f t="shared" si="394"/>
        <v>4756325.355474052</v>
      </c>
      <c r="S1772" s="7">
        <f t="shared" si="386"/>
        <v>4055076.2095365901</v>
      </c>
      <c r="T1772" s="5">
        <f>VLOOKUP($B1772,'Benchmark Data'!$A:$B,2,FALSE)</f>
        <v>16.98</v>
      </c>
      <c r="U1772" s="12">
        <f t="shared" si="395"/>
        <v>0</v>
      </c>
      <c r="V1772" s="7">
        <f t="shared" si="396"/>
        <v>4597128271.893383</v>
      </c>
    </row>
    <row r="1773" spans="1:22" x14ac:dyDescent="0.25">
      <c r="A1773" s="5">
        <f t="shared" si="387"/>
        <v>2008</v>
      </c>
      <c r="B1773" s="6">
        <f t="shared" si="390"/>
        <v>39713</v>
      </c>
      <c r="C1773" s="7">
        <f>MAX(SUMIFS('Filing Data'!$V:$V,'Filing Data'!$D:$D,'Benchmark Value'!$B1773),C1772)</f>
        <v>4294961795.9930625</v>
      </c>
      <c r="D1773" s="7">
        <f>SUMIFS('Filing Data'!$Z:$Z,'Filing Data'!$D:$D,'Benchmark Value'!$B1773)</f>
        <v>0</v>
      </c>
      <c r="E1773" s="16">
        <f t="shared" si="391"/>
        <v>-115500880.00911279</v>
      </c>
      <c r="F1773" s="10">
        <f>SUM(D$11:D1772)</f>
        <v>-107051256.94487154</v>
      </c>
      <c r="G1773" s="10">
        <f t="shared" si="384"/>
        <v>366</v>
      </c>
      <c r="H1773" s="7">
        <f t="shared" si="392"/>
        <v>-315576.17488828633</v>
      </c>
      <c r="I1773" s="16">
        <f>SUMIFS('Filing Data'!$X:$X,'Filing Data'!$D:$D,'Benchmark Value'!$B1773)</f>
        <v>0</v>
      </c>
      <c r="J1773" s="16">
        <f t="shared" si="388"/>
        <v>141156307.4039984</v>
      </c>
      <c r="K1773" s="10">
        <f>SUM(I$11:I1772)</f>
        <v>200197540.60438377</v>
      </c>
      <c r="L1773" s="27">
        <f t="shared" si="385"/>
        <v>366</v>
      </c>
      <c r="M1773" s="7">
        <f t="shared" si="393"/>
        <v>385672.97104917595</v>
      </c>
      <c r="N1773" s="7">
        <f>IF(ISNA(VLOOKUP(B1773,'Distribution Data'!$G:$H,2,FALSE)),0,VLOOKUP(B1773,'Distribution Data'!$G:$H,2,FALSE))</f>
        <v>0</v>
      </c>
      <c r="O1773" s="16">
        <f>IF(ISNA(INDEX($C1772:$C$3618,MATCH(TRUE,INDEX($C1772:$C$3618&lt;&gt;$C1772,0),0))), O1772, INDEX($C1772:$C$3618,MATCH(TRUE,INDEX($C1772:$C$3618&lt;&gt;$C1772,0),0)))</f>
        <v>4494727460.9229727</v>
      </c>
      <c r="P1773" s="16">
        <f t="shared" si="383"/>
        <v>4294961795.9930625</v>
      </c>
      <c r="Q1773" s="27">
        <f t="shared" si="389"/>
        <v>42</v>
      </c>
      <c r="R1773" s="7">
        <f t="shared" si="394"/>
        <v>4756325.355474052</v>
      </c>
      <c r="S1773" s="7">
        <f t="shared" si="386"/>
        <v>4055076.2095365901</v>
      </c>
      <c r="T1773" s="5">
        <f>VLOOKUP($B1773,'Benchmark Data'!$A:$B,2,FALSE)</f>
        <v>15.49</v>
      </c>
      <c r="U1773" s="12">
        <f t="shared" si="395"/>
        <v>-9.184152645442395E-2</v>
      </c>
      <c r="V1773" s="7">
        <f t="shared" si="396"/>
        <v>4197783988.5551496</v>
      </c>
    </row>
    <row r="1774" spans="1:22" x14ac:dyDescent="0.25">
      <c r="A1774" s="5">
        <f t="shared" si="387"/>
        <v>2008</v>
      </c>
      <c r="B1774" s="6">
        <f t="shared" si="390"/>
        <v>39714</v>
      </c>
      <c r="C1774" s="7">
        <f>MAX(SUMIFS('Filing Data'!$V:$V,'Filing Data'!$D:$D,'Benchmark Value'!$B1774),C1773)</f>
        <v>4294961795.9930625</v>
      </c>
      <c r="D1774" s="7">
        <f>SUMIFS('Filing Data'!$Z:$Z,'Filing Data'!$D:$D,'Benchmark Value'!$B1774)</f>
        <v>0</v>
      </c>
      <c r="E1774" s="16">
        <f t="shared" si="391"/>
        <v>-115500880.00911279</v>
      </c>
      <c r="F1774" s="10">
        <f>SUM(D$11:D1773)</f>
        <v>-107051256.94487154</v>
      </c>
      <c r="G1774" s="10">
        <f t="shared" si="384"/>
        <v>366</v>
      </c>
      <c r="H1774" s="7">
        <f t="shared" si="392"/>
        <v>-315576.17488828633</v>
      </c>
      <c r="I1774" s="16">
        <f>SUMIFS('Filing Data'!$X:$X,'Filing Data'!$D:$D,'Benchmark Value'!$B1774)</f>
        <v>0</v>
      </c>
      <c r="J1774" s="16">
        <f t="shared" si="388"/>
        <v>141156307.4039984</v>
      </c>
      <c r="K1774" s="10">
        <f>SUM(I$11:I1773)</f>
        <v>200197540.60438377</v>
      </c>
      <c r="L1774" s="27">
        <f t="shared" si="385"/>
        <v>366</v>
      </c>
      <c r="M1774" s="7">
        <f t="shared" si="393"/>
        <v>385672.97104917595</v>
      </c>
      <c r="N1774" s="7">
        <f>IF(ISNA(VLOOKUP(B1774,'Distribution Data'!$G:$H,2,FALSE)),0,VLOOKUP(B1774,'Distribution Data'!$G:$H,2,FALSE))</f>
        <v>0</v>
      </c>
      <c r="O1774" s="16">
        <f>IF(ISNA(INDEX($C1773:$C$3618,MATCH(TRUE,INDEX($C1773:$C$3618&lt;&gt;$C1773,0),0))), O1773, INDEX($C1773:$C$3618,MATCH(TRUE,INDEX($C1773:$C$3618&lt;&gt;$C1773,0),0)))</f>
        <v>4494727460.9229727</v>
      </c>
      <c r="P1774" s="16">
        <f t="shared" si="383"/>
        <v>4294961795.9930625</v>
      </c>
      <c r="Q1774" s="27">
        <f t="shared" si="389"/>
        <v>42</v>
      </c>
      <c r="R1774" s="7">
        <f t="shared" si="394"/>
        <v>4756325.355474052</v>
      </c>
      <c r="S1774" s="7">
        <f t="shared" si="386"/>
        <v>4055076.2095365901</v>
      </c>
      <c r="T1774" s="5">
        <f>VLOOKUP($B1774,'Benchmark Data'!$A:$B,2,FALSE)</f>
        <v>15.6</v>
      </c>
      <c r="U1774" s="12">
        <f t="shared" si="395"/>
        <v>7.0762598267140944E-3</v>
      </c>
      <c r="V1774" s="7">
        <f t="shared" si="396"/>
        <v>4231649022.0752778</v>
      </c>
    </row>
    <row r="1775" spans="1:22" x14ac:dyDescent="0.25">
      <c r="A1775" s="5">
        <f t="shared" si="387"/>
        <v>2008</v>
      </c>
      <c r="B1775" s="6">
        <f t="shared" si="390"/>
        <v>39715</v>
      </c>
      <c r="C1775" s="7">
        <f>MAX(SUMIFS('Filing Data'!$V:$V,'Filing Data'!$D:$D,'Benchmark Value'!$B1775),C1774)</f>
        <v>4294961795.9930625</v>
      </c>
      <c r="D1775" s="7">
        <f>SUMIFS('Filing Data'!$Z:$Z,'Filing Data'!$D:$D,'Benchmark Value'!$B1775)</f>
        <v>0</v>
      </c>
      <c r="E1775" s="16">
        <f t="shared" si="391"/>
        <v>-115500880.00911279</v>
      </c>
      <c r="F1775" s="10">
        <f>SUM(D$11:D1774)</f>
        <v>-107051256.94487154</v>
      </c>
      <c r="G1775" s="10">
        <f t="shared" si="384"/>
        <v>366</v>
      </c>
      <c r="H1775" s="7">
        <f t="shared" si="392"/>
        <v>-315576.17488828633</v>
      </c>
      <c r="I1775" s="16">
        <f>SUMIFS('Filing Data'!$X:$X,'Filing Data'!$D:$D,'Benchmark Value'!$B1775)</f>
        <v>0</v>
      </c>
      <c r="J1775" s="16">
        <f t="shared" si="388"/>
        <v>141156307.4039984</v>
      </c>
      <c r="K1775" s="10">
        <f>SUM(I$11:I1774)</f>
        <v>200197540.60438377</v>
      </c>
      <c r="L1775" s="27">
        <f t="shared" si="385"/>
        <v>366</v>
      </c>
      <c r="M1775" s="7">
        <f t="shared" si="393"/>
        <v>385672.97104917595</v>
      </c>
      <c r="N1775" s="7">
        <f>IF(ISNA(VLOOKUP(B1775,'Distribution Data'!$G:$H,2,FALSE)),0,VLOOKUP(B1775,'Distribution Data'!$G:$H,2,FALSE))</f>
        <v>0</v>
      </c>
      <c r="O1775" s="16">
        <f>IF(ISNA(INDEX($C1774:$C$3618,MATCH(TRUE,INDEX($C1774:$C$3618&lt;&gt;$C1774,0),0))), O1774, INDEX($C1774:$C$3618,MATCH(TRUE,INDEX($C1774:$C$3618&lt;&gt;$C1774,0),0)))</f>
        <v>4494727460.9229727</v>
      </c>
      <c r="P1775" s="16">
        <f t="shared" si="383"/>
        <v>4294961795.9930625</v>
      </c>
      <c r="Q1775" s="27">
        <f t="shared" si="389"/>
        <v>42</v>
      </c>
      <c r="R1775" s="7">
        <f t="shared" si="394"/>
        <v>4756325.355474052</v>
      </c>
      <c r="S1775" s="7">
        <f t="shared" si="386"/>
        <v>4055076.2095365901</v>
      </c>
      <c r="T1775" s="5">
        <f>VLOOKUP($B1775,'Benchmark Data'!$A:$B,2,FALSE)</f>
        <v>15.38</v>
      </c>
      <c r="U1775" s="12">
        <f t="shared" si="395"/>
        <v>-1.4202950177993395E-2</v>
      </c>
      <c r="V1775" s="7">
        <f t="shared" si="396"/>
        <v>4176026996.6914454</v>
      </c>
    </row>
    <row r="1776" spans="1:22" x14ac:dyDescent="0.25">
      <c r="A1776" s="5">
        <f t="shared" si="387"/>
        <v>2008</v>
      </c>
      <c r="B1776" s="6">
        <f t="shared" si="390"/>
        <v>39716</v>
      </c>
      <c r="C1776" s="7">
        <f>MAX(SUMIFS('Filing Data'!$V:$V,'Filing Data'!$D:$D,'Benchmark Value'!$B1776),C1775)</f>
        <v>4294961795.9930625</v>
      </c>
      <c r="D1776" s="7">
        <f>SUMIFS('Filing Data'!$Z:$Z,'Filing Data'!$D:$D,'Benchmark Value'!$B1776)</f>
        <v>0</v>
      </c>
      <c r="E1776" s="16">
        <f t="shared" si="391"/>
        <v>-115500880.00911279</v>
      </c>
      <c r="F1776" s="10">
        <f>SUM(D$11:D1775)</f>
        <v>-107051256.94487154</v>
      </c>
      <c r="G1776" s="10">
        <f t="shared" si="384"/>
        <v>366</v>
      </c>
      <c r="H1776" s="7">
        <f t="shared" si="392"/>
        <v>-315576.17488828633</v>
      </c>
      <c r="I1776" s="16">
        <f>SUMIFS('Filing Data'!$X:$X,'Filing Data'!$D:$D,'Benchmark Value'!$B1776)</f>
        <v>0</v>
      </c>
      <c r="J1776" s="16">
        <f t="shared" si="388"/>
        <v>141156307.4039984</v>
      </c>
      <c r="K1776" s="10">
        <f>SUM(I$11:I1775)</f>
        <v>200197540.60438377</v>
      </c>
      <c r="L1776" s="27">
        <f t="shared" si="385"/>
        <v>366</v>
      </c>
      <c r="M1776" s="7">
        <f t="shared" si="393"/>
        <v>385672.97104917595</v>
      </c>
      <c r="N1776" s="7">
        <f>IF(ISNA(VLOOKUP(B1776,'Distribution Data'!$G:$H,2,FALSE)),0,VLOOKUP(B1776,'Distribution Data'!$G:$H,2,FALSE))</f>
        <v>0</v>
      </c>
      <c r="O1776" s="16">
        <f>IF(ISNA(INDEX($C1775:$C$3618,MATCH(TRUE,INDEX($C1775:$C$3618&lt;&gt;$C1775,0),0))), O1775, INDEX($C1775:$C$3618,MATCH(TRUE,INDEX($C1775:$C$3618&lt;&gt;$C1775,0),0)))</f>
        <v>4494727460.9229727</v>
      </c>
      <c r="P1776" s="16">
        <f t="shared" si="383"/>
        <v>4294961795.9930625</v>
      </c>
      <c r="Q1776" s="27">
        <f t="shared" si="389"/>
        <v>42</v>
      </c>
      <c r="R1776" s="7">
        <f t="shared" si="394"/>
        <v>4756325.355474052</v>
      </c>
      <c r="S1776" s="7">
        <f t="shared" si="386"/>
        <v>4055076.2095365901</v>
      </c>
      <c r="T1776" s="5">
        <f>VLOOKUP($B1776,'Benchmark Data'!$A:$B,2,FALSE)</f>
        <v>15.67</v>
      </c>
      <c r="U1776" s="12">
        <f t="shared" si="395"/>
        <v>1.8680092290431501E-2</v>
      </c>
      <c r="V1776" s="7">
        <f t="shared" si="396"/>
        <v>4258823804.3080378</v>
      </c>
    </row>
    <row r="1777" spans="1:22" x14ac:dyDescent="0.25">
      <c r="A1777" s="5">
        <f t="shared" si="387"/>
        <v>2008</v>
      </c>
      <c r="B1777" s="6">
        <f t="shared" si="390"/>
        <v>39717</v>
      </c>
      <c r="C1777" s="7">
        <f>MAX(SUMIFS('Filing Data'!$V:$V,'Filing Data'!$D:$D,'Benchmark Value'!$B1777),C1776)</f>
        <v>4494727460.9229727</v>
      </c>
      <c r="D1777" s="7">
        <f>SUMIFS('Filing Data'!$Z:$Z,'Filing Data'!$D:$D,'Benchmark Value'!$B1777)</f>
        <v>0</v>
      </c>
      <c r="E1777" s="16">
        <f t="shared" si="391"/>
        <v>-115500880.00911279</v>
      </c>
      <c r="F1777" s="10">
        <f>SUM(D$11:D1776)</f>
        <v>-107051256.94487154</v>
      </c>
      <c r="G1777" s="10">
        <f t="shared" si="384"/>
        <v>366</v>
      </c>
      <c r="H1777" s="7">
        <f t="shared" si="392"/>
        <v>-315576.17488828633</v>
      </c>
      <c r="I1777" s="16">
        <f>SUMIFS('Filing Data'!$X:$X,'Filing Data'!$D:$D,'Benchmark Value'!$B1777)</f>
        <v>0</v>
      </c>
      <c r="J1777" s="16">
        <f t="shared" si="388"/>
        <v>141156307.4039984</v>
      </c>
      <c r="K1777" s="10">
        <f>SUM(I$11:I1776)</f>
        <v>200197540.60438377</v>
      </c>
      <c r="L1777" s="27">
        <f t="shared" si="385"/>
        <v>366</v>
      </c>
      <c r="M1777" s="7">
        <f t="shared" si="393"/>
        <v>385672.97104917595</v>
      </c>
      <c r="N1777" s="7">
        <f>IF(ISNA(VLOOKUP(B1777,'Distribution Data'!$G:$H,2,FALSE)),0,VLOOKUP(B1777,'Distribution Data'!$G:$H,2,FALSE))</f>
        <v>0</v>
      </c>
      <c r="O1777" s="16">
        <f>IF(ISNA(INDEX($C1776:$C$3618,MATCH(TRUE,INDEX($C1776:$C$3618&lt;&gt;$C1776,0),0))), O1776, INDEX($C1776:$C$3618,MATCH(TRUE,INDEX($C1776:$C$3618&lt;&gt;$C1776,0),0)))</f>
        <v>4494727460.9229727</v>
      </c>
      <c r="P1777" s="16">
        <f t="shared" si="383"/>
        <v>4294961795.9930625</v>
      </c>
      <c r="Q1777" s="27">
        <f t="shared" si="389"/>
        <v>42</v>
      </c>
      <c r="R1777" s="7">
        <f t="shared" si="394"/>
        <v>4756325.355474052</v>
      </c>
      <c r="S1777" s="7">
        <f t="shared" si="386"/>
        <v>4055076.2095365901</v>
      </c>
      <c r="T1777" s="5">
        <f>VLOOKUP($B1777,'Benchmark Data'!$A:$B,2,FALSE)</f>
        <v>16.170000000000002</v>
      </c>
      <c r="U1777" s="12">
        <f t="shared" si="395"/>
        <v>3.1409617221086136E-2</v>
      </c>
      <c r="V1777" s="7">
        <f t="shared" si="396"/>
        <v>4398769876.1879015</v>
      </c>
    </row>
    <row r="1778" spans="1:22" x14ac:dyDescent="0.25">
      <c r="A1778" s="5">
        <f t="shared" si="387"/>
        <v>2008</v>
      </c>
      <c r="B1778" s="6">
        <f t="shared" si="390"/>
        <v>39718</v>
      </c>
      <c r="C1778" s="7">
        <f>MAX(SUMIFS('Filing Data'!$V:$V,'Filing Data'!$D:$D,'Benchmark Value'!$B1778),C1777)</f>
        <v>4494727460.9229727</v>
      </c>
      <c r="D1778" s="7">
        <f>SUMIFS('Filing Data'!$Z:$Z,'Filing Data'!$D:$D,'Benchmark Value'!$B1778)</f>
        <v>0</v>
      </c>
      <c r="E1778" s="16">
        <f t="shared" si="391"/>
        <v>-115500880.00911279</v>
      </c>
      <c r="F1778" s="10">
        <f>SUM(D$11:D1777)</f>
        <v>-107051256.94487154</v>
      </c>
      <c r="G1778" s="10">
        <f t="shared" si="384"/>
        <v>366</v>
      </c>
      <c r="H1778" s="7">
        <f t="shared" si="392"/>
        <v>-315576.17488828633</v>
      </c>
      <c r="I1778" s="16">
        <f>SUMIFS('Filing Data'!$X:$X,'Filing Data'!$D:$D,'Benchmark Value'!$B1778)</f>
        <v>0</v>
      </c>
      <c r="J1778" s="16">
        <f t="shared" si="388"/>
        <v>141156307.4039984</v>
      </c>
      <c r="K1778" s="10">
        <f>SUM(I$11:I1777)</f>
        <v>200197540.60438377</v>
      </c>
      <c r="L1778" s="27">
        <f t="shared" si="385"/>
        <v>366</v>
      </c>
      <c r="M1778" s="7">
        <f t="shared" si="393"/>
        <v>385672.97104917595</v>
      </c>
      <c r="N1778" s="7">
        <f>IF(ISNA(VLOOKUP(B1778,'Distribution Data'!$G:$H,2,FALSE)),0,VLOOKUP(B1778,'Distribution Data'!$G:$H,2,FALSE))</f>
        <v>0</v>
      </c>
      <c r="O1778" s="16">
        <f>IF(ISNA(INDEX($C1777:$C$3618,MATCH(TRUE,INDEX($C1777:$C$3618&lt;&gt;$C1777,0),0))), O1777, INDEX($C1777:$C$3618,MATCH(TRUE,INDEX($C1777:$C$3618&lt;&gt;$C1777,0),0)))</f>
        <v>4494727460.9239721</v>
      </c>
      <c r="P1778" s="16">
        <f t="shared" si="383"/>
        <v>4494727460.9229727</v>
      </c>
      <c r="Q1778" s="27">
        <f t="shared" si="389"/>
        <v>35</v>
      </c>
      <c r="R1778" s="7">
        <f t="shared" si="394"/>
        <v>2.8555733816964286E-5</v>
      </c>
      <c r="S1778" s="7">
        <f t="shared" si="386"/>
        <v>-701249.14590890659</v>
      </c>
      <c r="T1778" s="5">
        <f>VLOOKUP($B1778,'Benchmark Data'!$A:$B,2,FALSE)</f>
        <v>16.170000000000002</v>
      </c>
      <c r="U1778" s="12">
        <f t="shared" si="395"/>
        <v>0</v>
      </c>
      <c r="V1778" s="7">
        <f t="shared" si="396"/>
        <v>4398068627.0419922</v>
      </c>
    </row>
    <row r="1779" spans="1:22" x14ac:dyDescent="0.25">
      <c r="A1779" s="5">
        <f t="shared" si="387"/>
        <v>2008</v>
      </c>
      <c r="B1779" s="6">
        <f t="shared" si="390"/>
        <v>39719</v>
      </c>
      <c r="C1779" s="7">
        <f>MAX(SUMIFS('Filing Data'!$V:$V,'Filing Data'!$D:$D,'Benchmark Value'!$B1779),C1778)</f>
        <v>4494727460.9229727</v>
      </c>
      <c r="D1779" s="7">
        <f>SUMIFS('Filing Data'!$Z:$Z,'Filing Data'!$D:$D,'Benchmark Value'!$B1779)</f>
        <v>0</v>
      </c>
      <c r="E1779" s="16">
        <f t="shared" si="391"/>
        <v>-115500880.00911279</v>
      </c>
      <c r="F1779" s="10">
        <f>SUM(D$11:D1778)</f>
        <v>-107051256.94487154</v>
      </c>
      <c r="G1779" s="10">
        <f t="shared" si="384"/>
        <v>366</v>
      </c>
      <c r="H1779" s="7">
        <f t="shared" si="392"/>
        <v>-315576.17488828633</v>
      </c>
      <c r="I1779" s="16">
        <f>SUMIFS('Filing Data'!$X:$X,'Filing Data'!$D:$D,'Benchmark Value'!$B1779)</f>
        <v>0</v>
      </c>
      <c r="J1779" s="16">
        <f t="shared" si="388"/>
        <v>141156307.4039984</v>
      </c>
      <c r="K1779" s="10">
        <f>SUM(I$11:I1778)</f>
        <v>200197540.60438377</v>
      </c>
      <c r="L1779" s="27">
        <f t="shared" si="385"/>
        <v>366</v>
      </c>
      <c r="M1779" s="7">
        <f t="shared" si="393"/>
        <v>385672.97104917595</v>
      </c>
      <c r="N1779" s="7">
        <f>IF(ISNA(VLOOKUP(B1779,'Distribution Data'!$G:$H,2,FALSE)),0,VLOOKUP(B1779,'Distribution Data'!$G:$H,2,FALSE))</f>
        <v>0</v>
      </c>
      <c r="O1779" s="16">
        <f>IF(ISNA(INDEX($C1778:$C$3618,MATCH(TRUE,INDEX($C1778:$C$3618&lt;&gt;$C1778,0),0))), O1778, INDEX($C1778:$C$3618,MATCH(TRUE,INDEX($C1778:$C$3618&lt;&gt;$C1778,0),0)))</f>
        <v>4494727460.9239721</v>
      </c>
      <c r="P1779" s="16">
        <f t="shared" si="383"/>
        <v>4494727460.9229727</v>
      </c>
      <c r="Q1779" s="27">
        <f t="shared" si="389"/>
        <v>35</v>
      </c>
      <c r="R1779" s="7">
        <f t="shared" si="394"/>
        <v>2.8555733816964286E-5</v>
      </c>
      <c r="S1779" s="7">
        <f t="shared" si="386"/>
        <v>-701249.14590890659</v>
      </c>
      <c r="T1779" s="5">
        <f>VLOOKUP($B1779,'Benchmark Data'!$A:$B,2,FALSE)</f>
        <v>16.170000000000002</v>
      </c>
      <c r="U1779" s="12">
        <f t="shared" si="395"/>
        <v>0</v>
      </c>
      <c r="V1779" s="7">
        <f t="shared" si="396"/>
        <v>4397367377.8960829</v>
      </c>
    </row>
    <row r="1780" spans="1:22" x14ac:dyDescent="0.25">
      <c r="A1780" s="5">
        <f t="shared" si="387"/>
        <v>2008</v>
      </c>
      <c r="B1780" s="6">
        <f t="shared" si="390"/>
        <v>39720</v>
      </c>
      <c r="C1780" s="7">
        <f>MAX(SUMIFS('Filing Data'!$V:$V,'Filing Data'!$D:$D,'Benchmark Value'!$B1780),C1779)</f>
        <v>4494727460.9229727</v>
      </c>
      <c r="D1780" s="7">
        <f>SUMIFS('Filing Data'!$Z:$Z,'Filing Data'!$D:$D,'Benchmark Value'!$B1780)</f>
        <v>0</v>
      </c>
      <c r="E1780" s="16">
        <f t="shared" si="391"/>
        <v>-115500880.00911279</v>
      </c>
      <c r="F1780" s="10">
        <f>SUM(D$11:D1779)</f>
        <v>-107051256.94487154</v>
      </c>
      <c r="G1780" s="10">
        <f t="shared" si="384"/>
        <v>366</v>
      </c>
      <c r="H1780" s="7">
        <f t="shared" si="392"/>
        <v>-315576.17488828633</v>
      </c>
      <c r="I1780" s="16">
        <f>SUMIFS('Filing Data'!$X:$X,'Filing Data'!$D:$D,'Benchmark Value'!$B1780)</f>
        <v>0</v>
      </c>
      <c r="J1780" s="16">
        <f t="shared" si="388"/>
        <v>141156307.4039984</v>
      </c>
      <c r="K1780" s="10">
        <f>SUM(I$11:I1779)</f>
        <v>200197540.60438377</v>
      </c>
      <c r="L1780" s="27">
        <f t="shared" si="385"/>
        <v>366</v>
      </c>
      <c r="M1780" s="7">
        <f t="shared" si="393"/>
        <v>385672.97104917595</v>
      </c>
      <c r="N1780" s="7">
        <f>IF(ISNA(VLOOKUP(B1780,'Distribution Data'!$G:$H,2,FALSE)),0,VLOOKUP(B1780,'Distribution Data'!$G:$H,2,FALSE))</f>
        <v>0</v>
      </c>
      <c r="O1780" s="16">
        <f>IF(ISNA(INDEX($C1779:$C$3618,MATCH(TRUE,INDEX($C1779:$C$3618&lt;&gt;$C1779,0),0))), O1779, INDEX($C1779:$C$3618,MATCH(TRUE,INDEX($C1779:$C$3618&lt;&gt;$C1779,0),0)))</f>
        <v>4494727460.9239721</v>
      </c>
      <c r="P1780" s="16">
        <f t="shared" si="383"/>
        <v>4494727460.9229727</v>
      </c>
      <c r="Q1780" s="27">
        <f t="shared" si="389"/>
        <v>35</v>
      </c>
      <c r="R1780" s="7">
        <f t="shared" si="394"/>
        <v>2.8555733816964286E-5</v>
      </c>
      <c r="S1780" s="7">
        <f t="shared" si="386"/>
        <v>-701249.14590890659</v>
      </c>
      <c r="T1780" s="5">
        <f>VLOOKUP($B1780,'Benchmark Data'!$A:$B,2,FALSE)</f>
        <v>15</v>
      </c>
      <c r="U1780" s="12">
        <f t="shared" si="395"/>
        <v>-7.5107472486805577E-2</v>
      </c>
      <c r="V1780" s="7">
        <f t="shared" si="396"/>
        <v>4078489268.3829246</v>
      </c>
    </row>
    <row r="1781" spans="1:22" x14ac:dyDescent="0.25">
      <c r="A1781" s="5">
        <f t="shared" si="387"/>
        <v>2008</v>
      </c>
      <c r="B1781" s="6">
        <f t="shared" si="390"/>
        <v>39721</v>
      </c>
      <c r="C1781" s="7">
        <f>MAX(SUMIFS('Filing Data'!$V:$V,'Filing Data'!$D:$D,'Benchmark Value'!$B1781),C1780)</f>
        <v>4494727460.9229727</v>
      </c>
      <c r="D1781" s="7">
        <f>SUMIFS('Filing Data'!$Z:$Z,'Filing Data'!$D:$D,'Benchmark Value'!$B1781)</f>
        <v>0</v>
      </c>
      <c r="E1781" s="16">
        <f t="shared" si="391"/>
        <v>-115500880.00911279</v>
      </c>
      <c r="F1781" s="10">
        <f>SUM(D$11:D1780)</f>
        <v>-107051256.94487154</v>
      </c>
      <c r="G1781" s="10">
        <f t="shared" si="384"/>
        <v>366</v>
      </c>
      <c r="H1781" s="7">
        <f t="shared" si="392"/>
        <v>-315576.17488828633</v>
      </c>
      <c r="I1781" s="16">
        <f>SUMIFS('Filing Data'!$X:$X,'Filing Data'!$D:$D,'Benchmark Value'!$B1781)</f>
        <v>0</v>
      </c>
      <c r="J1781" s="16">
        <f t="shared" si="388"/>
        <v>141156307.4039984</v>
      </c>
      <c r="K1781" s="10">
        <f>SUM(I$11:I1780)</f>
        <v>200197540.60438377</v>
      </c>
      <c r="L1781" s="27">
        <f t="shared" si="385"/>
        <v>366</v>
      </c>
      <c r="M1781" s="7">
        <f t="shared" si="393"/>
        <v>385672.97104917595</v>
      </c>
      <c r="N1781" s="7">
        <f>IF(ISNA(VLOOKUP(B1781,'Distribution Data'!$G:$H,2,FALSE)),0,VLOOKUP(B1781,'Distribution Data'!$G:$H,2,FALSE))</f>
        <v>25252006.153394993</v>
      </c>
      <c r="O1781" s="16">
        <f>IF(ISNA(INDEX($C1780:$C$3618,MATCH(TRUE,INDEX($C1780:$C$3618&lt;&gt;$C1780,0),0))), O1780, INDEX($C1780:$C$3618,MATCH(TRUE,INDEX($C1780:$C$3618&lt;&gt;$C1780,0),0)))</f>
        <v>4494727460.9239721</v>
      </c>
      <c r="P1781" s="16">
        <f t="shared" si="383"/>
        <v>4494727460.9229727</v>
      </c>
      <c r="Q1781" s="27">
        <f t="shared" si="389"/>
        <v>35</v>
      </c>
      <c r="R1781" s="7">
        <f t="shared" si="394"/>
        <v>2.8555733816964286E-5</v>
      </c>
      <c r="S1781" s="7">
        <f t="shared" si="386"/>
        <v>-25953255.2993039</v>
      </c>
      <c r="T1781" s="5">
        <f>VLOOKUP($B1781,'Benchmark Data'!$A:$B,2,FALSE)</f>
        <v>15.95</v>
      </c>
      <c r="U1781" s="12">
        <f t="shared" si="395"/>
        <v>6.1408628128643422E-2</v>
      </c>
      <c r="V1781" s="7">
        <f t="shared" si="396"/>
        <v>4310840333.4145384</v>
      </c>
    </row>
    <row r="1782" spans="1:22" x14ac:dyDescent="0.25">
      <c r="A1782" s="5">
        <f t="shared" si="387"/>
        <v>2008</v>
      </c>
      <c r="B1782" s="6">
        <f t="shared" si="390"/>
        <v>39722</v>
      </c>
      <c r="C1782" s="7">
        <f>MAX(SUMIFS('Filing Data'!$V:$V,'Filing Data'!$D:$D,'Benchmark Value'!$B1782),C1781)</f>
        <v>4494727460.9229727</v>
      </c>
      <c r="D1782" s="7">
        <f>SUMIFS('Filing Data'!$Z:$Z,'Filing Data'!$D:$D,'Benchmark Value'!$B1782)</f>
        <v>0</v>
      </c>
      <c r="E1782" s="16">
        <f t="shared" si="391"/>
        <v>-115500880.00911279</v>
      </c>
      <c r="F1782" s="10">
        <f>SUM(D$11:D1781)</f>
        <v>-107051256.94487154</v>
      </c>
      <c r="G1782" s="10">
        <f t="shared" si="384"/>
        <v>366</v>
      </c>
      <c r="H1782" s="7">
        <f t="shared" si="392"/>
        <v>-315576.17488828633</v>
      </c>
      <c r="I1782" s="16">
        <f>SUMIFS('Filing Data'!$X:$X,'Filing Data'!$D:$D,'Benchmark Value'!$B1782)</f>
        <v>0</v>
      </c>
      <c r="J1782" s="16">
        <f t="shared" si="388"/>
        <v>141156307.4039984</v>
      </c>
      <c r="K1782" s="10">
        <f>SUM(I$11:I1781)</f>
        <v>200197540.60438377</v>
      </c>
      <c r="L1782" s="27">
        <f t="shared" si="385"/>
        <v>366</v>
      </c>
      <c r="M1782" s="7">
        <f t="shared" si="393"/>
        <v>385672.97104917595</v>
      </c>
      <c r="N1782" s="7">
        <f>IF(ISNA(VLOOKUP(B1782,'Distribution Data'!$G:$H,2,FALSE)),0,VLOOKUP(B1782,'Distribution Data'!$G:$H,2,FALSE))</f>
        <v>0</v>
      </c>
      <c r="O1782" s="16">
        <f>IF(ISNA(INDEX($C1781:$C$3618,MATCH(TRUE,INDEX($C1781:$C$3618&lt;&gt;$C1781,0),0))), O1781, INDEX($C1781:$C$3618,MATCH(TRUE,INDEX($C1781:$C$3618&lt;&gt;$C1781,0),0)))</f>
        <v>4494727460.9239721</v>
      </c>
      <c r="P1782" s="16">
        <f t="shared" si="383"/>
        <v>4494727460.9229727</v>
      </c>
      <c r="Q1782" s="27">
        <f t="shared" si="389"/>
        <v>35</v>
      </c>
      <c r="R1782" s="7">
        <f t="shared" si="394"/>
        <v>2.8555733816964286E-5</v>
      </c>
      <c r="S1782" s="7">
        <f t="shared" si="386"/>
        <v>-701249.14590890659</v>
      </c>
      <c r="T1782" s="5">
        <f>VLOOKUP($B1782,'Benchmark Data'!$A:$B,2,FALSE)</f>
        <v>15.6</v>
      </c>
      <c r="U1782" s="12">
        <f t="shared" si="395"/>
        <v>-2.2187914975362218E-2</v>
      </c>
      <c r="V1782" s="7">
        <f t="shared" si="396"/>
        <v>4215543841.8426051</v>
      </c>
    </row>
    <row r="1783" spans="1:22" x14ac:dyDescent="0.25">
      <c r="A1783" s="5">
        <f t="shared" si="387"/>
        <v>2008</v>
      </c>
      <c r="B1783" s="6">
        <f t="shared" si="390"/>
        <v>39723</v>
      </c>
      <c r="C1783" s="7">
        <f>MAX(SUMIFS('Filing Data'!$V:$V,'Filing Data'!$D:$D,'Benchmark Value'!$B1783),C1782)</f>
        <v>4494727460.9229727</v>
      </c>
      <c r="D1783" s="7">
        <f>SUMIFS('Filing Data'!$Z:$Z,'Filing Data'!$D:$D,'Benchmark Value'!$B1783)</f>
        <v>0</v>
      </c>
      <c r="E1783" s="16">
        <f t="shared" si="391"/>
        <v>-115500880.00911279</v>
      </c>
      <c r="F1783" s="10">
        <f>SUM(D$11:D1782)</f>
        <v>-107051256.94487154</v>
      </c>
      <c r="G1783" s="10">
        <f t="shared" si="384"/>
        <v>366</v>
      </c>
      <c r="H1783" s="7">
        <f t="shared" si="392"/>
        <v>-315576.17488828633</v>
      </c>
      <c r="I1783" s="16">
        <f>SUMIFS('Filing Data'!$X:$X,'Filing Data'!$D:$D,'Benchmark Value'!$B1783)</f>
        <v>0</v>
      </c>
      <c r="J1783" s="16">
        <f t="shared" si="388"/>
        <v>141156307.4039984</v>
      </c>
      <c r="K1783" s="10">
        <f>SUM(I$11:I1782)</f>
        <v>200197540.60438377</v>
      </c>
      <c r="L1783" s="27">
        <f t="shared" si="385"/>
        <v>366</v>
      </c>
      <c r="M1783" s="7">
        <f t="shared" si="393"/>
        <v>385672.97104917595</v>
      </c>
      <c r="N1783" s="7">
        <f>IF(ISNA(VLOOKUP(B1783,'Distribution Data'!$G:$H,2,FALSE)),0,VLOOKUP(B1783,'Distribution Data'!$G:$H,2,FALSE))</f>
        <v>0</v>
      </c>
      <c r="O1783" s="16">
        <f>IF(ISNA(INDEX($C1782:$C$3618,MATCH(TRUE,INDEX($C1782:$C$3618&lt;&gt;$C1782,0),0))), O1782, INDEX($C1782:$C$3618,MATCH(TRUE,INDEX($C1782:$C$3618&lt;&gt;$C1782,0),0)))</f>
        <v>4494727460.9239721</v>
      </c>
      <c r="P1783" s="16">
        <f t="shared" si="383"/>
        <v>4494727460.9229727</v>
      </c>
      <c r="Q1783" s="27">
        <f t="shared" si="389"/>
        <v>35</v>
      </c>
      <c r="R1783" s="7">
        <f t="shared" si="394"/>
        <v>2.8555733816964286E-5</v>
      </c>
      <c r="S1783" s="7">
        <f t="shared" si="386"/>
        <v>-701249.14590890659</v>
      </c>
      <c r="T1783" s="5">
        <f>VLOOKUP($B1783,'Benchmark Data'!$A:$B,2,FALSE)</f>
        <v>14.61</v>
      </c>
      <c r="U1783" s="12">
        <f t="shared" si="395"/>
        <v>-6.5564688492883244E-2</v>
      </c>
      <c r="V1783" s="7">
        <f t="shared" si="396"/>
        <v>3947317695.0413003</v>
      </c>
    </row>
    <row r="1784" spans="1:22" x14ac:dyDescent="0.25">
      <c r="A1784" s="5">
        <f t="shared" si="387"/>
        <v>2008</v>
      </c>
      <c r="B1784" s="6">
        <f t="shared" si="390"/>
        <v>39724</v>
      </c>
      <c r="C1784" s="7">
        <f>MAX(SUMIFS('Filing Data'!$V:$V,'Filing Data'!$D:$D,'Benchmark Value'!$B1784),C1783)</f>
        <v>4494727460.9229727</v>
      </c>
      <c r="D1784" s="7">
        <f>SUMIFS('Filing Data'!$Z:$Z,'Filing Data'!$D:$D,'Benchmark Value'!$B1784)</f>
        <v>0</v>
      </c>
      <c r="E1784" s="16">
        <f t="shared" si="391"/>
        <v>-115500880.00911279</v>
      </c>
      <c r="F1784" s="10">
        <f>SUM(D$11:D1783)</f>
        <v>-107051256.94487154</v>
      </c>
      <c r="G1784" s="10">
        <f t="shared" si="384"/>
        <v>366</v>
      </c>
      <c r="H1784" s="7">
        <f t="shared" si="392"/>
        <v>-315576.17488828633</v>
      </c>
      <c r="I1784" s="16">
        <f>SUMIFS('Filing Data'!$X:$X,'Filing Data'!$D:$D,'Benchmark Value'!$B1784)</f>
        <v>0</v>
      </c>
      <c r="J1784" s="16">
        <f t="shared" si="388"/>
        <v>141156307.4039984</v>
      </c>
      <c r="K1784" s="10">
        <f>SUM(I$11:I1783)</f>
        <v>200197540.60438377</v>
      </c>
      <c r="L1784" s="27">
        <f t="shared" si="385"/>
        <v>366</v>
      </c>
      <c r="M1784" s="7">
        <f t="shared" si="393"/>
        <v>385672.97104917595</v>
      </c>
      <c r="N1784" s="7">
        <f>IF(ISNA(VLOOKUP(B1784,'Distribution Data'!$G:$H,2,FALSE)),0,VLOOKUP(B1784,'Distribution Data'!$G:$H,2,FALSE))</f>
        <v>0</v>
      </c>
      <c r="O1784" s="16">
        <f>IF(ISNA(INDEX($C1783:$C$3618,MATCH(TRUE,INDEX($C1783:$C$3618&lt;&gt;$C1783,0),0))), O1783, INDEX($C1783:$C$3618,MATCH(TRUE,INDEX($C1783:$C$3618&lt;&gt;$C1783,0),0)))</f>
        <v>4494727460.9239721</v>
      </c>
      <c r="P1784" s="16">
        <f t="shared" si="383"/>
        <v>4494727460.9229727</v>
      </c>
      <c r="Q1784" s="27">
        <f t="shared" si="389"/>
        <v>35</v>
      </c>
      <c r="R1784" s="7">
        <f t="shared" si="394"/>
        <v>2.8555733816964286E-5</v>
      </c>
      <c r="S1784" s="7">
        <f t="shared" si="386"/>
        <v>-701249.14590890659</v>
      </c>
      <c r="T1784" s="5">
        <f>VLOOKUP($B1784,'Benchmark Data'!$A:$B,2,FALSE)</f>
        <v>13.9</v>
      </c>
      <c r="U1784" s="12">
        <f t="shared" si="395"/>
        <v>-4.9817385625962003E-2</v>
      </c>
      <c r="V1784" s="7">
        <f t="shared" si="396"/>
        <v>3754789234.1582718</v>
      </c>
    </row>
    <row r="1785" spans="1:22" x14ac:dyDescent="0.25">
      <c r="A1785" s="5">
        <f t="shared" si="387"/>
        <v>2008</v>
      </c>
      <c r="B1785" s="6">
        <f t="shared" si="390"/>
        <v>39725</v>
      </c>
      <c r="C1785" s="7">
        <f>MAX(SUMIFS('Filing Data'!$V:$V,'Filing Data'!$D:$D,'Benchmark Value'!$B1785),C1784)</f>
        <v>4494727460.9229727</v>
      </c>
      <c r="D1785" s="7">
        <f>SUMIFS('Filing Data'!$Z:$Z,'Filing Data'!$D:$D,'Benchmark Value'!$B1785)</f>
        <v>0</v>
      </c>
      <c r="E1785" s="16">
        <f t="shared" si="391"/>
        <v>-115500880.00911279</v>
      </c>
      <c r="F1785" s="10">
        <f>SUM(D$11:D1784)</f>
        <v>-107051256.94487154</v>
      </c>
      <c r="G1785" s="10">
        <f t="shared" si="384"/>
        <v>366</v>
      </c>
      <c r="H1785" s="7">
        <f t="shared" si="392"/>
        <v>-315576.17488828633</v>
      </c>
      <c r="I1785" s="16">
        <f>SUMIFS('Filing Data'!$X:$X,'Filing Data'!$D:$D,'Benchmark Value'!$B1785)</f>
        <v>0</v>
      </c>
      <c r="J1785" s="16">
        <f t="shared" si="388"/>
        <v>141156307.4039984</v>
      </c>
      <c r="K1785" s="10">
        <f>SUM(I$11:I1784)</f>
        <v>200197540.60438377</v>
      </c>
      <c r="L1785" s="27">
        <f t="shared" si="385"/>
        <v>366</v>
      </c>
      <c r="M1785" s="7">
        <f t="shared" si="393"/>
        <v>385672.97104917595</v>
      </c>
      <c r="N1785" s="7">
        <f>IF(ISNA(VLOOKUP(B1785,'Distribution Data'!$G:$H,2,FALSE)),0,VLOOKUP(B1785,'Distribution Data'!$G:$H,2,FALSE))</f>
        <v>0</v>
      </c>
      <c r="O1785" s="16">
        <f>IF(ISNA(INDEX($C1784:$C$3618,MATCH(TRUE,INDEX($C1784:$C$3618&lt;&gt;$C1784,0),0))), O1784, INDEX($C1784:$C$3618,MATCH(TRUE,INDEX($C1784:$C$3618&lt;&gt;$C1784,0),0)))</f>
        <v>4494727460.9239721</v>
      </c>
      <c r="P1785" s="16">
        <f t="shared" si="383"/>
        <v>4494727460.9229727</v>
      </c>
      <c r="Q1785" s="27">
        <f t="shared" si="389"/>
        <v>35</v>
      </c>
      <c r="R1785" s="7">
        <f t="shared" si="394"/>
        <v>2.8555733816964286E-5</v>
      </c>
      <c r="S1785" s="7">
        <f t="shared" si="386"/>
        <v>-701249.14590890659</v>
      </c>
      <c r="T1785" s="5">
        <f>VLOOKUP($B1785,'Benchmark Data'!$A:$B,2,FALSE)</f>
        <v>13.9</v>
      </c>
      <c r="U1785" s="12">
        <f t="shared" si="395"/>
        <v>0</v>
      </c>
      <c r="V1785" s="7">
        <f t="shared" si="396"/>
        <v>3754087985.012363</v>
      </c>
    </row>
    <row r="1786" spans="1:22" x14ac:dyDescent="0.25">
      <c r="A1786" s="5">
        <f t="shared" si="387"/>
        <v>2008</v>
      </c>
      <c r="B1786" s="6">
        <f t="shared" si="390"/>
        <v>39726</v>
      </c>
      <c r="C1786" s="7">
        <f>MAX(SUMIFS('Filing Data'!$V:$V,'Filing Data'!$D:$D,'Benchmark Value'!$B1786),C1785)</f>
        <v>4494727460.9229727</v>
      </c>
      <c r="D1786" s="7">
        <f>SUMIFS('Filing Data'!$Z:$Z,'Filing Data'!$D:$D,'Benchmark Value'!$B1786)</f>
        <v>0</v>
      </c>
      <c r="E1786" s="16">
        <f t="shared" si="391"/>
        <v>-115500880.00911279</v>
      </c>
      <c r="F1786" s="10">
        <f>SUM(D$11:D1785)</f>
        <v>-107051256.94487154</v>
      </c>
      <c r="G1786" s="10">
        <f t="shared" si="384"/>
        <v>366</v>
      </c>
      <c r="H1786" s="7">
        <f t="shared" si="392"/>
        <v>-315576.17488828633</v>
      </c>
      <c r="I1786" s="16">
        <f>SUMIFS('Filing Data'!$X:$X,'Filing Data'!$D:$D,'Benchmark Value'!$B1786)</f>
        <v>0</v>
      </c>
      <c r="J1786" s="16">
        <f t="shared" si="388"/>
        <v>141156307.4039984</v>
      </c>
      <c r="K1786" s="10">
        <f>SUM(I$11:I1785)</f>
        <v>200197540.60438377</v>
      </c>
      <c r="L1786" s="27">
        <f t="shared" si="385"/>
        <v>366</v>
      </c>
      <c r="M1786" s="7">
        <f t="shared" si="393"/>
        <v>385672.97104917595</v>
      </c>
      <c r="N1786" s="7">
        <f>IF(ISNA(VLOOKUP(B1786,'Distribution Data'!$G:$H,2,FALSE)),0,VLOOKUP(B1786,'Distribution Data'!$G:$H,2,FALSE))</f>
        <v>0</v>
      </c>
      <c r="O1786" s="16">
        <f>IF(ISNA(INDEX($C1785:$C$3618,MATCH(TRUE,INDEX($C1785:$C$3618&lt;&gt;$C1785,0),0))), O1785, INDEX($C1785:$C$3618,MATCH(TRUE,INDEX($C1785:$C$3618&lt;&gt;$C1785,0),0)))</f>
        <v>4494727460.9239721</v>
      </c>
      <c r="P1786" s="16">
        <f t="shared" si="383"/>
        <v>4494727460.9229727</v>
      </c>
      <c r="Q1786" s="27">
        <f t="shared" si="389"/>
        <v>35</v>
      </c>
      <c r="R1786" s="7">
        <f t="shared" si="394"/>
        <v>2.8555733816964286E-5</v>
      </c>
      <c r="S1786" s="7">
        <f t="shared" si="386"/>
        <v>-701249.14590890659</v>
      </c>
      <c r="T1786" s="5">
        <f>VLOOKUP($B1786,'Benchmark Data'!$A:$B,2,FALSE)</f>
        <v>13.9</v>
      </c>
      <c r="U1786" s="12">
        <f t="shared" si="395"/>
        <v>0</v>
      </c>
      <c r="V1786" s="7">
        <f t="shared" si="396"/>
        <v>3753386735.8664541</v>
      </c>
    </row>
    <row r="1787" spans="1:22" x14ac:dyDescent="0.25">
      <c r="A1787" s="5">
        <f t="shared" si="387"/>
        <v>2008</v>
      </c>
      <c r="B1787" s="6">
        <f t="shared" si="390"/>
        <v>39727</v>
      </c>
      <c r="C1787" s="7">
        <f>MAX(SUMIFS('Filing Data'!$V:$V,'Filing Data'!$D:$D,'Benchmark Value'!$B1787),C1786)</f>
        <v>4494727460.9229727</v>
      </c>
      <c r="D1787" s="7">
        <f>SUMIFS('Filing Data'!$Z:$Z,'Filing Data'!$D:$D,'Benchmark Value'!$B1787)</f>
        <v>0</v>
      </c>
      <c r="E1787" s="16">
        <f t="shared" si="391"/>
        <v>-115500880.00911279</v>
      </c>
      <c r="F1787" s="10">
        <f>SUM(D$11:D1786)</f>
        <v>-107051256.94487154</v>
      </c>
      <c r="G1787" s="10">
        <f t="shared" si="384"/>
        <v>366</v>
      </c>
      <c r="H1787" s="7">
        <f t="shared" si="392"/>
        <v>-315576.17488828633</v>
      </c>
      <c r="I1787" s="16">
        <f>SUMIFS('Filing Data'!$X:$X,'Filing Data'!$D:$D,'Benchmark Value'!$B1787)</f>
        <v>0</v>
      </c>
      <c r="J1787" s="16">
        <f t="shared" si="388"/>
        <v>141156307.4039984</v>
      </c>
      <c r="K1787" s="10">
        <f>SUM(I$11:I1786)</f>
        <v>200197540.60438377</v>
      </c>
      <c r="L1787" s="27">
        <f t="shared" si="385"/>
        <v>366</v>
      </c>
      <c r="M1787" s="7">
        <f t="shared" si="393"/>
        <v>385672.97104917595</v>
      </c>
      <c r="N1787" s="7">
        <f>IF(ISNA(VLOOKUP(B1787,'Distribution Data'!$G:$H,2,FALSE)),0,VLOOKUP(B1787,'Distribution Data'!$G:$H,2,FALSE))</f>
        <v>0</v>
      </c>
      <c r="O1787" s="16">
        <f>IF(ISNA(INDEX($C1786:$C$3618,MATCH(TRUE,INDEX($C1786:$C$3618&lt;&gt;$C1786,0),0))), O1786, INDEX($C1786:$C$3618,MATCH(TRUE,INDEX($C1786:$C$3618&lt;&gt;$C1786,0),0)))</f>
        <v>4494727460.9239721</v>
      </c>
      <c r="P1787" s="16">
        <f t="shared" si="383"/>
        <v>4494727460.9229727</v>
      </c>
      <c r="Q1787" s="27">
        <f t="shared" si="389"/>
        <v>35</v>
      </c>
      <c r="R1787" s="7">
        <f t="shared" si="394"/>
        <v>2.8555733816964286E-5</v>
      </c>
      <c r="S1787" s="7">
        <f t="shared" si="386"/>
        <v>-701249.14590890659</v>
      </c>
      <c r="T1787" s="5">
        <f>VLOOKUP($B1787,'Benchmark Data'!$A:$B,2,FALSE)</f>
        <v>13.41</v>
      </c>
      <c r="U1787" s="12">
        <f t="shared" si="395"/>
        <v>-3.5888142843058968E-2</v>
      </c>
      <c r="V1787" s="7">
        <f t="shared" si="396"/>
        <v>3620371853.5856843</v>
      </c>
    </row>
    <row r="1788" spans="1:22" x14ac:dyDescent="0.25">
      <c r="A1788" s="5">
        <f t="shared" si="387"/>
        <v>2008</v>
      </c>
      <c r="B1788" s="6">
        <f t="shared" si="390"/>
        <v>39728</v>
      </c>
      <c r="C1788" s="7">
        <f>MAX(SUMIFS('Filing Data'!$V:$V,'Filing Data'!$D:$D,'Benchmark Value'!$B1788),C1787)</f>
        <v>4494727460.9229727</v>
      </c>
      <c r="D1788" s="7">
        <f>SUMIFS('Filing Data'!$Z:$Z,'Filing Data'!$D:$D,'Benchmark Value'!$B1788)</f>
        <v>0</v>
      </c>
      <c r="E1788" s="16">
        <f t="shared" si="391"/>
        <v>-115500880.00911279</v>
      </c>
      <c r="F1788" s="10">
        <f>SUM(D$11:D1787)</f>
        <v>-107051256.94487154</v>
      </c>
      <c r="G1788" s="10">
        <f t="shared" si="384"/>
        <v>366</v>
      </c>
      <c r="H1788" s="7">
        <f t="shared" si="392"/>
        <v>-315576.17488828633</v>
      </c>
      <c r="I1788" s="16">
        <f>SUMIFS('Filing Data'!$X:$X,'Filing Data'!$D:$D,'Benchmark Value'!$B1788)</f>
        <v>0</v>
      </c>
      <c r="J1788" s="16">
        <f t="shared" si="388"/>
        <v>141156307.4039984</v>
      </c>
      <c r="K1788" s="10">
        <f>SUM(I$11:I1787)</f>
        <v>200197540.60438377</v>
      </c>
      <c r="L1788" s="27">
        <f t="shared" si="385"/>
        <v>366</v>
      </c>
      <c r="M1788" s="7">
        <f t="shared" si="393"/>
        <v>385672.97104917595</v>
      </c>
      <c r="N1788" s="7">
        <f>IF(ISNA(VLOOKUP(B1788,'Distribution Data'!$G:$H,2,FALSE)),0,VLOOKUP(B1788,'Distribution Data'!$G:$H,2,FALSE))</f>
        <v>0</v>
      </c>
      <c r="O1788" s="16">
        <f>IF(ISNA(INDEX($C1787:$C$3618,MATCH(TRUE,INDEX($C1787:$C$3618&lt;&gt;$C1787,0),0))), O1787, INDEX($C1787:$C$3618,MATCH(TRUE,INDEX($C1787:$C$3618&lt;&gt;$C1787,0),0)))</f>
        <v>4494727460.9239721</v>
      </c>
      <c r="P1788" s="16">
        <f t="shared" si="383"/>
        <v>4494727460.9229727</v>
      </c>
      <c r="Q1788" s="27">
        <f t="shared" si="389"/>
        <v>35</v>
      </c>
      <c r="R1788" s="7">
        <f t="shared" si="394"/>
        <v>2.8555733816964286E-5</v>
      </c>
      <c r="S1788" s="7">
        <f t="shared" si="386"/>
        <v>-701249.14590890659</v>
      </c>
      <c r="T1788" s="5">
        <f>VLOOKUP($B1788,'Benchmark Data'!$A:$B,2,FALSE)</f>
        <v>12.38</v>
      </c>
      <c r="U1788" s="12">
        <f t="shared" si="395"/>
        <v>-7.9918430037137E-2</v>
      </c>
      <c r="V1788" s="7">
        <f t="shared" si="396"/>
        <v>3341595808.8250661</v>
      </c>
    </row>
    <row r="1789" spans="1:22" x14ac:dyDescent="0.25">
      <c r="A1789" s="5">
        <f t="shared" si="387"/>
        <v>2008</v>
      </c>
      <c r="B1789" s="6">
        <f t="shared" si="390"/>
        <v>39729</v>
      </c>
      <c r="C1789" s="7">
        <f>MAX(SUMIFS('Filing Data'!$V:$V,'Filing Data'!$D:$D,'Benchmark Value'!$B1789),C1788)</f>
        <v>4494727460.9229727</v>
      </c>
      <c r="D1789" s="7">
        <f>SUMIFS('Filing Data'!$Z:$Z,'Filing Data'!$D:$D,'Benchmark Value'!$B1789)</f>
        <v>0</v>
      </c>
      <c r="E1789" s="16">
        <f t="shared" si="391"/>
        <v>-115500880.00911279</v>
      </c>
      <c r="F1789" s="10">
        <f>SUM(D$11:D1788)</f>
        <v>-107051256.94487154</v>
      </c>
      <c r="G1789" s="10">
        <f t="shared" si="384"/>
        <v>366</v>
      </c>
      <c r="H1789" s="7">
        <f t="shared" si="392"/>
        <v>-315576.17488828633</v>
      </c>
      <c r="I1789" s="16">
        <f>SUMIFS('Filing Data'!$X:$X,'Filing Data'!$D:$D,'Benchmark Value'!$B1789)</f>
        <v>0</v>
      </c>
      <c r="J1789" s="16">
        <f t="shared" si="388"/>
        <v>141156307.4039984</v>
      </c>
      <c r="K1789" s="10">
        <f>SUM(I$11:I1788)</f>
        <v>200197540.60438377</v>
      </c>
      <c r="L1789" s="27">
        <f t="shared" si="385"/>
        <v>366</v>
      </c>
      <c r="M1789" s="7">
        <f t="shared" si="393"/>
        <v>385672.97104917595</v>
      </c>
      <c r="N1789" s="7">
        <f>IF(ISNA(VLOOKUP(B1789,'Distribution Data'!$G:$H,2,FALSE)),0,VLOOKUP(B1789,'Distribution Data'!$G:$H,2,FALSE))</f>
        <v>0</v>
      </c>
      <c r="O1789" s="16">
        <f>IF(ISNA(INDEX($C1788:$C$3618,MATCH(TRUE,INDEX($C1788:$C$3618&lt;&gt;$C1788,0),0))), O1788, INDEX($C1788:$C$3618,MATCH(TRUE,INDEX($C1788:$C$3618&lt;&gt;$C1788,0),0)))</f>
        <v>4494727460.9239721</v>
      </c>
      <c r="P1789" s="16">
        <f t="shared" ref="P1789:P1852" si="397">C1788</f>
        <v>4494727460.9229727</v>
      </c>
      <c r="Q1789" s="27">
        <f t="shared" si="389"/>
        <v>35</v>
      </c>
      <c r="R1789" s="7">
        <f t="shared" si="394"/>
        <v>2.8555733816964286E-5</v>
      </c>
      <c r="S1789" s="7">
        <f t="shared" si="386"/>
        <v>-701249.14590890659</v>
      </c>
      <c r="T1789" s="5">
        <f>VLOOKUP($B1789,'Benchmark Data'!$A:$B,2,FALSE)</f>
        <v>12.29</v>
      </c>
      <c r="U1789" s="12">
        <f t="shared" si="395"/>
        <v>-7.2963436785067684E-3</v>
      </c>
      <c r="V1789" s="7">
        <f t="shared" si="396"/>
        <v>3316601859.9381022</v>
      </c>
    </row>
    <row r="1790" spans="1:22" x14ac:dyDescent="0.25">
      <c r="A1790" s="5">
        <f t="shared" si="387"/>
        <v>2008</v>
      </c>
      <c r="B1790" s="6">
        <f t="shared" si="390"/>
        <v>39730</v>
      </c>
      <c r="C1790" s="7">
        <f>MAX(SUMIFS('Filing Data'!$V:$V,'Filing Data'!$D:$D,'Benchmark Value'!$B1790),C1789)</f>
        <v>4494727460.9229727</v>
      </c>
      <c r="D1790" s="7">
        <f>SUMIFS('Filing Data'!$Z:$Z,'Filing Data'!$D:$D,'Benchmark Value'!$B1790)</f>
        <v>0</v>
      </c>
      <c r="E1790" s="16">
        <f t="shared" si="391"/>
        <v>-115500880.00911279</v>
      </c>
      <c r="F1790" s="10">
        <f>SUM(D$11:D1789)</f>
        <v>-107051256.94487154</v>
      </c>
      <c r="G1790" s="10">
        <f t="shared" si="384"/>
        <v>366</v>
      </c>
      <c r="H1790" s="7">
        <f t="shared" si="392"/>
        <v>-315576.17488828633</v>
      </c>
      <c r="I1790" s="16">
        <f>SUMIFS('Filing Data'!$X:$X,'Filing Data'!$D:$D,'Benchmark Value'!$B1790)</f>
        <v>0</v>
      </c>
      <c r="J1790" s="16">
        <f t="shared" si="388"/>
        <v>141156307.4039984</v>
      </c>
      <c r="K1790" s="10">
        <f>SUM(I$11:I1789)</f>
        <v>200197540.60438377</v>
      </c>
      <c r="L1790" s="27">
        <f t="shared" si="385"/>
        <v>366</v>
      </c>
      <c r="M1790" s="7">
        <f t="shared" si="393"/>
        <v>385672.97104917595</v>
      </c>
      <c r="N1790" s="7">
        <f>IF(ISNA(VLOOKUP(B1790,'Distribution Data'!$G:$H,2,FALSE)),0,VLOOKUP(B1790,'Distribution Data'!$G:$H,2,FALSE))</f>
        <v>0</v>
      </c>
      <c r="O1790" s="16">
        <f>IF(ISNA(INDEX($C1789:$C$3618,MATCH(TRUE,INDEX($C1789:$C$3618&lt;&gt;$C1789,0),0))), O1789, INDEX($C1789:$C$3618,MATCH(TRUE,INDEX($C1789:$C$3618&lt;&gt;$C1789,0),0)))</f>
        <v>4494727460.9239721</v>
      </c>
      <c r="P1790" s="16">
        <f t="shared" si="397"/>
        <v>4494727460.9229727</v>
      </c>
      <c r="Q1790" s="27">
        <f t="shared" si="389"/>
        <v>35</v>
      </c>
      <c r="R1790" s="7">
        <f t="shared" si="394"/>
        <v>2.8555733816964286E-5</v>
      </c>
      <c r="S1790" s="7">
        <f t="shared" si="386"/>
        <v>-701249.14590890659</v>
      </c>
      <c r="T1790" s="5">
        <f>VLOOKUP($B1790,'Benchmark Data'!$A:$B,2,FALSE)</f>
        <v>11.04</v>
      </c>
      <c r="U1790" s="12">
        <f t="shared" si="395"/>
        <v>-0.1072608827289942</v>
      </c>
      <c r="V1790" s="7">
        <f t="shared" si="396"/>
        <v>2978573326.4209461</v>
      </c>
    </row>
    <row r="1791" spans="1:22" x14ac:dyDescent="0.25">
      <c r="A1791" s="5">
        <f t="shared" si="387"/>
        <v>2008</v>
      </c>
      <c r="B1791" s="6">
        <f t="shared" si="390"/>
        <v>39731</v>
      </c>
      <c r="C1791" s="7">
        <f>MAX(SUMIFS('Filing Data'!$V:$V,'Filing Data'!$D:$D,'Benchmark Value'!$B1791),C1790)</f>
        <v>4494727460.9229727</v>
      </c>
      <c r="D1791" s="7">
        <f>SUMIFS('Filing Data'!$Z:$Z,'Filing Data'!$D:$D,'Benchmark Value'!$B1791)</f>
        <v>0</v>
      </c>
      <c r="E1791" s="16">
        <f t="shared" si="391"/>
        <v>-115500880.00911279</v>
      </c>
      <c r="F1791" s="10">
        <f>SUM(D$11:D1790)</f>
        <v>-107051256.94487154</v>
      </c>
      <c r="G1791" s="10">
        <f t="shared" si="384"/>
        <v>366</v>
      </c>
      <c r="H1791" s="7">
        <f t="shared" si="392"/>
        <v>-315576.17488828633</v>
      </c>
      <c r="I1791" s="16">
        <f>SUMIFS('Filing Data'!$X:$X,'Filing Data'!$D:$D,'Benchmark Value'!$B1791)</f>
        <v>0</v>
      </c>
      <c r="J1791" s="16">
        <f t="shared" si="388"/>
        <v>141156307.4039984</v>
      </c>
      <c r="K1791" s="10">
        <f>SUM(I$11:I1790)</f>
        <v>200197540.60438377</v>
      </c>
      <c r="L1791" s="27">
        <f t="shared" si="385"/>
        <v>366</v>
      </c>
      <c r="M1791" s="7">
        <f t="shared" si="393"/>
        <v>385672.97104917595</v>
      </c>
      <c r="N1791" s="7">
        <f>IF(ISNA(VLOOKUP(B1791,'Distribution Data'!$G:$H,2,FALSE)),0,VLOOKUP(B1791,'Distribution Data'!$G:$H,2,FALSE))</f>
        <v>0</v>
      </c>
      <c r="O1791" s="16">
        <f>IF(ISNA(INDEX($C1790:$C$3618,MATCH(TRUE,INDEX($C1790:$C$3618&lt;&gt;$C1790,0),0))), O1790, INDEX($C1790:$C$3618,MATCH(TRUE,INDEX($C1790:$C$3618&lt;&gt;$C1790,0),0)))</f>
        <v>4494727460.9239721</v>
      </c>
      <c r="P1791" s="16">
        <f t="shared" si="397"/>
        <v>4494727460.9229727</v>
      </c>
      <c r="Q1791" s="27">
        <f t="shared" si="389"/>
        <v>35</v>
      </c>
      <c r="R1791" s="7">
        <f t="shared" si="394"/>
        <v>2.8555733816964286E-5</v>
      </c>
      <c r="S1791" s="7">
        <f t="shared" si="386"/>
        <v>-701249.14590890659</v>
      </c>
      <c r="T1791" s="5">
        <f>VLOOKUP($B1791,'Benchmark Data'!$A:$B,2,FALSE)</f>
        <v>12.59</v>
      </c>
      <c r="U1791" s="12">
        <f t="shared" si="395"/>
        <v>0.13137780720730655</v>
      </c>
      <c r="V1791" s="7">
        <f t="shared" si="396"/>
        <v>3396059455.5316014</v>
      </c>
    </row>
    <row r="1792" spans="1:22" x14ac:dyDescent="0.25">
      <c r="A1792" s="5">
        <f t="shared" si="387"/>
        <v>2008</v>
      </c>
      <c r="B1792" s="6">
        <f t="shared" si="390"/>
        <v>39732</v>
      </c>
      <c r="C1792" s="7">
        <f>MAX(SUMIFS('Filing Data'!$V:$V,'Filing Data'!$D:$D,'Benchmark Value'!$B1792),C1791)</f>
        <v>4494727460.9229727</v>
      </c>
      <c r="D1792" s="7">
        <f>SUMIFS('Filing Data'!$Z:$Z,'Filing Data'!$D:$D,'Benchmark Value'!$B1792)</f>
        <v>0</v>
      </c>
      <c r="E1792" s="16">
        <f t="shared" si="391"/>
        <v>-115500880.00911279</v>
      </c>
      <c r="F1792" s="10">
        <f>SUM(D$11:D1791)</f>
        <v>-107051256.94487154</v>
      </c>
      <c r="G1792" s="10">
        <f t="shared" si="384"/>
        <v>366</v>
      </c>
      <c r="H1792" s="7">
        <f t="shared" si="392"/>
        <v>-315576.17488828633</v>
      </c>
      <c r="I1792" s="16">
        <f>SUMIFS('Filing Data'!$X:$X,'Filing Data'!$D:$D,'Benchmark Value'!$B1792)</f>
        <v>0</v>
      </c>
      <c r="J1792" s="16">
        <f t="shared" si="388"/>
        <v>141156307.4039984</v>
      </c>
      <c r="K1792" s="10">
        <f>SUM(I$11:I1791)</f>
        <v>200197540.60438377</v>
      </c>
      <c r="L1792" s="27">
        <f t="shared" si="385"/>
        <v>366</v>
      </c>
      <c r="M1792" s="7">
        <f t="shared" si="393"/>
        <v>385672.97104917595</v>
      </c>
      <c r="N1792" s="7">
        <f>IF(ISNA(VLOOKUP(B1792,'Distribution Data'!$G:$H,2,FALSE)),0,VLOOKUP(B1792,'Distribution Data'!$G:$H,2,FALSE))</f>
        <v>0</v>
      </c>
      <c r="O1792" s="16">
        <f>IF(ISNA(INDEX($C1791:$C$3618,MATCH(TRUE,INDEX($C1791:$C$3618&lt;&gt;$C1791,0),0))), O1791, INDEX($C1791:$C$3618,MATCH(TRUE,INDEX($C1791:$C$3618&lt;&gt;$C1791,0),0)))</f>
        <v>4494727460.9239721</v>
      </c>
      <c r="P1792" s="16">
        <f t="shared" si="397"/>
        <v>4494727460.9229727</v>
      </c>
      <c r="Q1792" s="27">
        <f t="shared" si="389"/>
        <v>35</v>
      </c>
      <c r="R1792" s="7">
        <f t="shared" si="394"/>
        <v>2.8555733816964286E-5</v>
      </c>
      <c r="S1792" s="7">
        <f t="shared" si="386"/>
        <v>-701249.14590890659</v>
      </c>
      <c r="T1792" s="5">
        <f>VLOOKUP($B1792,'Benchmark Data'!$A:$B,2,FALSE)</f>
        <v>12.59</v>
      </c>
      <c r="U1792" s="12">
        <f t="shared" si="395"/>
        <v>0</v>
      </c>
      <c r="V1792" s="7">
        <f t="shared" si="396"/>
        <v>3395358206.3856926</v>
      </c>
    </row>
    <row r="1793" spans="1:22" x14ac:dyDescent="0.25">
      <c r="A1793" s="5">
        <f t="shared" si="387"/>
        <v>2008</v>
      </c>
      <c r="B1793" s="6">
        <f t="shared" si="390"/>
        <v>39733</v>
      </c>
      <c r="C1793" s="7">
        <f>MAX(SUMIFS('Filing Data'!$V:$V,'Filing Data'!$D:$D,'Benchmark Value'!$B1793),C1792)</f>
        <v>4494727460.9229727</v>
      </c>
      <c r="D1793" s="7">
        <f>SUMIFS('Filing Data'!$Z:$Z,'Filing Data'!$D:$D,'Benchmark Value'!$B1793)</f>
        <v>0</v>
      </c>
      <c r="E1793" s="16">
        <f t="shared" si="391"/>
        <v>-115500880.00911279</v>
      </c>
      <c r="F1793" s="10">
        <f>SUM(D$11:D1792)</f>
        <v>-107051256.94487154</v>
      </c>
      <c r="G1793" s="10">
        <f t="shared" si="384"/>
        <v>366</v>
      </c>
      <c r="H1793" s="7">
        <f t="shared" si="392"/>
        <v>-315576.17488828633</v>
      </c>
      <c r="I1793" s="16">
        <f>SUMIFS('Filing Data'!$X:$X,'Filing Data'!$D:$D,'Benchmark Value'!$B1793)</f>
        <v>0</v>
      </c>
      <c r="J1793" s="16">
        <f t="shared" si="388"/>
        <v>141156307.4039984</v>
      </c>
      <c r="K1793" s="10">
        <f>SUM(I$11:I1792)</f>
        <v>200197540.60438377</v>
      </c>
      <c r="L1793" s="27">
        <f t="shared" si="385"/>
        <v>366</v>
      </c>
      <c r="M1793" s="7">
        <f t="shared" si="393"/>
        <v>385672.97104917595</v>
      </c>
      <c r="N1793" s="7">
        <f>IF(ISNA(VLOOKUP(B1793,'Distribution Data'!$G:$H,2,FALSE)),0,VLOOKUP(B1793,'Distribution Data'!$G:$H,2,FALSE))</f>
        <v>0</v>
      </c>
      <c r="O1793" s="16">
        <f>IF(ISNA(INDEX($C1792:$C$3618,MATCH(TRUE,INDEX($C1792:$C$3618&lt;&gt;$C1792,0),0))), O1792, INDEX($C1792:$C$3618,MATCH(TRUE,INDEX($C1792:$C$3618&lt;&gt;$C1792,0),0)))</f>
        <v>4494727460.9239721</v>
      </c>
      <c r="P1793" s="16">
        <f t="shared" si="397"/>
        <v>4494727460.9229727</v>
      </c>
      <c r="Q1793" s="27">
        <f t="shared" si="389"/>
        <v>35</v>
      </c>
      <c r="R1793" s="7">
        <f t="shared" si="394"/>
        <v>2.8555733816964286E-5</v>
      </c>
      <c r="S1793" s="7">
        <f t="shared" si="386"/>
        <v>-701249.14590890659</v>
      </c>
      <c r="T1793" s="5">
        <f>VLOOKUP($B1793,'Benchmark Data'!$A:$B,2,FALSE)</f>
        <v>12.59</v>
      </c>
      <c r="U1793" s="12">
        <f t="shared" si="395"/>
        <v>0</v>
      </c>
      <c r="V1793" s="7">
        <f t="shared" si="396"/>
        <v>3394656957.2397838</v>
      </c>
    </row>
    <row r="1794" spans="1:22" x14ac:dyDescent="0.25">
      <c r="A1794" s="5">
        <f t="shared" si="387"/>
        <v>2008</v>
      </c>
      <c r="B1794" s="6">
        <f t="shared" si="390"/>
        <v>39734</v>
      </c>
      <c r="C1794" s="7">
        <f>MAX(SUMIFS('Filing Data'!$V:$V,'Filing Data'!$D:$D,'Benchmark Value'!$B1794),C1793)</f>
        <v>4494727460.9229727</v>
      </c>
      <c r="D1794" s="7">
        <f>SUMIFS('Filing Data'!$Z:$Z,'Filing Data'!$D:$D,'Benchmark Value'!$B1794)</f>
        <v>0</v>
      </c>
      <c r="E1794" s="16">
        <f t="shared" si="391"/>
        <v>-115500880.00911279</v>
      </c>
      <c r="F1794" s="10">
        <f>SUM(D$11:D1793)</f>
        <v>-107051256.94487154</v>
      </c>
      <c r="G1794" s="10">
        <f t="shared" si="384"/>
        <v>366</v>
      </c>
      <c r="H1794" s="7">
        <f t="shared" si="392"/>
        <v>-315576.17488828633</v>
      </c>
      <c r="I1794" s="16">
        <f>SUMIFS('Filing Data'!$X:$X,'Filing Data'!$D:$D,'Benchmark Value'!$B1794)</f>
        <v>0</v>
      </c>
      <c r="J1794" s="16">
        <f t="shared" si="388"/>
        <v>141156307.4039984</v>
      </c>
      <c r="K1794" s="10">
        <f>SUM(I$11:I1793)</f>
        <v>200197540.60438377</v>
      </c>
      <c r="L1794" s="27">
        <f t="shared" si="385"/>
        <v>366</v>
      </c>
      <c r="M1794" s="7">
        <f t="shared" si="393"/>
        <v>385672.97104917595</v>
      </c>
      <c r="N1794" s="7">
        <f>IF(ISNA(VLOOKUP(B1794,'Distribution Data'!$G:$H,2,FALSE)),0,VLOOKUP(B1794,'Distribution Data'!$G:$H,2,FALSE))</f>
        <v>0</v>
      </c>
      <c r="O1794" s="16">
        <f>IF(ISNA(INDEX($C1793:$C$3618,MATCH(TRUE,INDEX($C1793:$C$3618&lt;&gt;$C1793,0),0))), O1793, INDEX($C1793:$C$3618,MATCH(TRUE,INDEX($C1793:$C$3618&lt;&gt;$C1793,0),0)))</f>
        <v>4494727460.9239721</v>
      </c>
      <c r="P1794" s="16">
        <f t="shared" si="397"/>
        <v>4494727460.9229727</v>
      </c>
      <c r="Q1794" s="27">
        <f t="shared" si="389"/>
        <v>35</v>
      </c>
      <c r="R1794" s="7">
        <f t="shared" si="394"/>
        <v>2.8555733816964286E-5</v>
      </c>
      <c r="S1794" s="7">
        <f t="shared" si="386"/>
        <v>-701249.14590890659</v>
      </c>
      <c r="T1794" s="5">
        <f>VLOOKUP($B1794,'Benchmark Data'!$A:$B,2,FALSE)</f>
        <v>13.12</v>
      </c>
      <c r="U1794" s="12">
        <f t="shared" si="395"/>
        <v>4.1234935459687226E-2</v>
      </c>
      <c r="V1794" s="7">
        <f t="shared" si="396"/>
        <v>3536860250.3764076</v>
      </c>
    </row>
    <row r="1795" spans="1:22" x14ac:dyDescent="0.25">
      <c r="A1795" s="5">
        <f t="shared" si="387"/>
        <v>2008</v>
      </c>
      <c r="B1795" s="6">
        <f t="shared" si="390"/>
        <v>39735</v>
      </c>
      <c r="C1795" s="7">
        <f>MAX(SUMIFS('Filing Data'!$V:$V,'Filing Data'!$D:$D,'Benchmark Value'!$B1795),C1794)</f>
        <v>4494727460.9229727</v>
      </c>
      <c r="D1795" s="7">
        <f>SUMIFS('Filing Data'!$Z:$Z,'Filing Data'!$D:$D,'Benchmark Value'!$B1795)</f>
        <v>0</v>
      </c>
      <c r="E1795" s="16">
        <f t="shared" si="391"/>
        <v>-115500880.00911279</v>
      </c>
      <c r="F1795" s="10">
        <f>SUM(D$11:D1794)</f>
        <v>-107051256.94487154</v>
      </c>
      <c r="G1795" s="10">
        <f t="shared" si="384"/>
        <v>366</v>
      </c>
      <c r="H1795" s="7">
        <f t="shared" si="392"/>
        <v>-315576.17488828633</v>
      </c>
      <c r="I1795" s="16">
        <f>SUMIFS('Filing Data'!$X:$X,'Filing Data'!$D:$D,'Benchmark Value'!$B1795)</f>
        <v>0</v>
      </c>
      <c r="J1795" s="16">
        <f t="shared" si="388"/>
        <v>141156307.4039984</v>
      </c>
      <c r="K1795" s="10">
        <f>SUM(I$11:I1794)</f>
        <v>200197540.60438377</v>
      </c>
      <c r="L1795" s="27">
        <f t="shared" si="385"/>
        <v>366</v>
      </c>
      <c r="M1795" s="7">
        <f t="shared" si="393"/>
        <v>385672.97104917595</v>
      </c>
      <c r="N1795" s="7">
        <f>IF(ISNA(VLOOKUP(B1795,'Distribution Data'!$G:$H,2,FALSE)),0,VLOOKUP(B1795,'Distribution Data'!$G:$H,2,FALSE))</f>
        <v>0</v>
      </c>
      <c r="O1795" s="16">
        <f>IF(ISNA(INDEX($C1794:$C$3618,MATCH(TRUE,INDEX($C1794:$C$3618&lt;&gt;$C1794,0),0))), O1794, INDEX($C1794:$C$3618,MATCH(TRUE,INDEX($C1794:$C$3618&lt;&gt;$C1794,0),0)))</f>
        <v>4494727460.9239721</v>
      </c>
      <c r="P1795" s="16">
        <f t="shared" si="397"/>
        <v>4494727460.9229727</v>
      </c>
      <c r="Q1795" s="27">
        <f t="shared" si="389"/>
        <v>35</v>
      </c>
      <c r="R1795" s="7">
        <f t="shared" si="394"/>
        <v>2.8555733816964286E-5</v>
      </c>
      <c r="S1795" s="7">
        <f t="shared" si="386"/>
        <v>-701249.14590890659</v>
      </c>
      <c r="T1795" s="5">
        <f>VLOOKUP($B1795,'Benchmark Data'!$A:$B,2,FALSE)</f>
        <v>12.22</v>
      </c>
      <c r="U1795" s="12">
        <f t="shared" si="395"/>
        <v>-7.1063829772493606E-2</v>
      </c>
      <c r="V1795" s="7">
        <f t="shared" si="396"/>
        <v>3293539014.5430932</v>
      </c>
    </row>
    <row r="1796" spans="1:22" x14ac:dyDescent="0.25">
      <c r="A1796" s="5">
        <f t="shared" si="387"/>
        <v>2008</v>
      </c>
      <c r="B1796" s="6">
        <f t="shared" si="390"/>
        <v>39736</v>
      </c>
      <c r="C1796" s="7">
        <f>MAX(SUMIFS('Filing Data'!$V:$V,'Filing Data'!$D:$D,'Benchmark Value'!$B1796),C1795)</f>
        <v>4494727460.9229727</v>
      </c>
      <c r="D1796" s="7">
        <f>SUMIFS('Filing Data'!$Z:$Z,'Filing Data'!$D:$D,'Benchmark Value'!$B1796)</f>
        <v>0</v>
      </c>
      <c r="E1796" s="16">
        <f t="shared" si="391"/>
        <v>-115500880.00911279</v>
      </c>
      <c r="F1796" s="10">
        <f>SUM(D$11:D1795)</f>
        <v>-107051256.94487154</v>
      </c>
      <c r="G1796" s="10">
        <f t="shared" si="384"/>
        <v>366</v>
      </c>
      <c r="H1796" s="7">
        <f t="shared" si="392"/>
        <v>-315576.17488828633</v>
      </c>
      <c r="I1796" s="16">
        <f>SUMIFS('Filing Data'!$X:$X,'Filing Data'!$D:$D,'Benchmark Value'!$B1796)</f>
        <v>0</v>
      </c>
      <c r="J1796" s="16">
        <f t="shared" si="388"/>
        <v>141156307.4039984</v>
      </c>
      <c r="K1796" s="10">
        <f>SUM(I$11:I1795)</f>
        <v>200197540.60438377</v>
      </c>
      <c r="L1796" s="27">
        <f t="shared" si="385"/>
        <v>366</v>
      </c>
      <c r="M1796" s="7">
        <f t="shared" si="393"/>
        <v>385672.97104917595</v>
      </c>
      <c r="N1796" s="7">
        <f>IF(ISNA(VLOOKUP(B1796,'Distribution Data'!$G:$H,2,FALSE)),0,VLOOKUP(B1796,'Distribution Data'!$G:$H,2,FALSE))</f>
        <v>0</v>
      </c>
      <c r="O1796" s="16">
        <f>IF(ISNA(INDEX($C1795:$C$3618,MATCH(TRUE,INDEX($C1795:$C$3618&lt;&gt;$C1795,0),0))), O1795, INDEX($C1795:$C$3618,MATCH(TRUE,INDEX($C1795:$C$3618&lt;&gt;$C1795,0),0)))</f>
        <v>4494727460.9239721</v>
      </c>
      <c r="P1796" s="16">
        <f t="shared" si="397"/>
        <v>4494727460.9229727</v>
      </c>
      <c r="Q1796" s="27">
        <f t="shared" si="389"/>
        <v>35</v>
      </c>
      <c r="R1796" s="7">
        <f t="shared" si="394"/>
        <v>2.8555733816964286E-5</v>
      </c>
      <c r="S1796" s="7">
        <f t="shared" si="386"/>
        <v>-701249.14590890659</v>
      </c>
      <c r="T1796" s="5">
        <f>VLOOKUP($B1796,'Benchmark Data'!$A:$B,2,FALSE)</f>
        <v>10.68</v>
      </c>
      <c r="U1796" s="12">
        <f t="shared" si="395"/>
        <v>-0.1347011202114006</v>
      </c>
      <c r="V1796" s="7">
        <f t="shared" si="396"/>
        <v>2877776383.8590202</v>
      </c>
    </row>
    <row r="1797" spans="1:22" x14ac:dyDescent="0.25">
      <c r="A1797" s="5">
        <f t="shared" si="387"/>
        <v>2008</v>
      </c>
      <c r="B1797" s="6">
        <f t="shared" si="390"/>
        <v>39737</v>
      </c>
      <c r="C1797" s="7">
        <f>MAX(SUMIFS('Filing Data'!$V:$V,'Filing Data'!$D:$D,'Benchmark Value'!$B1797),C1796)</f>
        <v>4494727460.9229727</v>
      </c>
      <c r="D1797" s="7">
        <f>SUMIFS('Filing Data'!$Z:$Z,'Filing Data'!$D:$D,'Benchmark Value'!$B1797)</f>
        <v>0</v>
      </c>
      <c r="E1797" s="16">
        <f t="shared" si="391"/>
        <v>-115500880.00911279</v>
      </c>
      <c r="F1797" s="10">
        <f>SUM(D$11:D1796)</f>
        <v>-107051256.94487154</v>
      </c>
      <c r="G1797" s="10">
        <f t="shared" si="384"/>
        <v>366</v>
      </c>
      <c r="H1797" s="7">
        <f t="shared" si="392"/>
        <v>-315576.17488828633</v>
      </c>
      <c r="I1797" s="16">
        <f>SUMIFS('Filing Data'!$X:$X,'Filing Data'!$D:$D,'Benchmark Value'!$B1797)</f>
        <v>0</v>
      </c>
      <c r="J1797" s="16">
        <f t="shared" si="388"/>
        <v>141156307.4039984</v>
      </c>
      <c r="K1797" s="10">
        <f>SUM(I$11:I1796)</f>
        <v>200197540.60438377</v>
      </c>
      <c r="L1797" s="27">
        <f t="shared" si="385"/>
        <v>366</v>
      </c>
      <c r="M1797" s="7">
        <f t="shared" si="393"/>
        <v>385672.97104917595</v>
      </c>
      <c r="N1797" s="7">
        <f>IF(ISNA(VLOOKUP(B1797,'Distribution Data'!$G:$H,2,FALSE)),0,VLOOKUP(B1797,'Distribution Data'!$G:$H,2,FALSE))</f>
        <v>0</v>
      </c>
      <c r="O1797" s="16">
        <f>IF(ISNA(INDEX($C1796:$C$3618,MATCH(TRUE,INDEX($C1796:$C$3618&lt;&gt;$C1796,0),0))), O1796, INDEX($C1796:$C$3618,MATCH(TRUE,INDEX($C1796:$C$3618&lt;&gt;$C1796,0),0)))</f>
        <v>4494727460.9239721</v>
      </c>
      <c r="P1797" s="16">
        <f t="shared" si="397"/>
        <v>4494727460.9229727</v>
      </c>
      <c r="Q1797" s="27">
        <f t="shared" si="389"/>
        <v>35</v>
      </c>
      <c r="R1797" s="7">
        <f t="shared" si="394"/>
        <v>2.8555733816964286E-5</v>
      </c>
      <c r="S1797" s="7">
        <f t="shared" si="386"/>
        <v>-701249.14590890659</v>
      </c>
      <c r="T1797" s="5">
        <f>VLOOKUP($B1797,'Benchmark Data'!$A:$B,2,FALSE)</f>
        <v>11.19</v>
      </c>
      <c r="U1797" s="12">
        <f t="shared" si="395"/>
        <v>4.664768879178504E-2</v>
      </c>
      <c r="V1797" s="7">
        <f t="shared" si="396"/>
        <v>3014497040.683907</v>
      </c>
    </row>
    <row r="1798" spans="1:22" x14ac:dyDescent="0.25">
      <c r="A1798" s="5">
        <f t="shared" si="387"/>
        <v>2008</v>
      </c>
      <c r="B1798" s="6">
        <f t="shared" si="390"/>
        <v>39738</v>
      </c>
      <c r="C1798" s="7">
        <f>MAX(SUMIFS('Filing Data'!$V:$V,'Filing Data'!$D:$D,'Benchmark Value'!$B1798),C1797)</f>
        <v>4494727460.9229727</v>
      </c>
      <c r="D1798" s="7">
        <f>SUMIFS('Filing Data'!$Z:$Z,'Filing Data'!$D:$D,'Benchmark Value'!$B1798)</f>
        <v>0</v>
      </c>
      <c r="E1798" s="16">
        <f t="shared" si="391"/>
        <v>-115500880.00911279</v>
      </c>
      <c r="F1798" s="10">
        <f>SUM(D$11:D1797)</f>
        <v>-107051256.94487154</v>
      </c>
      <c r="G1798" s="10">
        <f t="shared" si="384"/>
        <v>366</v>
      </c>
      <c r="H1798" s="7">
        <f t="shared" si="392"/>
        <v>-315576.17488828633</v>
      </c>
      <c r="I1798" s="16">
        <f>SUMIFS('Filing Data'!$X:$X,'Filing Data'!$D:$D,'Benchmark Value'!$B1798)</f>
        <v>0</v>
      </c>
      <c r="J1798" s="16">
        <f t="shared" si="388"/>
        <v>141156307.4039984</v>
      </c>
      <c r="K1798" s="10">
        <f>SUM(I$11:I1797)</f>
        <v>200197540.60438377</v>
      </c>
      <c r="L1798" s="27">
        <f t="shared" si="385"/>
        <v>366</v>
      </c>
      <c r="M1798" s="7">
        <f t="shared" si="393"/>
        <v>385672.97104917595</v>
      </c>
      <c r="N1798" s="7">
        <f>IF(ISNA(VLOOKUP(B1798,'Distribution Data'!$G:$H,2,FALSE)),0,VLOOKUP(B1798,'Distribution Data'!$G:$H,2,FALSE))</f>
        <v>0</v>
      </c>
      <c r="O1798" s="16">
        <f>IF(ISNA(INDEX($C1797:$C$3618,MATCH(TRUE,INDEX($C1797:$C$3618&lt;&gt;$C1797,0),0))), O1797, INDEX($C1797:$C$3618,MATCH(TRUE,INDEX($C1797:$C$3618&lt;&gt;$C1797,0),0)))</f>
        <v>4494727460.9239721</v>
      </c>
      <c r="P1798" s="16">
        <f t="shared" si="397"/>
        <v>4494727460.9229727</v>
      </c>
      <c r="Q1798" s="27">
        <f t="shared" si="389"/>
        <v>35</v>
      </c>
      <c r="R1798" s="7">
        <f t="shared" si="394"/>
        <v>2.8555733816964286E-5</v>
      </c>
      <c r="S1798" s="7">
        <f t="shared" si="386"/>
        <v>-701249.14590890659</v>
      </c>
      <c r="T1798" s="5">
        <f>VLOOKUP($B1798,'Benchmark Data'!$A:$B,2,FALSE)</f>
        <v>11.17</v>
      </c>
      <c r="U1798" s="12">
        <f t="shared" si="395"/>
        <v>-1.7889092427244883E-3</v>
      </c>
      <c r="V1798" s="7">
        <f t="shared" si="396"/>
        <v>3008407950.5358825</v>
      </c>
    </row>
    <row r="1799" spans="1:22" x14ac:dyDescent="0.25">
      <c r="A1799" s="5">
        <f t="shared" si="387"/>
        <v>2008</v>
      </c>
      <c r="B1799" s="6">
        <f t="shared" si="390"/>
        <v>39739</v>
      </c>
      <c r="C1799" s="7">
        <f>MAX(SUMIFS('Filing Data'!$V:$V,'Filing Data'!$D:$D,'Benchmark Value'!$B1799),C1798)</f>
        <v>4494727460.9229727</v>
      </c>
      <c r="D1799" s="7">
        <f>SUMIFS('Filing Data'!$Z:$Z,'Filing Data'!$D:$D,'Benchmark Value'!$B1799)</f>
        <v>0</v>
      </c>
      <c r="E1799" s="16">
        <f t="shared" si="391"/>
        <v>-115500880.00911279</v>
      </c>
      <c r="F1799" s="10">
        <f>SUM(D$11:D1798)</f>
        <v>-107051256.94487154</v>
      </c>
      <c r="G1799" s="10">
        <f t="shared" si="384"/>
        <v>366</v>
      </c>
      <c r="H1799" s="7">
        <f t="shared" si="392"/>
        <v>-315576.17488828633</v>
      </c>
      <c r="I1799" s="16">
        <f>SUMIFS('Filing Data'!$X:$X,'Filing Data'!$D:$D,'Benchmark Value'!$B1799)</f>
        <v>0</v>
      </c>
      <c r="J1799" s="16">
        <f t="shared" si="388"/>
        <v>141156307.4039984</v>
      </c>
      <c r="K1799" s="10">
        <f>SUM(I$11:I1798)</f>
        <v>200197540.60438377</v>
      </c>
      <c r="L1799" s="27">
        <f t="shared" si="385"/>
        <v>366</v>
      </c>
      <c r="M1799" s="7">
        <f t="shared" si="393"/>
        <v>385672.97104917595</v>
      </c>
      <c r="N1799" s="7">
        <f>IF(ISNA(VLOOKUP(B1799,'Distribution Data'!$G:$H,2,FALSE)),0,VLOOKUP(B1799,'Distribution Data'!$G:$H,2,FALSE))</f>
        <v>0</v>
      </c>
      <c r="O1799" s="16">
        <f>IF(ISNA(INDEX($C1798:$C$3618,MATCH(TRUE,INDEX($C1798:$C$3618&lt;&gt;$C1798,0),0))), O1798, INDEX($C1798:$C$3618,MATCH(TRUE,INDEX($C1798:$C$3618&lt;&gt;$C1798,0),0)))</f>
        <v>4494727460.9239721</v>
      </c>
      <c r="P1799" s="16">
        <f t="shared" si="397"/>
        <v>4494727460.9229727</v>
      </c>
      <c r="Q1799" s="27">
        <f t="shared" si="389"/>
        <v>35</v>
      </c>
      <c r="R1799" s="7">
        <f t="shared" si="394"/>
        <v>2.8555733816964286E-5</v>
      </c>
      <c r="S1799" s="7">
        <f t="shared" si="386"/>
        <v>-701249.14590890659</v>
      </c>
      <c r="T1799" s="5">
        <f>VLOOKUP($B1799,'Benchmark Data'!$A:$B,2,FALSE)</f>
        <v>11.17</v>
      </c>
      <c r="U1799" s="12">
        <f t="shared" si="395"/>
        <v>0</v>
      </c>
      <c r="V1799" s="7">
        <f t="shared" si="396"/>
        <v>3007706701.3899736</v>
      </c>
    </row>
    <row r="1800" spans="1:22" x14ac:dyDescent="0.25">
      <c r="A1800" s="5">
        <f t="shared" si="387"/>
        <v>2008</v>
      </c>
      <c r="B1800" s="6">
        <f t="shared" si="390"/>
        <v>39740</v>
      </c>
      <c r="C1800" s="7">
        <f>MAX(SUMIFS('Filing Data'!$V:$V,'Filing Data'!$D:$D,'Benchmark Value'!$B1800),C1799)</f>
        <v>4494727460.9229727</v>
      </c>
      <c r="D1800" s="7">
        <f>SUMIFS('Filing Data'!$Z:$Z,'Filing Data'!$D:$D,'Benchmark Value'!$B1800)</f>
        <v>0</v>
      </c>
      <c r="E1800" s="16">
        <f t="shared" si="391"/>
        <v>-115500880.00911279</v>
      </c>
      <c r="F1800" s="10">
        <f>SUM(D$11:D1799)</f>
        <v>-107051256.94487154</v>
      </c>
      <c r="G1800" s="10">
        <f t="shared" si="384"/>
        <v>366</v>
      </c>
      <c r="H1800" s="7">
        <f t="shared" si="392"/>
        <v>-315576.17488828633</v>
      </c>
      <c r="I1800" s="16">
        <f>SUMIFS('Filing Data'!$X:$X,'Filing Data'!$D:$D,'Benchmark Value'!$B1800)</f>
        <v>0</v>
      </c>
      <c r="J1800" s="16">
        <f t="shared" si="388"/>
        <v>141156307.4039984</v>
      </c>
      <c r="K1800" s="10">
        <f>SUM(I$11:I1799)</f>
        <v>200197540.60438377</v>
      </c>
      <c r="L1800" s="27">
        <f t="shared" si="385"/>
        <v>366</v>
      </c>
      <c r="M1800" s="7">
        <f t="shared" si="393"/>
        <v>385672.97104917595</v>
      </c>
      <c r="N1800" s="7">
        <f>IF(ISNA(VLOOKUP(B1800,'Distribution Data'!$G:$H,2,FALSE)),0,VLOOKUP(B1800,'Distribution Data'!$G:$H,2,FALSE))</f>
        <v>0</v>
      </c>
      <c r="O1800" s="16">
        <f>IF(ISNA(INDEX($C1799:$C$3618,MATCH(TRUE,INDEX($C1799:$C$3618&lt;&gt;$C1799,0),0))), O1799, INDEX($C1799:$C$3618,MATCH(TRUE,INDEX($C1799:$C$3618&lt;&gt;$C1799,0),0)))</f>
        <v>4494727460.9239721</v>
      </c>
      <c r="P1800" s="16">
        <f t="shared" si="397"/>
        <v>4494727460.9229727</v>
      </c>
      <c r="Q1800" s="27">
        <f t="shared" si="389"/>
        <v>35</v>
      </c>
      <c r="R1800" s="7">
        <f t="shared" si="394"/>
        <v>2.8555733816964286E-5</v>
      </c>
      <c r="S1800" s="7">
        <f t="shared" si="386"/>
        <v>-701249.14590890659</v>
      </c>
      <c r="T1800" s="5">
        <f>VLOOKUP($B1800,'Benchmark Data'!$A:$B,2,FALSE)</f>
        <v>11.17</v>
      </c>
      <c r="U1800" s="12">
        <f t="shared" si="395"/>
        <v>0</v>
      </c>
      <c r="V1800" s="7">
        <f t="shared" si="396"/>
        <v>3007005452.2440648</v>
      </c>
    </row>
    <row r="1801" spans="1:22" x14ac:dyDescent="0.25">
      <c r="A1801" s="5">
        <f t="shared" si="387"/>
        <v>2008</v>
      </c>
      <c r="B1801" s="6">
        <f t="shared" si="390"/>
        <v>39741</v>
      </c>
      <c r="C1801" s="7">
        <f>MAX(SUMIFS('Filing Data'!$V:$V,'Filing Data'!$D:$D,'Benchmark Value'!$B1801),C1800)</f>
        <v>4494727460.9229727</v>
      </c>
      <c r="D1801" s="7">
        <f>SUMIFS('Filing Data'!$Z:$Z,'Filing Data'!$D:$D,'Benchmark Value'!$B1801)</f>
        <v>0</v>
      </c>
      <c r="E1801" s="16">
        <f t="shared" si="391"/>
        <v>-115500880.00911279</v>
      </c>
      <c r="F1801" s="10">
        <f>SUM(D$11:D1800)</f>
        <v>-107051256.94487154</v>
      </c>
      <c r="G1801" s="10">
        <f t="shared" si="384"/>
        <v>366</v>
      </c>
      <c r="H1801" s="7">
        <f t="shared" si="392"/>
        <v>-315576.17488828633</v>
      </c>
      <c r="I1801" s="16">
        <f>SUMIFS('Filing Data'!$X:$X,'Filing Data'!$D:$D,'Benchmark Value'!$B1801)</f>
        <v>0</v>
      </c>
      <c r="J1801" s="16">
        <f t="shared" si="388"/>
        <v>141156307.4039984</v>
      </c>
      <c r="K1801" s="10">
        <f>SUM(I$11:I1800)</f>
        <v>200197540.60438377</v>
      </c>
      <c r="L1801" s="27">
        <f t="shared" si="385"/>
        <v>366</v>
      </c>
      <c r="M1801" s="7">
        <f t="shared" si="393"/>
        <v>385672.97104917595</v>
      </c>
      <c r="N1801" s="7">
        <f>IF(ISNA(VLOOKUP(B1801,'Distribution Data'!$G:$H,2,FALSE)),0,VLOOKUP(B1801,'Distribution Data'!$G:$H,2,FALSE))</f>
        <v>0</v>
      </c>
      <c r="O1801" s="16">
        <f>IF(ISNA(INDEX($C1800:$C$3618,MATCH(TRUE,INDEX($C1800:$C$3618&lt;&gt;$C1800,0),0))), O1800, INDEX($C1800:$C$3618,MATCH(TRUE,INDEX($C1800:$C$3618&lt;&gt;$C1800,0),0)))</f>
        <v>4494727460.9239721</v>
      </c>
      <c r="P1801" s="16">
        <f t="shared" si="397"/>
        <v>4494727460.9229727</v>
      </c>
      <c r="Q1801" s="27">
        <f t="shared" si="389"/>
        <v>35</v>
      </c>
      <c r="R1801" s="7">
        <f t="shared" si="394"/>
        <v>2.8555733816964286E-5</v>
      </c>
      <c r="S1801" s="7">
        <f t="shared" si="386"/>
        <v>-701249.14590890659</v>
      </c>
      <c r="T1801" s="5">
        <f>VLOOKUP($B1801,'Benchmark Data'!$A:$B,2,FALSE)</f>
        <v>11.22</v>
      </c>
      <c r="U1801" s="12">
        <f t="shared" si="395"/>
        <v>4.4662870134410853E-3</v>
      </c>
      <c r="V1801" s="7">
        <f t="shared" si="396"/>
        <v>3019764388.6498308</v>
      </c>
    </row>
    <row r="1802" spans="1:22" x14ac:dyDescent="0.25">
      <c r="A1802" s="5">
        <f t="shared" si="387"/>
        <v>2008</v>
      </c>
      <c r="B1802" s="6">
        <f t="shared" si="390"/>
        <v>39742</v>
      </c>
      <c r="C1802" s="7">
        <f>MAX(SUMIFS('Filing Data'!$V:$V,'Filing Data'!$D:$D,'Benchmark Value'!$B1802),C1801)</f>
        <v>4494727460.9229727</v>
      </c>
      <c r="D1802" s="7">
        <f>SUMIFS('Filing Data'!$Z:$Z,'Filing Data'!$D:$D,'Benchmark Value'!$B1802)</f>
        <v>0</v>
      </c>
      <c r="E1802" s="16">
        <f t="shared" si="391"/>
        <v>-115500880.00911279</v>
      </c>
      <c r="F1802" s="10">
        <f>SUM(D$11:D1801)</f>
        <v>-107051256.94487154</v>
      </c>
      <c r="G1802" s="10">
        <f t="shared" si="384"/>
        <v>366</v>
      </c>
      <c r="H1802" s="7">
        <f t="shared" si="392"/>
        <v>-315576.17488828633</v>
      </c>
      <c r="I1802" s="16">
        <f>SUMIFS('Filing Data'!$X:$X,'Filing Data'!$D:$D,'Benchmark Value'!$B1802)</f>
        <v>0</v>
      </c>
      <c r="J1802" s="16">
        <f t="shared" si="388"/>
        <v>141156307.4039984</v>
      </c>
      <c r="K1802" s="10">
        <f>SUM(I$11:I1801)</f>
        <v>200197540.60438377</v>
      </c>
      <c r="L1802" s="27">
        <f t="shared" si="385"/>
        <v>366</v>
      </c>
      <c r="M1802" s="7">
        <f t="shared" si="393"/>
        <v>385672.97104917595</v>
      </c>
      <c r="N1802" s="7">
        <f>IF(ISNA(VLOOKUP(B1802,'Distribution Data'!$G:$H,2,FALSE)),0,VLOOKUP(B1802,'Distribution Data'!$G:$H,2,FALSE))</f>
        <v>0</v>
      </c>
      <c r="O1802" s="16">
        <f>IF(ISNA(INDEX($C1801:$C$3618,MATCH(TRUE,INDEX($C1801:$C$3618&lt;&gt;$C1801,0),0))), O1801, INDEX($C1801:$C$3618,MATCH(TRUE,INDEX($C1801:$C$3618&lt;&gt;$C1801,0),0)))</f>
        <v>4494727460.9239721</v>
      </c>
      <c r="P1802" s="16">
        <f t="shared" si="397"/>
        <v>4494727460.9229727</v>
      </c>
      <c r="Q1802" s="27">
        <f t="shared" si="389"/>
        <v>35</v>
      </c>
      <c r="R1802" s="7">
        <f t="shared" si="394"/>
        <v>2.8555733816964286E-5</v>
      </c>
      <c r="S1802" s="7">
        <f t="shared" si="386"/>
        <v>-701249.14590890659</v>
      </c>
      <c r="T1802" s="5">
        <f>VLOOKUP($B1802,'Benchmark Data'!$A:$B,2,FALSE)</f>
        <v>10.83</v>
      </c>
      <c r="U1802" s="12">
        <f t="shared" si="395"/>
        <v>-3.5377839081651041E-2</v>
      </c>
      <c r="V1802" s="7">
        <f t="shared" si="396"/>
        <v>2914098067.1711736</v>
      </c>
    </row>
    <row r="1803" spans="1:22" x14ac:dyDescent="0.25">
      <c r="A1803" s="5">
        <f t="shared" si="387"/>
        <v>2008</v>
      </c>
      <c r="B1803" s="6">
        <f t="shared" si="390"/>
        <v>39743</v>
      </c>
      <c r="C1803" s="7">
        <f>MAX(SUMIFS('Filing Data'!$V:$V,'Filing Data'!$D:$D,'Benchmark Value'!$B1803),C1802)</f>
        <v>4494727460.9229727</v>
      </c>
      <c r="D1803" s="7">
        <f>SUMIFS('Filing Data'!$Z:$Z,'Filing Data'!$D:$D,'Benchmark Value'!$B1803)</f>
        <v>0</v>
      </c>
      <c r="E1803" s="16">
        <f t="shared" si="391"/>
        <v>-115500880.00911279</v>
      </c>
      <c r="F1803" s="10">
        <f>SUM(D$11:D1802)</f>
        <v>-107051256.94487154</v>
      </c>
      <c r="G1803" s="10">
        <f t="shared" ref="G1803:G1866" si="398">COUNTIFS(F$11:F$3618,F1803,A$11:A$3618,YEAR(B1803))</f>
        <v>366</v>
      </c>
      <c r="H1803" s="7">
        <f t="shared" si="392"/>
        <v>-315576.17488828633</v>
      </c>
      <c r="I1803" s="16">
        <f>SUMIFS('Filing Data'!$X:$X,'Filing Data'!$D:$D,'Benchmark Value'!$B1803)</f>
        <v>0</v>
      </c>
      <c r="J1803" s="16">
        <f t="shared" si="388"/>
        <v>141156307.4039984</v>
      </c>
      <c r="K1803" s="10">
        <f>SUM(I$11:I1802)</f>
        <v>200197540.60438377</v>
      </c>
      <c r="L1803" s="27">
        <f t="shared" ref="L1803:L1866" si="399">COUNTIFS(K$11:K$3618,K1803,A$11:A$3618,YEAR(B1803))</f>
        <v>366</v>
      </c>
      <c r="M1803" s="7">
        <f t="shared" si="393"/>
        <v>385672.97104917595</v>
      </c>
      <c r="N1803" s="7">
        <f>IF(ISNA(VLOOKUP(B1803,'Distribution Data'!$G:$H,2,FALSE)),0,VLOOKUP(B1803,'Distribution Data'!$G:$H,2,FALSE))</f>
        <v>0</v>
      </c>
      <c r="O1803" s="16">
        <f>IF(ISNA(INDEX($C1802:$C$3618,MATCH(TRUE,INDEX($C1802:$C$3618&lt;&gt;$C1802,0),0))), O1802, INDEX($C1802:$C$3618,MATCH(TRUE,INDEX($C1802:$C$3618&lt;&gt;$C1802,0),0)))</f>
        <v>4494727460.9239721</v>
      </c>
      <c r="P1803" s="16">
        <f t="shared" si="397"/>
        <v>4494727460.9229727</v>
      </c>
      <c r="Q1803" s="27">
        <f t="shared" si="389"/>
        <v>35</v>
      </c>
      <c r="R1803" s="7">
        <f t="shared" si="394"/>
        <v>2.8555733816964286E-5</v>
      </c>
      <c r="S1803" s="7">
        <f t="shared" ref="S1803:S1866" si="400">IF(AND($E$3&lt;&gt;"Y",$E$4&lt;&gt;"Y"),R1803-N1803+H1803, IF(AND($E$3="Y",$E$4="Y"), R1803-N1803-M1803, IF($E$4="Y", R1803-N1803-M1803+H1803, IF($E$3="Y", R1803-N1803, R1803-N1803))))</f>
        <v>-701249.14590890659</v>
      </c>
      <c r="T1803" s="5">
        <f>VLOOKUP($B1803,'Benchmark Data'!$A:$B,2,FALSE)</f>
        <v>10.01</v>
      </c>
      <c r="U1803" s="12">
        <f t="shared" si="395"/>
        <v>-7.8735467685770083E-2</v>
      </c>
      <c r="V1803" s="7">
        <f t="shared" si="396"/>
        <v>2692754120.4185829</v>
      </c>
    </row>
    <row r="1804" spans="1:22" x14ac:dyDescent="0.25">
      <c r="A1804" s="5">
        <f t="shared" ref="A1804:A1867" si="401">YEAR(B1804)</f>
        <v>2008</v>
      </c>
      <c r="B1804" s="6">
        <f t="shared" si="390"/>
        <v>39744</v>
      </c>
      <c r="C1804" s="7">
        <f>MAX(SUMIFS('Filing Data'!$V:$V,'Filing Data'!$D:$D,'Benchmark Value'!$B1804),C1803)</f>
        <v>4494727460.9229727</v>
      </c>
      <c r="D1804" s="7">
        <f>SUMIFS('Filing Data'!$Z:$Z,'Filing Data'!$D:$D,'Benchmark Value'!$B1804)</f>
        <v>0</v>
      </c>
      <c r="E1804" s="16">
        <f t="shared" si="391"/>
        <v>-115500880.00911279</v>
      </c>
      <c r="F1804" s="10">
        <f>SUM(D$11:D1803)</f>
        <v>-107051256.94487154</v>
      </c>
      <c r="G1804" s="10">
        <f t="shared" si="398"/>
        <v>366</v>
      </c>
      <c r="H1804" s="7">
        <f t="shared" si="392"/>
        <v>-315576.17488828633</v>
      </c>
      <c r="I1804" s="16">
        <f>SUMIFS('Filing Data'!$X:$X,'Filing Data'!$D:$D,'Benchmark Value'!$B1804)</f>
        <v>0</v>
      </c>
      <c r="J1804" s="16">
        <f t="shared" ref="J1804:J1867" si="402">IF(I1804&lt;&gt;0,J1803,IF(ISNA(INDEX($I1804:$I2168,MATCH(TRUE,INDEX($I1804:$I2168&lt;&gt;$I1804,0),0))),0,INDEX($I1804:$I2168,MATCH(TRUE,INDEX($I1804:$I2168&lt;&gt;$I1804,0),0))))</f>
        <v>141156307.4039984</v>
      </c>
      <c r="K1804" s="10">
        <f>SUM(I$11:I1803)</f>
        <v>200197540.60438377</v>
      </c>
      <c r="L1804" s="27">
        <f t="shared" si="399"/>
        <v>366</v>
      </c>
      <c r="M1804" s="7">
        <f t="shared" si="393"/>
        <v>385672.97104917595</v>
      </c>
      <c r="N1804" s="7">
        <f>IF(ISNA(VLOOKUP(B1804,'Distribution Data'!$G:$H,2,FALSE)),0,VLOOKUP(B1804,'Distribution Data'!$G:$H,2,FALSE))</f>
        <v>0</v>
      </c>
      <c r="O1804" s="16">
        <f>IF(ISNA(INDEX($C1803:$C$3618,MATCH(TRUE,INDEX($C1803:$C$3618&lt;&gt;$C1803,0),0))), O1803, INDEX($C1803:$C$3618,MATCH(TRUE,INDEX($C1803:$C$3618&lt;&gt;$C1803,0),0)))</f>
        <v>4494727460.9239721</v>
      </c>
      <c r="P1804" s="16">
        <f t="shared" si="397"/>
        <v>4494727460.9229727</v>
      </c>
      <c r="Q1804" s="27">
        <f t="shared" ref="Q1804:Q1867" si="403">MATCH($O1804,$C$11:$C$3618,0)-MATCH($C1803,$C$11:$C$3618,0)</f>
        <v>35</v>
      </c>
      <c r="R1804" s="7">
        <f t="shared" si="394"/>
        <v>2.8555733816964286E-5</v>
      </c>
      <c r="S1804" s="7">
        <f t="shared" si="400"/>
        <v>-701249.14590890659</v>
      </c>
      <c r="T1804" s="5">
        <f>VLOOKUP($B1804,'Benchmark Data'!$A:$B,2,FALSE)</f>
        <v>9.91</v>
      </c>
      <c r="U1804" s="12">
        <f t="shared" si="395"/>
        <v>-1.004024498523259E-2</v>
      </c>
      <c r="V1804" s="7">
        <f t="shared" si="396"/>
        <v>2665152230.7090521</v>
      </c>
    </row>
    <row r="1805" spans="1:22" x14ac:dyDescent="0.25">
      <c r="A1805" s="5">
        <f t="shared" si="401"/>
        <v>2008</v>
      </c>
      <c r="B1805" s="6">
        <f t="shared" ref="B1805:B1868" si="404">B1804+1</f>
        <v>39745</v>
      </c>
      <c r="C1805" s="7">
        <f>MAX(SUMIFS('Filing Data'!$V:$V,'Filing Data'!$D:$D,'Benchmark Value'!$B1805),C1804)</f>
        <v>4494727460.9229727</v>
      </c>
      <c r="D1805" s="7">
        <f>SUMIFS('Filing Data'!$Z:$Z,'Filing Data'!$D:$D,'Benchmark Value'!$B1805)</f>
        <v>0</v>
      </c>
      <c r="E1805" s="16">
        <f t="shared" ref="E1805:E1868" si="405">IF(D1805&lt;&gt;0,E1804,IF(ISNA(INDEX($D1805:$D2169,MATCH(TRUE,INDEX($D1805:$D2169&lt;&gt;$D1805,0),0))),0,INDEX($D1805:$D2169,MATCH(TRUE,INDEX($D1805:$D2169&lt;&gt;$D1805,0),0))))</f>
        <v>-115500880.00911279</v>
      </c>
      <c r="F1805" s="10">
        <f>SUM(D$11:D1804)</f>
        <v>-107051256.94487154</v>
      </c>
      <c r="G1805" s="10">
        <f t="shared" si="398"/>
        <v>366</v>
      </c>
      <c r="H1805" s="7">
        <f t="shared" ref="H1805:H1868" si="406">E1805/G1805</f>
        <v>-315576.17488828633</v>
      </c>
      <c r="I1805" s="16">
        <f>SUMIFS('Filing Data'!$X:$X,'Filing Data'!$D:$D,'Benchmark Value'!$B1805)</f>
        <v>0</v>
      </c>
      <c r="J1805" s="16">
        <f t="shared" si="402"/>
        <v>141156307.4039984</v>
      </c>
      <c r="K1805" s="10">
        <f>SUM(I$11:I1804)</f>
        <v>200197540.60438377</v>
      </c>
      <c r="L1805" s="27">
        <f t="shared" si="399"/>
        <v>366</v>
      </c>
      <c r="M1805" s="7">
        <f t="shared" ref="M1805:M1868" si="407">J1805/L1805</f>
        <v>385672.97104917595</v>
      </c>
      <c r="N1805" s="7">
        <f>IF(ISNA(VLOOKUP(B1805,'Distribution Data'!$G:$H,2,FALSE)),0,VLOOKUP(B1805,'Distribution Data'!$G:$H,2,FALSE))</f>
        <v>0</v>
      </c>
      <c r="O1805" s="16">
        <f>IF(ISNA(INDEX($C1804:$C$3618,MATCH(TRUE,INDEX($C1804:$C$3618&lt;&gt;$C1804,0),0))), O1804, INDEX($C1804:$C$3618,MATCH(TRUE,INDEX($C1804:$C$3618&lt;&gt;$C1804,0),0)))</f>
        <v>4494727460.9239721</v>
      </c>
      <c r="P1805" s="16">
        <f t="shared" si="397"/>
        <v>4494727460.9229727</v>
      </c>
      <c r="Q1805" s="27">
        <f t="shared" si="403"/>
        <v>35</v>
      </c>
      <c r="R1805" s="7">
        <f t="shared" ref="R1805:R1868" si="408">IF(Q1805=0, 0, (O1805-P1805)/Q1805)</f>
        <v>2.8555733816964286E-5</v>
      </c>
      <c r="S1805" s="7">
        <f t="shared" si="400"/>
        <v>-701249.14590890659</v>
      </c>
      <c r="T1805" s="5">
        <f>VLOOKUP($B1805,'Benchmark Data'!$A:$B,2,FALSE)</f>
        <v>9.26</v>
      </c>
      <c r="U1805" s="12">
        <f t="shared" ref="U1805:U1868" si="409">LN(T1805/T1804)</f>
        <v>-6.7840299683808683E-2</v>
      </c>
      <c r="V1805" s="7">
        <f t="shared" ref="V1805:V1868" si="410">V1804*EXP($U1805)+$S1805</f>
        <v>2489642813.0504403</v>
      </c>
    </row>
    <row r="1806" spans="1:22" x14ac:dyDescent="0.25">
      <c r="A1806" s="5">
        <f t="shared" si="401"/>
        <v>2008</v>
      </c>
      <c r="B1806" s="6">
        <f t="shared" si="404"/>
        <v>39746</v>
      </c>
      <c r="C1806" s="7">
        <f>MAX(SUMIFS('Filing Data'!$V:$V,'Filing Data'!$D:$D,'Benchmark Value'!$B1806),C1805)</f>
        <v>4494727460.9229727</v>
      </c>
      <c r="D1806" s="7">
        <f>SUMIFS('Filing Data'!$Z:$Z,'Filing Data'!$D:$D,'Benchmark Value'!$B1806)</f>
        <v>0</v>
      </c>
      <c r="E1806" s="16">
        <f t="shared" si="405"/>
        <v>-115500880.00911279</v>
      </c>
      <c r="F1806" s="10">
        <f>SUM(D$11:D1805)</f>
        <v>-107051256.94487154</v>
      </c>
      <c r="G1806" s="10">
        <f t="shared" si="398"/>
        <v>366</v>
      </c>
      <c r="H1806" s="7">
        <f t="shared" si="406"/>
        <v>-315576.17488828633</v>
      </c>
      <c r="I1806" s="16">
        <f>SUMIFS('Filing Data'!$X:$X,'Filing Data'!$D:$D,'Benchmark Value'!$B1806)</f>
        <v>0</v>
      </c>
      <c r="J1806" s="16">
        <f t="shared" si="402"/>
        <v>141156307.4039984</v>
      </c>
      <c r="K1806" s="10">
        <f>SUM(I$11:I1805)</f>
        <v>200197540.60438377</v>
      </c>
      <c r="L1806" s="27">
        <f t="shared" si="399"/>
        <v>366</v>
      </c>
      <c r="M1806" s="7">
        <f t="shared" si="407"/>
        <v>385672.97104917595</v>
      </c>
      <c r="N1806" s="7">
        <f>IF(ISNA(VLOOKUP(B1806,'Distribution Data'!$G:$H,2,FALSE)),0,VLOOKUP(B1806,'Distribution Data'!$G:$H,2,FALSE))</f>
        <v>0</v>
      </c>
      <c r="O1806" s="16">
        <f>IF(ISNA(INDEX($C1805:$C$3618,MATCH(TRUE,INDEX($C1805:$C$3618&lt;&gt;$C1805,0),0))), O1805, INDEX($C1805:$C$3618,MATCH(TRUE,INDEX($C1805:$C$3618&lt;&gt;$C1805,0),0)))</f>
        <v>4494727460.9239721</v>
      </c>
      <c r="P1806" s="16">
        <f t="shared" si="397"/>
        <v>4494727460.9229727</v>
      </c>
      <c r="Q1806" s="27">
        <f t="shared" si="403"/>
        <v>35</v>
      </c>
      <c r="R1806" s="7">
        <f t="shared" si="408"/>
        <v>2.8555733816964286E-5</v>
      </c>
      <c r="S1806" s="7">
        <f t="shared" si="400"/>
        <v>-701249.14590890659</v>
      </c>
      <c r="T1806" s="5">
        <f>VLOOKUP($B1806,'Benchmark Data'!$A:$B,2,FALSE)</f>
        <v>9.26</v>
      </c>
      <c r="U1806" s="12">
        <f t="shared" si="409"/>
        <v>0</v>
      </c>
      <c r="V1806" s="7">
        <f t="shared" si="410"/>
        <v>2488941563.9045315</v>
      </c>
    </row>
    <row r="1807" spans="1:22" x14ac:dyDescent="0.25">
      <c r="A1807" s="5">
        <f t="shared" si="401"/>
        <v>2008</v>
      </c>
      <c r="B1807" s="6">
        <f t="shared" si="404"/>
        <v>39747</v>
      </c>
      <c r="C1807" s="7">
        <f>MAX(SUMIFS('Filing Data'!$V:$V,'Filing Data'!$D:$D,'Benchmark Value'!$B1807),C1806)</f>
        <v>4494727460.9229727</v>
      </c>
      <c r="D1807" s="7">
        <f>SUMIFS('Filing Data'!$Z:$Z,'Filing Data'!$D:$D,'Benchmark Value'!$B1807)</f>
        <v>0</v>
      </c>
      <c r="E1807" s="16">
        <f t="shared" si="405"/>
        <v>-115500880.00911279</v>
      </c>
      <c r="F1807" s="10">
        <f>SUM(D$11:D1806)</f>
        <v>-107051256.94487154</v>
      </c>
      <c r="G1807" s="10">
        <f t="shared" si="398"/>
        <v>366</v>
      </c>
      <c r="H1807" s="7">
        <f t="shared" si="406"/>
        <v>-315576.17488828633</v>
      </c>
      <c r="I1807" s="16">
        <f>SUMIFS('Filing Data'!$X:$X,'Filing Data'!$D:$D,'Benchmark Value'!$B1807)</f>
        <v>0</v>
      </c>
      <c r="J1807" s="16">
        <f t="shared" si="402"/>
        <v>141156307.4039984</v>
      </c>
      <c r="K1807" s="10">
        <f>SUM(I$11:I1806)</f>
        <v>200197540.60438377</v>
      </c>
      <c r="L1807" s="27">
        <f t="shared" si="399"/>
        <v>366</v>
      </c>
      <c r="M1807" s="7">
        <f t="shared" si="407"/>
        <v>385672.97104917595</v>
      </c>
      <c r="N1807" s="7">
        <f>IF(ISNA(VLOOKUP(B1807,'Distribution Data'!$G:$H,2,FALSE)),0,VLOOKUP(B1807,'Distribution Data'!$G:$H,2,FALSE))</f>
        <v>0</v>
      </c>
      <c r="O1807" s="16">
        <f>IF(ISNA(INDEX($C1806:$C$3618,MATCH(TRUE,INDEX($C1806:$C$3618&lt;&gt;$C1806,0),0))), O1806, INDEX($C1806:$C$3618,MATCH(TRUE,INDEX($C1806:$C$3618&lt;&gt;$C1806,0),0)))</f>
        <v>4494727460.9239721</v>
      </c>
      <c r="P1807" s="16">
        <f t="shared" si="397"/>
        <v>4494727460.9229727</v>
      </c>
      <c r="Q1807" s="27">
        <f t="shared" si="403"/>
        <v>35</v>
      </c>
      <c r="R1807" s="7">
        <f t="shared" si="408"/>
        <v>2.8555733816964286E-5</v>
      </c>
      <c r="S1807" s="7">
        <f t="shared" si="400"/>
        <v>-701249.14590890659</v>
      </c>
      <c r="T1807" s="5">
        <f>VLOOKUP($B1807,'Benchmark Data'!$A:$B,2,FALSE)</f>
        <v>9.26</v>
      </c>
      <c r="U1807" s="12">
        <f t="shared" si="409"/>
        <v>0</v>
      </c>
      <c r="V1807" s="7">
        <f t="shared" si="410"/>
        <v>2488240314.7586226</v>
      </c>
    </row>
    <row r="1808" spans="1:22" x14ac:dyDescent="0.25">
      <c r="A1808" s="5">
        <f t="shared" si="401"/>
        <v>2008</v>
      </c>
      <c r="B1808" s="6">
        <f t="shared" si="404"/>
        <v>39748</v>
      </c>
      <c r="C1808" s="7">
        <f>MAX(SUMIFS('Filing Data'!$V:$V,'Filing Data'!$D:$D,'Benchmark Value'!$B1808),C1807)</f>
        <v>4494727460.9229727</v>
      </c>
      <c r="D1808" s="7">
        <f>SUMIFS('Filing Data'!$Z:$Z,'Filing Data'!$D:$D,'Benchmark Value'!$B1808)</f>
        <v>0</v>
      </c>
      <c r="E1808" s="16">
        <f t="shared" si="405"/>
        <v>-115500880.00911279</v>
      </c>
      <c r="F1808" s="10">
        <f>SUM(D$11:D1807)</f>
        <v>-107051256.94487154</v>
      </c>
      <c r="G1808" s="10">
        <f t="shared" si="398"/>
        <v>366</v>
      </c>
      <c r="H1808" s="7">
        <f t="shared" si="406"/>
        <v>-315576.17488828633</v>
      </c>
      <c r="I1808" s="16">
        <f>SUMIFS('Filing Data'!$X:$X,'Filing Data'!$D:$D,'Benchmark Value'!$B1808)</f>
        <v>0</v>
      </c>
      <c r="J1808" s="16">
        <f t="shared" si="402"/>
        <v>141156307.4039984</v>
      </c>
      <c r="K1808" s="10">
        <f>SUM(I$11:I1807)</f>
        <v>200197540.60438377</v>
      </c>
      <c r="L1808" s="27">
        <f t="shared" si="399"/>
        <v>366</v>
      </c>
      <c r="M1808" s="7">
        <f t="shared" si="407"/>
        <v>385672.97104917595</v>
      </c>
      <c r="N1808" s="7">
        <f>IF(ISNA(VLOOKUP(B1808,'Distribution Data'!$G:$H,2,FALSE)),0,VLOOKUP(B1808,'Distribution Data'!$G:$H,2,FALSE))</f>
        <v>0</v>
      </c>
      <c r="O1808" s="16">
        <f>IF(ISNA(INDEX($C1807:$C$3618,MATCH(TRUE,INDEX($C1807:$C$3618&lt;&gt;$C1807,0),0))), O1807, INDEX($C1807:$C$3618,MATCH(TRUE,INDEX($C1807:$C$3618&lt;&gt;$C1807,0),0)))</f>
        <v>4494727460.9239721</v>
      </c>
      <c r="P1808" s="16">
        <f t="shared" si="397"/>
        <v>4494727460.9229727</v>
      </c>
      <c r="Q1808" s="27">
        <f t="shared" si="403"/>
        <v>35</v>
      </c>
      <c r="R1808" s="7">
        <f t="shared" si="408"/>
        <v>2.8555733816964286E-5</v>
      </c>
      <c r="S1808" s="7">
        <f t="shared" si="400"/>
        <v>-701249.14590890659</v>
      </c>
      <c r="T1808" s="5">
        <f>VLOOKUP($B1808,'Benchmark Data'!$A:$B,2,FALSE)</f>
        <v>8.7200000000000006</v>
      </c>
      <c r="U1808" s="12">
        <f t="shared" si="409"/>
        <v>-6.0084810737199651E-2</v>
      </c>
      <c r="V1808" s="7">
        <f t="shared" si="410"/>
        <v>2342436498.6613474</v>
      </c>
    </row>
    <row r="1809" spans="1:22" x14ac:dyDescent="0.25">
      <c r="A1809" s="5">
        <f t="shared" si="401"/>
        <v>2008</v>
      </c>
      <c r="B1809" s="6">
        <f t="shared" si="404"/>
        <v>39749</v>
      </c>
      <c r="C1809" s="7">
        <f>MAX(SUMIFS('Filing Data'!$V:$V,'Filing Data'!$D:$D,'Benchmark Value'!$B1809),C1808)</f>
        <v>4494727460.9229727</v>
      </c>
      <c r="D1809" s="7">
        <f>SUMIFS('Filing Data'!$Z:$Z,'Filing Data'!$D:$D,'Benchmark Value'!$B1809)</f>
        <v>0</v>
      </c>
      <c r="E1809" s="16">
        <f t="shared" si="405"/>
        <v>-115500880.00911279</v>
      </c>
      <c r="F1809" s="10">
        <f>SUM(D$11:D1808)</f>
        <v>-107051256.94487154</v>
      </c>
      <c r="G1809" s="10">
        <f t="shared" si="398"/>
        <v>366</v>
      </c>
      <c r="H1809" s="7">
        <f t="shared" si="406"/>
        <v>-315576.17488828633</v>
      </c>
      <c r="I1809" s="16">
        <f>SUMIFS('Filing Data'!$X:$X,'Filing Data'!$D:$D,'Benchmark Value'!$B1809)</f>
        <v>0</v>
      </c>
      <c r="J1809" s="16">
        <f t="shared" si="402"/>
        <v>141156307.4039984</v>
      </c>
      <c r="K1809" s="10">
        <f>SUM(I$11:I1808)</f>
        <v>200197540.60438377</v>
      </c>
      <c r="L1809" s="27">
        <f t="shared" si="399"/>
        <v>366</v>
      </c>
      <c r="M1809" s="7">
        <f t="shared" si="407"/>
        <v>385672.97104917595</v>
      </c>
      <c r="N1809" s="7">
        <f>IF(ISNA(VLOOKUP(B1809,'Distribution Data'!$G:$H,2,FALSE)),0,VLOOKUP(B1809,'Distribution Data'!$G:$H,2,FALSE))</f>
        <v>0</v>
      </c>
      <c r="O1809" s="16">
        <f>IF(ISNA(INDEX($C1808:$C$3618,MATCH(TRUE,INDEX($C1808:$C$3618&lt;&gt;$C1808,0),0))), O1808, INDEX($C1808:$C$3618,MATCH(TRUE,INDEX($C1808:$C$3618&lt;&gt;$C1808,0),0)))</f>
        <v>4494727460.9239721</v>
      </c>
      <c r="P1809" s="16">
        <f t="shared" si="397"/>
        <v>4494727460.9229727</v>
      </c>
      <c r="Q1809" s="27">
        <f t="shared" si="403"/>
        <v>35</v>
      </c>
      <c r="R1809" s="7">
        <f t="shared" si="408"/>
        <v>2.8555733816964286E-5</v>
      </c>
      <c r="S1809" s="7">
        <f t="shared" si="400"/>
        <v>-701249.14590890659</v>
      </c>
      <c r="T1809" s="5">
        <f>VLOOKUP($B1809,'Benchmark Data'!$A:$B,2,FALSE)</f>
        <v>10.199999999999999</v>
      </c>
      <c r="U1809" s="12">
        <f t="shared" si="409"/>
        <v>0.15676848236933694</v>
      </c>
      <c r="V1809" s="7">
        <f t="shared" si="410"/>
        <v>2739304746.9946575</v>
      </c>
    </row>
    <row r="1810" spans="1:22" x14ac:dyDescent="0.25">
      <c r="A1810" s="5">
        <f t="shared" si="401"/>
        <v>2008</v>
      </c>
      <c r="B1810" s="6">
        <f t="shared" si="404"/>
        <v>39750</v>
      </c>
      <c r="C1810" s="7">
        <f>MAX(SUMIFS('Filing Data'!$V:$V,'Filing Data'!$D:$D,'Benchmark Value'!$B1810),C1809)</f>
        <v>4494727460.9229727</v>
      </c>
      <c r="D1810" s="7">
        <f>SUMIFS('Filing Data'!$Z:$Z,'Filing Data'!$D:$D,'Benchmark Value'!$B1810)</f>
        <v>0</v>
      </c>
      <c r="E1810" s="16">
        <f t="shared" si="405"/>
        <v>-115500880.00911279</v>
      </c>
      <c r="F1810" s="10">
        <f>SUM(D$11:D1809)</f>
        <v>-107051256.94487154</v>
      </c>
      <c r="G1810" s="10">
        <f t="shared" si="398"/>
        <v>366</v>
      </c>
      <c r="H1810" s="7">
        <f t="shared" si="406"/>
        <v>-315576.17488828633</v>
      </c>
      <c r="I1810" s="16">
        <f>SUMIFS('Filing Data'!$X:$X,'Filing Data'!$D:$D,'Benchmark Value'!$B1810)</f>
        <v>0</v>
      </c>
      <c r="J1810" s="16">
        <f t="shared" si="402"/>
        <v>141156307.4039984</v>
      </c>
      <c r="K1810" s="10">
        <f>SUM(I$11:I1809)</f>
        <v>200197540.60438377</v>
      </c>
      <c r="L1810" s="27">
        <f t="shared" si="399"/>
        <v>366</v>
      </c>
      <c r="M1810" s="7">
        <f t="shared" si="407"/>
        <v>385672.97104917595</v>
      </c>
      <c r="N1810" s="7">
        <f>IF(ISNA(VLOOKUP(B1810,'Distribution Data'!$G:$H,2,FALSE)),0,VLOOKUP(B1810,'Distribution Data'!$G:$H,2,FALSE))</f>
        <v>0</v>
      </c>
      <c r="O1810" s="16">
        <f>IF(ISNA(INDEX($C1809:$C$3618,MATCH(TRUE,INDEX($C1809:$C$3618&lt;&gt;$C1809,0),0))), O1809, INDEX($C1809:$C$3618,MATCH(TRUE,INDEX($C1809:$C$3618&lt;&gt;$C1809,0),0)))</f>
        <v>4494727460.9239721</v>
      </c>
      <c r="P1810" s="16">
        <f t="shared" si="397"/>
        <v>4494727460.9229727</v>
      </c>
      <c r="Q1810" s="27">
        <f t="shared" si="403"/>
        <v>35</v>
      </c>
      <c r="R1810" s="7">
        <f t="shared" si="408"/>
        <v>2.8555733816964286E-5</v>
      </c>
      <c r="S1810" s="7">
        <f t="shared" si="400"/>
        <v>-701249.14590890659</v>
      </c>
      <c r="T1810" s="5">
        <f>VLOOKUP($B1810,'Benchmark Data'!$A:$B,2,FALSE)</f>
        <v>9.8800000000000008</v>
      </c>
      <c r="U1810" s="12">
        <f t="shared" si="409"/>
        <v>-3.1875208530448833E-2</v>
      </c>
      <c r="V1810" s="7">
        <f t="shared" si="410"/>
        <v>2652664525.3940148</v>
      </c>
    </row>
    <row r="1811" spans="1:22" x14ac:dyDescent="0.25">
      <c r="A1811" s="5">
        <f t="shared" si="401"/>
        <v>2008</v>
      </c>
      <c r="B1811" s="6">
        <f t="shared" si="404"/>
        <v>39751</v>
      </c>
      <c r="C1811" s="7">
        <f>MAX(SUMIFS('Filing Data'!$V:$V,'Filing Data'!$D:$D,'Benchmark Value'!$B1811),C1810)</f>
        <v>4494727460.9229727</v>
      </c>
      <c r="D1811" s="7">
        <f>SUMIFS('Filing Data'!$Z:$Z,'Filing Data'!$D:$D,'Benchmark Value'!$B1811)</f>
        <v>0</v>
      </c>
      <c r="E1811" s="16">
        <f t="shared" si="405"/>
        <v>-115500880.00911279</v>
      </c>
      <c r="F1811" s="10">
        <f>SUM(D$11:D1810)</f>
        <v>-107051256.94487154</v>
      </c>
      <c r="G1811" s="10">
        <f t="shared" si="398"/>
        <v>366</v>
      </c>
      <c r="H1811" s="7">
        <f t="shared" si="406"/>
        <v>-315576.17488828633</v>
      </c>
      <c r="I1811" s="16">
        <f>SUMIFS('Filing Data'!$X:$X,'Filing Data'!$D:$D,'Benchmark Value'!$B1811)</f>
        <v>0</v>
      </c>
      <c r="J1811" s="16">
        <f t="shared" si="402"/>
        <v>141156307.4039984</v>
      </c>
      <c r="K1811" s="10">
        <f>SUM(I$11:I1810)</f>
        <v>200197540.60438377</v>
      </c>
      <c r="L1811" s="27">
        <f t="shared" si="399"/>
        <v>366</v>
      </c>
      <c r="M1811" s="7">
        <f t="shared" si="407"/>
        <v>385672.97104917595</v>
      </c>
      <c r="N1811" s="7">
        <f>IF(ISNA(VLOOKUP(B1811,'Distribution Data'!$G:$H,2,FALSE)),0,VLOOKUP(B1811,'Distribution Data'!$G:$H,2,FALSE))</f>
        <v>0</v>
      </c>
      <c r="O1811" s="16">
        <f>IF(ISNA(INDEX($C1810:$C$3618,MATCH(TRUE,INDEX($C1810:$C$3618&lt;&gt;$C1810,0),0))), O1810, INDEX($C1810:$C$3618,MATCH(TRUE,INDEX($C1810:$C$3618&lt;&gt;$C1810,0),0)))</f>
        <v>4494727460.9239721</v>
      </c>
      <c r="P1811" s="16">
        <f t="shared" si="397"/>
        <v>4494727460.9229727</v>
      </c>
      <c r="Q1811" s="27">
        <f t="shared" si="403"/>
        <v>35</v>
      </c>
      <c r="R1811" s="7">
        <f t="shared" si="408"/>
        <v>2.8555733816964286E-5</v>
      </c>
      <c r="S1811" s="7">
        <f t="shared" si="400"/>
        <v>-701249.14590890659</v>
      </c>
      <c r="T1811" s="5">
        <f>VLOOKUP($B1811,'Benchmark Data'!$A:$B,2,FALSE)</f>
        <v>10.3</v>
      </c>
      <c r="U1811" s="12">
        <f t="shared" si="409"/>
        <v>4.1631383475813653E-2</v>
      </c>
      <c r="V1811" s="7">
        <f t="shared" si="410"/>
        <v>2764728367.4085803</v>
      </c>
    </row>
    <row r="1812" spans="1:22" x14ac:dyDescent="0.25">
      <c r="A1812" s="5">
        <f t="shared" si="401"/>
        <v>2008</v>
      </c>
      <c r="B1812" s="6">
        <f t="shared" si="404"/>
        <v>39752</v>
      </c>
      <c r="C1812" s="7">
        <f>MAX(SUMIFS('Filing Data'!$V:$V,'Filing Data'!$D:$D,'Benchmark Value'!$B1812),C1811)</f>
        <v>4494727460.9239721</v>
      </c>
      <c r="D1812" s="7">
        <f>SUMIFS('Filing Data'!$Z:$Z,'Filing Data'!$D:$D,'Benchmark Value'!$B1812)</f>
        <v>0</v>
      </c>
      <c r="E1812" s="16">
        <f t="shared" si="405"/>
        <v>-115500880.00911279</v>
      </c>
      <c r="F1812" s="10">
        <f>SUM(D$11:D1811)</f>
        <v>-107051256.94487154</v>
      </c>
      <c r="G1812" s="10">
        <f t="shared" si="398"/>
        <v>366</v>
      </c>
      <c r="H1812" s="7">
        <f t="shared" si="406"/>
        <v>-315576.17488828633</v>
      </c>
      <c r="I1812" s="16">
        <f>SUMIFS('Filing Data'!$X:$X,'Filing Data'!$D:$D,'Benchmark Value'!$B1812)</f>
        <v>0</v>
      </c>
      <c r="J1812" s="16">
        <f t="shared" si="402"/>
        <v>141156307.4039984</v>
      </c>
      <c r="K1812" s="10">
        <f>SUM(I$11:I1811)</f>
        <v>200197540.60438377</v>
      </c>
      <c r="L1812" s="27">
        <f t="shared" si="399"/>
        <v>366</v>
      </c>
      <c r="M1812" s="7">
        <f t="shared" si="407"/>
        <v>385672.97104917595</v>
      </c>
      <c r="N1812" s="7">
        <f>IF(ISNA(VLOOKUP(B1812,'Distribution Data'!$G:$H,2,FALSE)),0,VLOOKUP(B1812,'Distribution Data'!$G:$H,2,FALSE))</f>
        <v>0</v>
      </c>
      <c r="O1812" s="16">
        <f>IF(ISNA(INDEX($C1811:$C$3618,MATCH(TRUE,INDEX($C1811:$C$3618&lt;&gt;$C1811,0),0))), O1811, INDEX($C1811:$C$3618,MATCH(TRUE,INDEX($C1811:$C$3618&lt;&gt;$C1811,0),0)))</f>
        <v>4494727460.9239721</v>
      </c>
      <c r="P1812" s="16">
        <f t="shared" si="397"/>
        <v>4494727460.9229727</v>
      </c>
      <c r="Q1812" s="27">
        <f t="shared" si="403"/>
        <v>35</v>
      </c>
      <c r="R1812" s="7">
        <f t="shared" si="408"/>
        <v>2.8555733816964286E-5</v>
      </c>
      <c r="S1812" s="7">
        <f t="shared" si="400"/>
        <v>-701249.14590890659</v>
      </c>
      <c r="T1812" s="5">
        <f>VLOOKUP($B1812,'Benchmark Data'!$A:$B,2,FALSE)</f>
        <v>10.97</v>
      </c>
      <c r="U1812" s="12">
        <f t="shared" si="409"/>
        <v>6.302037905154885E-2</v>
      </c>
      <c r="V1812" s="7">
        <f t="shared" si="410"/>
        <v>2943868672.2591519</v>
      </c>
    </row>
    <row r="1813" spans="1:22" x14ac:dyDescent="0.25">
      <c r="A1813" s="5">
        <f t="shared" si="401"/>
        <v>2008</v>
      </c>
      <c r="B1813" s="6">
        <f t="shared" si="404"/>
        <v>39753</v>
      </c>
      <c r="C1813" s="7">
        <f>MAX(SUMIFS('Filing Data'!$V:$V,'Filing Data'!$D:$D,'Benchmark Value'!$B1813),C1812)</f>
        <v>4494727460.9239721</v>
      </c>
      <c r="D1813" s="7">
        <f>SUMIFS('Filing Data'!$Z:$Z,'Filing Data'!$D:$D,'Benchmark Value'!$B1813)</f>
        <v>0</v>
      </c>
      <c r="E1813" s="16">
        <f t="shared" si="405"/>
        <v>-115500880.00911279</v>
      </c>
      <c r="F1813" s="10">
        <f>SUM(D$11:D1812)</f>
        <v>-107051256.94487154</v>
      </c>
      <c r="G1813" s="10">
        <f t="shared" si="398"/>
        <v>366</v>
      </c>
      <c r="H1813" s="7">
        <f t="shared" si="406"/>
        <v>-315576.17488828633</v>
      </c>
      <c r="I1813" s="16">
        <f>SUMIFS('Filing Data'!$X:$X,'Filing Data'!$D:$D,'Benchmark Value'!$B1813)</f>
        <v>0</v>
      </c>
      <c r="J1813" s="16">
        <f t="shared" si="402"/>
        <v>141156307.4039984</v>
      </c>
      <c r="K1813" s="10">
        <f>SUM(I$11:I1812)</f>
        <v>200197540.60438377</v>
      </c>
      <c r="L1813" s="27">
        <f t="shared" si="399"/>
        <v>366</v>
      </c>
      <c r="M1813" s="7">
        <f t="shared" si="407"/>
        <v>385672.97104917595</v>
      </c>
      <c r="N1813" s="7">
        <f>IF(ISNA(VLOOKUP(B1813,'Distribution Data'!$G:$H,2,FALSE)),0,VLOOKUP(B1813,'Distribution Data'!$G:$H,2,FALSE))</f>
        <v>0</v>
      </c>
      <c r="O1813" s="16">
        <f>IF(ISNA(INDEX($C1812:$C$3618,MATCH(TRUE,INDEX($C1812:$C$3618&lt;&gt;$C1812,0),0))), O1812, INDEX($C1812:$C$3618,MATCH(TRUE,INDEX($C1812:$C$3618&lt;&gt;$C1812,0),0)))</f>
        <v>4695347796.7622881</v>
      </c>
      <c r="P1813" s="16">
        <f t="shared" si="397"/>
        <v>4494727460.9239721</v>
      </c>
      <c r="Q1813" s="27">
        <f t="shared" si="403"/>
        <v>61</v>
      </c>
      <c r="R1813" s="7">
        <f t="shared" si="408"/>
        <v>3288857.9645625567</v>
      </c>
      <c r="S1813" s="7">
        <f t="shared" si="400"/>
        <v>2587608.8186250944</v>
      </c>
      <c r="T1813" s="5">
        <f>VLOOKUP($B1813,'Benchmark Data'!$A:$B,2,FALSE)</f>
        <v>10.97</v>
      </c>
      <c r="U1813" s="12">
        <f t="shared" si="409"/>
        <v>0</v>
      </c>
      <c r="V1813" s="7">
        <f t="shared" si="410"/>
        <v>2946456281.0777769</v>
      </c>
    </row>
    <row r="1814" spans="1:22" x14ac:dyDescent="0.25">
      <c r="A1814" s="5">
        <f t="shared" si="401"/>
        <v>2008</v>
      </c>
      <c r="B1814" s="6">
        <f t="shared" si="404"/>
        <v>39754</v>
      </c>
      <c r="C1814" s="7">
        <f>MAX(SUMIFS('Filing Data'!$V:$V,'Filing Data'!$D:$D,'Benchmark Value'!$B1814),C1813)</f>
        <v>4494727460.9239721</v>
      </c>
      <c r="D1814" s="7">
        <f>SUMIFS('Filing Data'!$Z:$Z,'Filing Data'!$D:$D,'Benchmark Value'!$B1814)</f>
        <v>0</v>
      </c>
      <c r="E1814" s="16">
        <f t="shared" si="405"/>
        <v>-115500880.00911279</v>
      </c>
      <c r="F1814" s="10">
        <f>SUM(D$11:D1813)</f>
        <v>-107051256.94487154</v>
      </c>
      <c r="G1814" s="10">
        <f t="shared" si="398"/>
        <v>366</v>
      </c>
      <c r="H1814" s="7">
        <f t="shared" si="406"/>
        <v>-315576.17488828633</v>
      </c>
      <c r="I1814" s="16">
        <f>SUMIFS('Filing Data'!$X:$X,'Filing Data'!$D:$D,'Benchmark Value'!$B1814)</f>
        <v>0</v>
      </c>
      <c r="J1814" s="16">
        <f t="shared" si="402"/>
        <v>141156307.4039984</v>
      </c>
      <c r="K1814" s="10">
        <f>SUM(I$11:I1813)</f>
        <v>200197540.60438377</v>
      </c>
      <c r="L1814" s="27">
        <f t="shared" si="399"/>
        <v>366</v>
      </c>
      <c r="M1814" s="7">
        <f t="shared" si="407"/>
        <v>385672.97104917595</v>
      </c>
      <c r="N1814" s="7">
        <f>IF(ISNA(VLOOKUP(B1814,'Distribution Data'!$G:$H,2,FALSE)),0,VLOOKUP(B1814,'Distribution Data'!$G:$H,2,FALSE))</f>
        <v>0</v>
      </c>
      <c r="O1814" s="16">
        <f>IF(ISNA(INDEX($C1813:$C$3618,MATCH(TRUE,INDEX($C1813:$C$3618&lt;&gt;$C1813,0),0))), O1813, INDEX($C1813:$C$3618,MATCH(TRUE,INDEX($C1813:$C$3618&lt;&gt;$C1813,0),0)))</f>
        <v>4695347796.7622881</v>
      </c>
      <c r="P1814" s="16">
        <f t="shared" si="397"/>
        <v>4494727460.9239721</v>
      </c>
      <c r="Q1814" s="27">
        <f t="shared" si="403"/>
        <v>61</v>
      </c>
      <c r="R1814" s="7">
        <f t="shared" si="408"/>
        <v>3288857.9645625567</v>
      </c>
      <c r="S1814" s="7">
        <f t="shared" si="400"/>
        <v>2587608.8186250944</v>
      </c>
      <c r="T1814" s="5">
        <f>VLOOKUP($B1814,'Benchmark Data'!$A:$B,2,FALSE)</f>
        <v>10.97</v>
      </c>
      <c r="U1814" s="12">
        <f t="shared" si="409"/>
        <v>0</v>
      </c>
      <c r="V1814" s="7">
        <f t="shared" si="410"/>
        <v>2949043889.8964019</v>
      </c>
    </row>
    <row r="1815" spans="1:22" x14ac:dyDescent="0.25">
      <c r="A1815" s="5">
        <f t="shared" si="401"/>
        <v>2008</v>
      </c>
      <c r="B1815" s="6">
        <f t="shared" si="404"/>
        <v>39755</v>
      </c>
      <c r="C1815" s="7">
        <f>MAX(SUMIFS('Filing Data'!$V:$V,'Filing Data'!$D:$D,'Benchmark Value'!$B1815),C1814)</f>
        <v>4494727460.9239721</v>
      </c>
      <c r="D1815" s="7">
        <f>SUMIFS('Filing Data'!$Z:$Z,'Filing Data'!$D:$D,'Benchmark Value'!$B1815)</f>
        <v>0</v>
      </c>
      <c r="E1815" s="16">
        <f t="shared" si="405"/>
        <v>-115500880.00911279</v>
      </c>
      <c r="F1815" s="10">
        <f>SUM(D$11:D1814)</f>
        <v>-107051256.94487154</v>
      </c>
      <c r="G1815" s="10">
        <f t="shared" si="398"/>
        <v>366</v>
      </c>
      <c r="H1815" s="7">
        <f t="shared" si="406"/>
        <v>-315576.17488828633</v>
      </c>
      <c r="I1815" s="16">
        <f>SUMIFS('Filing Data'!$X:$X,'Filing Data'!$D:$D,'Benchmark Value'!$B1815)</f>
        <v>0</v>
      </c>
      <c r="J1815" s="16">
        <f t="shared" si="402"/>
        <v>141156307.4039984</v>
      </c>
      <c r="K1815" s="10">
        <f>SUM(I$11:I1814)</f>
        <v>200197540.60438377</v>
      </c>
      <c r="L1815" s="27">
        <f t="shared" si="399"/>
        <v>366</v>
      </c>
      <c r="M1815" s="7">
        <f t="shared" si="407"/>
        <v>385672.97104917595</v>
      </c>
      <c r="N1815" s="7">
        <f>IF(ISNA(VLOOKUP(B1815,'Distribution Data'!$G:$H,2,FALSE)),0,VLOOKUP(B1815,'Distribution Data'!$G:$H,2,FALSE))</f>
        <v>0</v>
      </c>
      <c r="O1815" s="16">
        <f>IF(ISNA(INDEX($C1814:$C$3618,MATCH(TRUE,INDEX($C1814:$C$3618&lt;&gt;$C1814,0),0))), O1814, INDEX($C1814:$C$3618,MATCH(TRUE,INDEX($C1814:$C$3618&lt;&gt;$C1814,0),0)))</f>
        <v>4695347796.7622881</v>
      </c>
      <c r="P1815" s="16">
        <f t="shared" si="397"/>
        <v>4494727460.9239721</v>
      </c>
      <c r="Q1815" s="27">
        <f t="shared" si="403"/>
        <v>61</v>
      </c>
      <c r="R1815" s="7">
        <f t="shared" si="408"/>
        <v>3288857.9645625567</v>
      </c>
      <c r="S1815" s="7">
        <f t="shared" si="400"/>
        <v>2587608.8186250944</v>
      </c>
      <c r="T1815" s="5">
        <f>VLOOKUP($B1815,'Benchmark Data'!$A:$B,2,FALSE)</f>
        <v>10.57</v>
      </c>
      <c r="U1815" s="12">
        <f t="shared" si="409"/>
        <v>-3.7144474404992668E-2</v>
      </c>
      <c r="V1815" s="7">
        <f t="shared" si="410"/>
        <v>2844100272.1007552</v>
      </c>
    </row>
    <row r="1816" spans="1:22" x14ac:dyDescent="0.25">
      <c r="A1816" s="5">
        <f t="shared" si="401"/>
        <v>2008</v>
      </c>
      <c r="B1816" s="6">
        <f t="shared" si="404"/>
        <v>39756</v>
      </c>
      <c r="C1816" s="7">
        <f>MAX(SUMIFS('Filing Data'!$V:$V,'Filing Data'!$D:$D,'Benchmark Value'!$B1816),C1815)</f>
        <v>4494727460.9239721</v>
      </c>
      <c r="D1816" s="7">
        <f>SUMIFS('Filing Data'!$Z:$Z,'Filing Data'!$D:$D,'Benchmark Value'!$B1816)</f>
        <v>0</v>
      </c>
      <c r="E1816" s="16">
        <f t="shared" si="405"/>
        <v>-115500880.00911279</v>
      </c>
      <c r="F1816" s="10">
        <f>SUM(D$11:D1815)</f>
        <v>-107051256.94487154</v>
      </c>
      <c r="G1816" s="10">
        <f t="shared" si="398"/>
        <v>366</v>
      </c>
      <c r="H1816" s="7">
        <f t="shared" si="406"/>
        <v>-315576.17488828633</v>
      </c>
      <c r="I1816" s="16">
        <f>SUMIFS('Filing Data'!$X:$X,'Filing Data'!$D:$D,'Benchmark Value'!$B1816)</f>
        <v>0</v>
      </c>
      <c r="J1816" s="16">
        <f t="shared" si="402"/>
        <v>141156307.4039984</v>
      </c>
      <c r="K1816" s="10">
        <f>SUM(I$11:I1815)</f>
        <v>200197540.60438377</v>
      </c>
      <c r="L1816" s="27">
        <f t="shared" si="399"/>
        <v>366</v>
      </c>
      <c r="M1816" s="7">
        <f t="shared" si="407"/>
        <v>385672.97104917595</v>
      </c>
      <c r="N1816" s="7">
        <f>IF(ISNA(VLOOKUP(B1816,'Distribution Data'!$G:$H,2,FALSE)),0,VLOOKUP(B1816,'Distribution Data'!$G:$H,2,FALSE))</f>
        <v>0</v>
      </c>
      <c r="O1816" s="16">
        <f>IF(ISNA(INDEX($C1815:$C$3618,MATCH(TRUE,INDEX($C1815:$C$3618&lt;&gt;$C1815,0),0))), O1815, INDEX($C1815:$C$3618,MATCH(TRUE,INDEX($C1815:$C$3618&lt;&gt;$C1815,0),0)))</f>
        <v>4695347796.7622881</v>
      </c>
      <c r="P1816" s="16">
        <f t="shared" si="397"/>
        <v>4494727460.9239721</v>
      </c>
      <c r="Q1816" s="27">
        <f t="shared" si="403"/>
        <v>61</v>
      </c>
      <c r="R1816" s="7">
        <f t="shared" si="408"/>
        <v>3288857.9645625567</v>
      </c>
      <c r="S1816" s="7">
        <f t="shared" si="400"/>
        <v>2587608.8186250944</v>
      </c>
      <c r="T1816" s="5">
        <f>VLOOKUP($B1816,'Benchmark Data'!$A:$B,2,FALSE)</f>
        <v>11.18</v>
      </c>
      <c r="U1816" s="12">
        <f t="shared" si="409"/>
        <v>5.6106667844806751E-2</v>
      </c>
      <c r="V1816" s="7">
        <f t="shared" si="410"/>
        <v>3010822333.7085438</v>
      </c>
    </row>
    <row r="1817" spans="1:22" x14ac:dyDescent="0.25">
      <c r="A1817" s="5">
        <f t="shared" si="401"/>
        <v>2008</v>
      </c>
      <c r="B1817" s="6">
        <f t="shared" si="404"/>
        <v>39757</v>
      </c>
      <c r="C1817" s="7">
        <f>MAX(SUMIFS('Filing Data'!$V:$V,'Filing Data'!$D:$D,'Benchmark Value'!$B1817),C1816)</f>
        <v>4494727460.9239721</v>
      </c>
      <c r="D1817" s="7">
        <f>SUMIFS('Filing Data'!$Z:$Z,'Filing Data'!$D:$D,'Benchmark Value'!$B1817)</f>
        <v>0</v>
      </c>
      <c r="E1817" s="16">
        <f t="shared" si="405"/>
        <v>-115500880.00911279</v>
      </c>
      <c r="F1817" s="10">
        <f>SUM(D$11:D1816)</f>
        <v>-107051256.94487154</v>
      </c>
      <c r="G1817" s="10">
        <f t="shared" si="398"/>
        <v>366</v>
      </c>
      <c r="H1817" s="7">
        <f t="shared" si="406"/>
        <v>-315576.17488828633</v>
      </c>
      <c r="I1817" s="16">
        <f>SUMIFS('Filing Data'!$X:$X,'Filing Data'!$D:$D,'Benchmark Value'!$B1817)</f>
        <v>0</v>
      </c>
      <c r="J1817" s="16">
        <f t="shared" si="402"/>
        <v>141156307.4039984</v>
      </c>
      <c r="K1817" s="10">
        <f>SUM(I$11:I1816)</f>
        <v>200197540.60438377</v>
      </c>
      <c r="L1817" s="27">
        <f t="shared" si="399"/>
        <v>366</v>
      </c>
      <c r="M1817" s="7">
        <f t="shared" si="407"/>
        <v>385672.97104917595</v>
      </c>
      <c r="N1817" s="7">
        <f>IF(ISNA(VLOOKUP(B1817,'Distribution Data'!$G:$H,2,FALSE)),0,VLOOKUP(B1817,'Distribution Data'!$G:$H,2,FALSE))</f>
        <v>0</v>
      </c>
      <c r="O1817" s="16">
        <f>IF(ISNA(INDEX($C1816:$C$3618,MATCH(TRUE,INDEX($C1816:$C$3618&lt;&gt;$C1816,0),0))), O1816, INDEX($C1816:$C$3618,MATCH(TRUE,INDEX($C1816:$C$3618&lt;&gt;$C1816,0),0)))</f>
        <v>4695347796.7622881</v>
      </c>
      <c r="P1817" s="16">
        <f t="shared" si="397"/>
        <v>4494727460.9239721</v>
      </c>
      <c r="Q1817" s="27">
        <f t="shared" si="403"/>
        <v>61</v>
      </c>
      <c r="R1817" s="7">
        <f t="shared" si="408"/>
        <v>3288857.9645625567</v>
      </c>
      <c r="S1817" s="7">
        <f t="shared" si="400"/>
        <v>2587608.8186250944</v>
      </c>
      <c r="T1817" s="5">
        <f>VLOOKUP($B1817,'Benchmark Data'!$A:$B,2,FALSE)</f>
        <v>10.029999999999999</v>
      </c>
      <c r="U1817" s="12">
        <f t="shared" si="409"/>
        <v>-0.10854586575310901</v>
      </c>
      <c r="V1817" s="7">
        <f t="shared" si="410"/>
        <v>2703709970.8129625</v>
      </c>
    </row>
    <row r="1818" spans="1:22" x14ac:dyDescent="0.25">
      <c r="A1818" s="5">
        <f t="shared" si="401"/>
        <v>2008</v>
      </c>
      <c r="B1818" s="6">
        <f t="shared" si="404"/>
        <v>39758</v>
      </c>
      <c r="C1818" s="7">
        <f>MAX(SUMIFS('Filing Data'!$V:$V,'Filing Data'!$D:$D,'Benchmark Value'!$B1818),C1817)</f>
        <v>4494727460.9239721</v>
      </c>
      <c r="D1818" s="7">
        <f>SUMIFS('Filing Data'!$Z:$Z,'Filing Data'!$D:$D,'Benchmark Value'!$B1818)</f>
        <v>0</v>
      </c>
      <c r="E1818" s="16">
        <f t="shared" si="405"/>
        <v>-115500880.00911279</v>
      </c>
      <c r="F1818" s="10">
        <f>SUM(D$11:D1817)</f>
        <v>-107051256.94487154</v>
      </c>
      <c r="G1818" s="10">
        <f t="shared" si="398"/>
        <v>366</v>
      </c>
      <c r="H1818" s="7">
        <f t="shared" si="406"/>
        <v>-315576.17488828633</v>
      </c>
      <c r="I1818" s="16">
        <f>SUMIFS('Filing Data'!$X:$X,'Filing Data'!$D:$D,'Benchmark Value'!$B1818)</f>
        <v>0</v>
      </c>
      <c r="J1818" s="16">
        <f t="shared" si="402"/>
        <v>141156307.4039984</v>
      </c>
      <c r="K1818" s="10">
        <f>SUM(I$11:I1817)</f>
        <v>200197540.60438377</v>
      </c>
      <c r="L1818" s="27">
        <f t="shared" si="399"/>
        <v>366</v>
      </c>
      <c r="M1818" s="7">
        <f t="shared" si="407"/>
        <v>385672.97104917595</v>
      </c>
      <c r="N1818" s="7">
        <f>IF(ISNA(VLOOKUP(B1818,'Distribution Data'!$G:$H,2,FALSE)),0,VLOOKUP(B1818,'Distribution Data'!$G:$H,2,FALSE))</f>
        <v>0</v>
      </c>
      <c r="O1818" s="16">
        <f>IF(ISNA(INDEX($C1817:$C$3618,MATCH(TRUE,INDEX($C1817:$C$3618&lt;&gt;$C1817,0),0))), O1817, INDEX($C1817:$C$3618,MATCH(TRUE,INDEX($C1817:$C$3618&lt;&gt;$C1817,0),0)))</f>
        <v>4695347796.7622881</v>
      </c>
      <c r="P1818" s="16">
        <f t="shared" si="397"/>
        <v>4494727460.9239721</v>
      </c>
      <c r="Q1818" s="27">
        <f t="shared" si="403"/>
        <v>61</v>
      </c>
      <c r="R1818" s="7">
        <f t="shared" si="408"/>
        <v>3288857.9645625567</v>
      </c>
      <c r="S1818" s="7">
        <f t="shared" si="400"/>
        <v>2587608.8186250944</v>
      </c>
      <c r="T1818" s="5">
        <f>VLOOKUP($B1818,'Benchmark Data'!$A:$B,2,FALSE)</f>
        <v>9.57</v>
      </c>
      <c r="U1818" s="12">
        <f t="shared" si="409"/>
        <v>-4.6947396508981172E-2</v>
      </c>
      <c r="V1818" s="7">
        <f t="shared" si="410"/>
        <v>2582298916.9621997</v>
      </c>
    </row>
    <row r="1819" spans="1:22" x14ac:dyDescent="0.25">
      <c r="A1819" s="5">
        <f t="shared" si="401"/>
        <v>2008</v>
      </c>
      <c r="B1819" s="6">
        <f t="shared" si="404"/>
        <v>39759</v>
      </c>
      <c r="C1819" s="7">
        <f>MAX(SUMIFS('Filing Data'!$V:$V,'Filing Data'!$D:$D,'Benchmark Value'!$B1819),C1818)</f>
        <v>4494727460.9239721</v>
      </c>
      <c r="D1819" s="7">
        <f>SUMIFS('Filing Data'!$Z:$Z,'Filing Data'!$D:$D,'Benchmark Value'!$B1819)</f>
        <v>0</v>
      </c>
      <c r="E1819" s="16">
        <f t="shared" si="405"/>
        <v>-115500880.00911279</v>
      </c>
      <c r="F1819" s="10">
        <f>SUM(D$11:D1818)</f>
        <v>-107051256.94487154</v>
      </c>
      <c r="G1819" s="10">
        <f t="shared" si="398"/>
        <v>366</v>
      </c>
      <c r="H1819" s="7">
        <f t="shared" si="406"/>
        <v>-315576.17488828633</v>
      </c>
      <c r="I1819" s="16">
        <f>SUMIFS('Filing Data'!$X:$X,'Filing Data'!$D:$D,'Benchmark Value'!$B1819)</f>
        <v>0</v>
      </c>
      <c r="J1819" s="16">
        <f t="shared" si="402"/>
        <v>141156307.4039984</v>
      </c>
      <c r="K1819" s="10">
        <f>SUM(I$11:I1818)</f>
        <v>200197540.60438377</v>
      </c>
      <c r="L1819" s="27">
        <f t="shared" si="399"/>
        <v>366</v>
      </c>
      <c r="M1819" s="7">
        <f t="shared" si="407"/>
        <v>385672.97104917595</v>
      </c>
      <c r="N1819" s="7">
        <f>IF(ISNA(VLOOKUP(B1819,'Distribution Data'!$G:$H,2,FALSE)),0,VLOOKUP(B1819,'Distribution Data'!$G:$H,2,FALSE))</f>
        <v>0</v>
      </c>
      <c r="O1819" s="16">
        <f>IF(ISNA(INDEX($C1818:$C$3618,MATCH(TRUE,INDEX($C1818:$C$3618&lt;&gt;$C1818,0),0))), O1818, INDEX($C1818:$C$3618,MATCH(TRUE,INDEX($C1818:$C$3618&lt;&gt;$C1818,0),0)))</f>
        <v>4695347796.7622881</v>
      </c>
      <c r="P1819" s="16">
        <f t="shared" si="397"/>
        <v>4494727460.9239721</v>
      </c>
      <c r="Q1819" s="27">
        <f t="shared" si="403"/>
        <v>61</v>
      </c>
      <c r="R1819" s="7">
        <f t="shared" si="408"/>
        <v>3288857.9645625567</v>
      </c>
      <c r="S1819" s="7">
        <f t="shared" si="400"/>
        <v>2587608.8186250944</v>
      </c>
      <c r="T1819" s="5">
        <f>VLOOKUP($B1819,'Benchmark Data'!$A:$B,2,FALSE)</f>
        <v>10.17</v>
      </c>
      <c r="U1819" s="12">
        <f t="shared" si="409"/>
        <v>6.0809004595605579E-2</v>
      </c>
      <c r="V1819" s="7">
        <f t="shared" si="410"/>
        <v>2746786144.3991442</v>
      </c>
    </row>
    <row r="1820" spans="1:22" x14ac:dyDescent="0.25">
      <c r="A1820" s="5">
        <f t="shared" si="401"/>
        <v>2008</v>
      </c>
      <c r="B1820" s="6">
        <f t="shared" si="404"/>
        <v>39760</v>
      </c>
      <c r="C1820" s="7">
        <f>MAX(SUMIFS('Filing Data'!$V:$V,'Filing Data'!$D:$D,'Benchmark Value'!$B1820),C1819)</f>
        <v>4494727460.9239721</v>
      </c>
      <c r="D1820" s="7">
        <f>SUMIFS('Filing Data'!$Z:$Z,'Filing Data'!$D:$D,'Benchmark Value'!$B1820)</f>
        <v>0</v>
      </c>
      <c r="E1820" s="16">
        <f t="shared" si="405"/>
        <v>-115500880.00911279</v>
      </c>
      <c r="F1820" s="10">
        <f>SUM(D$11:D1819)</f>
        <v>-107051256.94487154</v>
      </c>
      <c r="G1820" s="10">
        <f t="shared" si="398"/>
        <v>366</v>
      </c>
      <c r="H1820" s="7">
        <f t="shared" si="406"/>
        <v>-315576.17488828633</v>
      </c>
      <c r="I1820" s="16">
        <f>SUMIFS('Filing Data'!$X:$X,'Filing Data'!$D:$D,'Benchmark Value'!$B1820)</f>
        <v>0</v>
      </c>
      <c r="J1820" s="16">
        <f t="shared" si="402"/>
        <v>141156307.4039984</v>
      </c>
      <c r="K1820" s="10">
        <f>SUM(I$11:I1819)</f>
        <v>200197540.60438377</v>
      </c>
      <c r="L1820" s="27">
        <f t="shared" si="399"/>
        <v>366</v>
      </c>
      <c r="M1820" s="7">
        <f t="shared" si="407"/>
        <v>385672.97104917595</v>
      </c>
      <c r="N1820" s="7">
        <f>IF(ISNA(VLOOKUP(B1820,'Distribution Data'!$G:$H,2,FALSE)),0,VLOOKUP(B1820,'Distribution Data'!$G:$H,2,FALSE))</f>
        <v>0</v>
      </c>
      <c r="O1820" s="16">
        <f>IF(ISNA(INDEX($C1819:$C$3618,MATCH(TRUE,INDEX($C1819:$C$3618&lt;&gt;$C1819,0),0))), O1819, INDEX($C1819:$C$3618,MATCH(TRUE,INDEX($C1819:$C$3618&lt;&gt;$C1819,0),0)))</f>
        <v>4695347796.7622881</v>
      </c>
      <c r="P1820" s="16">
        <f t="shared" si="397"/>
        <v>4494727460.9239721</v>
      </c>
      <c r="Q1820" s="27">
        <f t="shared" si="403"/>
        <v>61</v>
      </c>
      <c r="R1820" s="7">
        <f t="shared" si="408"/>
        <v>3288857.9645625567</v>
      </c>
      <c r="S1820" s="7">
        <f t="shared" si="400"/>
        <v>2587608.8186250944</v>
      </c>
      <c r="T1820" s="5">
        <f>VLOOKUP($B1820,'Benchmark Data'!$A:$B,2,FALSE)</f>
        <v>10.17</v>
      </c>
      <c r="U1820" s="12">
        <f t="shared" si="409"/>
        <v>0</v>
      </c>
      <c r="V1820" s="7">
        <f t="shared" si="410"/>
        <v>2749373753.2177691</v>
      </c>
    </row>
    <row r="1821" spans="1:22" x14ac:dyDescent="0.25">
      <c r="A1821" s="5">
        <f t="shared" si="401"/>
        <v>2008</v>
      </c>
      <c r="B1821" s="6">
        <f t="shared" si="404"/>
        <v>39761</v>
      </c>
      <c r="C1821" s="7">
        <f>MAX(SUMIFS('Filing Data'!$V:$V,'Filing Data'!$D:$D,'Benchmark Value'!$B1821),C1820)</f>
        <v>4494727460.9239721</v>
      </c>
      <c r="D1821" s="7">
        <f>SUMIFS('Filing Data'!$Z:$Z,'Filing Data'!$D:$D,'Benchmark Value'!$B1821)</f>
        <v>0</v>
      </c>
      <c r="E1821" s="16">
        <f t="shared" si="405"/>
        <v>-115500880.00911279</v>
      </c>
      <c r="F1821" s="10">
        <f>SUM(D$11:D1820)</f>
        <v>-107051256.94487154</v>
      </c>
      <c r="G1821" s="10">
        <f t="shared" si="398"/>
        <v>366</v>
      </c>
      <c r="H1821" s="7">
        <f t="shared" si="406"/>
        <v>-315576.17488828633</v>
      </c>
      <c r="I1821" s="16">
        <f>SUMIFS('Filing Data'!$X:$X,'Filing Data'!$D:$D,'Benchmark Value'!$B1821)</f>
        <v>0</v>
      </c>
      <c r="J1821" s="16">
        <f t="shared" si="402"/>
        <v>141156307.4039984</v>
      </c>
      <c r="K1821" s="10">
        <f>SUM(I$11:I1820)</f>
        <v>200197540.60438377</v>
      </c>
      <c r="L1821" s="27">
        <f t="shared" si="399"/>
        <v>366</v>
      </c>
      <c r="M1821" s="7">
        <f t="shared" si="407"/>
        <v>385672.97104917595</v>
      </c>
      <c r="N1821" s="7">
        <f>IF(ISNA(VLOOKUP(B1821,'Distribution Data'!$G:$H,2,FALSE)),0,VLOOKUP(B1821,'Distribution Data'!$G:$H,2,FALSE))</f>
        <v>0</v>
      </c>
      <c r="O1821" s="16">
        <f>IF(ISNA(INDEX($C1820:$C$3618,MATCH(TRUE,INDEX($C1820:$C$3618&lt;&gt;$C1820,0),0))), O1820, INDEX($C1820:$C$3618,MATCH(TRUE,INDEX($C1820:$C$3618&lt;&gt;$C1820,0),0)))</f>
        <v>4695347796.7622881</v>
      </c>
      <c r="P1821" s="16">
        <f t="shared" si="397"/>
        <v>4494727460.9239721</v>
      </c>
      <c r="Q1821" s="27">
        <f t="shared" si="403"/>
        <v>61</v>
      </c>
      <c r="R1821" s="7">
        <f t="shared" si="408"/>
        <v>3288857.9645625567</v>
      </c>
      <c r="S1821" s="7">
        <f t="shared" si="400"/>
        <v>2587608.8186250944</v>
      </c>
      <c r="T1821" s="5">
        <f>VLOOKUP($B1821,'Benchmark Data'!$A:$B,2,FALSE)</f>
        <v>10.17</v>
      </c>
      <c r="U1821" s="12">
        <f t="shared" si="409"/>
        <v>0</v>
      </c>
      <c r="V1821" s="7">
        <f t="shared" si="410"/>
        <v>2751961362.0363941</v>
      </c>
    </row>
    <row r="1822" spans="1:22" x14ac:dyDescent="0.25">
      <c r="A1822" s="5">
        <f t="shared" si="401"/>
        <v>2008</v>
      </c>
      <c r="B1822" s="6">
        <f t="shared" si="404"/>
        <v>39762</v>
      </c>
      <c r="C1822" s="7">
        <f>MAX(SUMIFS('Filing Data'!$V:$V,'Filing Data'!$D:$D,'Benchmark Value'!$B1822),C1821)</f>
        <v>4494727460.9239721</v>
      </c>
      <c r="D1822" s="7">
        <f>SUMIFS('Filing Data'!$Z:$Z,'Filing Data'!$D:$D,'Benchmark Value'!$B1822)</f>
        <v>0</v>
      </c>
      <c r="E1822" s="16">
        <f t="shared" si="405"/>
        <v>-115500880.00911279</v>
      </c>
      <c r="F1822" s="10">
        <f>SUM(D$11:D1821)</f>
        <v>-107051256.94487154</v>
      </c>
      <c r="G1822" s="10">
        <f t="shared" si="398"/>
        <v>366</v>
      </c>
      <c r="H1822" s="7">
        <f t="shared" si="406"/>
        <v>-315576.17488828633</v>
      </c>
      <c r="I1822" s="16">
        <f>SUMIFS('Filing Data'!$X:$X,'Filing Data'!$D:$D,'Benchmark Value'!$B1822)</f>
        <v>0</v>
      </c>
      <c r="J1822" s="16">
        <f t="shared" si="402"/>
        <v>141156307.4039984</v>
      </c>
      <c r="K1822" s="10">
        <f>SUM(I$11:I1821)</f>
        <v>200197540.60438377</v>
      </c>
      <c r="L1822" s="27">
        <f t="shared" si="399"/>
        <v>366</v>
      </c>
      <c r="M1822" s="7">
        <f t="shared" si="407"/>
        <v>385672.97104917595</v>
      </c>
      <c r="N1822" s="7">
        <f>IF(ISNA(VLOOKUP(B1822,'Distribution Data'!$G:$H,2,FALSE)),0,VLOOKUP(B1822,'Distribution Data'!$G:$H,2,FALSE))</f>
        <v>0</v>
      </c>
      <c r="O1822" s="16">
        <f>IF(ISNA(INDEX($C1821:$C$3618,MATCH(TRUE,INDEX($C1821:$C$3618&lt;&gt;$C1821,0),0))), O1821, INDEX($C1821:$C$3618,MATCH(TRUE,INDEX($C1821:$C$3618&lt;&gt;$C1821,0),0)))</f>
        <v>4695347796.7622881</v>
      </c>
      <c r="P1822" s="16">
        <f t="shared" si="397"/>
        <v>4494727460.9239721</v>
      </c>
      <c r="Q1822" s="27">
        <f t="shared" si="403"/>
        <v>61</v>
      </c>
      <c r="R1822" s="7">
        <f t="shared" si="408"/>
        <v>3288857.9645625567</v>
      </c>
      <c r="S1822" s="7">
        <f t="shared" si="400"/>
        <v>2587608.8186250944</v>
      </c>
      <c r="T1822" s="5">
        <f>VLOOKUP($B1822,'Benchmark Data'!$A:$B,2,FALSE)</f>
        <v>9.24</v>
      </c>
      <c r="U1822" s="12">
        <f t="shared" si="409"/>
        <v>-9.590032440687575E-2</v>
      </c>
      <c r="V1822" s="7">
        <f t="shared" si="410"/>
        <v>2502894687.010983</v>
      </c>
    </row>
    <row r="1823" spans="1:22" x14ac:dyDescent="0.25">
      <c r="A1823" s="5">
        <f t="shared" si="401"/>
        <v>2008</v>
      </c>
      <c r="B1823" s="6">
        <f t="shared" si="404"/>
        <v>39763</v>
      </c>
      <c r="C1823" s="7">
        <f>MAX(SUMIFS('Filing Data'!$V:$V,'Filing Data'!$D:$D,'Benchmark Value'!$B1823),C1822)</f>
        <v>4494727460.9239721</v>
      </c>
      <c r="D1823" s="7">
        <f>SUMIFS('Filing Data'!$Z:$Z,'Filing Data'!$D:$D,'Benchmark Value'!$B1823)</f>
        <v>0</v>
      </c>
      <c r="E1823" s="16">
        <f t="shared" si="405"/>
        <v>-115500880.00911279</v>
      </c>
      <c r="F1823" s="10">
        <f>SUM(D$11:D1822)</f>
        <v>-107051256.94487154</v>
      </c>
      <c r="G1823" s="10">
        <f t="shared" si="398"/>
        <v>366</v>
      </c>
      <c r="H1823" s="7">
        <f t="shared" si="406"/>
        <v>-315576.17488828633</v>
      </c>
      <c r="I1823" s="16">
        <f>SUMIFS('Filing Data'!$X:$X,'Filing Data'!$D:$D,'Benchmark Value'!$B1823)</f>
        <v>0</v>
      </c>
      <c r="J1823" s="16">
        <f t="shared" si="402"/>
        <v>141156307.4039984</v>
      </c>
      <c r="K1823" s="10">
        <f>SUM(I$11:I1822)</f>
        <v>200197540.60438377</v>
      </c>
      <c r="L1823" s="27">
        <f t="shared" si="399"/>
        <v>366</v>
      </c>
      <c r="M1823" s="7">
        <f t="shared" si="407"/>
        <v>385672.97104917595</v>
      </c>
      <c r="N1823" s="7">
        <f>IF(ISNA(VLOOKUP(B1823,'Distribution Data'!$G:$H,2,FALSE)),0,VLOOKUP(B1823,'Distribution Data'!$G:$H,2,FALSE))</f>
        <v>0</v>
      </c>
      <c r="O1823" s="16">
        <f>IF(ISNA(INDEX($C1822:$C$3618,MATCH(TRUE,INDEX($C1822:$C$3618&lt;&gt;$C1822,0),0))), O1822, INDEX($C1822:$C$3618,MATCH(TRUE,INDEX($C1822:$C$3618&lt;&gt;$C1822,0),0)))</f>
        <v>4695347796.7622881</v>
      </c>
      <c r="P1823" s="16">
        <f t="shared" si="397"/>
        <v>4494727460.9239721</v>
      </c>
      <c r="Q1823" s="27">
        <f t="shared" si="403"/>
        <v>61</v>
      </c>
      <c r="R1823" s="7">
        <f t="shared" si="408"/>
        <v>3288857.9645625567</v>
      </c>
      <c r="S1823" s="7">
        <f t="shared" si="400"/>
        <v>2587608.8186250944</v>
      </c>
      <c r="T1823" s="5">
        <f>VLOOKUP($B1823,'Benchmark Data'!$A:$B,2,FALSE)</f>
        <v>9.08</v>
      </c>
      <c r="U1823" s="12">
        <f t="shared" si="409"/>
        <v>-1.7467693040390832E-2</v>
      </c>
      <c r="V1823" s="7">
        <f t="shared" si="410"/>
        <v>2462142128.0891581</v>
      </c>
    </row>
    <row r="1824" spans="1:22" x14ac:dyDescent="0.25">
      <c r="A1824" s="5">
        <f t="shared" si="401"/>
        <v>2008</v>
      </c>
      <c r="B1824" s="6">
        <f t="shared" si="404"/>
        <v>39764</v>
      </c>
      <c r="C1824" s="7">
        <f>MAX(SUMIFS('Filing Data'!$V:$V,'Filing Data'!$D:$D,'Benchmark Value'!$B1824),C1823)</f>
        <v>4494727460.9239721</v>
      </c>
      <c r="D1824" s="7">
        <f>SUMIFS('Filing Data'!$Z:$Z,'Filing Data'!$D:$D,'Benchmark Value'!$B1824)</f>
        <v>0</v>
      </c>
      <c r="E1824" s="16">
        <f t="shared" si="405"/>
        <v>-115500880.00911279</v>
      </c>
      <c r="F1824" s="10">
        <f>SUM(D$11:D1823)</f>
        <v>-107051256.94487154</v>
      </c>
      <c r="G1824" s="10">
        <f t="shared" si="398"/>
        <v>366</v>
      </c>
      <c r="H1824" s="7">
        <f t="shared" si="406"/>
        <v>-315576.17488828633</v>
      </c>
      <c r="I1824" s="16">
        <f>SUMIFS('Filing Data'!$X:$X,'Filing Data'!$D:$D,'Benchmark Value'!$B1824)</f>
        <v>0</v>
      </c>
      <c r="J1824" s="16">
        <f t="shared" si="402"/>
        <v>141156307.4039984</v>
      </c>
      <c r="K1824" s="10">
        <f>SUM(I$11:I1823)</f>
        <v>200197540.60438377</v>
      </c>
      <c r="L1824" s="27">
        <f t="shared" si="399"/>
        <v>366</v>
      </c>
      <c r="M1824" s="7">
        <f t="shared" si="407"/>
        <v>385672.97104917595</v>
      </c>
      <c r="N1824" s="7">
        <f>IF(ISNA(VLOOKUP(B1824,'Distribution Data'!$G:$H,2,FALSE)),0,VLOOKUP(B1824,'Distribution Data'!$G:$H,2,FALSE))</f>
        <v>0</v>
      </c>
      <c r="O1824" s="16">
        <f>IF(ISNA(INDEX($C1823:$C$3618,MATCH(TRUE,INDEX($C1823:$C$3618&lt;&gt;$C1823,0),0))), O1823, INDEX($C1823:$C$3618,MATCH(TRUE,INDEX($C1823:$C$3618&lt;&gt;$C1823,0),0)))</f>
        <v>4695347796.7622881</v>
      </c>
      <c r="P1824" s="16">
        <f t="shared" si="397"/>
        <v>4494727460.9239721</v>
      </c>
      <c r="Q1824" s="27">
        <f t="shared" si="403"/>
        <v>61</v>
      </c>
      <c r="R1824" s="7">
        <f t="shared" si="408"/>
        <v>3288857.9645625567</v>
      </c>
      <c r="S1824" s="7">
        <f t="shared" si="400"/>
        <v>2587608.8186250944</v>
      </c>
      <c r="T1824" s="5">
        <f>VLOOKUP($B1824,'Benchmark Data'!$A:$B,2,FALSE)</f>
        <v>8.44</v>
      </c>
      <c r="U1824" s="12">
        <f t="shared" si="409"/>
        <v>-7.3091884005336297E-2</v>
      </c>
      <c r="V1824" s="7">
        <f t="shared" si="410"/>
        <v>2291186679.4213223</v>
      </c>
    </row>
    <row r="1825" spans="1:22" x14ac:dyDescent="0.25">
      <c r="A1825" s="5">
        <f t="shared" si="401"/>
        <v>2008</v>
      </c>
      <c r="B1825" s="6">
        <f t="shared" si="404"/>
        <v>39765</v>
      </c>
      <c r="C1825" s="7">
        <f>MAX(SUMIFS('Filing Data'!$V:$V,'Filing Data'!$D:$D,'Benchmark Value'!$B1825),C1824)</f>
        <v>4494727460.9239721</v>
      </c>
      <c r="D1825" s="7">
        <f>SUMIFS('Filing Data'!$Z:$Z,'Filing Data'!$D:$D,'Benchmark Value'!$B1825)</f>
        <v>0</v>
      </c>
      <c r="E1825" s="16">
        <f t="shared" si="405"/>
        <v>-115500880.00911279</v>
      </c>
      <c r="F1825" s="10">
        <f>SUM(D$11:D1824)</f>
        <v>-107051256.94487154</v>
      </c>
      <c r="G1825" s="10">
        <f t="shared" si="398"/>
        <v>366</v>
      </c>
      <c r="H1825" s="7">
        <f t="shared" si="406"/>
        <v>-315576.17488828633</v>
      </c>
      <c r="I1825" s="16">
        <f>SUMIFS('Filing Data'!$X:$X,'Filing Data'!$D:$D,'Benchmark Value'!$B1825)</f>
        <v>0</v>
      </c>
      <c r="J1825" s="16">
        <f t="shared" si="402"/>
        <v>141156307.4039984</v>
      </c>
      <c r="K1825" s="10">
        <f>SUM(I$11:I1824)</f>
        <v>200197540.60438377</v>
      </c>
      <c r="L1825" s="27">
        <f t="shared" si="399"/>
        <v>366</v>
      </c>
      <c r="M1825" s="7">
        <f t="shared" si="407"/>
        <v>385672.97104917595</v>
      </c>
      <c r="N1825" s="7">
        <f>IF(ISNA(VLOOKUP(B1825,'Distribution Data'!$G:$H,2,FALSE)),0,VLOOKUP(B1825,'Distribution Data'!$G:$H,2,FALSE))</f>
        <v>0</v>
      </c>
      <c r="O1825" s="16">
        <f>IF(ISNA(INDEX($C1824:$C$3618,MATCH(TRUE,INDEX($C1824:$C$3618&lt;&gt;$C1824,0),0))), O1824, INDEX($C1824:$C$3618,MATCH(TRUE,INDEX($C1824:$C$3618&lt;&gt;$C1824,0),0)))</f>
        <v>4695347796.7622881</v>
      </c>
      <c r="P1825" s="16">
        <f t="shared" si="397"/>
        <v>4494727460.9239721</v>
      </c>
      <c r="Q1825" s="27">
        <f t="shared" si="403"/>
        <v>61</v>
      </c>
      <c r="R1825" s="7">
        <f t="shared" si="408"/>
        <v>3288857.9645625567</v>
      </c>
      <c r="S1825" s="7">
        <f t="shared" si="400"/>
        <v>2587608.8186250944</v>
      </c>
      <c r="T1825" s="5">
        <f>VLOOKUP($B1825,'Benchmark Data'!$A:$B,2,FALSE)</f>
        <v>9.3800000000000008</v>
      </c>
      <c r="U1825" s="12">
        <f t="shared" si="409"/>
        <v>0.10559745441026774</v>
      </c>
      <c r="V1825" s="7">
        <f t="shared" si="410"/>
        <v>2548953847.3224173</v>
      </c>
    </row>
    <row r="1826" spans="1:22" x14ac:dyDescent="0.25">
      <c r="A1826" s="5">
        <f t="shared" si="401"/>
        <v>2008</v>
      </c>
      <c r="B1826" s="6">
        <f t="shared" si="404"/>
        <v>39766</v>
      </c>
      <c r="C1826" s="7">
        <f>MAX(SUMIFS('Filing Data'!$V:$V,'Filing Data'!$D:$D,'Benchmark Value'!$B1826),C1825)</f>
        <v>4494727460.9239721</v>
      </c>
      <c r="D1826" s="7">
        <f>SUMIFS('Filing Data'!$Z:$Z,'Filing Data'!$D:$D,'Benchmark Value'!$B1826)</f>
        <v>0</v>
      </c>
      <c r="E1826" s="16">
        <f t="shared" si="405"/>
        <v>-115500880.00911279</v>
      </c>
      <c r="F1826" s="10">
        <f>SUM(D$11:D1825)</f>
        <v>-107051256.94487154</v>
      </c>
      <c r="G1826" s="10">
        <f t="shared" si="398"/>
        <v>366</v>
      </c>
      <c r="H1826" s="7">
        <f t="shared" si="406"/>
        <v>-315576.17488828633</v>
      </c>
      <c r="I1826" s="16">
        <f>SUMIFS('Filing Data'!$X:$X,'Filing Data'!$D:$D,'Benchmark Value'!$B1826)</f>
        <v>0</v>
      </c>
      <c r="J1826" s="16">
        <f t="shared" si="402"/>
        <v>141156307.4039984</v>
      </c>
      <c r="K1826" s="10">
        <f>SUM(I$11:I1825)</f>
        <v>200197540.60438377</v>
      </c>
      <c r="L1826" s="27">
        <f t="shared" si="399"/>
        <v>366</v>
      </c>
      <c r="M1826" s="7">
        <f t="shared" si="407"/>
        <v>385672.97104917595</v>
      </c>
      <c r="N1826" s="7">
        <f>IF(ISNA(VLOOKUP(B1826,'Distribution Data'!$G:$H,2,FALSE)),0,VLOOKUP(B1826,'Distribution Data'!$G:$H,2,FALSE))</f>
        <v>0</v>
      </c>
      <c r="O1826" s="16">
        <f>IF(ISNA(INDEX($C1825:$C$3618,MATCH(TRUE,INDEX($C1825:$C$3618&lt;&gt;$C1825,0),0))), O1825, INDEX($C1825:$C$3618,MATCH(TRUE,INDEX($C1825:$C$3618&lt;&gt;$C1825,0),0)))</f>
        <v>4695347796.7622881</v>
      </c>
      <c r="P1826" s="16">
        <f t="shared" si="397"/>
        <v>4494727460.9239721</v>
      </c>
      <c r="Q1826" s="27">
        <f t="shared" si="403"/>
        <v>61</v>
      </c>
      <c r="R1826" s="7">
        <f t="shared" si="408"/>
        <v>3288857.9645625567</v>
      </c>
      <c r="S1826" s="7">
        <f t="shared" si="400"/>
        <v>2587608.8186250944</v>
      </c>
      <c r="T1826" s="5">
        <f>VLOOKUP($B1826,'Benchmark Data'!$A:$B,2,FALSE)</f>
        <v>8.35</v>
      </c>
      <c r="U1826" s="12">
        <f t="shared" si="409"/>
        <v>-0.11631822415536937</v>
      </c>
      <c r="V1826" s="7">
        <f t="shared" si="410"/>
        <v>2271645671.2005205</v>
      </c>
    </row>
    <row r="1827" spans="1:22" x14ac:dyDescent="0.25">
      <c r="A1827" s="5">
        <f t="shared" si="401"/>
        <v>2008</v>
      </c>
      <c r="B1827" s="6">
        <f t="shared" si="404"/>
        <v>39767</v>
      </c>
      <c r="C1827" s="7">
        <f>MAX(SUMIFS('Filing Data'!$V:$V,'Filing Data'!$D:$D,'Benchmark Value'!$B1827),C1826)</f>
        <v>4494727460.9239721</v>
      </c>
      <c r="D1827" s="7">
        <f>SUMIFS('Filing Data'!$Z:$Z,'Filing Data'!$D:$D,'Benchmark Value'!$B1827)</f>
        <v>0</v>
      </c>
      <c r="E1827" s="16">
        <f t="shared" si="405"/>
        <v>-115500880.00911279</v>
      </c>
      <c r="F1827" s="10">
        <f>SUM(D$11:D1826)</f>
        <v>-107051256.94487154</v>
      </c>
      <c r="G1827" s="10">
        <f t="shared" si="398"/>
        <v>366</v>
      </c>
      <c r="H1827" s="7">
        <f t="shared" si="406"/>
        <v>-315576.17488828633</v>
      </c>
      <c r="I1827" s="16">
        <f>SUMIFS('Filing Data'!$X:$X,'Filing Data'!$D:$D,'Benchmark Value'!$B1827)</f>
        <v>0</v>
      </c>
      <c r="J1827" s="16">
        <f t="shared" si="402"/>
        <v>141156307.4039984</v>
      </c>
      <c r="K1827" s="10">
        <f>SUM(I$11:I1826)</f>
        <v>200197540.60438377</v>
      </c>
      <c r="L1827" s="27">
        <f t="shared" si="399"/>
        <v>366</v>
      </c>
      <c r="M1827" s="7">
        <f t="shared" si="407"/>
        <v>385672.97104917595</v>
      </c>
      <c r="N1827" s="7">
        <f>IF(ISNA(VLOOKUP(B1827,'Distribution Data'!$G:$H,2,FALSE)),0,VLOOKUP(B1827,'Distribution Data'!$G:$H,2,FALSE))</f>
        <v>0</v>
      </c>
      <c r="O1827" s="16">
        <f>IF(ISNA(INDEX($C1826:$C$3618,MATCH(TRUE,INDEX($C1826:$C$3618&lt;&gt;$C1826,0),0))), O1826, INDEX($C1826:$C$3618,MATCH(TRUE,INDEX($C1826:$C$3618&lt;&gt;$C1826,0),0)))</f>
        <v>4695347796.7622881</v>
      </c>
      <c r="P1827" s="16">
        <f t="shared" si="397"/>
        <v>4494727460.9239721</v>
      </c>
      <c r="Q1827" s="27">
        <f t="shared" si="403"/>
        <v>61</v>
      </c>
      <c r="R1827" s="7">
        <f t="shared" si="408"/>
        <v>3288857.9645625567</v>
      </c>
      <c r="S1827" s="7">
        <f t="shared" si="400"/>
        <v>2587608.8186250944</v>
      </c>
      <c r="T1827" s="5">
        <f>VLOOKUP($B1827,'Benchmark Data'!$A:$B,2,FALSE)</f>
        <v>8.35</v>
      </c>
      <c r="U1827" s="12">
        <f t="shared" si="409"/>
        <v>0</v>
      </c>
      <c r="V1827" s="7">
        <f t="shared" si="410"/>
        <v>2274233280.0191455</v>
      </c>
    </row>
    <row r="1828" spans="1:22" x14ac:dyDescent="0.25">
      <c r="A1828" s="5">
        <f t="shared" si="401"/>
        <v>2008</v>
      </c>
      <c r="B1828" s="6">
        <f t="shared" si="404"/>
        <v>39768</v>
      </c>
      <c r="C1828" s="7">
        <f>MAX(SUMIFS('Filing Data'!$V:$V,'Filing Data'!$D:$D,'Benchmark Value'!$B1828),C1827)</f>
        <v>4494727460.9239721</v>
      </c>
      <c r="D1828" s="7">
        <f>SUMIFS('Filing Data'!$Z:$Z,'Filing Data'!$D:$D,'Benchmark Value'!$B1828)</f>
        <v>0</v>
      </c>
      <c r="E1828" s="16">
        <f t="shared" si="405"/>
        <v>-115500880.00911279</v>
      </c>
      <c r="F1828" s="10">
        <f>SUM(D$11:D1827)</f>
        <v>-107051256.94487154</v>
      </c>
      <c r="G1828" s="10">
        <f t="shared" si="398"/>
        <v>366</v>
      </c>
      <c r="H1828" s="7">
        <f t="shared" si="406"/>
        <v>-315576.17488828633</v>
      </c>
      <c r="I1828" s="16">
        <f>SUMIFS('Filing Data'!$X:$X,'Filing Data'!$D:$D,'Benchmark Value'!$B1828)</f>
        <v>0</v>
      </c>
      <c r="J1828" s="16">
        <f t="shared" si="402"/>
        <v>141156307.4039984</v>
      </c>
      <c r="K1828" s="10">
        <f>SUM(I$11:I1827)</f>
        <v>200197540.60438377</v>
      </c>
      <c r="L1828" s="27">
        <f t="shared" si="399"/>
        <v>366</v>
      </c>
      <c r="M1828" s="7">
        <f t="shared" si="407"/>
        <v>385672.97104917595</v>
      </c>
      <c r="N1828" s="7">
        <f>IF(ISNA(VLOOKUP(B1828,'Distribution Data'!$G:$H,2,FALSE)),0,VLOOKUP(B1828,'Distribution Data'!$G:$H,2,FALSE))</f>
        <v>0</v>
      </c>
      <c r="O1828" s="16">
        <f>IF(ISNA(INDEX($C1827:$C$3618,MATCH(TRUE,INDEX($C1827:$C$3618&lt;&gt;$C1827,0),0))), O1827, INDEX($C1827:$C$3618,MATCH(TRUE,INDEX($C1827:$C$3618&lt;&gt;$C1827,0),0)))</f>
        <v>4695347796.7622881</v>
      </c>
      <c r="P1828" s="16">
        <f t="shared" si="397"/>
        <v>4494727460.9239721</v>
      </c>
      <c r="Q1828" s="27">
        <f t="shared" si="403"/>
        <v>61</v>
      </c>
      <c r="R1828" s="7">
        <f t="shared" si="408"/>
        <v>3288857.9645625567</v>
      </c>
      <c r="S1828" s="7">
        <f t="shared" si="400"/>
        <v>2587608.8186250944</v>
      </c>
      <c r="T1828" s="5">
        <f>VLOOKUP($B1828,'Benchmark Data'!$A:$B,2,FALSE)</f>
        <v>8.35</v>
      </c>
      <c r="U1828" s="12">
        <f t="shared" si="409"/>
        <v>0</v>
      </c>
      <c r="V1828" s="7">
        <f t="shared" si="410"/>
        <v>2276820888.8377705</v>
      </c>
    </row>
    <row r="1829" spans="1:22" x14ac:dyDescent="0.25">
      <c r="A1829" s="5">
        <f t="shared" si="401"/>
        <v>2008</v>
      </c>
      <c r="B1829" s="6">
        <f t="shared" si="404"/>
        <v>39769</v>
      </c>
      <c r="C1829" s="7">
        <f>MAX(SUMIFS('Filing Data'!$V:$V,'Filing Data'!$D:$D,'Benchmark Value'!$B1829),C1828)</f>
        <v>4494727460.9239721</v>
      </c>
      <c r="D1829" s="7">
        <f>SUMIFS('Filing Data'!$Z:$Z,'Filing Data'!$D:$D,'Benchmark Value'!$B1829)</f>
        <v>0</v>
      </c>
      <c r="E1829" s="16">
        <f t="shared" si="405"/>
        <v>-115500880.00911279</v>
      </c>
      <c r="F1829" s="10">
        <f>SUM(D$11:D1828)</f>
        <v>-107051256.94487154</v>
      </c>
      <c r="G1829" s="10">
        <f t="shared" si="398"/>
        <v>366</v>
      </c>
      <c r="H1829" s="7">
        <f t="shared" si="406"/>
        <v>-315576.17488828633</v>
      </c>
      <c r="I1829" s="16">
        <f>SUMIFS('Filing Data'!$X:$X,'Filing Data'!$D:$D,'Benchmark Value'!$B1829)</f>
        <v>0</v>
      </c>
      <c r="J1829" s="16">
        <f t="shared" si="402"/>
        <v>141156307.4039984</v>
      </c>
      <c r="K1829" s="10">
        <f>SUM(I$11:I1828)</f>
        <v>200197540.60438377</v>
      </c>
      <c r="L1829" s="27">
        <f t="shared" si="399"/>
        <v>366</v>
      </c>
      <c r="M1829" s="7">
        <f t="shared" si="407"/>
        <v>385672.97104917595</v>
      </c>
      <c r="N1829" s="7">
        <f>IF(ISNA(VLOOKUP(B1829,'Distribution Data'!$G:$H,2,FALSE)),0,VLOOKUP(B1829,'Distribution Data'!$G:$H,2,FALSE))</f>
        <v>0</v>
      </c>
      <c r="O1829" s="16">
        <f>IF(ISNA(INDEX($C1828:$C$3618,MATCH(TRUE,INDEX($C1828:$C$3618&lt;&gt;$C1828,0),0))), O1828, INDEX($C1828:$C$3618,MATCH(TRUE,INDEX($C1828:$C$3618&lt;&gt;$C1828,0),0)))</f>
        <v>4695347796.7622881</v>
      </c>
      <c r="P1829" s="16">
        <f t="shared" si="397"/>
        <v>4494727460.9239721</v>
      </c>
      <c r="Q1829" s="27">
        <f t="shared" si="403"/>
        <v>61</v>
      </c>
      <c r="R1829" s="7">
        <f t="shared" si="408"/>
        <v>3288857.9645625567</v>
      </c>
      <c r="S1829" s="7">
        <f t="shared" si="400"/>
        <v>2587608.8186250944</v>
      </c>
      <c r="T1829" s="5">
        <f>VLOOKUP($B1829,'Benchmark Data'!$A:$B,2,FALSE)</f>
        <v>8.0500000000000007</v>
      </c>
      <c r="U1829" s="12">
        <f t="shared" si="409"/>
        <v>-3.6589447432291942E-2</v>
      </c>
      <c r="V1829" s="7">
        <f t="shared" si="410"/>
        <v>2197606549.55444</v>
      </c>
    </row>
    <row r="1830" spans="1:22" x14ac:dyDescent="0.25">
      <c r="A1830" s="5">
        <f t="shared" si="401"/>
        <v>2008</v>
      </c>
      <c r="B1830" s="6">
        <f t="shared" si="404"/>
        <v>39770</v>
      </c>
      <c r="C1830" s="7">
        <f>MAX(SUMIFS('Filing Data'!$V:$V,'Filing Data'!$D:$D,'Benchmark Value'!$B1830),C1829)</f>
        <v>4494727460.9239721</v>
      </c>
      <c r="D1830" s="7">
        <f>SUMIFS('Filing Data'!$Z:$Z,'Filing Data'!$D:$D,'Benchmark Value'!$B1830)</f>
        <v>0</v>
      </c>
      <c r="E1830" s="16">
        <f t="shared" si="405"/>
        <v>-115500880.00911279</v>
      </c>
      <c r="F1830" s="10">
        <f>SUM(D$11:D1829)</f>
        <v>-107051256.94487154</v>
      </c>
      <c r="G1830" s="10">
        <f t="shared" si="398"/>
        <v>366</v>
      </c>
      <c r="H1830" s="7">
        <f t="shared" si="406"/>
        <v>-315576.17488828633</v>
      </c>
      <c r="I1830" s="16">
        <f>SUMIFS('Filing Data'!$X:$X,'Filing Data'!$D:$D,'Benchmark Value'!$B1830)</f>
        <v>0</v>
      </c>
      <c r="J1830" s="16">
        <f t="shared" si="402"/>
        <v>141156307.4039984</v>
      </c>
      <c r="K1830" s="10">
        <f>SUM(I$11:I1829)</f>
        <v>200197540.60438377</v>
      </c>
      <c r="L1830" s="27">
        <f t="shared" si="399"/>
        <v>366</v>
      </c>
      <c r="M1830" s="7">
        <f t="shared" si="407"/>
        <v>385672.97104917595</v>
      </c>
      <c r="N1830" s="7">
        <f>IF(ISNA(VLOOKUP(B1830,'Distribution Data'!$G:$H,2,FALSE)),0,VLOOKUP(B1830,'Distribution Data'!$G:$H,2,FALSE))</f>
        <v>0</v>
      </c>
      <c r="O1830" s="16">
        <f>IF(ISNA(INDEX($C1829:$C$3618,MATCH(TRUE,INDEX($C1829:$C$3618&lt;&gt;$C1829,0),0))), O1829, INDEX($C1829:$C$3618,MATCH(TRUE,INDEX($C1829:$C$3618&lt;&gt;$C1829,0),0)))</f>
        <v>4695347796.7622881</v>
      </c>
      <c r="P1830" s="16">
        <f t="shared" si="397"/>
        <v>4494727460.9239721</v>
      </c>
      <c r="Q1830" s="27">
        <f t="shared" si="403"/>
        <v>61</v>
      </c>
      <c r="R1830" s="7">
        <f t="shared" si="408"/>
        <v>3288857.9645625567</v>
      </c>
      <c r="S1830" s="7">
        <f t="shared" si="400"/>
        <v>2587608.8186250944</v>
      </c>
      <c r="T1830" s="5">
        <f>VLOOKUP($B1830,'Benchmark Data'!$A:$B,2,FALSE)</f>
        <v>7.95</v>
      </c>
      <c r="U1830" s="12">
        <f t="shared" si="409"/>
        <v>-1.2500162764231494E-2</v>
      </c>
      <c r="V1830" s="7">
        <f t="shared" si="410"/>
        <v>2172894698.1301527</v>
      </c>
    </row>
    <row r="1831" spans="1:22" x14ac:dyDescent="0.25">
      <c r="A1831" s="5">
        <f t="shared" si="401"/>
        <v>2008</v>
      </c>
      <c r="B1831" s="6">
        <f t="shared" si="404"/>
        <v>39771</v>
      </c>
      <c r="C1831" s="7">
        <f>MAX(SUMIFS('Filing Data'!$V:$V,'Filing Data'!$D:$D,'Benchmark Value'!$B1831),C1830)</f>
        <v>4494727460.9239721</v>
      </c>
      <c r="D1831" s="7">
        <f>SUMIFS('Filing Data'!$Z:$Z,'Filing Data'!$D:$D,'Benchmark Value'!$B1831)</f>
        <v>0</v>
      </c>
      <c r="E1831" s="16">
        <f t="shared" si="405"/>
        <v>-115500880.00911279</v>
      </c>
      <c r="F1831" s="10">
        <f>SUM(D$11:D1830)</f>
        <v>-107051256.94487154</v>
      </c>
      <c r="G1831" s="10">
        <f t="shared" si="398"/>
        <v>366</v>
      </c>
      <c r="H1831" s="7">
        <f t="shared" si="406"/>
        <v>-315576.17488828633</v>
      </c>
      <c r="I1831" s="16">
        <f>SUMIFS('Filing Data'!$X:$X,'Filing Data'!$D:$D,'Benchmark Value'!$B1831)</f>
        <v>0</v>
      </c>
      <c r="J1831" s="16">
        <f t="shared" si="402"/>
        <v>141156307.4039984</v>
      </c>
      <c r="K1831" s="10">
        <f>SUM(I$11:I1830)</f>
        <v>200197540.60438377</v>
      </c>
      <c r="L1831" s="27">
        <f t="shared" si="399"/>
        <v>366</v>
      </c>
      <c r="M1831" s="7">
        <f t="shared" si="407"/>
        <v>385672.97104917595</v>
      </c>
      <c r="N1831" s="7">
        <f>IF(ISNA(VLOOKUP(B1831,'Distribution Data'!$G:$H,2,FALSE)),0,VLOOKUP(B1831,'Distribution Data'!$G:$H,2,FALSE))</f>
        <v>0</v>
      </c>
      <c r="O1831" s="16">
        <f>IF(ISNA(INDEX($C1830:$C$3618,MATCH(TRUE,INDEX($C1830:$C$3618&lt;&gt;$C1830,0),0))), O1830, INDEX($C1830:$C$3618,MATCH(TRUE,INDEX($C1830:$C$3618&lt;&gt;$C1830,0),0)))</f>
        <v>4695347796.7622881</v>
      </c>
      <c r="P1831" s="16">
        <f t="shared" si="397"/>
        <v>4494727460.9239721</v>
      </c>
      <c r="Q1831" s="27">
        <f t="shared" si="403"/>
        <v>61</v>
      </c>
      <c r="R1831" s="7">
        <f t="shared" si="408"/>
        <v>3288857.9645625567</v>
      </c>
      <c r="S1831" s="7">
        <f t="shared" si="400"/>
        <v>2587608.8186250944</v>
      </c>
      <c r="T1831" s="5">
        <f>VLOOKUP($B1831,'Benchmark Data'!$A:$B,2,FALSE)</f>
        <v>6.91</v>
      </c>
      <c r="U1831" s="12">
        <f t="shared" si="409"/>
        <v>-0.14020229088666197</v>
      </c>
      <c r="V1831" s="7">
        <f t="shared" si="410"/>
        <v>1891229415.6210599</v>
      </c>
    </row>
    <row r="1832" spans="1:22" x14ac:dyDescent="0.25">
      <c r="A1832" s="5">
        <f t="shared" si="401"/>
        <v>2008</v>
      </c>
      <c r="B1832" s="6">
        <f t="shared" si="404"/>
        <v>39772</v>
      </c>
      <c r="C1832" s="7">
        <f>MAX(SUMIFS('Filing Data'!$V:$V,'Filing Data'!$D:$D,'Benchmark Value'!$B1832),C1831)</f>
        <v>4494727460.9239721</v>
      </c>
      <c r="D1832" s="7">
        <f>SUMIFS('Filing Data'!$Z:$Z,'Filing Data'!$D:$D,'Benchmark Value'!$B1832)</f>
        <v>0</v>
      </c>
      <c r="E1832" s="16">
        <f t="shared" si="405"/>
        <v>-115500880.00911279</v>
      </c>
      <c r="F1832" s="10">
        <f>SUM(D$11:D1831)</f>
        <v>-107051256.94487154</v>
      </c>
      <c r="G1832" s="10">
        <f t="shared" si="398"/>
        <v>366</v>
      </c>
      <c r="H1832" s="7">
        <f t="shared" si="406"/>
        <v>-315576.17488828633</v>
      </c>
      <c r="I1832" s="16">
        <f>SUMIFS('Filing Data'!$X:$X,'Filing Data'!$D:$D,'Benchmark Value'!$B1832)</f>
        <v>0</v>
      </c>
      <c r="J1832" s="16">
        <f t="shared" si="402"/>
        <v>141156307.4039984</v>
      </c>
      <c r="K1832" s="10">
        <f>SUM(I$11:I1831)</f>
        <v>200197540.60438377</v>
      </c>
      <c r="L1832" s="27">
        <f t="shared" si="399"/>
        <v>366</v>
      </c>
      <c r="M1832" s="7">
        <f t="shared" si="407"/>
        <v>385672.97104917595</v>
      </c>
      <c r="N1832" s="7">
        <f>IF(ISNA(VLOOKUP(B1832,'Distribution Data'!$G:$H,2,FALSE)),0,VLOOKUP(B1832,'Distribution Data'!$G:$H,2,FALSE))</f>
        <v>0</v>
      </c>
      <c r="O1832" s="16">
        <f>IF(ISNA(INDEX($C1831:$C$3618,MATCH(TRUE,INDEX($C1831:$C$3618&lt;&gt;$C1831,0),0))), O1831, INDEX($C1831:$C$3618,MATCH(TRUE,INDEX($C1831:$C$3618&lt;&gt;$C1831,0),0)))</f>
        <v>4695347796.7622881</v>
      </c>
      <c r="P1832" s="16">
        <f t="shared" si="397"/>
        <v>4494727460.9239721</v>
      </c>
      <c r="Q1832" s="27">
        <f t="shared" si="403"/>
        <v>61</v>
      </c>
      <c r="R1832" s="7">
        <f t="shared" si="408"/>
        <v>3288857.9645625567</v>
      </c>
      <c r="S1832" s="7">
        <f t="shared" si="400"/>
        <v>2587608.8186250944</v>
      </c>
      <c r="T1832" s="5">
        <f>VLOOKUP($B1832,'Benchmark Data'!$A:$B,2,FALSE)</f>
        <v>6.38</v>
      </c>
      <c r="U1832" s="12">
        <f t="shared" si="409"/>
        <v>-7.9801540422880041E-2</v>
      </c>
      <c r="V1832" s="7">
        <f t="shared" si="410"/>
        <v>1748758907.1778672</v>
      </c>
    </row>
    <row r="1833" spans="1:22" x14ac:dyDescent="0.25">
      <c r="A1833" s="5">
        <f t="shared" si="401"/>
        <v>2008</v>
      </c>
      <c r="B1833" s="6">
        <f t="shared" si="404"/>
        <v>39773</v>
      </c>
      <c r="C1833" s="7">
        <f>MAX(SUMIFS('Filing Data'!$V:$V,'Filing Data'!$D:$D,'Benchmark Value'!$B1833),C1832)</f>
        <v>4494727460.9239721</v>
      </c>
      <c r="D1833" s="7">
        <f>SUMIFS('Filing Data'!$Z:$Z,'Filing Data'!$D:$D,'Benchmark Value'!$B1833)</f>
        <v>0</v>
      </c>
      <c r="E1833" s="16">
        <f t="shared" si="405"/>
        <v>-115500880.00911279</v>
      </c>
      <c r="F1833" s="10">
        <f>SUM(D$11:D1832)</f>
        <v>-107051256.94487154</v>
      </c>
      <c r="G1833" s="10">
        <f t="shared" si="398"/>
        <v>366</v>
      </c>
      <c r="H1833" s="7">
        <f t="shared" si="406"/>
        <v>-315576.17488828633</v>
      </c>
      <c r="I1833" s="16">
        <f>SUMIFS('Filing Data'!$X:$X,'Filing Data'!$D:$D,'Benchmark Value'!$B1833)</f>
        <v>0</v>
      </c>
      <c r="J1833" s="16">
        <f t="shared" si="402"/>
        <v>141156307.4039984</v>
      </c>
      <c r="K1833" s="10">
        <f>SUM(I$11:I1832)</f>
        <v>200197540.60438377</v>
      </c>
      <c r="L1833" s="27">
        <f t="shared" si="399"/>
        <v>366</v>
      </c>
      <c r="M1833" s="7">
        <f t="shared" si="407"/>
        <v>385672.97104917595</v>
      </c>
      <c r="N1833" s="7">
        <f>IF(ISNA(VLOOKUP(B1833,'Distribution Data'!$G:$H,2,FALSE)),0,VLOOKUP(B1833,'Distribution Data'!$G:$H,2,FALSE))</f>
        <v>0</v>
      </c>
      <c r="O1833" s="16">
        <f>IF(ISNA(INDEX($C1832:$C$3618,MATCH(TRUE,INDEX($C1832:$C$3618&lt;&gt;$C1832,0),0))), O1832, INDEX($C1832:$C$3618,MATCH(TRUE,INDEX($C1832:$C$3618&lt;&gt;$C1832,0),0)))</f>
        <v>4695347796.7622881</v>
      </c>
      <c r="P1833" s="16">
        <f t="shared" si="397"/>
        <v>4494727460.9239721</v>
      </c>
      <c r="Q1833" s="27">
        <f t="shared" si="403"/>
        <v>61</v>
      </c>
      <c r="R1833" s="7">
        <f t="shared" si="408"/>
        <v>3288857.9645625567</v>
      </c>
      <c r="S1833" s="7">
        <f t="shared" si="400"/>
        <v>2587608.8186250944</v>
      </c>
      <c r="T1833" s="5">
        <f>VLOOKUP($B1833,'Benchmark Data'!$A:$B,2,FALSE)</f>
        <v>6.79</v>
      </c>
      <c r="U1833" s="12">
        <f t="shared" si="409"/>
        <v>6.2282844213906299E-2</v>
      </c>
      <c r="V1833" s="7">
        <f t="shared" si="410"/>
        <v>1863727574.2947567</v>
      </c>
    </row>
    <row r="1834" spans="1:22" x14ac:dyDescent="0.25">
      <c r="A1834" s="5">
        <f t="shared" si="401"/>
        <v>2008</v>
      </c>
      <c r="B1834" s="6">
        <f t="shared" si="404"/>
        <v>39774</v>
      </c>
      <c r="C1834" s="7">
        <f>MAX(SUMIFS('Filing Data'!$V:$V,'Filing Data'!$D:$D,'Benchmark Value'!$B1834),C1833)</f>
        <v>4494727460.9239721</v>
      </c>
      <c r="D1834" s="7">
        <f>SUMIFS('Filing Data'!$Z:$Z,'Filing Data'!$D:$D,'Benchmark Value'!$B1834)</f>
        <v>0</v>
      </c>
      <c r="E1834" s="16">
        <f t="shared" si="405"/>
        <v>-115500880.00911279</v>
      </c>
      <c r="F1834" s="10">
        <f>SUM(D$11:D1833)</f>
        <v>-107051256.94487154</v>
      </c>
      <c r="G1834" s="10">
        <f t="shared" si="398"/>
        <v>366</v>
      </c>
      <c r="H1834" s="7">
        <f t="shared" si="406"/>
        <v>-315576.17488828633</v>
      </c>
      <c r="I1834" s="16">
        <f>SUMIFS('Filing Data'!$X:$X,'Filing Data'!$D:$D,'Benchmark Value'!$B1834)</f>
        <v>0</v>
      </c>
      <c r="J1834" s="16">
        <f t="shared" si="402"/>
        <v>141156307.4039984</v>
      </c>
      <c r="K1834" s="10">
        <f>SUM(I$11:I1833)</f>
        <v>200197540.60438377</v>
      </c>
      <c r="L1834" s="27">
        <f t="shared" si="399"/>
        <v>366</v>
      </c>
      <c r="M1834" s="7">
        <f t="shared" si="407"/>
        <v>385672.97104917595</v>
      </c>
      <c r="N1834" s="7">
        <f>IF(ISNA(VLOOKUP(B1834,'Distribution Data'!$G:$H,2,FALSE)),0,VLOOKUP(B1834,'Distribution Data'!$G:$H,2,FALSE))</f>
        <v>0</v>
      </c>
      <c r="O1834" s="16">
        <f>IF(ISNA(INDEX($C1833:$C$3618,MATCH(TRUE,INDEX($C1833:$C$3618&lt;&gt;$C1833,0),0))), O1833, INDEX($C1833:$C$3618,MATCH(TRUE,INDEX($C1833:$C$3618&lt;&gt;$C1833,0),0)))</f>
        <v>4695347796.7622881</v>
      </c>
      <c r="P1834" s="16">
        <f t="shared" si="397"/>
        <v>4494727460.9239721</v>
      </c>
      <c r="Q1834" s="27">
        <f t="shared" si="403"/>
        <v>61</v>
      </c>
      <c r="R1834" s="7">
        <f t="shared" si="408"/>
        <v>3288857.9645625567</v>
      </c>
      <c r="S1834" s="7">
        <f t="shared" si="400"/>
        <v>2587608.8186250944</v>
      </c>
      <c r="T1834" s="5">
        <f>VLOOKUP($B1834,'Benchmark Data'!$A:$B,2,FALSE)</f>
        <v>6.79</v>
      </c>
      <c r="U1834" s="12">
        <f t="shared" si="409"/>
        <v>0</v>
      </c>
      <c r="V1834" s="7">
        <f t="shared" si="410"/>
        <v>1866315183.1133819</v>
      </c>
    </row>
    <row r="1835" spans="1:22" x14ac:dyDescent="0.25">
      <c r="A1835" s="5">
        <f t="shared" si="401"/>
        <v>2008</v>
      </c>
      <c r="B1835" s="6">
        <f t="shared" si="404"/>
        <v>39775</v>
      </c>
      <c r="C1835" s="7">
        <f>MAX(SUMIFS('Filing Data'!$V:$V,'Filing Data'!$D:$D,'Benchmark Value'!$B1835),C1834)</f>
        <v>4494727460.9239721</v>
      </c>
      <c r="D1835" s="7">
        <f>SUMIFS('Filing Data'!$Z:$Z,'Filing Data'!$D:$D,'Benchmark Value'!$B1835)</f>
        <v>0</v>
      </c>
      <c r="E1835" s="16">
        <f t="shared" si="405"/>
        <v>-115500880.00911279</v>
      </c>
      <c r="F1835" s="10">
        <f>SUM(D$11:D1834)</f>
        <v>-107051256.94487154</v>
      </c>
      <c r="G1835" s="10">
        <f t="shared" si="398"/>
        <v>366</v>
      </c>
      <c r="H1835" s="7">
        <f t="shared" si="406"/>
        <v>-315576.17488828633</v>
      </c>
      <c r="I1835" s="16">
        <f>SUMIFS('Filing Data'!$X:$X,'Filing Data'!$D:$D,'Benchmark Value'!$B1835)</f>
        <v>0</v>
      </c>
      <c r="J1835" s="16">
        <f t="shared" si="402"/>
        <v>141156307.4039984</v>
      </c>
      <c r="K1835" s="10">
        <f>SUM(I$11:I1834)</f>
        <v>200197540.60438377</v>
      </c>
      <c r="L1835" s="27">
        <f t="shared" si="399"/>
        <v>366</v>
      </c>
      <c r="M1835" s="7">
        <f t="shared" si="407"/>
        <v>385672.97104917595</v>
      </c>
      <c r="N1835" s="7">
        <f>IF(ISNA(VLOOKUP(B1835,'Distribution Data'!$G:$H,2,FALSE)),0,VLOOKUP(B1835,'Distribution Data'!$G:$H,2,FALSE))</f>
        <v>0</v>
      </c>
      <c r="O1835" s="16">
        <f>IF(ISNA(INDEX($C1834:$C$3618,MATCH(TRUE,INDEX($C1834:$C$3618&lt;&gt;$C1834,0),0))), O1834, INDEX($C1834:$C$3618,MATCH(TRUE,INDEX($C1834:$C$3618&lt;&gt;$C1834,0),0)))</f>
        <v>4695347796.7622881</v>
      </c>
      <c r="P1835" s="16">
        <f t="shared" si="397"/>
        <v>4494727460.9239721</v>
      </c>
      <c r="Q1835" s="27">
        <f t="shared" si="403"/>
        <v>61</v>
      </c>
      <c r="R1835" s="7">
        <f t="shared" si="408"/>
        <v>3288857.9645625567</v>
      </c>
      <c r="S1835" s="7">
        <f t="shared" si="400"/>
        <v>2587608.8186250944</v>
      </c>
      <c r="T1835" s="5">
        <f>VLOOKUP($B1835,'Benchmark Data'!$A:$B,2,FALSE)</f>
        <v>6.79</v>
      </c>
      <c r="U1835" s="12">
        <f t="shared" si="409"/>
        <v>0</v>
      </c>
      <c r="V1835" s="7">
        <f t="shared" si="410"/>
        <v>1868902791.9320071</v>
      </c>
    </row>
    <row r="1836" spans="1:22" x14ac:dyDescent="0.25">
      <c r="A1836" s="5">
        <f t="shared" si="401"/>
        <v>2008</v>
      </c>
      <c r="B1836" s="6">
        <f t="shared" si="404"/>
        <v>39776</v>
      </c>
      <c r="C1836" s="7">
        <f>MAX(SUMIFS('Filing Data'!$V:$V,'Filing Data'!$D:$D,'Benchmark Value'!$B1836),C1835)</f>
        <v>4494727460.9239721</v>
      </c>
      <c r="D1836" s="7">
        <f>SUMIFS('Filing Data'!$Z:$Z,'Filing Data'!$D:$D,'Benchmark Value'!$B1836)</f>
        <v>0</v>
      </c>
      <c r="E1836" s="16">
        <f t="shared" si="405"/>
        <v>-115500880.00911279</v>
      </c>
      <c r="F1836" s="10">
        <f>SUM(D$11:D1835)</f>
        <v>-107051256.94487154</v>
      </c>
      <c r="G1836" s="10">
        <f t="shared" si="398"/>
        <v>366</v>
      </c>
      <c r="H1836" s="7">
        <f t="shared" si="406"/>
        <v>-315576.17488828633</v>
      </c>
      <c r="I1836" s="16">
        <f>SUMIFS('Filing Data'!$X:$X,'Filing Data'!$D:$D,'Benchmark Value'!$B1836)</f>
        <v>0</v>
      </c>
      <c r="J1836" s="16">
        <f t="shared" si="402"/>
        <v>141156307.4039984</v>
      </c>
      <c r="K1836" s="10">
        <f>SUM(I$11:I1835)</f>
        <v>200197540.60438377</v>
      </c>
      <c r="L1836" s="27">
        <f t="shared" si="399"/>
        <v>366</v>
      </c>
      <c r="M1836" s="7">
        <f t="shared" si="407"/>
        <v>385672.97104917595</v>
      </c>
      <c r="N1836" s="7">
        <f>IF(ISNA(VLOOKUP(B1836,'Distribution Data'!$G:$H,2,FALSE)),0,VLOOKUP(B1836,'Distribution Data'!$G:$H,2,FALSE))</f>
        <v>0</v>
      </c>
      <c r="O1836" s="16">
        <f>IF(ISNA(INDEX($C1835:$C$3618,MATCH(TRUE,INDEX($C1835:$C$3618&lt;&gt;$C1835,0),0))), O1835, INDEX($C1835:$C$3618,MATCH(TRUE,INDEX($C1835:$C$3618&lt;&gt;$C1835,0),0)))</f>
        <v>4695347796.7622881</v>
      </c>
      <c r="P1836" s="16">
        <f t="shared" si="397"/>
        <v>4494727460.9239721</v>
      </c>
      <c r="Q1836" s="27">
        <f t="shared" si="403"/>
        <v>61</v>
      </c>
      <c r="R1836" s="7">
        <f t="shared" si="408"/>
        <v>3288857.9645625567</v>
      </c>
      <c r="S1836" s="7">
        <f t="shared" si="400"/>
        <v>2587608.8186250944</v>
      </c>
      <c r="T1836" s="5">
        <f>VLOOKUP($B1836,'Benchmark Data'!$A:$B,2,FALSE)</f>
        <v>8.0399999999999991</v>
      </c>
      <c r="U1836" s="12">
        <f t="shared" si="409"/>
        <v>0.16897814162027006</v>
      </c>
      <c r="V1836" s="7">
        <f t="shared" si="410"/>
        <v>2215544670.2521057</v>
      </c>
    </row>
    <row r="1837" spans="1:22" x14ac:dyDescent="0.25">
      <c r="A1837" s="5">
        <f t="shared" si="401"/>
        <v>2008</v>
      </c>
      <c r="B1837" s="6">
        <f t="shared" si="404"/>
        <v>39777</v>
      </c>
      <c r="C1837" s="7">
        <f>MAX(SUMIFS('Filing Data'!$V:$V,'Filing Data'!$D:$D,'Benchmark Value'!$B1837),C1836)</f>
        <v>4494727460.9239721</v>
      </c>
      <c r="D1837" s="7">
        <f>SUMIFS('Filing Data'!$Z:$Z,'Filing Data'!$D:$D,'Benchmark Value'!$B1837)</f>
        <v>0</v>
      </c>
      <c r="E1837" s="16">
        <f t="shared" si="405"/>
        <v>-115500880.00911279</v>
      </c>
      <c r="F1837" s="10">
        <f>SUM(D$11:D1836)</f>
        <v>-107051256.94487154</v>
      </c>
      <c r="G1837" s="10">
        <f t="shared" si="398"/>
        <v>366</v>
      </c>
      <c r="H1837" s="7">
        <f t="shared" si="406"/>
        <v>-315576.17488828633</v>
      </c>
      <c r="I1837" s="16">
        <f>SUMIFS('Filing Data'!$X:$X,'Filing Data'!$D:$D,'Benchmark Value'!$B1837)</f>
        <v>0</v>
      </c>
      <c r="J1837" s="16">
        <f t="shared" si="402"/>
        <v>141156307.4039984</v>
      </c>
      <c r="K1837" s="10">
        <f>SUM(I$11:I1836)</f>
        <v>200197540.60438377</v>
      </c>
      <c r="L1837" s="27">
        <f t="shared" si="399"/>
        <v>366</v>
      </c>
      <c r="M1837" s="7">
        <f t="shared" si="407"/>
        <v>385672.97104917595</v>
      </c>
      <c r="N1837" s="7">
        <f>IF(ISNA(VLOOKUP(B1837,'Distribution Data'!$G:$H,2,FALSE)),0,VLOOKUP(B1837,'Distribution Data'!$G:$H,2,FALSE))</f>
        <v>0</v>
      </c>
      <c r="O1837" s="16">
        <f>IF(ISNA(INDEX($C1836:$C$3618,MATCH(TRUE,INDEX($C1836:$C$3618&lt;&gt;$C1836,0),0))), O1836, INDEX($C1836:$C$3618,MATCH(TRUE,INDEX($C1836:$C$3618&lt;&gt;$C1836,0),0)))</f>
        <v>4695347796.7622881</v>
      </c>
      <c r="P1837" s="16">
        <f t="shared" si="397"/>
        <v>4494727460.9239721</v>
      </c>
      <c r="Q1837" s="27">
        <f t="shared" si="403"/>
        <v>61</v>
      </c>
      <c r="R1837" s="7">
        <f t="shared" si="408"/>
        <v>3288857.9645625567</v>
      </c>
      <c r="S1837" s="7">
        <f t="shared" si="400"/>
        <v>2587608.8186250944</v>
      </c>
      <c r="T1837" s="5">
        <f>VLOOKUP($B1837,'Benchmark Data'!$A:$B,2,FALSE)</f>
        <v>8.18</v>
      </c>
      <c r="U1837" s="12">
        <f t="shared" si="409"/>
        <v>1.7263067423780771E-2</v>
      </c>
      <c r="V1837" s="7">
        <f t="shared" si="410"/>
        <v>2256711415.1198969</v>
      </c>
    </row>
    <row r="1838" spans="1:22" x14ac:dyDescent="0.25">
      <c r="A1838" s="5">
        <f t="shared" si="401"/>
        <v>2008</v>
      </c>
      <c r="B1838" s="6">
        <f t="shared" si="404"/>
        <v>39778</v>
      </c>
      <c r="C1838" s="7">
        <f>MAX(SUMIFS('Filing Data'!$V:$V,'Filing Data'!$D:$D,'Benchmark Value'!$B1838),C1837)</f>
        <v>4494727460.9239721</v>
      </c>
      <c r="D1838" s="7">
        <f>SUMIFS('Filing Data'!$Z:$Z,'Filing Data'!$D:$D,'Benchmark Value'!$B1838)</f>
        <v>0</v>
      </c>
      <c r="E1838" s="16">
        <f t="shared" si="405"/>
        <v>-115500880.00911279</v>
      </c>
      <c r="F1838" s="10">
        <f>SUM(D$11:D1837)</f>
        <v>-107051256.94487154</v>
      </c>
      <c r="G1838" s="10">
        <f t="shared" si="398"/>
        <v>366</v>
      </c>
      <c r="H1838" s="7">
        <f t="shared" si="406"/>
        <v>-315576.17488828633</v>
      </c>
      <c r="I1838" s="16">
        <f>SUMIFS('Filing Data'!$X:$X,'Filing Data'!$D:$D,'Benchmark Value'!$B1838)</f>
        <v>0</v>
      </c>
      <c r="J1838" s="16">
        <f t="shared" si="402"/>
        <v>141156307.4039984</v>
      </c>
      <c r="K1838" s="10">
        <f>SUM(I$11:I1837)</f>
        <v>200197540.60438377</v>
      </c>
      <c r="L1838" s="27">
        <f t="shared" si="399"/>
        <v>366</v>
      </c>
      <c r="M1838" s="7">
        <f t="shared" si="407"/>
        <v>385672.97104917595</v>
      </c>
      <c r="N1838" s="7">
        <f>IF(ISNA(VLOOKUP(B1838,'Distribution Data'!$G:$H,2,FALSE)),0,VLOOKUP(B1838,'Distribution Data'!$G:$H,2,FALSE))</f>
        <v>0</v>
      </c>
      <c r="O1838" s="16">
        <f>IF(ISNA(INDEX($C1837:$C$3618,MATCH(TRUE,INDEX($C1837:$C$3618&lt;&gt;$C1837,0),0))), O1837, INDEX($C1837:$C$3618,MATCH(TRUE,INDEX($C1837:$C$3618&lt;&gt;$C1837,0),0)))</f>
        <v>4695347796.7622881</v>
      </c>
      <c r="P1838" s="16">
        <f t="shared" si="397"/>
        <v>4494727460.9239721</v>
      </c>
      <c r="Q1838" s="27">
        <f t="shared" si="403"/>
        <v>61</v>
      </c>
      <c r="R1838" s="7">
        <f t="shared" si="408"/>
        <v>3288857.9645625567</v>
      </c>
      <c r="S1838" s="7">
        <f t="shared" si="400"/>
        <v>2587608.8186250944</v>
      </c>
      <c r="T1838" s="5">
        <f>VLOOKUP($B1838,'Benchmark Data'!$A:$B,2,FALSE)</f>
        <v>8.57</v>
      </c>
      <c r="U1838" s="12">
        <f t="shared" si="409"/>
        <v>4.6575581995032811E-2</v>
      </c>
      <c r="V1838" s="7">
        <f t="shared" si="410"/>
        <v>2366892844.4637985</v>
      </c>
    </row>
    <row r="1839" spans="1:22" x14ac:dyDescent="0.25">
      <c r="A1839" s="5">
        <f t="shared" si="401"/>
        <v>2008</v>
      </c>
      <c r="B1839" s="6">
        <f t="shared" si="404"/>
        <v>39779</v>
      </c>
      <c r="C1839" s="7">
        <f>MAX(SUMIFS('Filing Data'!$V:$V,'Filing Data'!$D:$D,'Benchmark Value'!$B1839),C1838)</f>
        <v>4494727460.9239721</v>
      </c>
      <c r="D1839" s="7">
        <f>SUMIFS('Filing Data'!$Z:$Z,'Filing Data'!$D:$D,'Benchmark Value'!$B1839)</f>
        <v>0</v>
      </c>
      <c r="E1839" s="16">
        <f t="shared" si="405"/>
        <v>-115500880.00911279</v>
      </c>
      <c r="F1839" s="10">
        <f>SUM(D$11:D1838)</f>
        <v>-107051256.94487154</v>
      </c>
      <c r="G1839" s="10">
        <f t="shared" si="398"/>
        <v>366</v>
      </c>
      <c r="H1839" s="7">
        <f t="shared" si="406"/>
        <v>-315576.17488828633</v>
      </c>
      <c r="I1839" s="16">
        <f>SUMIFS('Filing Data'!$X:$X,'Filing Data'!$D:$D,'Benchmark Value'!$B1839)</f>
        <v>0</v>
      </c>
      <c r="J1839" s="16">
        <f t="shared" si="402"/>
        <v>141156307.4039984</v>
      </c>
      <c r="K1839" s="10">
        <f>SUM(I$11:I1838)</f>
        <v>200197540.60438377</v>
      </c>
      <c r="L1839" s="27">
        <f t="shared" si="399"/>
        <v>366</v>
      </c>
      <c r="M1839" s="7">
        <f t="shared" si="407"/>
        <v>385672.97104917595</v>
      </c>
      <c r="N1839" s="7">
        <f>IF(ISNA(VLOOKUP(B1839,'Distribution Data'!$G:$H,2,FALSE)),0,VLOOKUP(B1839,'Distribution Data'!$G:$H,2,FALSE))</f>
        <v>0</v>
      </c>
      <c r="O1839" s="16">
        <f>IF(ISNA(INDEX($C1838:$C$3618,MATCH(TRUE,INDEX($C1838:$C$3618&lt;&gt;$C1838,0),0))), O1838, INDEX($C1838:$C$3618,MATCH(TRUE,INDEX($C1838:$C$3618&lt;&gt;$C1838,0),0)))</f>
        <v>4695347796.7622881</v>
      </c>
      <c r="P1839" s="16">
        <f t="shared" si="397"/>
        <v>4494727460.9239721</v>
      </c>
      <c r="Q1839" s="27">
        <f t="shared" si="403"/>
        <v>61</v>
      </c>
      <c r="R1839" s="7">
        <f t="shared" si="408"/>
        <v>3288857.9645625567</v>
      </c>
      <c r="S1839" s="7">
        <f t="shared" si="400"/>
        <v>2587608.8186250944</v>
      </c>
      <c r="T1839" s="5">
        <f>VLOOKUP($B1839,'Benchmark Data'!$A:$B,2,FALSE)</f>
        <v>8.57</v>
      </c>
      <c r="U1839" s="12">
        <f t="shared" si="409"/>
        <v>0</v>
      </c>
      <c r="V1839" s="7">
        <f t="shared" si="410"/>
        <v>2369480453.2824235</v>
      </c>
    </row>
    <row r="1840" spans="1:22" x14ac:dyDescent="0.25">
      <c r="A1840" s="5">
        <f t="shared" si="401"/>
        <v>2008</v>
      </c>
      <c r="B1840" s="6">
        <f t="shared" si="404"/>
        <v>39780</v>
      </c>
      <c r="C1840" s="7">
        <f>MAX(SUMIFS('Filing Data'!$V:$V,'Filing Data'!$D:$D,'Benchmark Value'!$B1840),C1839)</f>
        <v>4494727460.9239721</v>
      </c>
      <c r="D1840" s="7">
        <f>SUMIFS('Filing Data'!$Z:$Z,'Filing Data'!$D:$D,'Benchmark Value'!$B1840)</f>
        <v>0</v>
      </c>
      <c r="E1840" s="16">
        <f t="shared" si="405"/>
        <v>-115500880.00911279</v>
      </c>
      <c r="F1840" s="10">
        <f>SUM(D$11:D1839)</f>
        <v>-107051256.94487154</v>
      </c>
      <c r="G1840" s="10">
        <f t="shared" si="398"/>
        <v>366</v>
      </c>
      <c r="H1840" s="7">
        <f t="shared" si="406"/>
        <v>-315576.17488828633</v>
      </c>
      <c r="I1840" s="16">
        <f>SUMIFS('Filing Data'!$X:$X,'Filing Data'!$D:$D,'Benchmark Value'!$B1840)</f>
        <v>0</v>
      </c>
      <c r="J1840" s="16">
        <f t="shared" si="402"/>
        <v>141156307.4039984</v>
      </c>
      <c r="K1840" s="10">
        <f>SUM(I$11:I1839)</f>
        <v>200197540.60438377</v>
      </c>
      <c r="L1840" s="27">
        <f t="shared" si="399"/>
        <v>366</v>
      </c>
      <c r="M1840" s="7">
        <f t="shared" si="407"/>
        <v>385672.97104917595</v>
      </c>
      <c r="N1840" s="7">
        <f>IF(ISNA(VLOOKUP(B1840,'Distribution Data'!$G:$H,2,FALSE)),0,VLOOKUP(B1840,'Distribution Data'!$G:$H,2,FALSE))</f>
        <v>0</v>
      </c>
      <c r="O1840" s="16">
        <f>IF(ISNA(INDEX($C1839:$C$3618,MATCH(TRUE,INDEX($C1839:$C$3618&lt;&gt;$C1839,0),0))), O1839, INDEX($C1839:$C$3618,MATCH(TRUE,INDEX($C1839:$C$3618&lt;&gt;$C1839,0),0)))</f>
        <v>4695347796.7622881</v>
      </c>
      <c r="P1840" s="16">
        <f t="shared" si="397"/>
        <v>4494727460.9239721</v>
      </c>
      <c r="Q1840" s="27">
        <f t="shared" si="403"/>
        <v>61</v>
      </c>
      <c r="R1840" s="7">
        <f t="shared" si="408"/>
        <v>3288857.9645625567</v>
      </c>
      <c r="S1840" s="7">
        <f t="shared" si="400"/>
        <v>2587608.8186250944</v>
      </c>
      <c r="T1840" s="5">
        <f>VLOOKUP($B1840,'Benchmark Data'!$A:$B,2,FALSE)</f>
        <v>8.4</v>
      </c>
      <c r="U1840" s="12">
        <f t="shared" si="409"/>
        <v>-2.0036026760420496E-2</v>
      </c>
      <c r="V1840" s="7">
        <f t="shared" si="410"/>
        <v>2325065532.6893783</v>
      </c>
    </row>
    <row r="1841" spans="1:22" x14ac:dyDescent="0.25">
      <c r="A1841" s="5">
        <f t="shared" si="401"/>
        <v>2008</v>
      </c>
      <c r="B1841" s="6">
        <f t="shared" si="404"/>
        <v>39781</v>
      </c>
      <c r="C1841" s="7">
        <f>MAX(SUMIFS('Filing Data'!$V:$V,'Filing Data'!$D:$D,'Benchmark Value'!$B1841),C1840)</f>
        <v>4494727460.9239721</v>
      </c>
      <c r="D1841" s="7">
        <f>SUMIFS('Filing Data'!$Z:$Z,'Filing Data'!$D:$D,'Benchmark Value'!$B1841)</f>
        <v>0</v>
      </c>
      <c r="E1841" s="16">
        <f t="shared" si="405"/>
        <v>-115500880.00911279</v>
      </c>
      <c r="F1841" s="10">
        <f>SUM(D$11:D1840)</f>
        <v>-107051256.94487154</v>
      </c>
      <c r="G1841" s="10">
        <f t="shared" si="398"/>
        <v>366</v>
      </c>
      <c r="H1841" s="7">
        <f t="shared" si="406"/>
        <v>-315576.17488828633</v>
      </c>
      <c r="I1841" s="16">
        <f>SUMIFS('Filing Data'!$X:$X,'Filing Data'!$D:$D,'Benchmark Value'!$B1841)</f>
        <v>0</v>
      </c>
      <c r="J1841" s="16">
        <f t="shared" si="402"/>
        <v>141156307.4039984</v>
      </c>
      <c r="K1841" s="10">
        <f>SUM(I$11:I1840)</f>
        <v>200197540.60438377</v>
      </c>
      <c r="L1841" s="27">
        <f t="shared" si="399"/>
        <v>366</v>
      </c>
      <c r="M1841" s="7">
        <f t="shared" si="407"/>
        <v>385672.97104917595</v>
      </c>
      <c r="N1841" s="7">
        <f>IF(ISNA(VLOOKUP(B1841,'Distribution Data'!$G:$H,2,FALSE)),0,VLOOKUP(B1841,'Distribution Data'!$G:$H,2,FALSE))</f>
        <v>0</v>
      </c>
      <c r="O1841" s="16">
        <f>IF(ISNA(INDEX($C1840:$C$3618,MATCH(TRUE,INDEX($C1840:$C$3618&lt;&gt;$C1840,0),0))), O1840, INDEX($C1840:$C$3618,MATCH(TRUE,INDEX($C1840:$C$3618&lt;&gt;$C1840,0),0)))</f>
        <v>4695347796.7622881</v>
      </c>
      <c r="P1841" s="16">
        <f t="shared" si="397"/>
        <v>4494727460.9239721</v>
      </c>
      <c r="Q1841" s="27">
        <f t="shared" si="403"/>
        <v>61</v>
      </c>
      <c r="R1841" s="7">
        <f t="shared" si="408"/>
        <v>3288857.9645625567</v>
      </c>
      <c r="S1841" s="7">
        <f t="shared" si="400"/>
        <v>2587608.8186250944</v>
      </c>
      <c r="T1841" s="5">
        <f>VLOOKUP($B1841,'Benchmark Data'!$A:$B,2,FALSE)</f>
        <v>8.4</v>
      </c>
      <c r="U1841" s="12">
        <f t="shared" si="409"/>
        <v>0</v>
      </c>
      <c r="V1841" s="7">
        <f t="shared" si="410"/>
        <v>2327653141.5080032</v>
      </c>
    </row>
    <row r="1842" spans="1:22" x14ac:dyDescent="0.25">
      <c r="A1842" s="5">
        <f t="shared" si="401"/>
        <v>2008</v>
      </c>
      <c r="B1842" s="6">
        <f t="shared" si="404"/>
        <v>39782</v>
      </c>
      <c r="C1842" s="7">
        <f>MAX(SUMIFS('Filing Data'!$V:$V,'Filing Data'!$D:$D,'Benchmark Value'!$B1842),C1841)</f>
        <v>4494727460.9239721</v>
      </c>
      <c r="D1842" s="7">
        <f>SUMIFS('Filing Data'!$Z:$Z,'Filing Data'!$D:$D,'Benchmark Value'!$B1842)</f>
        <v>0</v>
      </c>
      <c r="E1842" s="16">
        <f t="shared" si="405"/>
        <v>-115500880.00911279</v>
      </c>
      <c r="F1842" s="10">
        <f>SUM(D$11:D1841)</f>
        <v>-107051256.94487154</v>
      </c>
      <c r="G1842" s="10">
        <f t="shared" si="398"/>
        <v>366</v>
      </c>
      <c r="H1842" s="7">
        <f t="shared" si="406"/>
        <v>-315576.17488828633</v>
      </c>
      <c r="I1842" s="16">
        <f>SUMIFS('Filing Data'!$X:$X,'Filing Data'!$D:$D,'Benchmark Value'!$B1842)</f>
        <v>0</v>
      </c>
      <c r="J1842" s="16">
        <f t="shared" si="402"/>
        <v>141156307.4039984</v>
      </c>
      <c r="K1842" s="10">
        <f>SUM(I$11:I1841)</f>
        <v>200197540.60438377</v>
      </c>
      <c r="L1842" s="27">
        <f t="shared" si="399"/>
        <v>366</v>
      </c>
      <c r="M1842" s="7">
        <f t="shared" si="407"/>
        <v>385672.97104917595</v>
      </c>
      <c r="N1842" s="7">
        <f>IF(ISNA(VLOOKUP(B1842,'Distribution Data'!$G:$H,2,FALSE)),0,VLOOKUP(B1842,'Distribution Data'!$G:$H,2,FALSE))</f>
        <v>0</v>
      </c>
      <c r="O1842" s="16">
        <f>IF(ISNA(INDEX($C1841:$C$3618,MATCH(TRUE,INDEX($C1841:$C$3618&lt;&gt;$C1841,0),0))), O1841, INDEX($C1841:$C$3618,MATCH(TRUE,INDEX($C1841:$C$3618&lt;&gt;$C1841,0),0)))</f>
        <v>4695347796.7622881</v>
      </c>
      <c r="P1842" s="16">
        <f t="shared" si="397"/>
        <v>4494727460.9239721</v>
      </c>
      <c r="Q1842" s="27">
        <f t="shared" si="403"/>
        <v>61</v>
      </c>
      <c r="R1842" s="7">
        <f t="shared" si="408"/>
        <v>3288857.9645625567</v>
      </c>
      <c r="S1842" s="7">
        <f t="shared" si="400"/>
        <v>2587608.8186250944</v>
      </c>
      <c r="T1842" s="5">
        <f>VLOOKUP($B1842,'Benchmark Data'!$A:$B,2,FALSE)</f>
        <v>8.4</v>
      </c>
      <c r="U1842" s="12">
        <f t="shared" si="409"/>
        <v>0</v>
      </c>
      <c r="V1842" s="7">
        <f t="shared" si="410"/>
        <v>2330240750.3266282</v>
      </c>
    </row>
    <row r="1843" spans="1:22" x14ac:dyDescent="0.25">
      <c r="A1843" s="5">
        <f t="shared" si="401"/>
        <v>2008</v>
      </c>
      <c r="B1843" s="6">
        <f t="shared" si="404"/>
        <v>39783</v>
      </c>
      <c r="C1843" s="7">
        <f>MAX(SUMIFS('Filing Data'!$V:$V,'Filing Data'!$D:$D,'Benchmark Value'!$B1843),C1842)</f>
        <v>4494727460.9239721</v>
      </c>
      <c r="D1843" s="7">
        <f>SUMIFS('Filing Data'!$Z:$Z,'Filing Data'!$D:$D,'Benchmark Value'!$B1843)</f>
        <v>0</v>
      </c>
      <c r="E1843" s="16">
        <f t="shared" si="405"/>
        <v>-115500880.00911279</v>
      </c>
      <c r="F1843" s="10">
        <f>SUM(D$11:D1842)</f>
        <v>-107051256.94487154</v>
      </c>
      <c r="G1843" s="10">
        <f t="shared" si="398"/>
        <v>366</v>
      </c>
      <c r="H1843" s="7">
        <f t="shared" si="406"/>
        <v>-315576.17488828633</v>
      </c>
      <c r="I1843" s="16">
        <f>SUMIFS('Filing Data'!$X:$X,'Filing Data'!$D:$D,'Benchmark Value'!$B1843)</f>
        <v>0</v>
      </c>
      <c r="J1843" s="16">
        <f t="shared" si="402"/>
        <v>141156307.4039984</v>
      </c>
      <c r="K1843" s="10">
        <f>SUM(I$11:I1842)</f>
        <v>200197540.60438377</v>
      </c>
      <c r="L1843" s="27">
        <f t="shared" si="399"/>
        <v>366</v>
      </c>
      <c r="M1843" s="7">
        <f t="shared" si="407"/>
        <v>385672.97104917595</v>
      </c>
      <c r="N1843" s="7">
        <f>IF(ISNA(VLOOKUP(B1843,'Distribution Data'!$G:$H,2,FALSE)),0,VLOOKUP(B1843,'Distribution Data'!$G:$H,2,FALSE))</f>
        <v>0</v>
      </c>
      <c r="O1843" s="16">
        <f>IF(ISNA(INDEX($C1842:$C$3618,MATCH(TRUE,INDEX($C1842:$C$3618&lt;&gt;$C1842,0),0))), O1842, INDEX($C1842:$C$3618,MATCH(TRUE,INDEX($C1842:$C$3618&lt;&gt;$C1842,0),0)))</f>
        <v>4695347796.7622881</v>
      </c>
      <c r="P1843" s="16">
        <f t="shared" si="397"/>
        <v>4494727460.9239721</v>
      </c>
      <c r="Q1843" s="27">
        <f t="shared" si="403"/>
        <v>61</v>
      </c>
      <c r="R1843" s="7">
        <f t="shared" si="408"/>
        <v>3288857.9645625567</v>
      </c>
      <c r="S1843" s="7">
        <f t="shared" si="400"/>
        <v>2587608.8186250944</v>
      </c>
      <c r="T1843" s="5">
        <f>VLOOKUP($B1843,'Benchmark Data'!$A:$B,2,FALSE)</f>
        <v>6.78</v>
      </c>
      <c r="U1843" s="12">
        <f t="shared" si="409"/>
        <v>-0.21425460389696371</v>
      </c>
      <c r="V1843" s="7">
        <f t="shared" si="410"/>
        <v>1883424785.8679752</v>
      </c>
    </row>
    <row r="1844" spans="1:22" x14ac:dyDescent="0.25">
      <c r="A1844" s="5">
        <f t="shared" si="401"/>
        <v>2008</v>
      </c>
      <c r="B1844" s="6">
        <f t="shared" si="404"/>
        <v>39784</v>
      </c>
      <c r="C1844" s="7">
        <f>MAX(SUMIFS('Filing Data'!$V:$V,'Filing Data'!$D:$D,'Benchmark Value'!$B1844),C1843)</f>
        <v>4494727460.9239721</v>
      </c>
      <c r="D1844" s="7">
        <f>SUMIFS('Filing Data'!$Z:$Z,'Filing Data'!$D:$D,'Benchmark Value'!$B1844)</f>
        <v>0</v>
      </c>
      <c r="E1844" s="16">
        <f t="shared" si="405"/>
        <v>-115500880.00911279</v>
      </c>
      <c r="F1844" s="10">
        <f>SUM(D$11:D1843)</f>
        <v>-107051256.94487154</v>
      </c>
      <c r="G1844" s="10">
        <f t="shared" si="398"/>
        <v>366</v>
      </c>
      <c r="H1844" s="7">
        <f t="shared" si="406"/>
        <v>-315576.17488828633</v>
      </c>
      <c r="I1844" s="16">
        <f>SUMIFS('Filing Data'!$X:$X,'Filing Data'!$D:$D,'Benchmark Value'!$B1844)</f>
        <v>0</v>
      </c>
      <c r="J1844" s="16">
        <f t="shared" si="402"/>
        <v>141156307.4039984</v>
      </c>
      <c r="K1844" s="10">
        <f>SUM(I$11:I1843)</f>
        <v>200197540.60438377</v>
      </c>
      <c r="L1844" s="27">
        <f t="shared" si="399"/>
        <v>366</v>
      </c>
      <c r="M1844" s="7">
        <f t="shared" si="407"/>
        <v>385672.97104917595</v>
      </c>
      <c r="N1844" s="7">
        <f>IF(ISNA(VLOOKUP(B1844,'Distribution Data'!$G:$H,2,FALSE)),0,VLOOKUP(B1844,'Distribution Data'!$G:$H,2,FALSE))</f>
        <v>0</v>
      </c>
      <c r="O1844" s="16">
        <f>IF(ISNA(INDEX($C1843:$C$3618,MATCH(TRUE,INDEX($C1843:$C$3618&lt;&gt;$C1843,0),0))), O1843, INDEX($C1843:$C$3618,MATCH(TRUE,INDEX($C1843:$C$3618&lt;&gt;$C1843,0),0)))</f>
        <v>4695347796.7622881</v>
      </c>
      <c r="P1844" s="16">
        <f t="shared" si="397"/>
        <v>4494727460.9239721</v>
      </c>
      <c r="Q1844" s="27">
        <f t="shared" si="403"/>
        <v>61</v>
      </c>
      <c r="R1844" s="7">
        <f t="shared" si="408"/>
        <v>3288857.9645625567</v>
      </c>
      <c r="S1844" s="7">
        <f t="shared" si="400"/>
        <v>2587608.8186250944</v>
      </c>
      <c r="T1844" s="5">
        <f>VLOOKUP($B1844,'Benchmark Data'!$A:$B,2,FALSE)</f>
        <v>7.69</v>
      </c>
      <c r="U1844" s="12">
        <f t="shared" si="409"/>
        <v>0.12594368156524835</v>
      </c>
      <c r="V1844" s="7">
        <f t="shared" si="410"/>
        <v>2138802447.0671103</v>
      </c>
    </row>
    <row r="1845" spans="1:22" x14ac:dyDescent="0.25">
      <c r="A1845" s="5">
        <f t="shared" si="401"/>
        <v>2008</v>
      </c>
      <c r="B1845" s="6">
        <f t="shared" si="404"/>
        <v>39785</v>
      </c>
      <c r="C1845" s="7">
        <f>MAX(SUMIFS('Filing Data'!$V:$V,'Filing Data'!$D:$D,'Benchmark Value'!$B1845),C1844)</f>
        <v>4494727460.9239721</v>
      </c>
      <c r="D1845" s="7">
        <f>SUMIFS('Filing Data'!$Z:$Z,'Filing Data'!$D:$D,'Benchmark Value'!$B1845)</f>
        <v>0</v>
      </c>
      <c r="E1845" s="16">
        <f t="shared" si="405"/>
        <v>-115500880.00911279</v>
      </c>
      <c r="F1845" s="10">
        <f>SUM(D$11:D1844)</f>
        <v>-107051256.94487154</v>
      </c>
      <c r="G1845" s="10">
        <f t="shared" si="398"/>
        <v>366</v>
      </c>
      <c r="H1845" s="7">
        <f t="shared" si="406"/>
        <v>-315576.17488828633</v>
      </c>
      <c r="I1845" s="16">
        <f>SUMIFS('Filing Data'!$X:$X,'Filing Data'!$D:$D,'Benchmark Value'!$B1845)</f>
        <v>0</v>
      </c>
      <c r="J1845" s="16">
        <f t="shared" si="402"/>
        <v>141156307.4039984</v>
      </c>
      <c r="K1845" s="10">
        <f>SUM(I$11:I1844)</f>
        <v>200197540.60438377</v>
      </c>
      <c r="L1845" s="27">
        <f t="shared" si="399"/>
        <v>366</v>
      </c>
      <c r="M1845" s="7">
        <f t="shared" si="407"/>
        <v>385672.97104917595</v>
      </c>
      <c r="N1845" s="7">
        <f>IF(ISNA(VLOOKUP(B1845,'Distribution Data'!$G:$H,2,FALSE)),0,VLOOKUP(B1845,'Distribution Data'!$G:$H,2,FALSE))</f>
        <v>0</v>
      </c>
      <c r="O1845" s="16">
        <f>IF(ISNA(INDEX($C1844:$C$3618,MATCH(TRUE,INDEX($C1844:$C$3618&lt;&gt;$C1844,0),0))), O1844, INDEX($C1844:$C$3618,MATCH(TRUE,INDEX($C1844:$C$3618&lt;&gt;$C1844,0),0)))</f>
        <v>4695347796.7622881</v>
      </c>
      <c r="P1845" s="16">
        <f t="shared" si="397"/>
        <v>4494727460.9239721</v>
      </c>
      <c r="Q1845" s="27">
        <f t="shared" si="403"/>
        <v>61</v>
      </c>
      <c r="R1845" s="7">
        <f t="shared" si="408"/>
        <v>3288857.9645625567</v>
      </c>
      <c r="S1845" s="7">
        <f t="shared" si="400"/>
        <v>2587608.8186250944</v>
      </c>
      <c r="T1845" s="5">
        <f>VLOOKUP($B1845,'Benchmark Data'!$A:$B,2,FALSE)</f>
        <v>8.1</v>
      </c>
      <c r="U1845" s="12">
        <f t="shared" si="409"/>
        <v>5.194327816084035E-2</v>
      </c>
      <c r="V1845" s="7">
        <f t="shared" si="410"/>
        <v>2255422436.0284548</v>
      </c>
    </row>
    <row r="1846" spans="1:22" x14ac:dyDescent="0.25">
      <c r="A1846" s="5">
        <f t="shared" si="401"/>
        <v>2008</v>
      </c>
      <c r="B1846" s="6">
        <f t="shared" si="404"/>
        <v>39786</v>
      </c>
      <c r="C1846" s="7">
        <f>MAX(SUMIFS('Filing Data'!$V:$V,'Filing Data'!$D:$D,'Benchmark Value'!$B1846),C1845)</f>
        <v>4494727460.9239721</v>
      </c>
      <c r="D1846" s="7">
        <f>SUMIFS('Filing Data'!$Z:$Z,'Filing Data'!$D:$D,'Benchmark Value'!$B1846)</f>
        <v>0</v>
      </c>
      <c r="E1846" s="16">
        <f t="shared" si="405"/>
        <v>-115500880.00911279</v>
      </c>
      <c r="F1846" s="10">
        <f>SUM(D$11:D1845)</f>
        <v>-107051256.94487154</v>
      </c>
      <c r="G1846" s="10">
        <f t="shared" si="398"/>
        <v>366</v>
      </c>
      <c r="H1846" s="7">
        <f t="shared" si="406"/>
        <v>-315576.17488828633</v>
      </c>
      <c r="I1846" s="16">
        <f>SUMIFS('Filing Data'!$X:$X,'Filing Data'!$D:$D,'Benchmark Value'!$B1846)</f>
        <v>0</v>
      </c>
      <c r="J1846" s="16">
        <f t="shared" si="402"/>
        <v>141156307.4039984</v>
      </c>
      <c r="K1846" s="10">
        <f>SUM(I$11:I1845)</f>
        <v>200197540.60438377</v>
      </c>
      <c r="L1846" s="27">
        <f t="shared" si="399"/>
        <v>366</v>
      </c>
      <c r="M1846" s="7">
        <f t="shared" si="407"/>
        <v>385672.97104917595</v>
      </c>
      <c r="N1846" s="7">
        <f>IF(ISNA(VLOOKUP(B1846,'Distribution Data'!$G:$H,2,FALSE)),0,VLOOKUP(B1846,'Distribution Data'!$G:$H,2,FALSE))</f>
        <v>0</v>
      </c>
      <c r="O1846" s="16">
        <f>IF(ISNA(INDEX($C1845:$C$3618,MATCH(TRUE,INDEX($C1845:$C$3618&lt;&gt;$C1845,0),0))), O1845, INDEX($C1845:$C$3618,MATCH(TRUE,INDEX($C1845:$C$3618&lt;&gt;$C1845,0),0)))</f>
        <v>4695347796.7622881</v>
      </c>
      <c r="P1846" s="16">
        <f t="shared" si="397"/>
        <v>4494727460.9239721</v>
      </c>
      <c r="Q1846" s="27">
        <f t="shared" si="403"/>
        <v>61</v>
      </c>
      <c r="R1846" s="7">
        <f t="shared" si="408"/>
        <v>3288857.9645625567</v>
      </c>
      <c r="S1846" s="7">
        <f t="shared" si="400"/>
        <v>2587608.8186250944</v>
      </c>
      <c r="T1846" s="5">
        <f>VLOOKUP($B1846,'Benchmark Data'!$A:$B,2,FALSE)</f>
        <v>7.87</v>
      </c>
      <c r="U1846" s="12">
        <f t="shared" si="409"/>
        <v>-2.8805999249081171E-2</v>
      </c>
      <c r="V1846" s="7">
        <f t="shared" si="410"/>
        <v>2193967185.5524449</v>
      </c>
    </row>
    <row r="1847" spans="1:22" x14ac:dyDescent="0.25">
      <c r="A1847" s="5">
        <f t="shared" si="401"/>
        <v>2008</v>
      </c>
      <c r="B1847" s="6">
        <f t="shared" si="404"/>
        <v>39787</v>
      </c>
      <c r="C1847" s="7">
        <f>MAX(SUMIFS('Filing Data'!$V:$V,'Filing Data'!$D:$D,'Benchmark Value'!$B1847),C1846)</f>
        <v>4494727460.9239721</v>
      </c>
      <c r="D1847" s="7">
        <f>SUMIFS('Filing Data'!$Z:$Z,'Filing Data'!$D:$D,'Benchmark Value'!$B1847)</f>
        <v>0</v>
      </c>
      <c r="E1847" s="16">
        <f t="shared" si="405"/>
        <v>-115500880.00911279</v>
      </c>
      <c r="F1847" s="10">
        <f>SUM(D$11:D1846)</f>
        <v>-107051256.94487154</v>
      </c>
      <c r="G1847" s="10">
        <f t="shared" si="398"/>
        <v>366</v>
      </c>
      <c r="H1847" s="7">
        <f t="shared" si="406"/>
        <v>-315576.17488828633</v>
      </c>
      <c r="I1847" s="16">
        <f>SUMIFS('Filing Data'!$X:$X,'Filing Data'!$D:$D,'Benchmark Value'!$B1847)</f>
        <v>0</v>
      </c>
      <c r="J1847" s="16">
        <f t="shared" si="402"/>
        <v>141156307.4039984</v>
      </c>
      <c r="K1847" s="10">
        <f>SUM(I$11:I1846)</f>
        <v>200197540.60438377</v>
      </c>
      <c r="L1847" s="27">
        <f t="shared" si="399"/>
        <v>366</v>
      </c>
      <c r="M1847" s="7">
        <f t="shared" si="407"/>
        <v>385672.97104917595</v>
      </c>
      <c r="N1847" s="7">
        <f>IF(ISNA(VLOOKUP(B1847,'Distribution Data'!$G:$H,2,FALSE)),0,VLOOKUP(B1847,'Distribution Data'!$G:$H,2,FALSE))</f>
        <v>0</v>
      </c>
      <c r="O1847" s="16">
        <f>IF(ISNA(INDEX($C1846:$C$3618,MATCH(TRUE,INDEX($C1846:$C$3618&lt;&gt;$C1846,0),0))), O1846, INDEX($C1846:$C$3618,MATCH(TRUE,INDEX($C1846:$C$3618&lt;&gt;$C1846,0),0)))</f>
        <v>4695347796.7622881</v>
      </c>
      <c r="P1847" s="16">
        <f t="shared" si="397"/>
        <v>4494727460.9239721</v>
      </c>
      <c r="Q1847" s="27">
        <f t="shared" si="403"/>
        <v>61</v>
      </c>
      <c r="R1847" s="7">
        <f t="shared" si="408"/>
        <v>3288857.9645625567</v>
      </c>
      <c r="S1847" s="7">
        <f t="shared" si="400"/>
        <v>2587608.8186250944</v>
      </c>
      <c r="T1847" s="5">
        <f>VLOOKUP($B1847,'Benchmark Data'!$A:$B,2,FALSE)</f>
        <v>8.7200000000000006</v>
      </c>
      <c r="U1847" s="12">
        <f t="shared" si="409"/>
        <v>0.10256117549157656</v>
      </c>
      <c r="V1847" s="7">
        <f t="shared" si="410"/>
        <v>2433514401.4510674</v>
      </c>
    </row>
    <row r="1848" spans="1:22" x14ac:dyDescent="0.25">
      <c r="A1848" s="5">
        <f t="shared" si="401"/>
        <v>2008</v>
      </c>
      <c r="B1848" s="6">
        <f t="shared" si="404"/>
        <v>39788</v>
      </c>
      <c r="C1848" s="7">
        <f>MAX(SUMIFS('Filing Data'!$V:$V,'Filing Data'!$D:$D,'Benchmark Value'!$B1848),C1847)</f>
        <v>4494727460.9239721</v>
      </c>
      <c r="D1848" s="7">
        <f>SUMIFS('Filing Data'!$Z:$Z,'Filing Data'!$D:$D,'Benchmark Value'!$B1848)</f>
        <v>0</v>
      </c>
      <c r="E1848" s="16">
        <f t="shared" si="405"/>
        <v>-115500880.00911279</v>
      </c>
      <c r="F1848" s="10">
        <f>SUM(D$11:D1847)</f>
        <v>-107051256.94487154</v>
      </c>
      <c r="G1848" s="10">
        <f t="shared" si="398"/>
        <v>366</v>
      </c>
      <c r="H1848" s="7">
        <f t="shared" si="406"/>
        <v>-315576.17488828633</v>
      </c>
      <c r="I1848" s="16">
        <f>SUMIFS('Filing Data'!$X:$X,'Filing Data'!$D:$D,'Benchmark Value'!$B1848)</f>
        <v>0</v>
      </c>
      <c r="J1848" s="16">
        <f t="shared" si="402"/>
        <v>141156307.4039984</v>
      </c>
      <c r="K1848" s="10">
        <f>SUM(I$11:I1847)</f>
        <v>200197540.60438377</v>
      </c>
      <c r="L1848" s="27">
        <f t="shared" si="399"/>
        <v>366</v>
      </c>
      <c r="M1848" s="7">
        <f t="shared" si="407"/>
        <v>385672.97104917595</v>
      </c>
      <c r="N1848" s="7">
        <f>IF(ISNA(VLOOKUP(B1848,'Distribution Data'!$G:$H,2,FALSE)),0,VLOOKUP(B1848,'Distribution Data'!$G:$H,2,FALSE))</f>
        <v>0</v>
      </c>
      <c r="O1848" s="16">
        <f>IF(ISNA(INDEX($C1847:$C$3618,MATCH(TRUE,INDEX($C1847:$C$3618&lt;&gt;$C1847,0),0))), O1847, INDEX($C1847:$C$3618,MATCH(TRUE,INDEX($C1847:$C$3618&lt;&gt;$C1847,0),0)))</f>
        <v>4695347796.7622881</v>
      </c>
      <c r="P1848" s="16">
        <f t="shared" si="397"/>
        <v>4494727460.9239721</v>
      </c>
      <c r="Q1848" s="27">
        <f t="shared" si="403"/>
        <v>61</v>
      </c>
      <c r="R1848" s="7">
        <f t="shared" si="408"/>
        <v>3288857.9645625567</v>
      </c>
      <c r="S1848" s="7">
        <f t="shared" si="400"/>
        <v>2587608.8186250944</v>
      </c>
      <c r="T1848" s="5">
        <f>VLOOKUP($B1848,'Benchmark Data'!$A:$B,2,FALSE)</f>
        <v>8.7200000000000006</v>
      </c>
      <c r="U1848" s="12">
        <f t="shared" si="409"/>
        <v>0</v>
      </c>
      <c r="V1848" s="7">
        <f t="shared" si="410"/>
        <v>2436102010.2696924</v>
      </c>
    </row>
    <row r="1849" spans="1:22" x14ac:dyDescent="0.25">
      <c r="A1849" s="5">
        <f t="shared" si="401"/>
        <v>2008</v>
      </c>
      <c r="B1849" s="6">
        <f t="shared" si="404"/>
        <v>39789</v>
      </c>
      <c r="C1849" s="7">
        <f>MAX(SUMIFS('Filing Data'!$V:$V,'Filing Data'!$D:$D,'Benchmark Value'!$B1849),C1848)</f>
        <v>4494727460.9239721</v>
      </c>
      <c r="D1849" s="7">
        <f>SUMIFS('Filing Data'!$Z:$Z,'Filing Data'!$D:$D,'Benchmark Value'!$B1849)</f>
        <v>0</v>
      </c>
      <c r="E1849" s="16">
        <f t="shared" si="405"/>
        <v>-115500880.00911279</v>
      </c>
      <c r="F1849" s="10">
        <f>SUM(D$11:D1848)</f>
        <v>-107051256.94487154</v>
      </c>
      <c r="G1849" s="10">
        <f t="shared" si="398"/>
        <v>366</v>
      </c>
      <c r="H1849" s="7">
        <f t="shared" si="406"/>
        <v>-315576.17488828633</v>
      </c>
      <c r="I1849" s="16">
        <f>SUMIFS('Filing Data'!$X:$X,'Filing Data'!$D:$D,'Benchmark Value'!$B1849)</f>
        <v>0</v>
      </c>
      <c r="J1849" s="16">
        <f t="shared" si="402"/>
        <v>141156307.4039984</v>
      </c>
      <c r="K1849" s="10">
        <f>SUM(I$11:I1848)</f>
        <v>200197540.60438377</v>
      </c>
      <c r="L1849" s="27">
        <f t="shared" si="399"/>
        <v>366</v>
      </c>
      <c r="M1849" s="7">
        <f t="shared" si="407"/>
        <v>385672.97104917595</v>
      </c>
      <c r="N1849" s="7">
        <f>IF(ISNA(VLOOKUP(B1849,'Distribution Data'!$G:$H,2,FALSE)),0,VLOOKUP(B1849,'Distribution Data'!$G:$H,2,FALSE))</f>
        <v>0</v>
      </c>
      <c r="O1849" s="16">
        <f>IF(ISNA(INDEX($C1848:$C$3618,MATCH(TRUE,INDEX($C1848:$C$3618&lt;&gt;$C1848,0),0))), O1848, INDEX($C1848:$C$3618,MATCH(TRUE,INDEX($C1848:$C$3618&lt;&gt;$C1848,0),0)))</f>
        <v>4695347796.7622881</v>
      </c>
      <c r="P1849" s="16">
        <f t="shared" si="397"/>
        <v>4494727460.9239721</v>
      </c>
      <c r="Q1849" s="27">
        <f t="shared" si="403"/>
        <v>61</v>
      </c>
      <c r="R1849" s="7">
        <f t="shared" si="408"/>
        <v>3288857.9645625567</v>
      </c>
      <c r="S1849" s="7">
        <f t="shared" si="400"/>
        <v>2587608.8186250944</v>
      </c>
      <c r="T1849" s="5">
        <f>VLOOKUP($B1849,'Benchmark Data'!$A:$B,2,FALSE)</f>
        <v>8.7200000000000006</v>
      </c>
      <c r="U1849" s="12">
        <f t="shared" si="409"/>
        <v>0</v>
      </c>
      <c r="V1849" s="7">
        <f t="shared" si="410"/>
        <v>2438689619.0883174</v>
      </c>
    </row>
    <row r="1850" spans="1:22" x14ac:dyDescent="0.25">
      <c r="A1850" s="5">
        <f t="shared" si="401"/>
        <v>2008</v>
      </c>
      <c r="B1850" s="6">
        <f t="shared" si="404"/>
        <v>39790</v>
      </c>
      <c r="C1850" s="7">
        <f>MAX(SUMIFS('Filing Data'!$V:$V,'Filing Data'!$D:$D,'Benchmark Value'!$B1850),C1849)</f>
        <v>4494727460.9239721</v>
      </c>
      <c r="D1850" s="7">
        <f>SUMIFS('Filing Data'!$Z:$Z,'Filing Data'!$D:$D,'Benchmark Value'!$B1850)</f>
        <v>0</v>
      </c>
      <c r="E1850" s="16">
        <f t="shared" si="405"/>
        <v>-115500880.00911279</v>
      </c>
      <c r="F1850" s="10">
        <f>SUM(D$11:D1849)</f>
        <v>-107051256.94487154</v>
      </c>
      <c r="G1850" s="10">
        <f t="shared" si="398"/>
        <v>366</v>
      </c>
      <c r="H1850" s="7">
        <f t="shared" si="406"/>
        <v>-315576.17488828633</v>
      </c>
      <c r="I1850" s="16">
        <f>SUMIFS('Filing Data'!$X:$X,'Filing Data'!$D:$D,'Benchmark Value'!$B1850)</f>
        <v>0</v>
      </c>
      <c r="J1850" s="16">
        <f t="shared" si="402"/>
        <v>141156307.4039984</v>
      </c>
      <c r="K1850" s="10">
        <f>SUM(I$11:I1849)</f>
        <v>200197540.60438377</v>
      </c>
      <c r="L1850" s="27">
        <f t="shared" si="399"/>
        <v>366</v>
      </c>
      <c r="M1850" s="7">
        <f t="shared" si="407"/>
        <v>385672.97104917595</v>
      </c>
      <c r="N1850" s="7">
        <f>IF(ISNA(VLOOKUP(B1850,'Distribution Data'!$G:$H,2,FALSE)),0,VLOOKUP(B1850,'Distribution Data'!$G:$H,2,FALSE))</f>
        <v>0</v>
      </c>
      <c r="O1850" s="16">
        <f>IF(ISNA(INDEX($C1849:$C$3618,MATCH(TRUE,INDEX($C1849:$C$3618&lt;&gt;$C1849,0),0))), O1849, INDEX($C1849:$C$3618,MATCH(TRUE,INDEX($C1849:$C$3618&lt;&gt;$C1849,0),0)))</f>
        <v>4695347796.7622881</v>
      </c>
      <c r="P1850" s="16">
        <f t="shared" si="397"/>
        <v>4494727460.9239721</v>
      </c>
      <c r="Q1850" s="27">
        <f t="shared" si="403"/>
        <v>61</v>
      </c>
      <c r="R1850" s="7">
        <f t="shared" si="408"/>
        <v>3288857.9645625567</v>
      </c>
      <c r="S1850" s="7">
        <f t="shared" si="400"/>
        <v>2587608.8186250944</v>
      </c>
      <c r="T1850" s="5">
        <f>VLOOKUP($B1850,'Benchmark Data'!$A:$B,2,FALSE)</f>
        <v>9.58</v>
      </c>
      <c r="U1850" s="12">
        <f t="shared" si="409"/>
        <v>9.4058354061880831E-2</v>
      </c>
      <c r="V1850" s="7">
        <f t="shared" si="410"/>
        <v>2681790194.9271202</v>
      </c>
    </row>
    <row r="1851" spans="1:22" x14ac:dyDescent="0.25">
      <c r="A1851" s="5">
        <f t="shared" si="401"/>
        <v>2008</v>
      </c>
      <c r="B1851" s="6">
        <f t="shared" si="404"/>
        <v>39791</v>
      </c>
      <c r="C1851" s="7">
        <f>MAX(SUMIFS('Filing Data'!$V:$V,'Filing Data'!$D:$D,'Benchmark Value'!$B1851),C1850)</f>
        <v>4494727460.9239721</v>
      </c>
      <c r="D1851" s="7">
        <f>SUMIFS('Filing Data'!$Z:$Z,'Filing Data'!$D:$D,'Benchmark Value'!$B1851)</f>
        <v>0</v>
      </c>
      <c r="E1851" s="16">
        <f t="shared" si="405"/>
        <v>-115500880.00911279</v>
      </c>
      <c r="F1851" s="10">
        <f>SUM(D$11:D1850)</f>
        <v>-107051256.94487154</v>
      </c>
      <c r="G1851" s="10">
        <f t="shared" si="398"/>
        <v>366</v>
      </c>
      <c r="H1851" s="7">
        <f t="shared" si="406"/>
        <v>-315576.17488828633</v>
      </c>
      <c r="I1851" s="16">
        <f>SUMIFS('Filing Data'!$X:$X,'Filing Data'!$D:$D,'Benchmark Value'!$B1851)</f>
        <v>0</v>
      </c>
      <c r="J1851" s="16">
        <f t="shared" si="402"/>
        <v>141156307.4039984</v>
      </c>
      <c r="K1851" s="10">
        <f>SUM(I$11:I1850)</f>
        <v>200197540.60438377</v>
      </c>
      <c r="L1851" s="27">
        <f t="shared" si="399"/>
        <v>366</v>
      </c>
      <c r="M1851" s="7">
        <f t="shared" si="407"/>
        <v>385672.97104917595</v>
      </c>
      <c r="N1851" s="7">
        <f>IF(ISNA(VLOOKUP(B1851,'Distribution Data'!$G:$H,2,FALSE)),0,VLOOKUP(B1851,'Distribution Data'!$G:$H,2,FALSE))</f>
        <v>0</v>
      </c>
      <c r="O1851" s="16">
        <f>IF(ISNA(INDEX($C1850:$C$3618,MATCH(TRUE,INDEX($C1850:$C$3618&lt;&gt;$C1850,0),0))), O1850, INDEX($C1850:$C$3618,MATCH(TRUE,INDEX($C1850:$C$3618&lt;&gt;$C1850,0),0)))</f>
        <v>4695347796.7622881</v>
      </c>
      <c r="P1851" s="16">
        <f t="shared" si="397"/>
        <v>4494727460.9239721</v>
      </c>
      <c r="Q1851" s="27">
        <f t="shared" si="403"/>
        <v>61</v>
      </c>
      <c r="R1851" s="7">
        <f t="shared" si="408"/>
        <v>3288857.9645625567</v>
      </c>
      <c r="S1851" s="7">
        <f t="shared" si="400"/>
        <v>2587608.8186250944</v>
      </c>
      <c r="T1851" s="5">
        <f>VLOOKUP($B1851,'Benchmark Data'!$A:$B,2,FALSE)</f>
        <v>8.77</v>
      </c>
      <c r="U1851" s="12">
        <f t="shared" si="409"/>
        <v>-8.8340785598677612E-2</v>
      </c>
      <c r="V1851" s="7">
        <f t="shared" si="410"/>
        <v>2457629363.4648504</v>
      </c>
    </row>
    <row r="1852" spans="1:22" x14ac:dyDescent="0.25">
      <c r="A1852" s="5">
        <f t="shared" si="401"/>
        <v>2008</v>
      </c>
      <c r="B1852" s="6">
        <f t="shared" si="404"/>
        <v>39792</v>
      </c>
      <c r="C1852" s="7">
        <f>MAX(SUMIFS('Filing Data'!$V:$V,'Filing Data'!$D:$D,'Benchmark Value'!$B1852),C1851)</f>
        <v>4494727460.9239721</v>
      </c>
      <c r="D1852" s="7">
        <f>SUMIFS('Filing Data'!$Z:$Z,'Filing Data'!$D:$D,'Benchmark Value'!$B1852)</f>
        <v>0</v>
      </c>
      <c r="E1852" s="16">
        <f t="shared" si="405"/>
        <v>-115500880.00911279</v>
      </c>
      <c r="F1852" s="10">
        <f>SUM(D$11:D1851)</f>
        <v>-107051256.94487154</v>
      </c>
      <c r="G1852" s="10">
        <f t="shared" si="398"/>
        <v>366</v>
      </c>
      <c r="H1852" s="7">
        <f t="shared" si="406"/>
        <v>-315576.17488828633</v>
      </c>
      <c r="I1852" s="16">
        <f>SUMIFS('Filing Data'!$X:$X,'Filing Data'!$D:$D,'Benchmark Value'!$B1852)</f>
        <v>0</v>
      </c>
      <c r="J1852" s="16">
        <f t="shared" si="402"/>
        <v>141156307.4039984</v>
      </c>
      <c r="K1852" s="10">
        <f>SUM(I$11:I1851)</f>
        <v>200197540.60438377</v>
      </c>
      <c r="L1852" s="27">
        <f t="shared" si="399"/>
        <v>366</v>
      </c>
      <c r="M1852" s="7">
        <f t="shared" si="407"/>
        <v>385672.97104917595</v>
      </c>
      <c r="N1852" s="7">
        <f>IF(ISNA(VLOOKUP(B1852,'Distribution Data'!$G:$H,2,FALSE)),0,VLOOKUP(B1852,'Distribution Data'!$G:$H,2,FALSE))</f>
        <v>0</v>
      </c>
      <c r="O1852" s="16">
        <f>IF(ISNA(INDEX($C1851:$C$3618,MATCH(TRUE,INDEX($C1851:$C$3618&lt;&gt;$C1851,0),0))), O1851, INDEX($C1851:$C$3618,MATCH(TRUE,INDEX($C1851:$C$3618&lt;&gt;$C1851,0),0)))</f>
        <v>4695347796.7622881</v>
      </c>
      <c r="P1852" s="16">
        <f t="shared" si="397"/>
        <v>4494727460.9239721</v>
      </c>
      <c r="Q1852" s="27">
        <f t="shared" si="403"/>
        <v>61</v>
      </c>
      <c r="R1852" s="7">
        <f t="shared" si="408"/>
        <v>3288857.9645625567</v>
      </c>
      <c r="S1852" s="7">
        <f t="shared" si="400"/>
        <v>2587608.8186250944</v>
      </c>
      <c r="T1852" s="5">
        <f>VLOOKUP($B1852,'Benchmark Data'!$A:$B,2,FALSE)</f>
        <v>9.4600000000000009</v>
      </c>
      <c r="U1852" s="12">
        <f t="shared" si="409"/>
        <v>7.5735576679695438E-2</v>
      </c>
      <c r="V1852" s="7">
        <f t="shared" si="410"/>
        <v>2653576637.1398897</v>
      </c>
    </row>
    <row r="1853" spans="1:22" x14ac:dyDescent="0.25">
      <c r="A1853" s="5">
        <f t="shared" si="401"/>
        <v>2008</v>
      </c>
      <c r="B1853" s="6">
        <f t="shared" si="404"/>
        <v>39793</v>
      </c>
      <c r="C1853" s="7">
        <f>MAX(SUMIFS('Filing Data'!$V:$V,'Filing Data'!$D:$D,'Benchmark Value'!$B1853),C1852)</f>
        <v>4494727460.9239721</v>
      </c>
      <c r="D1853" s="7">
        <f>SUMIFS('Filing Data'!$Z:$Z,'Filing Data'!$D:$D,'Benchmark Value'!$B1853)</f>
        <v>0</v>
      </c>
      <c r="E1853" s="16">
        <f t="shared" si="405"/>
        <v>-115500880.00911279</v>
      </c>
      <c r="F1853" s="10">
        <f>SUM(D$11:D1852)</f>
        <v>-107051256.94487154</v>
      </c>
      <c r="G1853" s="10">
        <f t="shared" si="398"/>
        <v>366</v>
      </c>
      <c r="H1853" s="7">
        <f t="shared" si="406"/>
        <v>-315576.17488828633</v>
      </c>
      <c r="I1853" s="16">
        <f>SUMIFS('Filing Data'!$X:$X,'Filing Data'!$D:$D,'Benchmark Value'!$B1853)</f>
        <v>0</v>
      </c>
      <c r="J1853" s="16">
        <f t="shared" si="402"/>
        <v>141156307.4039984</v>
      </c>
      <c r="K1853" s="10">
        <f>SUM(I$11:I1852)</f>
        <v>200197540.60438377</v>
      </c>
      <c r="L1853" s="27">
        <f t="shared" si="399"/>
        <v>366</v>
      </c>
      <c r="M1853" s="7">
        <f t="shared" si="407"/>
        <v>385672.97104917595</v>
      </c>
      <c r="N1853" s="7">
        <f>IF(ISNA(VLOOKUP(B1853,'Distribution Data'!$G:$H,2,FALSE)),0,VLOOKUP(B1853,'Distribution Data'!$G:$H,2,FALSE))</f>
        <v>0</v>
      </c>
      <c r="O1853" s="16">
        <f>IF(ISNA(INDEX($C1852:$C$3618,MATCH(TRUE,INDEX($C1852:$C$3618&lt;&gt;$C1852,0),0))), O1852, INDEX($C1852:$C$3618,MATCH(TRUE,INDEX($C1852:$C$3618&lt;&gt;$C1852,0),0)))</f>
        <v>4695347796.7622881</v>
      </c>
      <c r="P1853" s="16">
        <f t="shared" ref="P1853:P1916" si="411">C1852</f>
        <v>4494727460.9239721</v>
      </c>
      <c r="Q1853" s="27">
        <f t="shared" si="403"/>
        <v>61</v>
      </c>
      <c r="R1853" s="7">
        <f t="shared" si="408"/>
        <v>3288857.9645625567</v>
      </c>
      <c r="S1853" s="7">
        <f t="shared" si="400"/>
        <v>2587608.8186250944</v>
      </c>
      <c r="T1853" s="5">
        <f>VLOOKUP($B1853,'Benchmark Data'!$A:$B,2,FALSE)</f>
        <v>8.0500000000000007</v>
      </c>
      <c r="U1853" s="12">
        <f t="shared" si="409"/>
        <v>-0.16140029163331493</v>
      </c>
      <c r="V1853" s="7">
        <f t="shared" si="410"/>
        <v>2260652294.7569032</v>
      </c>
    </row>
    <row r="1854" spans="1:22" x14ac:dyDescent="0.25">
      <c r="A1854" s="5">
        <f t="shared" si="401"/>
        <v>2008</v>
      </c>
      <c r="B1854" s="6">
        <f t="shared" si="404"/>
        <v>39794</v>
      </c>
      <c r="C1854" s="7">
        <f>MAX(SUMIFS('Filing Data'!$V:$V,'Filing Data'!$D:$D,'Benchmark Value'!$B1854),C1853)</f>
        <v>4494727460.9239721</v>
      </c>
      <c r="D1854" s="7">
        <f>SUMIFS('Filing Data'!$Z:$Z,'Filing Data'!$D:$D,'Benchmark Value'!$B1854)</f>
        <v>0</v>
      </c>
      <c r="E1854" s="16">
        <f t="shared" si="405"/>
        <v>-115500880.00911279</v>
      </c>
      <c r="F1854" s="10">
        <f>SUM(D$11:D1853)</f>
        <v>-107051256.94487154</v>
      </c>
      <c r="G1854" s="10">
        <f t="shared" si="398"/>
        <v>366</v>
      </c>
      <c r="H1854" s="7">
        <f t="shared" si="406"/>
        <v>-315576.17488828633</v>
      </c>
      <c r="I1854" s="16">
        <f>SUMIFS('Filing Data'!$X:$X,'Filing Data'!$D:$D,'Benchmark Value'!$B1854)</f>
        <v>0</v>
      </c>
      <c r="J1854" s="16">
        <f t="shared" si="402"/>
        <v>141156307.4039984</v>
      </c>
      <c r="K1854" s="10">
        <f>SUM(I$11:I1853)</f>
        <v>200197540.60438377</v>
      </c>
      <c r="L1854" s="27">
        <f t="shared" si="399"/>
        <v>366</v>
      </c>
      <c r="M1854" s="7">
        <f t="shared" si="407"/>
        <v>385672.97104917595</v>
      </c>
      <c r="N1854" s="7">
        <f>IF(ISNA(VLOOKUP(B1854,'Distribution Data'!$G:$H,2,FALSE)),0,VLOOKUP(B1854,'Distribution Data'!$G:$H,2,FALSE))</f>
        <v>0</v>
      </c>
      <c r="O1854" s="16">
        <f>IF(ISNA(INDEX($C1853:$C$3618,MATCH(TRUE,INDEX($C1853:$C$3618&lt;&gt;$C1853,0),0))), O1853, INDEX($C1853:$C$3618,MATCH(TRUE,INDEX($C1853:$C$3618&lt;&gt;$C1853,0),0)))</f>
        <v>4695347796.7622881</v>
      </c>
      <c r="P1854" s="16">
        <f t="shared" si="411"/>
        <v>4494727460.9239721</v>
      </c>
      <c r="Q1854" s="27">
        <f t="shared" si="403"/>
        <v>61</v>
      </c>
      <c r="R1854" s="7">
        <f t="shared" si="408"/>
        <v>3288857.9645625567</v>
      </c>
      <c r="S1854" s="7">
        <f t="shared" si="400"/>
        <v>2587608.8186250944</v>
      </c>
      <c r="T1854" s="5">
        <f>VLOOKUP($B1854,'Benchmark Data'!$A:$B,2,FALSE)</f>
        <v>8.93</v>
      </c>
      <c r="U1854" s="12">
        <f t="shared" si="409"/>
        <v>0.10374430345793562</v>
      </c>
      <c r="V1854" s="7">
        <f t="shared" si="410"/>
        <v>2510367110.9526801</v>
      </c>
    </row>
    <row r="1855" spans="1:22" x14ac:dyDescent="0.25">
      <c r="A1855" s="5">
        <f t="shared" si="401"/>
        <v>2008</v>
      </c>
      <c r="B1855" s="6">
        <f t="shared" si="404"/>
        <v>39795</v>
      </c>
      <c r="C1855" s="7">
        <f>MAX(SUMIFS('Filing Data'!$V:$V,'Filing Data'!$D:$D,'Benchmark Value'!$B1855),C1854)</f>
        <v>4494727460.9239721</v>
      </c>
      <c r="D1855" s="7">
        <f>SUMIFS('Filing Data'!$Z:$Z,'Filing Data'!$D:$D,'Benchmark Value'!$B1855)</f>
        <v>0</v>
      </c>
      <c r="E1855" s="16">
        <f t="shared" si="405"/>
        <v>-115500880.00911279</v>
      </c>
      <c r="F1855" s="10">
        <f>SUM(D$11:D1854)</f>
        <v>-107051256.94487154</v>
      </c>
      <c r="G1855" s="10">
        <f t="shared" si="398"/>
        <v>366</v>
      </c>
      <c r="H1855" s="7">
        <f t="shared" si="406"/>
        <v>-315576.17488828633</v>
      </c>
      <c r="I1855" s="16">
        <f>SUMIFS('Filing Data'!$X:$X,'Filing Data'!$D:$D,'Benchmark Value'!$B1855)</f>
        <v>0</v>
      </c>
      <c r="J1855" s="16">
        <f t="shared" si="402"/>
        <v>141156307.4039984</v>
      </c>
      <c r="K1855" s="10">
        <f>SUM(I$11:I1854)</f>
        <v>200197540.60438377</v>
      </c>
      <c r="L1855" s="27">
        <f t="shared" si="399"/>
        <v>366</v>
      </c>
      <c r="M1855" s="7">
        <f t="shared" si="407"/>
        <v>385672.97104917595</v>
      </c>
      <c r="N1855" s="7">
        <f>IF(ISNA(VLOOKUP(B1855,'Distribution Data'!$G:$H,2,FALSE)),0,VLOOKUP(B1855,'Distribution Data'!$G:$H,2,FALSE))</f>
        <v>0</v>
      </c>
      <c r="O1855" s="16">
        <f>IF(ISNA(INDEX($C1854:$C$3618,MATCH(TRUE,INDEX($C1854:$C$3618&lt;&gt;$C1854,0),0))), O1854, INDEX($C1854:$C$3618,MATCH(TRUE,INDEX($C1854:$C$3618&lt;&gt;$C1854,0),0)))</f>
        <v>4695347796.7622881</v>
      </c>
      <c r="P1855" s="16">
        <f t="shared" si="411"/>
        <v>4494727460.9239721</v>
      </c>
      <c r="Q1855" s="27">
        <f t="shared" si="403"/>
        <v>61</v>
      </c>
      <c r="R1855" s="7">
        <f t="shared" si="408"/>
        <v>3288857.9645625567</v>
      </c>
      <c r="S1855" s="7">
        <f t="shared" si="400"/>
        <v>2587608.8186250944</v>
      </c>
      <c r="T1855" s="5">
        <f>VLOOKUP($B1855,'Benchmark Data'!$A:$B,2,FALSE)</f>
        <v>8.93</v>
      </c>
      <c r="U1855" s="12">
        <f t="shared" si="409"/>
        <v>0</v>
      </c>
      <c r="V1855" s="7">
        <f t="shared" si="410"/>
        <v>2512954719.7713051</v>
      </c>
    </row>
    <row r="1856" spans="1:22" x14ac:dyDescent="0.25">
      <c r="A1856" s="5">
        <f t="shared" si="401"/>
        <v>2008</v>
      </c>
      <c r="B1856" s="6">
        <f t="shared" si="404"/>
        <v>39796</v>
      </c>
      <c r="C1856" s="7">
        <f>MAX(SUMIFS('Filing Data'!$V:$V,'Filing Data'!$D:$D,'Benchmark Value'!$B1856),C1855)</f>
        <v>4494727460.9239721</v>
      </c>
      <c r="D1856" s="7">
        <f>SUMIFS('Filing Data'!$Z:$Z,'Filing Data'!$D:$D,'Benchmark Value'!$B1856)</f>
        <v>0</v>
      </c>
      <c r="E1856" s="16">
        <f t="shared" si="405"/>
        <v>-115500880.00911279</v>
      </c>
      <c r="F1856" s="10">
        <f>SUM(D$11:D1855)</f>
        <v>-107051256.94487154</v>
      </c>
      <c r="G1856" s="10">
        <f t="shared" si="398"/>
        <v>366</v>
      </c>
      <c r="H1856" s="7">
        <f t="shared" si="406"/>
        <v>-315576.17488828633</v>
      </c>
      <c r="I1856" s="16">
        <f>SUMIFS('Filing Data'!$X:$X,'Filing Data'!$D:$D,'Benchmark Value'!$B1856)</f>
        <v>0</v>
      </c>
      <c r="J1856" s="16">
        <f t="shared" si="402"/>
        <v>141156307.4039984</v>
      </c>
      <c r="K1856" s="10">
        <f>SUM(I$11:I1855)</f>
        <v>200197540.60438377</v>
      </c>
      <c r="L1856" s="27">
        <f t="shared" si="399"/>
        <v>366</v>
      </c>
      <c r="M1856" s="7">
        <f t="shared" si="407"/>
        <v>385672.97104917595</v>
      </c>
      <c r="N1856" s="7">
        <f>IF(ISNA(VLOOKUP(B1856,'Distribution Data'!$G:$H,2,FALSE)),0,VLOOKUP(B1856,'Distribution Data'!$G:$H,2,FALSE))</f>
        <v>0</v>
      </c>
      <c r="O1856" s="16">
        <f>IF(ISNA(INDEX($C1855:$C$3618,MATCH(TRUE,INDEX($C1855:$C$3618&lt;&gt;$C1855,0),0))), O1855, INDEX($C1855:$C$3618,MATCH(TRUE,INDEX($C1855:$C$3618&lt;&gt;$C1855,0),0)))</f>
        <v>4695347796.7622881</v>
      </c>
      <c r="P1856" s="16">
        <f t="shared" si="411"/>
        <v>4494727460.9239721</v>
      </c>
      <c r="Q1856" s="27">
        <f t="shared" si="403"/>
        <v>61</v>
      </c>
      <c r="R1856" s="7">
        <f t="shared" si="408"/>
        <v>3288857.9645625567</v>
      </c>
      <c r="S1856" s="7">
        <f t="shared" si="400"/>
        <v>2587608.8186250944</v>
      </c>
      <c r="T1856" s="5">
        <f>VLOOKUP($B1856,'Benchmark Data'!$A:$B,2,FALSE)</f>
        <v>8.93</v>
      </c>
      <c r="U1856" s="12">
        <f t="shared" si="409"/>
        <v>0</v>
      </c>
      <c r="V1856" s="7">
        <f t="shared" si="410"/>
        <v>2515542328.5899301</v>
      </c>
    </row>
    <row r="1857" spans="1:22" x14ac:dyDescent="0.25">
      <c r="A1857" s="5">
        <f t="shared" si="401"/>
        <v>2008</v>
      </c>
      <c r="B1857" s="6">
        <f t="shared" si="404"/>
        <v>39797</v>
      </c>
      <c r="C1857" s="7">
        <f>MAX(SUMIFS('Filing Data'!$V:$V,'Filing Data'!$D:$D,'Benchmark Value'!$B1857),C1856)</f>
        <v>4494727460.9239721</v>
      </c>
      <c r="D1857" s="7">
        <f>SUMIFS('Filing Data'!$Z:$Z,'Filing Data'!$D:$D,'Benchmark Value'!$B1857)</f>
        <v>0</v>
      </c>
      <c r="E1857" s="16">
        <f t="shared" si="405"/>
        <v>-115500880.00911279</v>
      </c>
      <c r="F1857" s="10">
        <f>SUM(D$11:D1856)</f>
        <v>-107051256.94487154</v>
      </c>
      <c r="G1857" s="10">
        <f t="shared" si="398"/>
        <v>366</v>
      </c>
      <c r="H1857" s="7">
        <f t="shared" si="406"/>
        <v>-315576.17488828633</v>
      </c>
      <c r="I1857" s="16">
        <f>SUMIFS('Filing Data'!$X:$X,'Filing Data'!$D:$D,'Benchmark Value'!$B1857)</f>
        <v>0</v>
      </c>
      <c r="J1857" s="16">
        <f t="shared" si="402"/>
        <v>141156307.4039984</v>
      </c>
      <c r="K1857" s="10">
        <f>SUM(I$11:I1856)</f>
        <v>200197540.60438377</v>
      </c>
      <c r="L1857" s="27">
        <f t="shared" si="399"/>
        <v>366</v>
      </c>
      <c r="M1857" s="7">
        <f t="shared" si="407"/>
        <v>385672.97104917595</v>
      </c>
      <c r="N1857" s="7">
        <f>IF(ISNA(VLOOKUP(B1857,'Distribution Data'!$G:$H,2,FALSE)),0,VLOOKUP(B1857,'Distribution Data'!$G:$H,2,FALSE))</f>
        <v>0</v>
      </c>
      <c r="O1857" s="16">
        <f>IF(ISNA(INDEX($C1856:$C$3618,MATCH(TRUE,INDEX($C1856:$C$3618&lt;&gt;$C1856,0),0))), O1856, INDEX($C1856:$C$3618,MATCH(TRUE,INDEX($C1856:$C$3618&lt;&gt;$C1856,0),0)))</f>
        <v>4695347796.7622881</v>
      </c>
      <c r="P1857" s="16">
        <f t="shared" si="411"/>
        <v>4494727460.9239721</v>
      </c>
      <c r="Q1857" s="27">
        <f t="shared" si="403"/>
        <v>61</v>
      </c>
      <c r="R1857" s="7">
        <f t="shared" si="408"/>
        <v>3288857.9645625567</v>
      </c>
      <c r="S1857" s="7">
        <f t="shared" si="400"/>
        <v>2587608.8186250944</v>
      </c>
      <c r="T1857" s="5">
        <f>VLOOKUP($B1857,'Benchmark Data'!$A:$B,2,FALSE)</f>
        <v>8.58</v>
      </c>
      <c r="U1857" s="12">
        <f t="shared" si="409"/>
        <v>-3.9982481388536682E-2</v>
      </c>
      <c r="V1857" s="7">
        <f t="shared" si="410"/>
        <v>2419536453.0853219</v>
      </c>
    </row>
    <row r="1858" spans="1:22" x14ac:dyDescent="0.25">
      <c r="A1858" s="5">
        <f t="shared" si="401"/>
        <v>2008</v>
      </c>
      <c r="B1858" s="6">
        <f t="shared" si="404"/>
        <v>39798</v>
      </c>
      <c r="C1858" s="7">
        <f>MAX(SUMIFS('Filing Data'!$V:$V,'Filing Data'!$D:$D,'Benchmark Value'!$B1858),C1857)</f>
        <v>4494727460.9239721</v>
      </c>
      <c r="D1858" s="7">
        <f>SUMIFS('Filing Data'!$Z:$Z,'Filing Data'!$D:$D,'Benchmark Value'!$B1858)</f>
        <v>0</v>
      </c>
      <c r="E1858" s="16">
        <f t="shared" si="405"/>
        <v>-115500880.00911279</v>
      </c>
      <c r="F1858" s="10">
        <f>SUM(D$11:D1857)</f>
        <v>-107051256.94487154</v>
      </c>
      <c r="G1858" s="10">
        <f t="shared" si="398"/>
        <v>366</v>
      </c>
      <c r="H1858" s="7">
        <f t="shared" si="406"/>
        <v>-315576.17488828633</v>
      </c>
      <c r="I1858" s="16">
        <f>SUMIFS('Filing Data'!$X:$X,'Filing Data'!$D:$D,'Benchmark Value'!$B1858)</f>
        <v>0</v>
      </c>
      <c r="J1858" s="16">
        <f t="shared" si="402"/>
        <v>141156307.4039984</v>
      </c>
      <c r="K1858" s="10">
        <f>SUM(I$11:I1857)</f>
        <v>200197540.60438377</v>
      </c>
      <c r="L1858" s="27">
        <f t="shared" si="399"/>
        <v>366</v>
      </c>
      <c r="M1858" s="7">
        <f t="shared" si="407"/>
        <v>385672.97104917595</v>
      </c>
      <c r="N1858" s="7">
        <f>IF(ISNA(VLOOKUP(B1858,'Distribution Data'!$G:$H,2,FALSE)),0,VLOOKUP(B1858,'Distribution Data'!$G:$H,2,FALSE))</f>
        <v>0</v>
      </c>
      <c r="O1858" s="16">
        <f>IF(ISNA(INDEX($C1857:$C$3618,MATCH(TRUE,INDEX($C1857:$C$3618&lt;&gt;$C1857,0),0))), O1857, INDEX($C1857:$C$3618,MATCH(TRUE,INDEX($C1857:$C$3618&lt;&gt;$C1857,0),0)))</f>
        <v>4695347796.7622881</v>
      </c>
      <c r="P1858" s="16">
        <f t="shared" si="411"/>
        <v>4494727460.9239721</v>
      </c>
      <c r="Q1858" s="27">
        <f t="shared" si="403"/>
        <v>61</v>
      </c>
      <c r="R1858" s="7">
        <f t="shared" si="408"/>
        <v>3288857.9645625567</v>
      </c>
      <c r="S1858" s="7">
        <f t="shared" si="400"/>
        <v>2587608.8186250944</v>
      </c>
      <c r="T1858" s="5">
        <f>VLOOKUP($B1858,'Benchmark Data'!$A:$B,2,FALSE)</f>
        <v>9.7799999999999994</v>
      </c>
      <c r="U1858" s="12">
        <f t="shared" si="409"/>
        <v>0.13090557054685498</v>
      </c>
      <c r="V1858" s="7">
        <f t="shared" si="410"/>
        <v>2760520768.6291666</v>
      </c>
    </row>
    <row r="1859" spans="1:22" x14ac:dyDescent="0.25">
      <c r="A1859" s="5">
        <f t="shared" si="401"/>
        <v>2008</v>
      </c>
      <c r="B1859" s="6">
        <f t="shared" si="404"/>
        <v>39799</v>
      </c>
      <c r="C1859" s="7">
        <f>MAX(SUMIFS('Filing Data'!$V:$V,'Filing Data'!$D:$D,'Benchmark Value'!$B1859),C1858)</f>
        <v>4494727460.9239721</v>
      </c>
      <c r="D1859" s="7">
        <f>SUMIFS('Filing Data'!$Z:$Z,'Filing Data'!$D:$D,'Benchmark Value'!$B1859)</f>
        <v>0</v>
      </c>
      <c r="E1859" s="16">
        <f t="shared" si="405"/>
        <v>-115500880.00911279</v>
      </c>
      <c r="F1859" s="10">
        <f>SUM(D$11:D1858)</f>
        <v>-107051256.94487154</v>
      </c>
      <c r="G1859" s="10">
        <f t="shared" si="398"/>
        <v>366</v>
      </c>
      <c r="H1859" s="7">
        <f t="shared" si="406"/>
        <v>-315576.17488828633</v>
      </c>
      <c r="I1859" s="16">
        <f>SUMIFS('Filing Data'!$X:$X,'Filing Data'!$D:$D,'Benchmark Value'!$B1859)</f>
        <v>0</v>
      </c>
      <c r="J1859" s="16">
        <f t="shared" si="402"/>
        <v>141156307.4039984</v>
      </c>
      <c r="K1859" s="10">
        <f>SUM(I$11:I1858)</f>
        <v>200197540.60438377</v>
      </c>
      <c r="L1859" s="27">
        <f t="shared" si="399"/>
        <v>366</v>
      </c>
      <c r="M1859" s="7">
        <f t="shared" si="407"/>
        <v>385672.97104917595</v>
      </c>
      <c r="N1859" s="7">
        <f>IF(ISNA(VLOOKUP(B1859,'Distribution Data'!$G:$H,2,FALSE)),0,VLOOKUP(B1859,'Distribution Data'!$G:$H,2,FALSE))</f>
        <v>0</v>
      </c>
      <c r="O1859" s="16">
        <f>IF(ISNA(INDEX($C1858:$C$3618,MATCH(TRUE,INDEX($C1858:$C$3618&lt;&gt;$C1858,0),0))), O1858, INDEX($C1858:$C$3618,MATCH(TRUE,INDEX($C1858:$C$3618&lt;&gt;$C1858,0),0)))</f>
        <v>4695347796.7622881</v>
      </c>
      <c r="P1859" s="16">
        <f t="shared" si="411"/>
        <v>4494727460.9239721</v>
      </c>
      <c r="Q1859" s="27">
        <f t="shared" si="403"/>
        <v>61</v>
      </c>
      <c r="R1859" s="7">
        <f t="shared" si="408"/>
        <v>3288857.9645625567</v>
      </c>
      <c r="S1859" s="7">
        <f t="shared" si="400"/>
        <v>2587608.8186250944</v>
      </c>
      <c r="T1859" s="5">
        <f>VLOOKUP($B1859,'Benchmark Data'!$A:$B,2,FALSE)</f>
        <v>9.92</v>
      </c>
      <c r="U1859" s="12">
        <f t="shared" si="409"/>
        <v>1.4213437250055449E-2</v>
      </c>
      <c r="V1859" s="7">
        <f t="shared" si="410"/>
        <v>2802625034.6674318</v>
      </c>
    </row>
    <row r="1860" spans="1:22" x14ac:dyDescent="0.25">
      <c r="A1860" s="5">
        <f t="shared" si="401"/>
        <v>2008</v>
      </c>
      <c r="B1860" s="6">
        <f t="shared" si="404"/>
        <v>39800</v>
      </c>
      <c r="C1860" s="7">
        <f>MAX(SUMIFS('Filing Data'!$V:$V,'Filing Data'!$D:$D,'Benchmark Value'!$B1860),C1859)</f>
        <v>4494727460.9239721</v>
      </c>
      <c r="D1860" s="7">
        <f>SUMIFS('Filing Data'!$Z:$Z,'Filing Data'!$D:$D,'Benchmark Value'!$B1860)</f>
        <v>0</v>
      </c>
      <c r="E1860" s="16">
        <f t="shared" si="405"/>
        <v>-115500880.00911279</v>
      </c>
      <c r="F1860" s="10">
        <f>SUM(D$11:D1859)</f>
        <v>-107051256.94487154</v>
      </c>
      <c r="G1860" s="10">
        <f t="shared" si="398"/>
        <v>366</v>
      </c>
      <c r="H1860" s="7">
        <f t="shared" si="406"/>
        <v>-315576.17488828633</v>
      </c>
      <c r="I1860" s="16">
        <f>SUMIFS('Filing Data'!$X:$X,'Filing Data'!$D:$D,'Benchmark Value'!$B1860)</f>
        <v>0</v>
      </c>
      <c r="J1860" s="16">
        <f t="shared" si="402"/>
        <v>141156307.4039984</v>
      </c>
      <c r="K1860" s="10">
        <f>SUM(I$11:I1859)</f>
        <v>200197540.60438377</v>
      </c>
      <c r="L1860" s="27">
        <f t="shared" si="399"/>
        <v>366</v>
      </c>
      <c r="M1860" s="7">
        <f t="shared" si="407"/>
        <v>385672.97104917595</v>
      </c>
      <c r="N1860" s="7">
        <f>IF(ISNA(VLOOKUP(B1860,'Distribution Data'!$G:$H,2,FALSE)),0,VLOOKUP(B1860,'Distribution Data'!$G:$H,2,FALSE))</f>
        <v>0</v>
      </c>
      <c r="O1860" s="16">
        <f>IF(ISNA(INDEX($C1859:$C$3618,MATCH(TRUE,INDEX($C1859:$C$3618&lt;&gt;$C1859,0),0))), O1859, INDEX($C1859:$C$3618,MATCH(TRUE,INDEX($C1859:$C$3618&lt;&gt;$C1859,0),0)))</f>
        <v>4695347796.7622881</v>
      </c>
      <c r="P1860" s="16">
        <f t="shared" si="411"/>
        <v>4494727460.9239721</v>
      </c>
      <c r="Q1860" s="27">
        <f t="shared" si="403"/>
        <v>61</v>
      </c>
      <c r="R1860" s="7">
        <f t="shared" si="408"/>
        <v>3288857.9645625567</v>
      </c>
      <c r="S1860" s="7">
        <f t="shared" si="400"/>
        <v>2587608.8186250944</v>
      </c>
      <c r="T1860" s="5">
        <f>VLOOKUP($B1860,'Benchmark Data'!$A:$B,2,FALSE)</f>
        <v>9.1199999999999992</v>
      </c>
      <c r="U1860" s="12">
        <f t="shared" si="409"/>
        <v>-8.4083117210541444E-2</v>
      </c>
      <c r="V1860" s="7">
        <f t="shared" si="410"/>
        <v>2579194495.5290055</v>
      </c>
    </row>
    <row r="1861" spans="1:22" x14ac:dyDescent="0.25">
      <c r="A1861" s="5">
        <f t="shared" si="401"/>
        <v>2008</v>
      </c>
      <c r="B1861" s="6">
        <f t="shared" si="404"/>
        <v>39801</v>
      </c>
      <c r="C1861" s="7">
        <f>MAX(SUMIFS('Filing Data'!$V:$V,'Filing Data'!$D:$D,'Benchmark Value'!$B1861),C1860)</f>
        <v>4494727460.9239721</v>
      </c>
      <c r="D1861" s="7">
        <f>SUMIFS('Filing Data'!$Z:$Z,'Filing Data'!$D:$D,'Benchmark Value'!$B1861)</f>
        <v>0</v>
      </c>
      <c r="E1861" s="16">
        <f t="shared" si="405"/>
        <v>-115500880.00911279</v>
      </c>
      <c r="F1861" s="10">
        <f>SUM(D$11:D1860)</f>
        <v>-107051256.94487154</v>
      </c>
      <c r="G1861" s="10">
        <f t="shared" si="398"/>
        <v>366</v>
      </c>
      <c r="H1861" s="7">
        <f t="shared" si="406"/>
        <v>-315576.17488828633</v>
      </c>
      <c r="I1861" s="16">
        <f>SUMIFS('Filing Data'!$X:$X,'Filing Data'!$D:$D,'Benchmark Value'!$B1861)</f>
        <v>0</v>
      </c>
      <c r="J1861" s="16">
        <f t="shared" si="402"/>
        <v>141156307.4039984</v>
      </c>
      <c r="K1861" s="10">
        <f>SUM(I$11:I1860)</f>
        <v>200197540.60438377</v>
      </c>
      <c r="L1861" s="27">
        <f t="shared" si="399"/>
        <v>366</v>
      </c>
      <c r="M1861" s="7">
        <f t="shared" si="407"/>
        <v>385672.97104917595</v>
      </c>
      <c r="N1861" s="7">
        <f>IF(ISNA(VLOOKUP(B1861,'Distribution Data'!$G:$H,2,FALSE)),0,VLOOKUP(B1861,'Distribution Data'!$G:$H,2,FALSE))</f>
        <v>0</v>
      </c>
      <c r="O1861" s="16">
        <f>IF(ISNA(INDEX($C1860:$C$3618,MATCH(TRUE,INDEX($C1860:$C$3618&lt;&gt;$C1860,0),0))), O1860, INDEX($C1860:$C$3618,MATCH(TRUE,INDEX($C1860:$C$3618&lt;&gt;$C1860,0),0)))</f>
        <v>4695347796.7622881</v>
      </c>
      <c r="P1861" s="16">
        <f t="shared" si="411"/>
        <v>4494727460.9239721</v>
      </c>
      <c r="Q1861" s="27">
        <f t="shared" si="403"/>
        <v>61</v>
      </c>
      <c r="R1861" s="7">
        <f t="shared" si="408"/>
        <v>3288857.9645625567</v>
      </c>
      <c r="S1861" s="7">
        <f t="shared" si="400"/>
        <v>2587608.8186250944</v>
      </c>
      <c r="T1861" s="5">
        <f>VLOOKUP($B1861,'Benchmark Data'!$A:$B,2,FALSE)</f>
        <v>9.65</v>
      </c>
      <c r="U1861" s="12">
        <f t="shared" si="409"/>
        <v>5.6488111264654632E-2</v>
      </c>
      <c r="V1861" s="7">
        <f t="shared" si="410"/>
        <v>2731669503.7588558</v>
      </c>
    </row>
    <row r="1862" spans="1:22" x14ac:dyDescent="0.25">
      <c r="A1862" s="5">
        <f t="shared" si="401"/>
        <v>2008</v>
      </c>
      <c r="B1862" s="6">
        <f t="shared" si="404"/>
        <v>39802</v>
      </c>
      <c r="C1862" s="7">
        <f>MAX(SUMIFS('Filing Data'!$V:$V,'Filing Data'!$D:$D,'Benchmark Value'!$B1862),C1861)</f>
        <v>4494727460.9239721</v>
      </c>
      <c r="D1862" s="7">
        <f>SUMIFS('Filing Data'!$Z:$Z,'Filing Data'!$D:$D,'Benchmark Value'!$B1862)</f>
        <v>0</v>
      </c>
      <c r="E1862" s="16">
        <f t="shared" si="405"/>
        <v>-115500880.00911279</v>
      </c>
      <c r="F1862" s="10">
        <f>SUM(D$11:D1861)</f>
        <v>-107051256.94487154</v>
      </c>
      <c r="G1862" s="10">
        <f t="shared" si="398"/>
        <v>366</v>
      </c>
      <c r="H1862" s="7">
        <f t="shared" si="406"/>
        <v>-315576.17488828633</v>
      </c>
      <c r="I1862" s="16">
        <f>SUMIFS('Filing Data'!$X:$X,'Filing Data'!$D:$D,'Benchmark Value'!$B1862)</f>
        <v>0</v>
      </c>
      <c r="J1862" s="16">
        <f t="shared" si="402"/>
        <v>141156307.4039984</v>
      </c>
      <c r="K1862" s="10">
        <f>SUM(I$11:I1861)</f>
        <v>200197540.60438377</v>
      </c>
      <c r="L1862" s="27">
        <f t="shared" si="399"/>
        <v>366</v>
      </c>
      <c r="M1862" s="7">
        <f t="shared" si="407"/>
        <v>385672.97104917595</v>
      </c>
      <c r="N1862" s="7">
        <f>IF(ISNA(VLOOKUP(B1862,'Distribution Data'!$G:$H,2,FALSE)),0,VLOOKUP(B1862,'Distribution Data'!$G:$H,2,FALSE))</f>
        <v>0</v>
      </c>
      <c r="O1862" s="16">
        <f>IF(ISNA(INDEX($C1861:$C$3618,MATCH(TRUE,INDEX($C1861:$C$3618&lt;&gt;$C1861,0),0))), O1861, INDEX($C1861:$C$3618,MATCH(TRUE,INDEX($C1861:$C$3618&lt;&gt;$C1861,0),0)))</f>
        <v>4695347796.7622881</v>
      </c>
      <c r="P1862" s="16">
        <f t="shared" si="411"/>
        <v>4494727460.9239721</v>
      </c>
      <c r="Q1862" s="27">
        <f t="shared" si="403"/>
        <v>61</v>
      </c>
      <c r="R1862" s="7">
        <f t="shared" si="408"/>
        <v>3288857.9645625567</v>
      </c>
      <c r="S1862" s="7">
        <f t="shared" si="400"/>
        <v>2587608.8186250944</v>
      </c>
      <c r="T1862" s="5">
        <f>VLOOKUP($B1862,'Benchmark Data'!$A:$B,2,FALSE)</f>
        <v>9.65</v>
      </c>
      <c r="U1862" s="12">
        <f t="shared" si="409"/>
        <v>0</v>
      </c>
      <c r="V1862" s="7">
        <f t="shared" si="410"/>
        <v>2734257112.5774808</v>
      </c>
    </row>
    <row r="1863" spans="1:22" x14ac:dyDescent="0.25">
      <c r="A1863" s="5">
        <f t="shared" si="401"/>
        <v>2008</v>
      </c>
      <c r="B1863" s="6">
        <f t="shared" si="404"/>
        <v>39803</v>
      </c>
      <c r="C1863" s="7">
        <f>MAX(SUMIFS('Filing Data'!$V:$V,'Filing Data'!$D:$D,'Benchmark Value'!$B1863),C1862)</f>
        <v>4494727460.9239721</v>
      </c>
      <c r="D1863" s="7">
        <f>SUMIFS('Filing Data'!$Z:$Z,'Filing Data'!$D:$D,'Benchmark Value'!$B1863)</f>
        <v>0</v>
      </c>
      <c r="E1863" s="16">
        <f t="shared" si="405"/>
        <v>-115500880.00911279</v>
      </c>
      <c r="F1863" s="10">
        <f>SUM(D$11:D1862)</f>
        <v>-107051256.94487154</v>
      </c>
      <c r="G1863" s="10">
        <f t="shared" si="398"/>
        <v>366</v>
      </c>
      <c r="H1863" s="7">
        <f t="shared" si="406"/>
        <v>-315576.17488828633</v>
      </c>
      <c r="I1863" s="16">
        <f>SUMIFS('Filing Data'!$X:$X,'Filing Data'!$D:$D,'Benchmark Value'!$B1863)</f>
        <v>0</v>
      </c>
      <c r="J1863" s="16">
        <f t="shared" si="402"/>
        <v>141156307.4039984</v>
      </c>
      <c r="K1863" s="10">
        <f>SUM(I$11:I1862)</f>
        <v>200197540.60438377</v>
      </c>
      <c r="L1863" s="27">
        <f t="shared" si="399"/>
        <v>366</v>
      </c>
      <c r="M1863" s="7">
        <f t="shared" si="407"/>
        <v>385672.97104917595</v>
      </c>
      <c r="N1863" s="7">
        <f>IF(ISNA(VLOOKUP(B1863,'Distribution Data'!$G:$H,2,FALSE)),0,VLOOKUP(B1863,'Distribution Data'!$G:$H,2,FALSE))</f>
        <v>0</v>
      </c>
      <c r="O1863" s="16">
        <f>IF(ISNA(INDEX($C1862:$C$3618,MATCH(TRUE,INDEX($C1862:$C$3618&lt;&gt;$C1862,0),0))), O1862, INDEX($C1862:$C$3618,MATCH(TRUE,INDEX($C1862:$C$3618&lt;&gt;$C1862,0),0)))</f>
        <v>4695347796.7622881</v>
      </c>
      <c r="P1863" s="16">
        <f t="shared" si="411"/>
        <v>4494727460.9239721</v>
      </c>
      <c r="Q1863" s="27">
        <f t="shared" si="403"/>
        <v>61</v>
      </c>
      <c r="R1863" s="7">
        <f t="shared" si="408"/>
        <v>3288857.9645625567</v>
      </c>
      <c r="S1863" s="7">
        <f t="shared" si="400"/>
        <v>2587608.8186250944</v>
      </c>
      <c r="T1863" s="5">
        <f>VLOOKUP($B1863,'Benchmark Data'!$A:$B,2,FALSE)</f>
        <v>9.65</v>
      </c>
      <c r="U1863" s="12">
        <f t="shared" si="409"/>
        <v>0</v>
      </c>
      <c r="V1863" s="7">
        <f t="shared" si="410"/>
        <v>2736844721.3961058</v>
      </c>
    </row>
    <row r="1864" spans="1:22" x14ac:dyDescent="0.25">
      <c r="A1864" s="5">
        <f t="shared" si="401"/>
        <v>2008</v>
      </c>
      <c r="B1864" s="6">
        <f t="shared" si="404"/>
        <v>39804</v>
      </c>
      <c r="C1864" s="7">
        <f>MAX(SUMIFS('Filing Data'!$V:$V,'Filing Data'!$D:$D,'Benchmark Value'!$B1864),C1863)</f>
        <v>4494727460.9239721</v>
      </c>
      <c r="D1864" s="7">
        <f>SUMIFS('Filing Data'!$Z:$Z,'Filing Data'!$D:$D,'Benchmark Value'!$B1864)</f>
        <v>0</v>
      </c>
      <c r="E1864" s="16">
        <f t="shared" si="405"/>
        <v>-115500880.00911279</v>
      </c>
      <c r="F1864" s="10">
        <f>SUM(D$11:D1863)</f>
        <v>-107051256.94487154</v>
      </c>
      <c r="G1864" s="10">
        <f t="shared" si="398"/>
        <v>366</v>
      </c>
      <c r="H1864" s="7">
        <f t="shared" si="406"/>
        <v>-315576.17488828633</v>
      </c>
      <c r="I1864" s="16">
        <f>SUMIFS('Filing Data'!$X:$X,'Filing Data'!$D:$D,'Benchmark Value'!$B1864)</f>
        <v>0</v>
      </c>
      <c r="J1864" s="16">
        <f t="shared" si="402"/>
        <v>141156307.4039984</v>
      </c>
      <c r="K1864" s="10">
        <f>SUM(I$11:I1863)</f>
        <v>200197540.60438377</v>
      </c>
      <c r="L1864" s="27">
        <f t="shared" si="399"/>
        <v>366</v>
      </c>
      <c r="M1864" s="7">
        <f t="shared" si="407"/>
        <v>385672.97104917595</v>
      </c>
      <c r="N1864" s="7">
        <f>IF(ISNA(VLOOKUP(B1864,'Distribution Data'!$G:$H,2,FALSE)),0,VLOOKUP(B1864,'Distribution Data'!$G:$H,2,FALSE))</f>
        <v>0</v>
      </c>
      <c r="O1864" s="16">
        <f>IF(ISNA(INDEX($C1863:$C$3618,MATCH(TRUE,INDEX($C1863:$C$3618&lt;&gt;$C1863,0),0))), O1863, INDEX($C1863:$C$3618,MATCH(TRUE,INDEX($C1863:$C$3618&lt;&gt;$C1863,0),0)))</f>
        <v>4695347796.7622881</v>
      </c>
      <c r="P1864" s="16">
        <f t="shared" si="411"/>
        <v>4494727460.9239721</v>
      </c>
      <c r="Q1864" s="27">
        <f t="shared" si="403"/>
        <v>61</v>
      </c>
      <c r="R1864" s="7">
        <f t="shared" si="408"/>
        <v>3288857.9645625567</v>
      </c>
      <c r="S1864" s="7">
        <f t="shared" si="400"/>
        <v>2587608.8186250944</v>
      </c>
      <c r="T1864" s="5">
        <f>VLOOKUP($B1864,'Benchmark Data'!$A:$B,2,FALSE)</f>
        <v>9.35</v>
      </c>
      <c r="U1864" s="12">
        <f t="shared" si="409"/>
        <v>-3.1581572050299045E-2</v>
      </c>
      <c r="V1864" s="7">
        <f t="shared" si="410"/>
        <v>2654349074.6272869</v>
      </c>
    </row>
    <row r="1865" spans="1:22" x14ac:dyDescent="0.25">
      <c r="A1865" s="5">
        <f t="shared" si="401"/>
        <v>2008</v>
      </c>
      <c r="B1865" s="6">
        <f t="shared" si="404"/>
        <v>39805</v>
      </c>
      <c r="C1865" s="7">
        <f>MAX(SUMIFS('Filing Data'!$V:$V,'Filing Data'!$D:$D,'Benchmark Value'!$B1865),C1864)</f>
        <v>4494727460.9239721</v>
      </c>
      <c r="D1865" s="7">
        <f>SUMIFS('Filing Data'!$Z:$Z,'Filing Data'!$D:$D,'Benchmark Value'!$B1865)</f>
        <v>0</v>
      </c>
      <c r="E1865" s="16">
        <f t="shared" si="405"/>
        <v>-115500880.00911279</v>
      </c>
      <c r="F1865" s="10">
        <f>SUM(D$11:D1864)</f>
        <v>-107051256.94487154</v>
      </c>
      <c r="G1865" s="10">
        <f t="shared" si="398"/>
        <v>366</v>
      </c>
      <c r="H1865" s="7">
        <f t="shared" si="406"/>
        <v>-315576.17488828633</v>
      </c>
      <c r="I1865" s="16">
        <f>SUMIFS('Filing Data'!$X:$X,'Filing Data'!$D:$D,'Benchmark Value'!$B1865)</f>
        <v>0</v>
      </c>
      <c r="J1865" s="16">
        <f t="shared" si="402"/>
        <v>141156307.4039984</v>
      </c>
      <c r="K1865" s="10">
        <f>SUM(I$11:I1864)</f>
        <v>200197540.60438377</v>
      </c>
      <c r="L1865" s="27">
        <f t="shared" si="399"/>
        <v>366</v>
      </c>
      <c r="M1865" s="7">
        <f t="shared" si="407"/>
        <v>385672.97104917595</v>
      </c>
      <c r="N1865" s="7">
        <f>IF(ISNA(VLOOKUP(B1865,'Distribution Data'!$G:$H,2,FALSE)),0,VLOOKUP(B1865,'Distribution Data'!$G:$H,2,FALSE))</f>
        <v>0</v>
      </c>
      <c r="O1865" s="16">
        <f>IF(ISNA(INDEX($C1864:$C$3618,MATCH(TRUE,INDEX($C1864:$C$3618&lt;&gt;$C1864,0),0))), O1864, INDEX($C1864:$C$3618,MATCH(TRUE,INDEX($C1864:$C$3618&lt;&gt;$C1864,0),0)))</f>
        <v>4695347796.7622881</v>
      </c>
      <c r="P1865" s="16">
        <f t="shared" si="411"/>
        <v>4494727460.9239721</v>
      </c>
      <c r="Q1865" s="27">
        <f t="shared" si="403"/>
        <v>61</v>
      </c>
      <c r="R1865" s="7">
        <f t="shared" si="408"/>
        <v>3288857.9645625567</v>
      </c>
      <c r="S1865" s="7">
        <f t="shared" si="400"/>
        <v>2587608.8186250944</v>
      </c>
      <c r="T1865" s="5">
        <f>VLOOKUP($B1865,'Benchmark Data'!$A:$B,2,FALSE)</f>
        <v>9.32</v>
      </c>
      <c r="U1865" s="12">
        <f t="shared" si="409"/>
        <v>-3.2137146030957833E-3</v>
      </c>
      <c r="V1865" s="7">
        <f t="shared" si="410"/>
        <v>2648420055.3989797</v>
      </c>
    </row>
    <row r="1866" spans="1:22" x14ac:dyDescent="0.25">
      <c r="A1866" s="5">
        <f t="shared" si="401"/>
        <v>2008</v>
      </c>
      <c r="B1866" s="6">
        <f t="shared" si="404"/>
        <v>39806</v>
      </c>
      <c r="C1866" s="7">
        <f>MAX(SUMIFS('Filing Data'!$V:$V,'Filing Data'!$D:$D,'Benchmark Value'!$B1866),C1865)</f>
        <v>4494727460.9239721</v>
      </c>
      <c r="D1866" s="7">
        <f>SUMIFS('Filing Data'!$Z:$Z,'Filing Data'!$D:$D,'Benchmark Value'!$B1866)</f>
        <v>0</v>
      </c>
      <c r="E1866" s="16">
        <f t="shared" si="405"/>
        <v>-115500880.00911279</v>
      </c>
      <c r="F1866" s="10">
        <f>SUM(D$11:D1865)</f>
        <v>-107051256.94487154</v>
      </c>
      <c r="G1866" s="10">
        <f t="shared" si="398"/>
        <v>366</v>
      </c>
      <c r="H1866" s="7">
        <f t="shared" si="406"/>
        <v>-315576.17488828633</v>
      </c>
      <c r="I1866" s="16">
        <f>SUMIFS('Filing Data'!$X:$X,'Filing Data'!$D:$D,'Benchmark Value'!$B1866)</f>
        <v>0</v>
      </c>
      <c r="J1866" s="16">
        <f t="shared" si="402"/>
        <v>141156307.4039984</v>
      </c>
      <c r="K1866" s="10">
        <f>SUM(I$11:I1865)</f>
        <v>200197540.60438377</v>
      </c>
      <c r="L1866" s="27">
        <f t="shared" si="399"/>
        <v>366</v>
      </c>
      <c r="M1866" s="7">
        <f t="shared" si="407"/>
        <v>385672.97104917595</v>
      </c>
      <c r="N1866" s="7">
        <f>IF(ISNA(VLOOKUP(B1866,'Distribution Data'!$G:$H,2,FALSE)),0,VLOOKUP(B1866,'Distribution Data'!$G:$H,2,FALSE))</f>
        <v>0</v>
      </c>
      <c r="O1866" s="16">
        <f>IF(ISNA(INDEX($C1865:$C$3618,MATCH(TRUE,INDEX($C1865:$C$3618&lt;&gt;$C1865,0),0))), O1865, INDEX($C1865:$C$3618,MATCH(TRUE,INDEX($C1865:$C$3618&lt;&gt;$C1865,0),0)))</f>
        <v>4695347796.7622881</v>
      </c>
      <c r="P1866" s="16">
        <f t="shared" si="411"/>
        <v>4494727460.9239721</v>
      </c>
      <c r="Q1866" s="27">
        <f t="shared" si="403"/>
        <v>61</v>
      </c>
      <c r="R1866" s="7">
        <f t="shared" si="408"/>
        <v>3288857.9645625567</v>
      </c>
      <c r="S1866" s="7">
        <f t="shared" si="400"/>
        <v>2587608.8186250944</v>
      </c>
      <c r="T1866" s="5">
        <f>VLOOKUP($B1866,'Benchmark Data'!$A:$B,2,FALSE)</f>
        <v>9.4</v>
      </c>
      <c r="U1866" s="12">
        <f t="shared" si="409"/>
        <v>8.5470605784583476E-3</v>
      </c>
      <c r="V1866" s="7">
        <f t="shared" si="410"/>
        <v>2673740883.5772524</v>
      </c>
    </row>
    <row r="1867" spans="1:22" x14ac:dyDescent="0.25">
      <c r="A1867" s="5">
        <f t="shared" si="401"/>
        <v>2008</v>
      </c>
      <c r="B1867" s="6">
        <f t="shared" si="404"/>
        <v>39807</v>
      </c>
      <c r="C1867" s="7">
        <f>MAX(SUMIFS('Filing Data'!$V:$V,'Filing Data'!$D:$D,'Benchmark Value'!$B1867),C1866)</f>
        <v>4494727460.9239721</v>
      </c>
      <c r="D1867" s="7">
        <f>SUMIFS('Filing Data'!$Z:$Z,'Filing Data'!$D:$D,'Benchmark Value'!$B1867)</f>
        <v>0</v>
      </c>
      <c r="E1867" s="16">
        <f t="shared" si="405"/>
        <v>-115500880.00911279</v>
      </c>
      <c r="F1867" s="10">
        <f>SUM(D$11:D1866)</f>
        <v>-107051256.94487154</v>
      </c>
      <c r="G1867" s="10">
        <f t="shared" ref="G1867:G1930" si="412">COUNTIFS(F$11:F$3618,F1867,A$11:A$3618,YEAR(B1867))</f>
        <v>366</v>
      </c>
      <c r="H1867" s="7">
        <f t="shared" si="406"/>
        <v>-315576.17488828633</v>
      </c>
      <c r="I1867" s="16">
        <f>SUMIFS('Filing Data'!$X:$X,'Filing Data'!$D:$D,'Benchmark Value'!$B1867)</f>
        <v>0</v>
      </c>
      <c r="J1867" s="16">
        <f t="shared" si="402"/>
        <v>141156307.4039984</v>
      </c>
      <c r="K1867" s="10">
        <f>SUM(I$11:I1866)</f>
        <v>200197540.60438377</v>
      </c>
      <c r="L1867" s="27">
        <f t="shared" ref="L1867:L1930" si="413">COUNTIFS(K$11:K$3618,K1867,A$11:A$3618,YEAR(B1867))</f>
        <v>366</v>
      </c>
      <c r="M1867" s="7">
        <f t="shared" si="407"/>
        <v>385672.97104917595</v>
      </c>
      <c r="N1867" s="7">
        <f>IF(ISNA(VLOOKUP(B1867,'Distribution Data'!$G:$H,2,FALSE)),0,VLOOKUP(B1867,'Distribution Data'!$G:$H,2,FALSE))</f>
        <v>0</v>
      </c>
      <c r="O1867" s="16">
        <f>IF(ISNA(INDEX($C1866:$C$3618,MATCH(TRUE,INDEX($C1866:$C$3618&lt;&gt;$C1866,0),0))), O1866, INDEX($C1866:$C$3618,MATCH(TRUE,INDEX($C1866:$C$3618&lt;&gt;$C1866,0),0)))</f>
        <v>4695347796.7622881</v>
      </c>
      <c r="P1867" s="16">
        <f t="shared" si="411"/>
        <v>4494727460.9239721</v>
      </c>
      <c r="Q1867" s="27">
        <f t="shared" si="403"/>
        <v>61</v>
      </c>
      <c r="R1867" s="7">
        <f t="shared" si="408"/>
        <v>3288857.9645625567</v>
      </c>
      <c r="S1867" s="7">
        <f t="shared" ref="S1867:S1930" si="414">IF(AND($E$3&lt;&gt;"Y",$E$4&lt;&gt;"Y"),R1867-N1867+H1867, IF(AND($E$3="Y",$E$4="Y"), R1867-N1867-M1867, IF($E$4="Y", R1867-N1867-M1867+H1867, IF($E$3="Y", R1867-N1867, R1867-N1867))))</f>
        <v>2587608.8186250944</v>
      </c>
      <c r="T1867" s="5">
        <f>VLOOKUP($B1867,'Benchmark Data'!$A:$B,2,FALSE)</f>
        <v>9.4</v>
      </c>
      <c r="U1867" s="12">
        <f t="shared" si="409"/>
        <v>0</v>
      </c>
      <c r="V1867" s="7">
        <f t="shared" si="410"/>
        <v>2676328492.3958774</v>
      </c>
    </row>
    <row r="1868" spans="1:22" x14ac:dyDescent="0.25">
      <c r="A1868" s="5">
        <f t="shared" ref="A1868:A1931" si="415">YEAR(B1868)</f>
        <v>2008</v>
      </c>
      <c r="B1868" s="6">
        <f t="shared" si="404"/>
        <v>39808</v>
      </c>
      <c r="C1868" s="7">
        <f>MAX(SUMIFS('Filing Data'!$V:$V,'Filing Data'!$D:$D,'Benchmark Value'!$B1868),C1867)</f>
        <v>4494727460.9239721</v>
      </c>
      <c r="D1868" s="7">
        <f>SUMIFS('Filing Data'!$Z:$Z,'Filing Data'!$D:$D,'Benchmark Value'!$B1868)</f>
        <v>0</v>
      </c>
      <c r="E1868" s="16">
        <f t="shared" si="405"/>
        <v>-115500880.00911279</v>
      </c>
      <c r="F1868" s="10">
        <f>SUM(D$11:D1867)</f>
        <v>-107051256.94487154</v>
      </c>
      <c r="G1868" s="10">
        <f t="shared" si="412"/>
        <v>366</v>
      </c>
      <c r="H1868" s="7">
        <f t="shared" si="406"/>
        <v>-315576.17488828633</v>
      </c>
      <c r="I1868" s="16">
        <f>SUMIFS('Filing Data'!$X:$X,'Filing Data'!$D:$D,'Benchmark Value'!$B1868)</f>
        <v>0</v>
      </c>
      <c r="J1868" s="16">
        <f t="shared" ref="J1868:J1931" si="416">IF(I1868&lt;&gt;0,J1867,IF(ISNA(INDEX($I1868:$I2232,MATCH(TRUE,INDEX($I1868:$I2232&lt;&gt;$I1868,0),0))),0,INDEX($I1868:$I2232,MATCH(TRUE,INDEX($I1868:$I2232&lt;&gt;$I1868,0),0))))</f>
        <v>141156307.4039984</v>
      </c>
      <c r="K1868" s="10">
        <f>SUM(I$11:I1867)</f>
        <v>200197540.60438377</v>
      </c>
      <c r="L1868" s="27">
        <f t="shared" si="413"/>
        <v>366</v>
      </c>
      <c r="M1868" s="7">
        <f t="shared" si="407"/>
        <v>385672.97104917595</v>
      </c>
      <c r="N1868" s="7">
        <f>IF(ISNA(VLOOKUP(B1868,'Distribution Data'!$G:$H,2,FALSE)),0,VLOOKUP(B1868,'Distribution Data'!$G:$H,2,FALSE))</f>
        <v>0</v>
      </c>
      <c r="O1868" s="16">
        <f>IF(ISNA(INDEX($C1867:$C$3618,MATCH(TRUE,INDEX($C1867:$C$3618&lt;&gt;$C1867,0),0))), O1867, INDEX($C1867:$C$3618,MATCH(TRUE,INDEX($C1867:$C$3618&lt;&gt;$C1867,0),0)))</f>
        <v>4695347796.7622881</v>
      </c>
      <c r="P1868" s="16">
        <f t="shared" si="411"/>
        <v>4494727460.9239721</v>
      </c>
      <c r="Q1868" s="27">
        <f t="shared" ref="Q1868:Q1931" si="417">MATCH($O1868,$C$11:$C$3618,0)-MATCH($C1867,$C$11:$C$3618,0)</f>
        <v>61</v>
      </c>
      <c r="R1868" s="7">
        <f t="shared" si="408"/>
        <v>3288857.9645625567</v>
      </c>
      <c r="S1868" s="7">
        <f t="shared" si="414"/>
        <v>2587608.8186250944</v>
      </c>
      <c r="T1868" s="5">
        <f>VLOOKUP($B1868,'Benchmark Data'!$A:$B,2,FALSE)</f>
        <v>9.5</v>
      </c>
      <c r="U1868" s="12">
        <f t="shared" si="409"/>
        <v>1.0582109330537008E-2</v>
      </c>
      <c r="V1868" s="7">
        <f t="shared" si="410"/>
        <v>2707387680.9208417</v>
      </c>
    </row>
    <row r="1869" spans="1:22" x14ac:dyDescent="0.25">
      <c r="A1869" s="5">
        <f t="shared" si="415"/>
        <v>2008</v>
      </c>
      <c r="B1869" s="6">
        <f t="shared" ref="B1869:B1932" si="418">B1868+1</f>
        <v>39809</v>
      </c>
      <c r="C1869" s="7">
        <f>MAX(SUMIFS('Filing Data'!$V:$V,'Filing Data'!$D:$D,'Benchmark Value'!$B1869),C1868)</f>
        <v>4494727460.9239721</v>
      </c>
      <c r="D1869" s="7">
        <f>SUMIFS('Filing Data'!$Z:$Z,'Filing Data'!$D:$D,'Benchmark Value'!$B1869)</f>
        <v>0</v>
      </c>
      <c r="E1869" s="16">
        <f t="shared" ref="E1869:E1932" si="419">IF(D1869&lt;&gt;0,E1868,IF(ISNA(INDEX($D1869:$D2233,MATCH(TRUE,INDEX($D1869:$D2233&lt;&gt;$D1869,0),0))),0,INDEX($D1869:$D2233,MATCH(TRUE,INDEX($D1869:$D2233&lt;&gt;$D1869,0),0))))</f>
        <v>-115500880.00911279</v>
      </c>
      <c r="F1869" s="10">
        <f>SUM(D$11:D1868)</f>
        <v>-107051256.94487154</v>
      </c>
      <c r="G1869" s="10">
        <f t="shared" si="412"/>
        <v>366</v>
      </c>
      <c r="H1869" s="7">
        <f t="shared" ref="H1869:H1932" si="420">E1869/G1869</f>
        <v>-315576.17488828633</v>
      </c>
      <c r="I1869" s="16">
        <f>SUMIFS('Filing Data'!$X:$X,'Filing Data'!$D:$D,'Benchmark Value'!$B1869)</f>
        <v>0</v>
      </c>
      <c r="J1869" s="16">
        <f t="shared" si="416"/>
        <v>141156307.4039984</v>
      </c>
      <c r="K1869" s="10">
        <f>SUM(I$11:I1868)</f>
        <v>200197540.60438377</v>
      </c>
      <c r="L1869" s="27">
        <f t="shared" si="413"/>
        <v>366</v>
      </c>
      <c r="M1869" s="7">
        <f t="shared" ref="M1869:M1932" si="421">J1869/L1869</f>
        <v>385672.97104917595</v>
      </c>
      <c r="N1869" s="7">
        <f>IF(ISNA(VLOOKUP(B1869,'Distribution Data'!$G:$H,2,FALSE)),0,VLOOKUP(B1869,'Distribution Data'!$G:$H,2,FALSE))</f>
        <v>0</v>
      </c>
      <c r="O1869" s="16">
        <f>IF(ISNA(INDEX($C1868:$C$3618,MATCH(TRUE,INDEX($C1868:$C$3618&lt;&gt;$C1868,0),0))), O1868, INDEX($C1868:$C$3618,MATCH(TRUE,INDEX($C1868:$C$3618&lt;&gt;$C1868,0),0)))</f>
        <v>4695347796.7622881</v>
      </c>
      <c r="P1869" s="16">
        <f t="shared" si="411"/>
        <v>4494727460.9239721</v>
      </c>
      <c r="Q1869" s="27">
        <f t="shared" si="417"/>
        <v>61</v>
      </c>
      <c r="R1869" s="7">
        <f t="shared" ref="R1869:R1932" si="422">IF(Q1869=0, 0, (O1869-P1869)/Q1869)</f>
        <v>3288857.9645625567</v>
      </c>
      <c r="S1869" s="7">
        <f t="shared" si="414"/>
        <v>2587608.8186250944</v>
      </c>
      <c r="T1869" s="5">
        <f>VLOOKUP($B1869,'Benchmark Data'!$A:$B,2,FALSE)</f>
        <v>9.5</v>
      </c>
      <c r="U1869" s="12">
        <f t="shared" ref="U1869:U1932" si="423">LN(T1869/T1868)</f>
        <v>0</v>
      </c>
      <c r="V1869" s="7">
        <f t="shared" ref="V1869:V1932" si="424">V1868*EXP($U1869)+$S1869</f>
        <v>2709975289.7394667</v>
      </c>
    </row>
    <row r="1870" spans="1:22" x14ac:dyDescent="0.25">
      <c r="A1870" s="5">
        <f t="shared" si="415"/>
        <v>2008</v>
      </c>
      <c r="B1870" s="6">
        <f t="shared" si="418"/>
        <v>39810</v>
      </c>
      <c r="C1870" s="7">
        <f>MAX(SUMIFS('Filing Data'!$V:$V,'Filing Data'!$D:$D,'Benchmark Value'!$B1870),C1869)</f>
        <v>4494727460.9239721</v>
      </c>
      <c r="D1870" s="7">
        <f>SUMIFS('Filing Data'!$Z:$Z,'Filing Data'!$D:$D,'Benchmark Value'!$B1870)</f>
        <v>0</v>
      </c>
      <c r="E1870" s="16">
        <f t="shared" si="419"/>
        <v>-115500880.00911279</v>
      </c>
      <c r="F1870" s="10">
        <f>SUM(D$11:D1869)</f>
        <v>-107051256.94487154</v>
      </c>
      <c r="G1870" s="10">
        <f t="shared" si="412"/>
        <v>366</v>
      </c>
      <c r="H1870" s="7">
        <f t="shared" si="420"/>
        <v>-315576.17488828633</v>
      </c>
      <c r="I1870" s="16">
        <f>SUMIFS('Filing Data'!$X:$X,'Filing Data'!$D:$D,'Benchmark Value'!$B1870)</f>
        <v>0</v>
      </c>
      <c r="J1870" s="16">
        <f t="shared" si="416"/>
        <v>141156307.4039984</v>
      </c>
      <c r="K1870" s="10">
        <f>SUM(I$11:I1869)</f>
        <v>200197540.60438377</v>
      </c>
      <c r="L1870" s="27">
        <f t="shared" si="413"/>
        <v>366</v>
      </c>
      <c r="M1870" s="7">
        <f t="shared" si="421"/>
        <v>385672.97104917595</v>
      </c>
      <c r="N1870" s="7">
        <f>IF(ISNA(VLOOKUP(B1870,'Distribution Data'!$G:$H,2,FALSE)),0,VLOOKUP(B1870,'Distribution Data'!$G:$H,2,FALSE))</f>
        <v>0</v>
      </c>
      <c r="O1870" s="16">
        <f>IF(ISNA(INDEX($C1869:$C$3618,MATCH(TRUE,INDEX($C1869:$C$3618&lt;&gt;$C1869,0),0))), O1869, INDEX($C1869:$C$3618,MATCH(TRUE,INDEX($C1869:$C$3618&lt;&gt;$C1869,0),0)))</f>
        <v>4695347796.7622881</v>
      </c>
      <c r="P1870" s="16">
        <f t="shared" si="411"/>
        <v>4494727460.9239721</v>
      </c>
      <c r="Q1870" s="27">
        <f t="shared" si="417"/>
        <v>61</v>
      </c>
      <c r="R1870" s="7">
        <f t="shared" si="422"/>
        <v>3288857.9645625567</v>
      </c>
      <c r="S1870" s="7">
        <f t="shared" si="414"/>
        <v>2587608.8186250944</v>
      </c>
      <c r="T1870" s="5">
        <f>VLOOKUP($B1870,'Benchmark Data'!$A:$B,2,FALSE)</f>
        <v>9.5</v>
      </c>
      <c r="U1870" s="12">
        <f t="shared" si="423"/>
        <v>0</v>
      </c>
      <c r="V1870" s="7">
        <f t="shared" si="424"/>
        <v>2712562898.5580916</v>
      </c>
    </row>
    <row r="1871" spans="1:22" x14ac:dyDescent="0.25">
      <c r="A1871" s="5">
        <f t="shared" si="415"/>
        <v>2008</v>
      </c>
      <c r="B1871" s="6">
        <f t="shared" si="418"/>
        <v>39811</v>
      </c>
      <c r="C1871" s="7">
        <f>MAX(SUMIFS('Filing Data'!$V:$V,'Filing Data'!$D:$D,'Benchmark Value'!$B1871),C1870)</f>
        <v>4494727460.9239721</v>
      </c>
      <c r="D1871" s="7">
        <f>SUMIFS('Filing Data'!$Z:$Z,'Filing Data'!$D:$D,'Benchmark Value'!$B1871)</f>
        <v>0</v>
      </c>
      <c r="E1871" s="16">
        <f t="shared" si="419"/>
        <v>-115500880.00911279</v>
      </c>
      <c r="F1871" s="10">
        <f>SUM(D$11:D1870)</f>
        <v>-107051256.94487154</v>
      </c>
      <c r="G1871" s="10">
        <f t="shared" si="412"/>
        <v>366</v>
      </c>
      <c r="H1871" s="7">
        <f t="shared" si="420"/>
        <v>-315576.17488828633</v>
      </c>
      <c r="I1871" s="16">
        <f>SUMIFS('Filing Data'!$X:$X,'Filing Data'!$D:$D,'Benchmark Value'!$B1871)</f>
        <v>0</v>
      </c>
      <c r="J1871" s="16">
        <f t="shared" si="416"/>
        <v>141156307.4039984</v>
      </c>
      <c r="K1871" s="10">
        <f>SUM(I$11:I1870)</f>
        <v>200197540.60438377</v>
      </c>
      <c r="L1871" s="27">
        <f t="shared" si="413"/>
        <v>366</v>
      </c>
      <c r="M1871" s="7">
        <f t="shared" si="421"/>
        <v>385672.97104917595</v>
      </c>
      <c r="N1871" s="7">
        <f>IF(ISNA(VLOOKUP(B1871,'Distribution Data'!$G:$H,2,FALSE)),0,VLOOKUP(B1871,'Distribution Data'!$G:$H,2,FALSE))</f>
        <v>0</v>
      </c>
      <c r="O1871" s="16">
        <f>IF(ISNA(INDEX($C1870:$C$3618,MATCH(TRUE,INDEX($C1870:$C$3618&lt;&gt;$C1870,0),0))), O1870, INDEX($C1870:$C$3618,MATCH(TRUE,INDEX($C1870:$C$3618&lt;&gt;$C1870,0),0)))</f>
        <v>4695347796.7622881</v>
      </c>
      <c r="P1871" s="16">
        <f t="shared" si="411"/>
        <v>4494727460.9239721</v>
      </c>
      <c r="Q1871" s="27">
        <f t="shared" si="417"/>
        <v>61</v>
      </c>
      <c r="R1871" s="7">
        <f t="shared" si="422"/>
        <v>3288857.9645625567</v>
      </c>
      <c r="S1871" s="7">
        <f t="shared" si="414"/>
        <v>2587608.8186250944</v>
      </c>
      <c r="T1871" s="5">
        <f>VLOOKUP($B1871,'Benchmark Data'!$A:$B,2,FALSE)</f>
        <v>8.99</v>
      </c>
      <c r="U1871" s="12">
        <f t="shared" si="423"/>
        <v>-5.5178950122966232E-2</v>
      </c>
      <c r="V1871" s="7">
        <f t="shared" si="424"/>
        <v>2569528709.6646504</v>
      </c>
    </row>
    <row r="1872" spans="1:22" x14ac:dyDescent="0.25">
      <c r="A1872" s="5">
        <f t="shared" si="415"/>
        <v>2008</v>
      </c>
      <c r="B1872" s="6">
        <f t="shared" si="418"/>
        <v>39812</v>
      </c>
      <c r="C1872" s="7">
        <f>MAX(SUMIFS('Filing Data'!$V:$V,'Filing Data'!$D:$D,'Benchmark Value'!$B1872),C1871)</f>
        <v>4494727460.9239721</v>
      </c>
      <c r="D1872" s="7">
        <f>SUMIFS('Filing Data'!$Z:$Z,'Filing Data'!$D:$D,'Benchmark Value'!$B1872)</f>
        <v>0</v>
      </c>
      <c r="E1872" s="16">
        <f t="shared" si="419"/>
        <v>-115500880.00911279</v>
      </c>
      <c r="F1872" s="10">
        <f>SUM(D$11:D1871)</f>
        <v>-107051256.94487154</v>
      </c>
      <c r="G1872" s="10">
        <f t="shared" si="412"/>
        <v>366</v>
      </c>
      <c r="H1872" s="7">
        <f t="shared" si="420"/>
        <v>-315576.17488828633</v>
      </c>
      <c r="I1872" s="16">
        <f>SUMIFS('Filing Data'!$X:$X,'Filing Data'!$D:$D,'Benchmark Value'!$B1872)</f>
        <v>0</v>
      </c>
      <c r="J1872" s="16">
        <f t="shared" si="416"/>
        <v>141156307.4039984</v>
      </c>
      <c r="K1872" s="10">
        <f>SUM(I$11:I1871)</f>
        <v>200197540.60438377</v>
      </c>
      <c r="L1872" s="27">
        <f t="shared" si="413"/>
        <v>366</v>
      </c>
      <c r="M1872" s="7">
        <f t="shared" si="421"/>
        <v>385672.97104917595</v>
      </c>
      <c r="N1872" s="7">
        <f>IF(ISNA(VLOOKUP(B1872,'Distribution Data'!$G:$H,2,FALSE)),0,VLOOKUP(B1872,'Distribution Data'!$G:$H,2,FALSE))</f>
        <v>0</v>
      </c>
      <c r="O1872" s="16">
        <f>IF(ISNA(INDEX($C1871:$C$3618,MATCH(TRUE,INDEX($C1871:$C$3618&lt;&gt;$C1871,0),0))), O1871, INDEX($C1871:$C$3618,MATCH(TRUE,INDEX($C1871:$C$3618&lt;&gt;$C1871,0),0)))</f>
        <v>4695347796.7622881</v>
      </c>
      <c r="P1872" s="16">
        <f t="shared" si="411"/>
        <v>4494727460.9239721</v>
      </c>
      <c r="Q1872" s="27">
        <f t="shared" si="417"/>
        <v>61</v>
      </c>
      <c r="R1872" s="7">
        <f t="shared" si="422"/>
        <v>3288857.9645625567</v>
      </c>
      <c r="S1872" s="7">
        <f t="shared" si="414"/>
        <v>2587608.8186250944</v>
      </c>
      <c r="T1872" s="5">
        <f>VLOOKUP($B1872,'Benchmark Data'!$A:$B,2,FALSE)</f>
        <v>9.41</v>
      </c>
      <c r="U1872" s="12">
        <f t="shared" si="423"/>
        <v>4.5660105113759411E-2</v>
      </c>
      <c r="V1872" s="7">
        <f t="shared" si="424"/>
        <v>2692161041.2929702</v>
      </c>
    </row>
    <row r="1873" spans="1:22" x14ac:dyDescent="0.25">
      <c r="A1873" s="5">
        <f t="shared" si="415"/>
        <v>2008</v>
      </c>
      <c r="B1873" s="6">
        <f t="shared" si="418"/>
        <v>39813</v>
      </c>
      <c r="C1873" s="7">
        <f>MAX(SUMIFS('Filing Data'!$V:$V,'Filing Data'!$D:$D,'Benchmark Value'!$B1873),C1872)</f>
        <v>4695347796.7622881</v>
      </c>
      <c r="D1873" s="7">
        <f>SUMIFS('Filing Data'!$Z:$Z,'Filing Data'!$D:$D,'Benchmark Value'!$B1873)</f>
        <v>-115500880.00911279</v>
      </c>
      <c r="E1873" s="16">
        <f t="shared" si="419"/>
        <v>-115500880.00911279</v>
      </c>
      <c r="F1873" s="10">
        <f>SUM(D$11:D1872)</f>
        <v>-107051256.94487154</v>
      </c>
      <c r="G1873" s="10">
        <f t="shared" si="412"/>
        <v>366</v>
      </c>
      <c r="H1873" s="7">
        <f t="shared" si="420"/>
        <v>-315576.17488828633</v>
      </c>
      <c r="I1873" s="16">
        <f>SUMIFS('Filing Data'!$X:$X,'Filing Data'!$D:$D,'Benchmark Value'!$B1873)</f>
        <v>141156307.4039984</v>
      </c>
      <c r="J1873" s="16">
        <f t="shared" si="416"/>
        <v>141156307.4039984</v>
      </c>
      <c r="K1873" s="10">
        <f>SUM(I$11:I1872)</f>
        <v>200197540.60438377</v>
      </c>
      <c r="L1873" s="27">
        <f t="shared" si="413"/>
        <v>366</v>
      </c>
      <c r="M1873" s="7">
        <f t="shared" si="421"/>
        <v>385672.97104917595</v>
      </c>
      <c r="N1873" s="7">
        <f>IF(ISNA(VLOOKUP(B1873,'Distribution Data'!$G:$H,2,FALSE)),0,VLOOKUP(B1873,'Distribution Data'!$G:$H,2,FALSE))</f>
        <v>25252006.153394993</v>
      </c>
      <c r="O1873" s="16">
        <f>IF(ISNA(INDEX($C1872:$C$3618,MATCH(TRUE,INDEX($C1872:$C$3618&lt;&gt;$C1872,0),0))), O1872, INDEX($C1872:$C$3618,MATCH(TRUE,INDEX($C1872:$C$3618&lt;&gt;$C1872,0),0)))</f>
        <v>4695347796.7622881</v>
      </c>
      <c r="P1873" s="16">
        <f t="shared" si="411"/>
        <v>4494727460.9239721</v>
      </c>
      <c r="Q1873" s="27">
        <f t="shared" si="417"/>
        <v>61</v>
      </c>
      <c r="R1873" s="7">
        <f t="shared" si="422"/>
        <v>3288857.9645625567</v>
      </c>
      <c r="S1873" s="7">
        <f t="shared" si="414"/>
        <v>-22664397.334769897</v>
      </c>
      <c r="T1873" s="5">
        <f>VLOOKUP($B1873,'Benchmark Data'!$A:$B,2,FALSE)</f>
        <v>9.86</v>
      </c>
      <c r="U1873" s="12">
        <f t="shared" si="423"/>
        <v>4.6713215017255783E-2</v>
      </c>
      <c r="V1873" s="7">
        <f t="shared" si="424"/>
        <v>2798239733.0742297</v>
      </c>
    </row>
    <row r="1874" spans="1:22" x14ac:dyDescent="0.25">
      <c r="A1874" s="5">
        <f t="shared" si="415"/>
        <v>2009</v>
      </c>
      <c r="B1874" s="6">
        <f t="shared" si="418"/>
        <v>39814</v>
      </c>
      <c r="C1874" s="7">
        <f>MAX(SUMIFS('Filing Data'!$V:$V,'Filing Data'!$D:$D,'Benchmark Value'!$B1874),C1873)</f>
        <v>4695347796.7622881</v>
      </c>
      <c r="D1874" s="7">
        <f>SUMIFS('Filing Data'!$Z:$Z,'Filing Data'!$D:$D,'Benchmark Value'!$B1874)</f>
        <v>0</v>
      </c>
      <c r="E1874" s="16">
        <f t="shared" si="419"/>
        <v>-82841717.675032347</v>
      </c>
      <c r="F1874" s="10">
        <f>SUM(D$11:D1873)</f>
        <v>-222552136.95398432</v>
      </c>
      <c r="G1874" s="10">
        <f t="shared" si="412"/>
        <v>365</v>
      </c>
      <c r="H1874" s="7">
        <f t="shared" si="420"/>
        <v>-226963.61006858177</v>
      </c>
      <c r="I1874" s="16">
        <f>SUMIFS('Filing Data'!$X:$X,'Filing Data'!$D:$D,'Benchmark Value'!$B1874)</f>
        <v>0</v>
      </c>
      <c r="J1874" s="16">
        <f t="shared" si="416"/>
        <v>154676843.22425225</v>
      </c>
      <c r="K1874" s="10">
        <f>SUM(I$11:I1873)</f>
        <v>341353848.0083822</v>
      </c>
      <c r="L1874" s="27">
        <f t="shared" si="413"/>
        <v>365</v>
      </c>
      <c r="M1874" s="7">
        <f t="shared" si="421"/>
        <v>423772.17321712949</v>
      </c>
      <c r="N1874" s="7">
        <f>IF(ISNA(VLOOKUP(B1874,'Distribution Data'!$G:$H,2,FALSE)),0,VLOOKUP(B1874,'Distribution Data'!$G:$H,2,FALSE))</f>
        <v>0</v>
      </c>
      <c r="O1874" s="16">
        <f>IF(ISNA(INDEX($C1873:$C$3618,MATCH(TRUE,INDEX($C1873:$C$3618&lt;&gt;$C1873,0),0))), O1873, INDEX($C1873:$C$3618,MATCH(TRUE,INDEX($C1873:$C$3618&lt;&gt;$C1873,0),0)))</f>
        <v>4795248813.7146769</v>
      </c>
      <c r="P1874" s="16">
        <f t="shared" si="411"/>
        <v>4695347796.7622881</v>
      </c>
      <c r="Q1874" s="27">
        <f t="shared" si="417"/>
        <v>82</v>
      </c>
      <c r="R1874" s="7">
        <f t="shared" si="422"/>
        <v>1218305.0847852288</v>
      </c>
      <c r="S1874" s="7">
        <f t="shared" si="414"/>
        <v>567569.30149951763</v>
      </c>
      <c r="T1874" s="5">
        <f>VLOOKUP($B1874,'Benchmark Data'!$A:$B,2,FALSE)</f>
        <v>9.86</v>
      </c>
      <c r="U1874" s="12">
        <f t="shared" si="423"/>
        <v>0</v>
      </c>
      <c r="V1874" s="7">
        <f t="shared" si="424"/>
        <v>2798807302.3757291</v>
      </c>
    </row>
    <row r="1875" spans="1:22" x14ac:dyDescent="0.25">
      <c r="A1875" s="5">
        <f t="shared" si="415"/>
        <v>2009</v>
      </c>
      <c r="B1875" s="6">
        <f t="shared" si="418"/>
        <v>39815</v>
      </c>
      <c r="C1875" s="7">
        <f>MAX(SUMIFS('Filing Data'!$V:$V,'Filing Data'!$D:$D,'Benchmark Value'!$B1875),C1874)</f>
        <v>4695347796.7622881</v>
      </c>
      <c r="D1875" s="7">
        <f>SUMIFS('Filing Data'!$Z:$Z,'Filing Data'!$D:$D,'Benchmark Value'!$B1875)</f>
        <v>0</v>
      </c>
      <c r="E1875" s="16">
        <f t="shared" si="419"/>
        <v>-82841717.675032347</v>
      </c>
      <c r="F1875" s="10">
        <f>SUM(D$11:D1874)</f>
        <v>-222552136.95398432</v>
      </c>
      <c r="G1875" s="10">
        <f t="shared" si="412"/>
        <v>365</v>
      </c>
      <c r="H1875" s="7">
        <f t="shared" si="420"/>
        <v>-226963.61006858177</v>
      </c>
      <c r="I1875" s="16">
        <f>SUMIFS('Filing Data'!$X:$X,'Filing Data'!$D:$D,'Benchmark Value'!$B1875)</f>
        <v>0</v>
      </c>
      <c r="J1875" s="16">
        <f t="shared" si="416"/>
        <v>154676843.22425225</v>
      </c>
      <c r="K1875" s="10">
        <f>SUM(I$11:I1874)</f>
        <v>341353848.0083822</v>
      </c>
      <c r="L1875" s="27">
        <f t="shared" si="413"/>
        <v>365</v>
      </c>
      <c r="M1875" s="7">
        <f t="shared" si="421"/>
        <v>423772.17321712949</v>
      </c>
      <c r="N1875" s="7">
        <f>IF(ISNA(VLOOKUP(B1875,'Distribution Data'!$G:$H,2,FALSE)),0,VLOOKUP(B1875,'Distribution Data'!$G:$H,2,FALSE))</f>
        <v>0</v>
      </c>
      <c r="O1875" s="16">
        <f>IF(ISNA(INDEX($C1874:$C$3618,MATCH(TRUE,INDEX($C1874:$C$3618&lt;&gt;$C1874,0),0))), O1874, INDEX($C1874:$C$3618,MATCH(TRUE,INDEX($C1874:$C$3618&lt;&gt;$C1874,0),0)))</f>
        <v>4795248813.7146769</v>
      </c>
      <c r="P1875" s="16">
        <f t="shared" si="411"/>
        <v>4695347796.7622881</v>
      </c>
      <c r="Q1875" s="27">
        <f t="shared" si="417"/>
        <v>82</v>
      </c>
      <c r="R1875" s="7">
        <f t="shared" si="422"/>
        <v>1218305.0847852288</v>
      </c>
      <c r="S1875" s="7">
        <f t="shared" si="414"/>
        <v>567569.30149951763</v>
      </c>
      <c r="T1875" s="5">
        <f>VLOOKUP($B1875,'Benchmark Data'!$A:$B,2,FALSE)</f>
        <v>9.5500000000000007</v>
      </c>
      <c r="U1875" s="12">
        <f t="shared" si="423"/>
        <v>-3.1945014121905022E-2</v>
      </c>
      <c r="V1875" s="7">
        <f t="shared" si="424"/>
        <v>2711379915.9230223</v>
      </c>
    </row>
    <row r="1876" spans="1:22" x14ac:dyDescent="0.25">
      <c r="A1876" s="5">
        <f t="shared" si="415"/>
        <v>2009</v>
      </c>
      <c r="B1876" s="6">
        <f t="shared" si="418"/>
        <v>39816</v>
      </c>
      <c r="C1876" s="7">
        <f>MAX(SUMIFS('Filing Data'!$V:$V,'Filing Data'!$D:$D,'Benchmark Value'!$B1876),C1875)</f>
        <v>4695347796.7622881</v>
      </c>
      <c r="D1876" s="7">
        <f>SUMIFS('Filing Data'!$Z:$Z,'Filing Data'!$D:$D,'Benchmark Value'!$B1876)</f>
        <v>0</v>
      </c>
      <c r="E1876" s="16">
        <f t="shared" si="419"/>
        <v>-82841717.675032347</v>
      </c>
      <c r="F1876" s="10">
        <f>SUM(D$11:D1875)</f>
        <v>-222552136.95398432</v>
      </c>
      <c r="G1876" s="10">
        <f t="shared" si="412"/>
        <v>365</v>
      </c>
      <c r="H1876" s="7">
        <f t="shared" si="420"/>
        <v>-226963.61006858177</v>
      </c>
      <c r="I1876" s="16">
        <f>SUMIFS('Filing Data'!$X:$X,'Filing Data'!$D:$D,'Benchmark Value'!$B1876)</f>
        <v>0</v>
      </c>
      <c r="J1876" s="16">
        <f t="shared" si="416"/>
        <v>154676843.22425225</v>
      </c>
      <c r="K1876" s="10">
        <f>SUM(I$11:I1875)</f>
        <v>341353848.0083822</v>
      </c>
      <c r="L1876" s="27">
        <f t="shared" si="413"/>
        <v>365</v>
      </c>
      <c r="M1876" s="7">
        <f t="shared" si="421"/>
        <v>423772.17321712949</v>
      </c>
      <c r="N1876" s="7">
        <f>IF(ISNA(VLOOKUP(B1876,'Distribution Data'!$G:$H,2,FALSE)),0,VLOOKUP(B1876,'Distribution Data'!$G:$H,2,FALSE))</f>
        <v>0</v>
      </c>
      <c r="O1876" s="16">
        <f>IF(ISNA(INDEX($C1875:$C$3618,MATCH(TRUE,INDEX($C1875:$C$3618&lt;&gt;$C1875,0),0))), O1875, INDEX($C1875:$C$3618,MATCH(TRUE,INDEX($C1875:$C$3618&lt;&gt;$C1875,0),0)))</f>
        <v>4795248813.7146769</v>
      </c>
      <c r="P1876" s="16">
        <f t="shared" si="411"/>
        <v>4695347796.7622881</v>
      </c>
      <c r="Q1876" s="27">
        <f t="shared" si="417"/>
        <v>82</v>
      </c>
      <c r="R1876" s="7">
        <f t="shared" si="422"/>
        <v>1218305.0847852288</v>
      </c>
      <c r="S1876" s="7">
        <f t="shared" si="414"/>
        <v>567569.30149951763</v>
      </c>
      <c r="T1876" s="5">
        <f>VLOOKUP($B1876,'Benchmark Data'!$A:$B,2,FALSE)</f>
        <v>9.5500000000000007</v>
      </c>
      <c r="U1876" s="12">
        <f t="shared" si="423"/>
        <v>0</v>
      </c>
      <c r="V1876" s="7">
        <f t="shared" si="424"/>
        <v>2711947485.2245216</v>
      </c>
    </row>
    <row r="1877" spans="1:22" x14ac:dyDescent="0.25">
      <c r="A1877" s="5">
        <f t="shared" si="415"/>
        <v>2009</v>
      </c>
      <c r="B1877" s="6">
        <f t="shared" si="418"/>
        <v>39817</v>
      </c>
      <c r="C1877" s="7">
        <f>MAX(SUMIFS('Filing Data'!$V:$V,'Filing Data'!$D:$D,'Benchmark Value'!$B1877),C1876)</f>
        <v>4695347796.7622881</v>
      </c>
      <c r="D1877" s="7">
        <f>SUMIFS('Filing Data'!$Z:$Z,'Filing Data'!$D:$D,'Benchmark Value'!$B1877)</f>
        <v>0</v>
      </c>
      <c r="E1877" s="16">
        <f t="shared" si="419"/>
        <v>-82841717.675032347</v>
      </c>
      <c r="F1877" s="10">
        <f>SUM(D$11:D1876)</f>
        <v>-222552136.95398432</v>
      </c>
      <c r="G1877" s="10">
        <f t="shared" si="412"/>
        <v>365</v>
      </c>
      <c r="H1877" s="7">
        <f t="shared" si="420"/>
        <v>-226963.61006858177</v>
      </c>
      <c r="I1877" s="16">
        <f>SUMIFS('Filing Data'!$X:$X,'Filing Data'!$D:$D,'Benchmark Value'!$B1877)</f>
        <v>0</v>
      </c>
      <c r="J1877" s="16">
        <f t="shared" si="416"/>
        <v>154676843.22425225</v>
      </c>
      <c r="K1877" s="10">
        <f>SUM(I$11:I1876)</f>
        <v>341353848.0083822</v>
      </c>
      <c r="L1877" s="27">
        <f t="shared" si="413"/>
        <v>365</v>
      </c>
      <c r="M1877" s="7">
        <f t="shared" si="421"/>
        <v>423772.17321712949</v>
      </c>
      <c r="N1877" s="7">
        <f>IF(ISNA(VLOOKUP(B1877,'Distribution Data'!$G:$H,2,FALSE)),0,VLOOKUP(B1877,'Distribution Data'!$G:$H,2,FALSE))</f>
        <v>0</v>
      </c>
      <c r="O1877" s="16">
        <f>IF(ISNA(INDEX($C1876:$C$3618,MATCH(TRUE,INDEX($C1876:$C$3618&lt;&gt;$C1876,0),0))), O1876, INDEX($C1876:$C$3618,MATCH(TRUE,INDEX($C1876:$C$3618&lt;&gt;$C1876,0),0)))</f>
        <v>4795248813.7146769</v>
      </c>
      <c r="P1877" s="16">
        <f t="shared" si="411"/>
        <v>4695347796.7622881</v>
      </c>
      <c r="Q1877" s="27">
        <f t="shared" si="417"/>
        <v>82</v>
      </c>
      <c r="R1877" s="7">
        <f t="shared" si="422"/>
        <v>1218305.0847852288</v>
      </c>
      <c r="S1877" s="7">
        <f t="shared" si="414"/>
        <v>567569.30149951763</v>
      </c>
      <c r="T1877" s="5">
        <f>VLOOKUP($B1877,'Benchmark Data'!$A:$B,2,FALSE)</f>
        <v>9.5500000000000007</v>
      </c>
      <c r="U1877" s="12">
        <f t="shared" si="423"/>
        <v>0</v>
      </c>
      <c r="V1877" s="7">
        <f t="shared" si="424"/>
        <v>2712515054.526021</v>
      </c>
    </row>
    <row r="1878" spans="1:22" x14ac:dyDescent="0.25">
      <c r="A1878" s="5">
        <f t="shared" si="415"/>
        <v>2009</v>
      </c>
      <c r="B1878" s="6">
        <f t="shared" si="418"/>
        <v>39818</v>
      </c>
      <c r="C1878" s="7">
        <f>MAX(SUMIFS('Filing Data'!$V:$V,'Filing Data'!$D:$D,'Benchmark Value'!$B1878),C1877)</f>
        <v>4695347796.7622881</v>
      </c>
      <c r="D1878" s="7">
        <f>SUMIFS('Filing Data'!$Z:$Z,'Filing Data'!$D:$D,'Benchmark Value'!$B1878)</f>
        <v>0</v>
      </c>
      <c r="E1878" s="16">
        <f t="shared" si="419"/>
        <v>-82841717.675032347</v>
      </c>
      <c r="F1878" s="10">
        <f>SUM(D$11:D1877)</f>
        <v>-222552136.95398432</v>
      </c>
      <c r="G1878" s="10">
        <f t="shared" si="412"/>
        <v>365</v>
      </c>
      <c r="H1878" s="7">
        <f t="shared" si="420"/>
        <v>-226963.61006858177</v>
      </c>
      <c r="I1878" s="16">
        <f>SUMIFS('Filing Data'!$X:$X,'Filing Data'!$D:$D,'Benchmark Value'!$B1878)</f>
        <v>0</v>
      </c>
      <c r="J1878" s="16">
        <f t="shared" si="416"/>
        <v>154676843.22425225</v>
      </c>
      <c r="K1878" s="10">
        <f>SUM(I$11:I1877)</f>
        <v>341353848.0083822</v>
      </c>
      <c r="L1878" s="27">
        <f t="shared" si="413"/>
        <v>365</v>
      </c>
      <c r="M1878" s="7">
        <f t="shared" si="421"/>
        <v>423772.17321712949</v>
      </c>
      <c r="N1878" s="7">
        <f>IF(ISNA(VLOOKUP(B1878,'Distribution Data'!$G:$H,2,FALSE)),0,VLOOKUP(B1878,'Distribution Data'!$G:$H,2,FALSE))</f>
        <v>0</v>
      </c>
      <c r="O1878" s="16">
        <f>IF(ISNA(INDEX($C1877:$C$3618,MATCH(TRUE,INDEX($C1877:$C$3618&lt;&gt;$C1877,0),0))), O1877, INDEX($C1877:$C$3618,MATCH(TRUE,INDEX($C1877:$C$3618&lt;&gt;$C1877,0),0)))</f>
        <v>4795248813.7146769</v>
      </c>
      <c r="P1878" s="16">
        <f t="shared" si="411"/>
        <v>4695347796.7622881</v>
      </c>
      <c r="Q1878" s="27">
        <f t="shared" si="417"/>
        <v>82</v>
      </c>
      <c r="R1878" s="7">
        <f t="shared" si="422"/>
        <v>1218305.0847852288</v>
      </c>
      <c r="S1878" s="7">
        <f t="shared" si="414"/>
        <v>567569.30149951763</v>
      </c>
      <c r="T1878" s="5">
        <f>VLOOKUP($B1878,'Benchmark Data'!$A:$B,2,FALSE)</f>
        <v>9.33</v>
      </c>
      <c r="U1878" s="12">
        <f t="shared" si="423"/>
        <v>-2.3306139633386493E-2</v>
      </c>
      <c r="V1878" s="7">
        <f t="shared" si="424"/>
        <v>2650595366.0269208</v>
      </c>
    </row>
    <row r="1879" spans="1:22" x14ac:dyDescent="0.25">
      <c r="A1879" s="5">
        <f t="shared" si="415"/>
        <v>2009</v>
      </c>
      <c r="B1879" s="6">
        <f t="shared" si="418"/>
        <v>39819</v>
      </c>
      <c r="C1879" s="7">
        <f>MAX(SUMIFS('Filing Data'!$V:$V,'Filing Data'!$D:$D,'Benchmark Value'!$B1879),C1878)</f>
        <v>4695347796.7622881</v>
      </c>
      <c r="D1879" s="7">
        <f>SUMIFS('Filing Data'!$Z:$Z,'Filing Data'!$D:$D,'Benchmark Value'!$B1879)</f>
        <v>0</v>
      </c>
      <c r="E1879" s="16">
        <f t="shared" si="419"/>
        <v>-82841717.675032347</v>
      </c>
      <c r="F1879" s="10">
        <f>SUM(D$11:D1878)</f>
        <v>-222552136.95398432</v>
      </c>
      <c r="G1879" s="10">
        <f t="shared" si="412"/>
        <v>365</v>
      </c>
      <c r="H1879" s="7">
        <f t="shared" si="420"/>
        <v>-226963.61006858177</v>
      </c>
      <c r="I1879" s="16">
        <f>SUMIFS('Filing Data'!$X:$X,'Filing Data'!$D:$D,'Benchmark Value'!$B1879)</f>
        <v>0</v>
      </c>
      <c r="J1879" s="16">
        <f t="shared" si="416"/>
        <v>154676843.22425225</v>
      </c>
      <c r="K1879" s="10">
        <f>SUM(I$11:I1878)</f>
        <v>341353848.0083822</v>
      </c>
      <c r="L1879" s="27">
        <f t="shared" si="413"/>
        <v>365</v>
      </c>
      <c r="M1879" s="7">
        <f t="shared" si="421"/>
        <v>423772.17321712949</v>
      </c>
      <c r="N1879" s="7">
        <f>IF(ISNA(VLOOKUP(B1879,'Distribution Data'!$G:$H,2,FALSE)),0,VLOOKUP(B1879,'Distribution Data'!$G:$H,2,FALSE))</f>
        <v>0</v>
      </c>
      <c r="O1879" s="16">
        <f>IF(ISNA(INDEX($C1878:$C$3618,MATCH(TRUE,INDEX($C1878:$C$3618&lt;&gt;$C1878,0),0))), O1878, INDEX($C1878:$C$3618,MATCH(TRUE,INDEX($C1878:$C$3618&lt;&gt;$C1878,0),0)))</f>
        <v>4795248813.7146769</v>
      </c>
      <c r="P1879" s="16">
        <f t="shared" si="411"/>
        <v>4695347796.7622881</v>
      </c>
      <c r="Q1879" s="27">
        <f t="shared" si="417"/>
        <v>82</v>
      </c>
      <c r="R1879" s="7">
        <f t="shared" si="422"/>
        <v>1218305.0847852288</v>
      </c>
      <c r="S1879" s="7">
        <f t="shared" si="414"/>
        <v>567569.30149951763</v>
      </c>
      <c r="T1879" s="5">
        <f>VLOOKUP($B1879,'Benchmark Data'!$A:$B,2,FALSE)</f>
        <v>9.86</v>
      </c>
      <c r="U1879" s="12">
        <f t="shared" si="423"/>
        <v>5.5251153755291611E-2</v>
      </c>
      <c r="V1879" s="7">
        <f t="shared" si="424"/>
        <v>2801732661.3728218</v>
      </c>
    </row>
    <row r="1880" spans="1:22" x14ac:dyDescent="0.25">
      <c r="A1880" s="5">
        <f t="shared" si="415"/>
        <v>2009</v>
      </c>
      <c r="B1880" s="6">
        <f t="shared" si="418"/>
        <v>39820</v>
      </c>
      <c r="C1880" s="7">
        <f>MAX(SUMIFS('Filing Data'!$V:$V,'Filing Data'!$D:$D,'Benchmark Value'!$B1880),C1879)</f>
        <v>4695347796.7622881</v>
      </c>
      <c r="D1880" s="7">
        <f>SUMIFS('Filing Data'!$Z:$Z,'Filing Data'!$D:$D,'Benchmark Value'!$B1880)</f>
        <v>0</v>
      </c>
      <c r="E1880" s="16">
        <f t="shared" si="419"/>
        <v>-82841717.675032347</v>
      </c>
      <c r="F1880" s="10">
        <f>SUM(D$11:D1879)</f>
        <v>-222552136.95398432</v>
      </c>
      <c r="G1880" s="10">
        <f t="shared" si="412"/>
        <v>365</v>
      </c>
      <c r="H1880" s="7">
        <f t="shared" si="420"/>
        <v>-226963.61006858177</v>
      </c>
      <c r="I1880" s="16">
        <f>SUMIFS('Filing Data'!$X:$X,'Filing Data'!$D:$D,'Benchmark Value'!$B1880)</f>
        <v>0</v>
      </c>
      <c r="J1880" s="16">
        <f t="shared" si="416"/>
        <v>154676843.22425225</v>
      </c>
      <c r="K1880" s="10">
        <f>SUM(I$11:I1879)</f>
        <v>341353848.0083822</v>
      </c>
      <c r="L1880" s="27">
        <f t="shared" si="413"/>
        <v>365</v>
      </c>
      <c r="M1880" s="7">
        <f t="shared" si="421"/>
        <v>423772.17321712949</v>
      </c>
      <c r="N1880" s="7">
        <f>IF(ISNA(VLOOKUP(B1880,'Distribution Data'!$G:$H,2,FALSE)),0,VLOOKUP(B1880,'Distribution Data'!$G:$H,2,FALSE))</f>
        <v>0</v>
      </c>
      <c r="O1880" s="16">
        <f>IF(ISNA(INDEX($C1879:$C$3618,MATCH(TRUE,INDEX($C1879:$C$3618&lt;&gt;$C1879,0),0))), O1879, INDEX($C1879:$C$3618,MATCH(TRUE,INDEX($C1879:$C$3618&lt;&gt;$C1879,0),0)))</f>
        <v>4795248813.7146769</v>
      </c>
      <c r="P1880" s="16">
        <f t="shared" si="411"/>
        <v>4695347796.7622881</v>
      </c>
      <c r="Q1880" s="27">
        <f t="shared" si="417"/>
        <v>82</v>
      </c>
      <c r="R1880" s="7">
        <f t="shared" si="422"/>
        <v>1218305.0847852288</v>
      </c>
      <c r="S1880" s="7">
        <f t="shared" si="414"/>
        <v>567569.30149951763</v>
      </c>
      <c r="T1880" s="5">
        <f>VLOOKUP($B1880,'Benchmark Data'!$A:$B,2,FALSE)</f>
        <v>9.48</v>
      </c>
      <c r="U1880" s="12">
        <f t="shared" si="423"/>
        <v>-3.9301852347613485E-2</v>
      </c>
      <c r="V1880" s="7">
        <f t="shared" si="424"/>
        <v>2694322704.1711092</v>
      </c>
    </row>
    <row r="1881" spans="1:22" x14ac:dyDescent="0.25">
      <c r="A1881" s="5">
        <f t="shared" si="415"/>
        <v>2009</v>
      </c>
      <c r="B1881" s="6">
        <f t="shared" si="418"/>
        <v>39821</v>
      </c>
      <c r="C1881" s="7">
        <f>MAX(SUMIFS('Filing Data'!$V:$V,'Filing Data'!$D:$D,'Benchmark Value'!$B1881),C1880)</f>
        <v>4695347796.7622881</v>
      </c>
      <c r="D1881" s="7">
        <f>SUMIFS('Filing Data'!$Z:$Z,'Filing Data'!$D:$D,'Benchmark Value'!$B1881)</f>
        <v>0</v>
      </c>
      <c r="E1881" s="16">
        <f t="shared" si="419"/>
        <v>-82841717.675032347</v>
      </c>
      <c r="F1881" s="10">
        <f>SUM(D$11:D1880)</f>
        <v>-222552136.95398432</v>
      </c>
      <c r="G1881" s="10">
        <f t="shared" si="412"/>
        <v>365</v>
      </c>
      <c r="H1881" s="7">
        <f t="shared" si="420"/>
        <v>-226963.61006858177</v>
      </c>
      <c r="I1881" s="16">
        <f>SUMIFS('Filing Data'!$X:$X,'Filing Data'!$D:$D,'Benchmark Value'!$B1881)</f>
        <v>0</v>
      </c>
      <c r="J1881" s="16">
        <f t="shared" si="416"/>
        <v>154676843.22425225</v>
      </c>
      <c r="K1881" s="10">
        <f>SUM(I$11:I1880)</f>
        <v>341353848.0083822</v>
      </c>
      <c r="L1881" s="27">
        <f t="shared" si="413"/>
        <v>365</v>
      </c>
      <c r="M1881" s="7">
        <f t="shared" si="421"/>
        <v>423772.17321712949</v>
      </c>
      <c r="N1881" s="7">
        <f>IF(ISNA(VLOOKUP(B1881,'Distribution Data'!$G:$H,2,FALSE)),0,VLOOKUP(B1881,'Distribution Data'!$G:$H,2,FALSE))</f>
        <v>0</v>
      </c>
      <c r="O1881" s="16">
        <f>IF(ISNA(INDEX($C1880:$C$3618,MATCH(TRUE,INDEX($C1880:$C$3618&lt;&gt;$C1880,0),0))), O1880, INDEX($C1880:$C$3618,MATCH(TRUE,INDEX($C1880:$C$3618&lt;&gt;$C1880,0),0)))</f>
        <v>4795248813.7146769</v>
      </c>
      <c r="P1881" s="16">
        <f t="shared" si="411"/>
        <v>4695347796.7622881</v>
      </c>
      <c r="Q1881" s="27">
        <f t="shared" si="417"/>
        <v>82</v>
      </c>
      <c r="R1881" s="7">
        <f t="shared" si="422"/>
        <v>1218305.0847852288</v>
      </c>
      <c r="S1881" s="7">
        <f t="shared" si="414"/>
        <v>567569.30149951763</v>
      </c>
      <c r="T1881" s="5">
        <f>VLOOKUP($B1881,'Benchmark Data'!$A:$B,2,FALSE)</f>
        <v>9.4</v>
      </c>
      <c r="U1881" s="12">
        <f t="shared" si="423"/>
        <v>-8.4746269909722321E-3</v>
      </c>
      <c r="V1881" s="7">
        <f t="shared" si="424"/>
        <v>2672153373.0154686</v>
      </c>
    </row>
    <row r="1882" spans="1:22" x14ac:dyDescent="0.25">
      <c r="A1882" s="5">
        <f t="shared" si="415"/>
        <v>2009</v>
      </c>
      <c r="B1882" s="6">
        <f t="shared" si="418"/>
        <v>39822</v>
      </c>
      <c r="C1882" s="7">
        <f>MAX(SUMIFS('Filing Data'!$V:$V,'Filing Data'!$D:$D,'Benchmark Value'!$B1882),C1881)</f>
        <v>4695347796.7622881</v>
      </c>
      <c r="D1882" s="7">
        <f>SUMIFS('Filing Data'!$Z:$Z,'Filing Data'!$D:$D,'Benchmark Value'!$B1882)</f>
        <v>0</v>
      </c>
      <c r="E1882" s="16">
        <f t="shared" si="419"/>
        <v>-82841717.675032347</v>
      </c>
      <c r="F1882" s="10">
        <f>SUM(D$11:D1881)</f>
        <v>-222552136.95398432</v>
      </c>
      <c r="G1882" s="10">
        <f t="shared" si="412"/>
        <v>365</v>
      </c>
      <c r="H1882" s="7">
        <f t="shared" si="420"/>
        <v>-226963.61006858177</v>
      </c>
      <c r="I1882" s="16">
        <f>SUMIFS('Filing Data'!$X:$X,'Filing Data'!$D:$D,'Benchmark Value'!$B1882)</f>
        <v>0</v>
      </c>
      <c r="J1882" s="16">
        <f t="shared" si="416"/>
        <v>154676843.22425225</v>
      </c>
      <c r="K1882" s="10">
        <f>SUM(I$11:I1881)</f>
        <v>341353848.0083822</v>
      </c>
      <c r="L1882" s="27">
        <f t="shared" si="413"/>
        <v>365</v>
      </c>
      <c r="M1882" s="7">
        <f t="shared" si="421"/>
        <v>423772.17321712949</v>
      </c>
      <c r="N1882" s="7">
        <f>IF(ISNA(VLOOKUP(B1882,'Distribution Data'!$G:$H,2,FALSE)),0,VLOOKUP(B1882,'Distribution Data'!$G:$H,2,FALSE))</f>
        <v>0</v>
      </c>
      <c r="O1882" s="16">
        <f>IF(ISNA(INDEX($C1881:$C$3618,MATCH(TRUE,INDEX($C1881:$C$3618&lt;&gt;$C1881,0),0))), O1881, INDEX($C1881:$C$3618,MATCH(TRUE,INDEX($C1881:$C$3618&lt;&gt;$C1881,0),0)))</f>
        <v>4795248813.7146769</v>
      </c>
      <c r="P1882" s="16">
        <f t="shared" si="411"/>
        <v>4695347796.7622881</v>
      </c>
      <c r="Q1882" s="27">
        <f t="shared" si="417"/>
        <v>82</v>
      </c>
      <c r="R1882" s="7">
        <f t="shared" si="422"/>
        <v>1218305.0847852288</v>
      </c>
      <c r="S1882" s="7">
        <f t="shared" si="414"/>
        <v>567569.30149951763</v>
      </c>
      <c r="T1882" s="5">
        <f>VLOOKUP($B1882,'Benchmark Data'!$A:$B,2,FALSE)</f>
        <v>8.94</v>
      </c>
      <c r="U1882" s="12">
        <f t="shared" si="423"/>
        <v>-5.0174100090535571E-2</v>
      </c>
      <c r="V1882" s="7">
        <f t="shared" si="424"/>
        <v>2541955990.0204659</v>
      </c>
    </row>
    <row r="1883" spans="1:22" x14ac:dyDescent="0.25">
      <c r="A1883" s="5">
        <f t="shared" si="415"/>
        <v>2009</v>
      </c>
      <c r="B1883" s="6">
        <f t="shared" si="418"/>
        <v>39823</v>
      </c>
      <c r="C1883" s="7">
        <f>MAX(SUMIFS('Filing Data'!$V:$V,'Filing Data'!$D:$D,'Benchmark Value'!$B1883),C1882)</f>
        <v>4695347796.7622881</v>
      </c>
      <c r="D1883" s="7">
        <f>SUMIFS('Filing Data'!$Z:$Z,'Filing Data'!$D:$D,'Benchmark Value'!$B1883)</f>
        <v>0</v>
      </c>
      <c r="E1883" s="16">
        <f t="shared" si="419"/>
        <v>-82841717.675032347</v>
      </c>
      <c r="F1883" s="10">
        <f>SUM(D$11:D1882)</f>
        <v>-222552136.95398432</v>
      </c>
      <c r="G1883" s="10">
        <f t="shared" si="412"/>
        <v>365</v>
      </c>
      <c r="H1883" s="7">
        <f t="shared" si="420"/>
        <v>-226963.61006858177</v>
      </c>
      <c r="I1883" s="16">
        <f>SUMIFS('Filing Data'!$X:$X,'Filing Data'!$D:$D,'Benchmark Value'!$B1883)</f>
        <v>0</v>
      </c>
      <c r="J1883" s="16">
        <f t="shared" si="416"/>
        <v>154676843.22425225</v>
      </c>
      <c r="K1883" s="10">
        <f>SUM(I$11:I1882)</f>
        <v>341353848.0083822</v>
      </c>
      <c r="L1883" s="27">
        <f t="shared" si="413"/>
        <v>365</v>
      </c>
      <c r="M1883" s="7">
        <f t="shared" si="421"/>
        <v>423772.17321712949</v>
      </c>
      <c r="N1883" s="7">
        <f>IF(ISNA(VLOOKUP(B1883,'Distribution Data'!$G:$H,2,FALSE)),0,VLOOKUP(B1883,'Distribution Data'!$G:$H,2,FALSE))</f>
        <v>0</v>
      </c>
      <c r="O1883" s="16">
        <f>IF(ISNA(INDEX($C1882:$C$3618,MATCH(TRUE,INDEX($C1882:$C$3618&lt;&gt;$C1882,0),0))), O1882, INDEX($C1882:$C$3618,MATCH(TRUE,INDEX($C1882:$C$3618&lt;&gt;$C1882,0),0)))</f>
        <v>4795248813.7146769</v>
      </c>
      <c r="P1883" s="16">
        <f t="shared" si="411"/>
        <v>4695347796.7622881</v>
      </c>
      <c r="Q1883" s="27">
        <f t="shared" si="417"/>
        <v>82</v>
      </c>
      <c r="R1883" s="7">
        <f t="shared" si="422"/>
        <v>1218305.0847852288</v>
      </c>
      <c r="S1883" s="7">
        <f t="shared" si="414"/>
        <v>567569.30149951763</v>
      </c>
      <c r="T1883" s="5">
        <f>VLOOKUP($B1883,'Benchmark Data'!$A:$B,2,FALSE)</f>
        <v>8.94</v>
      </c>
      <c r="U1883" s="12">
        <f t="shared" si="423"/>
        <v>0</v>
      </c>
      <c r="V1883" s="7">
        <f t="shared" si="424"/>
        <v>2542523559.3219652</v>
      </c>
    </row>
    <row r="1884" spans="1:22" x14ac:dyDescent="0.25">
      <c r="A1884" s="5">
        <f t="shared" si="415"/>
        <v>2009</v>
      </c>
      <c r="B1884" s="6">
        <f t="shared" si="418"/>
        <v>39824</v>
      </c>
      <c r="C1884" s="7">
        <f>MAX(SUMIFS('Filing Data'!$V:$V,'Filing Data'!$D:$D,'Benchmark Value'!$B1884),C1883)</f>
        <v>4695347796.7622881</v>
      </c>
      <c r="D1884" s="7">
        <f>SUMIFS('Filing Data'!$Z:$Z,'Filing Data'!$D:$D,'Benchmark Value'!$B1884)</f>
        <v>0</v>
      </c>
      <c r="E1884" s="16">
        <f t="shared" si="419"/>
        <v>-82841717.675032347</v>
      </c>
      <c r="F1884" s="10">
        <f>SUM(D$11:D1883)</f>
        <v>-222552136.95398432</v>
      </c>
      <c r="G1884" s="10">
        <f t="shared" si="412"/>
        <v>365</v>
      </c>
      <c r="H1884" s="7">
        <f t="shared" si="420"/>
        <v>-226963.61006858177</v>
      </c>
      <c r="I1884" s="16">
        <f>SUMIFS('Filing Data'!$X:$X,'Filing Data'!$D:$D,'Benchmark Value'!$B1884)</f>
        <v>0</v>
      </c>
      <c r="J1884" s="16">
        <f t="shared" si="416"/>
        <v>154676843.22425225</v>
      </c>
      <c r="K1884" s="10">
        <f>SUM(I$11:I1883)</f>
        <v>341353848.0083822</v>
      </c>
      <c r="L1884" s="27">
        <f t="shared" si="413"/>
        <v>365</v>
      </c>
      <c r="M1884" s="7">
        <f t="shared" si="421"/>
        <v>423772.17321712949</v>
      </c>
      <c r="N1884" s="7">
        <f>IF(ISNA(VLOOKUP(B1884,'Distribution Data'!$G:$H,2,FALSE)),0,VLOOKUP(B1884,'Distribution Data'!$G:$H,2,FALSE))</f>
        <v>0</v>
      </c>
      <c r="O1884" s="16">
        <f>IF(ISNA(INDEX($C1883:$C$3618,MATCH(TRUE,INDEX($C1883:$C$3618&lt;&gt;$C1883,0),0))), O1883, INDEX($C1883:$C$3618,MATCH(TRUE,INDEX($C1883:$C$3618&lt;&gt;$C1883,0),0)))</f>
        <v>4795248813.7146769</v>
      </c>
      <c r="P1884" s="16">
        <f t="shared" si="411"/>
        <v>4695347796.7622881</v>
      </c>
      <c r="Q1884" s="27">
        <f t="shared" si="417"/>
        <v>82</v>
      </c>
      <c r="R1884" s="7">
        <f t="shared" si="422"/>
        <v>1218305.0847852288</v>
      </c>
      <c r="S1884" s="7">
        <f t="shared" si="414"/>
        <v>567569.30149951763</v>
      </c>
      <c r="T1884" s="5">
        <f>VLOOKUP($B1884,'Benchmark Data'!$A:$B,2,FALSE)</f>
        <v>8.94</v>
      </c>
      <c r="U1884" s="12">
        <f t="shared" si="423"/>
        <v>0</v>
      </c>
      <c r="V1884" s="7">
        <f t="shared" si="424"/>
        <v>2543091128.6234646</v>
      </c>
    </row>
    <row r="1885" spans="1:22" x14ac:dyDescent="0.25">
      <c r="A1885" s="5">
        <f t="shared" si="415"/>
        <v>2009</v>
      </c>
      <c r="B1885" s="6">
        <f t="shared" si="418"/>
        <v>39825</v>
      </c>
      <c r="C1885" s="7">
        <f>MAX(SUMIFS('Filing Data'!$V:$V,'Filing Data'!$D:$D,'Benchmark Value'!$B1885),C1884)</f>
        <v>4695347796.7622881</v>
      </c>
      <c r="D1885" s="7">
        <f>SUMIFS('Filing Data'!$Z:$Z,'Filing Data'!$D:$D,'Benchmark Value'!$B1885)</f>
        <v>0</v>
      </c>
      <c r="E1885" s="16">
        <f t="shared" si="419"/>
        <v>-82841717.675032347</v>
      </c>
      <c r="F1885" s="10">
        <f>SUM(D$11:D1884)</f>
        <v>-222552136.95398432</v>
      </c>
      <c r="G1885" s="10">
        <f t="shared" si="412"/>
        <v>365</v>
      </c>
      <c r="H1885" s="7">
        <f t="shared" si="420"/>
        <v>-226963.61006858177</v>
      </c>
      <c r="I1885" s="16">
        <f>SUMIFS('Filing Data'!$X:$X,'Filing Data'!$D:$D,'Benchmark Value'!$B1885)</f>
        <v>0</v>
      </c>
      <c r="J1885" s="16">
        <f t="shared" si="416"/>
        <v>154676843.22425225</v>
      </c>
      <c r="K1885" s="10">
        <f>SUM(I$11:I1884)</f>
        <v>341353848.0083822</v>
      </c>
      <c r="L1885" s="27">
        <f t="shared" si="413"/>
        <v>365</v>
      </c>
      <c r="M1885" s="7">
        <f t="shared" si="421"/>
        <v>423772.17321712949</v>
      </c>
      <c r="N1885" s="7">
        <f>IF(ISNA(VLOOKUP(B1885,'Distribution Data'!$G:$H,2,FALSE)),0,VLOOKUP(B1885,'Distribution Data'!$G:$H,2,FALSE))</f>
        <v>0</v>
      </c>
      <c r="O1885" s="16">
        <f>IF(ISNA(INDEX($C1884:$C$3618,MATCH(TRUE,INDEX($C1884:$C$3618&lt;&gt;$C1884,0),0))), O1884, INDEX($C1884:$C$3618,MATCH(TRUE,INDEX($C1884:$C$3618&lt;&gt;$C1884,0),0)))</f>
        <v>4795248813.7146769</v>
      </c>
      <c r="P1885" s="16">
        <f t="shared" si="411"/>
        <v>4695347796.7622881</v>
      </c>
      <c r="Q1885" s="27">
        <f t="shared" si="417"/>
        <v>82</v>
      </c>
      <c r="R1885" s="7">
        <f t="shared" si="422"/>
        <v>1218305.0847852288</v>
      </c>
      <c r="S1885" s="7">
        <f t="shared" si="414"/>
        <v>567569.30149951763</v>
      </c>
      <c r="T1885" s="5">
        <f>VLOOKUP($B1885,'Benchmark Data'!$A:$B,2,FALSE)</f>
        <v>8.3800000000000008</v>
      </c>
      <c r="U1885" s="12">
        <f t="shared" si="423"/>
        <v>-6.4687674691430927E-2</v>
      </c>
      <c r="V1885" s="7">
        <f t="shared" si="424"/>
        <v>2384359924.7673426</v>
      </c>
    </row>
    <row r="1886" spans="1:22" x14ac:dyDescent="0.25">
      <c r="A1886" s="5">
        <f t="shared" si="415"/>
        <v>2009</v>
      </c>
      <c r="B1886" s="6">
        <f t="shared" si="418"/>
        <v>39826</v>
      </c>
      <c r="C1886" s="7">
        <f>MAX(SUMIFS('Filing Data'!$V:$V,'Filing Data'!$D:$D,'Benchmark Value'!$B1886),C1885)</f>
        <v>4695347796.7622881</v>
      </c>
      <c r="D1886" s="7">
        <f>SUMIFS('Filing Data'!$Z:$Z,'Filing Data'!$D:$D,'Benchmark Value'!$B1886)</f>
        <v>0</v>
      </c>
      <c r="E1886" s="16">
        <f t="shared" si="419"/>
        <v>-82841717.675032347</v>
      </c>
      <c r="F1886" s="10">
        <f>SUM(D$11:D1885)</f>
        <v>-222552136.95398432</v>
      </c>
      <c r="G1886" s="10">
        <f t="shared" si="412"/>
        <v>365</v>
      </c>
      <c r="H1886" s="7">
        <f t="shared" si="420"/>
        <v>-226963.61006858177</v>
      </c>
      <c r="I1886" s="16">
        <f>SUMIFS('Filing Data'!$X:$X,'Filing Data'!$D:$D,'Benchmark Value'!$B1886)</f>
        <v>0</v>
      </c>
      <c r="J1886" s="16">
        <f t="shared" si="416"/>
        <v>154676843.22425225</v>
      </c>
      <c r="K1886" s="10">
        <f>SUM(I$11:I1885)</f>
        <v>341353848.0083822</v>
      </c>
      <c r="L1886" s="27">
        <f t="shared" si="413"/>
        <v>365</v>
      </c>
      <c r="M1886" s="7">
        <f t="shared" si="421"/>
        <v>423772.17321712949</v>
      </c>
      <c r="N1886" s="7">
        <f>IF(ISNA(VLOOKUP(B1886,'Distribution Data'!$G:$H,2,FALSE)),0,VLOOKUP(B1886,'Distribution Data'!$G:$H,2,FALSE))</f>
        <v>0</v>
      </c>
      <c r="O1886" s="16">
        <f>IF(ISNA(INDEX($C1885:$C$3618,MATCH(TRUE,INDEX($C1885:$C$3618&lt;&gt;$C1885,0),0))), O1885, INDEX($C1885:$C$3618,MATCH(TRUE,INDEX($C1885:$C$3618&lt;&gt;$C1885,0),0)))</f>
        <v>4795248813.7146769</v>
      </c>
      <c r="P1886" s="16">
        <f t="shared" si="411"/>
        <v>4695347796.7622881</v>
      </c>
      <c r="Q1886" s="27">
        <f t="shared" si="417"/>
        <v>82</v>
      </c>
      <c r="R1886" s="7">
        <f t="shared" si="422"/>
        <v>1218305.0847852288</v>
      </c>
      <c r="S1886" s="7">
        <f t="shared" si="414"/>
        <v>567569.30149951763</v>
      </c>
      <c r="T1886" s="5">
        <f>VLOOKUP($B1886,'Benchmark Data'!$A:$B,2,FALSE)</f>
        <v>8.65</v>
      </c>
      <c r="U1886" s="12">
        <f t="shared" si="423"/>
        <v>3.1711406449796121E-2</v>
      </c>
      <c r="V1886" s="7">
        <f t="shared" si="424"/>
        <v>2461750546.5374789</v>
      </c>
    </row>
    <row r="1887" spans="1:22" x14ac:dyDescent="0.25">
      <c r="A1887" s="5">
        <f t="shared" si="415"/>
        <v>2009</v>
      </c>
      <c r="B1887" s="6">
        <f t="shared" si="418"/>
        <v>39827</v>
      </c>
      <c r="C1887" s="7">
        <f>MAX(SUMIFS('Filing Data'!$V:$V,'Filing Data'!$D:$D,'Benchmark Value'!$B1887),C1886)</f>
        <v>4695347796.7622881</v>
      </c>
      <c r="D1887" s="7">
        <f>SUMIFS('Filing Data'!$Z:$Z,'Filing Data'!$D:$D,'Benchmark Value'!$B1887)</f>
        <v>0</v>
      </c>
      <c r="E1887" s="16">
        <f t="shared" si="419"/>
        <v>-82841717.675032347</v>
      </c>
      <c r="F1887" s="10">
        <f>SUM(D$11:D1886)</f>
        <v>-222552136.95398432</v>
      </c>
      <c r="G1887" s="10">
        <f t="shared" si="412"/>
        <v>365</v>
      </c>
      <c r="H1887" s="7">
        <f t="shared" si="420"/>
        <v>-226963.61006858177</v>
      </c>
      <c r="I1887" s="16">
        <f>SUMIFS('Filing Data'!$X:$X,'Filing Data'!$D:$D,'Benchmark Value'!$B1887)</f>
        <v>0</v>
      </c>
      <c r="J1887" s="16">
        <f t="shared" si="416"/>
        <v>154676843.22425225</v>
      </c>
      <c r="K1887" s="10">
        <f>SUM(I$11:I1886)</f>
        <v>341353848.0083822</v>
      </c>
      <c r="L1887" s="27">
        <f t="shared" si="413"/>
        <v>365</v>
      </c>
      <c r="M1887" s="7">
        <f t="shared" si="421"/>
        <v>423772.17321712949</v>
      </c>
      <c r="N1887" s="7">
        <f>IF(ISNA(VLOOKUP(B1887,'Distribution Data'!$G:$H,2,FALSE)),0,VLOOKUP(B1887,'Distribution Data'!$G:$H,2,FALSE))</f>
        <v>0</v>
      </c>
      <c r="O1887" s="16">
        <f>IF(ISNA(INDEX($C1886:$C$3618,MATCH(TRUE,INDEX($C1886:$C$3618&lt;&gt;$C1886,0),0))), O1886, INDEX($C1886:$C$3618,MATCH(TRUE,INDEX($C1886:$C$3618&lt;&gt;$C1886,0),0)))</f>
        <v>4795248813.7146769</v>
      </c>
      <c r="P1887" s="16">
        <f t="shared" si="411"/>
        <v>4695347796.7622881</v>
      </c>
      <c r="Q1887" s="27">
        <f t="shared" si="417"/>
        <v>82</v>
      </c>
      <c r="R1887" s="7">
        <f t="shared" si="422"/>
        <v>1218305.0847852288</v>
      </c>
      <c r="S1887" s="7">
        <f t="shared" si="414"/>
        <v>567569.30149951763</v>
      </c>
      <c r="T1887" s="5">
        <f>VLOOKUP($B1887,'Benchmark Data'!$A:$B,2,FALSE)</f>
        <v>8.2100000000000009</v>
      </c>
      <c r="U1887" s="12">
        <f t="shared" si="423"/>
        <v>-5.2206397479451071E-2</v>
      </c>
      <c r="V1887" s="7">
        <f t="shared" si="424"/>
        <v>2337096122.7203088</v>
      </c>
    </row>
    <row r="1888" spans="1:22" x14ac:dyDescent="0.25">
      <c r="A1888" s="5">
        <f t="shared" si="415"/>
        <v>2009</v>
      </c>
      <c r="B1888" s="6">
        <f t="shared" si="418"/>
        <v>39828</v>
      </c>
      <c r="C1888" s="7">
        <f>MAX(SUMIFS('Filing Data'!$V:$V,'Filing Data'!$D:$D,'Benchmark Value'!$B1888),C1887)</f>
        <v>4695347796.7622881</v>
      </c>
      <c r="D1888" s="7">
        <f>SUMIFS('Filing Data'!$Z:$Z,'Filing Data'!$D:$D,'Benchmark Value'!$B1888)</f>
        <v>0</v>
      </c>
      <c r="E1888" s="16">
        <f t="shared" si="419"/>
        <v>-82841717.675032347</v>
      </c>
      <c r="F1888" s="10">
        <f>SUM(D$11:D1887)</f>
        <v>-222552136.95398432</v>
      </c>
      <c r="G1888" s="10">
        <f t="shared" si="412"/>
        <v>365</v>
      </c>
      <c r="H1888" s="7">
        <f t="shared" si="420"/>
        <v>-226963.61006858177</v>
      </c>
      <c r="I1888" s="16">
        <f>SUMIFS('Filing Data'!$X:$X,'Filing Data'!$D:$D,'Benchmark Value'!$B1888)</f>
        <v>0</v>
      </c>
      <c r="J1888" s="16">
        <f t="shared" si="416"/>
        <v>154676843.22425225</v>
      </c>
      <c r="K1888" s="10">
        <f>SUM(I$11:I1887)</f>
        <v>341353848.0083822</v>
      </c>
      <c r="L1888" s="27">
        <f t="shared" si="413"/>
        <v>365</v>
      </c>
      <c r="M1888" s="7">
        <f t="shared" si="421"/>
        <v>423772.17321712949</v>
      </c>
      <c r="N1888" s="7">
        <f>IF(ISNA(VLOOKUP(B1888,'Distribution Data'!$G:$H,2,FALSE)),0,VLOOKUP(B1888,'Distribution Data'!$G:$H,2,FALSE))</f>
        <v>0</v>
      </c>
      <c r="O1888" s="16">
        <f>IF(ISNA(INDEX($C1887:$C$3618,MATCH(TRUE,INDEX($C1887:$C$3618&lt;&gt;$C1887,0),0))), O1887, INDEX($C1887:$C$3618,MATCH(TRUE,INDEX($C1887:$C$3618&lt;&gt;$C1887,0),0)))</f>
        <v>4795248813.7146769</v>
      </c>
      <c r="P1888" s="16">
        <f t="shared" si="411"/>
        <v>4695347796.7622881</v>
      </c>
      <c r="Q1888" s="27">
        <f t="shared" si="417"/>
        <v>82</v>
      </c>
      <c r="R1888" s="7">
        <f t="shared" si="422"/>
        <v>1218305.0847852288</v>
      </c>
      <c r="S1888" s="7">
        <f t="shared" si="414"/>
        <v>567569.30149951763</v>
      </c>
      <c r="T1888" s="5">
        <f>VLOOKUP($B1888,'Benchmark Data'!$A:$B,2,FALSE)</f>
        <v>8.4600000000000009</v>
      </c>
      <c r="U1888" s="12">
        <f t="shared" si="423"/>
        <v>2.9996250153795145E-2</v>
      </c>
      <c r="V1888" s="7">
        <f t="shared" si="424"/>
        <v>2408829834.6137786</v>
      </c>
    </row>
    <row r="1889" spans="1:22" x14ac:dyDescent="0.25">
      <c r="A1889" s="5">
        <f t="shared" si="415"/>
        <v>2009</v>
      </c>
      <c r="B1889" s="6">
        <f t="shared" si="418"/>
        <v>39829</v>
      </c>
      <c r="C1889" s="7">
        <f>MAX(SUMIFS('Filing Data'!$V:$V,'Filing Data'!$D:$D,'Benchmark Value'!$B1889),C1888)</f>
        <v>4695347796.7622881</v>
      </c>
      <c r="D1889" s="7">
        <f>SUMIFS('Filing Data'!$Z:$Z,'Filing Data'!$D:$D,'Benchmark Value'!$B1889)</f>
        <v>0</v>
      </c>
      <c r="E1889" s="16">
        <f t="shared" si="419"/>
        <v>-82841717.675032347</v>
      </c>
      <c r="F1889" s="10">
        <f>SUM(D$11:D1888)</f>
        <v>-222552136.95398432</v>
      </c>
      <c r="G1889" s="10">
        <f t="shared" si="412"/>
        <v>365</v>
      </c>
      <c r="H1889" s="7">
        <f t="shared" si="420"/>
        <v>-226963.61006858177</v>
      </c>
      <c r="I1889" s="16">
        <f>SUMIFS('Filing Data'!$X:$X,'Filing Data'!$D:$D,'Benchmark Value'!$B1889)</f>
        <v>0</v>
      </c>
      <c r="J1889" s="16">
        <f t="shared" si="416"/>
        <v>154676843.22425225</v>
      </c>
      <c r="K1889" s="10">
        <f>SUM(I$11:I1888)</f>
        <v>341353848.0083822</v>
      </c>
      <c r="L1889" s="27">
        <f t="shared" si="413"/>
        <v>365</v>
      </c>
      <c r="M1889" s="7">
        <f t="shared" si="421"/>
        <v>423772.17321712949</v>
      </c>
      <c r="N1889" s="7">
        <f>IF(ISNA(VLOOKUP(B1889,'Distribution Data'!$G:$H,2,FALSE)),0,VLOOKUP(B1889,'Distribution Data'!$G:$H,2,FALSE))</f>
        <v>0</v>
      </c>
      <c r="O1889" s="16">
        <f>IF(ISNA(INDEX($C1888:$C$3618,MATCH(TRUE,INDEX($C1888:$C$3618&lt;&gt;$C1888,0),0))), O1888, INDEX($C1888:$C$3618,MATCH(TRUE,INDEX($C1888:$C$3618&lt;&gt;$C1888,0),0)))</f>
        <v>4795248813.7146769</v>
      </c>
      <c r="P1889" s="16">
        <f t="shared" si="411"/>
        <v>4695347796.7622881</v>
      </c>
      <c r="Q1889" s="27">
        <f t="shared" si="417"/>
        <v>82</v>
      </c>
      <c r="R1889" s="7">
        <f t="shared" si="422"/>
        <v>1218305.0847852288</v>
      </c>
      <c r="S1889" s="7">
        <f t="shared" si="414"/>
        <v>567569.30149951763</v>
      </c>
      <c r="T1889" s="5">
        <f>VLOOKUP($B1889,'Benchmark Data'!$A:$B,2,FALSE)</f>
        <v>8.81</v>
      </c>
      <c r="U1889" s="12">
        <f t="shared" si="423"/>
        <v>4.0538266329956232E-2</v>
      </c>
      <c r="V1889" s="7">
        <f t="shared" si="424"/>
        <v>2509053484.5435076</v>
      </c>
    </row>
    <row r="1890" spans="1:22" x14ac:dyDescent="0.25">
      <c r="A1890" s="5">
        <f t="shared" si="415"/>
        <v>2009</v>
      </c>
      <c r="B1890" s="6">
        <f t="shared" si="418"/>
        <v>39830</v>
      </c>
      <c r="C1890" s="7">
        <f>MAX(SUMIFS('Filing Data'!$V:$V,'Filing Data'!$D:$D,'Benchmark Value'!$B1890),C1889)</f>
        <v>4695347796.7622881</v>
      </c>
      <c r="D1890" s="7">
        <f>SUMIFS('Filing Data'!$Z:$Z,'Filing Data'!$D:$D,'Benchmark Value'!$B1890)</f>
        <v>0</v>
      </c>
      <c r="E1890" s="16">
        <f t="shared" si="419"/>
        <v>-82841717.675032347</v>
      </c>
      <c r="F1890" s="10">
        <f>SUM(D$11:D1889)</f>
        <v>-222552136.95398432</v>
      </c>
      <c r="G1890" s="10">
        <f t="shared" si="412"/>
        <v>365</v>
      </c>
      <c r="H1890" s="7">
        <f t="shared" si="420"/>
        <v>-226963.61006858177</v>
      </c>
      <c r="I1890" s="16">
        <f>SUMIFS('Filing Data'!$X:$X,'Filing Data'!$D:$D,'Benchmark Value'!$B1890)</f>
        <v>0</v>
      </c>
      <c r="J1890" s="16">
        <f t="shared" si="416"/>
        <v>154676843.22425225</v>
      </c>
      <c r="K1890" s="10">
        <f>SUM(I$11:I1889)</f>
        <v>341353848.0083822</v>
      </c>
      <c r="L1890" s="27">
        <f t="shared" si="413"/>
        <v>365</v>
      </c>
      <c r="M1890" s="7">
        <f t="shared" si="421"/>
        <v>423772.17321712949</v>
      </c>
      <c r="N1890" s="7">
        <f>IF(ISNA(VLOOKUP(B1890,'Distribution Data'!$G:$H,2,FALSE)),0,VLOOKUP(B1890,'Distribution Data'!$G:$H,2,FALSE))</f>
        <v>0</v>
      </c>
      <c r="O1890" s="16">
        <f>IF(ISNA(INDEX($C1889:$C$3618,MATCH(TRUE,INDEX($C1889:$C$3618&lt;&gt;$C1889,0),0))), O1889, INDEX($C1889:$C$3618,MATCH(TRUE,INDEX($C1889:$C$3618&lt;&gt;$C1889,0),0)))</f>
        <v>4795248813.7146769</v>
      </c>
      <c r="P1890" s="16">
        <f t="shared" si="411"/>
        <v>4695347796.7622881</v>
      </c>
      <c r="Q1890" s="27">
        <f t="shared" si="417"/>
        <v>82</v>
      </c>
      <c r="R1890" s="7">
        <f t="shared" si="422"/>
        <v>1218305.0847852288</v>
      </c>
      <c r="S1890" s="7">
        <f t="shared" si="414"/>
        <v>567569.30149951763</v>
      </c>
      <c r="T1890" s="5">
        <f>VLOOKUP($B1890,'Benchmark Data'!$A:$B,2,FALSE)</f>
        <v>8.81</v>
      </c>
      <c r="U1890" s="12">
        <f t="shared" si="423"/>
        <v>0</v>
      </c>
      <c r="V1890" s="7">
        <f t="shared" si="424"/>
        <v>2509621053.8450069</v>
      </c>
    </row>
    <row r="1891" spans="1:22" x14ac:dyDescent="0.25">
      <c r="A1891" s="5">
        <f t="shared" si="415"/>
        <v>2009</v>
      </c>
      <c r="B1891" s="6">
        <f t="shared" si="418"/>
        <v>39831</v>
      </c>
      <c r="C1891" s="7">
        <f>MAX(SUMIFS('Filing Data'!$V:$V,'Filing Data'!$D:$D,'Benchmark Value'!$B1891),C1890)</f>
        <v>4695347796.7622881</v>
      </c>
      <c r="D1891" s="7">
        <f>SUMIFS('Filing Data'!$Z:$Z,'Filing Data'!$D:$D,'Benchmark Value'!$B1891)</f>
        <v>0</v>
      </c>
      <c r="E1891" s="16">
        <f t="shared" si="419"/>
        <v>-82841717.675032347</v>
      </c>
      <c r="F1891" s="10">
        <f>SUM(D$11:D1890)</f>
        <v>-222552136.95398432</v>
      </c>
      <c r="G1891" s="10">
        <f t="shared" si="412"/>
        <v>365</v>
      </c>
      <c r="H1891" s="7">
        <f t="shared" si="420"/>
        <v>-226963.61006858177</v>
      </c>
      <c r="I1891" s="16">
        <f>SUMIFS('Filing Data'!$X:$X,'Filing Data'!$D:$D,'Benchmark Value'!$B1891)</f>
        <v>0</v>
      </c>
      <c r="J1891" s="16">
        <f t="shared" si="416"/>
        <v>154676843.22425225</v>
      </c>
      <c r="K1891" s="10">
        <f>SUM(I$11:I1890)</f>
        <v>341353848.0083822</v>
      </c>
      <c r="L1891" s="27">
        <f t="shared" si="413"/>
        <v>365</v>
      </c>
      <c r="M1891" s="7">
        <f t="shared" si="421"/>
        <v>423772.17321712949</v>
      </c>
      <c r="N1891" s="7">
        <f>IF(ISNA(VLOOKUP(B1891,'Distribution Data'!$G:$H,2,FALSE)),0,VLOOKUP(B1891,'Distribution Data'!$G:$H,2,FALSE))</f>
        <v>0</v>
      </c>
      <c r="O1891" s="16">
        <f>IF(ISNA(INDEX($C1890:$C$3618,MATCH(TRUE,INDEX($C1890:$C$3618&lt;&gt;$C1890,0),0))), O1890, INDEX($C1890:$C$3618,MATCH(TRUE,INDEX($C1890:$C$3618&lt;&gt;$C1890,0),0)))</f>
        <v>4795248813.7146769</v>
      </c>
      <c r="P1891" s="16">
        <f t="shared" si="411"/>
        <v>4695347796.7622881</v>
      </c>
      <c r="Q1891" s="27">
        <f t="shared" si="417"/>
        <v>82</v>
      </c>
      <c r="R1891" s="7">
        <f t="shared" si="422"/>
        <v>1218305.0847852288</v>
      </c>
      <c r="S1891" s="7">
        <f t="shared" si="414"/>
        <v>567569.30149951763</v>
      </c>
      <c r="T1891" s="5">
        <f>VLOOKUP($B1891,'Benchmark Data'!$A:$B,2,FALSE)</f>
        <v>8.81</v>
      </c>
      <c r="U1891" s="12">
        <f t="shared" si="423"/>
        <v>0</v>
      </c>
      <c r="V1891" s="7">
        <f t="shared" si="424"/>
        <v>2510188623.1465063</v>
      </c>
    </row>
    <row r="1892" spans="1:22" x14ac:dyDescent="0.25">
      <c r="A1892" s="5">
        <f t="shared" si="415"/>
        <v>2009</v>
      </c>
      <c r="B1892" s="6">
        <f t="shared" si="418"/>
        <v>39832</v>
      </c>
      <c r="C1892" s="7">
        <f>MAX(SUMIFS('Filing Data'!$V:$V,'Filing Data'!$D:$D,'Benchmark Value'!$B1892),C1891)</f>
        <v>4695347796.7622881</v>
      </c>
      <c r="D1892" s="7">
        <f>SUMIFS('Filing Data'!$Z:$Z,'Filing Data'!$D:$D,'Benchmark Value'!$B1892)</f>
        <v>0</v>
      </c>
      <c r="E1892" s="16">
        <f t="shared" si="419"/>
        <v>-82841717.675032347</v>
      </c>
      <c r="F1892" s="10">
        <f>SUM(D$11:D1891)</f>
        <v>-222552136.95398432</v>
      </c>
      <c r="G1892" s="10">
        <f t="shared" si="412"/>
        <v>365</v>
      </c>
      <c r="H1892" s="7">
        <f t="shared" si="420"/>
        <v>-226963.61006858177</v>
      </c>
      <c r="I1892" s="16">
        <f>SUMIFS('Filing Data'!$X:$X,'Filing Data'!$D:$D,'Benchmark Value'!$B1892)</f>
        <v>0</v>
      </c>
      <c r="J1892" s="16">
        <f t="shared" si="416"/>
        <v>154676843.22425225</v>
      </c>
      <c r="K1892" s="10">
        <f>SUM(I$11:I1891)</f>
        <v>341353848.0083822</v>
      </c>
      <c r="L1892" s="27">
        <f t="shared" si="413"/>
        <v>365</v>
      </c>
      <c r="M1892" s="7">
        <f t="shared" si="421"/>
        <v>423772.17321712949</v>
      </c>
      <c r="N1892" s="7">
        <f>IF(ISNA(VLOOKUP(B1892,'Distribution Data'!$G:$H,2,FALSE)),0,VLOOKUP(B1892,'Distribution Data'!$G:$H,2,FALSE))</f>
        <v>0</v>
      </c>
      <c r="O1892" s="16">
        <f>IF(ISNA(INDEX($C1891:$C$3618,MATCH(TRUE,INDEX($C1891:$C$3618&lt;&gt;$C1891,0),0))), O1891, INDEX($C1891:$C$3618,MATCH(TRUE,INDEX($C1891:$C$3618&lt;&gt;$C1891,0),0)))</f>
        <v>4795248813.7146769</v>
      </c>
      <c r="P1892" s="16">
        <f t="shared" si="411"/>
        <v>4695347796.7622881</v>
      </c>
      <c r="Q1892" s="27">
        <f t="shared" si="417"/>
        <v>82</v>
      </c>
      <c r="R1892" s="7">
        <f t="shared" si="422"/>
        <v>1218305.0847852288</v>
      </c>
      <c r="S1892" s="7">
        <f t="shared" si="414"/>
        <v>567569.30149951763</v>
      </c>
      <c r="T1892" s="5">
        <f>VLOOKUP($B1892,'Benchmark Data'!$A:$B,2,FALSE)</f>
        <v>8.81</v>
      </c>
      <c r="U1892" s="12">
        <f t="shared" si="423"/>
        <v>0</v>
      </c>
      <c r="V1892" s="7">
        <f t="shared" si="424"/>
        <v>2510756192.4480057</v>
      </c>
    </row>
    <row r="1893" spans="1:22" x14ac:dyDescent="0.25">
      <c r="A1893" s="5">
        <f t="shared" si="415"/>
        <v>2009</v>
      </c>
      <c r="B1893" s="6">
        <f t="shared" si="418"/>
        <v>39833</v>
      </c>
      <c r="C1893" s="7">
        <f>MAX(SUMIFS('Filing Data'!$V:$V,'Filing Data'!$D:$D,'Benchmark Value'!$B1893),C1892)</f>
        <v>4695347796.7622881</v>
      </c>
      <c r="D1893" s="7">
        <f>SUMIFS('Filing Data'!$Z:$Z,'Filing Data'!$D:$D,'Benchmark Value'!$B1893)</f>
        <v>0</v>
      </c>
      <c r="E1893" s="16">
        <f t="shared" si="419"/>
        <v>-82841717.675032347</v>
      </c>
      <c r="F1893" s="10">
        <f>SUM(D$11:D1892)</f>
        <v>-222552136.95398432</v>
      </c>
      <c r="G1893" s="10">
        <f t="shared" si="412"/>
        <v>365</v>
      </c>
      <c r="H1893" s="7">
        <f t="shared" si="420"/>
        <v>-226963.61006858177</v>
      </c>
      <c r="I1893" s="16">
        <f>SUMIFS('Filing Data'!$X:$X,'Filing Data'!$D:$D,'Benchmark Value'!$B1893)</f>
        <v>0</v>
      </c>
      <c r="J1893" s="16">
        <f t="shared" si="416"/>
        <v>154676843.22425225</v>
      </c>
      <c r="K1893" s="10">
        <f>SUM(I$11:I1892)</f>
        <v>341353848.0083822</v>
      </c>
      <c r="L1893" s="27">
        <f t="shared" si="413"/>
        <v>365</v>
      </c>
      <c r="M1893" s="7">
        <f t="shared" si="421"/>
        <v>423772.17321712949</v>
      </c>
      <c r="N1893" s="7">
        <f>IF(ISNA(VLOOKUP(B1893,'Distribution Data'!$G:$H,2,FALSE)),0,VLOOKUP(B1893,'Distribution Data'!$G:$H,2,FALSE))</f>
        <v>0</v>
      </c>
      <c r="O1893" s="16">
        <f>IF(ISNA(INDEX($C1892:$C$3618,MATCH(TRUE,INDEX($C1892:$C$3618&lt;&gt;$C1892,0),0))), O1892, INDEX($C1892:$C$3618,MATCH(TRUE,INDEX($C1892:$C$3618&lt;&gt;$C1892,0),0)))</f>
        <v>4795248813.7146769</v>
      </c>
      <c r="P1893" s="16">
        <f t="shared" si="411"/>
        <v>4695347796.7622881</v>
      </c>
      <c r="Q1893" s="27">
        <f t="shared" si="417"/>
        <v>82</v>
      </c>
      <c r="R1893" s="7">
        <f t="shared" si="422"/>
        <v>1218305.0847852288</v>
      </c>
      <c r="S1893" s="7">
        <f t="shared" si="414"/>
        <v>567569.30149951763</v>
      </c>
      <c r="T1893" s="5">
        <f>VLOOKUP($B1893,'Benchmark Data'!$A:$B,2,FALSE)</f>
        <v>7.8</v>
      </c>
      <c r="U1893" s="12">
        <f t="shared" si="423"/>
        <v>-0.12176370625254211</v>
      </c>
      <c r="V1893" s="7">
        <f t="shared" si="424"/>
        <v>2223484516.0772591</v>
      </c>
    </row>
    <row r="1894" spans="1:22" x14ac:dyDescent="0.25">
      <c r="A1894" s="5">
        <f t="shared" si="415"/>
        <v>2009</v>
      </c>
      <c r="B1894" s="6">
        <f t="shared" si="418"/>
        <v>39834</v>
      </c>
      <c r="C1894" s="7">
        <f>MAX(SUMIFS('Filing Data'!$V:$V,'Filing Data'!$D:$D,'Benchmark Value'!$B1894),C1893)</f>
        <v>4695347796.7622881</v>
      </c>
      <c r="D1894" s="7">
        <f>SUMIFS('Filing Data'!$Z:$Z,'Filing Data'!$D:$D,'Benchmark Value'!$B1894)</f>
        <v>0</v>
      </c>
      <c r="E1894" s="16">
        <f t="shared" si="419"/>
        <v>-82841717.675032347</v>
      </c>
      <c r="F1894" s="10">
        <f>SUM(D$11:D1893)</f>
        <v>-222552136.95398432</v>
      </c>
      <c r="G1894" s="10">
        <f t="shared" si="412"/>
        <v>365</v>
      </c>
      <c r="H1894" s="7">
        <f t="shared" si="420"/>
        <v>-226963.61006858177</v>
      </c>
      <c r="I1894" s="16">
        <f>SUMIFS('Filing Data'!$X:$X,'Filing Data'!$D:$D,'Benchmark Value'!$B1894)</f>
        <v>0</v>
      </c>
      <c r="J1894" s="16">
        <f t="shared" si="416"/>
        <v>154676843.22425225</v>
      </c>
      <c r="K1894" s="10">
        <f>SUM(I$11:I1893)</f>
        <v>341353848.0083822</v>
      </c>
      <c r="L1894" s="27">
        <f t="shared" si="413"/>
        <v>365</v>
      </c>
      <c r="M1894" s="7">
        <f t="shared" si="421"/>
        <v>423772.17321712949</v>
      </c>
      <c r="N1894" s="7">
        <f>IF(ISNA(VLOOKUP(B1894,'Distribution Data'!$G:$H,2,FALSE)),0,VLOOKUP(B1894,'Distribution Data'!$G:$H,2,FALSE))</f>
        <v>0</v>
      </c>
      <c r="O1894" s="16">
        <f>IF(ISNA(INDEX($C1893:$C$3618,MATCH(TRUE,INDEX($C1893:$C$3618&lt;&gt;$C1893,0),0))), O1893, INDEX($C1893:$C$3618,MATCH(TRUE,INDEX($C1893:$C$3618&lt;&gt;$C1893,0),0)))</f>
        <v>4795248813.7146769</v>
      </c>
      <c r="P1894" s="16">
        <f t="shared" si="411"/>
        <v>4695347796.7622881</v>
      </c>
      <c r="Q1894" s="27">
        <f t="shared" si="417"/>
        <v>82</v>
      </c>
      <c r="R1894" s="7">
        <f t="shared" si="422"/>
        <v>1218305.0847852288</v>
      </c>
      <c r="S1894" s="7">
        <f t="shared" si="414"/>
        <v>567569.30149951763</v>
      </c>
      <c r="T1894" s="5">
        <f>VLOOKUP($B1894,'Benchmark Data'!$A:$B,2,FALSE)</f>
        <v>8.6199999999999992</v>
      </c>
      <c r="U1894" s="12">
        <f t="shared" si="423"/>
        <v>9.9961350980055541E-2</v>
      </c>
      <c r="V1894" s="7">
        <f t="shared" si="424"/>
        <v>2457803021.6843162</v>
      </c>
    </row>
    <row r="1895" spans="1:22" x14ac:dyDescent="0.25">
      <c r="A1895" s="5">
        <f t="shared" si="415"/>
        <v>2009</v>
      </c>
      <c r="B1895" s="6">
        <f t="shared" si="418"/>
        <v>39835</v>
      </c>
      <c r="C1895" s="7">
        <f>MAX(SUMIFS('Filing Data'!$V:$V,'Filing Data'!$D:$D,'Benchmark Value'!$B1895),C1894)</f>
        <v>4695347796.7622881</v>
      </c>
      <c r="D1895" s="7">
        <f>SUMIFS('Filing Data'!$Z:$Z,'Filing Data'!$D:$D,'Benchmark Value'!$B1895)</f>
        <v>0</v>
      </c>
      <c r="E1895" s="16">
        <f t="shared" si="419"/>
        <v>-82841717.675032347</v>
      </c>
      <c r="F1895" s="10">
        <f>SUM(D$11:D1894)</f>
        <v>-222552136.95398432</v>
      </c>
      <c r="G1895" s="10">
        <f t="shared" si="412"/>
        <v>365</v>
      </c>
      <c r="H1895" s="7">
        <f t="shared" si="420"/>
        <v>-226963.61006858177</v>
      </c>
      <c r="I1895" s="16">
        <f>SUMIFS('Filing Data'!$X:$X,'Filing Data'!$D:$D,'Benchmark Value'!$B1895)</f>
        <v>0</v>
      </c>
      <c r="J1895" s="16">
        <f t="shared" si="416"/>
        <v>154676843.22425225</v>
      </c>
      <c r="K1895" s="10">
        <f>SUM(I$11:I1894)</f>
        <v>341353848.0083822</v>
      </c>
      <c r="L1895" s="27">
        <f t="shared" si="413"/>
        <v>365</v>
      </c>
      <c r="M1895" s="7">
        <f t="shared" si="421"/>
        <v>423772.17321712949</v>
      </c>
      <c r="N1895" s="7">
        <f>IF(ISNA(VLOOKUP(B1895,'Distribution Data'!$G:$H,2,FALSE)),0,VLOOKUP(B1895,'Distribution Data'!$G:$H,2,FALSE))</f>
        <v>0</v>
      </c>
      <c r="O1895" s="16">
        <f>IF(ISNA(INDEX($C1894:$C$3618,MATCH(TRUE,INDEX($C1894:$C$3618&lt;&gt;$C1894,0),0))), O1894, INDEX($C1894:$C$3618,MATCH(TRUE,INDEX($C1894:$C$3618&lt;&gt;$C1894,0),0)))</f>
        <v>4795248813.7146769</v>
      </c>
      <c r="P1895" s="16">
        <f t="shared" si="411"/>
        <v>4695347796.7622881</v>
      </c>
      <c r="Q1895" s="27">
        <f t="shared" si="417"/>
        <v>82</v>
      </c>
      <c r="R1895" s="7">
        <f t="shared" si="422"/>
        <v>1218305.0847852288</v>
      </c>
      <c r="S1895" s="7">
        <f t="shared" si="414"/>
        <v>567569.30149951763</v>
      </c>
      <c r="T1895" s="5">
        <f>VLOOKUP($B1895,'Benchmark Data'!$A:$B,2,FALSE)</f>
        <v>8.19</v>
      </c>
      <c r="U1895" s="12">
        <f t="shared" si="423"/>
        <v>-5.1171186810623666E-2</v>
      </c>
      <c r="V1895" s="7">
        <f t="shared" si="424"/>
        <v>2335765567.8623519</v>
      </c>
    </row>
    <row r="1896" spans="1:22" x14ac:dyDescent="0.25">
      <c r="A1896" s="5">
        <f t="shared" si="415"/>
        <v>2009</v>
      </c>
      <c r="B1896" s="6">
        <f t="shared" si="418"/>
        <v>39836</v>
      </c>
      <c r="C1896" s="7">
        <f>MAX(SUMIFS('Filing Data'!$V:$V,'Filing Data'!$D:$D,'Benchmark Value'!$B1896),C1895)</f>
        <v>4695347796.7622881</v>
      </c>
      <c r="D1896" s="7">
        <f>SUMIFS('Filing Data'!$Z:$Z,'Filing Data'!$D:$D,'Benchmark Value'!$B1896)</f>
        <v>0</v>
      </c>
      <c r="E1896" s="16">
        <f t="shared" si="419"/>
        <v>-82841717.675032347</v>
      </c>
      <c r="F1896" s="10">
        <f>SUM(D$11:D1895)</f>
        <v>-222552136.95398432</v>
      </c>
      <c r="G1896" s="10">
        <f t="shared" si="412"/>
        <v>365</v>
      </c>
      <c r="H1896" s="7">
        <f t="shared" si="420"/>
        <v>-226963.61006858177</v>
      </c>
      <c r="I1896" s="16">
        <f>SUMIFS('Filing Data'!$X:$X,'Filing Data'!$D:$D,'Benchmark Value'!$B1896)</f>
        <v>0</v>
      </c>
      <c r="J1896" s="16">
        <f t="shared" si="416"/>
        <v>154676843.22425225</v>
      </c>
      <c r="K1896" s="10">
        <f>SUM(I$11:I1895)</f>
        <v>341353848.0083822</v>
      </c>
      <c r="L1896" s="27">
        <f t="shared" si="413"/>
        <v>365</v>
      </c>
      <c r="M1896" s="7">
        <f t="shared" si="421"/>
        <v>423772.17321712949</v>
      </c>
      <c r="N1896" s="7">
        <f>IF(ISNA(VLOOKUP(B1896,'Distribution Data'!$G:$H,2,FALSE)),0,VLOOKUP(B1896,'Distribution Data'!$G:$H,2,FALSE))</f>
        <v>0</v>
      </c>
      <c r="O1896" s="16">
        <f>IF(ISNA(INDEX($C1895:$C$3618,MATCH(TRUE,INDEX($C1895:$C$3618&lt;&gt;$C1895,0),0))), O1895, INDEX($C1895:$C$3618,MATCH(TRUE,INDEX($C1895:$C$3618&lt;&gt;$C1895,0),0)))</f>
        <v>4795248813.7146769</v>
      </c>
      <c r="P1896" s="16">
        <f t="shared" si="411"/>
        <v>4695347796.7622881</v>
      </c>
      <c r="Q1896" s="27">
        <f t="shared" si="417"/>
        <v>82</v>
      </c>
      <c r="R1896" s="7">
        <f t="shared" si="422"/>
        <v>1218305.0847852288</v>
      </c>
      <c r="S1896" s="7">
        <f t="shared" si="414"/>
        <v>567569.30149951763</v>
      </c>
      <c r="T1896" s="5">
        <f>VLOOKUP($B1896,'Benchmark Data'!$A:$B,2,FALSE)</f>
        <v>8.42</v>
      </c>
      <c r="U1896" s="12">
        <f t="shared" si="423"/>
        <v>2.7695930389257422E-2</v>
      </c>
      <c r="V1896" s="7">
        <f t="shared" si="424"/>
        <v>2401928507.2014999</v>
      </c>
    </row>
    <row r="1897" spans="1:22" x14ac:dyDescent="0.25">
      <c r="A1897" s="5">
        <f t="shared" si="415"/>
        <v>2009</v>
      </c>
      <c r="B1897" s="6">
        <f t="shared" si="418"/>
        <v>39837</v>
      </c>
      <c r="C1897" s="7">
        <f>MAX(SUMIFS('Filing Data'!$V:$V,'Filing Data'!$D:$D,'Benchmark Value'!$B1897),C1896)</f>
        <v>4695347796.7622881</v>
      </c>
      <c r="D1897" s="7">
        <f>SUMIFS('Filing Data'!$Z:$Z,'Filing Data'!$D:$D,'Benchmark Value'!$B1897)</f>
        <v>0</v>
      </c>
      <c r="E1897" s="16">
        <f t="shared" si="419"/>
        <v>-82841717.675032347</v>
      </c>
      <c r="F1897" s="10">
        <f>SUM(D$11:D1896)</f>
        <v>-222552136.95398432</v>
      </c>
      <c r="G1897" s="10">
        <f t="shared" si="412"/>
        <v>365</v>
      </c>
      <c r="H1897" s="7">
        <f t="shared" si="420"/>
        <v>-226963.61006858177</v>
      </c>
      <c r="I1897" s="16">
        <f>SUMIFS('Filing Data'!$X:$X,'Filing Data'!$D:$D,'Benchmark Value'!$B1897)</f>
        <v>0</v>
      </c>
      <c r="J1897" s="16">
        <f t="shared" si="416"/>
        <v>154676843.22425225</v>
      </c>
      <c r="K1897" s="10">
        <f>SUM(I$11:I1896)</f>
        <v>341353848.0083822</v>
      </c>
      <c r="L1897" s="27">
        <f t="shared" si="413"/>
        <v>365</v>
      </c>
      <c r="M1897" s="7">
        <f t="shared" si="421"/>
        <v>423772.17321712949</v>
      </c>
      <c r="N1897" s="7">
        <f>IF(ISNA(VLOOKUP(B1897,'Distribution Data'!$G:$H,2,FALSE)),0,VLOOKUP(B1897,'Distribution Data'!$G:$H,2,FALSE))</f>
        <v>0</v>
      </c>
      <c r="O1897" s="16">
        <f>IF(ISNA(INDEX($C1896:$C$3618,MATCH(TRUE,INDEX($C1896:$C$3618&lt;&gt;$C1896,0),0))), O1896, INDEX($C1896:$C$3618,MATCH(TRUE,INDEX($C1896:$C$3618&lt;&gt;$C1896,0),0)))</f>
        <v>4795248813.7146769</v>
      </c>
      <c r="P1897" s="16">
        <f t="shared" si="411"/>
        <v>4695347796.7622881</v>
      </c>
      <c r="Q1897" s="27">
        <f t="shared" si="417"/>
        <v>82</v>
      </c>
      <c r="R1897" s="7">
        <f t="shared" si="422"/>
        <v>1218305.0847852288</v>
      </c>
      <c r="S1897" s="7">
        <f t="shared" si="414"/>
        <v>567569.30149951763</v>
      </c>
      <c r="T1897" s="5">
        <f>VLOOKUP($B1897,'Benchmark Data'!$A:$B,2,FALSE)</f>
        <v>8.42</v>
      </c>
      <c r="U1897" s="12">
        <f t="shared" si="423"/>
        <v>0</v>
      </c>
      <c r="V1897" s="7">
        <f t="shared" si="424"/>
        <v>2402496076.5029993</v>
      </c>
    </row>
    <row r="1898" spans="1:22" x14ac:dyDescent="0.25">
      <c r="A1898" s="5">
        <f t="shared" si="415"/>
        <v>2009</v>
      </c>
      <c r="B1898" s="6">
        <f t="shared" si="418"/>
        <v>39838</v>
      </c>
      <c r="C1898" s="7">
        <f>MAX(SUMIFS('Filing Data'!$V:$V,'Filing Data'!$D:$D,'Benchmark Value'!$B1898),C1897)</f>
        <v>4695347796.7622881</v>
      </c>
      <c r="D1898" s="7">
        <f>SUMIFS('Filing Data'!$Z:$Z,'Filing Data'!$D:$D,'Benchmark Value'!$B1898)</f>
        <v>0</v>
      </c>
      <c r="E1898" s="16">
        <f t="shared" si="419"/>
        <v>-82841717.675032347</v>
      </c>
      <c r="F1898" s="10">
        <f>SUM(D$11:D1897)</f>
        <v>-222552136.95398432</v>
      </c>
      <c r="G1898" s="10">
        <f t="shared" si="412"/>
        <v>365</v>
      </c>
      <c r="H1898" s="7">
        <f t="shared" si="420"/>
        <v>-226963.61006858177</v>
      </c>
      <c r="I1898" s="16">
        <f>SUMIFS('Filing Data'!$X:$X,'Filing Data'!$D:$D,'Benchmark Value'!$B1898)</f>
        <v>0</v>
      </c>
      <c r="J1898" s="16">
        <f t="shared" si="416"/>
        <v>154676843.22425225</v>
      </c>
      <c r="K1898" s="10">
        <f>SUM(I$11:I1897)</f>
        <v>341353848.0083822</v>
      </c>
      <c r="L1898" s="27">
        <f t="shared" si="413"/>
        <v>365</v>
      </c>
      <c r="M1898" s="7">
        <f t="shared" si="421"/>
        <v>423772.17321712949</v>
      </c>
      <c r="N1898" s="7">
        <f>IF(ISNA(VLOOKUP(B1898,'Distribution Data'!$G:$H,2,FALSE)),0,VLOOKUP(B1898,'Distribution Data'!$G:$H,2,FALSE))</f>
        <v>0</v>
      </c>
      <c r="O1898" s="16">
        <f>IF(ISNA(INDEX($C1897:$C$3618,MATCH(TRUE,INDEX($C1897:$C$3618&lt;&gt;$C1897,0),0))), O1897, INDEX($C1897:$C$3618,MATCH(TRUE,INDEX($C1897:$C$3618&lt;&gt;$C1897,0),0)))</f>
        <v>4795248813.7146769</v>
      </c>
      <c r="P1898" s="16">
        <f t="shared" si="411"/>
        <v>4695347796.7622881</v>
      </c>
      <c r="Q1898" s="27">
        <f t="shared" si="417"/>
        <v>82</v>
      </c>
      <c r="R1898" s="7">
        <f t="shared" si="422"/>
        <v>1218305.0847852288</v>
      </c>
      <c r="S1898" s="7">
        <f t="shared" si="414"/>
        <v>567569.30149951763</v>
      </c>
      <c r="T1898" s="5">
        <f>VLOOKUP($B1898,'Benchmark Data'!$A:$B,2,FALSE)</f>
        <v>8.42</v>
      </c>
      <c r="U1898" s="12">
        <f t="shared" si="423"/>
        <v>0</v>
      </c>
      <c r="V1898" s="7">
        <f t="shared" si="424"/>
        <v>2403063645.8044987</v>
      </c>
    </row>
    <row r="1899" spans="1:22" x14ac:dyDescent="0.25">
      <c r="A1899" s="5">
        <f t="shared" si="415"/>
        <v>2009</v>
      </c>
      <c r="B1899" s="6">
        <f t="shared" si="418"/>
        <v>39839</v>
      </c>
      <c r="C1899" s="7">
        <f>MAX(SUMIFS('Filing Data'!$V:$V,'Filing Data'!$D:$D,'Benchmark Value'!$B1899),C1898)</f>
        <v>4695347796.7622881</v>
      </c>
      <c r="D1899" s="7">
        <f>SUMIFS('Filing Data'!$Z:$Z,'Filing Data'!$D:$D,'Benchmark Value'!$B1899)</f>
        <v>0</v>
      </c>
      <c r="E1899" s="16">
        <f t="shared" si="419"/>
        <v>-82841717.675032347</v>
      </c>
      <c r="F1899" s="10">
        <f>SUM(D$11:D1898)</f>
        <v>-222552136.95398432</v>
      </c>
      <c r="G1899" s="10">
        <f t="shared" si="412"/>
        <v>365</v>
      </c>
      <c r="H1899" s="7">
        <f t="shared" si="420"/>
        <v>-226963.61006858177</v>
      </c>
      <c r="I1899" s="16">
        <f>SUMIFS('Filing Data'!$X:$X,'Filing Data'!$D:$D,'Benchmark Value'!$B1899)</f>
        <v>0</v>
      </c>
      <c r="J1899" s="16">
        <f t="shared" si="416"/>
        <v>154676843.22425225</v>
      </c>
      <c r="K1899" s="10">
        <f>SUM(I$11:I1898)</f>
        <v>341353848.0083822</v>
      </c>
      <c r="L1899" s="27">
        <f t="shared" si="413"/>
        <v>365</v>
      </c>
      <c r="M1899" s="7">
        <f t="shared" si="421"/>
        <v>423772.17321712949</v>
      </c>
      <c r="N1899" s="7">
        <f>IF(ISNA(VLOOKUP(B1899,'Distribution Data'!$G:$H,2,FALSE)),0,VLOOKUP(B1899,'Distribution Data'!$G:$H,2,FALSE))</f>
        <v>0</v>
      </c>
      <c r="O1899" s="16">
        <f>IF(ISNA(INDEX($C1898:$C$3618,MATCH(TRUE,INDEX($C1898:$C$3618&lt;&gt;$C1898,0),0))), O1898, INDEX($C1898:$C$3618,MATCH(TRUE,INDEX($C1898:$C$3618&lt;&gt;$C1898,0),0)))</f>
        <v>4795248813.7146769</v>
      </c>
      <c r="P1899" s="16">
        <f t="shared" si="411"/>
        <v>4695347796.7622881</v>
      </c>
      <c r="Q1899" s="27">
        <f t="shared" si="417"/>
        <v>82</v>
      </c>
      <c r="R1899" s="7">
        <f t="shared" si="422"/>
        <v>1218305.0847852288</v>
      </c>
      <c r="S1899" s="7">
        <f t="shared" si="414"/>
        <v>567569.30149951763</v>
      </c>
      <c r="T1899" s="5">
        <f>VLOOKUP($B1899,'Benchmark Data'!$A:$B,2,FALSE)</f>
        <v>8.3800000000000008</v>
      </c>
      <c r="U1899" s="12">
        <f t="shared" si="423"/>
        <v>-4.7619137602435907E-3</v>
      </c>
      <c r="V1899" s="7">
        <f t="shared" si="424"/>
        <v>2392215235.7910128</v>
      </c>
    </row>
    <row r="1900" spans="1:22" x14ac:dyDescent="0.25">
      <c r="A1900" s="5">
        <f t="shared" si="415"/>
        <v>2009</v>
      </c>
      <c r="B1900" s="6">
        <f t="shared" si="418"/>
        <v>39840</v>
      </c>
      <c r="C1900" s="7">
        <f>MAX(SUMIFS('Filing Data'!$V:$V,'Filing Data'!$D:$D,'Benchmark Value'!$B1900),C1899)</f>
        <v>4695347796.7622881</v>
      </c>
      <c r="D1900" s="7">
        <f>SUMIFS('Filing Data'!$Z:$Z,'Filing Data'!$D:$D,'Benchmark Value'!$B1900)</f>
        <v>0</v>
      </c>
      <c r="E1900" s="16">
        <f t="shared" si="419"/>
        <v>-82841717.675032347</v>
      </c>
      <c r="F1900" s="10">
        <f>SUM(D$11:D1899)</f>
        <v>-222552136.95398432</v>
      </c>
      <c r="G1900" s="10">
        <f t="shared" si="412"/>
        <v>365</v>
      </c>
      <c r="H1900" s="7">
        <f t="shared" si="420"/>
        <v>-226963.61006858177</v>
      </c>
      <c r="I1900" s="16">
        <f>SUMIFS('Filing Data'!$X:$X,'Filing Data'!$D:$D,'Benchmark Value'!$B1900)</f>
        <v>0</v>
      </c>
      <c r="J1900" s="16">
        <f t="shared" si="416"/>
        <v>154676843.22425225</v>
      </c>
      <c r="K1900" s="10">
        <f>SUM(I$11:I1899)</f>
        <v>341353848.0083822</v>
      </c>
      <c r="L1900" s="27">
        <f t="shared" si="413"/>
        <v>365</v>
      </c>
      <c r="M1900" s="7">
        <f t="shared" si="421"/>
        <v>423772.17321712949</v>
      </c>
      <c r="N1900" s="7">
        <f>IF(ISNA(VLOOKUP(B1900,'Distribution Data'!$G:$H,2,FALSE)),0,VLOOKUP(B1900,'Distribution Data'!$G:$H,2,FALSE))</f>
        <v>0</v>
      </c>
      <c r="O1900" s="16">
        <f>IF(ISNA(INDEX($C1899:$C$3618,MATCH(TRUE,INDEX($C1899:$C$3618&lt;&gt;$C1899,0),0))), O1899, INDEX($C1899:$C$3618,MATCH(TRUE,INDEX($C1899:$C$3618&lt;&gt;$C1899,0),0)))</f>
        <v>4795248813.7146769</v>
      </c>
      <c r="P1900" s="16">
        <f t="shared" si="411"/>
        <v>4695347796.7622881</v>
      </c>
      <c r="Q1900" s="27">
        <f t="shared" si="417"/>
        <v>82</v>
      </c>
      <c r="R1900" s="7">
        <f t="shared" si="422"/>
        <v>1218305.0847852288</v>
      </c>
      <c r="S1900" s="7">
        <f t="shared" si="414"/>
        <v>567569.30149951763</v>
      </c>
      <c r="T1900" s="5">
        <f>VLOOKUP($B1900,'Benchmark Data'!$A:$B,2,FALSE)</f>
        <v>8.5</v>
      </c>
      <c r="U1900" s="12">
        <f t="shared" si="423"/>
        <v>1.4218249002278954E-2</v>
      </c>
      <c r="V1900" s="7">
        <f t="shared" si="424"/>
        <v>2427038870.5215001</v>
      </c>
    </row>
    <row r="1901" spans="1:22" x14ac:dyDescent="0.25">
      <c r="A1901" s="5">
        <f t="shared" si="415"/>
        <v>2009</v>
      </c>
      <c r="B1901" s="6">
        <f t="shared" si="418"/>
        <v>39841</v>
      </c>
      <c r="C1901" s="7">
        <f>MAX(SUMIFS('Filing Data'!$V:$V,'Filing Data'!$D:$D,'Benchmark Value'!$B1901),C1900)</f>
        <v>4695347796.7622881</v>
      </c>
      <c r="D1901" s="7">
        <f>SUMIFS('Filing Data'!$Z:$Z,'Filing Data'!$D:$D,'Benchmark Value'!$B1901)</f>
        <v>0</v>
      </c>
      <c r="E1901" s="16">
        <f t="shared" si="419"/>
        <v>-82841717.675032347</v>
      </c>
      <c r="F1901" s="10">
        <f>SUM(D$11:D1900)</f>
        <v>-222552136.95398432</v>
      </c>
      <c r="G1901" s="10">
        <f t="shared" si="412"/>
        <v>365</v>
      </c>
      <c r="H1901" s="7">
        <f t="shared" si="420"/>
        <v>-226963.61006858177</v>
      </c>
      <c r="I1901" s="16">
        <f>SUMIFS('Filing Data'!$X:$X,'Filing Data'!$D:$D,'Benchmark Value'!$B1901)</f>
        <v>0</v>
      </c>
      <c r="J1901" s="16">
        <f t="shared" si="416"/>
        <v>154676843.22425225</v>
      </c>
      <c r="K1901" s="10">
        <f>SUM(I$11:I1900)</f>
        <v>341353848.0083822</v>
      </c>
      <c r="L1901" s="27">
        <f t="shared" si="413"/>
        <v>365</v>
      </c>
      <c r="M1901" s="7">
        <f t="shared" si="421"/>
        <v>423772.17321712949</v>
      </c>
      <c r="N1901" s="7">
        <f>IF(ISNA(VLOOKUP(B1901,'Distribution Data'!$G:$H,2,FALSE)),0,VLOOKUP(B1901,'Distribution Data'!$G:$H,2,FALSE))</f>
        <v>0</v>
      </c>
      <c r="O1901" s="16">
        <f>IF(ISNA(INDEX($C1900:$C$3618,MATCH(TRUE,INDEX($C1900:$C$3618&lt;&gt;$C1900,0),0))), O1900, INDEX($C1900:$C$3618,MATCH(TRUE,INDEX($C1900:$C$3618&lt;&gt;$C1900,0),0)))</f>
        <v>4795248813.7146769</v>
      </c>
      <c r="P1901" s="16">
        <f t="shared" si="411"/>
        <v>4695347796.7622881</v>
      </c>
      <c r="Q1901" s="27">
        <f t="shared" si="417"/>
        <v>82</v>
      </c>
      <c r="R1901" s="7">
        <f t="shared" si="422"/>
        <v>1218305.0847852288</v>
      </c>
      <c r="S1901" s="7">
        <f t="shared" si="414"/>
        <v>567569.30149951763</v>
      </c>
      <c r="T1901" s="5">
        <f>VLOOKUP($B1901,'Benchmark Data'!$A:$B,2,FALSE)</f>
        <v>9.2200000000000006</v>
      </c>
      <c r="U1901" s="12">
        <f t="shared" si="423"/>
        <v>8.1308874072231696E-2</v>
      </c>
      <c r="V1901" s="7">
        <f t="shared" si="424"/>
        <v>2633190908.8554091</v>
      </c>
    </row>
    <row r="1902" spans="1:22" x14ac:dyDescent="0.25">
      <c r="A1902" s="5">
        <f t="shared" si="415"/>
        <v>2009</v>
      </c>
      <c r="B1902" s="6">
        <f t="shared" si="418"/>
        <v>39842</v>
      </c>
      <c r="C1902" s="7">
        <f>MAX(SUMIFS('Filing Data'!$V:$V,'Filing Data'!$D:$D,'Benchmark Value'!$B1902),C1901)</f>
        <v>4695347796.7622881</v>
      </c>
      <c r="D1902" s="7">
        <f>SUMIFS('Filing Data'!$Z:$Z,'Filing Data'!$D:$D,'Benchmark Value'!$B1902)</f>
        <v>0</v>
      </c>
      <c r="E1902" s="16">
        <f t="shared" si="419"/>
        <v>-82841717.675032347</v>
      </c>
      <c r="F1902" s="10">
        <f>SUM(D$11:D1901)</f>
        <v>-222552136.95398432</v>
      </c>
      <c r="G1902" s="10">
        <f t="shared" si="412"/>
        <v>365</v>
      </c>
      <c r="H1902" s="7">
        <f t="shared" si="420"/>
        <v>-226963.61006858177</v>
      </c>
      <c r="I1902" s="16">
        <f>SUMIFS('Filing Data'!$X:$X,'Filing Data'!$D:$D,'Benchmark Value'!$B1902)</f>
        <v>0</v>
      </c>
      <c r="J1902" s="16">
        <f t="shared" si="416"/>
        <v>154676843.22425225</v>
      </c>
      <c r="K1902" s="10">
        <f>SUM(I$11:I1901)</f>
        <v>341353848.0083822</v>
      </c>
      <c r="L1902" s="27">
        <f t="shared" si="413"/>
        <v>365</v>
      </c>
      <c r="M1902" s="7">
        <f t="shared" si="421"/>
        <v>423772.17321712949</v>
      </c>
      <c r="N1902" s="7">
        <f>IF(ISNA(VLOOKUP(B1902,'Distribution Data'!$G:$H,2,FALSE)),0,VLOOKUP(B1902,'Distribution Data'!$G:$H,2,FALSE))</f>
        <v>0</v>
      </c>
      <c r="O1902" s="16">
        <f>IF(ISNA(INDEX($C1901:$C$3618,MATCH(TRUE,INDEX($C1901:$C$3618&lt;&gt;$C1901,0),0))), O1901, INDEX($C1901:$C$3618,MATCH(TRUE,INDEX($C1901:$C$3618&lt;&gt;$C1901,0),0)))</f>
        <v>4795248813.7146769</v>
      </c>
      <c r="P1902" s="16">
        <f t="shared" si="411"/>
        <v>4695347796.7622881</v>
      </c>
      <c r="Q1902" s="27">
        <f t="shared" si="417"/>
        <v>82</v>
      </c>
      <c r="R1902" s="7">
        <f t="shared" si="422"/>
        <v>1218305.0847852288</v>
      </c>
      <c r="S1902" s="7">
        <f t="shared" si="414"/>
        <v>567569.30149951763</v>
      </c>
      <c r="T1902" s="5">
        <f>VLOOKUP($B1902,'Benchmark Data'!$A:$B,2,FALSE)</f>
        <v>8.4700000000000006</v>
      </c>
      <c r="U1902" s="12">
        <f t="shared" si="423"/>
        <v>-8.4844528904539432E-2</v>
      </c>
      <c r="V1902" s="7">
        <f t="shared" si="424"/>
        <v>2419561820.7120543</v>
      </c>
    </row>
    <row r="1903" spans="1:22" x14ac:dyDescent="0.25">
      <c r="A1903" s="5">
        <f t="shared" si="415"/>
        <v>2009</v>
      </c>
      <c r="B1903" s="6">
        <f t="shared" si="418"/>
        <v>39843</v>
      </c>
      <c r="C1903" s="7">
        <f>MAX(SUMIFS('Filing Data'!$V:$V,'Filing Data'!$D:$D,'Benchmark Value'!$B1903),C1902)</f>
        <v>4695347796.7622881</v>
      </c>
      <c r="D1903" s="7">
        <f>SUMIFS('Filing Data'!$Z:$Z,'Filing Data'!$D:$D,'Benchmark Value'!$B1903)</f>
        <v>0</v>
      </c>
      <c r="E1903" s="16">
        <f t="shared" si="419"/>
        <v>-82841717.675032347</v>
      </c>
      <c r="F1903" s="10">
        <f>SUM(D$11:D1902)</f>
        <v>-222552136.95398432</v>
      </c>
      <c r="G1903" s="10">
        <f t="shared" si="412"/>
        <v>365</v>
      </c>
      <c r="H1903" s="7">
        <f t="shared" si="420"/>
        <v>-226963.61006858177</v>
      </c>
      <c r="I1903" s="16">
        <f>SUMIFS('Filing Data'!$X:$X,'Filing Data'!$D:$D,'Benchmark Value'!$B1903)</f>
        <v>0</v>
      </c>
      <c r="J1903" s="16">
        <f t="shared" si="416"/>
        <v>154676843.22425225</v>
      </c>
      <c r="K1903" s="10">
        <f>SUM(I$11:I1902)</f>
        <v>341353848.0083822</v>
      </c>
      <c r="L1903" s="27">
        <f t="shared" si="413"/>
        <v>365</v>
      </c>
      <c r="M1903" s="7">
        <f t="shared" si="421"/>
        <v>423772.17321712949</v>
      </c>
      <c r="N1903" s="7">
        <f>IF(ISNA(VLOOKUP(B1903,'Distribution Data'!$G:$H,2,FALSE)),0,VLOOKUP(B1903,'Distribution Data'!$G:$H,2,FALSE))</f>
        <v>0</v>
      </c>
      <c r="O1903" s="16">
        <f>IF(ISNA(INDEX($C1902:$C$3618,MATCH(TRUE,INDEX($C1902:$C$3618&lt;&gt;$C1902,0),0))), O1902, INDEX($C1902:$C$3618,MATCH(TRUE,INDEX($C1902:$C$3618&lt;&gt;$C1902,0),0)))</f>
        <v>4795248813.7146769</v>
      </c>
      <c r="P1903" s="16">
        <f t="shared" si="411"/>
        <v>4695347796.7622881</v>
      </c>
      <c r="Q1903" s="27">
        <f t="shared" si="417"/>
        <v>82</v>
      </c>
      <c r="R1903" s="7">
        <f t="shared" si="422"/>
        <v>1218305.0847852288</v>
      </c>
      <c r="S1903" s="7">
        <f t="shared" si="414"/>
        <v>567569.30149951763</v>
      </c>
      <c r="T1903" s="5">
        <f>VLOOKUP($B1903,'Benchmark Data'!$A:$B,2,FALSE)</f>
        <v>8.15</v>
      </c>
      <c r="U1903" s="12">
        <f t="shared" si="423"/>
        <v>-3.8512581411191717E-2</v>
      </c>
      <c r="V1903" s="7">
        <f t="shared" si="424"/>
        <v>2328717373.1743731</v>
      </c>
    </row>
    <row r="1904" spans="1:22" x14ac:dyDescent="0.25">
      <c r="A1904" s="5">
        <f t="shared" si="415"/>
        <v>2009</v>
      </c>
      <c r="B1904" s="6">
        <f t="shared" si="418"/>
        <v>39844</v>
      </c>
      <c r="C1904" s="7">
        <f>MAX(SUMIFS('Filing Data'!$V:$V,'Filing Data'!$D:$D,'Benchmark Value'!$B1904),C1903)</f>
        <v>4695347796.7622881</v>
      </c>
      <c r="D1904" s="7">
        <f>SUMIFS('Filing Data'!$Z:$Z,'Filing Data'!$D:$D,'Benchmark Value'!$B1904)</f>
        <v>0</v>
      </c>
      <c r="E1904" s="16">
        <f t="shared" si="419"/>
        <v>-82841717.675032347</v>
      </c>
      <c r="F1904" s="10">
        <f>SUM(D$11:D1903)</f>
        <v>-222552136.95398432</v>
      </c>
      <c r="G1904" s="10">
        <f t="shared" si="412"/>
        <v>365</v>
      </c>
      <c r="H1904" s="7">
        <f t="shared" si="420"/>
        <v>-226963.61006858177</v>
      </c>
      <c r="I1904" s="16">
        <f>SUMIFS('Filing Data'!$X:$X,'Filing Data'!$D:$D,'Benchmark Value'!$B1904)</f>
        <v>0</v>
      </c>
      <c r="J1904" s="16">
        <f t="shared" si="416"/>
        <v>154676843.22425225</v>
      </c>
      <c r="K1904" s="10">
        <f>SUM(I$11:I1903)</f>
        <v>341353848.0083822</v>
      </c>
      <c r="L1904" s="27">
        <f t="shared" si="413"/>
        <v>365</v>
      </c>
      <c r="M1904" s="7">
        <f t="shared" si="421"/>
        <v>423772.17321712949</v>
      </c>
      <c r="N1904" s="7">
        <f>IF(ISNA(VLOOKUP(B1904,'Distribution Data'!$G:$H,2,FALSE)),0,VLOOKUP(B1904,'Distribution Data'!$G:$H,2,FALSE))</f>
        <v>0</v>
      </c>
      <c r="O1904" s="16">
        <f>IF(ISNA(INDEX($C1903:$C$3618,MATCH(TRUE,INDEX($C1903:$C$3618&lt;&gt;$C1903,0),0))), O1903, INDEX($C1903:$C$3618,MATCH(TRUE,INDEX($C1903:$C$3618&lt;&gt;$C1903,0),0)))</f>
        <v>4795248813.7146769</v>
      </c>
      <c r="P1904" s="16">
        <f t="shared" si="411"/>
        <v>4695347796.7622881</v>
      </c>
      <c r="Q1904" s="27">
        <f t="shared" si="417"/>
        <v>82</v>
      </c>
      <c r="R1904" s="7">
        <f t="shared" si="422"/>
        <v>1218305.0847852288</v>
      </c>
      <c r="S1904" s="7">
        <f t="shared" si="414"/>
        <v>567569.30149951763</v>
      </c>
      <c r="T1904" s="5">
        <f>VLOOKUP($B1904,'Benchmark Data'!$A:$B,2,FALSE)</f>
        <v>8.15</v>
      </c>
      <c r="U1904" s="12">
        <f t="shared" si="423"/>
        <v>0</v>
      </c>
      <c r="V1904" s="7">
        <f t="shared" si="424"/>
        <v>2329284942.4758725</v>
      </c>
    </row>
    <row r="1905" spans="1:22" x14ac:dyDescent="0.25">
      <c r="A1905" s="5">
        <f t="shared" si="415"/>
        <v>2009</v>
      </c>
      <c r="B1905" s="6">
        <f t="shared" si="418"/>
        <v>39845</v>
      </c>
      <c r="C1905" s="7">
        <f>MAX(SUMIFS('Filing Data'!$V:$V,'Filing Data'!$D:$D,'Benchmark Value'!$B1905),C1904)</f>
        <v>4695347796.7622881</v>
      </c>
      <c r="D1905" s="7">
        <f>SUMIFS('Filing Data'!$Z:$Z,'Filing Data'!$D:$D,'Benchmark Value'!$B1905)</f>
        <v>0</v>
      </c>
      <c r="E1905" s="16">
        <f t="shared" si="419"/>
        <v>-82841717.675032347</v>
      </c>
      <c r="F1905" s="10">
        <f>SUM(D$11:D1904)</f>
        <v>-222552136.95398432</v>
      </c>
      <c r="G1905" s="10">
        <f t="shared" si="412"/>
        <v>365</v>
      </c>
      <c r="H1905" s="7">
        <f t="shared" si="420"/>
        <v>-226963.61006858177</v>
      </c>
      <c r="I1905" s="16">
        <f>SUMIFS('Filing Data'!$X:$X,'Filing Data'!$D:$D,'Benchmark Value'!$B1905)</f>
        <v>0</v>
      </c>
      <c r="J1905" s="16">
        <f t="shared" si="416"/>
        <v>154676843.22425225</v>
      </c>
      <c r="K1905" s="10">
        <f>SUM(I$11:I1904)</f>
        <v>341353848.0083822</v>
      </c>
      <c r="L1905" s="27">
        <f t="shared" si="413"/>
        <v>365</v>
      </c>
      <c r="M1905" s="7">
        <f t="shared" si="421"/>
        <v>423772.17321712949</v>
      </c>
      <c r="N1905" s="7">
        <f>IF(ISNA(VLOOKUP(B1905,'Distribution Data'!$G:$H,2,FALSE)),0,VLOOKUP(B1905,'Distribution Data'!$G:$H,2,FALSE))</f>
        <v>0</v>
      </c>
      <c r="O1905" s="16">
        <f>IF(ISNA(INDEX($C1904:$C$3618,MATCH(TRUE,INDEX($C1904:$C$3618&lt;&gt;$C1904,0),0))), O1904, INDEX($C1904:$C$3618,MATCH(TRUE,INDEX($C1904:$C$3618&lt;&gt;$C1904,0),0)))</f>
        <v>4795248813.7146769</v>
      </c>
      <c r="P1905" s="16">
        <f t="shared" si="411"/>
        <v>4695347796.7622881</v>
      </c>
      <c r="Q1905" s="27">
        <f t="shared" si="417"/>
        <v>82</v>
      </c>
      <c r="R1905" s="7">
        <f t="shared" si="422"/>
        <v>1218305.0847852288</v>
      </c>
      <c r="S1905" s="7">
        <f t="shared" si="414"/>
        <v>567569.30149951763</v>
      </c>
      <c r="T1905" s="5">
        <f>VLOOKUP($B1905,'Benchmark Data'!$A:$B,2,FALSE)</f>
        <v>8.15</v>
      </c>
      <c r="U1905" s="12">
        <f t="shared" si="423"/>
        <v>0</v>
      </c>
      <c r="V1905" s="7">
        <f t="shared" si="424"/>
        <v>2329852511.7773719</v>
      </c>
    </row>
    <row r="1906" spans="1:22" x14ac:dyDescent="0.25">
      <c r="A1906" s="5">
        <f t="shared" si="415"/>
        <v>2009</v>
      </c>
      <c r="B1906" s="6">
        <f t="shared" si="418"/>
        <v>39846</v>
      </c>
      <c r="C1906" s="7">
        <f>MAX(SUMIFS('Filing Data'!$V:$V,'Filing Data'!$D:$D,'Benchmark Value'!$B1906),C1905)</f>
        <v>4695347796.7622881</v>
      </c>
      <c r="D1906" s="7">
        <f>SUMIFS('Filing Data'!$Z:$Z,'Filing Data'!$D:$D,'Benchmark Value'!$B1906)</f>
        <v>0</v>
      </c>
      <c r="E1906" s="16">
        <f t="shared" si="419"/>
        <v>-82841717.675032347</v>
      </c>
      <c r="F1906" s="10">
        <f>SUM(D$11:D1905)</f>
        <v>-222552136.95398432</v>
      </c>
      <c r="G1906" s="10">
        <f t="shared" si="412"/>
        <v>365</v>
      </c>
      <c r="H1906" s="7">
        <f t="shared" si="420"/>
        <v>-226963.61006858177</v>
      </c>
      <c r="I1906" s="16">
        <f>SUMIFS('Filing Data'!$X:$X,'Filing Data'!$D:$D,'Benchmark Value'!$B1906)</f>
        <v>0</v>
      </c>
      <c r="J1906" s="16">
        <f t="shared" si="416"/>
        <v>154676843.22425225</v>
      </c>
      <c r="K1906" s="10">
        <f>SUM(I$11:I1905)</f>
        <v>341353848.0083822</v>
      </c>
      <c r="L1906" s="27">
        <f t="shared" si="413"/>
        <v>365</v>
      </c>
      <c r="M1906" s="7">
        <f t="shared" si="421"/>
        <v>423772.17321712949</v>
      </c>
      <c r="N1906" s="7">
        <f>IF(ISNA(VLOOKUP(B1906,'Distribution Data'!$G:$H,2,FALSE)),0,VLOOKUP(B1906,'Distribution Data'!$G:$H,2,FALSE))</f>
        <v>0</v>
      </c>
      <c r="O1906" s="16">
        <f>IF(ISNA(INDEX($C1905:$C$3618,MATCH(TRUE,INDEX($C1905:$C$3618&lt;&gt;$C1905,0),0))), O1905, INDEX($C1905:$C$3618,MATCH(TRUE,INDEX($C1905:$C$3618&lt;&gt;$C1905,0),0)))</f>
        <v>4795248813.7146769</v>
      </c>
      <c r="P1906" s="16">
        <f t="shared" si="411"/>
        <v>4695347796.7622881</v>
      </c>
      <c r="Q1906" s="27">
        <f t="shared" si="417"/>
        <v>82</v>
      </c>
      <c r="R1906" s="7">
        <f t="shared" si="422"/>
        <v>1218305.0847852288</v>
      </c>
      <c r="S1906" s="7">
        <f t="shared" si="414"/>
        <v>567569.30149951763</v>
      </c>
      <c r="T1906" s="5">
        <f>VLOOKUP($B1906,'Benchmark Data'!$A:$B,2,FALSE)</f>
        <v>8.3000000000000007</v>
      </c>
      <c r="U1906" s="12">
        <f t="shared" si="423"/>
        <v>1.8237587549781012E-2</v>
      </c>
      <c r="V1906" s="7">
        <f t="shared" si="424"/>
        <v>2373300802.1545286</v>
      </c>
    </row>
    <row r="1907" spans="1:22" x14ac:dyDescent="0.25">
      <c r="A1907" s="5">
        <f t="shared" si="415"/>
        <v>2009</v>
      </c>
      <c r="B1907" s="6">
        <f t="shared" si="418"/>
        <v>39847</v>
      </c>
      <c r="C1907" s="7">
        <f>MAX(SUMIFS('Filing Data'!$V:$V,'Filing Data'!$D:$D,'Benchmark Value'!$B1907),C1906)</f>
        <v>4695347796.7622881</v>
      </c>
      <c r="D1907" s="7">
        <f>SUMIFS('Filing Data'!$Z:$Z,'Filing Data'!$D:$D,'Benchmark Value'!$B1907)</f>
        <v>0</v>
      </c>
      <c r="E1907" s="16">
        <f t="shared" si="419"/>
        <v>-82841717.675032347</v>
      </c>
      <c r="F1907" s="10">
        <f>SUM(D$11:D1906)</f>
        <v>-222552136.95398432</v>
      </c>
      <c r="G1907" s="10">
        <f t="shared" si="412"/>
        <v>365</v>
      </c>
      <c r="H1907" s="7">
        <f t="shared" si="420"/>
        <v>-226963.61006858177</v>
      </c>
      <c r="I1907" s="16">
        <f>SUMIFS('Filing Data'!$X:$X,'Filing Data'!$D:$D,'Benchmark Value'!$B1907)</f>
        <v>0</v>
      </c>
      <c r="J1907" s="16">
        <f t="shared" si="416"/>
        <v>154676843.22425225</v>
      </c>
      <c r="K1907" s="10">
        <f>SUM(I$11:I1906)</f>
        <v>341353848.0083822</v>
      </c>
      <c r="L1907" s="27">
        <f t="shared" si="413"/>
        <v>365</v>
      </c>
      <c r="M1907" s="7">
        <f t="shared" si="421"/>
        <v>423772.17321712949</v>
      </c>
      <c r="N1907" s="7">
        <f>IF(ISNA(VLOOKUP(B1907,'Distribution Data'!$G:$H,2,FALSE)),0,VLOOKUP(B1907,'Distribution Data'!$G:$H,2,FALSE))</f>
        <v>0</v>
      </c>
      <c r="O1907" s="16">
        <f>IF(ISNA(INDEX($C1906:$C$3618,MATCH(TRUE,INDEX($C1906:$C$3618&lt;&gt;$C1906,0),0))), O1906, INDEX($C1906:$C$3618,MATCH(TRUE,INDEX($C1906:$C$3618&lt;&gt;$C1906,0),0)))</f>
        <v>4795248813.7146769</v>
      </c>
      <c r="P1907" s="16">
        <f t="shared" si="411"/>
        <v>4695347796.7622881</v>
      </c>
      <c r="Q1907" s="27">
        <f t="shared" si="417"/>
        <v>82</v>
      </c>
      <c r="R1907" s="7">
        <f t="shared" si="422"/>
        <v>1218305.0847852288</v>
      </c>
      <c r="S1907" s="7">
        <f t="shared" si="414"/>
        <v>567569.30149951763</v>
      </c>
      <c r="T1907" s="5">
        <f>VLOOKUP($B1907,'Benchmark Data'!$A:$B,2,FALSE)</f>
        <v>8.2100000000000009</v>
      </c>
      <c r="U1907" s="12">
        <f t="shared" si="423"/>
        <v>-1.0902591338215388E-2</v>
      </c>
      <c r="V1907" s="7">
        <f t="shared" si="424"/>
        <v>2348133784.4447136</v>
      </c>
    </row>
    <row r="1908" spans="1:22" x14ac:dyDescent="0.25">
      <c r="A1908" s="5">
        <f t="shared" si="415"/>
        <v>2009</v>
      </c>
      <c r="B1908" s="6">
        <f t="shared" si="418"/>
        <v>39848</v>
      </c>
      <c r="C1908" s="7">
        <f>MAX(SUMIFS('Filing Data'!$V:$V,'Filing Data'!$D:$D,'Benchmark Value'!$B1908),C1907)</f>
        <v>4695347796.7622881</v>
      </c>
      <c r="D1908" s="7">
        <f>SUMIFS('Filing Data'!$Z:$Z,'Filing Data'!$D:$D,'Benchmark Value'!$B1908)</f>
        <v>0</v>
      </c>
      <c r="E1908" s="16">
        <f t="shared" si="419"/>
        <v>-82841717.675032347</v>
      </c>
      <c r="F1908" s="10">
        <f>SUM(D$11:D1907)</f>
        <v>-222552136.95398432</v>
      </c>
      <c r="G1908" s="10">
        <f t="shared" si="412"/>
        <v>365</v>
      </c>
      <c r="H1908" s="7">
        <f t="shared" si="420"/>
        <v>-226963.61006858177</v>
      </c>
      <c r="I1908" s="16">
        <f>SUMIFS('Filing Data'!$X:$X,'Filing Data'!$D:$D,'Benchmark Value'!$B1908)</f>
        <v>0</v>
      </c>
      <c r="J1908" s="16">
        <f t="shared" si="416"/>
        <v>154676843.22425225</v>
      </c>
      <c r="K1908" s="10">
        <f>SUM(I$11:I1907)</f>
        <v>341353848.0083822</v>
      </c>
      <c r="L1908" s="27">
        <f t="shared" si="413"/>
        <v>365</v>
      </c>
      <c r="M1908" s="7">
        <f t="shared" si="421"/>
        <v>423772.17321712949</v>
      </c>
      <c r="N1908" s="7">
        <f>IF(ISNA(VLOOKUP(B1908,'Distribution Data'!$G:$H,2,FALSE)),0,VLOOKUP(B1908,'Distribution Data'!$G:$H,2,FALSE))</f>
        <v>0</v>
      </c>
      <c r="O1908" s="16">
        <f>IF(ISNA(INDEX($C1907:$C$3618,MATCH(TRUE,INDEX($C1907:$C$3618&lt;&gt;$C1907,0),0))), O1907, INDEX($C1907:$C$3618,MATCH(TRUE,INDEX($C1907:$C$3618&lt;&gt;$C1907,0),0)))</f>
        <v>4795248813.7146769</v>
      </c>
      <c r="P1908" s="16">
        <f t="shared" si="411"/>
        <v>4695347796.7622881</v>
      </c>
      <c r="Q1908" s="27">
        <f t="shared" si="417"/>
        <v>82</v>
      </c>
      <c r="R1908" s="7">
        <f t="shared" si="422"/>
        <v>1218305.0847852288</v>
      </c>
      <c r="S1908" s="7">
        <f t="shared" si="414"/>
        <v>567569.30149951763</v>
      </c>
      <c r="T1908" s="5">
        <f>VLOOKUP($B1908,'Benchmark Data'!$A:$B,2,FALSE)</f>
        <v>8.0500000000000007</v>
      </c>
      <c r="U1908" s="12">
        <f t="shared" si="423"/>
        <v>-1.9680832033864892E-2</v>
      </c>
      <c r="V1908" s="7">
        <f t="shared" si="424"/>
        <v>2302939915.8033195</v>
      </c>
    </row>
    <row r="1909" spans="1:22" x14ac:dyDescent="0.25">
      <c r="A1909" s="5">
        <f t="shared" si="415"/>
        <v>2009</v>
      </c>
      <c r="B1909" s="6">
        <f t="shared" si="418"/>
        <v>39849</v>
      </c>
      <c r="C1909" s="7">
        <f>MAX(SUMIFS('Filing Data'!$V:$V,'Filing Data'!$D:$D,'Benchmark Value'!$B1909),C1908)</f>
        <v>4695347796.7622881</v>
      </c>
      <c r="D1909" s="7">
        <f>SUMIFS('Filing Data'!$Z:$Z,'Filing Data'!$D:$D,'Benchmark Value'!$B1909)</f>
        <v>0</v>
      </c>
      <c r="E1909" s="16">
        <f t="shared" si="419"/>
        <v>-82841717.675032347</v>
      </c>
      <c r="F1909" s="10">
        <f>SUM(D$11:D1908)</f>
        <v>-222552136.95398432</v>
      </c>
      <c r="G1909" s="10">
        <f t="shared" si="412"/>
        <v>365</v>
      </c>
      <c r="H1909" s="7">
        <f t="shared" si="420"/>
        <v>-226963.61006858177</v>
      </c>
      <c r="I1909" s="16">
        <f>SUMIFS('Filing Data'!$X:$X,'Filing Data'!$D:$D,'Benchmark Value'!$B1909)</f>
        <v>0</v>
      </c>
      <c r="J1909" s="16">
        <f t="shared" si="416"/>
        <v>154676843.22425225</v>
      </c>
      <c r="K1909" s="10">
        <f>SUM(I$11:I1908)</f>
        <v>341353848.0083822</v>
      </c>
      <c r="L1909" s="27">
        <f t="shared" si="413"/>
        <v>365</v>
      </c>
      <c r="M1909" s="7">
        <f t="shared" si="421"/>
        <v>423772.17321712949</v>
      </c>
      <c r="N1909" s="7">
        <f>IF(ISNA(VLOOKUP(B1909,'Distribution Data'!$G:$H,2,FALSE)),0,VLOOKUP(B1909,'Distribution Data'!$G:$H,2,FALSE))</f>
        <v>0</v>
      </c>
      <c r="O1909" s="16">
        <f>IF(ISNA(INDEX($C1908:$C$3618,MATCH(TRUE,INDEX($C1908:$C$3618&lt;&gt;$C1908,0),0))), O1908, INDEX($C1908:$C$3618,MATCH(TRUE,INDEX($C1908:$C$3618&lt;&gt;$C1908,0),0)))</f>
        <v>4795248813.7146769</v>
      </c>
      <c r="P1909" s="16">
        <f t="shared" si="411"/>
        <v>4695347796.7622881</v>
      </c>
      <c r="Q1909" s="27">
        <f t="shared" si="417"/>
        <v>82</v>
      </c>
      <c r="R1909" s="7">
        <f t="shared" si="422"/>
        <v>1218305.0847852288</v>
      </c>
      <c r="S1909" s="7">
        <f t="shared" si="414"/>
        <v>567569.30149951763</v>
      </c>
      <c r="T1909" s="5">
        <f>VLOOKUP($B1909,'Benchmark Data'!$A:$B,2,FALSE)</f>
        <v>7.88</v>
      </c>
      <c r="U1909" s="12">
        <f t="shared" si="423"/>
        <v>-2.1344187560684329E-2</v>
      </c>
      <c r="V1909" s="7">
        <f t="shared" si="424"/>
        <v>2254873971.3549347</v>
      </c>
    </row>
    <row r="1910" spans="1:22" x14ac:dyDescent="0.25">
      <c r="A1910" s="5">
        <f t="shared" si="415"/>
        <v>2009</v>
      </c>
      <c r="B1910" s="6">
        <f t="shared" si="418"/>
        <v>39850</v>
      </c>
      <c r="C1910" s="7">
        <f>MAX(SUMIFS('Filing Data'!$V:$V,'Filing Data'!$D:$D,'Benchmark Value'!$B1910),C1909)</f>
        <v>4695347796.7622881</v>
      </c>
      <c r="D1910" s="7">
        <f>SUMIFS('Filing Data'!$Z:$Z,'Filing Data'!$D:$D,'Benchmark Value'!$B1910)</f>
        <v>0</v>
      </c>
      <c r="E1910" s="16">
        <f t="shared" si="419"/>
        <v>-82841717.675032347</v>
      </c>
      <c r="F1910" s="10">
        <f>SUM(D$11:D1909)</f>
        <v>-222552136.95398432</v>
      </c>
      <c r="G1910" s="10">
        <f t="shared" si="412"/>
        <v>365</v>
      </c>
      <c r="H1910" s="7">
        <f t="shared" si="420"/>
        <v>-226963.61006858177</v>
      </c>
      <c r="I1910" s="16">
        <f>SUMIFS('Filing Data'!$X:$X,'Filing Data'!$D:$D,'Benchmark Value'!$B1910)</f>
        <v>0</v>
      </c>
      <c r="J1910" s="16">
        <f t="shared" si="416"/>
        <v>154676843.22425225</v>
      </c>
      <c r="K1910" s="10">
        <f>SUM(I$11:I1909)</f>
        <v>341353848.0083822</v>
      </c>
      <c r="L1910" s="27">
        <f t="shared" si="413"/>
        <v>365</v>
      </c>
      <c r="M1910" s="7">
        <f t="shared" si="421"/>
        <v>423772.17321712949</v>
      </c>
      <c r="N1910" s="7">
        <f>IF(ISNA(VLOOKUP(B1910,'Distribution Data'!$G:$H,2,FALSE)),0,VLOOKUP(B1910,'Distribution Data'!$G:$H,2,FALSE))</f>
        <v>0</v>
      </c>
      <c r="O1910" s="16">
        <f>IF(ISNA(INDEX($C1909:$C$3618,MATCH(TRUE,INDEX($C1909:$C$3618&lt;&gt;$C1909,0),0))), O1909, INDEX($C1909:$C$3618,MATCH(TRUE,INDEX($C1909:$C$3618&lt;&gt;$C1909,0),0)))</f>
        <v>4795248813.7146769</v>
      </c>
      <c r="P1910" s="16">
        <f t="shared" si="411"/>
        <v>4695347796.7622881</v>
      </c>
      <c r="Q1910" s="27">
        <f t="shared" si="417"/>
        <v>82</v>
      </c>
      <c r="R1910" s="7">
        <f t="shared" si="422"/>
        <v>1218305.0847852288</v>
      </c>
      <c r="S1910" s="7">
        <f t="shared" si="414"/>
        <v>567569.30149951763</v>
      </c>
      <c r="T1910" s="5">
        <f>VLOOKUP($B1910,'Benchmark Data'!$A:$B,2,FALSE)</f>
        <v>8.44</v>
      </c>
      <c r="U1910" s="12">
        <f t="shared" si="423"/>
        <v>6.8654404738077976E-2</v>
      </c>
      <c r="V1910" s="7">
        <f t="shared" si="424"/>
        <v>2415686391.4126225</v>
      </c>
    </row>
    <row r="1911" spans="1:22" x14ac:dyDescent="0.25">
      <c r="A1911" s="5">
        <f t="shared" si="415"/>
        <v>2009</v>
      </c>
      <c r="B1911" s="6">
        <f t="shared" si="418"/>
        <v>39851</v>
      </c>
      <c r="C1911" s="7">
        <f>MAX(SUMIFS('Filing Data'!$V:$V,'Filing Data'!$D:$D,'Benchmark Value'!$B1911),C1910)</f>
        <v>4695347796.7622881</v>
      </c>
      <c r="D1911" s="7">
        <f>SUMIFS('Filing Data'!$Z:$Z,'Filing Data'!$D:$D,'Benchmark Value'!$B1911)</f>
        <v>0</v>
      </c>
      <c r="E1911" s="16">
        <f t="shared" si="419"/>
        <v>-82841717.675032347</v>
      </c>
      <c r="F1911" s="10">
        <f>SUM(D$11:D1910)</f>
        <v>-222552136.95398432</v>
      </c>
      <c r="G1911" s="10">
        <f t="shared" si="412"/>
        <v>365</v>
      </c>
      <c r="H1911" s="7">
        <f t="shared" si="420"/>
        <v>-226963.61006858177</v>
      </c>
      <c r="I1911" s="16">
        <f>SUMIFS('Filing Data'!$X:$X,'Filing Data'!$D:$D,'Benchmark Value'!$B1911)</f>
        <v>0</v>
      </c>
      <c r="J1911" s="16">
        <f t="shared" si="416"/>
        <v>154676843.22425225</v>
      </c>
      <c r="K1911" s="10">
        <f>SUM(I$11:I1910)</f>
        <v>341353848.0083822</v>
      </c>
      <c r="L1911" s="27">
        <f t="shared" si="413"/>
        <v>365</v>
      </c>
      <c r="M1911" s="7">
        <f t="shared" si="421"/>
        <v>423772.17321712949</v>
      </c>
      <c r="N1911" s="7">
        <f>IF(ISNA(VLOOKUP(B1911,'Distribution Data'!$G:$H,2,FALSE)),0,VLOOKUP(B1911,'Distribution Data'!$G:$H,2,FALSE))</f>
        <v>0</v>
      </c>
      <c r="O1911" s="16">
        <f>IF(ISNA(INDEX($C1910:$C$3618,MATCH(TRUE,INDEX($C1910:$C$3618&lt;&gt;$C1910,0),0))), O1910, INDEX($C1910:$C$3618,MATCH(TRUE,INDEX($C1910:$C$3618&lt;&gt;$C1910,0),0)))</f>
        <v>4795248813.7146769</v>
      </c>
      <c r="P1911" s="16">
        <f t="shared" si="411"/>
        <v>4695347796.7622881</v>
      </c>
      <c r="Q1911" s="27">
        <f t="shared" si="417"/>
        <v>82</v>
      </c>
      <c r="R1911" s="7">
        <f t="shared" si="422"/>
        <v>1218305.0847852288</v>
      </c>
      <c r="S1911" s="7">
        <f t="shared" si="414"/>
        <v>567569.30149951763</v>
      </c>
      <c r="T1911" s="5">
        <f>VLOOKUP($B1911,'Benchmark Data'!$A:$B,2,FALSE)</f>
        <v>8.44</v>
      </c>
      <c r="U1911" s="12">
        <f t="shared" si="423"/>
        <v>0</v>
      </c>
      <c r="V1911" s="7">
        <f t="shared" si="424"/>
        <v>2416253960.7141218</v>
      </c>
    </row>
    <row r="1912" spans="1:22" x14ac:dyDescent="0.25">
      <c r="A1912" s="5">
        <f t="shared" si="415"/>
        <v>2009</v>
      </c>
      <c r="B1912" s="6">
        <f t="shared" si="418"/>
        <v>39852</v>
      </c>
      <c r="C1912" s="7">
        <f>MAX(SUMIFS('Filing Data'!$V:$V,'Filing Data'!$D:$D,'Benchmark Value'!$B1912),C1911)</f>
        <v>4695347796.7622881</v>
      </c>
      <c r="D1912" s="7">
        <f>SUMIFS('Filing Data'!$Z:$Z,'Filing Data'!$D:$D,'Benchmark Value'!$B1912)</f>
        <v>0</v>
      </c>
      <c r="E1912" s="16">
        <f t="shared" si="419"/>
        <v>-82841717.675032347</v>
      </c>
      <c r="F1912" s="10">
        <f>SUM(D$11:D1911)</f>
        <v>-222552136.95398432</v>
      </c>
      <c r="G1912" s="10">
        <f t="shared" si="412"/>
        <v>365</v>
      </c>
      <c r="H1912" s="7">
        <f t="shared" si="420"/>
        <v>-226963.61006858177</v>
      </c>
      <c r="I1912" s="16">
        <f>SUMIFS('Filing Data'!$X:$X,'Filing Data'!$D:$D,'Benchmark Value'!$B1912)</f>
        <v>0</v>
      </c>
      <c r="J1912" s="16">
        <f t="shared" si="416"/>
        <v>154676843.22425225</v>
      </c>
      <c r="K1912" s="10">
        <f>SUM(I$11:I1911)</f>
        <v>341353848.0083822</v>
      </c>
      <c r="L1912" s="27">
        <f t="shared" si="413"/>
        <v>365</v>
      </c>
      <c r="M1912" s="7">
        <f t="shared" si="421"/>
        <v>423772.17321712949</v>
      </c>
      <c r="N1912" s="7">
        <f>IF(ISNA(VLOOKUP(B1912,'Distribution Data'!$G:$H,2,FALSE)),0,VLOOKUP(B1912,'Distribution Data'!$G:$H,2,FALSE))</f>
        <v>0</v>
      </c>
      <c r="O1912" s="16">
        <f>IF(ISNA(INDEX($C1911:$C$3618,MATCH(TRUE,INDEX($C1911:$C$3618&lt;&gt;$C1911,0),0))), O1911, INDEX($C1911:$C$3618,MATCH(TRUE,INDEX($C1911:$C$3618&lt;&gt;$C1911,0),0)))</f>
        <v>4795248813.7146769</v>
      </c>
      <c r="P1912" s="16">
        <f t="shared" si="411"/>
        <v>4695347796.7622881</v>
      </c>
      <c r="Q1912" s="27">
        <f t="shared" si="417"/>
        <v>82</v>
      </c>
      <c r="R1912" s="7">
        <f t="shared" si="422"/>
        <v>1218305.0847852288</v>
      </c>
      <c r="S1912" s="7">
        <f t="shared" si="414"/>
        <v>567569.30149951763</v>
      </c>
      <c r="T1912" s="5">
        <f>VLOOKUP($B1912,'Benchmark Data'!$A:$B,2,FALSE)</f>
        <v>8.44</v>
      </c>
      <c r="U1912" s="12">
        <f t="shared" si="423"/>
        <v>0</v>
      </c>
      <c r="V1912" s="7">
        <f t="shared" si="424"/>
        <v>2416821530.0156212</v>
      </c>
    </row>
    <row r="1913" spans="1:22" x14ac:dyDescent="0.25">
      <c r="A1913" s="5">
        <f t="shared" si="415"/>
        <v>2009</v>
      </c>
      <c r="B1913" s="6">
        <f t="shared" si="418"/>
        <v>39853</v>
      </c>
      <c r="C1913" s="7">
        <f>MAX(SUMIFS('Filing Data'!$V:$V,'Filing Data'!$D:$D,'Benchmark Value'!$B1913),C1912)</f>
        <v>4695347796.7622881</v>
      </c>
      <c r="D1913" s="7">
        <f>SUMIFS('Filing Data'!$Z:$Z,'Filing Data'!$D:$D,'Benchmark Value'!$B1913)</f>
        <v>0</v>
      </c>
      <c r="E1913" s="16">
        <f t="shared" si="419"/>
        <v>-82841717.675032347</v>
      </c>
      <c r="F1913" s="10">
        <f>SUM(D$11:D1912)</f>
        <v>-222552136.95398432</v>
      </c>
      <c r="G1913" s="10">
        <f t="shared" si="412"/>
        <v>365</v>
      </c>
      <c r="H1913" s="7">
        <f t="shared" si="420"/>
        <v>-226963.61006858177</v>
      </c>
      <c r="I1913" s="16">
        <f>SUMIFS('Filing Data'!$X:$X,'Filing Data'!$D:$D,'Benchmark Value'!$B1913)</f>
        <v>0</v>
      </c>
      <c r="J1913" s="16">
        <f t="shared" si="416"/>
        <v>154676843.22425225</v>
      </c>
      <c r="K1913" s="10">
        <f>SUM(I$11:I1912)</f>
        <v>341353848.0083822</v>
      </c>
      <c r="L1913" s="27">
        <f t="shared" si="413"/>
        <v>365</v>
      </c>
      <c r="M1913" s="7">
        <f t="shared" si="421"/>
        <v>423772.17321712949</v>
      </c>
      <c r="N1913" s="7">
        <f>IF(ISNA(VLOOKUP(B1913,'Distribution Data'!$G:$H,2,FALSE)),0,VLOOKUP(B1913,'Distribution Data'!$G:$H,2,FALSE))</f>
        <v>0</v>
      </c>
      <c r="O1913" s="16">
        <f>IF(ISNA(INDEX($C1912:$C$3618,MATCH(TRUE,INDEX($C1912:$C$3618&lt;&gt;$C1912,0),0))), O1912, INDEX($C1912:$C$3618,MATCH(TRUE,INDEX($C1912:$C$3618&lt;&gt;$C1912,0),0)))</f>
        <v>4795248813.7146769</v>
      </c>
      <c r="P1913" s="16">
        <f t="shared" si="411"/>
        <v>4695347796.7622881</v>
      </c>
      <c r="Q1913" s="27">
        <f t="shared" si="417"/>
        <v>82</v>
      </c>
      <c r="R1913" s="7">
        <f t="shared" si="422"/>
        <v>1218305.0847852288</v>
      </c>
      <c r="S1913" s="7">
        <f t="shared" si="414"/>
        <v>567569.30149951763</v>
      </c>
      <c r="T1913" s="5">
        <f>VLOOKUP($B1913,'Benchmark Data'!$A:$B,2,FALSE)</f>
        <v>8.5299999999999994</v>
      </c>
      <c r="U1913" s="12">
        <f t="shared" si="423"/>
        <v>1.0607052895721921E-2</v>
      </c>
      <c r="V1913" s="7">
        <f t="shared" si="424"/>
        <v>2443160892.8836374</v>
      </c>
    </row>
    <row r="1914" spans="1:22" x14ac:dyDescent="0.25">
      <c r="A1914" s="5">
        <f t="shared" si="415"/>
        <v>2009</v>
      </c>
      <c r="B1914" s="6">
        <f t="shared" si="418"/>
        <v>39854</v>
      </c>
      <c r="C1914" s="7">
        <f>MAX(SUMIFS('Filing Data'!$V:$V,'Filing Data'!$D:$D,'Benchmark Value'!$B1914),C1913)</f>
        <v>4695347796.7622881</v>
      </c>
      <c r="D1914" s="7">
        <f>SUMIFS('Filing Data'!$Z:$Z,'Filing Data'!$D:$D,'Benchmark Value'!$B1914)</f>
        <v>0</v>
      </c>
      <c r="E1914" s="16">
        <f t="shared" si="419"/>
        <v>-82841717.675032347</v>
      </c>
      <c r="F1914" s="10">
        <f>SUM(D$11:D1913)</f>
        <v>-222552136.95398432</v>
      </c>
      <c r="G1914" s="10">
        <f t="shared" si="412"/>
        <v>365</v>
      </c>
      <c r="H1914" s="7">
        <f t="shared" si="420"/>
        <v>-226963.61006858177</v>
      </c>
      <c r="I1914" s="16">
        <f>SUMIFS('Filing Data'!$X:$X,'Filing Data'!$D:$D,'Benchmark Value'!$B1914)</f>
        <v>0</v>
      </c>
      <c r="J1914" s="16">
        <f t="shared" si="416"/>
        <v>154676843.22425225</v>
      </c>
      <c r="K1914" s="10">
        <f>SUM(I$11:I1913)</f>
        <v>341353848.0083822</v>
      </c>
      <c r="L1914" s="27">
        <f t="shared" si="413"/>
        <v>365</v>
      </c>
      <c r="M1914" s="7">
        <f t="shared" si="421"/>
        <v>423772.17321712949</v>
      </c>
      <c r="N1914" s="7">
        <f>IF(ISNA(VLOOKUP(B1914,'Distribution Data'!$G:$H,2,FALSE)),0,VLOOKUP(B1914,'Distribution Data'!$G:$H,2,FALSE))</f>
        <v>0</v>
      </c>
      <c r="O1914" s="16">
        <f>IF(ISNA(INDEX($C1913:$C$3618,MATCH(TRUE,INDEX($C1913:$C$3618&lt;&gt;$C1913,0),0))), O1913, INDEX($C1913:$C$3618,MATCH(TRUE,INDEX($C1913:$C$3618&lt;&gt;$C1913,0),0)))</f>
        <v>4795248813.7146769</v>
      </c>
      <c r="P1914" s="16">
        <f t="shared" si="411"/>
        <v>4695347796.7622881</v>
      </c>
      <c r="Q1914" s="27">
        <f t="shared" si="417"/>
        <v>82</v>
      </c>
      <c r="R1914" s="7">
        <f t="shared" si="422"/>
        <v>1218305.0847852288</v>
      </c>
      <c r="S1914" s="7">
        <f t="shared" si="414"/>
        <v>567569.30149951763</v>
      </c>
      <c r="T1914" s="5">
        <f>VLOOKUP($B1914,'Benchmark Data'!$A:$B,2,FALSE)</f>
        <v>7.76</v>
      </c>
      <c r="U1914" s="12">
        <f t="shared" si="423"/>
        <v>-9.4607027308460323E-2</v>
      </c>
      <c r="V1914" s="7">
        <f t="shared" si="424"/>
        <v>2223185216.2859106</v>
      </c>
    </row>
    <row r="1915" spans="1:22" x14ac:dyDescent="0.25">
      <c r="A1915" s="5">
        <f t="shared" si="415"/>
        <v>2009</v>
      </c>
      <c r="B1915" s="6">
        <f t="shared" si="418"/>
        <v>39855</v>
      </c>
      <c r="C1915" s="7">
        <f>MAX(SUMIFS('Filing Data'!$V:$V,'Filing Data'!$D:$D,'Benchmark Value'!$B1915),C1914)</f>
        <v>4695347796.7622881</v>
      </c>
      <c r="D1915" s="7">
        <f>SUMIFS('Filing Data'!$Z:$Z,'Filing Data'!$D:$D,'Benchmark Value'!$B1915)</f>
        <v>0</v>
      </c>
      <c r="E1915" s="16">
        <f t="shared" si="419"/>
        <v>-82841717.675032347</v>
      </c>
      <c r="F1915" s="10">
        <f>SUM(D$11:D1914)</f>
        <v>-222552136.95398432</v>
      </c>
      <c r="G1915" s="10">
        <f t="shared" si="412"/>
        <v>365</v>
      </c>
      <c r="H1915" s="7">
        <f t="shared" si="420"/>
        <v>-226963.61006858177</v>
      </c>
      <c r="I1915" s="16">
        <f>SUMIFS('Filing Data'!$X:$X,'Filing Data'!$D:$D,'Benchmark Value'!$B1915)</f>
        <v>0</v>
      </c>
      <c r="J1915" s="16">
        <f t="shared" si="416"/>
        <v>154676843.22425225</v>
      </c>
      <c r="K1915" s="10">
        <f>SUM(I$11:I1914)</f>
        <v>341353848.0083822</v>
      </c>
      <c r="L1915" s="27">
        <f t="shared" si="413"/>
        <v>365</v>
      </c>
      <c r="M1915" s="7">
        <f t="shared" si="421"/>
        <v>423772.17321712949</v>
      </c>
      <c r="N1915" s="7">
        <f>IF(ISNA(VLOOKUP(B1915,'Distribution Data'!$G:$H,2,FALSE)),0,VLOOKUP(B1915,'Distribution Data'!$G:$H,2,FALSE))</f>
        <v>0</v>
      </c>
      <c r="O1915" s="16">
        <f>IF(ISNA(INDEX($C1914:$C$3618,MATCH(TRUE,INDEX($C1914:$C$3618&lt;&gt;$C1914,0),0))), O1914, INDEX($C1914:$C$3618,MATCH(TRUE,INDEX($C1914:$C$3618&lt;&gt;$C1914,0),0)))</f>
        <v>4795248813.7146769</v>
      </c>
      <c r="P1915" s="16">
        <f t="shared" si="411"/>
        <v>4695347796.7622881</v>
      </c>
      <c r="Q1915" s="27">
        <f t="shared" si="417"/>
        <v>82</v>
      </c>
      <c r="R1915" s="7">
        <f t="shared" si="422"/>
        <v>1218305.0847852288</v>
      </c>
      <c r="S1915" s="7">
        <f t="shared" si="414"/>
        <v>567569.30149951763</v>
      </c>
      <c r="T1915" s="5">
        <f>VLOOKUP($B1915,'Benchmark Data'!$A:$B,2,FALSE)</f>
        <v>7.9</v>
      </c>
      <c r="U1915" s="12">
        <f t="shared" si="423"/>
        <v>1.7880425277848583E-2</v>
      </c>
      <c r="V1915" s="7">
        <f t="shared" si="424"/>
        <v>2263861797.2214346</v>
      </c>
    </row>
    <row r="1916" spans="1:22" x14ac:dyDescent="0.25">
      <c r="A1916" s="5">
        <f t="shared" si="415"/>
        <v>2009</v>
      </c>
      <c r="B1916" s="6">
        <f t="shared" si="418"/>
        <v>39856</v>
      </c>
      <c r="C1916" s="7">
        <f>MAX(SUMIFS('Filing Data'!$V:$V,'Filing Data'!$D:$D,'Benchmark Value'!$B1916),C1915)</f>
        <v>4695347796.7622881</v>
      </c>
      <c r="D1916" s="7">
        <f>SUMIFS('Filing Data'!$Z:$Z,'Filing Data'!$D:$D,'Benchmark Value'!$B1916)</f>
        <v>0</v>
      </c>
      <c r="E1916" s="16">
        <f t="shared" si="419"/>
        <v>-82841717.675032347</v>
      </c>
      <c r="F1916" s="10">
        <f>SUM(D$11:D1915)</f>
        <v>-222552136.95398432</v>
      </c>
      <c r="G1916" s="10">
        <f t="shared" si="412"/>
        <v>365</v>
      </c>
      <c r="H1916" s="7">
        <f t="shared" si="420"/>
        <v>-226963.61006858177</v>
      </c>
      <c r="I1916" s="16">
        <f>SUMIFS('Filing Data'!$X:$X,'Filing Data'!$D:$D,'Benchmark Value'!$B1916)</f>
        <v>0</v>
      </c>
      <c r="J1916" s="16">
        <f t="shared" si="416"/>
        <v>154676843.22425225</v>
      </c>
      <c r="K1916" s="10">
        <f>SUM(I$11:I1915)</f>
        <v>341353848.0083822</v>
      </c>
      <c r="L1916" s="27">
        <f t="shared" si="413"/>
        <v>365</v>
      </c>
      <c r="M1916" s="7">
        <f t="shared" si="421"/>
        <v>423772.17321712949</v>
      </c>
      <c r="N1916" s="7">
        <f>IF(ISNA(VLOOKUP(B1916,'Distribution Data'!$G:$H,2,FALSE)),0,VLOOKUP(B1916,'Distribution Data'!$G:$H,2,FALSE))</f>
        <v>0</v>
      </c>
      <c r="O1916" s="16">
        <f>IF(ISNA(INDEX($C1915:$C$3618,MATCH(TRUE,INDEX($C1915:$C$3618&lt;&gt;$C1915,0),0))), O1915, INDEX($C1915:$C$3618,MATCH(TRUE,INDEX($C1915:$C$3618&lt;&gt;$C1915,0),0)))</f>
        <v>4795248813.7146769</v>
      </c>
      <c r="P1916" s="16">
        <f t="shared" si="411"/>
        <v>4695347796.7622881</v>
      </c>
      <c r="Q1916" s="27">
        <f t="shared" si="417"/>
        <v>82</v>
      </c>
      <c r="R1916" s="7">
        <f t="shared" si="422"/>
        <v>1218305.0847852288</v>
      </c>
      <c r="S1916" s="7">
        <f t="shared" si="414"/>
        <v>567569.30149951763</v>
      </c>
      <c r="T1916" s="5">
        <f>VLOOKUP($B1916,'Benchmark Data'!$A:$B,2,FALSE)</f>
        <v>7.76</v>
      </c>
      <c r="U1916" s="12">
        <f t="shared" si="423"/>
        <v>-1.7880425277848524E-2</v>
      </c>
      <c r="V1916" s="7">
        <f t="shared" si="424"/>
        <v>2224310296.6987562</v>
      </c>
    </row>
    <row r="1917" spans="1:22" x14ac:dyDescent="0.25">
      <c r="A1917" s="5">
        <f t="shared" si="415"/>
        <v>2009</v>
      </c>
      <c r="B1917" s="6">
        <f t="shared" si="418"/>
        <v>39857</v>
      </c>
      <c r="C1917" s="7">
        <f>MAX(SUMIFS('Filing Data'!$V:$V,'Filing Data'!$D:$D,'Benchmark Value'!$B1917),C1916)</f>
        <v>4695347796.7622881</v>
      </c>
      <c r="D1917" s="7">
        <f>SUMIFS('Filing Data'!$Z:$Z,'Filing Data'!$D:$D,'Benchmark Value'!$B1917)</f>
        <v>0</v>
      </c>
      <c r="E1917" s="16">
        <f t="shared" si="419"/>
        <v>-82841717.675032347</v>
      </c>
      <c r="F1917" s="10">
        <f>SUM(D$11:D1916)</f>
        <v>-222552136.95398432</v>
      </c>
      <c r="G1917" s="10">
        <f t="shared" si="412"/>
        <v>365</v>
      </c>
      <c r="H1917" s="7">
        <f t="shared" si="420"/>
        <v>-226963.61006858177</v>
      </c>
      <c r="I1917" s="16">
        <f>SUMIFS('Filing Data'!$X:$X,'Filing Data'!$D:$D,'Benchmark Value'!$B1917)</f>
        <v>0</v>
      </c>
      <c r="J1917" s="16">
        <f t="shared" si="416"/>
        <v>154676843.22425225</v>
      </c>
      <c r="K1917" s="10">
        <f>SUM(I$11:I1916)</f>
        <v>341353848.0083822</v>
      </c>
      <c r="L1917" s="27">
        <f t="shared" si="413"/>
        <v>365</v>
      </c>
      <c r="M1917" s="7">
        <f t="shared" si="421"/>
        <v>423772.17321712949</v>
      </c>
      <c r="N1917" s="7">
        <f>IF(ISNA(VLOOKUP(B1917,'Distribution Data'!$G:$H,2,FALSE)),0,VLOOKUP(B1917,'Distribution Data'!$G:$H,2,FALSE))</f>
        <v>0</v>
      </c>
      <c r="O1917" s="16">
        <f>IF(ISNA(INDEX($C1916:$C$3618,MATCH(TRUE,INDEX($C1916:$C$3618&lt;&gt;$C1916,0),0))), O1916, INDEX($C1916:$C$3618,MATCH(TRUE,INDEX($C1916:$C$3618&lt;&gt;$C1916,0),0)))</f>
        <v>4795248813.7146769</v>
      </c>
      <c r="P1917" s="16">
        <f t="shared" ref="P1917:P1980" si="425">C1916</f>
        <v>4695347796.7622881</v>
      </c>
      <c r="Q1917" s="27">
        <f t="shared" si="417"/>
        <v>82</v>
      </c>
      <c r="R1917" s="7">
        <f t="shared" si="422"/>
        <v>1218305.0847852288</v>
      </c>
      <c r="S1917" s="7">
        <f t="shared" si="414"/>
        <v>567569.30149951763</v>
      </c>
      <c r="T1917" s="5">
        <f>VLOOKUP($B1917,'Benchmark Data'!$A:$B,2,FALSE)</f>
        <v>7.29</v>
      </c>
      <c r="U1917" s="12">
        <f t="shared" si="423"/>
        <v>-6.2478788174560609E-2</v>
      </c>
      <c r="V1917" s="7">
        <f t="shared" si="424"/>
        <v>2090158041.3290682</v>
      </c>
    </row>
    <row r="1918" spans="1:22" x14ac:dyDescent="0.25">
      <c r="A1918" s="5">
        <f t="shared" si="415"/>
        <v>2009</v>
      </c>
      <c r="B1918" s="6">
        <f t="shared" si="418"/>
        <v>39858</v>
      </c>
      <c r="C1918" s="7">
        <f>MAX(SUMIFS('Filing Data'!$V:$V,'Filing Data'!$D:$D,'Benchmark Value'!$B1918),C1917)</f>
        <v>4695347796.7622881</v>
      </c>
      <c r="D1918" s="7">
        <f>SUMIFS('Filing Data'!$Z:$Z,'Filing Data'!$D:$D,'Benchmark Value'!$B1918)</f>
        <v>0</v>
      </c>
      <c r="E1918" s="16">
        <f t="shared" si="419"/>
        <v>-82841717.675032347</v>
      </c>
      <c r="F1918" s="10">
        <f>SUM(D$11:D1917)</f>
        <v>-222552136.95398432</v>
      </c>
      <c r="G1918" s="10">
        <f t="shared" si="412"/>
        <v>365</v>
      </c>
      <c r="H1918" s="7">
        <f t="shared" si="420"/>
        <v>-226963.61006858177</v>
      </c>
      <c r="I1918" s="16">
        <f>SUMIFS('Filing Data'!$X:$X,'Filing Data'!$D:$D,'Benchmark Value'!$B1918)</f>
        <v>0</v>
      </c>
      <c r="J1918" s="16">
        <f t="shared" si="416"/>
        <v>154676843.22425225</v>
      </c>
      <c r="K1918" s="10">
        <f>SUM(I$11:I1917)</f>
        <v>341353848.0083822</v>
      </c>
      <c r="L1918" s="27">
        <f t="shared" si="413"/>
        <v>365</v>
      </c>
      <c r="M1918" s="7">
        <f t="shared" si="421"/>
        <v>423772.17321712949</v>
      </c>
      <c r="N1918" s="7">
        <f>IF(ISNA(VLOOKUP(B1918,'Distribution Data'!$G:$H,2,FALSE)),0,VLOOKUP(B1918,'Distribution Data'!$G:$H,2,FALSE))</f>
        <v>0</v>
      </c>
      <c r="O1918" s="16">
        <f>IF(ISNA(INDEX($C1917:$C$3618,MATCH(TRUE,INDEX($C1917:$C$3618&lt;&gt;$C1917,0),0))), O1917, INDEX($C1917:$C$3618,MATCH(TRUE,INDEX($C1917:$C$3618&lt;&gt;$C1917,0),0)))</f>
        <v>4795248813.7146769</v>
      </c>
      <c r="P1918" s="16">
        <f t="shared" si="425"/>
        <v>4695347796.7622881</v>
      </c>
      <c r="Q1918" s="27">
        <f t="shared" si="417"/>
        <v>82</v>
      </c>
      <c r="R1918" s="7">
        <f t="shared" si="422"/>
        <v>1218305.0847852288</v>
      </c>
      <c r="S1918" s="7">
        <f t="shared" si="414"/>
        <v>567569.30149951763</v>
      </c>
      <c r="T1918" s="5">
        <f>VLOOKUP($B1918,'Benchmark Data'!$A:$B,2,FALSE)</f>
        <v>7.29</v>
      </c>
      <c r="U1918" s="12">
        <f t="shared" si="423"/>
        <v>0</v>
      </c>
      <c r="V1918" s="7">
        <f t="shared" si="424"/>
        <v>2090725610.6305678</v>
      </c>
    </row>
    <row r="1919" spans="1:22" x14ac:dyDescent="0.25">
      <c r="A1919" s="5">
        <f t="shared" si="415"/>
        <v>2009</v>
      </c>
      <c r="B1919" s="6">
        <f t="shared" si="418"/>
        <v>39859</v>
      </c>
      <c r="C1919" s="7">
        <f>MAX(SUMIFS('Filing Data'!$V:$V,'Filing Data'!$D:$D,'Benchmark Value'!$B1919),C1918)</f>
        <v>4695347796.7622881</v>
      </c>
      <c r="D1919" s="7">
        <f>SUMIFS('Filing Data'!$Z:$Z,'Filing Data'!$D:$D,'Benchmark Value'!$B1919)</f>
        <v>0</v>
      </c>
      <c r="E1919" s="16">
        <f t="shared" si="419"/>
        <v>-82841717.675032347</v>
      </c>
      <c r="F1919" s="10">
        <f>SUM(D$11:D1918)</f>
        <v>-222552136.95398432</v>
      </c>
      <c r="G1919" s="10">
        <f t="shared" si="412"/>
        <v>365</v>
      </c>
      <c r="H1919" s="7">
        <f t="shared" si="420"/>
        <v>-226963.61006858177</v>
      </c>
      <c r="I1919" s="16">
        <f>SUMIFS('Filing Data'!$X:$X,'Filing Data'!$D:$D,'Benchmark Value'!$B1919)</f>
        <v>0</v>
      </c>
      <c r="J1919" s="16">
        <f t="shared" si="416"/>
        <v>154676843.22425225</v>
      </c>
      <c r="K1919" s="10">
        <f>SUM(I$11:I1918)</f>
        <v>341353848.0083822</v>
      </c>
      <c r="L1919" s="27">
        <f t="shared" si="413"/>
        <v>365</v>
      </c>
      <c r="M1919" s="7">
        <f t="shared" si="421"/>
        <v>423772.17321712949</v>
      </c>
      <c r="N1919" s="7">
        <f>IF(ISNA(VLOOKUP(B1919,'Distribution Data'!$G:$H,2,FALSE)),0,VLOOKUP(B1919,'Distribution Data'!$G:$H,2,FALSE))</f>
        <v>0</v>
      </c>
      <c r="O1919" s="16">
        <f>IF(ISNA(INDEX($C1918:$C$3618,MATCH(TRUE,INDEX($C1918:$C$3618&lt;&gt;$C1918,0),0))), O1918, INDEX($C1918:$C$3618,MATCH(TRUE,INDEX($C1918:$C$3618&lt;&gt;$C1918,0),0)))</f>
        <v>4795248813.7146769</v>
      </c>
      <c r="P1919" s="16">
        <f t="shared" si="425"/>
        <v>4695347796.7622881</v>
      </c>
      <c r="Q1919" s="27">
        <f t="shared" si="417"/>
        <v>82</v>
      </c>
      <c r="R1919" s="7">
        <f t="shared" si="422"/>
        <v>1218305.0847852288</v>
      </c>
      <c r="S1919" s="7">
        <f t="shared" si="414"/>
        <v>567569.30149951763</v>
      </c>
      <c r="T1919" s="5">
        <f>VLOOKUP($B1919,'Benchmark Data'!$A:$B,2,FALSE)</f>
        <v>7.29</v>
      </c>
      <c r="U1919" s="12">
        <f t="shared" si="423"/>
        <v>0</v>
      </c>
      <c r="V1919" s="7">
        <f t="shared" si="424"/>
        <v>2091293179.9320674</v>
      </c>
    </row>
    <row r="1920" spans="1:22" x14ac:dyDescent="0.25">
      <c r="A1920" s="5">
        <f t="shared" si="415"/>
        <v>2009</v>
      </c>
      <c r="B1920" s="6">
        <f t="shared" si="418"/>
        <v>39860</v>
      </c>
      <c r="C1920" s="7">
        <f>MAX(SUMIFS('Filing Data'!$V:$V,'Filing Data'!$D:$D,'Benchmark Value'!$B1920),C1919)</f>
        <v>4695347796.7622881</v>
      </c>
      <c r="D1920" s="7">
        <f>SUMIFS('Filing Data'!$Z:$Z,'Filing Data'!$D:$D,'Benchmark Value'!$B1920)</f>
        <v>0</v>
      </c>
      <c r="E1920" s="16">
        <f t="shared" si="419"/>
        <v>-82841717.675032347</v>
      </c>
      <c r="F1920" s="10">
        <f>SUM(D$11:D1919)</f>
        <v>-222552136.95398432</v>
      </c>
      <c r="G1920" s="10">
        <f t="shared" si="412"/>
        <v>365</v>
      </c>
      <c r="H1920" s="7">
        <f t="shared" si="420"/>
        <v>-226963.61006858177</v>
      </c>
      <c r="I1920" s="16">
        <f>SUMIFS('Filing Data'!$X:$X,'Filing Data'!$D:$D,'Benchmark Value'!$B1920)</f>
        <v>0</v>
      </c>
      <c r="J1920" s="16">
        <f t="shared" si="416"/>
        <v>154676843.22425225</v>
      </c>
      <c r="K1920" s="10">
        <f>SUM(I$11:I1919)</f>
        <v>341353848.0083822</v>
      </c>
      <c r="L1920" s="27">
        <f t="shared" si="413"/>
        <v>365</v>
      </c>
      <c r="M1920" s="7">
        <f t="shared" si="421"/>
        <v>423772.17321712949</v>
      </c>
      <c r="N1920" s="7">
        <f>IF(ISNA(VLOOKUP(B1920,'Distribution Data'!$G:$H,2,FALSE)),0,VLOOKUP(B1920,'Distribution Data'!$G:$H,2,FALSE))</f>
        <v>0</v>
      </c>
      <c r="O1920" s="16">
        <f>IF(ISNA(INDEX($C1919:$C$3618,MATCH(TRUE,INDEX($C1919:$C$3618&lt;&gt;$C1919,0),0))), O1919, INDEX($C1919:$C$3618,MATCH(TRUE,INDEX($C1919:$C$3618&lt;&gt;$C1919,0),0)))</f>
        <v>4795248813.7146769</v>
      </c>
      <c r="P1920" s="16">
        <f t="shared" si="425"/>
        <v>4695347796.7622881</v>
      </c>
      <c r="Q1920" s="27">
        <f t="shared" si="417"/>
        <v>82</v>
      </c>
      <c r="R1920" s="7">
        <f t="shared" si="422"/>
        <v>1218305.0847852288</v>
      </c>
      <c r="S1920" s="7">
        <f t="shared" si="414"/>
        <v>567569.30149951763</v>
      </c>
      <c r="T1920" s="5">
        <f>VLOOKUP($B1920,'Benchmark Data'!$A:$B,2,FALSE)</f>
        <v>7.29</v>
      </c>
      <c r="U1920" s="12">
        <f t="shared" si="423"/>
        <v>0</v>
      </c>
      <c r="V1920" s="7">
        <f t="shared" si="424"/>
        <v>2091860749.233567</v>
      </c>
    </row>
    <row r="1921" spans="1:22" x14ac:dyDescent="0.25">
      <c r="A1921" s="5">
        <f t="shared" si="415"/>
        <v>2009</v>
      </c>
      <c r="B1921" s="6">
        <f t="shared" si="418"/>
        <v>39861</v>
      </c>
      <c r="C1921" s="7">
        <f>MAX(SUMIFS('Filing Data'!$V:$V,'Filing Data'!$D:$D,'Benchmark Value'!$B1921),C1920)</f>
        <v>4695347796.7622881</v>
      </c>
      <c r="D1921" s="7">
        <f>SUMIFS('Filing Data'!$Z:$Z,'Filing Data'!$D:$D,'Benchmark Value'!$B1921)</f>
        <v>0</v>
      </c>
      <c r="E1921" s="16">
        <f t="shared" si="419"/>
        <v>-82841717.675032347</v>
      </c>
      <c r="F1921" s="10">
        <f>SUM(D$11:D1920)</f>
        <v>-222552136.95398432</v>
      </c>
      <c r="G1921" s="10">
        <f t="shared" si="412"/>
        <v>365</v>
      </c>
      <c r="H1921" s="7">
        <f t="shared" si="420"/>
        <v>-226963.61006858177</v>
      </c>
      <c r="I1921" s="16">
        <f>SUMIFS('Filing Data'!$X:$X,'Filing Data'!$D:$D,'Benchmark Value'!$B1921)</f>
        <v>0</v>
      </c>
      <c r="J1921" s="16">
        <f t="shared" si="416"/>
        <v>154676843.22425225</v>
      </c>
      <c r="K1921" s="10">
        <f>SUM(I$11:I1920)</f>
        <v>341353848.0083822</v>
      </c>
      <c r="L1921" s="27">
        <f t="shared" si="413"/>
        <v>365</v>
      </c>
      <c r="M1921" s="7">
        <f t="shared" si="421"/>
        <v>423772.17321712949</v>
      </c>
      <c r="N1921" s="7">
        <f>IF(ISNA(VLOOKUP(B1921,'Distribution Data'!$G:$H,2,FALSE)),0,VLOOKUP(B1921,'Distribution Data'!$G:$H,2,FALSE))</f>
        <v>0</v>
      </c>
      <c r="O1921" s="16">
        <f>IF(ISNA(INDEX($C1920:$C$3618,MATCH(TRUE,INDEX($C1920:$C$3618&lt;&gt;$C1920,0),0))), O1920, INDEX($C1920:$C$3618,MATCH(TRUE,INDEX($C1920:$C$3618&lt;&gt;$C1920,0),0)))</f>
        <v>4795248813.7146769</v>
      </c>
      <c r="P1921" s="16">
        <f t="shared" si="425"/>
        <v>4695347796.7622881</v>
      </c>
      <c r="Q1921" s="27">
        <f t="shared" si="417"/>
        <v>82</v>
      </c>
      <c r="R1921" s="7">
        <f t="shared" si="422"/>
        <v>1218305.0847852288</v>
      </c>
      <c r="S1921" s="7">
        <f t="shared" si="414"/>
        <v>567569.30149951763</v>
      </c>
      <c r="T1921" s="5">
        <f>VLOOKUP($B1921,'Benchmark Data'!$A:$B,2,FALSE)</f>
        <v>6.78</v>
      </c>
      <c r="U1921" s="12">
        <f t="shared" si="423"/>
        <v>-7.2526444068262599E-2</v>
      </c>
      <c r="V1921" s="7">
        <f t="shared" si="424"/>
        <v>1946084150.8932121</v>
      </c>
    </row>
    <row r="1922" spans="1:22" x14ac:dyDescent="0.25">
      <c r="A1922" s="5">
        <f t="shared" si="415"/>
        <v>2009</v>
      </c>
      <c r="B1922" s="6">
        <f t="shared" si="418"/>
        <v>39862</v>
      </c>
      <c r="C1922" s="7">
        <f>MAX(SUMIFS('Filing Data'!$V:$V,'Filing Data'!$D:$D,'Benchmark Value'!$B1922),C1921)</f>
        <v>4695347796.7622881</v>
      </c>
      <c r="D1922" s="7">
        <f>SUMIFS('Filing Data'!$Z:$Z,'Filing Data'!$D:$D,'Benchmark Value'!$B1922)</f>
        <v>0</v>
      </c>
      <c r="E1922" s="16">
        <f t="shared" si="419"/>
        <v>-82841717.675032347</v>
      </c>
      <c r="F1922" s="10">
        <f>SUM(D$11:D1921)</f>
        <v>-222552136.95398432</v>
      </c>
      <c r="G1922" s="10">
        <f t="shared" si="412"/>
        <v>365</v>
      </c>
      <c r="H1922" s="7">
        <f t="shared" si="420"/>
        <v>-226963.61006858177</v>
      </c>
      <c r="I1922" s="16">
        <f>SUMIFS('Filing Data'!$X:$X,'Filing Data'!$D:$D,'Benchmark Value'!$B1922)</f>
        <v>0</v>
      </c>
      <c r="J1922" s="16">
        <f t="shared" si="416"/>
        <v>154676843.22425225</v>
      </c>
      <c r="K1922" s="10">
        <f>SUM(I$11:I1921)</f>
        <v>341353848.0083822</v>
      </c>
      <c r="L1922" s="27">
        <f t="shared" si="413"/>
        <v>365</v>
      </c>
      <c r="M1922" s="7">
        <f t="shared" si="421"/>
        <v>423772.17321712949</v>
      </c>
      <c r="N1922" s="7">
        <f>IF(ISNA(VLOOKUP(B1922,'Distribution Data'!$G:$H,2,FALSE)),0,VLOOKUP(B1922,'Distribution Data'!$G:$H,2,FALSE))</f>
        <v>0</v>
      </c>
      <c r="O1922" s="16">
        <f>IF(ISNA(INDEX($C1921:$C$3618,MATCH(TRUE,INDEX($C1921:$C$3618&lt;&gt;$C1921,0),0))), O1921, INDEX($C1921:$C$3618,MATCH(TRUE,INDEX($C1921:$C$3618&lt;&gt;$C1921,0),0)))</f>
        <v>4795248813.7146769</v>
      </c>
      <c r="P1922" s="16">
        <f t="shared" si="425"/>
        <v>4695347796.7622881</v>
      </c>
      <c r="Q1922" s="27">
        <f t="shared" si="417"/>
        <v>82</v>
      </c>
      <c r="R1922" s="7">
        <f t="shared" si="422"/>
        <v>1218305.0847852288</v>
      </c>
      <c r="S1922" s="7">
        <f t="shared" si="414"/>
        <v>567569.30149951763</v>
      </c>
      <c r="T1922" s="5">
        <f>VLOOKUP($B1922,'Benchmark Data'!$A:$B,2,FALSE)</f>
        <v>6.9</v>
      </c>
      <c r="U1922" s="12">
        <f t="shared" si="423"/>
        <v>1.7544309650909525E-2</v>
      </c>
      <c r="V1922" s="7">
        <f t="shared" si="424"/>
        <v>1981095687.4671581</v>
      </c>
    </row>
    <row r="1923" spans="1:22" x14ac:dyDescent="0.25">
      <c r="A1923" s="5">
        <f t="shared" si="415"/>
        <v>2009</v>
      </c>
      <c r="B1923" s="6">
        <f t="shared" si="418"/>
        <v>39863</v>
      </c>
      <c r="C1923" s="7">
        <f>MAX(SUMIFS('Filing Data'!$V:$V,'Filing Data'!$D:$D,'Benchmark Value'!$B1923),C1922)</f>
        <v>4695347796.7622881</v>
      </c>
      <c r="D1923" s="7">
        <f>SUMIFS('Filing Data'!$Z:$Z,'Filing Data'!$D:$D,'Benchmark Value'!$B1923)</f>
        <v>0</v>
      </c>
      <c r="E1923" s="16">
        <f t="shared" si="419"/>
        <v>-82841717.675032347</v>
      </c>
      <c r="F1923" s="10">
        <f>SUM(D$11:D1922)</f>
        <v>-222552136.95398432</v>
      </c>
      <c r="G1923" s="10">
        <f t="shared" si="412"/>
        <v>365</v>
      </c>
      <c r="H1923" s="7">
        <f t="shared" si="420"/>
        <v>-226963.61006858177</v>
      </c>
      <c r="I1923" s="16">
        <f>SUMIFS('Filing Data'!$X:$X,'Filing Data'!$D:$D,'Benchmark Value'!$B1923)</f>
        <v>0</v>
      </c>
      <c r="J1923" s="16">
        <f t="shared" si="416"/>
        <v>154676843.22425225</v>
      </c>
      <c r="K1923" s="10">
        <f>SUM(I$11:I1922)</f>
        <v>341353848.0083822</v>
      </c>
      <c r="L1923" s="27">
        <f t="shared" si="413"/>
        <v>365</v>
      </c>
      <c r="M1923" s="7">
        <f t="shared" si="421"/>
        <v>423772.17321712949</v>
      </c>
      <c r="N1923" s="7">
        <f>IF(ISNA(VLOOKUP(B1923,'Distribution Data'!$G:$H,2,FALSE)),0,VLOOKUP(B1923,'Distribution Data'!$G:$H,2,FALSE))</f>
        <v>0</v>
      </c>
      <c r="O1923" s="16">
        <f>IF(ISNA(INDEX($C1922:$C$3618,MATCH(TRUE,INDEX($C1922:$C$3618&lt;&gt;$C1922,0),0))), O1922, INDEX($C1922:$C$3618,MATCH(TRUE,INDEX($C1922:$C$3618&lt;&gt;$C1922,0),0)))</f>
        <v>4795248813.7146769</v>
      </c>
      <c r="P1923" s="16">
        <f t="shared" si="425"/>
        <v>4695347796.7622881</v>
      </c>
      <c r="Q1923" s="27">
        <f t="shared" si="417"/>
        <v>82</v>
      </c>
      <c r="R1923" s="7">
        <f t="shared" si="422"/>
        <v>1218305.0847852288</v>
      </c>
      <c r="S1923" s="7">
        <f t="shared" si="414"/>
        <v>567569.30149951763</v>
      </c>
      <c r="T1923" s="5">
        <f>VLOOKUP($B1923,'Benchmark Data'!$A:$B,2,FALSE)</f>
        <v>6.58</v>
      </c>
      <c r="U1923" s="12">
        <f t="shared" si="423"/>
        <v>-4.7486666265987895E-2</v>
      </c>
      <c r="V1923" s="7">
        <f t="shared" si="424"/>
        <v>1889786355.3209054</v>
      </c>
    </row>
    <row r="1924" spans="1:22" x14ac:dyDescent="0.25">
      <c r="A1924" s="5">
        <f t="shared" si="415"/>
        <v>2009</v>
      </c>
      <c r="B1924" s="6">
        <f t="shared" si="418"/>
        <v>39864</v>
      </c>
      <c r="C1924" s="7">
        <f>MAX(SUMIFS('Filing Data'!$V:$V,'Filing Data'!$D:$D,'Benchmark Value'!$B1924),C1923)</f>
        <v>4695347796.7622881</v>
      </c>
      <c r="D1924" s="7">
        <f>SUMIFS('Filing Data'!$Z:$Z,'Filing Data'!$D:$D,'Benchmark Value'!$B1924)</f>
        <v>0</v>
      </c>
      <c r="E1924" s="16">
        <f t="shared" si="419"/>
        <v>-82841717.675032347</v>
      </c>
      <c r="F1924" s="10">
        <f>SUM(D$11:D1923)</f>
        <v>-222552136.95398432</v>
      </c>
      <c r="G1924" s="10">
        <f t="shared" si="412"/>
        <v>365</v>
      </c>
      <c r="H1924" s="7">
        <f t="shared" si="420"/>
        <v>-226963.61006858177</v>
      </c>
      <c r="I1924" s="16">
        <f>SUMIFS('Filing Data'!$X:$X,'Filing Data'!$D:$D,'Benchmark Value'!$B1924)</f>
        <v>0</v>
      </c>
      <c r="J1924" s="16">
        <f t="shared" si="416"/>
        <v>154676843.22425225</v>
      </c>
      <c r="K1924" s="10">
        <f>SUM(I$11:I1923)</f>
        <v>341353848.0083822</v>
      </c>
      <c r="L1924" s="27">
        <f t="shared" si="413"/>
        <v>365</v>
      </c>
      <c r="M1924" s="7">
        <f t="shared" si="421"/>
        <v>423772.17321712949</v>
      </c>
      <c r="N1924" s="7">
        <f>IF(ISNA(VLOOKUP(B1924,'Distribution Data'!$G:$H,2,FALSE)),0,VLOOKUP(B1924,'Distribution Data'!$G:$H,2,FALSE))</f>
        <v>0</v>
      </c>
      <c r="O1924" s="16">
        <f>IF(ISNA(INDEX($C1923:$C$3618,MATCH(TRUE,INDEX($C1923:$C$3618&lt;&gt;$C1923,0),0))), O1923, INDEX($C1923:$C$3618,MATCH(TRUE,INDEX($C1923:$C$3618&lt;&gt;$C1923,0),0)))</f>
        <v>4795248813.7146769</v>
      </c>
      <c r="P1924" s="16">
        <f t="shared" si="425"/>
        <v>4695347796.7622881</v>
      </c>
      <c r="Q1924" s="27">
        <f t="shared" si="417"/>
        <v>82</v>
      </c>
      <c r="R1924" s="7">
        <f t="shared" si="422"/>
        <v>1218305.0847852288</v>
      </c>
      <c r="S1924" s="7">
        <f t="shared" si="414"/>
        <v>567569.30149951763</v>
      </c>
      <c r="T1924" s="5">
        <f>VLOOKUP($B1924,'Benchmark Data'!$A:$B,2,FALSE)</f>
        <v>7.01</v>
      </c>
      <c r="U1924" s="12">
        <f t="shared" si="423"/>
        <v>6.3302955709272912E-2</v>
      </c>
      <c r="V1924" s="7">
        <f t="shared" si="424"/>
        <v>2013850601.3379049</v>
      </c>
    </row>
    <row r="1925" spans="1:22" x14ac:dyDescent="0.25">
      <c r="A1925" s="5">
        <f t="shared" si="415"/>
        <v>2009</v>
      </c>
      <c r="B1925" s="6">
        <f t="shared" si="418"/>
        <v>39865</v>
      </c>
      <c r="C1925" s="7">
        <f>MAX(SUMIFS('Filing Data'!$V:$V,'Filing Data'!$D:$D,'Benchmark Value'!$B1925),C1924)</f>
        <v>4695347796.7622881</v>
      </c>
      <c r="D1925" s="7">
        <f>SUMIFS('Filing Data'!$Z:$Z,'Filing Data'!$D:$D,'Benchmark Value'!$B1925)</f>
        <v>0</v>
      </c>
      <c r="E1925" s="16">
        <f t="shared" si="419"/>
        <v>-82841717.675032347</v>
      </c>
      <c r="F1925" s="10">
        <f>SUM(D$11:D1924)</f>
        <v>-222552136.95398432</v>
      </c>
      <c r="G1925" s="10">
        <f t="shared" si="412"/>
        <v>365</v>
      </c>
      <c r="H1925" s="7">
        <f t="shared" si="420"/>
        <v>-226963.61006858177</v>
      </c>
      <c r="I1925" s="16">
        <f>SUMIFS('Filing Data'!$X:$X,'Filing Data'!$D:$D,'Benchmark Value'!$B1925)</f>
        <v>0</v>
      </c>
      <c r="J1925" s="16">
        <f t="shared" si="416"/>
        <v>154676843.22425225</v>
      </c>
      <c r="K1925" s="10">
        <f>SUM(I$11:I1924)</f>
        <v>341353848.0083822</v>
      </c>
      <c r="L1925" s="27">
        <f t="shared" si="413"/>
        <v>365</v>
      </c>
      <c r="M1925" s="7">
        <f t="shared" si="421"/>
        <v>423772.17321712949</v>
      </c>
      <c r="N1925" s="7">
        <f>IF(ISNA(VLOOKUP(B1925,'Distribution Data'!$G:$H,2,FALSE)),0,VLOOKUP(B1925,'Distribution Data'!$G:$H,2,FALSE))</f>
        <v>0</v>
      </c>
      <c r="O1925" s="16">
        <f>IF(ISNA(INDEX($C1924:$C$3618,MATCH(TRUE,INDEX($C1924:$C$3618&lt;&gt;$C1924,0),0))), O1924, INDEX($C1924:$C$3618,MATCH(TRUE,INDEX($C1924:$C$3618&lt;&gt;$C1924,0),0)))</f>
        <v>4795248813.7146769</v>
      </c>
      <c r="P1925" s="16">
        <f t="shared" si="425"/>
        <v>4695347796.7622881</v>
      </c>
      <c r="Q1925" s="27">
        <f t="shared" si="417"/>
        <v>82</v>
      </c>
      <c r="R1925" s="7">
        <f t="shared" si="422"/>
        <v>1218305.0847852288</v>
      </c>
      <c r="S1925" s="7">
        <f t="shared" si="414"/>
        <v>567569.30149951763</v>
      </c>
      <c r="T1925" s="5">
        <f>VLOOKUP($B1925,'Benchmark Data'!$A:$B,2,FALSE)</f>
        <v>7.01</v>
      </c>
      <c r="U1925" s="12">
        <f t="shared" si="423"/>
        <v>0</v>
      </c>
      <c r="V1925" s="7">
        <f t="shared" si="424"/>
        <v>2014418170.6394045</v>
      </c>
    </row>
    <row r="1926" spans="1:22" x14ac:dyDescent="0.25">
      <c r="A1926" s="5">
        <f t="shared" si="415"/>
        <v>2009</v>
      </c>
      <c r="B1926" s="6">
        <f t="shared" si="418"/>
        <v>39866</v>
      </c>
      <c r="C1926" s="7">
        <f>MAX(SUMIFS('Filing Data'!$V:$V,'Filing Data'!$D:$D,'Benchmark Value'!$B1926),C1925)</f>
        <v>4695347796.7622881</v>
      </c>
      <c r="D1926" s="7">
        <f>SUMIFS('Filing Data'!$Z:$Z,'Filing Data'!$D:$D,'Benchmark Value'!$B1926)</f>
        <v>0</v>
      </c>
      <c r="E1926" s="16">
        <f t="shared" si="419"/>
        <v>-82841717.675032347</v>
      </c>
      <c r="F1926" s="10">
        <f>SUM(D$11:D1925)</f>
        <v>-222552136.95398432</v>
      </c>
      <c r="G1926" s="10">
        <f t="shared" si="412"/>
        <v>365</v>
      </c>
      <c r="H1926" s="7">
        <f t="shared" si="420"/>
        <v>-226963.61006858177</v>
      </c>
      <c r="I1926" s="16">
        <f>SUMIFS('Filing Data'!$X:$X,'Filing Data'!$D:$D,'Benchmark Value'!$B1926)</f>
        <v>0</v>
      </c>
      <c r="J1926" s="16">
        <f t="shared" si="416"/>
        <v>154676843.22425225</v>
      </c>
      <c r="K1926" s="10">
        <f>SUM(I$11:I1925)</f>
        <v>341353848.0083822</v>
      </c>
      <c r="L1926" s="27">
        <f t="shared" si="413"/>
        <v>365</v>
      </c>
      <c r="M1926" s="7">
        <f t="shared" si="421"/>
        <v>423772.17321712949</v>
      </c>
      <c r="N1926" s="7">
        <f>IF(ISNA(VLOOKUP(B1926,'Distribution Data'!$G:$H,2,FALSE)),0,VLOOKUP(B1926,'Distribution Data'!$G:$H,2,FALSE))</f>
        <v>0</v>
      </c>
      <c r="O1926" s="16">
        <f>IF(ISNA(INDEX($C1925:$C$3618,MATCH(TRUE,INDEX($C1925:$C$3618&lt;&gt;$C1925,0),0))), O1925, INDEX($C1925:$C$3618,MATCH(TRUE,INDEX($C1925:$C$3618&lt;&gt;$C1925,0),0)))</f>
        <v>4795248813.7146769</v>
      </c>
      <c r="P1926" s="16">
        <f t="shared" si="425"/>
        <v>4695347796.7622881</v>
      </c>
      <c r="Q1926" s="27">
        <f t="shared" si="417"/>
        <v>82</v>
      </c>
      <c r="R1926" s="7">
        <f t="shared" si="422"/>
        <v>1218305.0847852288</v>
      </c>
      <c r="S1926" s="7">
        <f t="shared" si="414"/>
        <v>567569.30149951763</v>
      </c>
      <c r="T1926" s="5">
        <f>VLOOKUP($B1926,'Benchmark Data'!$A:$B,2,FALSE)</f>
        <v>7.01</v>
      </c>
      <c r="U1926" s="12">
        <f t="shared" si="423"/>
        <v>0</v>
      </c>
      <c r="V1926" s="7">
        <f t="shared" si="424"/>
        <v>2014985739.9409041</v>
      </c>
    </row>
    <row r="1927" spans="1:22" x14ac:dyDescent="0.25">
      <c r="A1927" s="5">
        <f t="shared" si="415"/>
        <v>2009</v>
      </c>
      <c r="B1927" s="6">
        <f t="shared" si="418"/>
        <v>39867</v>
      </c>
      <c r="C1927" s="7">
        <f>MAX(SUMIFS('Filing Data'!$V:$V,'Filing Data'!$D:$D,'Benchmark Value'!$B1927),C1926)</f>
        <v>4695347796.7622881</v>
      </c>
      <c r="D1927" s="7">
        <f>SUMIFS('Filing Data'!$Z:$Z,'Filing Data'!$D:$D,'Benchmark Value'!$B1927)</f>
        <v>0</v>
      </c>
      <c r="E1927" s="16">
        <f t="shared" si="419"/>
        <v>-82841717.675032347</v>
      </c>
      <c r="F1927" s="10">
        <f>SUM(D$11:D1926)</f>
        <v>-222552136.95398432</v>
      </c>
      <c r="G1927" s="10">
        <f t="shared" si="412"/>
        <v>365</v>
      </c>
      <c r="H1927" s="7">
        <f t="shared" si="420"/>
        <v>-226963.61006858177</v>
      </c>
      <c r="I1927" s="16">
        <f>SUMIFS('Filing Data'!$X:$X,'Filing Data'!$D:$D,'Benchmark Value'!$B1927)</f>
        <v>0</v>
      </c>
      <c r="J1927" s="16">
        <f t="shared" si="416"/>
        <v>154676843.22425225</v>
      </c>
      <c r="K1927" s="10">
        <f>SUM(I$11:I1926)</f>
        <v>341353848.0083822</v>
      </c>
      <c r="L1927" s="27">
        <f t="shared" si="413"/>
        <v>365</v>
      </c>
      <c r="M1927" s="7">
        <f t="shared" si="421"/>
        <v>423772.17321712949</v>
      </c>
      <c r="N1927" s="7">
        <f>IF(ISNA(VLOOKUP(B1927,'Distribution Data'!$G:$H,2,FALSE)),0,VLOOKUP(B1927,'Distribution Data'!$G:$H,2,FALSE))</f>
        <v>0</v>
      </c>
      <c r="O1927" s="16">
        <f>IF(ISNA(INDEX($C1926:$C$3618,MATCH(TRUE,INDEX($C1926:$C$3618&lt;&gt;$C1926,0),0))), O1926, INDEX($C1926:$C$3618,MATCH(TRUE,INDEX($C1926:$C$3618&lt;&gt;$C1926,0),0)))</f>
        <v>4795248813.7146769</v>
      </c>
      <c r="P1927" s="16">
        <f t="shared" si="425"/>
        <v>4695347796.7622881</v>
      </c>
      <c r="Q1927" s="27">
        <f t="shared" si="417"/>
        <v>82</v>
      </c>
      <c r="R1927" s="7">
        <f t="shared" si="422"/>
        <v>1218305.0847852288</v>
      </c>
      <c r="S1927" s="7">
        <f t="shared" si="414"/>
        <v>567569.30149951763</v>
      </c>
      <c r="T1927" s="5">
        <f>VLOOKUP($B1927,'Benchmark Data'!$A:$B,2,FALSE)</f>
        <v>6.46</v>
      </c>
      <c r="U1927" s="12">
        <f t="shared" si="423"/>
        <v>-8.1708383251988259E-2</v>
      </c>
      <c r="V1927" s="7">
        <f t="shared" si="424"/>
        <v>1857458850.3312058</v>
      </c>
    </row>
    <row r="1928" spans="1:22" x14ac:dyDescent="0.25">
      <c r="A1928" s="5">
        <f t="shared" si="415"/>
        <v>2009</v>
      </c>
      <c r="B1928" s="6">
        <f t="shared" si="418"/>
        <v>39868</v>
      </c>
      <c r="C1928" s="7">
        <f>MAX(SUMIFS('Filing Data'!$V:$V,'Filing Data'!$D:$D,'Benchmark Value'!$B1928),C1927)</f>
        <v>4695347796.7622881</v>
      </c>
      <c r="D1928" s="7">
        <f>SUMIFS('Filing Data'!$Z:$Z,'Filing Data'!$D:$D,'Benchmark Value'!$B1928)</f>
        <v>0</v>
      </c>
      <c r="E1928" s="16">
        <f t="shared" si="419"/>
        <v>-82841717.675032347</v>
      </c>
      <c r="F1928" s="10">
        <f>SUM(D$11:D1927)</f>
        <v>-222552136.95398432</v>
      </c>
      <c r="G1928" s="10">
        <f t="shared" si="412"/>
        <v>365</v>
      </c>
      <c r="H1928" s="7">
        <f t="shared" si="420"/>
        <v>-226963.61006858177</v>
      </c>
      <c r="I1928" s="16">
        <f>SUMIFS('Filing Data'!$X:$X,'Filing Data'!$D:$D,'Benchmark Value'!$B1928)</f>
        <v>0</v>
      </c>
      <c r="J1928" s="16">
        <f t="shared" si="416"/>
        <v>154676843.22425225</v>
      </c>
      <c r="K1928" s="10">
        <f>SUM(I$11:I1927)</f>
        <v>341353848.0083822</v>
      </c>
      <c r="L1928" s="27">
        <f t="shared" si="413"/>
        <v>365</v>
      </c>
      <c r="M1928" s="7">
        <f t="shared" si="421"/>
        <v>423772.17321712949</v>
      </c>
      <c r="N1928" s="7">
        <f>IF(ISNA(VLOOKUP(B1928,'Distribution Data'!$G:$H,2,FALSE)),0,VLOOKUP(B1928,'Distribution Data'!$G:$H,2,FALSE))</f>
        <v>0</v>
      </c>
      <c r="O1928" s="16">
        <f>IF(ISNA(INDEX($C1927:$C$3618,MATCH(TRUE,INDEX($C1927:$C$3618&lt;&gt;$C1927,0),0))), O1927, INDEX($C1927:$C$3618,MATCH(TRUE,INDEX($C1927:$C$3618&lt;&gt;$C1927,0),0)))</f>
        <v>4795248813.7146769</v>
      </c>
      <c r="P1928" s="16">
        <f t="shared" si="425"/>
        <v>4695347796.7622881</v>
      </c>
      <c r="Q1928" s="27">
        <f t="shared" si="417"/>
        <v>82</v>
      </c>
      <c r="R1928" s="7">
        <f t="shared" si="422"/>
        <v>1218305.0847852288</v>
      </c>
      <c r="S1928" s="7">
        <f t="shared" si="414"/>
        <v>567569.30149951763</v>
      </c>
      <c r="T1928" s="5">
        <f>VLOOKUP($B1928,'Benchmark Data'!$A:$B,2,FALSE)</f>
        <v>7.04</v>
      </c>
      <c r="U1928" s="12">
        <f t="shared" si="423"/>
        <v>8.5978852375440479E-2</v>
      </c>
      <c r="V1928" s="7">
        <f t="shared" si="424"/>
        <v>2024795170.9008322</v>
      </c>
    </row>
    <row r="1929" spans="1:22" x14ac:dyDescent="0.25">
      <c r="A1929" s="5">
        <f t="shared" si="415"/>
        <v>2009</v>
      </c>
      <c r="B1929" s="6">
        <f t="shared" si="418"/>
        <v>39869</v>
      </c>
      <c r="C1929" s="7">
        <f>MAX(SUMIFS('Filing Data'!$V:$V,'Filing Data'!$D:$D,'Benchmark Value'!$B1929),C1928)</f>
        <v>4695347796.7622881</v>
      </c>
      <c r="D1929" s="7">
        <f>SUMIFS('Filing Data'!$Z:$Z,'Filing Data'!$D:$D,'Benchmark Value'!$B1929)</f>
        <v>0</v>
      </c>
      <c r="E1929" s="16">
        <f t="shared" si="419"/>
        <v>-82841717.675032347</v>
      </c>
      <c r="F1929" s="10">
        <f>SUM(D$11:D1928)</f>
        <v>-222552136.95398432</v>
      </c>
      <c r="G1929" s="10">
        <f t="shared" si="412"/>
        <v>365</v>
      </c>
      <c r="H1929" s="7">
        <f t="shared" si="420"/>
        <v>-226963.61006858177</v>
      </c>
      <c r="I1929" s="16">
        <f>SUMIFS('Filing Data'!$X:$X,'Filing Data'!$D:$D,'Benchmark Value'!$B1929)</f>
        <v>0</v>
      </c>
      <c r="J1929" s="16">
        <f t="shared" si="416"/>
        <v>154676843.22425225</v>
      </c>
      <c r="K1929" s="10">
        <f>SUM(I$11:I1928)</f>
        <v>341353848.0083822</v>
      </c>
      <c r="L1929" s="27">
        <f t="shared" si="413"/>
        <v>365</v>
      </c>
      <c r="M1929" s="7">
        <f t="shared" si="421"/>
        <v>423772.17321712949</v>
      </c>
      <c r="N1929" s="7">
        <f>IF(ISNA(VLOOKUP(B1929,'Distribution Data'!$G:$H,2,FALSE)),0,VLOOKUP(B1929,'Distribution Data'!$G:$H,2,FALSE))</f>
        <v>0</v>
      </c>
      <c r="O1929" s="16">
        <f>IF(ISNA(INDEX($C1928:$C$3618,MATCH(TRUE,INDEX($C1928:$C$3618&lt;&gt;$C1928,0),0))), O1928, INDEX($C1928:$C$3618,MATCH(TRUE,INDEX($C1928:$C$3618&lt;&gt;$C1928,0),0)))</f>
        <v>4795248813.7146769</v>
      </c>
      <c r="P1929" s="16">
        <f t="shared" si="425"/>
        <v>4695347796.7622881</v>
      </c>
      <c r="Q1929" s="27">
        <f t="shared" si="417"/>
        <v>82</v>
      </c>
      <c r="R1929" s="7">
        <f t="shared" si="422"/>
        <v>1218305.0847852288</v>
      </c>
      <c r="S1929" s="7">
        <f t="shared" si="414"/>
        <v>567569.30149951763</v>
      </c>
      <c r="T1929" s="5">
        <f>VLOOKUP($B1929,'Benchmark Data'!$A:$B,2,FALSE)</f>
        <v>6.89</v>
      </c>
      <c r="U1929" s="12">
        <f t="shared" si="423"/>
        <v>-2.1537085144383881E-2</v>
      </c>
      <c r="V1929" s="7">
        <f t="shared" si="424"/>
        <v>1982220797.6405241</v>
      </c>
    </row>
    <row r="1930" spans="1:22" x14ac:dyDescent="0.25">
      <c r="A1930" s="5">
        <f t="shared" si="415"/>
        <v>2009</v>
      </c>
      <c r="B1930" s="6">
        <f t="shared" si="418"/>
        <v>39870</v>
      </c>
      <c r="C1930" s="7">
        <f>MAX(SUMIFS('Filing Data'!$V:$V,'Filing Data'!$D:$D,'Benchmark Value'!$B1930),C1929)</f>
        <v>4695347796.7622881</v>
      </c>
      <c r="D1930" s="7">
        <f>SUMIFS('Filing Data'!$Z:$Z,'Filing Data'!$D:$D,'Benchmark Value'!$B1930)</f>
        <v>0</v>
      </c>
      <c r="E1930" s="16">
        <f t="shared" si="419"/>
        <v>-82841717.675032347</v>
      </c>
      <c r="F1930" s="10">
        <f>SUM(D$11:D1929)</f>
        <v>-222552136.95398432</v>
      </c>
      <c r="G1930" s="10">
        <f t="shared" si="412"/>
        <v>365</v>
      </c>
      <c r="H1930" s="7">
        <f t="shared" si="420"/>
        <v>-226963.61006858177</v>
      </c>
      <c r="I1930" s="16">
        <f>SUMIFS('Filing Data'!$X:$X,'Filing Data'!$D:$D,'Benchmark Value'!$B1930)</f>
        <v>0</v>
      </c>
      <c r="J1930" s="16">
        <f t="shared" si="416"/>
        <v>154676843.22425225</v>
      </c>
      <c r="K1930" s="10">
        <f>SUM(I$11:I1929)</f>
        <v>341353848.0083822</v>
      </c>
      <c r="L1930" s="27">
        <f t="shared" si="413"/>
        <v>365</v>
      </c>
      <c r="M1930" s="7">
        <f t="shared" si="421"/>
        <v>423772.17321712949</v>
      </c>
      <c r="N1930" s="7">
        <f>IF(ISNA(VLOOKUP(B1930,'Distribution Data'!$G:$H,2,FALSE)),0,VLOOKUP(B1930,'Distribution Data'!$G:$H,2,FALSE))</f>
        <v>0</v>
      </c>
      <c r="O1930" s="16">
        <f>IF(ISNA(INDEX($C1929:$C$3618,MATCH(TRUE,INDEX($C1929:$C$3618&lt;&gt;$C1929,0),0))), O1929, INDEX($C1929:$C$3618,MATCH(TRUE,INDEX($C1929:$C$3618&lt;&gt;$C1929,0),0)))</f>
        <v>4795248813.7146769</v>
      </c>
      <c r="P1930" s="16">
        <f t="shared" si="425"/>
        <v>4695347796.7622881</v>
      </c>
      <c r="Q1930" s="27">
        <f t="shared" si="417"/>
        <v>82</v>
      </c>
      <c r="R1930" s="7">
        <f t="shared" si="422"/>
        <v>1218305.0847852288</v>
      </c>
      <c r="S1930" s="7">
        <f t="shared" si="414"/>
        <v>567569.30149951763</v>
      </c>
      <c r="T1930" s="5">
        <f>VLOOKUP($B1930,'Benchmark Data'!$A:$B,2,FALSE)</f>
        <v>6.55</v>
      </c>
      <c r="U1930" s="12">
        <f t="shared" si="423"/>
        <v>-5.0606035378406584E-2</v>
      </c>
      <c r="V1930" s="7">
        <f t="shared" si="424"/>
        <v>1884971956.0279777</v>
      </c>
    </row>
    <row r="1931" spans="1:22" x14ac:dyDescent="0.25">
      <c r="A1931" s="5">
        <f t="shared" si="415"/>
        <v>2009</v>
      </c>
      <c r="B1931" s="6">
        <f t="shared" si="418"/>
        <v>39871</v>
      </c>
      <c r="C1931" s="7">
        <f>MAX(SUMIFS('Filing Data'!$V:$V,'Filing Data'!$D:$D,'Benchmark Value'!$B1931),C1930)</f>
        <v>4695347796.7622881</v>
      </c>
      <c r="D1931" s="7">
        <f>SUMIFS('Filing Data'!$Z:$Z,'Filing Data'!$D:$D,'Benchmark Value'!$B1931)</f>
        <v>0</v>
      </c>
      <c r="E1931" s="16">
        <f t="shared" si="419"/>
        <v>-82841717.675032347</v>
      </c>
      <c r="F1931" s="10">
        <f>SUM(D$11:D1930)</f>
        <v>-222552136.95398432</v>
      </c>
      <c r="G1931" s="10">
        <f t="shared" ref="G1931:G1994" si="426">COUNTIFS(F$11:F$3618,F1931,A$11:A$3618,YEAR(B1931))</f>
        <v>365</v>
      </c>
      <c r="H1931" s="7">
        <f t="shared" si="420"/>
        <v>-226963.61006858177</v>
      </c>
      <c r="I1931" s="16">
        <f>SUMIFS('Filing Data'!$X:$X,'Filing Data'!$D:$D,'Benchmark Value'!$B1931)</f>
        <v>0</v>
      </c>
      <c r="J1931" s="16">
        <f t="shared" si="416"/>
        <v>154676843.22425225</v>
      </c>
      <c r="K1931" s="10">
        <f>SUM(I$11:I1930)</f>
        <v>341353848.0083822</v>
      </c>
      <c r="L1931" s="27">
        <f t="shared" ref="L1931:L1994" si="427">COUNTIFS(K$11:K$3618,K1931,A$11:A$3618,YEAR(B1931))</f>
        <v>365</v>
      </c>
      <c r="M1931" s="7">
        <f t="shared" si="421"/>
        <v>423772.17321712949</v>
      </c>
      <c r="N1931" s="7">
        <f>IF(ISNA(VLOOKUP(B1931,'Distribution Data'!$G:$H,2,FALSE)),0,VLOOKUP(B1931,'Distribution Data'!$G:$H,2,FALSE))</f>
        <v>0</v>
      </c>
      <c r="O1931" s="16">
        <f>IF(ISNA(INDEX($C1930:$C$3618,MATCH(TRUE,INDEX($C1930:$C$3618&lt;&gt;$C1930,0),0))), O1930, INDEX($C1930:$C$3618,MATCH(TRUE,INDEX($C1930:$C$3618&lt;&gt;$C1930,0),0)))</f>
        <v>4795248813.7146769</v>
      </c>
      <c r="P1931" s="16">
        <f t="shared" si="425"/>
        <v>4695347796.7622881</v>
      </c>
      <c r="Q1931" s="27">
        <f t="shared" si="417"/>
        <v>82</v>
      </c>
      <c r="R1931" s="7">
        <f t="shared" si="422"/>
        <v>1218305.0847852288</v>
      </c>
      <c r="S1931" s="7">
        <f t="shared" ref="S1931:S1994" si="428">IF(AND($E$3&lt;&gt;"Y",$E$4&lt;&gt;"Y"),R1931-N1931+H1931, IF(AND($E$3="Y",$E$4="Y"), R1931-N1931-M1931, IF($E$4="Y", R1931-N1931-M1931+H1931, IF($E$3="Y", R1931-N1931, R1931-N1931))))</f>
        <v>567569.30149951763</v>
      </c>
      <c r="T1931" s="5">
        <f>VLOOKUP($B1931,'Benchmark Data'!$A:$B,2,FALSE)</f>
        <v>6.46</v>
      </c>
      <c r="U1931" s="12">
        <f t="shared" si="423"/>
        <v>-1.3835731852650024E-2</v>
      </c>
      <c r="V1931" s="7">
        <f t="shared" si="424"/>
        <v>1859639147.307719</v>
      </c>
    </row>
    <row r="1932" spans="1:22" x14ac:dyDescent="0.25">
      <c r="A1932" s="5">
        <f t="shared" ref="A1932:A1995" si="429">YEAR(B1932)</f>
        <v>2009</v>
      </c>
      <c r="B1932" s="6">
        <f t="shared" si="418"/>
        <v>39872</v>
      </c>
      <c r="C1932" s="7">
        <f>MAX(SUMIFS('Filing Data'!$V:$V,'Filing Data'!$D:$D,'Benchmark Value'!$B1932),C1931)</f>
        <v>4695347796.7622881</v>
      </c>
      <c r="D1932" s="7">
        <f>SUMIFS('Filing Data'!$Z:$Z,'Filing Data'!$D:$D,'Benchmark Value'!$B1932)</f>
        <v>0</v>
      </c>
      <c r="E1932" s="16">
        <f t="shared" si="419"/>
        <v>-82841717.675032347</v>
      </c>
      <c r="F1932" s="10">
        <f>SUM(D$11:D1931)</f>
        <v>-222552136.95398432</v>
      </c>
      <c r="G1932" s="10">
        <f t="shared" si="426"/>
        <v>365</v>
      </c>
      <c r="H1932" s="7">
        <f t="shared" si="420"/>
        <v>-226963.61006858177</v>
      </c>
      <c r="I1932" s="16">
        <f>SUMIFS('Filing Data'!$X:$X,'Filing Data'!$D:$D,'Benchmark Value'!$B1932)</f>
        <v>0</v>
      </c>
      <c r="J1932" s="16">
        <f t="shared" ref="J1932:J1995" si="430">IF(I1932&lt;&gt;0,J1931,IF(ISNA(INDEX($I1932:$I2296,MATCH(TRUE,INDEX($I1932:$I2296&lt;&gt;$I1932,0),0))),0,INDEX($I1932:$I2296,MATCH(TRUE,INDEX($I1932:$I2296&lt;&gt;$I1932,0),0))))</f>
        <v>154676843.22425225</v>
      </c>
      <c r="K1932" s="10">
        <f>SUM(I$11:I1931)</f>
        <v>341353848.0083822</v>
      </c>
      <c r="L1932" s="27">
        <f t="shared" si="427"/>
        <v>365</v>
      </c>
      <c r="M1932" s="7">
        <f t="shared" si="421"/>
        <v>423772.17321712949</v>
      </c>
      <c r="N1932" s="7">
        <f>IF(ISNA(VLOOKUP(B1932,'Distribution Data'!$G:$H,2,FALSE)),0,VLOOKUP(B1932,'Distribution Data'!$G:$H,2,FALSE))</f>
        <v>0</v>
      </c>
      <c r="O1932" s="16">
        <f>IF(ISNA(INDEX($C1931:$C$3618,MATCH(TRUE,INDEX($C1931:$C$3618&lt;&gt;$C1931,0),0))), O1931, INDEX($C1931:$C$3618,MATCH(TRUE,INDEX($C1931:$C$3618&lt;&gt;$C1931,0),0)))</f>
        <v>4795248813.7146769</v>
      </c>
      <c r="P1932" s="16">
        <f t="shared" si="425"/>
        <v>4695347796.7622881</v>
      </c>
      <c r="Q1932" s="27">
        <f t="shared" ref="Q1932:Q1995" si="431">MATCH($O1932,$C$11:$C$3618,0)-MATCH($C1931,$C$11:$C$3618,0)</f>
        <v>82</v>
      </c>
      <c r="R1932" s="7">
        <f t="shared" si="422"/>
        <v>1218305.0847852288</v>
      </c>
      <c r="S1932" s="7">
        <f t="shared" si="428"/>
        <v>567569.30149951763</v>
      </c>
      <c r="T1932" s="5">
        <f>VLOOKUP($B1932,'Benchmark Data'!$A:$B,2,FALSE)</f>
        <v>6.46</v>
      </c>
      <c r="U1932" s="12">
        <f t="shared" si="423"/>
        <v>0</v>
      </c>
      <c r="V1932" s="7">
        <f t="shared" si="424"/>
        <v>1860206716.6092186</v>
      </c>
    </row>
    <row r="1933" spans="1:22" x14ac:dyDescent="0.25">
      <c r="A1933" s="5">
        <f t="shared" si="429"/>
        <v>2009</v>
      </c>
      <c r="B1933" s="6">
        <f t="shared" ref="B1933:B1996" si="432">B1932+1</f>
        <v>39873</v>
      </c>
      <c r="C1933" s="7">
        <f>MAX(SUMIFS('Filing Data'!$V:$V,'Filing Data'!$D:$D,'Benchmark Value'!$B1933),C1932)</f>
        <v>4695347796.7622881</v>
      </c>
      <c r="D1933" s="7">
        <f>SUMIFS('Filing Data'!$Z:$Z,'Filing Data'!$D:$D,'Benchmark Value'!$B1933)</f>
        <v>0</v>
      </c>
      <c r="E1933" s="16">
        <f t="shared" ref="E1933:E1996" si="433">IF(D1933&lt;&gt;0,E1932,IF(ISNA(INDEX($D1933:$D2297,MATCH(TRUE,INDEX($D1933:$D2297&lt;&gt;$D1933,0),0))),0,INDEX($D1933:$D2297,MATCH(TRUE,INDEX($D1933:$D2297&lt;&gt;$D1933,0),0))))</f>
        <v>-82841717.675032347</v>
      </c>
      <c r="F1933" s="10">
        <f>SUM(D$11:D1932)</f>
        <v>-222552136.95398432</v>
      </c>
      <c r="G1933" s="10">
        <f t="shared" si="426"/>
        <v>365</v>
      </c>
      <c r="H1933" s="7">
        <f t="shared" ref="H1933:H1996" si="434">E1933/G1933</f>
        <v>-226963.61006858177</v>
      </c>
      <c r="I1933" s="16">
        <f>SUMIFS('Filing Data'!$X:$X,'Filing Data'!$D:$D,'Benchmark Value'!$B1933)</f>
        <v>0</v>
      </c>
      <c r="J1933" s="16">
        <f t="shared" si="430"/>
        <v>154676843.22425225</v>
      </c>
      <c r="K1933" s="10">
        <f>SUM(I$11:I1932)</f>
        <v>341353848.0083822</v>
      </c>
      <c r="L1933" s="27">
        <f t="shared" si="427"/>
        <v>365</v>
      </c>
      <c r="M1933" s="7">
        <f t="shared" ref="M1933:M1996" si="435">J1933/L1933</f>
        <v>423772.17321712949</v>
      </c>
      <c r="N1933" s="7">
        <f>IF(ISNA(VLOOKUP(B1933,'Distribution Data'!$G:$H,2,FALSE)),0,VLOOKUP(B1933,'Distribution Data'!$G:$H,2,FALSE))</f>
        <v>0</v>
      </c>
      <c r="O1933" s="16">
        <f>IF(ISNA(INDEX($C1932:$C$3618,MATCH(TRUE,INDEX($C1932:$C$3618&lt;&gt;$C1932,0),0))), O1932, INDEX($C1932:$C$3618,MATCH(TRUE,INDEX($C1932:$C$3618&lt;&gt;$C1932,0),0)))</f>
        <v>4795248813.7146769</v>
      </c>
      <c r="P1933" s="16">
        <f t="shared" si="425"/>
        <v>4695347796.7622881</v>
      </c>
      <c r="Q1933" s="27">
        <f t="shared" si="431"/>
        <v>82</v>
      </c>
      <c r="R1933" s="7">
        <f t="shared" ref="R1933:R1996" si="436">IF(Q1933=0, 0, (O1933-P1933)/Q1933)</f>
        <v>1218305.0847852288</v>
      </c>
      <c r="S1933" s="7">
        <f t="shared" si="428"/>
        <v>567569.30149951763</v>
      </c>
      <c r="T1933" s="5">
        <f>VLOOKUP($B1933,'Benchmark Data'!$A:$B,2,FALSE)</f>
        <v>6.46</v>
      </c>
      <c r="U1933" s="12">
        <f t="shared" ref="U1933:U1996" si="437">LN(T1933/T1932)</f>
        <v>0</v>
      </c>
      <c r="V1933" s="7">
        <f t="shared" ref="V1933:V1996" si="438">V1932*EXP($U1933)+$S1933</f>
        <v>1860774285.9107182</v>
      </c>
    </row>
    <row r="1934" spans="1:22" x14ac:dyDescent="0.25">
      <c r="A1934" s="5">
        <f t="shared" si="429"/>
        <v>2009</v>
      </c>
      <c r="B1934" s="6">
        <f t="shared" si="432"/>
        <v>39874</v>
      </c>
      <c r="C1934" s="7">
        <f>MAX(SUMIFS('Filing Data'!$V:$V,'Filing Data'!$D:$D,'Benchmark Value'!$B1934),C1933)</f>
        <v>4695347796.7622881</v>
      </c>
      <c r="D1934" s="7">
        <f>SUMIFS('Filing Data'!$Z:$Z,'Filing Data'!$D:$D,'Benchmark Value'!$B1934)</f>
        <v>0</v>
      </c>
      <c r="E1934" s="16">
        <f t="shared" si="433"/>
        <v>-82841717.675032347</v>
      </c>
      <c r="F1934" s="10">
        <f>SUM(D$11:D1933)</f>
        <v>-222552136.95398432</v>
      </c>
      <c r="G1934" s="10">
        <f t="shared" si="426"/>
        <v>365</v>
      </c>
      <c r="H1934" s="7">
        <f t="shared" si="434"/>
        <v>-226963.61006858177</v>
      </c>
      <c r="I1934" s="16">
        <f>SUMIFS('Filing Data'!$X:$X,'Filing Data'!$D:$D,'Benchmark Value'!$B1934)</f>
        <v>0</v>
      </c>
      <c r="J1934" s="16">
        <f t="shared" si="430"/>
        <v>154676843.22425225</v>
      </c>
      <c r="K1934" s="10">
        <f>SUM(I$11:I1933)</f>
        <v>341353848.0083822</v>
      </c>
      <c r="L1934" s="27">
        <f t="shared" si="427"/>
        <v>365</v>
      </c>
      <c r="M1934" s="7">
        <f t="shared" si="435"/>
        <v>423772.17321712949</v>
      </c>
      <c r="N1934" s="7">
        <f>IF(ISNA(VLOOKUP(B1934,'Distribution Data'!$G:$H,2,FALSE)),0,VLOOKUP(B1934,'Distribution Data'!$G:$H,2,FALSE))</f>
        <v>0</v>
      </c>
      <c r="O1934" s="16">
        <f>IF(ISNA(INDEX($C1933:$C$3618,MATCH(TRUE,INDEX($C1933:$C$3618&lt;&gt;$C1933,0),0))), O1933, INDEX($C1933:$C$3618,MATCH(TRUE,INDEX($C1933:$C$3618&lt;&gt;$C1933,0),0)))</f>
        <v>4795248813.7146769</v>
      </c>
      <c r="P1934" s="16">
        <f t="shared" si="425"/>
        <v>4695347796.7622881</v>
      </c>
      <c r="Q1934" s="27">
        <f t="shared" si="431"/>
        <v>82</v>
      </c>
      <c r="R1934" s="7">
        <f t="shared" si="436"/>
        <v>1218305.0847852288</v>
      </c>
      <c r="S1934" s="7">
        <f t="shared" si="428"/>
        <v>567569.30149951763</v>
      </c>
      <c r="T1934" s="5">
        <f>VLOOKUP($B1934,'Benchmark Data'!$A:$B,2,FALSE)</f>
        <v>5.98</v>
      </c>
      <c r="U1934" s="12">
        <f t="shared" si="437"/>
        <v>-7.7208749831970083E-2</v>
      </c>
      <c r="V1934" s="7">
        <f t="shared" si="438"/>
        <v>1723079988.7668395</v>
      </c>
    </row>
    <row r="1935" spans="1:22" x14ac:dyDescent="0.25">
      <c r="A1935" s="5">
        <f t="shared" si="429"/>
        <v>2009</v>
      </c>
      <c r="B1935" s="6">
        <f t="shared" si="432"/>
        <v>39875</v>
      </c>
      <c r="C1935" s="7">
        <f>MAX(SUMIFS('Filing Data'!$V:$V,'Filing Data'!$D:$D,'Benchmark Value'!$B1935),C1934)</f>
        <v>4695347796.7622881</v>
      </c>
      <c r="D1935" s="7">
        <f>SUMIFS('Filing Data'!$Z:$Z,'Filing Data'!$D:$D,'Benchmark Value'!$B1935)</f>
        <v>0</v>
      </c>
      <c r="E1935" s="16">
        <f t="shared" si="433"/>
        <v>-82841717.675032347</v>
      </c>
      <c r="F1935" s="10">
        <f>SUM(D$11:D1934)</f>
        <v>-222552136.95398432</v>
      </c>
      <c r="G1935" s="10">
        <f t="shared" si="426"/>
        <v>365</v>
      </c>
      <c r="H1935" s="7">
        <f t="shared" si="434"/>
        <v>-226963.61006858177</v>
      </c>
      <c r="I1935" s="16">
        <f>SUMIFS('Filing Data'!$X:$X,'Filing Data'!$D:$D,'Benchmark Value'!$B1935)</f>
        <v>0</v>
      </c>
      <c r="J1935" s="16">
        <f t="shared" si="430"/>
        <v>154676843.22425225</v>
      </c>
      <c r="K1935" s="10">
        <f>SUM(I$11:I1934)</f>
        <v>341353848.0083822</v>
      </c>
      <c r="L1935" s="27">
        <f t="shared" si="427"/>
        <v>365</v>
      </c>
      <c r="M1935" s="7">
        <f t="shared" si="435"/>
        <v>423772.17321712949</v>
      </c>
      <c r="N1935" s="7">
        <f>IF(ISNA(VLOOKUP(B1935,'Distribution Data'!$G:$H,2,FALSE)),0,VLOOKUP(B1935,'Distribution Data'!$G:$H,2,FALSE))</f>
        <v>0</v>
      </c>
      <c r="O1935" s="16">
        <f>IF(ISNA(INDEX($C1934:$C$3618,MATCH(TRUE,INDEX($C1934:$C$3618&lt;&gt;$C1934,0),0))), O1934, INDEX($C1934:$C$3618,MATCH(TRUE,INDEX($C1934:$C$3618&lt;&gt;$C1934,0),0)))</f>
        <v>4795248813.7146769</v>
      </c>
      <c r="P1935" s="16">
        <f t="shared" si="425"/>
        <v>4695347796.7622881</v>
      </c>
      <c r="Q1935" s="27">
        <f t="shared" si="431"/>
        <v>82</v>
      </c>
      <c r="R1935" s="7">
        <f t="shared" si="436"/>
        <v>1218305.0847852288</v>
      </c>
      <c r="S1935" s="7">
        <f t="shared" si="428"/>
        <v>567569.30149951763</v>
      </c>
      <c r="T1935" s="5">
        <f>VLOOKUP($B1935,'Benchmark Data'!$A:$B,2,FALSE)</f>
        <v>6.03</v>
      </c>
      <c r="U1935" s="12">
        <f t="shared" si="437"/>
        <v>8.3264427765535904E-3</v>
      </c>
      <c r="V1935" s="7">
        <f t="shared" si="438"/>
        <v>1738054581.3857875</v>
      </c>
    </row>
    <row r="1936" spans="1:22" x14ac:dyDescent="0.25">
      <c r="A1936" s="5">
        <f t="shared" si="429"/>
        <v>2009</v>
      </c>
      <c r="B1936" s="6">
        <f t="shared" si="432"/>
        <v>39876</v>
      </c>
      <c r="C1936" s="7">
        <f>MAX(SUMIFS('Filing Data'!$V:$V,'Filing Data'!$D:$D,'Benchmark Value'!$B1936),C1935)</f>
        <v>4695347796.7622881</v>
      </c>
      <c r="D1936" s="7">
        <f>SUMIFS('Filing Data'!$Z:$Z,'Filing Data'!$D:$D,'Benchmark Value'!$B1936)</f>
        <v>0</v>
      </c>
      <c r="E1936" s="16">
        <f t="shared" si="433"/>
        <v>-82841717.675032347</v>
      </c>
      <c r="F1936" s="10">
        <f>SUM(D$11:D1935)</f>
        <v>-222552136.95398432</v>
      </c>
      <c r="G1936" s="10">
        <f t="shared" si="426"/>
        <v>365</v>
      </c>
      <c r="H1936" s="7">
        <f t="shared" si="434"/>
        <v>-226963.61006858177</v>
      </c>
      <c r="I1936" s="16">
        <f>SUMIFS('Filing Data'!$X:$X,'Filing Data'!$D:$D,'Benchmark Value'!$B1936)</f>
        <v>0</v>
      </c>
      <c r="J1936" s="16">
        <f t="shared" si="430"/>
        <v>154676843.22425225</v>
      </c>
      <c r="K1936" s="10">
        <f>SUM(I$11:I1935)</f>
        <v>341353848.0083822</v>
      </c>
      <c r="L1936" s="27">
        <f t="shared" si="427"/>
        <v>365</v>
      </c>
      <c r="M1936" s="7">
        <f t="shared" si="435"/>
        <v>423772.17321712949</v>
      </c>
      <c r="N1936" s="7">
        <f>IF(ISNA(VLOOKUP(B1936,'Distribution Data'!$G:$H,2,FALSE)),0,VLOOKUP(B1936,'Distribution Data'!$G:$H,2,FALSE))</f>
        <v>0</v>
      </c>
      <c r="O1936" s="16">
        <f>IF(ISNA(INDEX($C1935:$C$3618,MATCH(TRUE,INDEX($C1935:$C$3618&lt;&gt;$C1935,0),0))), O1935, INDEX($C1935:$C$3618,MATCH(TRUE,INDEX($C1935:$C$3618&lt;&gt;$C1935,0),0)))</f>
        <v>4795248813.7146769</v>
      </c>
      <c r="P1936" s="16">
        <f t="shared" si="425"/>
        <v>4695347796.7622881</v>
      </c>
      <c r="Q1936" s="27">
        <f t="shared" si="431"/>
        <v>82</v>
      </c>
      <c r="R1936" s="7">
        <f t="shared" si="436"/>
        <v>1218305.0847852288</v>
      </c>
      <c r="S1936" s="7">
        <f t="shared" si="428"/>
        <v>567569.30149951763</v>
      </c>
      <c r="T1936" s="5">
        <f>VLOOKUP($B1936,'Benchmark Data'!$A:$B,2,FALSE)</f>
        <v>6.2</v>
      </c>
      <c r="U1936" s="12">
        <f t="shared" si="437"/>
        <v>2.7802281311951779E-2</v>
      </c>
      <c r="V1936" s="7">
        <f t="shared" si="438"/>
        <v>1787622031.0911982</v>
      </c>
    </row>
    <row r="1937" spans="1:22" x14ac:dyDescent="0.25">
      <c r="A1937" s="5">
        <f t="shared" si="429"/>
        <v>2009</v>
      </c>
      <c r="B1937" s="6">
        <f t="shared" si="432"/>
        <v>39877</v>
      </c>
      <c r="C1937" s="7">
        <f>MAX(SUMIFS('Filing Data'!$V:$V,'Filing Data'!$D:$D,'Benchmark Value'!$B1937),C1936)</f>
        <v>4695347796.7622881</v>
      </c>
      <c r="D1937" s="7">
        <f>SUMIFS('Filing Data'!$Z:$Z,'Filing Data'!$D:$D,'Benchmark Value'!$B1937)</f>
        <v>0</v>
      </c>
      <c r="E1937" s="16">
        <f t="shared" si="433"/>
        <v>-82841717.675032347</v>
      </c>
      <c r="F1937" s="10">
        <f>SUM(D$11:D1936)</f>
        <v>-222552136.95398432</v>
      </c>
      <c r="G1937" s="10">
        <f t="shared" si="426"/>
        <v>365</v>
      </c>
      <c r="H1937" s="7">
        <f t="shared" si="434"/>
        <v>-226963.61006858177</v>
      </c>
      <c r="I1937" s="16">
        <f>SUMIFS('Filing Data'!$X:$X,'Filing Data'!$D:$D,'Benchmark Value'!$B1937)</f>
        <v>0</v>
      </c>
      <c r="J1937" s="16">
        <f t="shared" si="430"/>
        <v>154676843.22425225</v>
      </c>
      <c r="K1937" s="10">
        <f>SUM(I$11:I1936)</f>
        <v>341353848.0083822</v>
      </c>
      <c r="L1937" s="27">
        <f t="shared" si="427"/>
        <v>365</v>
      </c>
      <c r="M1937" s="7">
        <f t="shared" si="435"/>
        <v>423772.17321712949</v>
      </c>
      <c r="N1937" s="7">
        <f>IF(ISNA(VLOOKUP(B1937,'Distribution Data'!$G:$H,2,FALSE)),0,VLOOKUP(B1937,'Distribution Data'!$G:$H,2,FALSE))</f>
        <v>0</v>
      </c>
      <c r="O1937" s="16">
        <f>IF(ISNA(INDEX($C1936:$C$3618,MATCH(TRUE,INDEX($C1936:$C$3618&lt;&gt;$C1936,0),0))), O1936, INDEX($C1936:$C$3618,MATCH(TRUE,INDEX($C1936:$C$3618&lt;&gt;$C1936,0),0)))</f>
        <v>4795248813.7146769</v>
      </c>
      <c r="P1937" s="16">
        <f t="shared" si="425"/>
        <v>4695347796.7622881</v>
      </c>
      <c r="Q1937" s="27">
        <f t="shared" si="431"/>
        <v>82</v>
      </c>
      <c r="R1937" s="7">
        <f t="shared" si="436"/>
        <v>1218305.0847852288</v>
      </c>
      <c r="S1937" s="7">
        <f t="shared" si="428"/>
        <v>567569.30149951763</v>
      </c>
      <c r="T1937" s="5">
        <f>VLOOKUP($B1937,'Benchmark Data'!$A:$B,2,FALSE)</f>
        <v>5.77</v>
      </c>
      <c r="U1937" s="12">
        <f t="shared" si="437"/>
        <v>-7.187721153103778E-2</v>
      </c>
      <c r="V1937" s="7">
        <f t="shared" si="438"/>
        <v>1664209362.7525017</v>
      </c>
    </row>
    <row r="1938" spans="1:22" x14ac:dyDescent="0.25">
      <c r="A1938" s="5">
        <f t="shared" si="429"/>
        <v>2009</v>
      </c>
      <c r="B1938" s="6">
        <f t="shared" si="432"/>
        <v>39878</v>
      </c>
      <c r="C1938" s="7">
        <f>MAX(SUMIFS('Filing Data'!$V:$V,'Filing Data'!$D:$D,'Benchmark Value'!$B1938),C1937)</f>
        <v>4695347796.7622881</v>
      </c>
      <c r="D1938" s="7">
        <f>SUMIFS('Filing Data'!$Z:$Z,'Filing Data'!$D:$D,'Benchmark Value'!$B1938)</f>
        <v>0</v>
      </c>
      <c r="E1938" s="16">
        <f t="shared" si="433"/>
        <v>-82841717.675032347</v>
      </c>
      <c r="F1938" s="10">
        <f>SUM(D$11:D1937)</f>
        <v>-222552136.95398432</v>
      </c>
      <c r="G1938" s="10">
        <f t="shared" si="426"/>
        <v>365</v>
      </c>
      <c r="H1938" s="7">
        <f t="shared" si="434"/>
        <v>-226963.61006858177</v>
      </c>
      <c r="I1938" s="16">
        <f>SUMIFS('Filing Data'!$X:$X,'Filing Data'!$D:$D,'Benchmark Value'!$B1938)</f>
        <v>0</v>
      </c>
      <c r="J1938" s="16">
        <f t="shared" si="430"/>
        <v>154676843.22425225</v>
      </c>
      <c r="K1938" s="10">
        <f>SUM(I$11:I1937)</f>
        <v>341353848.0083822</v>
      </c>
      <c r="L1938" s="27">
        <f t="shared" si="427"/>
        <v>365</v>
      </c>
      <c r="M1938" s="7">
        <f t="shared" si="435"/>
        <v>423772.17321712949</v>
      </c>
      <c r="N1938" s="7">
        <f>IF(ISNA(VLOOKUP(B1938,'Distribution Data'!$G:$H,2,FALSE)),0,VLOOKUP(B1938,'Distribution Data'!$G:$H,2,FALSE))</f>
        <v>0</v>
      </c>
      <c r="O1938" s="16">
        <f>IF(ISNA(INDEX($C1937:$C$3618,MATCH(TRUE,INDEX($C1937:$C$3618&lt;&gt;$C1937,0),0))), O1937, INDEX($C1937:$C$3618,MATCH(TRUE,INDEX($C1937:$C$3618&lt;&gt;$C1937,0),0)))</f>
        <v>4795248813.7146769</v>
      </c>
      <c r="P1938" s="16">
        <f t="shared" si="425"/>
        <v>4695347796.7622881</v>
      </c>
      <c r="Q1938" s="27">
        <f t="shared" si="431"/>
        <v>82</v>
      </c>
      <c r="R1938" s="7">
        <f t="shared" si="436"/>
        <v>1218305.0847852288</v>
      </c>
      <c r="S1938" s="7">
        <f t="shared" si="428"/>
        <v>567569.30149951763</v>
      </c>
      <c r="T1938" s="5">
        <f>VLOOKUP($B1938,'Benchmark Data'!$A:$B,2,FALSE)</f>
        <v>5.7</v>
      </c>
      <c r="U1938" s="12">
        <f t="shared" si="437"/>
        <v>-1.2205905679503623E-2</v>
      </c>
      <c r="V1938" s="7">
        <f t="shared" si="438"/>
        <v>1644587217.0812676</v>
      </c>
    </row>
    <row r="1939" spans="1:22" x14ac:dyDescent="0.25">
      <c r="A1939" s="5">
        <f t="shared" si="429"/>
        <v>2009</v>
      </c>
      <c r="B1939" s="6">
        <f t="shared" si="432"/>
        <v>39879</v>
      </c>
      <c r="C1939" s="7">
        <f>MAX(SUMIFS('Filing Data'!$V:$V,'Filing Data'!$D:$D,'Benchmark Value'!$B1939),C1938)</f>
        <v>4695347796.7622881</v>
      </c>
      <c r="D1939" s="7">
        <f>SUMIFS('Filing Data'!$Z:$Z,'Filing Data'!$D:$D,'Benchmark Value'!$B1939)</f>
        <v>0</v>
      </c>
      <c r="E1939" s="16">
        <f t="shared" si="433"/>
        <v>-82841717.675032347</v>
      </c>
      <c r="F1939" s="10">
        <f>SUM(D$11:D1938)</f>
        <v>-222552136.95398432</v>
      </c>
      <c r="G1939" s="10">
        <f t="shared" si="426"/>
        <v>365</v>
      </c>
      <c r="H1939" s="7">
        <f t="shared" si="434"/>
        <v>-226963.61006858177</v>
      </c>
      <c r="I1939" s="16">
        <f>SUMIFS('Filing Data'!$X:$X,'Filing Data'!$D:$D,'Benchmark Value'!$B1939)</f>
        <v>0</v>
      </c>
      <c r="J1939" s="16">
        <f t="shared" si="430"/>
        <v>154676843.22425225</v>
      </c>
      <c r="K1939" s="10">
        <f>SUM(I$11:I1938)</f>
        <v>341353848.0083822</v>
      </c>
      <c r="L1939" s="27">
        <f t="shared" si="427"/>
        <v>365</v>
      </c>
      <c r="M1939" s="7">
        <f t="shared" si="435"/>
        <v>423772.17321712949</v>
      </c>
      <c r="N1939" s="7">
        <f>IF(ISNA(VLOOKUP(B1939,'Distribution Data'!$G:$H,2,FALSE)),0,VLOOKUP(B1939,'Distribution Data'!$G:$H,2,FALSE))</f>
        <v>0</v>
      </c>
      <c r="O1939" s="16">
        <f>IF(ISNA(INDEX($C1938:$C$3618,MATCH(TRUE,INDEX($C1938:$C$3618&lt;&gt;$C1938,0),0))), O1938, INDEX($C1938:$C$3618,MATCH(TRUE,INDEX($C1938:$C$3618&lt;&gt;$C1938,0),0)))</f>
        <v>4795248813.7146769</v>
      </c>
      <c r="P1939" s="16">
        <f t="shared" si="425"/>
        <v>4695347796.7622881</v>
      </c>
      <c r="Q1939" s="27">
        <f t="shared" si="431"/>
        <v>82</v>
      </c>
      <c r="R1939" s="7">
        <f t="shared" si="436"/>
        <v>1218305.0847852288</v>
      </c>
      <c r="S1939" s="7">
        <f t="shared" si="428"/>
        <v>567569.30149951763</v>
      </c>
      <c r="T1939" s="5">
        <f>VLOOKUP($B1939,'Benchmark Data'!$A:$B,2,FALSE)</f>
        <v>5.7</v>
      </c>
      <c r="U1939" s="12">
        <f t="shared" si="437"/>
        <v>0</v>
      </c>
      <c r="V1939" s="7">
        <f t="shared" si="438"/>
        <v>1645154786.3827672</v>
      </c>
    </row>
    <row r="1940" spans="1:22" x14ac:dyDescent="0.25">
      <c r="A1940" s="5">
        <f t="shared" si="429"/>
        <v>2009</v>
      </c>
      <c r="B1940" s="6">
        <f t="shared" si="432"/>
        <v>39880</v>
      </c>
      <c r="C1940" s="7">
        <f>MAX(SUMIFS('Filing Data'!$V:$V,'Filing Data'!$D:$D,'Benchmark Value'!$B1940),C1939)</f>
        <v>4695347796.7622881</v>
      </c>
      <c r="D1940" s="7">
        <f>SUMIFS('Filing Data'!$Z:$Z,'Filing Data'!$D:$D,'Benchmark Value'!$B1940)</f>
        <v>0</v>
      </c>
      <c r="E1940" s="16">
        <f t="shared" si="433"/>
        <v>-82841717.675032347</v>
      </c>
      <c r="F1940" s="10">
        <f>SUM(D$11:D1939)</f>
        <v>-222552136.95398432</v>
      </c>
      <c r="G1940" s="10">
        <f t="shared" si="426"/>
        <v>365</v>
      </c>
      <c r="H1940" s="7">
        <f t="shared" si="434"/>
        <v>-226963.61006858177</v>
      </c>
      <c r="I1940" s="16">
        <f>SUMIFS('Filing Data'!$X:$X,'Filing Data'!$D:$D,'Benchmark Value'!$B1940)</f>
        <v>0</v>
      </c>
      <c r="J1940" s="16">
        <f t="shared" si="430"/>
        <v>154676843.22425225</v>
      </c>
      <c r="K1940" s="10">
        <f>SUM(I$11:I1939)</f>
        <v>341353848.0083822</v>
      </c>
      <c r="L1940" s="27">
        <f t="shared" si="427"/>
        <v>365</v>
      </c>
      <c r="M1940" s="7">
        <f t="shared" si="435"/>
        <v>423772.17321712949</v>
      </c>
      <c r="N1940" s="7">
        <f>IF(ISNA(VLOOKUP(B1940,'Distribution Data'!$G:$H,2,FALSE)),0,VLOOKUP(B1940,'Distribution Data'!$G:$H,2,FALSE))</f>
        <v>0</v>
      </c>
      <c r="O1940" s="16">
        <f>IF(ISNA(INDEX($C1939:$C$3618,MATCH(TRUE,INDEX($C1939:$C$3618&lt;&gt;$C1939,0),0))), O1939, INDEX($C1939:$C$3618,MATCH(TRUE,INDEX($C1939:$C$3618&lt;&gt;$C1939,0),0)))</f>
        <v>4795248813.7146769</v>
      </c>
      <c r="P1940" s="16">
        <f t="shared" si="425"/>
        <v>4695347796.7622881</v>
      </c>
      <c r="Q1940" s="27">
        <f t="shared" si="431"/>
        <v>82</v>
      </c>
      <c r="R1940" s="7">
        <f t="shared" si="436"/>
        <v>1218305.0847852288</v>
      </c>
      <c r="S1940" s="7">
        <f t="shared" si="428"/>
        <v>567569.30149951763</v>
      </c>
      <c r="T1940" s="5">
        <f>VLOOKUP($B1940,'Benchmark Data'!$A:$B,2,FALSE)</f>
        <v>5.7</v>
      </c>
      <c r="U1940" s="12">
        <f t="shared" si="437"/>
        <v>0</v>
      </c>
      <c r="V1940" s="7">
        <f t="shared" si="438"/>
        <v>1645722355.6842668</v>
      </c>
    </row>
    <row r="1941" spans="1:22" x14ac:dyDescent="0.25">
      <c r="A1941" s="5">
        <f t="shared" si="429"/>
        <v>2009</v>
      </c>
      <c r="B1941" s="6">
        <f t="shared" si="432"/>
        <v>39881</v>
      </c>
      <c r="C1941" s="7">
        <f>MAX(SUMIFS('Filing Data'!$V:$V,'Filing Data'!$D:$D,'Benchmark Value'!$B1941),C1940)</f>
        <v>4695347796.7622881</v>
      </c>
      <c r="D1941" s="7">
        <f>SUMIFS('Filing Data'!$Z:$Z,'Filing Data'!$D:$D,'Benchmark Value'!$B1941)</f>
        <v>0</v>
      </c>
      <c r="E1941" s="16">
        <f t="shared" si="433"/>
        <v>-82841717.675032347</v>
      </c>
      <c r="F1941" s="10">
        <f>SUM(D$11:D1940)</f>
        <v>-222552136.95398432</v>
      </c>
      <c r="G1941" s="10">
        <f t="shared" si="426"/>
        <v>365</v>
      </c>
      <c r="H1941" s="7">
        <f t="shared" si="434"/>
        <v>-226963.61006858177</v>
      </c>
      <c r="I1941" s="16">
        <f>SUMIFS('Filing Data'!$X:$X,'Filing Data'!$D:$D,'Benchmark Value'!$B1941)</f>
        <v>0</v>
      </c>
      <c r="J1941" s="16">
        <f t="shared" si="430"/>
        <v>154676843.22425225</v>
      </c>
      <c r="K1941" s="10">
        <f>SUM(I$11:I1940)</f>
        <v>341353848.0083822</v>
      </c>
      <c r="L1941" s="27">
        <f t="shared" si="427"/>
        <v>365</v>
      </c>
      <c r="M1941" s="7">
        <f t="shared" si="435"/>
        <v>423772.17321712949</v>
      </c>
      <c r="N1941" s="7">
        <f>IF(ISNA(VLOOKUP(B1941,'Distribution Data'!$G:$H,2,FALSE)),0,VLOOKUP(B1941,'Distribution Data'!$G:$H,2,FALSE))</f>
        <v>0</v>
      </c>
      <c r="O1941" s="16">
        <f>IF(ISNA(INDEX($C1940:$C$3618,MATCH(TRUE,INDEX($C1940:$C$3618&lt;&gt;$C1940,0),0))), O1940, INDEX($C1940:$C$3618,MATCH(TRUE,INDEX($C1940:$C$3618&lt;&gt;$C1940,0),0)))</f>
        <v>4795248813.7146769</v>
      </c>
      <c r="P1941" s="16">
        <f t="shared" si="425"/>
        <v>4695347796.7622881</v>
      </c>
      <c r="Q1941" s="27">
        <f t="shared" si="431"/>
        <v>82</v>
      </c>
      <c r="R1941" s="7">
        <f t="shared" si="436"/>
        <v>1218305.0847852288</v>
      </c>
      <c r="S1941" s="7">
        <f t="shared" si="428"/>
        <v>567569.30149951763</v>
      </c>
      <c r="T1941" s="5">
        <f>VLOOKUP($B1941,'Benchmark Data'!$A:$B,2,FALSE)</f>
        <v>5.84</v>
      </c>
      <c r="U1941" s="12">
        <f t="shared" si="437"/>
        <v>2.4264621999631079E-2</v>
      </c>
      <c r="V1941" s="7">
        <f t="shared" si="438"/>
        <v>1686711175.8271341</v>
      </c>
    </row>
    <row r="1942" spans="1:22" x14ac:dyDescent="0.25">
      <c r="A1942" s="5">
        <f t="shared" si="429"/>
        <v>2009</v>
      </c>
      <c r="B1942" s="6">
        <f t="shared" si="432"/>
        <v>39882</v>
      </c>
      <c r="C1942" s="7">
        <f>MAX(SUMIFS('Filing Data'!$V:$V,'Filing Data'!$D:$D,'Benchmark Value'!$B1942),C1941)</f>
        <v>4695347796.7622881</v>
      </c>
      <c r="D1942" s="7">
        <f>SUMIFS('Filing Data'!$Z:$Z,'Filing Data'!$D:$D,'Benchmark Value'!$B1942)</f>
        <v>0</v>
      </c>
      <c r="E1942" s="16">
        <f t="shared" si="433"/>
        <v>-82841717.675032347</v>
      </c>
      <c r="F1942" s="10">
        <f>SUM(D$11:D1941)</f>
        <v>-222552136.95398432</v>
      </c>
      <c r="G1942" s="10">
        <f t="shared" si="426"/>
        <v>365</v>
      </c>
      <c r="H1942" s="7">
        <f t="shared" si="434"/>
        <v>-226963.61006858177</v>
      </c>
      <c r="I1942" s="16">
        <f>SUMIFS('Filing Data'!$X:$X,'Filing Data'!$D:$D,'Benchmark Value'!$B1942)</f>
        <v>0</v>
      </c>
      <c r="J1942" s="16">
        <f t="shared" si="430"/>
        <v>154676843.22425225</v>
      </c>
      <c r="K1942" s="10">
        <f>SUM(I$11:I1941)</f>
        <v>341353848.0083822</v>
      </c>
      <c r="L1942" s="27">
        <f t="shared" si="427"/>
        <v>365</v>
      </c>
      <c r="M1942" s="7">
        <f t="shared" si="435"/>
        <v>423772.17321712949</v>
      </c>
      <c r="N1942" s="7">
        <f>IF(ISNA(VLOOKUP(B1942,'Distribution Data'!$G:$H,2,FALSE)),0,VLOOKUP(B1942,'Distribution Data'!$G:$H,2,FALSE))</f>
        <v>0</v>
      </c>
      <c r="O1942" s="16">
        <f>IF(ISNA(INDEX($C1941:$C$3618,MATCH(TRUE,INDEX($C1941:$C$3618&lt;&gt;$C1941,0),0))), O1941, INDEX($C1941:$C$3618,MATCH(TRUE,INDEX($C1941:$C$3618&lt;&gt;$C1941,0),0)))</f>
        <v>4795248813.7146769</v>
      </c>
      <c r="P1942" s="16">
        <f t="shared" si="425"/>
        <v>4695347796.7622881</v>
      </c>
      <c r="Q1942" s="27">
        <f t="shared" si="431"/>
        <v>82</v>
      </c>
      <c r="R1942" s="7">
        <f t="shared" si="436"/>
        <v>1218305.0847852288</v>
      </c>
      <c r="S1942" s="7">
        <f t="shared" si="428"/>
        <v>567569.30149951763</v>
      </c>
      <c r="T1942" s="5">
        <f>VLOOKUP($B1942,'Benchmark Data'!$A:$B,2,FALSE)</f>
        <v>6.68</v>
      </c>
      <c r="U1942" s="12">
        <f t="shared" si="437"/>
        <v>0.13438719070841859</v>
      </c>
      <c r="V1942" s="7">
        <f t="shared" si="438"/>
        <v>1929887886.8571939</v>
      </c>
    </row>
    <row r="1943" spans="1:22" x14ac:dyDescent="0.25">
      <c r="A1943" s="5">
        <f t="shared" si="429"/>
        <v>2009</v>
      </c>
      <c r="B1943" s="6">
        <f t="shared" si="432"/>
        <v>39883</v>
      </c>
      <c r="C1943" s="7">
        <f>MAX(SUMIFS('Filing Data'!$V:$V,'Filing Data'!$D:$D,'Benchmark Value'!$B1943),C1942)</f>
        <v>4695347796.7622881</v>
      </c>
      <c r="D1943" s="7">
        <f>SUMIFS('Filing Data'!$Z:$Z,'Filing Data'!$D:$D,'Benchmark Value'!$B1943)</f>
        <v>0</v>
      </c>
      <c r="E1943" s="16">
        <f t="shared" si="433"/>
        <v>-82841717.675032347</v>
      </c>
      <c r="F1943" s="10">
        <f>SUM(D$11:D1942)</f>
        <v>-222552136.95398432</v>
      </c>
      <c r="G1943" s="10">
        <f t="shared" si="426"/>
        <v>365</v>
      </c>
      <c r="H1943" s="7">
        <f t="shared" si="434"/>
        <v>-226963.61006858177</v>
      </c>
      <c r="I1943" s="16">
        <f>SUMIFS('Filing Data'!$X:$X,'Filing Data'!$D:$D,'Benchmark Value'!$B1943)</f>
        <v>0</v>
      </c>
      <c r="J1943" s="16">
        <f t="shared" si="430"/>
        <v>154676843.22425225</v>
      </c>
      <c r="K1943" s="10">
        <f>SUM(I$11:I1942)</f>
        <v>341353848.0083822</v>
      </c>
      <c r="L1943" s="27">
        <f t="shared" si="427"/>
        <v>365</v>
      </c>
      <c r="M1943" s="7">
        <f t="shared" si="435"/>
        <v>423772.17321712949</v>
      </c>
      <c r="N1943" s="7">
        <f>IF(ISNA(VLOOKUP(B1943,'Distribution Data'!$G:$H,2,FALSE)),0,VLOOKUP(B1943,'Distribution Data'!$G:$H,2,FALSE))</f>
        <v>0</v>
      </c>
      <c r="O1943" s="16">
        <f>IF(ISNA(INDEX($C1942:$C$3618,MATCH(TRUE,INDEX($C1942:$C$3618&lt;&gt;$C1942,0),0))), O1942, INDEX($C1942:$C$3618,MATCH(TRUE,INDEX($C1942:$C$3618&lt;&gt;$C1942,0),0)))</f>
        <v>4795248813.7146769</v>
      </c>
      <c r="P1943" s="16">
        <f t="shared" si="425"/>
        <v>4695347796.7622881</v>
      </c>
      <c r="Q1943" s="27">
        <f t="shared" si="431"/>
        <v>82</v>
      </c>
      <c r="R1943" s="7">
        <f t="shared" si="436"/>
        <v>1218305.0847852288</v>
      </c>
      <c r="S1943" s="7">
        <f t="shared" si="428"/>
        <v>567569.30149951763</v>
      </c>
      <c r="T1943" s="5">
        <f>VLOOKUP($B1943,'Benchmark Data'!$A:$B,2,FALSE)</f>
        <v>6.56</v>
      </c>
      <c r="U1943" s="12">
        <f t="shared" si="437"/>
        <v>-1.8127384592556715E-2</v>
      </c>
      <c r="V1943" s="7">
        <f t="shared" si="438"/>
        <v>1895786811.4846122</v>
      </c>
    </row>
    <row r="1944" spans="1:22" x14ac:dyDescent="0.25">
      <c r="A1944" s="5">
        <f t="shared" si="429"/>
        <v>2009</v>
      </c>
      <c r="B1944" s="6">
        <f t="shared" si="432"/>
        <v>39884</v>
      </c>
      <c r="C1944" s="7">
        <f>MAX(SUMIFS('Filing Data'!$V:$V,'Filing Data'!$D:$D,'Benchmark Value'!$B1944),C1943)</f>
        <v>4695347796.7622881</v>
      </c>
      <c r="D1944" s="7">
        <f>SUMIFS('Filing Data'!$Z:$Z,'Filing Data'!$D:$D,'Benchmark Value'!$B1944)</f>
        <v>0</v>
      </c>
      <c r="E1944" s="16">
        <f t="shared" si="433"/>
        <v>-82841717.675032347</v>
      </c>
      <c r="F1944" s="10">
        <f>SUM(D$11:D1943)</f>
        <v>-222552136.95398432</v>
      </c>
      <c r="G1944" s="10">
        <f t="shared" si="426"/>
        <v>365</v>
      </c>
      <c r="H1944" s="7">
        <f t="shared" si="434"/>
        <v>-226963.61006858177</v>
      </c>
      <c r="I1944" s="16">
        <f>SUMIFS('Filing Data'!$X:$X,'Filing Data'!$D:$D,'Benchmark Value'!$B1944)</f>
        <v>0</v>
      </c>
      <c r="J1944" s="16">
        <f t="shared" si="430"/>
        <v>154676843.22425225</v>
      </c>
      <c r="K1944" s="10">
        <f>SUM(I$11:I1943)</f>
        <v>341353848.0083822</v>
      </c>
      <c r="L1944" s="27">
        <f t="shared" si="427"/>
        <v>365</v>
      </c>
      <c r="M1944" s="7">
        <f t="shared" si="435"/>
        <v>423772.17321712949</v>
      </c>
      <c r="N1944" s="7">
        <f>IF(ISNA(VLOOKUP(B1944,'Distribution Data'!$G:$H,2,FALSE)),0,VLOOKUP(B1944,'Distribution Data'!$G:$H,2,FALSE))</f>
        <v>0</v>
      </c>
      <c r="O1944" s="16">
        <f>IF(ISNA(INDEX($C1943:$C$3618,MATCH(TRUE,INDEX($C1943:$C$3618&lt;&gt;$C1943,0),0))), O1943, INDEX($C1943:$C$3618,MATCH(TRUE,INDEX($C1943:$C$3618&lt;&gt;$C1943,0),0)))</f>
        <v>4795248813.7146769</v>
      </c>
      <c r="P1944" s="16">
        <f t="shared" si="425"/>
        <v>4695347796.7622881</v>
      </c>
      <c r="Q1944" s="27">
        <f t="shared" si="431"/>
        <v>82</v>
      </c>
      <c r="R1944" s="7">
        <f t="shared" si="436"/>
        <v>1218305.0847852288</v>
      </c>
      <c r="S1944" s="7">
        <f t="shared" si="428"/>
        <v>567569.30149951763</v>
      </c>
      <c r="T1944" s="5">
        <f>VLOOKUP($B1944,'Benchmark Data'!$A:$B,2,FALSE)</f>
        <v>7.1</v>
      </c>
      <c r="U1944" s="12">
        <f t="shared" si="437"/>
        <v>7.9104181091272027E-2</v>
      </c>
      <c r="V1944" s="7">
        <f t="shared" si="438"/>
        <v>2052410002.4631987</v>
      </c>
    </row>
    <row r="1945" spans="1:22" x14ac:dyDescent="0.25">
      <c r="A1945" s="5">
        <f t="shared" si="429"/>
        <v>2009</v>
      </c>
      <c r="B1945" s="6">
        <f t="shared" si="432"/>
        <v>39885</v>
      </c>
      <c r="C1945" s="7">
        <f>MAX(SUMIFS('Filing Data'!$V:$V,'Filing Data'!$D:$D,'Benchmark Value'!$B1945),C1944)</f>
        <v>4695347796.7622881</v>
      </c>
      <c r="D1945" s="7">
        <f>SUMIFS('Filing Data'!$Z:$Z,'Filing Data'!$D:$D,'Benchmark Value'!$B1945)</f>
        <v>0</v>
      </c>
      <c r="E1945" s="16">
        <f t="shared" si="433"/>
        <v>-82841717.675032347</v>
      </c>
      <c r="F1945" s="10">
        <f>SUM(D$11:D1944)</f>
        <v>-222552136.95398432</v>
      </c>
      <c r="G1945" s="10">
        <f t="shared" si="426"/>
        <v>365</v>
      </c>
      <c r="H1945" s="7">
        <f t="shared" si="434"/>
        <v>-226963.61006858177</v>
      </c>
      <c r="I1945" s="16">
        <f>SUMIFS('Filing Data'!$X:$X,'Filing Data'!$D:$D,'Benchmark Value'!$B1945)</f>
        <v>0</v>
      </c>
      <c r="J1945" s="16">
        <f t="shared" si="430"/>
        <v>154676843.22425225</v>
      </c>
      <c r="K1945" s="10">
        <f>SUM(I$11:I1944)</f>
        <v>341353848.0083822</v>
      </c>
      <c r="L1945" s="27">
        <f t="shared" si="427"/>
        <v>365</v>
      </c>
      <c r="M1945" s="7">
        <f t="shared" si="435"/>
        <v>423772.17321712949</v>
      </c>
      <c r="N1945" s="7">
        <f>IF(ISNA(VLOOKUP(B1945,'Distribution Data'!$G:$H,2,FALSE)),0,VLOOKUP(B1945,'Distribution Data'!$G:$H,2,FALSE))</f>
        <v>0</v>
      </c>
      <c r="O1945" s="16">
        <f>IF(ISNA(INDEX($C1944:$C$3618,MATCH(TRUE,INDEX($C1944:$C$3618&lt;&gt;$C1944,0),0))), O1944, INDEX($C1944:$C$3618,MATCH(TRUE,INDEX($C1944:$C$3618&lt;&gt;$C1944,0),0)))</f>
        <v>4795248813.7146769</v>
      </c>
      <c r="P1945" s="16">
        <f t="shared" si="425"/>
        <v>4695347796.7622881</v>
      </c>
      <c r="Q1945" s="27">
        <f t="shared" si="431"/>
        <v>82</v>
      </c>
      <c r="R1945" s="7">
        <f t="shared" si="436"/>
        <v>1218305.0847852288</v>
      </c>
      <c r="S1945" s="7">
        <f t="shared" si="428"/>
        <v>567569.30149951763</v>
      </c>
      <c r="T1945" s="5">
        <f>VLOOKUP($B1945,'Benchmark Data'!$A:$B,2,FALSE)</f>
        <v>6.92</v>
      </c>
      <c r="U1945" s="12">
        <f t="shared" si="437"/>
        <v>-2.5679014417691506E-2</v>
      </c>
      <c r="V1945" s="7">
        <f t="shared" si="438"/>
        <v>2000944642.1247861</v>
      </c>
    </row>
    <row r="1946" spans="1:22" x14ac:dyDescent="0.25">
      <c r="A1946" s="5">
        <f t="shared" si="429"/>
        <v>2009</v>
      </c>
      <c r="B1946" s="6">
        <f t="shared" si="432"/>
        <v>39886</v>
      </c>
      <c r="C1946" s="7">
        <f>MAX(SUMIFS('Filing Data'!$V:$V,'Filing Data'!$D:$D,'Benchmark Value'!$B1946),C1945)</f>
        <v>4695347796.7622881</v>
      </c>
      <c r="D1946" s="7">
        <f>SUMIFS('Filing Data'!$Z:$Z,'Filing Data'!$D:$D,'Benchmark Value'!$B1946)</f>
        <v>0</v>
      </c>
      <c r="E1946" s="16">
        <f t="shared" si="433"/>
        <v>-82841717.675032347</v>
      </c>
      <c r="F1946" s="10">
        <f>SUM(D$11:D1945)</f>
        <v>-222552136.95398432</v>
      </c>
      <c r="G1946" s="10">
        <f t="shared" si="426"/>
        <v>365</v>
      </c>
      <c r="H1946" s="7">
        <f t="shared" si="434"/>
        <v>-226963.61006858177</v>
      </c>
      <c r="I1946" s="16">
        <f>SUMIFS('Filing Data'!$X:$X,'Filing Data'!$D:$D,'Benchmark Value'!$B1946)</f>
        <v>0</v>
      </c>
      <c r="J1946" s="16">
        <f t="shared" si="430"/>
        <v>154676843.22425225</v>
      </c>
      <c r="K1946" s="10">
        <f>SUM(I$11:I1945)</f>
        <v>341353848.0083822</v>
      </c>
      <c r="L1946" s="27">
        <f t="shared" si="427"/>
        <v>365</v>
      </c>
      <c r="M1946" s="7">
        <f t="shared" si="435"/>
        <v>423772.17321712949</v>
      </c>
      <c r="N1946" s="7">
        <f>IF(ISNA(VLOOKUP(B1946,'Distribution Data'!$G:$H,2,FALSE)),0,VLOOKUP(B1946,'Distribution Data'!$G:$H,2,FALSE))</f>
        <v>0</v>
      </c>
      <c r="O1946" s="16">
        <f>IF(ISNA(INDEX($C1945:$C$3618,MATCH(TRUE,INDEX($C1945:$C$3618&lt;&gt;$C1945,0),0))), O1945, INDEX($C1945:$C$3618,MATCH(TRUE,INDEX($C1945:$C$3618&lt;&gt;$C1945,0),0)))</f>
        <v>4795248813.7146769</v>
      </c>
      <c r="P1946" s="16">
        <f t="shared" si="425"/>
        <v>4695347796.7622881</v>
      </c>
      <c r="Q1946" s="27">
        <f t="shared" si="431"/>
        <v>82</v>
      </c>
      <c r="R1946" s="7">
        <f t="shared" si="436"/>
        <v>1218305.0847852288</v>
      </c>
      <c r="S1946" s="7">
        <f t="shared" si="428"/>
        <v>567569.30149951763</v>
      </c>
      <c r="T1946" s="5">
        <f>VLOOKUP($B1946,'Benchmark Data'!$A:$B,2,FALSE)</f>
        <v>6.92</v>
      </c>
      <c r="U1946" s="12">
        <f t="shared" si="437"/>
        <v>0</v>
      </c>
      <c r="V1946" s="7">
        <f t="shared" si="438"/>
        <v>2001512211.4262857</v>
      </c>
    </row>
    <row r="1947" spans="1:22" x14ac:dyDescent="0.25">
      <c r="A1947" s="5">
        <f t="shared" si="429"/>
        <v>2009</v>
      </c>
      <c r="B1947" s="6">
        <f t="shared" si="432"/>
        <v>39887</v>
      </c>
      <c r="C1947" s="7">
        <f>MAX(SUMIFS('Filing Data'!$V:$V,'Filing Data'!$D:$D,'Benchmark Value'!$B1947),C1946)</f>
        <v>4695347796.7622881</v>
      </c>
      <c r="D1947" s="7">
        <f>SUMIFS('Filing Data'!$Z:$Z,'Filing Data'!$D:$D,'Benchmark Value'!$B1947)</f>
        <v>0</v>
      </c>
      <c r="E1947" s="16">
        <f t="shared" si="433"/>
        <v>-82841717.675032347</v>
      </c>
      <c r="F1947" s="10">
        <f>SUM(D$11:D1946)</f>
        <v>-222552136.95398432</v>
      </c>
      <c r="G1947" s="10">
        <f t="shared" si="426"/>
        <v>365</v>
      </c>
      <c r="H1947" s="7">
        <f t="shared" si="434"/>
        <v>-226963.61006858177</v>
      </c>
      <c r="I1947" s="16">
        <f>SUMIFS('Filing Data'!$X:$X,'Filing Data'!$D:$D,'Benchmark Value'!$B1947)</f>
        <v>0</v>
      </c>
      <c r="J1947" s="16">
        <f t="shared" si="430"/>
        <v>154676843.22425225</v>
      </c>
      <c r="K1947" s="10">
        <f>SUM(I$11:I1946)</f>
        <v>341353848.0083822</v>
      </c>
      <c r="L1947" s="27">
        <f t="shared" si="427"/>
        <v>365</v>
      </c>
      <c r="M1947" s="7">
        <f t="shared" si="435"/>
        <v>423772.17321712949</v>
      </c>
      <c r="N1947" s="7">
        <f>IF(ISNA(VLOOKUP(B1947,'Distribution Data'!$G:$H,2,FALSE)),0,VLOOKUP(B1947,'Distribution Data'!$G:$H,2,FALSE))</f>
        <v>0</v>
      </c>
      <c r="O1947" s="16">
        <f>IF(ISNA(INDEX($C1946:$C$3618,MATCH(TRUE,INDEX($C1946:$C$3618&lt;&gt;$C1946,0),0))), O1946, INDEX($C1946:$C$3618,MATCH(TRUE,INDEX($C1946:$C$3618&lt;&gt;$C1946,0),0)))</f>
        <v>4795248813.7146769</v>
      </c>
      <c r="P1947" s="16">
        <f t="shared" si="425"/>
        <v>4695347796.7622881</v>
      </c>
      <c r="Q1947" s="27">
        <f t="shared" si="431"/>
        <v>82</v>
      </c>
      <c r="R1947" s="7">
        <f t="shared" si="436"/>
        <v>1218305.0847852288</v>
      </c>
      <c r="S1947" s="7">
        <f t="shared" si="428"/>
        <v>567569.30149951763</v>
      </c>
      <c r="T1947" s="5">
        <f>VLOOKUP($B1947,'Benchmark Data'!$A:$B,2,FALSE)</f>
        <v>6.92</v>
      </c>
      <c r="U1947" s="12">
        <f t="shared" si="437"/>
        <v>0</v>
      </c>
      <c r="V1947" s="7">
        <f t="shared" si="438"/>
        <v>2002079780.7277853</v>
      </c>
    </row>
    <row r="1948" spans="1:22" x14ac:dyDescent="0.25">
      <c r="A1948" s="5">
        <f t="shared" si="429"/>
        <v>2009</v>
      </c>
      <c r="B1948" s="6">
        <f t="shared" si="432"/>
        <v>39888</v>
      </c>
      <c r="C1948" s="7">
        <f>MAX(SUMIFS('Filing Data'!$V:$V,'Filing Data'!$D:$D,'Benchmark Value'!$B1948),C1947)</f>
        <v>4695347796.7622881</v>
      </c>
      <c r="D1948" s="7">
        <f>SUMIFS('Filing Data'!$Z:$Z,'Filing Data'!$D:$D,'Benchmark Value'!$B1948)</f>
        <v>0</v>
      </c>
      <c r="E1948" s="16">
        <f t="shared" si="433"/>
        <v>-82841717.675032347</v>
      </c>
      <c r="F1948" s="10">
        <f>SUM(D$11:D1947)</f>
        <v>-222552136.95398432</v>
      </c>
      <c r="G1948" s="10">
        <f t="shared" si="426"/>
        <v>365</v>
      </c>
      <c r="H1948" s="7">
        <f t="shared" si="434"/>
        <v>-226963.61006858177</v>
      </c>
      <c r="I1948" s="16">
        <f>SUMIFS('Filing Data'!$X:$X,'Filing Data'!$D:$D,'Benchmark Value'!$B1948)</f>
        <v>0</v>
      </c>
      <c r="J1948" s="16">
        <f t="shared" si="430"/>
        <v>154676843.22425225</v>
      </c>
      <c r="K1948" s="10">
        <f>SUM(I$11:I1947)</f>
        <v>341353848.0083822</v>
      </c>
      <c r="L1948" s="27">
        <f t="shared" si="427"/>
        <v>365</v>
      </c>
      <c r="M1948" s="7">
        <f t="shared" si="435"/>
        <v>423772.17321712949</v>
      </c>
      <c r="N1948" s="7">
        <f>IF(ISNA(VLOOKUP(B1948,'Distribution Data'!$G:$H,2,FALSE)),0,VLOOKUP(B1948,'Distribution Data'!$G:$H,2,FALSE))</f>
        <v>0</v>
      </c>
      <c r="O1948" s="16">
        <f>IF(ISNA(INDEX($C1947:$C$3618,MATCH(TRUE,INDEX($C1947:$C$3618&lt;&gt;$C1947,0),0))), O1947, INDEX($C1947:$C$3618,MATCH(TRUE,INDEX($C1947:$C$3618&lt;&gt;$C1947,0),0)))</f>
        <v>4795248813.7146769</v>
      </c>
      <c r="P1948" s="16">
        <f t="shared" si="425"/>
        <v>4695347796.7622881</v>
      </c>
      <c r="Q1948" s="27">
        <f t="shared" si="431"/>
        <v>82</v>
      </c>
      <c r="R1948" s="7">
        <f t="shared" si="436"/>
        <v>1218305.0847852288</v>
      </c>
      <c r="S1948" s="7">
        <f t="shared" si="428"/>
        <v>567569.30149951763</v>
      </c>
      <c r="T1948" s="5">
        <f>VLOOKUP($B1948,'Benchmark Data'!$A:$B,2,FALSE)</f>
        <v>6.38</v>
      </c>
      <c r="U1948" s="12">
        <f t="shared" si="437"/>
        <v>-8.124767227287974E-2</v>
      </c>
      <c r="V1948" s="7">
        <f t="shared" si="438"/>
        <v>1846415690.8395443</v>
      </c>
    </row>
    <row r="1949" spans="1:22" x14ac:dyDescent="0.25">
      <c r="A1949" s="5">
        <f t="shared" si="429"/>
        <v>2009</v>
      </c>
      <c r="B1949" s="6">
        <f t="shared" si="432"/>
        <v>39889</v>
      </c>
      <c r="C1949" s="7">
        <f>MAX(SUMIFS('Filing Data'!$V:$V,'Filing Data'!$D:$D,'Benchmark Value'!$B1949),C1948)</f>
        <v>4695347796.7622881</v>
      </c>
      <c r="D1949" s="7">
        <f>SUMIFS('Filing Data'!$Z:$Z,'Filing Data'!$D:$D,'Benchmark Value'!$B1949)</f>
        <v>0</v>
      </c>
      <c r="E1949" s="16">
        <f t="shared" si="433"/>
        <v>-82841717.675032347</v>
      </c>
      <c r="F1949" s="10">
        <f>SUM(D$11:D1948)</f>
        <v>-222552136.95398432</v>
      </c>
      <c r="G1949" s="10">
        <f t="shared" si="426"/>
        <v>365</v>
      </c>
      <c r="H1949" s="7">
        <f t="shared" si="434"/>
        <v>-226963.61006858177</v>
      </c>
      <c r="I1949" s="16">
        <f>SUMIFS('Filing Data'!$X:$X,'Filing Data'!$D:$D,'Benchmark Value'!$B1949)</f>
        <v>0</v>
      </c>
      <c r="J1949" s="16">
        <f t="shared" si="430"/>
        <v>154676843.22425225</v>
      </c>
      <c r="K1949" s="10">
        <f>SUM(I$11:I1948)</f>
        <v>341353848.0083822</v>
      </c>
      <c r="L1949" s="27">
        <f t="shared" si="427"/>
        <v>365</v>
      </c>
      <c r="M1949" s="7">
        <f t="shared" si="435"/>
        <v>423772.17321712949</v>
      </c>
      <c r="N1949" s="7">
        <f>IF(ISNA(VLOOKUP(B1949,'Distribution Data'!$G:$H,2,FALSE)),0,VLOOKUP(B1949,'Distribution Data'!$G:$H,2,FALSE))</f>
        <v>0</v>
      </c>
      <c r="O1949" s="16">
        <f>IF(ISNA(INDEX($C1948:$C$3618,MATCH(TRUE,INDEX($C1948:$C$3618&lt;&gt;$C1948,0),0))), O1948, INDEX($C1948:$C$3618,MATCH(TRUE,INDEX($C1948:$C$3618&lt;&gt;$C1948,0),0)))</f>
        <v>4795248813.7146769</v>
      </c>
      <c r="P1949" s="16">
        <f t="shared" si="425"/>
        <v>4695347796.7622881</v>
      </c>
      <c r="Q1949" s="27">
        <f t="shared" si="431"/>
        <v>82</v>
      </c>
      <c r="R1949" s="7">
        <f t="shared" si="436"/>
        <v>1218305.0847852288</v>
      </c>
      <c r="S1949" s="7">
        <f t="shared" si="428"/>
        <v>567569.30149951763</v>
      </c>
      <c r="T1949" s="5">
        <f>VLOOKUP($B1949,'Benchmark Data'!$A:$B,2,FALSE)</f>
        <v>6.89</v>
      </c>
      <c r="U1949" s="12">
        <f t="shared" si="437"/>
        <v>7.6902987668868716E-2</v>
      </c>
      <c r="V1949" s="7">
        <f t="shared" si="438"/>
        <v>1994580752.6689699</v>
      </c>
    </row>
    <row r="1950" spans="1:22" x14ac:dyDescent="0.25">
      <c r="A1950" s="5">
        <f t="shared" si="429"/>
        <v>2009</v>
      </c>
      <c r="B1950" s="6">
        <f t="shared" si="432"/>
        <v>39890</v>
      </c>
      <c r="C1950" s="7">
        <f>MAX(SUMIFS('Filing Data'!$V:$V,'Filing Data'!$D:$D,'Benchmark Value'!$B1950),C1949)</f>
        <v>4695347796.7622881</v>
      </c>
      <c r="D1950" s="7">
        <f>SUMIFS('Filing Data'!$Z:$Z,'Filing Data'!$D:$D,'Benchmark Value'!$B1950)</f>
        <v>0</v>
      </c>
      <c r="E1950" s="16">
        <f t="shared" si="433"/>
        <v>-82841717.675032347</v>
      </c>
      <c r="F1950" s="10">
        <f>SUM(D$11:D1949)</f>
        <v>-222552136.95398432</v>
      </c>
      <c r="G1950" s="10">
        <f t="shared" si="426"/>
        <v>365</v>
      </c>
      <c r="H1950" s="7">
        <f t="shared" si="434"/>
        <v>-226963.61006858177</v>
      </c>
      <c r="I1950" s="16">
        <f>SUMIFS('Filing Data'!$X:$X,'Filing Data'!$D:$D,'Benchmark Value'!$B1950)</f>
        <v>0</v>
      </c>
      <c r="J1950" s="16">
        <f t="shared" si="430"/>
        <v>154676843.22425225</v>
      </c>
      <c r="K1950" s="10">
        <f>SUM(I$11:I1949)</f>
        <v>341353848.0083822</v>
      </c>
      <c r="L1950" s="27">
        <f t="shared" si="427"/>
        <v>365</v>
      </c>
      <c r="M1950" s="7">
        <f t="shared" si="435"/>
        <v>423772.17321712949</v>
      </c>
      <c r="N1950" s="7">
        <f>IF(ISNA(VLOOKUP(B1950,'Distribution Data'!$G:$H,2,FALSE)),0,VLOOKUP(B1950,'Distribution Data'!$G:$H,2,FALSE))</f>
        <v>0</v>
      </c>
      <c r="O1950" s="16">
        <f>IF(ISNA(INDEX($C1949:$C$3618,MATCH(TRUE,INDEX($C1949:$C$3618&lt;&gt;$C1949,0),0))), O1949, INDEX($C1949:$C$3618,MATCH(TRUE,INDEX($C1949:$C$3618&lt;&gt;$C1949,0),0)))</f>
        <v>4795248813.7146769</v>
      </c>
      <c r="P1950" s="16">
        <f t="shared" si="425"/>
        <v>4695347796.7622881</v>
      </c>
      <c r="Q1950" s="27">
        <f t="shared" si="431"/>
        <v>82</v>
      </c>
      <c r="R1950" s="7">
        <f t="shared" si="436"/>
        <v>1218305.0847852288</v>
      </c>
      <c r="S1950" s="7">
        <f t="shared" si="428"/>
        <v>567569.30149951763</v>
      </c>
      <c r="T1950" s="5">
        <f>VLOOKUP($B1950,'Benchmark Data'!$A:$B,2,FALSE)</f>
        <v>7.22</v>
      </c>
      <c r="U1950" s="12">
        <f t="shared" si="437"/>
        <v>4.6783867879167634E-2</v>
      </c>
      <c r="V1950" s="7">
        <f t="shared" si="438"/>
        <v>2090679765.8573723</v>
      </c>
    </row>
    <row r="1951" spans="1:22" x14ac:dyDescent="0.25">
      <c r="A1951" s="5">
        <f t="shared" si="429"/>
        <v>2009</v>
      </c>
      <c r="B1951" s="6">
        <f t="shared" si="432"/>
        <v>39891</v>
      </c>
      <c r="C1951" s="7">
        <f>MAX(SUMIFS('Filing Data'!$V:$V,'Filing Data'!$D:$D,'Benchmark Value'!$B1951),C1950)</f>
        <v>4695347796.7622881</v>
      </c>
      <c r="D1951" s="7">
        <f>SUMIFS('Filing Data'!$Z:$Z,'Filing Data'!$D:$D,'Benchmark Value'!$B1951)</f>
        <v>0</v>
      </c>
      <c r="E1951" s="16">
        <f t="shared" si="433"/>
        <v>-82841717.675032347</v>
      </c>
      <c r="F1951" s="10">
        <f>SUM(D$11:D1950)</f>
        <v>-222552136.95398432</v>
      </c>
      <c r="G1951" s="10">
        <f t="shared" si="426"/>
        <v>365</v>
      </c>
      <c r="H1951" s="7">
        <f t="shared" si="434"/>
        <v>-226963.61006858177</v>
      </c>
      <c r="I1951" s="16">
        <f>SUMIFS('Filing Data'!$X:$X,'Filing Data'!$D:$D,'Benchmark Value'!$B1951)</f>
        <v>0</v>
      </c>
      <c r="J1951" s="16">
        <f t="shared" si="430"/>
        <v>154676843.22425225</v>
      </c>
      <c r="K1951" s="10">
        <f>SUM(I$11:I1950)</f>
        <v>341353848.0083822</v>
      </c>
      <c r="L1951" s="27">
        <f t="shared" si="427"/>
        <v>365</v>
      </c>
      <c r="M1951" s="7">
        <f t="shared" si="435"/>
        <v>423772.17321712949</v>
      </c>
      <c r="N1951" s="7">
        <f>IF(ISNA(VLOOKUP(B1951,'Distribution Data'!$G:$H,2,FALSE)),0,VLOOKUP(B1951,'Distribution Data'!$G:$H,2,FALSE))</f>
        <v>0</v>
      </c>
      <c r="O1951" s="16">
        <f>IF(ISNA(INDEX($C1950:$C$3618,MATCH(TRUE,INDEX($C1950:$C$3618&lt;&gt;$C1950,0),0))), O1950, INDEX($C1950:$C$3618,MATCH(TRUE,INDEX($C1950:$C$3618&lt;&gt;$C1950,0),0)))</f>
        <v>4795248813.7146769</v>
      </c>
      <c r="P1951" s="16">
        <f t="shared" si="425"/>
        <v>4695347796.7622881</v>
      </c>
      <c r="Q1951" s="27">
        <f t="shared" si="431"/>
        <v>82</v>
      </c>
      <c r="R1951" s="7">
        <f t="shared" si="436"/>
        <v>1218305.0847852288</v>
      </c>
      <c r="S1951" s="7">
        <f t="shared" si="428"/>
        <v>567569.30149951763</v>
      </c>
      <c r="T1951" s="5">
        <f>VLOOKUP($B1951,'Benchmark Data'!$A:$B,2,FALSE)</f>
        <v>6.8</v>
      </c>
      <c r="U1951" s="12">
        <f t="shared" si="437"/>
        <v>-5.9932340722673845E-2</v>
      </c>
      <c r="V1951" s="7">
        <f t="shared" si="438"/>
        <v>1969628844.6242325</v>
      </c>
    </row>
    <row r="1952" spans="1:22" x14ac:dyDescent="0.25">
      <c r="A1952" s="5">
        <f t="shared" si="429"/>
        <v>2009</v>
      </c>
      <c r="B1952" s="6">
        <f t="shared" si="432"/>
        <v>39892</v>
      </c>
      <c r="C1952" s="7">
        <f>MAX(SUMIFS('Filing Data'!$V:$V,'Filing Data'!$D:$D,'Benchmark Value'!$B1952),C1951)</f>
        <v>4695347796.7622881</v>
      </c>
      <c r="D1952" s="7">
        <f>SUMIFS('Filing Data'!$Z:$Z,'Filing Data'!$D:$D,'Benchmark Value'!$B1952)</f>
        <v>0</v>
      </c>
      <c r="E1952" s="16">
        <f t="shared" si="433"/>
        <v>-82841717.675032347</v>
      </c>
      <c r="F1952" s="10">
        <f>SUM(D$11:D1951)</f>
        <v>-222552136.95398432</v>
      </c>
      <c r="G1952" s="10">
        <f t="shared" si="426"/>
        <v>365</v>
      </c>
      <c r="H1952" s="7">
        <f t="shared" si="434"/>
        <v>-226963.61006858177</v>
      </c>
      <c r="I1952" s="16">
        <f>SUMIFS('Filing Data'!$X:$X,'Filing Data'!$D:$D,'Benchmark Value'!$B1952)</f>
        <v>0</v>
      </c>
      <c r="J1952" s="16">
        <f t="shared" si="430"/>
        <v>154676843.22425225</v>
      </c>
      <c r="K1952" s="10">
        <f>SUM(I$11:I1951)</f>
        <v>341353848.0083822</v>
      </c>
      <c r="L1952" s="27">
        <f t="shared" si="427"/>
        <v>365</v>
      </c>
      <c r="M1952" s="7">
        <f t="shared" si="435"/>
        <v>423772.17321712949</v>
      </c>
      <c r="N1952" s="7">
        <f>IF(ISNA(VLOOKUP(B1952,'Distribution Data'!$G:$H,2,FALSE)),0,VLOOKUP(B1952,'Distribution Data'!$G:$H,2,FALSE))</f>
        <v>0</v>
      </c>
      <c r="O1952" s="16">
        <f>IF(ISNA(INDEX($C1951:$C$3618,MATCH(TRUE,INDEX($C1951:$C$3618&lt;&gt;$C1951,0),0))), O1951, INDEX($C1951:$C$3618,MATCH(TRUE,INDEX($C1951:$C$3618&lt;&gt;$C1951,0),0)))</f>
        <v>4795248813.7146769</v>
      </c>
      <c r="P1952" s="16">
        <f t="shared" si="425"/>
        <v>4695347796.7622881</v>
      </c>
      <c r="Q1952" s="27">
        <f t="shared" si="431"/>
        <v>82</v>
      </c>
      <c r="R1952" s="7">
        <f t="shared" si="436"/>
        <v>1218305.0847852288</v>
      </c>
      <c r="S1952" s="7">
        <f t="shared" si="428"/>
        <v>567569.30149951763</v>
      </c>
      <c r="T1952" s="5">
        <f>VLOOKUP($B1952,'Benchmark Data'!$A:$B,2,FALSE)</f>
        <v>6.21</v>
      </c>
      <c r="U1952" s="12">
        <f t="shared" si="437"/>
        <v>-9.0761716236673645E-2</v>
      </c>
      <c r="V1952" s="7">
        <f t="shared" si="438"/>
        <v>1799302146.5245118</v>
      </c>
    </row>
    <row r="1953" spans="1:22" x14ac:dyDescent="0.25">
      <c r="A1953" s="5">
        <f t="shared" si="429"/>
        <v>2009</v>
      </c>
      <c r="B1953" s="6">
        <f t="shared" si="432"/>
        <v>39893</v>
      </c>
      <c r="C1953" s="7">
        <f>MAX(SUMIFS('Filing Data'!$V:$V,'Filing Data'!$D:$D,'Benchmark Value'!$B1953),C1952)</f>
        <v>4695347796.7622881</v>
      </c>
      <c r="D1953" s="7">
        <f>SUMIFS('Filing Data'!$Z:$Z,'Filing Data'!$D:$D,'Benchmark Value'!$B1953)</f>
        <v>0</v>
      </c>
      <c r="E1953" s="16">
        <f t="shared" si="433"/>
        <v>-82841717.675032347</v>
      </c>
      <c r="F1953" s="10">
        <f>SUM(D$11:D1952)</f>
        <v>-222552136.95398432</v>
      </c>
      <c r="G1953" s="10">
        <f t="shared" si="426"/>
        <v>365</v>
      </c>
      <c r="H1953" s="7">
        <f t="shared" si="434"/>
        <v>-226963.61006858177</v>
      </c>
      <c r="I1953" s="16">
        <f>SUMIFS('Filing Data'!$X:$X,'Filing Data'!$D:$D,'Benchmark Value'!$B1953)</f>
        <v>0</v>
      </c>
      <c r="J1953" s="16">
        <f t="shared" si="430"/>
        <v>154676843.22425225</v>
      </c>
      <c r="K1953" s="10">
        <f>SUM(I$11:I1952)</f>
        <v>341353848.0083822</v>
      </c>
      <c r="L1953" s="27">
        <f t="shared" si="427"/>
        <v>365</v>
      </c>
      <c r="M1953" s="7">
        <f t="shared" si="435"/>
        <v>423772.17321712949</v>
      </c>
      <c r="N1953" s="7">
        <f>IF(ISNA(VLOOKUP(B1953,'Distribution Data'!$G:$H,2,FALSE)),0,VLOOKUP(B1953,'Distribution Data'!$G:$H,2,FALSE))</f>
        <v>0</v>
      </c>
      <c r="O1953" s="16">
        <f>IF(ISNA(INDEX($C1952:$C$3618,MATCH(TRUE,INDEX($C1952:$C$3618&lt;&gt;$C1952,0),0))), O1952, INDEX($C1952:$C$3618,MATCH(TRUE,INDEX($C1952:$C$3618&lt;&gt;$C1952,0),0)))</f>
        <v>4795248813.7146769</v>
      </c>
      <c r="P1953" s="16">
        <f t="shared" si="425"/>
        <v>4695347796.7622881</v>
      </c>
      <c r="Q1953" s="27">
        <f t="shared" si="431"/>
        <v>82</v>
      </c>
      <c r="R1953" s="7">
        <f t="shared" si="436"/>
        <v>1218305.0847852288</v>
      </c>
      <c r="S1953" s="7">
        <f t="shared" si="428"/>
        <v>567569.30149951763</v>
      </c>
      <c r="T1953" s="5">
        <f>VLOOKUP($B1953,'Benchmark Data'!$A:$B,2,FALSE)</f>
        <v>6.21</v>
      </c>
      <c r="U1953" s="12">
        <f t="shared" si="437"/>
        <v>0</v>
      </c>
      <c r="V1953" s="7">
        <f t="shared" si="438"/>
        <v>1799869715.8260114</v>
      </c>
    </row>
    <row r="1954" spans="1:22" x14ac:dyDescent="0.25">
      <c r="A1954" s="5">
        <f t="shared" si="429"/>
        <v>2009</v>
      </c>
      <c r="B1954" s="6">
        <f t="shared" si="432"/>
        <v>39894</v>
      </c>
      <c r="C1954" s="7">
        <f>MAX(SUMIFS('Filing Data'!$V:$V,'Filing Data'!$D:$D,'Benchmark Value'!$B1954),C1953)</f>
        <v>4695347796.7622881</v>
      </c>
      <c r="D1954" s="7">
        <f>SUMIFS('Filing Data'!$Z:$Z,'Filing Data'!$D:$D,'Benchmark Value'!$B1954)</f>
        <v>0</v>
      </c>
      <c r="E1954" s="16">
        <f t="shared" si="433"/>
        <v>-82841717.675032347</v>
      </c>
      <c r="F1954" s="10">
        <f>SUM(D$11:D1953)</f>
        <v>-222552136.95398432</v>
      </c>
      <c r="G1954" s="10">
        <f t="shared" si="426"/>
        <v>365</v>
      </c>
      <c r="H1954" s="7">
        <f t="shared" si="434"/>
        <v>-226963.61006858177</v>
      </c>
      <c r="I1954" s="16">
        <f>SUMIFS('Filing Data'!$X:$X,'Filing Data'!$D:$D,'Benchmark Value'!$B1954)</f>
        <v>0</v>
      </c>
      <c r="J1954" s="16">
        <f t="shared" si="430"/>
        <v>154676843.22425225</v>
      </c>
      <c r="K1954" s="10">
        <f>SUM(I$11:I1953)</f>
        <v>341353848.0083822</v>
      </c>
      <c r="L1954" s="27">
        <f t="shared" si="427"/>
        <v>365</v>
      </c>
      <c r="M1954" s="7">
        <f t="shared" si="435"/>
        <v>423772.17321712949</v>
      </c>
      <c r="N1954" s="7">
        <f>IF(ISNA(VLOOKUP(B1954,'Distribution Data'!$G:$H,2,FALSE)),0,VLOOKUP(B1954,'Distribution Data'!$G:$H,2,FALSE))</f>
        <v>0</v>
      </c>
      <c r="O1954" s="16">
        <f>IF(ISNA(INDEX($C1953:$C$3618,MATCH(TRUE,INDEX($C1953:$C$3618&lt;&gt;$C1953,0),0))), O1953, INDEX($C1953:$C$3618,MATCH(TRUE,INDEX($C1953:$C$3618&lt;&gt;$C1953,0),0)))</f>
        <v>4795248813.7146769</v>
      </c>
      <c r="P1954" s="16">
        <f t="shared" si="425"/>
        <v>4695347796.7622881</v>
      </c>
      <c r="Q1954" s="27">
        <f t="shared" si="431"/>
        <v>82</v>
      </c>
      <c r="R1954" s="7">
        <f t="shared" si="436"/>
        <v>1218305.0847852288</v>
      </c>
      <c r="S1954" s="7">
        <f t="shared" si="428"/>
        <v>567569.30149951763</v>
      </c>
      <c r="T1954" s="5">
        <f>VLOOKUP($B1954,'Benchmark Data'!$A:$B,2,FALSE)</f>
        <v>6.21</v>
      </c>
      <c r="U1954" s="12">
        <f t="shared" si="437"/>
        <v>0</v>
      </c>
      <c r="V1954" s="7">
        <f t="shared" si="438"/>
        <v>1800437285.127511</v>
      </c>
    </row>
    <row r="1955" spans="1:22" x14ac:dyDescent="0.25">
      <c r="A1955" s="5">
        <f t="shared" si="429"/>
        <v>2009</v>
      </c>
      <c r="B1955" s="6">
        <f t="shared" si="432"/>
        <v>39895</v>
      </c>
      <c r="C1955" s="7">
        <f>MAX(SUMIFS('Filing Data'!$V:$V,'Filing Data'!$D:$D,'Benchmark Value'!$B1955),C1954)</f>
        <v>4795248813.7146769</v>
      </c>
      <c r="D1955" s="7">
        <f>SUMIFS('Filing Data'!$Z:$Z,'Filing Data'!$D:$D,'Benchmark Value'!$B1955)</f>
        <v>0</v>
      </c>
      <c r="E1955" s="16">
        <f t="shared" si="433"/>
        <v>-82841717.675032347</v>
      </c>
      <c r="F1955" s="10">
        <f>SUM(D$11:D1954)</f>
        <v>-222552136.95398432</v>
      </c>
      <c r="G1955" s="10">
        <f t="shared" si="426"/>
        <v>365</v>
      </c>
      <c r="H1955" s="7">
        <f t="shared" si="434"/>
        <v>-226963.61006858177</v>
      </c>
      <c r="I1955" s="16">
        <f>SUMIFS('Filing Data'!$X:$X,'Filing Data'!$D:$D,'Benchmark Value'!$B1955)</f>
        <v>0</v>
      </c>
      <c r="J1955" s="16">
        <f t="shared" si="430"/>
        <v>154676843.22425225</v>
      </c>
      <c r="K1955" s="10">
        <f>SUM(I$11:I1954)</f>
        <v>341353848.0083822</v>
      </c>
      <c r="L1955" s="27">
        <f t="shared" si="427"/>
        <v>365</v>
      </c>
      <c r="M1955" s="7">
        <f t="shared" si="435"/>
        <v>423772.17321712949</v>
      </c>
      <c r="N1955" s="7">
        <f>IF(ISNA(VLOOKUP(B1955,'Distribution Data'!$G:$H,2,FALSE)),0,VLOOKUP(B1955,'Distribution Data'!$G:$H,2,FALSE))</f>
        <v>0</v>
      </c>
      <c r="O1955" s="16">
        <f>IF(ISNA(INDEX($C1954:$C$3618,MATCH(TRUE,INDEX($C1954:$C$3618&lt;&gt;$C1954,0),0))), O1954, INDEX($C1954:$C$3618,MATCH(TRUE,INDEX($C1954:$C$3618&lt;&gt;$C1954,0),0)))</f>
        <v>4795248813.7146769</v>
      </c>
      <c r="P1955" s="16">
        <f t="shared" si="425"/>
        <v>4695347796.7622881</v>
      </c>
      <c r="Q1955" s="27">
        <f t="shared" si="431"/>
        <v>82</v>
      </c>
      <c r="R1955" s="7">
        <f t="shared" si="436"/>
        <v>1218305.0847852288</v>
      </c>
      <c r="S1955" s="7">
        <f t="shared" si="428"/>
        <v>567569.30149951763</v>
      </c>
      <c r="T1955" s="5">
        <f>VLOOKUP($B1955,'Benchmark Data'!$A:$B,2,FALSE)</f>
        <v>7.26</v>
      </c>
      <c r="U1955" s="12">
        <f t="shared" si="437"/>
        <v>0.15621893289131722</v>
      </c>
      <c r="V1955" s="7">
        <f t="shared" si="438"/>
        <v>2105426617.6148214</v>
      </c>
    </row>
    <row r="1956" spans="1:22" x14ac:dyDescent="0.25">
      <c r="A1956" s="5">
        <f t="shared" si="429"/>
        <v>2009</v>
      </c>
      <c r="B1956" s="6">
        <f t="shared" si="432"/>
        <v>39896</v>
      </c>
      <c r="C1956" s="7">
        <f>MAX(SUMIFS('Filing Data'!$V:$V,'Filing Data'!$D:$D,'Benchmark Value'!$B1956),C1955)</f>
        <v>4795248813.7146769</v>
      </c>
      <c r="D1956" s="7">
        <f>SUMIFS('Filing Data'!$Z:$Z,'Filing Data'!$D:$D,'Benchmark Value'!$B1956)</f>
        <v>0</v>
      </c>
      <c r="E1956" s="16">
        <f t="shared" si="433"/>
        <v>-82841717.675032347</v>
      </c>
      <c r="F1956" s="10">
        <f>SUM(D$11:D1955)</f>
        <v>-222552136.95398432</v>
      </c>
      <c r="G1956" s="10">
        <f t="shared" si="426"/>
        <v>365</v>
      </c>
      <c r="H1956" s="7">
        <f t="shared" si="434"/>
        <v>-226963.61006858177</v>
      </c>
      <c r="I1956" s="16">
        <f>SUMIFS('Filing Data'!$X:$X,'Filing Data'!$D:$D,'Benchmark Value'!$B1956)</f>
        <v>0</v>
      </c>
      <c r="J1956" s="16">
        <f t="shared" si="430"/>
        <v>154676843.22425225</v>
      </c>
      <c r="K1956" s="10">
        <f>SUM(I$11:I1955)</f>
        <v>341353848.0083822</v>
      </c>
      <c r="L1956" s="27">
        <f t="shared" si="427"/>
        <v>365</v>
      </c>
      <c r="M1956" s="7">
        <f t="shared" si="435"/>
        <v>423772.17321712949</v>
      </c>
      <c r="N1956" s="7">
        <f>IF(ISNA(VLOOKUP(B1956,'Distribution Data'!$G:$H,2,FALSE)),0,VLOOKUP(B1956,'Distribution Data'!$G:$H,2,FALSE))</f>
        <v>0</v>
      </c>
      <c r="O1956" s="16">
        <f>IF(ISNA(INDEX($C1955:$C$3618,MATCH(TRUE,INDEX($C1955:$C$3618&lt;&gt;$C1955,0),0))), O1955, INDEX($C1955:$C$3618,MATCH(TRUE,INDEX($C1955:$C$3618&lt;&gt;$C1955,0),0)))</f>
        <v>4895149830.6670656</v>
      </c>
      <c r="P1956" s="16">
        <f t="shared" si="425"/>
        <v>4795248813.7146769</v>
      </c>
      <c r="Q1956" s="27">
        <f t="shared" si="431"/>
        <v>32</v>
      </c>
      <c r="R1956" s="7">
        <f t="shared" si="436"/>
        <v>3121906.7797621489</v>
      </c>
      <c r="S1956" s="7">
        <f t="shared" si="428"/>
        <v>2471170.9964764379</v>
      </c>
      <c r="T1956" s="5">
        <f>VLOOKUP($B1956,'Benchmark Data'!$A:$B,2,FALSE)</f>
        <v>6.64</v>
      </c>
      <c r="U1956" s="12">
        <f t="shared" si="437"/>
        <v>-8.9267865348362216E-2</v>
      </c>
      <c r="V1956" s="7">
        <f t="shared" si="438"/>
        <v>1928095515.4816575</v>
      </c>
    </row>
    <row r="1957" spans="1:22" x14ac:dyDescent="0.25">
      <c r="A1957" s="5">
        <f t="shared" si="429"/>
        <v>2009</v>
      </c>
      <c r="B1957" s="6">
        <f t="shared" si="432"/>
        <v>39897</v>
      </c>
      <c r="C1957" s="7">
        <f>MAX(SUMIFS('Filing Data'!$V:$V,'Filing Data'!$D:$D,'Benchmark Value'!$B1957),C1956)</f>
        <v>4795248813.7146769</v>
      </c>
      <c r="D1957" s="7">
        <f>SUMIFS('Filing Data'!$Z:$Z,'Filing Data'!$D:$D,'Benchmark Value'!$B1957)</f>
        <v>0</v>
      </c>
      <c r="E1957" s="16">
        <f t="shared" si="433"/>
        <v>-82841717.675032347</v>
      </c>
      <c r="F1957" s="10">
        <f>SUM(D$11:D1956)</f>
        <v>-222552136.95398432</v>
      </c>
      <c r="G1957" s="10">
        <f t="shared" si="426"/>
        <v>365</v>
      </c>
      <c r="H1957" s="7">
        <f t="shared" si="434"/>
        <v>-226963.61006858177</v>
      </c>
      <c r="I1957" s="16">
        <f>SUMIFS('Filing Data'!$X:$X,'Filing Data'!$D:$D,'Benchmark Value'!$B1957)</f>
        <v>0</v>
      </c>
      <c r="J1957" s="16">
        <f t="shared" si="430"/>
        <v>154676843.22425225</v>
      </c>
      <c r="K1957" s="10">
        <f>SUM(I$11:I1956)</f>
        <v>341353848.0083822</v>
      </c>
      <c r="L1957" s="27">
        <f t="shared" si="427"/>
        <v>365</v>
      </c>
      <c r="M1957" s="7">
        <f t="shared" si="435"/>
        <v>423772.17321712949</v>
      </c>
      <c r="N1957" s="7">
        <f>IF(ISNA(VLOOKUP(B1957,'Distribution Data'!$G:$H,2,FALSE)),0,VLOOKUP(B1957,'Distribution Data'!$G:$H,2,FALSE))</f>
        <v>0</v>
      </c>
      <c r="O1957" s="16">
        <f>IF(ISNA(INDEX($C1956:$C$3618,MATCH(TRUE,INDEX($C1956:$C$3618&lt;&gt;$C1956,0),0))), O1956, INDEX($C1956:$C$3618,MATCH(TRUE,INDEX($C1956:$C$3618&lt;&gt;$C1956,0),0)))</f>
        <v>4895149830.6670656</v>
      </c>
      <c r="P1957" s="16">
        <f t="shared" si="425"/>
        <v>4795248813.7146769</v>
      </c>
      <c r="Q1957" s="27">
        <f t="shared" si="431"/>
        <v>32</v>
      </c>
      <c r="R1957" s="7">
        <f t="shared" si="436"/>
        <v>3121906.7797621489</v>
      </c>
      <c r="S1957" s="7">
        <f t="shared" si="428"/>
        <v>2471170.9964764379</v>
      </c>
      <c r="T1957" s="5">
        <f>VLOOKUP($B1957,'Benchmark Data'!$A:$B,2,FALSE)</f>
        <v>6.75</v>
      </c>
      <c r="U1957" s="12">
        <f t="shared" si="437"/>
        <v>1.6430541396095955E-2</v>
      </c>
      <c r="V1957" s="7">
        <f t="shared" si="438"/>
        <v>1962508027.8490651</v>
      </c>
    </row>
    <row r="1958" spans="1:22" x14ac:dyDescent="0.25">
      <c r="A1958" s="5">
        <f t="shared" si="429"/>
        <v>2009</v>
      </c>
      <c r="B1958" s="6">
        <f t="shared" si="432"/>
        <v>39898</v>
      </c>
      <c r="C1958" s="7">
        <f>MAX(SUMIFS('Filing Data'!$V:$V,'Filing Data'!$D:$D,'Benchmark Value'!$B1958),C1957)</f>
        <v>4795248813.7146769</v>
      </c>
      <c r="D1958" s="7">
        <f>SUMIFS('Filing Data'!$Z:$Z,'Filing Data'!$D:$D,'Benchmark Value'!$B1958)</f>
        <v>0</v>
      </c>
      <c r="E1958" s="16">
        <f t="shared" si="433"/>
        <v>-82841717.675032347</v>
      </c>
      <c r="F1958" s="10">
        <f>SUM(D$11:D1957)</f>
        <v>-222552136.95398432</v>
      </c>
      <c r="G1958" s="10">
        <f t="shared" si="426"/>
        <v>365</v>
      </c>
      <c r="H1958" s="7">
        <f t="shared" si="434"/>
        <v>-226963.61006858177</v>
      </c>
      <c r="I1958" s="16">
        <f>SUMIFS('Filing Data'!$X:$X,'Filing Data'!$D:$D,'Benchmark Value'!$B1958)</f>
        <v>0</v>
      </c>
      <c r="J1958" s="16">
        <f t="shared" si="430"/>
        <v>154676843.22425225</v>
      </c>
      <c r="K1958" s="10">
        <f>SUM(I$11:I1957)</f>
        <v>341353848.0083822</v>
      </c>
      <c r="L1958" s="27">
        <f t="shared" si="427"/>
        <v>365</v>
      </c>
      <c r="M1958" s="7">
        <f t="shared" si="435"/>
        <v>423772.17321712949</v>
      </c>
      <c r="N1958" s="7">
        <f>IF(ISNA(VLOOKUP(B1958,'Distribution Data'!$G:$H,2,FALSE)),0,VLOOKUP(B1958,'Distribution Data'!$G:$H,2,FALSE))</f>
        <v>0</v>
      </c>
      <c r="O1958" s="16">
        <f>IF(ISNA(INDEX($C1957:$C$3618,MATCH(TRUE,INDEX($C1957:$C$3618&lt;&gt;$C1957,0),0))), O1957, INDEX($C1957:$C$3618,MATCH(TRUE,INDEX($C1957:$C$3618&lt;&gt;$C1957,0),0)))</f>
        <v>4895149830.6670656</v>
      </c>
      <c r="P1958" s="16">
        <f t="shared" si="425"/>
        <v>4795248813.7146769</v>
      </c>
      <c r="Q1958" s="27">
        <f t="shared" si="431"/>
        <v>32</v>
      </c>
      <c r="R1958" s="7">
        <f t="shared" si="436"/>
        <v>3121906.7797621489</v>
      </c>
      <c r="S1958" s="7">
        <f t="shared" si="428"/>
        <v>2471170.9964764379</v>
      </c>
      <c r="T1958" s="5">
        <f>VLOOKUP($B1958,'Benchmark Data'!$A:$B,2,FALSE)</f>
        <v>6.97</v>
      </c>
      <c r="U1958" s="12">
        <f t="shared" si="437"/>
        <v>3.2072719887993976E-2</v>
      </c>
      <c r="V1958" s="7">
        <f t="shared" si="438"/>
        <v>2028942423.4569182</v>
      </c>
    </row>
    <row r="1959" spans="1:22" x14ac:dyDescent="0.25">
      <c r="A1959" s="5">
        <f t="shared" si="429"/>
        <v>2009</v>
      </c>
      <c r="B1959" s="6">
        <f t="shared" si="432"/>
        <v>39899</v>
      </c>
      <c r="C1959" s="7">
        <f>MAX(SUMIFS('Filing Data'!$V:$V,'Filing Data'!$D:$D,'Benchmark Value'!$B1959),C1958)</f>
        <v>4795248813.7146769</v>
      </c>
      <c r="D1959" s="7">
        <f>SUMIFS('Filing Data'!$Z:$Z,'Filing Data'!$D:$D,'Benchmark Value'!$B1959)</f>
        <v>0</v>
      </c>
      <c r="E1959" s="16">
        <f t="shared" si="433"/>
        <v>-82841717.675032347</v>
      </c>
      <c r="F1959" s="10">
        <f>SUM(D$11:D1958)</f>
        <v>-222552136.95398432</v>
      </c>
      <c r="G1959" s="10">
        <f t="shared" si="426"/>
        <v>365</v>
      </c>
      <c r="H1959" s="7">
        <f t="shared" si="434"/>
        <v>-226963.61006858177</v>
      </c>
      <c r="I1959" s="16">
        <f>SUMIFS('Filing Data'!$X:$X,'Filing Data'!$D:$D,'Benchmark Value'!$B1959)</f>
        <v>0</v>
      </c>
      <c r="J1959" s="16">
        <f t="shared" si="430"/>
        <v>154676843.22425225</v>
      </c>
      <c r="K1959" s="10">
        <f>SUM(I$11:I1958)</f>
        <v>341353848.0083822</v>
      </c>
      <c r="L1959" s="27">
        <f t="shared" si="427"/>
        <v>365</v>
      </c>
      <c r="M1959" s="7">
        <f t="shared" si="435"/>
        <v>423772.17321712949</v>
      </c>
      <c r="N1959" s="7">
        <f>IF(ISNA(VLOOKUP(B1959,'Distribution Data'!$G:$H,2,FALSE)),0,VLOOKUP(B1959,'Distribution Data'!$G:$H,2,FALSE))</f>
        <v>0</v>
      </c>
      <c r="O1959" s="16">
        <f>IF(ISNA(INDEX($C1958:$C$3618,MATCH(TRUE,INDEX($C1958:$C$3618&lt;&gt;$C1958,0),0))), O1958, INDEX($C1958:$C$3618,MATCH(TRUE,INDEX($C1958:$C$3618&lt;&gt;$C1958,0),0)))</f>
        <v>4895149830.6670656</v>
      </c>
      <c r="P1959" s="16">
        <f t="shared" si="425"/>
        <v>4795248813.7146769</v>
      </c>
      <c r="Q1959" s="27">
        <f t="shared" si="431"/>
        <v>32</v>
      </c>
      <c r="R1959" s="7">
        <f t="shared" si="436"/>
        <v>3121906.7797621489</v>
      </c>
      <c r="S1959" s="7">
        <f t="shared" si="428"/>
        <v>2471170.9964764379</v>
      </c>
      <c r="T1959" s="5">
        <f>VLOOKUP($B1959,'Benchmark Data'!$A:$B,2,FALSE)</f>
        <v>6.61</v>
      </c>
      <c r="U1959" s="12">
        <f t="shared" si="437"/>
        <v>-5.3031570908837471E-2</v>
      </c>
      <c r="V1959" s="7">
        <f t="shared" si="438"/>
        <v>1926618863.8300819</v>
      </c>
    </row>
    <row r="1960" spans="1:22" x14ac:dyDescent="0.25">
      <c r="A1960" s="5">
        <f t="shared" si="429"/>
        <v>2009</v>
      </c>
      <c r="B1960" s="6">
        <f t="shared" si="432"/>
        <v>39900</v>
      </c>
      <c r="C1960" s="7">
        <f>MAX(SUMIFS('Filing Data'!$V:$V,'Filing Data'!$D:$D,'Benchmark Value'!$B1960),C1959)</f>
        <v>4795248813.7146769</v>
      </c>
      <c r="D1960" s="7">
        <f>SUMIFS('Filing Data'!$Z:$Z,'Filing Data'!$D:$D,'Benchmark Value'!$B1960)</f>
        <v>0</v>
      </c>
      <c r="E1960" s="16">
        <f t="shared" si="433"/>
        <v>-82841717.675032347</v>
      </c>
      <c r="F1960" s="10">
        <f>SUM(D$11:D1959)</f>
        <v>-222552136.95398432</v>
      </c>
      <c r="G1960" s="10">
        <f t="shared" si="426"/>
        <v>365</v>
      </c>
      <c r="H1960" s="7">
        <f t="shared" si="434"/>
        <v>-226963.61006858177</v>
      </c>
      <c r="I1960" s="16">
        <f>SUMIFS('Filing Data'!$X:$X,'Filing Data'!$D:$D,'Benchmark Value'!$B1960)</f>
        <v>0</v>
      </c>
      <c r="J1960" s="16">
        <f t="shared" si="430"/>
        <v>154676843.22425225</v>
      </c>
      <c r="K1960" s="10">
        <f>SUM(I$11:I1959)</f>
        <v>341353848.0083822</v>
      </c>
      <c r="L1960" s="27">
        <f t="shared" si="427"/>
        <v>365</v>
      </c>
      <c r="M1960" s="7">
        <f t="shared" si="435"/>
        <v>423772.17321712949</v>
      </c>
      <c r="N1960" s="7">
        <f>IF(ISNA(VLOOKUP(B1960,'Distribution Data'!$G:$H,2,FALSE)),0,VLOOKUP(B1960,'Distribution Data'!$G:$H,2,FALSE))</f>
        <v>0</v>
      </c>
      <c r="O1960" s="16">
        <f>IF(ISNA(INDEX($C1959:$C$3618,MATCH(TRUE,INDEX($C1959:$C$3618&lt;&gt;$C1959,0),0))), O1959, INDEX($C1959:$C$3618,MATCH(TRUE,INDEX($C1959:$C$3618&lt;&gt;$C1959,0),0)))</f>
        <v>4895149830.6670656</v>
      </c>
      <c r="P1960" s="16">
        <f t="shared" si="425"/>
        <v>4795248813.7146769</v>
      </c>
      <c r="Q1960" s="27">
        <f t="shared" si="431"/>
        <v>32</v>
      </c>
      <c r="R1960" s="7">
        <f t="shared" si="436"/>
        <v>3121906.7797621489</v>
      </c>
      <c r="S1960" s="7">
        <f t="shared" si="428"/>
        <v>2471170.9964764379</v>
      </c>
      <c r="T1960" s="5">
        <f>VLOOKUP($B1960,'Benchmark Data'!$A:$B,2,FALSE)</f>
        <v>6.61</v>
      </c>
      <c r="U1960" s="12">
        <f t="shared" si="437"/>
        <v>0</v>
      </c>
      <c r="V1960" s="7">
        <f t="shared" si="438"/>
        <v>1929090034.8265584</v>
      </c>
    </row>
    <row r="1961" spans="1:22" x14ac:dyDescent="0.25">
      <c r="A1961" s="5">
        <f t="shared" si="429"/>
        <v>2009</v>
      </c>
      <c r="B1961" s="6">
        <f t="shared" si="432"/>
        <v>39901</v>
      </c>
      <c r="C1961" s="7">
        <f>MAX(SUMIFS('Filing Data'!$V:$V,'Filing Data'!$D:$D,'Benchmark Value'!$B1961),C1960)</f>
        <v>4795248813.7146769</v>
      </c>
      <c r="D1961" s="7">
        <f>SUMIFS('Filing Data'!$Z:$Z,'Filing Data'!$D:$D,'Benchmark Value'!$B1961)</f>
        <v>0</v>
      </c>
      <c r="E1961" s="16">
        <f t="shared" si="433"/>
        <v>-82841717.675032347</v>
      </c>
      <c r="F1961" s="10">
        <f>SUM(D$11:D1960)</f>
        <v>-222552136.95398432</v>
      </c>
      <c r="G1961" s="10">
        <f t="shared" si="426"/>
        <v>365</v>
      </c>
      <c r="H1961" s="7">
        <f t="shared" si="434"/>
        <v>-226963.61006858177</v>
      </c>
      <c r="I1961" s="16">
        <f>SUMIFS('Filing Data'!$X:$X,'Filing Data'!$D:$D,'Benchmark Value'!$B1961)</f>
        <v>0</v>
      </c>
      <c r="J1961" s="16">
        <f t="shared" si="430"/>
        <v>154676843.22425225</v>
      </c>
      <c r="K1961" s="10">
        <f>SUM(I$11:I1960)</f>
        <v>341353848.0083822</v>
      </c>
      <c r="L1961" s="27">
        <f t="shared" si="427"/>
        <v>365</v>
      </c>
      <c r="M1961" s="7">
        <f t="shared" si="435"/>
        <v>423772.17321712949</v>
      </c>
      <c r="N1961" s="7">
        <f>IF(ISNA(VLOOKUP(B1961,'Distribution Data'!$G:$H,2,FALSE)),0,VLOOKUP(B1961,'Distribution Data'!$G:$H,2,FALSE))</f>
        <v>0</v>
      </c>
      <c r="O1961" s="16">
        <f>IF(ISNA(INDEX($C1960:$C$3618,MATCH(TRUE,INDEX($C1960:$C$3618&lt;&gt;$C1960,0),0))), O1960, INDEX($C1960:$C$3618,MATCH(TRUE,INDEX($C1960:$C$3618&lt;&gt;$C1960,0),0)))</f>
        <v>4895149830.6670656</v>
      </c>
      <c r="P1961" s="16">
        <f t="shared" si="425"/>
        <v>4795248813.7146769</v>
      </c>
      <c r="Q1961" s="27">
        <f t="shared" si="431"/>
        <v>32</v>
      </c>
      <c r="R1961" s="7">
        <f t="shared" si="436"/>
        <v>3121906.7797621489</v>
      </c>
      <c r="S1961" s="7">
        <f t="shared" si="428"/>
        <v>2471170.9964764379</v>
      </c>
      <c r="T1961" s="5">
        <f>VLOOKUP($B1961,'Benchmark Data'!$A:$B,2,FALSE)</f>
        <v>6.61</v>
      </c>
      <c r="U1961" s="12">
        <f t="shared" si="437"/>
        <v>0</v>
      </c>
      <c r="V1961" s="7">
        <f t="shared" si="438"/>
        <v>1931561205.8230348</v>
      </c>
    </row>
    <row r="1962" spans="1:22" x14ac:dyDescent="0.25">
      <c r="A1962" s="5">
        <f t="shared" si="429"/>
        <v>2009</v>
      </c>
      <c r="B1962" s="6">
        <f t="shared" si="432"/>
        <v>39902</v>
      </c>
      <c r="C1962" s="7">
        <f>MAX(SUMIFS('Filing Data'!$V:$V,'Filing Data'!$D:$D,'Benchmark Value'!$B1962),C1961)</f>
        <v>4795248813.7146769</v>
      </c>
      <c r="D1962" s="7">
        <f>SUMIFS('Filing Data'!$Z:$Z,'Filing Data'!$D:$D,'Benchmark Value'!$B1962)</f>
        <v>0</v>
      </c>
      <c r="E1962" s="16">
        <f t="shared" si="433"/>
        <v>-82841717.675032347</v>
      </c>
      <c r="F1962" s="10">
        <f>SUM(D$11:D1961)</f>
        <v>-222552136.95398432</v>
      </c>
      <c r="G1962" s="10">
        <f t="shared" si="426"/>
        <v>365</v>
      </c>
      <c r="H1962" s="7">
        <f t="shared" si="434"/>
        <v>-226963.61006858177</v>
      </c>
      <c r="I1962" s="16">
        <f>SUMIFS('Filing Data'!$X:$X,'Filing Data'!$D:$D,'Benchmark Value'!$B1962)</f>
        <v>0</v>
      </c>
      <c r="J1962" s="16">
        <f t="shared" si="430"/>
        <v>154676843.22425225</v>
      </c>
      <c r="K1962" s="10">
        <f>SUM(I$11:I1961)</f>
        <v>341353848.0083822</v>
      </c>
      <c r="L1962" s="27">
        <f t="shared" si="427"/>
        <v>365</v>
      </c>
      <c r="M1962" s="7">
        <f t="shared" si="435"/>
        <v>423772.17321712949</v>
      </c>
      <c r="N1962" s="7">
        <f>IF(ISNA(VLOOKUP(B1962,'Distribution Data'!$G:$H,2,FALSE)),0,VLOOKUP(B1962,'Distribution Data'!$G:$H,2,FALSE))</f>
        <v>0</v>
      </c>
      <c r="O1962" s="16">
        <f>IF(ISNA(INDEX($C1961:$C$3618,MATCH(TRUE,INDEX($C1961:$C$3618&lt;&gt;$C1961,0),0))), O1961, INDEX($C1961:$C$3618,MATCH(TRUE,INDEX($C1961:$C$3618&lt;&gt;$C1961,0),0)))</f>
        <v>4895149830.6670656</v>
      </c>
      <c r="P1962" s="16">
        <f t="shared" si="425"/>
        <v>4795248813.7146769</v>
      </c>
      <c r="Q1962" s="27">
        <f t="shared" si="431"/>
        <v>32</v>
      </c>
      <c r="R1962" s="7">
        <f t="shared" si="436"/>
        <v>3121906.7797621489</v>
      </c>
      <c r="S1962" s="7">
        <f t="shared" si="428"/>
        <v>2471170.9964764379</v>
      </c>
      <c r="T1962" s="5">
        <f>VLOOKUP($B1962,'Benchmark Data'!$A:$B,2,FALSE)</f>
        <v>6.2</v>
      </c>
      <c r="U1962" s="12">
        <f t="shared" si="437"/>
        <v>-6.4034361812549095E-2</v>
      </c>
      <c r="V1962" s="7">
        <f t="shared" si="438"/>
        <v>1814222982.8123333</v>
      </c>
    </row>
    <row r="1963" spans="1:22" x14ac:dyDescent="0.25">
      <c r="A1963" s="5">
        <f t="shared" si="429"/>
        <v>2009</v>
      </c>
      <c r="B1963" s="6">
        <f t="shared" si="432"/>
        <v>39903</v>
      </c>
      <c r="C1963" s="7">
        <f>MAX(SUMIFS('Filing Data'!$V:$V,'Filing Data'!$D:$D,'Benchmark Value'!$B1963),C1962)</f>
        <v>4795248813.7146769</v>
      </c>
      <c r="D1963" s="7">
        <f>SUMIFS('Filing Data'!$Z:$Z,'Filing Data'!$D:$D,'Benchmark Value'!$B1963)</f>
        <v>0</v>
      </c>
      <c r="E1963" s="16">
        <f t="shared" si="433"/>
        <v>-82841717.675032347</v>
      </c>
      <c r="F1963" s="10">
        <f>SUM(D$11:D1962)</f>
        <v>-222552136.95398432</v>
      </c>
      <c r="G1963" s="10">
        <f t="shared" si="426"/>
        <v>365</v>
      </c>
      <c r="H1963" s="7">
        <f t="shared" si="434"/>
        <v>-226963.61006858177</v>
      </c>
      <c r="I1963" s="16">
        <f>SUMIFS('Filing Data'!$X:$X,'Filing Data'!$D:$D,'Benchmark Value'!$B1963)</f>
        <v>0</v>
      </c>
      <c r="J1963" s="16">
        <f t="shared" si="430"/>
        <v>154676843.22425225</v>
      </c>
      <c r="K1963" s="10">
        <f>SUM(I$11:I1962)</f>
        <v>341353848.0083822</v>
      </c>
      <c r="L1963" s="27">
        <f t="shared" si="427"/>
        <v>365</v>
      </c>
      <c r="M1963" s="7">
        <f t="shared" si="435"/>
        <v>423772.17321712949</v>
      </c>
      <c r="N1963" s="7">
        <f>IF(ISNA(VLOOKUP(B1963,'Distribution Data'!$G:$H,2,FALSE)),0,VLOOKUP(B1963,'Distribution Data'!$G:$H,2,FALSE))</f>
        <v>31108993.255438454</v>
      </c>
      <c r="O1963" s="16">
        <f>IF(ISNA(INDEX($C1962:$C$3618,MATCH(TRUE,INDEX($C1962:$C$3618&lt;&gt;$C1962,0),0))), O1962, INDEX($C1962:$C$3618,MATCH(TRUE,INDEX($C1962:$C$3618&lt;&gt;$C1962,0),0)))</f>
        <v>4895149830.6670656</v>
      </c>
      <c r="P1963" s="16">
        <f t="shared" si="425"/>
        <v>4795248813.7146769</v>
      </c>
      <c r="Q1963" s="27">
        <f t="shared" si="431"/>
        <v>32</v>
      </c>
      <c r="R1963" s="7">
        <f t="shared" si="436"/>
        <v>3121906.7797621489</v>
      </c>
      <c r="S1963" s="7">
        <f t="shared" si="428"/>
        <v>-28637822.258962017</v>
      </c>
      <c r="T1963" s="5">
        <f>VLOOKUP($B1963,'Benchmark Data'!$A:$B,2,FALSE)</f>
        <v>6.69</v>
      </c>
      <c r="U1963" s="12">
        <f t="shared" si="437"/>
        <v>7.6064582089091268E-2</v>
      </c>
      <c r="V1963" s="7">
        <f t="shared" si="438"/>
        <v>1928967299.5175722</v>
      </c>
    </row>
    <row r="1964" spans="1:22" x14ac:dyDescent="0.25">
      <c r="A1964" s="5">
        <f t="shared" si="429"/>
        <v>2009</v>
      </c>
      <c r="B1964" s="6">
        <f t="shared" si="432"/>
        <v>39904</v>
      </c>
      <c r="C1964" s="7">
        <f>MAX(SUMIFS('Filing Data'!$V:$V,'Filing Data'!$D:$D,'Benchmark Value'!$B1964),C1963)</f>
        <v>4795248813.7146769</v>
      </c>
      <c r="D1964" s="7">
        <f>SUMIFS('Filing Data'!$Z:$Z,'Filing Data'!$D:$D,'Benchmark Value'!$B1964)</f>
        <v>0</v>
      </c>
      <c r="E1964" s="16">
        <f t="shared" si="433"/>
        <v>-82841717.675032347</v>
      </c>
      <c r="F1964" s="10">
        <f>SUM(D$11:D1963)</f>
        <v>-222552136.95398432</v>
      </c>
      <c r="G1964" s="10">
        <f t="shared" si="426"/>
        <v>365</v>
      </c>
      <c r="H1964" s="7">
        <f t="shared" si="434"/>
        <v>-226963.61006858177</v>
      </c>
      <c r="I1964" s="16">
        <f>SUMIFS('Filing Data'!$X:$X,'Filing Data'!$D:$D,'Benchmark Value'!$B1964)</f>
        <v>0</v>
      </c>
      <c r="J1964" s="16">
        <f t="shared" si="430"/>
        <v>154676843.22425225</v>
      </c>
      <c r="K1964" s="10">
        <f>SUM(I$11:I1963)</f>
        <v>341353848.0083822</v>
      </c>
      <c r="L1964" s="27">
        <f t="shared" si="427"/>
        <v>365</v>
      </c>
      <c r="M1964" s="7">
        <f t="shared" si="435"/>
        <v>423772.17321712949</v>
      </c>
      <c r="N1964" s="7">
        <f>IF(ISNA(VLOOKUP(B1964,'Distribution Data'!$G:$H,2,FALSE)),0,VLOOKUP(B1964,'Distribution Data'!$G:$H,2,FALSE))</f>
        <v>0</v>
      </c>
      <c r="O1964" s="16">
        <f>IF(ISNA(INDEX($C1963:$C$3618,MATCH(TRUE,INDEX($C1963:$C$3618&lt;&gt;$C1963,0),0))), O1963, INDEX($C1963:$C$3618,MATCH(TRUE,INDEX($C1963:$C$3618&lt;&gt;$C1963,0),0)))</f>
        <v>4895149830.6670656</v>
      </c>
      <c r="P1964" s="16">
        <f t="shared" si="425"/>
        <v>4795248813.7146769</v>
      </c>
      <c r="Q1964" s="27">
        <f t="shared" si="431"/>
        <v>32</v>
      </c>
      <c r="R1964" s="7">
        <f t="shared" si="436"/>
        <v>3121906.7797621489</v>
      </c>
      <c r="S1964" s="7">
        <f t="shared" si="428"/>
        <v>2471170.9964764379</v>
      </c>
      <c r="T1964" s="5">
        <f>VLOOKUP($B1964,'Benchmark Data'!$A:$B,2,FALSE)</f>
        <v>6.62</v>
      </c>
      <c r="U1964" s="12">
        <f t="shared" si="437"/>
        <v>-1.0518504191220234E-2</v>
      </c>
      <c r="V1964" s="7">
        <f t="shared" si="438"/>
        <v>1911254956.1693206</v>
      </c>
    </row>
    <row r="1965" spans="1:22" x14ac:dyDescent="0.25">
      <c r="A1965" s="5">
        <f t="shared" si="429"/>
        <v>2009</v>
      </c>
      <c r="B1965" s="6">
        <f t="shared" si="432"/>
        <v>39905</v>
      </c>
      <c r="C1965" s="7">
        <f>MAX(SUMIFS('Filing Data'!$V:$V,'Filing Data'!$D:$D,'Benchmark Value'!$B1965),C1964)</f>
        <v>4795248813.7146769</v>
      </c>
      <c r="D1965" s="7">
        <f>SUMIFS('Filing Data'!$Z:$Z,'Filing Data'!$D:$D,'Benchmark Value'!$B1965)</f>
        <v>0</v>
      </c>
      <c r="E1965" s="16">
        <f t="shared" si="433"/>
        <v>-82841717.675032347</v>
      </c>
      <c r="F1965" s="10">
        <f>SUM(D$11:D1964)</f>
        <v>-222552136.95398432</v>
      </c>
      <c r="G1965" s="10">
        <f t="shared" si="426"/>
        <v>365</v>
      </c>
      <c r="H1965" s="7">
        <f t="shared" si="434"/>
        <v>-226963.61006858177</v>
      </c>
      <c r="I1965" s="16">
        <f>SUMIFS('Filing Data'!$X:$X,'Filing Data'!$D:$D,'Benchmark Value'!$B1965)</f>
        <v>0</v>
      </c>
      <c r="J1965" s="16">
        <f t="shared" si="430"/>
        <v>154676843.22425225</v>
      </c>
      <c r="K1965" s="10">
        <f>SUM(I$11:I1964)</f>
        <v>341353848.0083822</v>
      </c>
      <c r="L1965" s="27">
        <f t="shared" si="427"/>
        <v>365</v>
      </c>
      <c r="M1965" s="7">
        <f t="shared" si="435"/>
        <v>423772.17321712949</v>
      </c>
      <c r="N1965" s="7">
        <f>IF(ISNA(VLOOKUP(B1965,'Distribution Data'!$G:$H,2,FALSE)),0,VLOOKUP(B1965,'Distribution Data'!$G:$H,2,FALSE))</f>
        <v>0</v>
      </c>
      <c r="O1965" s="16">
        <f>IF(ISNA(INDEX($C1964:$C$3618,MATCH(TRUE,INDEX($C1964:$C$3618&lt;&gt;$C1964,0),0))), O1964, INDEX($C1964:$C$3618,MATCH(TRUE,INDEX($C1964:$C$3618&lt;&gt;$C1964,0),0)))</f>
        <v>4895149830.6670656</v>
      </c>
      <c r="P1965" s="16">
        <f t="shared" si="425"/>
        <v>4795248813.7146769</v>
      </c>
      <c r="Q1965" s="27">
        <f t="shared" si="431"/>
        <v>32</v>
      </c>
      <c r="R1965" s="7">
        <f t="shared" si="436"/>
        <v>3121906.7797621489</v>
      </c>
      <c r="S1965" s="7">
        <f t="shared" si="428"/>
        <v>2471170.9964764379</v>
      </c>
      <c r="T1965" s="5">
        <f>VLOOKUP($B1965,'Benchmark Data'!$A:$B,2,FALSE)</f>
        <v>7.12</v>
      </c>
      <c r="U1965" s="12">
        <f t="shared" si="437"/>
        <v>7.2812355474967491E-2</v>
      </c>
      <c r="V1965" s="7">
        <f t="shared" si="438"/>
        <v>2058080731.1060779</v>
      </c>
    </row>
    <row r="1966" spans="1:22" x14ac:dyDescent="0.25">
      <c r="A1966" s="5">
        <f t="shared" si="429"/>
        <v>2009</v>
      </c>
      <c r="B1966" s="6">
        <f t="shared" si="432"/>
        <v>39906</v>
      </c>
      <c r="C1966" s="7">
        <f>MAX(SUMIFS('Filing Data'!$V:$V,'Filing Data'!$D:$D,'Benchmark Value'!$B1966),C1965)</f>
        <v>4795248813.7146769</v>
      </c>
      <c r="D1966" s="7">
        <f>SUMIFS('Filing Data'!$Z:$Z,'Filing Data'!$D:$D,'Benchmark Value'!$B1966)</f>
        <v>0</v>
      </c>
      <c r="E1966" s="16">
        <f t="shared" si="433"/>
        <v>-82841717.675032347</v>
      </c>
      <c r="F1966" s="10">
        <f>SUM(D$11:D1965)</f>
        <v>-222552136.95398432</v>
      </c>
      <c r="G1966" s="10">
        <f t="shared" si="426"/>
        <v>365</v>
      </c>
      <c r="H1966" s="7">
        <f t="shared" si="434"/>
        <v>-226963.61006858177</v>
      </c>
      <c r="I1966" s="16">
        <f>SUMIFS('Filing Data'!$X:$X,'Filing Data'!$D:$D,'Benchmark Value'!$B1966)</f>
        <v>0</v>
      </c>
      <c r="J1966" s="16">
        <f t="shared" si="430"/>
        <v>154676843.22425225</v>
      </c>
      <c r="K1966" s="10">
        <f>SUM(I$11:I1965)</f>
        <v>341353848.0083822</v>
      </c>
      <c r="L1966" s="27">
        <f t="shared" si="427"/>
        <v>365</v>
      </c>
      <c r="M1966" s="7">
        <f t="shared" si="435"/>
        <v>423772.17321712949</v>
      </c>
      <c r="N1966" s="7">
        <f>IF(ISNA(VLOOKUP(B1966,'Distribution Data'!$G:$H,2,FALSE)),0,VLOOKUP(B1966,'Distribution Data'!$G:$H,2,FALSE))</f>
        <v>0</v>
      </c>
      <c r="O1966" s="16">
        <f>IF(ISNA(INDEX($C1965:$C$3618,MATCH(TRUE,INDEX($C1965:$C$3618&lt;&gt;$C1965,0),0))), O1965, INDEX($C1965:$C$3618,MATCH(TRUE,INDEX($C1965:$C$3618&lt;&gt;$C1965,0),0)))</f>
        <v>4895149830.6670656</v>
      </c>
      <c r="P1966" s="16">
        <f t="shared" si="425"/>
        <v>4795248813.7146769</v>
      </c>
      <c r="Q1966" s="27">
        <f t="shared" si="431"/>
        <v>32</v>
      </c>
      <c r="R1966" s="7">
        <f t="shared" si="436"/>
        <v>3121906.7797621489</v>
      </c>
      <c r="S1966" s="7">
        <f t="shared" si="428"/>
        <v>2471170.9964764379</v>
      </c>
      <c r="T1966" s="5">
        <f>VLOOKUP($B1966,'Benchmark Data'!$A:$B,2,FALSE)</f>
        <v>7.75</v>
      </c>
      <c r="U1966" s="12">
        <f t="shared" si="437"/>
        <v>8.4785117941371294E-2</v>
      </c>
      <c r="V1966" s="7">
        <f t="shared" si="438"/>
        <v>2242657360.0515475</v>
      </c>
    </row>
    <row r="1967" spans="1:22" x14ac:dyDescent="0.25">
      <c r="A1967" s="5">
        <f t="shared" si="429"/>
        <v>2009</v>
      </c>
      <c r="B1967" s="6">
        <f t="shared" si="432"/>
        <v>39907</v>
      </c>
      <c r="C1967" s="7">
        <f>MAX(SUMIFS('Filing Data'!$V:$V,'Filing Data'!$D:$D,'Benchmark Value'!$B1967),C1966)</f>
        <v>4795248813.7146769</v>
      </c>
      <c r="D1967" s="7">
        <f>SUMIFS('Filing Data'!$Z:$Z,'Filing Data'!$D:$D,'Benchmark Value'!$B1967)</f>
        <v>0</v>
      </c>
      <c r="E1967" s="16">
        <f t="shared" si="433"/>
        <v>-82841717.675032347</v>
      </c>
      <c r="F1967" s="10">
        <f>SUM(D$11:D1966)</f>
        <v>-222552136.95398432</v>
      </c>
      <c r="G1967" s="10">
        <f t="shared" si="426"/>
        <v>365</v>
      </c>
      <c r="H1967" s="7">
        <f t="shared" si="434"/>
        <v>-226963.61006858177</v>
      </c>
      <c r="I1967" s="16">
        <f>SUMIFS('Filing Data'!$X:$X,'Filing Data'!$D:$D,'Benchmark Value'!$B1967)</f>
        <v>0</v>
      </c>
      <c r="J1967" s="16">
        <f t="shared" si="430"/>
        <v>154676843.22425225</v>
      </c>
      <c r="K1967" s="10">
        <f>SUM(I$11:I1966)</f>
        <v>341353848.0083822</v>
      </c>
      <c r="L1967" s="27">
        <f t="shared" si="427"/>
        <v>365</v>
      </c>
      <c r="M1967" s="7">
        <f t="shared" si="435"/>
        <v>423772.17321712949</v>
      </c>
      <c r="N1967" s="7">
        <f>IF(ISNA(VLOOKUP(B1967,'Distribution Data'!$G:$H,2,FALSE)),0,VLOOKUP(B1967,'Distribution Data'!$G:$H,2,FALSE))</f>
        <v>0</v>
      </c>
      <c r="O1967" s="16">
        <f>IF(ISNA(INDEX($C1966:$C$3618,MATCH(TRUE,INDEX($C1966:$C$3618&lt;&gt;$C1966,0),0))), O1966, INDEX($C1966:$C$3618,MATCH(TRUE,INDEX($C1966:$C$3618&lt;&gt;$C1966,0),0)))</f>
        <v>4895149830.6670656</v>
      </c>
      <c r="P1967" s="16">
        <f t="shared" si="425"/>
        <v>4795248813.7146769</v>
      </c>
      <c r="Q1967" s="27">
        <f t="shared" si="431"/>
        <v>32</v>
      </c>
      <c r="R1967" s="7">
        <f t="shared" si="436"/>
        <v>3121906.7797621489</v>
      </c>
      <c r="S1967" s="7">
        <f t="shared" si="428"/>
        <v>2471170.9964764379</v>
      </c>
      <c r="T1967" s="5">
        <f>VLOOKUP($B1967,'Benchmark Data'!$A:$B,2,FALSE)</f>
        <v>7.75</v>
      </c>
      <c r="U1967" s="12">
        <f t="shared" si="437"/>
        <v>0</v>
      </c>
      <c r="V1967" s="7">
        <f t="shared" si="438"/>
        <v>2245128531.0480242</v>
      </c>
    </row>
    <row r="1968" spans="1:22" x14ac:dyDescent="0.25">
      <c r="A1968" s="5">
        <f t="shared" si="429"/>
        <v>2009</v>
      </c>
      <c r="B1968" s="6">
        <f t="shared" si="432"/>
        <v>39908</v>
      </c>
      <c r="C1968" s="7">
        <f>MAX(SUMIFS('Filing Data'!$V:$V,'Filing Data'!$D:$D,'Benchmark Value'!$B1968),C1967)</f>
        <v>4795248813.7146769</v>
      </c>
      <c r="D1968" s="7">
        <f>SUMIFS('Filing Data'!$Z:$Z,'Filing Data'!$D:$D,'Benchmark Value'!$B1968)</f>
        <v>0</v>
      </c>
      <c r="E1968" s="16">
        <f t="shared" si="433"/>
        <v>-82841717.675032347</v>
      </c>
      <c r="F1968" s="10">
        <f>SUM(D$11:D1967)</f>
        <v>-222552136.95398432</v>
      </c>
      <c r="G1968" s="10">
        <f t="shared" si="426"/>
        <v>365</v>
      </c>
      <c r="H1968" s="7">
        <f t="shared" si="434"/>
        <v>-226963.61006858177</v>
      </c>
      <c r="I1968" s="16">
        <f>SUMIFS('Filing Data'!$X:$X,'Filing Data'!$D:$D,'Benchmark Value'!$B1968)</f>
        <v>0</v>
      </c>
      <c r="J1968" s="16">
        <f t="shared" si="430"/>
        <v>154676843.22425225</v>
      </c>
      <c r="K1968" s="10">
        <f>SUM(I$11:I1967)</f>
        <v>341353848.0083822</v>
      </c>
      <c r="L1968" s="27">
        <f t="shared" si="427"/>
        <v>365</v>
      </c>
      <c r="M1968" s="7">
        <f t="shared" si="435"/>
        <v>423772.17321712949</v>
      </c>
      <c r="N1968" s="7">
        <f>IF(ISNA(VLOOKUP(B1968,'Distribution Data'!$G:$H,2,FALSE)),0,VLOOKUP(B1968,'Distribution Data'!$G:$H,2,FALSE))</f>
        <v>0</v>
      </c>
      <c r="O1968" s="16">
        <f>IF(ISNA(INDEX($C1967:$C$3618,MATCH(TRUE,INDEX($C1967:$C$3618&lt;&gt;$C1967,0),0))), O1967, INDEX($C1967:$C$3618,MATCH(TRUE,INDEX($C1967:$C$3618&lt;&gt;$C1967,0),0)))</f>
        <v>4895149830.6670656</v>
      </c>
      <c r="P1968" s="16">
        <f t="shared" si="425"/>
        <v>4795248813.7146769</v>
      </c>
      <c r="Q1968" s="27">
        <f t="shared" si="431"/>
        <v>32</v>
      </c>
      <c r="R1968" s="7">
        <f t="shared" si="436"/>
        <v>3121906.7797621489</v>
      </c>
      <c r="S1968" s="7">
        <f t="shared" si="428"/>
        <v>2471170.9964764379</v>
      </c>
      <c r="T1968" s="5">
        <f>VLOOKUP($B1968,'Benchmark Data'!$A:$B,2,FALSE)</f>
        <v>7.75</v>
      </c>
      <c r="U1968" s="12">
        <f t="shared" si="437"/>
        <v>0</v>
      </c>
      <c r="V1968" s="7">
        <f t="shared" si="438"/>
        <v>2247599702.0445008</v>
      </c>
    </row>
    <row r="1969" spans="1:22" x14ac:dyDescent="0.25">
      <c r="A1969" s="5">
        <f t="shared" si="429"/>
        <v>2009</v>
      </c>
      <c r="B1969" s="6">
        <f t="shared" si="432"/>
        <v>39909</v>
      </c>
      <c r="C1969" s="7">
        <f>MAX(SUMIFS('Filing Data'!$V:$V,'Filing Data'!$D:$D,'Benchmark Value'!$B1969),C1968)</f>
        <v>4795248813.7146769</v>
      </c>
      <c r="D1969" s="7">
        <f>SUMIFS('Filing Data'!$Z:$Z,'Filing Data'!$D:$D,'Benchmark Value'!$B1969)</f>
        <v>0</v>
      </c>
      <c r="E1969" s="16">
        <f t="shared" si="433"/>
        <v>-82841717.675032347</v>
      </c>
      <c r="F1969" s="10">
        <f>SUM(D$11:D1968)</f>
        <v>-222552136.95398432</v>
      </c>
      <c r="G1969" s="10">
        <f t="shared" si="426"/>
        <v>365</v>
      </c>
      <c r="H1969" s="7">
        <f t="shared" si="434"/>
        <v>-226963.61006858177</v>
      </c>
      <c r="I1969" s="16">
        <f>SUMIFS('Filing Data'!$X:$X,'Filing Data'!$D:$D,'Benchmark Value'!$B1969)</f>
        <v>0</v>
      </c>
      <c r="J1969" s="16">
        <f t="shared" si="430"/>
        <v>154676843.22425225</v>
      </c>
      <c r="K1969" s="10">
        <f>SUM(I$11:I1968)</f>
        <v>341353848.0083822</v>
      </c>
      <c r="L1969" s="27">
        <f t="shared" si="427"/>
        <v>365</v>
      </c>
      <c r="M1969" s="7">
        <f t="shared" si="435"/>
        <v>423772.17321712949</v>
      </c>
      <c r="N1969" s="7">
        <f>IF(ISNA(VLOOKUP(B1969,'Distribution Data'!$G:$H,2,FALSE)),0,VLOOKUP(B1969,'Distribution Data'!$G:$H,2,FALSE))</f>
        <v>0</v>
      </c>
      <c r="O1969" s="16">
        <f>IF(ISNA(INDEX($C1968:$C$3618,MATCH(TRUE,INDEX($C1968:$C$3618&lt;&gt;$C1968,0),0))), O1968, INDEX($C1968:$C$3618,MATCH(TRUE,INDEX($C1968:$C$3618&lt;&gt;$C1968,0),0)))</f>
        <v>4895149830.6670656</v>
      </c>
      <c r="P1969" s="16">
        <f t="shared" si="425"/>
        <v>4795248813.7146769</v>
      </c>
      <c r="Q1969" s="27">
        <f t="shared" si="431"/>
        <v>32</v>
      </c>
      <c r="R1969" s="7">
        <f t="shared" si="436"/>
        <v>3121906.7797621489</v>
      </c>
      <c r="S1969" s="7">
        <f t="shared" si="428"/>
        <v>2471170.9964764379</v>
      </c>
      <c r="T1969" s="5">
        <f>VLOOKUP($B1969,'Benchmark Data'!$A:$B,2,FALSE)</f>
        <v>7.67</v>
      </c>
      <c r="U1969" s="12">
        <f t="shared" si="437"/>
        <v>-1.0376227986090858E-2</v>
      </c>
      <c r="V1969" s="7">
        <f t="shared" si="438"/>
        <v>2226869843.8585825</v>
      </c>
    </row>
    <row r="1970" spans="1:22" x14ac:dyDescent="0.25">
      <c r="A1970" s="5">
        <f t="shared" si="429"/>
        <v>2009</v>
      </c>
      <c r="B1970" s="6">
        <f t="shared" si="432"/>
        <v>39910</v>
      </c>
      <c r="C1970" s="7">
        <f>MAX(SUMIFS('Filing Data'!$V:$V,'Filing Data'!$D:$D,'Benchmark Value'!$B1970),C1969)</f>
        <v>4795248813.7146769</v>
      </c>
      <c r="D1970" s="7">
        <f>SUMIFS('Filing Data'!$Z:$Z,'Filing Data'!$D:$D,'Benchmark Value'!$B1970)</f>
        <v>0</v>
      </c>
      <c r="E1970" s="16">
        <f t="shared" si="433"/>
        <v>-82841717.675032347</v>
      </c>
      <c r="F1970" s="10">
        <f>SUM(D$11:D1969)</f>
        <v>-222552136.95398432</v>
      </c>
      <c r="G1970" s="10">
        <f t="shared" si="426"/>
        <v>365</v>
      </c>
      <c r="H1970" s="7">
        <f t="shared" si="434"/>
        <v>-226963.61006858177</v>
      </c>
      <c r="I1970" s="16">
        <f>SUMIFS('Filing Data'!$X:$X,'Filing Data'!$D:$D,'Benchmark Value'!$B1970)</f>
        <v>0</v>
      </c>
      <c r="J1970" s="16">
        <f t="shared" si="430"/>
        <v>154676843.22425225</v>
      </c>
      <c r="K1970" s="10">
        <f>SUM(I$11:I1969)</f>
        <v>341353848.0083822</v>
      </c>
      <c r="L1970" s="27">
        <f t="shared" si="427"/>
        <v>365</v>
      </c>
      <c r="M1970" s="7">
        <f t="shared" si="435"/>
        <v>423772.17321712949</v>
      </c>
      <c r="N1970" s="7">
        <f>IF(ISNA(VLOOKUP(B1970,'Distribution Data'!$G:$H,2,FALSE)),0,VLOOKUP(B1970,'Distribution Data'!$G:$H,2,FALSE))</f>
        <v>0</v>
      </c>
      <c r="O1970" s="16">
        <f>IF(ISNA(INDEX($C1969:$C$3618,MATCH(TRUE,INDEX($C1969:$C$3618&lt;&gt;$C1969,0),0))), O1969, INDEX($C1969:$C$3618,MATCH(TRUE,INDEX($C1969:$C$3618&lt;&gt;$C1969,0),0)))</f>
        <v>4895149830.6670656</v>
      </c>
      <c r="P1970" s="16">
        <f t="shared" si="425"/>
        <v>4795248813.7146769</v>
      </c>
      <c r="Q1970" s="27">
        <f t="shared" si="431"/>
        <v>32</v>
      </c>
      <c r="R1970" s="7">
        <f t="shared" si="436"/>
        <v>3121906.7797621489</v>
      </c>
      <c r="S1970" s="7">
        <f t="shared" si="428"/>
        <v>2471170.9964764379</v>
      </c>
      <c r="T1970" s="5">
        <f>VLOOKUP($B1970,'Benchmark Data'!$A:$B,2,FALSE)</f>
        <v>7.01</v>
      </c>
      <c r="U1970" s="12">
        <f t="shared" si="437"/>
        <v>-8.9978914332666055E-2</v>
      </c>
      <c r="V1970" s="7">
        <f t="shared" si="438"/>
        <v>2037719880.9637077</v>
      </c>
    </row>
    <row r="1971" spans="1:22" x14ac:dyDescent="0.25">
      <c r="A1971" s="5">
        <f t="shared" si="429"/>
        <v>2009</v>
      </c>
      <c r="B1971" s="6">
        <f t="shared" si="432"/>
        <v>39911</v>
      </c>
      <c r="C1971" s="7">
        <f>MAX(SUMIFS('Filing Data'!$V:$V,'Filing Data'!$D:$D,'Benchmark Value'!$B1971),C1970)</f>
        <v>4795248813.7146769</v>
      </c>
      <c r="D1971" s="7">
        <f>SUMIFS('Filing Data'!$Z:$Z,'Filing Data'!$D:$D,'Benchmark Value'!$B1971)</f>
        <v>0</v>
      </c>
      <c r="E1971" s="16">
        <f t="shared" si="433"/>
        <v>-82841717.675032347</v>
      </c>
      <c r="F1971" s="10">
        <f>SUM(D$11:D1970)</f>
        <v>-222552136.95398432</v>
      </c>
      <c r="G1971" s="10">
        <f t="shared" si="426"/>
        <v>365</v>
      </c>
      <c r="H1971" s="7">
        <f t="shared" si="434"/>
        <v>-226963.61006858177</v>
      </c>
      <c r="I1971" s="16">
        <f>SUMIFS('Filing Data'!$X:$X,'Filing Data'!$D:$D,'Benchmark Value'!$B1971)</f>
        <v>0</v>
      </c>
      <c r="J1971" s="16">
        <f t="shared" si="430"/>
        <v>154676843.22425225</v>
      </c>
      <c r="K1971" s="10">
        <f>SUM(I$11:I1970)</f>
        <v>341353848.0083822</v>
      </c>
      <c r="L1971" s="27">
        <f t="shared" si="427"/>
        <v>365</v>
      </c>
      <c r="M1971" s="7">
        <f t="shared" si="435"/>
        <v>423772.17321712949</v>
      </c>
      <c r="N1971" s="7">
        <f>IF(ISNA(VLOOKUP(B1971,'Distribution Data'!$G:$H,2,FALSE)),0,VLOOKUP(B1971,'Distribution Data'!$G:$H,2,FALSE))</f>
        <v>0</v>
      </c>
      <c r="O1971" s="16">
        <f>IF(ISNA(INDEX($C1970:$C$3618,MATCH(TRUE,INDEX($C1970:$C$3618&lt;&gt;$C1970,0),0))), O1970, INDEX($C1970:$C$3618,MATCH(TRUE,INDEX($C1970:$C$3618&lt;&gt;$C1970,0),0)))</f>
        <v>4895149830.6670656</v>
      </c>
      <c r="P1971" s="16">
        <f t="shared" si="425"/>
        <v>4795248813.7146769</v>
      </c>
      <c r="Q1971" s="27">
        <f t="shared" si="431"/>
        <v>32</v>
      </c>
      <c r="R1971" s="7">
        <f t="shared" si="436"/>
        <v>3121906.7797621489</v>
      </c>
      <c r="S1971" s="7">
        <f t="shared" si="428"/>
        <v>2471170.9964764379</v>
      </c>
      <c r="T1971" s="5">
        <f>VLOOKUP($B1971,'Benchmark Data'!$A:$B,2,FALSE)</f>
        <v>7.18</v>
      </c>
      <c r="U1971" s="12">
        <f t="shared" si="437"/>
        <v>2.3961682013634026E-2</v>
      </c>
      <c r="V1971" s="7">
        <f t="shared" si="438"/>
        <v>2089607939.2303452</v>
      </c>
    </row>
    <row r="1972" spans="1:22" x14ac:dyDescent="0.25">
      <c r="A1972" s="5">
        <f t="shared" si="429"/>
        <v>2009</v>
      </c>
      <c r="B1972" s="6">
        <f t="shared" si="432"/>
        <v>39912</v>
      </c>
      <c r="C1972" s="7">
        <f>MAX(SUMIFS('Filing Data'!$V:$V,'Filing Data'!$D:$D,'Benchmark Value'!$B1972),C1971)</f>
        <v>4795248813.7146769</v>
      </c>
      <c r="D1972" s="7">
        <f>SUMIFS('Filing Data'!$Z:$Z,'Filing Data'!$D:$D,'Benchmark Value'!$B1972)</f>
        <v>0</v>
      </c>
      <c r="E1972" s="16">
        <f t="shared" si="433"/>
        <v>-82841717.675032347</v>
      </c>
      <c r="F1972" s="10">
        <f>SUM(D$11:D1971)</f>
        <v>-222552136.95398432</v>
      </c>
      <c r="G1972" s="10">
        <f t="shared" si="426"/>
        <v>365</v>
      </c>
      <c r="H1972" s="7">
        <f t="shared" si="434"/>
        <v>-226963.61006858177</v>
      </c>
      <c r="I1972" s="16">
        <f>SUMIFS('Filing Data'!$X:$X,'Filing Data'!$D:$D,'Benchmark Value'!$B1972)</f>
        <v>0</v>
      </c>
      <c r="J1972" s="16">
        <f t="shared" si="430"/>
        <v>154676843.22425225</v>
      </c>
      <c r="K1972" s="10">
        <f>SUM(I$11:I1971)</f>
        <v>341353848.0083822</v>
      </c>
      <c r="L1972" s="27">
        <f t="shared" si="427"/>
        <v>365</v>
      </c>
      <c r="M1972" s="7">
        <f t="shared" si="435"/>
        <v>423772.17321712949</v>
      </c>
      <c r="N1972" s="7">
        <f>IF(ISNA(VLOOKUP(B1972,'Distribution Data'!$G:$H,2,FALSE)),0,VLOOKUP(B1972,'Distribution Data'!$G:$H,2,FALSE))</f>
        <v>0</v>
      </c>
      <c r="O1972" s="16">
        <f>IF(ISNA(INDEX($C1971:$C$3618,MATCH(TRUE,INDEX($C1971:$C$3618&lt;&gt;$C1971,0),0))), O1971, INDEX($C1971:$C$3618,MATCH(TRUE,INDEX($C1971:$C$3618&lt;&gt;$C1971,0),0)))</f>
        <v>4895149830.6670656</v>
      </c>
      <c r="P1972" s="16">
        <f t="shared" si="425"/>
        <v>4795248813.7146769</v>
      </c>
      <c r="Q1972" s="27">
        <f t="shared" si="431"/>
        <v>32</v>
      </c>
      <c r="R1972" s="7">
        <f t="shared" si="436"/>
        <v>3121906.7797621489</v>
      </c>
      <c r="S1972" s="7">
        <f t="shared" si="428"/>
        <v>2471170.9964764379</v>
      </c>
      <c r="T1972" s="5">
        <f>VLOOKUP($B1972,'Benchmark Data'!$A:$B,2,FALSE)</f>
        <v>8.1300000000000008</v>
      </c>
      <c r="U1972" s="12">
        <f t="shared" si="437"/>
        <v>0.12426154049958661</v>
      </c>
      <c r="V1972" s="7">
        <f t="shared" si="438"/>
        <v>2368559269.3171883</v>
      </c>
    </row>
    <row r="1973" spans="1:22" x14ac:dyDescent="0.25">
      <c r="A1973" s="5">
        <f t="shared" si="429"/>
        <v>2009</v>
      </c>
      <c r="B1973" s="6">
        <f t="shared" si="432"/>
        <v>39913</v>
      </c>
      <c r="C1973" s="7">
        <f>MAX(SUMIFS('Filing Data'!$V:$V,'Filing Data'!$D:$D,'Benchmark Value'!$B1973),C1972)</f>
        <v>4795248813.7146769</v>
      </c>
      <c r="D1973" s="7">
        <f>SUMIFS('Filing Data'!$Z:$Z,'Filing Data'!$D:$D,'Benchmark Value'!$B1973)</f>
        <v>0</v>
      </c>
      <c r="E1973" s="16">
        <f t="shared" si="433"/>
        <v>-82841717.675032347</v>
      </c>
      <c r="F1973" s="10">
        <f>SUM(D$11:D1972)</f>
        <v>-222552136.95398432</v>
      </c>
      <c r="G1973" s="10">
        <f t="shared" si="426"/>
        <v>365</v>
      </c>
      <c r="H1973" s="7">
        <f t="shared" si="434"/>
        <v>-226963.61006858177</v>
      </c>
      <c r="I1973" s="16">
        <f>SUMIFS('Filing Data'!$X:$X,'Filing Data'!$D:$D,'Benchmark Value'!$B1973)</f>
        <v>0</v>
      </c>
      <c r="J1973" s="16">
        <f t="shared" si="430"/>
        <v>154676843.22425225</v>
      </c>
      <c r="K1973" s="10">
        <f>SUM(I$11:I1972)</f>
        <v>341353848.0083822</v>
      </c>
      <c r="L1973" s="27">
        <f t="shared" si="427"/>
        <v>365</v>
      </c>
      <c r="M1973" s="7">
        <f t="shared" si="435"/>
        <v>423772.17321712949</v>
      </c>
      <c r="N1973" s="7">
        <f>IF(ISNA(VLOOKUP(B1973,'Distribution Data'!$G:$H,2,FALSE)),0,VLOOKUP(B1973,'Distribution Data'!$G:$H,2,FALSE))</f>
        <v>0</v>
      </c>
      <c r="O1973" s="16">
        <f>IF(ISNA(INDEX($C1972:$C$3618,MATCH(TRUE,INDEX($C1972:$C$3618&lt;&gt;$C1972,0),0))), O1972, INDEX($C1972:$C$3618,MATCH(TRUE,INDEX($C1972:$C$3618&lt;&gt;$C1972,0),0)))</f>
        <v>4895149830.6670656</v>
      </c>
      <c r="P1973" s="16">
        <f t="shared" si="425"/>
        <v>4795248813.7146769</v>
      </c>
      <c r="Q1973" s="27">
        <f t="shared" si="431"/>
        <v>32</v>
      </c>
      <c r="R1973" s="7">
        <f t="shared" si="436"/>
        <v>3121906.7797621489</v>
      </c>
      <c r="S1973" s="7">
        <f t="shared" si="428"/>
        <v>2471170.9964764379</v>
      </c>
      <c r="T1973" s="5">
        <f>VLOOKUP($B1973,'Benchmark Data'!$A:$B,2,FALSE)</f>
        <v>8.1300000000000008</v>
      </c>
      <c r="U1973" s="12">
        <f t="shared" si="437"/>
        <v>0</v>
      </c>
      <c r="V1973" s="7">
        <f t="shared" si="438"/>
        <v>2371030440.3136649</v>
      </c>
    </row>
    <row r="1974" spans="1:22" x14ac:dyDescent="0.25">
      <c r="A1974" s="5">
        <f t="shared" si="429"/>
        <v>2009</v>
      </c>
      <c r="B1974" s="6">
        <f t="shared" si="432"/>
        <v>39914</v>
      </c>
      <c r="C1974" s="7">
        <f>MAX(SUMIFS('Filing Data'!$V:$V,'Filing Data'!$D:$D,'Benchmark Value'!$B1974),C1973)</f>
        <v>4795248813.7146769</v>
      </c>
      <c r="D1974" s="7">
        <f>SUMIFS('Filing Data'!$Z:$Z,'Filing Data'!$D:$D,'Benchmark Value'!$B1974)</f>
        <v>0</v>
      </c>
      <c r="E1974" s="16">
        <f t="shared" si="433"/>
        <v>-82841717.675032347</v>
      </c>
      <c r="F1974" s="10">
        <f>SUM(D$11:D1973)</f>
        <v>-222552136.95398432</v>
      </c>
      <c r="G1974" s="10">
        <f t="shared" si="426"/>
        <v>365</v>
      </c>
      <c r="H1974" s="7">
        <f t="shared" si="434"/>
        <v>-226963.61006858177</v>
      </c>
      <c r="I1974" s="16">
        <f>SUMIFS('Filing Data'!$X:$X,'Filing Data'!$D:$D,'Benchmark Value'!$B1974)</f>
        <v>0</v>
      </c>
      <c r="J1974" s="16">
        <f t="shared" si="430"/>
        <v>154676843.22425225</v>
      </c>
      <c r="K1974" s="10">
        <f>SUM(I$11:I1973)</f>
        <v>341353848.0083822</v>
      </c>
      <c r="L1974" s="27">
        <f t="shared" si="427"/>
        <v>365</v>
      </c>
      <c r="M1974" s="7">
        <f t="shared" si="435"/>
        <v>423772.17321712949</v>
      </c>
      <c r="N1974" s="7">
        <f>IF(ISNA(VLOOKUP(B1974,'Distribution Data'!$G:$H,2,FALSE)),0,VLOOKUP(B1974,'Distribution Data'!$G:$H,2,FALSE))</f>
        <v>0</v>
      </c>
      <c r="O1974" s="16">
        <f>IF(ISNA(INDEX($C1973:$C$3618,MATCH(TRUE,INDEX($C1973:$C$3618&lt;&gt;$C1973,0),0))), O1973, INDEX($C1973:$C$3618,MATCH(TRUE,INDEX($C1973:$C$3618&lt;&gt;$C1973,0),0)))</f>
        <v>4895149830.6670656</v>
      </c>
      <c r="P1974" s="16">
        <f t="shared" si="425"/>
        <v>4795248813.7146769</v>
      </c>
      <c r="Q1974" s="27">
        <f t="shared" si="431"/>
        <v>32</v>
      </c>
      <c r="R1974" s="7">
        <f t="shared" si="436"/>
        <v>3121906.7797621489</v>
      </c>
      <c r="S1974" s="7">
        <f t="shared" si="428"/>
        <v>2471170.9964764379</v>
      </c>
      <c r="T1974" s="5">
        <f>VLOOKUP($B1974,'Benchmark Data'!$A:$B,2,FALSE)</f>
        <v>8.1300000000000008</v>
      </c>
      <c r="U1974" s="12">
        <f t="shared" si="437"/>
        <v>0</v>
      </c>
      <c r="V1974" s="7">
        <f t="shared" si="438"/>
        <v>2373501611.3101416</v>
      </c>
    </row>
    <row r="1975" spans="1:22" x14ac:dyDescent="0.25">
      <c r="A1975" s="5">
        <f t="shared" si="429"/>
        <v>2009</v>
      </c>
      <c r="B1975" s="6">
        <f t="shared" si="432"/>
        <v>39915</v>
      </c>
      <c r="C1975" s="7">
        <f>MAX(SUMIFS('Filing Data'!$V:$V,'Filing Data'!$D:$D,'Benchmark Value'!$B1975),C1974)</f>
        <v>4795248813.7146769</v>
      </c>
      <c r="D1975" s="7">
        <f>SUMIFS('Filing Data'!$Z:$Z,'Filing Data'!$D:$D,'Benchmark Value'!$B1975)</f>
        <v>0</v>
      </c>
      <c r="E1975" s="16">
        <f t="shared" si="433"/>
        <v>-82841717.675032347</v>
      </c>
      <c r="F1975" s="10">
        <f>SUM(D$11:D1974)</f>
        <v>-222552136.95398432</v>
      </c>
      <c r="G1975" s="10">
        <f t="shared" si="426"/>
        <v>365</v>
      </c>
      <c r="H1975" s="7">
        <f t="shared" si="434"/>
        <v>-226963.61006858177</v>
      </c>
      <c r="I1975" s="16">
        <f>SUMIFS('Filing Data'!$X:$X,'Filing Data'!$D:$D,'Benchmark Value'!$B1975)</f>
        <v>0</v>
      </c>
      <c r="J1975" s="16">
        <f t="shared" si="430"/>
        <v>154676843.22425225</v>
      </c>
      <c r="K1975" s="10">
        <f>SUM(I$11:I1974)</f>
        <v>341353848.0083822</v>
      </c>
      <c r="L1975" s="27">
        <f t="shared" si="427"/>
        <v>365</v>
      </c>
      <c r="M1975" s="7">
        <f t="shared" si="435"/>
        <v>423772.17321712949</v>
      </c>
      <c r="N1975" s="7">
        <f>IF(ISNA(VLOOKUP(B1975,'Distribution Data'!$G:$H,2,FALSE)),0,VLOOKUP(B1975,'Distribution Data'!$G:$H,2,FALSE))</f>
        <v>0</v>
      </c>
      <c r="O1975" s="16">
        <f>IF(ISNA(INDEX($C1974:$C$3618,MATCH(TRUE,INDEX($C1974:$C$3618&lt;&gt;$C1974,0),0))), O1974, INDEX($C1974:$C$3618,MATCH(TRUE,INDEX($C1974:$C$3618&lt;&gt;$C1974,0),0)))</f>
        <v>4895149830.6670656</v>
      </c>
      <c r="P1975" s="16">
        <f t="shared" si="425"/>
        <v>4795248813.7146769</v>
      </c>
      <c r="Q1975" s="27">
        <f t="shared" si="431"/>
        <v>32</v>
      </c>
      <c r="R1975" s="7">
        <f t="shared" si="436"/>
        <v>3121906.7797621489</v>
      </c>
      <c r="S1975" s="7">
        <f t="shared" si="428"/>
        <v>2471170.9964764379</v>
      </c>
      <c r="T1975" s="5">
        <f>VLOOKUP($B1975,'Benchmark Data'!$A:$B,2,FALSE)</f>
        <v>8.1300000000000008</v>
      </c>
      <c r="U1975" s="12">
        <f t="shared" si="437"/>
        <v>0</v>
      </c>
      <c r="V1975" s="7">
        <f t="shared" si="438"/>
        <v>2375972782.3066182</v>
      </c>
    </row>
    <row r="1976" spans="1:22" x14ac:dyDescent="0.25">
      <c r="A1976" s="5">
        <f t="shared" si="429"/>
        <v>2009</v>
      </c>
      <c r="B1976" s="6">
        <f t="shared" si="432"/>
        <v>39916</v>
      </c>
      <c r="C1976" s="7">
        <f>MAX(SUMIFS('Filing Data'!$V:$V,'Filing Data'!$D:$D,'Benchmark Value'!$B1976),C1975)</f>
        <v>4795248813.7146769</v>
      </c>
      <c r="D1976" s="7">
        <f>SUMIFS('Filing Data'!$Z:$Z,'Filing Data'!$D:$D,'Benchmark Value'!$B1976)</f>
        <v>0</v>
      </c>
      <c r="E1976" s="16">
        <f t="shared" si="433"/>
        <v>-82841717.675032347</v>
      </c>
      <c r="F1976" s="10">
        <f>SUM(D$11:D1975)</f>
        <v>-222552136.95398432</v>
      </c>
      <c r="G1976" s="10">
        <f t="shared" si="426"/>
        <v>365</v>
      </c>
      <c r="H1976" s="7">
        <f t="shared" si="434"/>
        <v>-226963.61006858177</v>
      </c>
      <c r="I1976" s="16">
        <f>SUMIFS('Filing Data'!$X:$X,'Filing Data'!$D:$D,'Benchmark Value'!$B1976)</f>
        <v>0</v>
      </c>
      <c r="J1976" s="16">
        <f t="shared" si="430"/>
        <v>154676843.22425225</v>
      </c>
      <c r="K1976" s="10">
        <f>SUM(I$11:I1975)</f>
        <v>341353848.0083822</v>
      </c>
      <c r="L1976" s="27">
        <f t="shared" si="427"/>
        <v>365</v>
      </c>
      <c r="M1976" s="7">
        <f t="shared" si="435"/>
        <v>423772.17321712949</v>
      </c>
      <c r="N1976" s="7">
        <f>IF(ISNA(VLOOKUP(B1976,'Distribution Data'!$G:$H,2,FALSE)),0,VLOOKUP(B1976,'Distribution Data'!$G:$H,2,FALSE))</f>
        <v>0</v>
      </c>
      <c r="O1976" s="16">
        <f>IF(ISNA(INDEX($C1975:$C$3618,MATCH(TRUE,INDEX($C1975:$C$3618&lt;&gt;$C1975,0),0))), O1975, INDEX($C1975:$C$3618,MATCH(TRUE,INDEX($C1975:$C$3618&lt;&gt;$C1975,0),0)))</f>
        <v>4895149830.6670656</v>
      </c>
      <c r="P1976" s="16">
        <f t="shared" si="425"/>
        <v>4795248813.7146769</v>
      </c>
      <c r="Q1976" s="27">
        <f t="shared" si="431"/>
        <v>32</v>
      </c>
      <c r="R1976" s="7">
        <f t="shared" si="436"/>
        <v>3121906.7797621489</v>
      </c>
      <c r="S1976" s="7">
        <f t="shared" si="428"/>
        <v>2471170.9964764379</v>
      </c>
      <c r="T1976" s="5">
        <f>VLOOKUP($B1976,'Benchmark Data'!$A:$B,2,FALSE)</f>
        <v>8.19</v>
      </c>
      <c r="U1976" s="12">
        <f t="shared" si="437"/>
        <v>7.3529743052587332E-3</v>
      </c>
      <c r="V1976" s="7">
        <f t="shared" si="438"/>
        <v>2395978807.7850623</v>
      </c>
    </row>
    <row r="1977" spans="1:22" x14ac:dyDescent="0.25">
      <c r="A1977" s="5">
        <f t="shared" si="429"/>
        <v>2009</v>
      </c>
      <c r="B1977" s="6">
        <f t="shared" si="432"/>
        <v>39917</v>
      </c>
      <c r="C1977" s="7">
        <f>MAX(SUMIFS('Filing Data'!$V:$V,'Filing Data'!$D:$D,'Benchmark Value'!$B1977),C1976)</f>
        <v>4795248813.7146769</v>
      </c>
      <c r="D1977" s="7">
        <f>SUMIFS('Filing Data'!$Z:$Z,'Filing Data'!$D:$D,'Benchmark Value'!$B1977)</f>
        <v>0</v>
      </c>
      <c r="E1977" s="16">
        <f t="shared" si="433"/>
        <v>-82841717.675032347</v>
      </c>
      <c r="F1977" s="10">
        <f>SUM(D$11:D1976)</f>
        <v>-222552136.95398432</v>
      </c>
      <c r="G1977" s="10">
        <f t="shared" si="426"/>
        <v>365</v>
      </c>
      <c r="H1977" s="7">
        <f t="shared" si="434"/>
        <v>-226963.61006858177</v>
      </c>
      <c r="I1977" s="16">
        <f>SUMIFS('Filing Data'!$X:$X,'Filing Data'!$D:$D,'Benchmark Value'!$B1977)</f>
        <v>0</v>
      </c>
      <c r="J1977" s="16">
        <f t="shared" si="430"/>
        <v>154676843.22425225</v>
      </c>
      <c r="K1977" s="10">
        <f>SUM(I$11:I1976)</f>
        <v>341353848.0083822</v>
      </c>
      <c r="L1977" s="27">
        <f t="shared" si="427"/>
        <v>365</v>
      </c>
      <c r="M1977" s="7">
        <f t="shared" si="435"/>
        <v>423772.17321712949</v>
      </c>
      <c r="N1977" s="7">
        <f>IF(ISNA(VLOOKUP(B1977,'Distribution Data'!$G:$H,2,FALSE)),0,VLOOKUP(B1977,'Distribution Data'!$G:$H,2,FALSE))</f>
        <v>0</v>
      </c>
      <c r="O1977" s="16">
        <f>IF(ISNA(INDEX($C1976:$C$3618,MATCH(TRUE,INDEX($C1976:$C$3618&lt;&gt;$C1976,0),0))), O1976, INDEX($C1976:$C$3618,MATCH(TRUE,INDEX($C1976:$C$3618&lt;&gt;$C1976,0),0)))</f>
        <v>4895149830.6670656</v>
      </c>
      <c r="P1977" s="16">
        <f t="shared" si="425"/>
        <v>4795248813.7146769</v>
      </c>
      <c r="Q1977" s="27">
        <f t="shared" si="431"/>
        <v>32</v>
      </c>
      <c r="R1977" s="7">
        <f t="shared" si="436"/>
        <v>3121906.7797621489</v>
      </c>
      <c r="S1977" s="7">
        <f t="shared" si="428"/>
        <v>2471170.9964764379</v>
      </c>
      <c r="T1977" s="5">
        <f>VLOOKUP($B1977,'Benchmark Data'!$A:$B,2,FALSE)</f>
        <v>7.49</v>
      </c>
      <c r="U1977" s="12">
        <f t="shared" si="437"/>
        <v>-8.9345100335849859E-2</v>
      </c>
      <c r="V1977" s="7">
        <f t="shared" si="438"/>
        <v>2193665465.2956362</v>
      </c>
    </row>
    <row r="1978" spans="1:22" x14ac:dyDescent="0.25">
      <c r="A1978" s="5">
        <f t="shared" si="429"/>
        <v>2009</v>
      </c>
      <c r="B1978" s="6">
        <f t="shared" si="432"/>
        <v>39918</v>
      </c>
      <c r="C1978" s="7">
        <f>MAX(SUMIFS('Filing Data'!$V:$V,'Filing Data'!$D:$D,'Benchmark Value'!$B1978),C1977)</f>
        <v>4795248813.7146769</v>
      </c>
      <c r="D1978" s="7">
        <f>SUMIFS('Filing Data'!$Z:$Z,'Filing Data'!$D:$D,'Benchmark Value'!$B1978)</f>
        <v>0</v>
      </c>
      <c r="E1978" s="16">
        <f t="shared" si="433"/>
        <v>-82841717.675032347</v>
      </c>
      <c r="F1978" s="10">
        <f>SUM(D$11:D1977)</f>
        <v>-222552136.95398432</v>
      </c>
      <c r="G1978" s="10">
        <f t="shared" si="426"/>
        <v>365</v>
      </c>
      <c r="H1978" s="7">
        <f t="shared" si="434"/>
        <v>-226963.61006858177</v>
      </c>
      <c r="I1978" s="16">
        <f>SUMIFS('Filing Data'!$X:$X,'Filing Data'!$D:$D,'Benchmark Value'!$B1978)</f>
        <v>0</v>
      </c>
      <c r="J1978" s="16">
        <f t="shared" si="430"/>
        <v>154676843.22425225</v>
      </c>
      <c r="K1978" s="10">
        <f>SUM(I$11:I1977)</f>
        <v>341353848.0083822</v>
      </c>
      <c r="L1978" s="27">
        <f t="shared" si="427"/>
        <v>365</v>
      </c>
      <c r="M1978" s="7">
        <f t="shared" si="435"/>
        <v>423772.17321712949</v>
      </c>
      <c r="N1978" s="7">
        <f>IF(ISNA(VLOOKUP(B1978,'Distribution Data'!$G:$H,2,FALSE)),0,VLOOKUP(B1978,'Distribution Data'!$G:$H,2,FALSE))</f>
        <v>0</v>
      </c>
      <c r="O1978" s="16">
        <f>IF(ISNA(INDEX($C1977:$C$3618,MATCH(TRUE,INDEX($C1977:$C$3618&lt;&gt;$C1977,0),0))), O1977, INDEX($C1977:$C$3618,MATCH(TRUE,INDEX($C1977:$C$3618&lt;&gt;$C1977,0),0)))</f>
        <v>4895149830.6670656</v>
      </c>
      <c r="P1978" s="16">
        <f t="shared" si="425"/>
        <v>4795248813.7146769</v>
      </c>
      <c r="Q1978" s="27">
        <f t="shared" si="431"/>
        <v>32</v>
      </c>
      <c r="R1978" s="7">
        <f t="shared" si="436"/>
        <v>3121906.7797621489</v>
      </c>
      <c r="S1978" s="7">
        <f t="shared" si="428"/>
        <v>2471170.9964764379</v>
      </c>
      <c r="T1978" s="5">
        <f>VLOOKUP($B1978,'Benchmark Data'!$A:$B,2,FALSE)</f>
        <v>8.15</v>
      </c>
      <c r="U1978" s="12">
        <f t="shared" si="437"/>
        <v>8.4449129723643185E-2</v>
      </c>
      <c r="V1978" s="7">
        <f t="shared" si="438"/>
        <v>2389436930.9643583</v>
      </c>
    </row>
    <row r="1979" spans="1:22" x14ac:dyDescent="0.25">
      <c r="A1979" s="5">
        <f t="shared" si="429"/>
        <v>2009</v>
      </c>
      <c r="B1979" s="6">
        <f t="shared" si="432"/>
        <v>39919</v>
      </c>
      <c r="C1979" s="7">
        <f>MAX(SUMIFS('Filing Data'!$V:$V,'Filing Data'!$D:$D,'Benchmark Value'!$B1979),C1978)</f>
        <v>4795248813.7146769</v>
      </c>
      <c r="D1979" s="7">
        <f>SUMIFS('Filing Data'!$Z:$Z,'Filing Data'!$D:$D,'Benchmark Value'!$B1979)</f>
        <v>0</v>
      </c>
      <c r="E1979" s="16">
        <f t="shared" si="433"/>
        <v>-82841717.675032347</v>
      </c>
      <c r="F1979" s="10">
        <f>SUM(D$11:D1978)</f>
        <v>-222552136.95398432</v>
      </c>
      <c r="G1979" s="10">
        <f t="shared" si="426"/>
        <v>365</v>
      </c>
      <c r="H1979" s="7">
        <f t="shared" si="434"/>
        <v>-226963.61006858177</v>
      </c>
      <c r="I1979" s="16">
        <f>SUMIFS('Filing Data'!$X:$X,'Filing Data'!$D:$D,'Benchmark Value'!$B1979)</f>
        <v>0</v>
      </c>
      <c r="J1979" s="16">
        <f t="shared" si="430"/>
        <v>154676843.22425225</v>
      </c>
      <c r="K1979" s="10">
        <f>SUM(I$11:I1978)</f>
        <v>341353848.0083822</v>
      </c>
      <c r="L1979" s="27">
        <f t="shared" si="427"/>
        <v>365</v>
      </c>
      <c r="M1979" s="7">
        <f t="shared" si="435"/>
        <v>423772.17321712949</v>
      </c>
      <c r="N1979" s="7">
        <f>IF(ISNA(VLOOKUP(B1979,'Distribution Data'!$G:$H,2,FALSE)),0,VLOOKUP(B1979,'Distribution Data'!$G:$H,2,FALSE))</f>
        <v>0</v>
      </c>
      <c r="O1979" s="16">
        <f>IF(ISNA(INDEX($C1978:$C$3618,MATCH(TRUE,INDEX($C1978:$C$3618&lt;&gt;$C1978,0),0))), O1978, INDEX($C1978:$C$3618,MATCH(TRUE,INDEX($C1978:$C$3618&lt;&gt;$C1978,0),0)))</f>
        <v>4895149830.6670656</v>
      </c>
      <c r="P1979" s="16">
        <f t="shared" si="425"/>
        <v>4795248813.7146769</v>
      </c>
      <c r="Q1979" s="27">
        <f t="shared" si="431"/>
        <v>32</v>
      </c>
      <c r="R1979" s="7">
        <f t="shared" si="436"/>
        <v>3121906.7797621489</v>
      </c>
      <c r="S1979" s="7">
        <f t="shared" si="428"/>
        <v>2471170.9964764379</v>
      </c>
      <c r="T1979" s="5">
        <f>VLOOKUP($B1979,'Benchmark Data'!$A:$B,2,FALSE)</f>
        <v>8.4700000000000006</v>
      </c>
      <c r="U1979" s="12">
        <f t="shared" si="437"/>
        <v>3.8512581411191682E-2</v>
      </c>
      <c r="V1979" s="7">
        <f t="shared" si="438"/>
        <v>2485726484.5263066</v>
      </c>
    </row>
    <row r="1980" spans="1:22" x14ac:dyDescent="0.25">
      <c r="A1980" s="5">
        <f t="shared" si="429"/>
        <v>2009</v>
      </c>
      <c r="B1980" s="6">
        <f t="shared" si="432"/>
        <v>39920</v>
      </c>
      <c r="C1980" s="7">
        <f>MAX(SUMIFS('Filing Data'!$V:$V,'Filing Data'!$D:$D,'Benchmark Value'!$B1980),C1979)</f>
        <v>4795248813.7146769</v>
      </c>
      <c r="D1980" s="7">
        <f>SUMIFS('Filing Data'!$Z:$Z,'Filing Data'!$D:$D,'Benchmark Value'!$B1980)</f>
        <v>0</v>
      </c>
      <c r="E1980" s="16">
        <f t="shared" si="433"/>
        <v>-82841717.675032347</v>
      </c>
      <c r="F1980" s="10">
        <f>SUM(D$11:D1979)</f>
        <v>-222552136.95398432</v>
      </c>
      <c r="G1980" s="10">
        <f t="shared" si="426"/>
        <v>365</v>
      </c>
      <c r="H1980" s="7">
        <f t="shared" si="434"/>
        <v>-226963.61006858177</v>
      </c>
      <c r="I1980" s="16">
        <f>SUMIFS('Filing Data'!$X:$X,'Filing Data'!$D:$D,'Benchmark Value'!$B1980)</f>
        <v>0</v>
      </c>
      <c r="J1980" s="16">
        <f t="shared" si="430"/>
        <v>154676843.22425225</v>
      </c>
      <c r="K1980" s="10">
        <f>SUM(I$11:I1979)</f>
        <v>341353848.0083822</v>
      </c>
      <c r="L1980" s="27">
        <f t="shared" si="427"/>
        <v>365</v>
      </c>
      <c r="M1980" s="7">
        <f t="shared" si="435"/>
        <v>423772.17321712949</v>
      </c>
      <c r="N1980" s="7">
        <f>IF(ISNA(VLOOKUP(B1980,'Distribution Data'!$G:$H,2,FALSE)),0,VLOOKUP(B1980,'Distribution Data'!$G:$H,2,FALSE))</f>
        <v>0</v>
      </c>
      <c r="O1980" s="16">
        <f>IF(ISNA(INDEX($C1979:$C$3618,MATCH(TRUE,INDEX($C1979:$C$3618&lt;&gt;$C1979,0),0))), O1979, INDEX($C1979:$C$3618,MATCH(TRUE,INDEX($C1979:$C$3618&lt;&gt;$C1979,0),0)))</f>
        <v>4895149830.6670656</v>
      </c>
      <c r="P1980" s="16">
        <f t="shared" si="425"/>
        <v>4795248813.7146769</v>
      </c>
      <c r="Q1980" s="27">
        <f t="shared" si="431"/>
        <v>32</v>
      </c>
      <c r="R1980" s="7">
        <f t="shared" si="436"/>
        <v>3121906.7797621489</v>
      </c>
      <c r="S1980" s="7">
        <f t="shared" si="428"/>
        <v>2471170.9964764379</v>
      </c>
      <c r="T1980" s="5">
        <f>VLOOKUP($B1980,'Benchmark Data'!$A:$B,2,FALSE)</f>
        <v>8.58</v>
      </c>
      <c r="U1980" s="12">
        <f t="shared" si="437"/>
        <v>1.2903404835907782E-2</v>
      </c>
      <c r="V1980" s="7">
        <f t="shared" si="438"/>
        <v>2520479817.6594882</v>
      </c>
    </row>
    <row r="1981" spans="1:22" x14ac:dyDescent="0.25">
      <c r="A1981" s="5">
        <f t="shared" si="429"/>
        <v>2009</v>
      </c>
      <c r="B1981" s="6">
        <f t="shared" si="432"/>
        <v>39921</v>
      </c>
      <c r="C1981" s="7">
        <f>MAX(SUMIFS('Filing Data'!$V:$V,'Filing Data'!$D:$D,'Benchmark Value'!$B1981),C1980)</f>
        <v>4795248813.7146769</v>
      </c>
      <c r="D1981" s="7">
        <f>SUMIFS('Filing Data'!$Z:$Z,'Filing Data'!$D:$D,'Benchmark Value'!$B1981)</f>
        <v>0</v>
      </c>
      <c r="E1981" s="16">
        <f t="shared" si="433"/>
        <v>-82841717.675032347</v>
      </c>
      <c r="F1981" s="10">
        <f>SUM(D$11:D1980)</f>
        <v>-222552136.95398432</v>
      </c>
      <c r="G1981" s="10">
        <f t="shared" si="426"/>
        <v>365</v>
      </c>
      <c r="H1981" s="7">
        <f t="shared" si="434"/>
        <v>-226963.61006858177</v>
      </c>
      <c r="I1981" s="16">
        <f>SUMIFS('Filing Data'!$X:$X,'Filing Data'!$D:$D,'Benchmark Value'!$B1981)</f>
        <v>0</v>
      </c>
      <c r="J1981" s="16">
        <f t="shared" si="430"/>
        <v>154676843.22425225</v>
      </c>
      <c r="K1981" s="10">
        <f>SUM(I$11:I1980)</f>
        <v>341353848.0083822</v>
      </c>
      <c r="L1981" s="27">
        <f t="shared" si="427"/>
        <v>365</v>
      </c>
      <c r="M1981" s="7">
        <f t="shared" si="435"/>
        <v>423772.17321712949</v>
      </c>
      <c r="N1981" s="7">
        <f>IF(ISNA(VLOOKUP(B1981,'Distribution Data'!$G:$H,2,FALSE)),0,VLOOKUP(B1981,'Distribution Data'!$G:$H,2,FALSE))</f>
        <v>0</v>
      </c>
      <c r="O1981" s="16">
        <f>IF(ISNA(INDEX($C1980:$C$3618,MATCH(TRUE,INDEX($C1980:$C$3618&lt;&gt;$C1980,0),0))), O1980, INDEX($C1980:$C$3618,MATCH(TRUE,INDEX($C1980:$C$3618&lt;&gt;$C1980,0),0)))</f>
        <v>4895149830.6670656</v>
      </c>
      <c r="P1981" s="16">
        <f t="shared" ref="P1981:P2044" si="439">C1980</f>
        <v>4795248813.7146769</v>
      </c>
      <c r="Q1981" s="27">
        <f t="shared" si="431"/>
        <v>32</v>
      </c>
      <c r="R1981" s="7">
        <f t="shared" si="436"/>
        <v>3121906.7797621489</v>
      </c>
      <c r="S1981" s="7">
        <f t="shared" si="428"/>
        <v>2471170.9964764379</v>
      </c>
      <c r="T1981" s="5">
        <f>VLOOKUP($B1981,'Benchmark Data'!$A:$B,2,FALSE)</f>
        <v>8.58</v>
      </c>
      <c r="U1981" s="12">
        <f t="shared" si="437"/>
        <v>0</v>
      </c>
      <c r="V1981" s="7">
        <f t="shared" si="438"/>
        <v>2522950988.6559649</v>
      </c>
    </row>
    <row r="1982" spans="1:22" x14ac:dyDescent="0.25">
      <c r="A1982" s="5">
        <f t="shared" si="429"/>
        <v>2009</v>
      </c>
      <c r="B1982" s="6">
        <f t="shared" si="432"/>
        <v>39922</v>
      </c>
      <c r="C1982" s="7">
        <f>MAX(SUMIFS('Filing Data'!$V:$V,'Filing Data'!$D:$D,'Benchmark Value'!$B1982),C1981)</f>
        <v>4795248813.7146769</v>
      </c>
      <c r="D1982" s="7">
        <f>SUMIFS('Filing Data'!$Z:$Z,'Filing Data'!$D:$D,'Benchmark Value'!$B1982)</f>
        <v>0</v>
      </c>
      <c r="E1982" s="16">
        <f t="shared" si="433"/>
        <v>-82841717.675032347</v>
      </c>
      <c r="F1982" s="10">
        <f>SUM(D$11:D1981)</f>
        <v>-222552136.95398432</v>
      </c>
      <c r="G1982" s="10">
        <f t="shared" si="426"/>
        <v>365</v>
      </c>
      <c r="H1982" s="7">
        <f t="shared" si="434"/>
        <v>-226963.61006858177</v>
      </c>
      <c r="I1982" s="16">
        <f>SUMIFS('Filing Data'!$X:$X,'Filing Data'!$D:$D,'Benchmark Value'!$B1982)</f>
        <v>0</v>
      </c>
      <c r="J1982" s="16">
        <f t="shared" si="430"/>
        <v>154676843.22425225</v>
      </c>
      <c r="K1982" s="10">
        <f>SUM(I$11:I1981)</f>
        <v>341353848.0083822</v>
      </c>
      <c r="L1982" s="27">
        <f t="shared" si="427"/>
        <v>365</v>
      </c>
      <c r="M1982" s="7">
        <f t="shared" si="435"/>
        <v>423772.17321712949</v>
      </c>
      <c r="N1982" s="7">
        <f>IF(ISNA(VLOOKUP(B1982,'Distribution Data'!$G:$H,2,FALSE)),0,VLOOKUP(B1982,'Distribution Data'!$G:$H,2,FALSE))</f>
        <v>0</v>
      </c>
      <c r="O1982" s="16">
        <f>IF(ISNA(INDEX($C1981:$C$3618,MATCH(TRUE,INDEX($C1981:$C$3618&lt;&gt;$C1981,0),0))), O1981, INDEX($C1981:$C$3618,MATCH(TRUE,INDEX($C1981:$C$3618&lt;&gt;$C1981,0),0)))</f>
        <v>4895149830.6670656</v>
      </c>
      <c r="P1982" s="16">
        <f t="shared" si="439"/>
        <v>4795248813.7146769</v>
      </c>
      <c r="Q1982" s="27">
        <f t="shared" si="431"/>
        <v>32</v>
      </c>
      <c r="R1982" s="7">
        <f t="shared" si="436"/>
        <v>3121906.7797621489</v>
      </c>
      <c r="S1982" s="7">
        <f t="shared" si="428"/>
        <v>2471170.9964764379</v>
      </c>
      <c r="T1982" s="5">
        <f>VLOOKUP($B1982,'Benchmark Data'!$A:$B,2,FALSE)</f>
        <v>8.58</v>
      </c>
      <c r="U1982" s="12">
        <f t="shared" si="437"/>
        <v>0</v>
      </c>
      <c r="V1982" s="7">
        <f t="shared" si="438"/>
        <v>2525422159.6524415</v>
      </c>
    </row>
    <row r="1983" spans="1:22" x14ac:dyDescent="0.25">
      <c r="A1983" s="5">
        <f t="shared" si="429"/>
        <v>2009</v>
      </c>
      <c r="B1983" s="6">
        <f t="shared" si="432"/>
        <v>39923</v>
      </c>
      <c r="C1983" s="7">
        <f>MAX(SUMIFS('Filing Data'!$V:$V,'Filing Data'!$D:$D,'Benchmark Value'!$B1983),C1982)</f>
        <v>4795248813.7146769</v>
      </c>
      <c r="D1983" s="7">
        <f>SUMIFS('Filing Data'!$Z:$Z,'Filing Data'!$D:$D,'Benchmark Value'!$B1983)</f>
        <v>0</v>
      </c>
      <c r="E1983" s="16">
        <f t="shared" si="433"/>
        <v>-82841717.675032347</v>
      </c>
      <c r="F1983" s="10">
        <f>SUM(D$11:D1982)</f>
        <v>-222552136.95398432</v>
      </c>
      <c r="G1983" s="10">
        <f t="shared" si="426"/>
        <v>365</v>
      </c>
      <c r="H1983" s="7">
        <f t="shared" si="434"/>
        <v>-226963.61006858177</v>
      </c>
      <c r="I1983" s="16">
        <f>SUMIFS('Filing Data'!$X:$X,'Filing Data'!$D:$D,'Benchmark Value'!$B1983)</f>
        <v>0</v>
      </c>
      <c r="J1983" s="16">
        <f t="shared" si="430"/>
        <v>154676843.22425225</v>
      </c>
      <c r="K1983" s="10">
        <f>SUM(I$11:I1982)</f>
        <v>341353848.0083822</v>
      </c>
      <c r="L1983" s="27">
        <f t="shared" si="427"/>
        <v>365</v>
      </c>
      <c r="M1983" s="7">
        <f t="shared" si="435"/>
        <v>423772.17321712949</v>
      </c>
      <c r="N1983" s="7">
        <f>IF(ISNA(VLOOKUP(B1983,'Distribution Data'!$G:$H,2,FALSE)),0,VLOOKUP(B1983,'Distribution Data'!$G:$H,2,FALSE))</f>
        <v>0</v>
      </c>
      <c r="O1983" s="16">
        <f>IF(ISNA(INDEX($C1982:$C$3618,MATCH(TRUE,INDEX($C1982:$C$3618&lt;&gt;$C1982,0),0))), O1982, INDEX($C1982:$C$3618,MATCH(TRUE,INDEX($C1982:$C$3618&lt;&gt;$C1982,0),0)))</f>
        <v>4895149830.6670656</v>
      </c>
      <c r="P1983" s="16">
        <f t="shared" si="439"/>
        <v>4795248813.7146769</v>
      </c>
      <c r="Q1983" s="27">
        <f t="shared" si="431"/>
        <v>32</v>
      </c>
      <c r="R1983" s="7">
        <f t="shared" si="436"/>
        <v>3121906.7797621489</v>
      </c>
      <c r="S1983" s="7">
        <f t="shared" si="428"/>
        <v>2471170.9964764379</v>
      </c>
      <c r="T1983" s="5">
        <f>VLOOKUP($B1983,'Benchmark Data'!$A:$B,2,FALSE)</f>
        <v>7.64</v>
      </c>
      <c r="U1983" s="12">
        <f t="shared" si="437"/>
        <v>-0.11603631032144186</v>
      </c>
      <c r="V1983" s="7">
        <f t="shared" si="438"/>
        <v>2251215378.4259233</v>
      </c>
    </row>
    <row r="1984" spans="1:22" x14ac:dyDescent="0.25">
      <c r="A1984" s="5">
        <f t="shared" si="429"/>
        <v>2009</v>
      </c>
      <c r="B1984" s="6">
        <f t="shared" si="432"/>
        <v>39924</v>
      </c>
      <c r="C1984" s="7">
        <f>MAX(SUMIFS('Filing Data'!$V:$V,'Filing Data'!$D:$D,'Benchmark Value'!$B1984),C1983)</f>
        <v>4795248813.7146769</v>
      </c>
      <c r="D1984" s="7">
        <f>SUMIFS('Filing Data'!$Z:$Z,'Filing Data'!$D:$D,'Benchmark Value'!$B1984)</f>
        <v>0</v>
      </c>
      <c r="E1984" s="16">
        <f t="shared" si="433"/>
        <v>-82841717.675032347</v>
      </c>
      <c r="F1984" s="10">
        <f>SUM(D$11:D1983)</f>
        <v>-222552136.95398432</v>
      </c>
      <c r="G1984" s="10">
        <f t="shared" si="426"/>
        <v>365</v>
      </c>
      <c r="H1984" s="7">
        <f t="shared" si="434"/>
        <v>-226963.61006858177</v>
      </c>
      <c r="I1984" s="16">
        <f>SUMIFS('Filing Data'!$X:$X,'Filing Data'!$D:$D,'Benchmark Value'!$B1984)</f>
        <v>0</v>
      </c>
      <c r="J1984" s="16">
        <f t="shared" si="430"/>
        <v>154676843.22425225</v>
      </c>
      <c r="K1984" s="10">
        <f>SUM(I$11:I1983)</f>
        <v>341353848.0083822</v>
      </c>
      <c r="L1984" s="27">
        <f t="shared" si="427"/>
        <v>365</v>
      </c>
      <c r="M1984" s="7">
        <f t="shared" si="435"/>
        <v>423772.17321712949</v>
      </c>
      <c r="N1984" s="7">
        <f>IF(ISNA(VLOOKUP(B1984,'Distribution Data'!$G:$H,2,FALSE)),0,VLOOKUP(B1984,'Distribution Data'!$G:$H,2,FALSE))</f>
        <v>0</v>
      </c>
      <c r="O1984" s="16">
        <f>IF(ISNA(INDEX($C1983:$C$3618,MATCH(TRUE,INDEX($C1983:$C$3618&lt;&gt;$C1983,0),0))), O1983, INDEX($C1983:$C$3618,MATCH(TRUE,INDEX($C1983:$C$3618&lt;&gt;$C1983,0),0)))</f>
        <v>4895149830.6670656</v>
      </c>
      <c r="P1984" s="16">
        <f t="shared" si="439"/>
        <v>4795248813.7146769</v>
      </c>
      <c r="Q1984" s="27">
        <f t="shared" si="431"/>
        <v>32</v>
      </c>
      <c r="R1984" s="7">
        <f t="shared" si="436"/>
        <v>3121906.7797621489</v>
      </c>
      <c r="S1984" s="7">
        <f t="shared" si="428"/>
        <v>2471170.9964764379</v>
      </c>
      <c r="T1984" s="5">
        <f>VLOOKUP($B1984,'Benchmark Data'!$A:$B,2,FALSE)</f>
        <v>8.39</v>
      </c>
      <c r="U1984" s="12">
        <f t="shared" si="437"/>
        <v>9.3642917300685788E-2</v>
      </c>
      <c r="V1984" s="7">
        <f t="shared" si="438"/>
        <v>2474682823.4825368</v>
      </c>
    </row>
    <row r="1985" spans="1:22" x14ac:dyDescent="0.25">
      <c r="A1985" s="5">
        <f t="shared" si="429"/>
        <v>2009</v>
      </c>
      <c r="B1985" s="6">
        <f t="shared" si="432"/>
        <v>39925</v>
      </c>
      <c r="C1985" s="7">
        <f>MAX(SUMIFS('Filing Data'!$V:$V,'Filing Data'!$D:$D,'Benchmark Value'!$B1985),C1984)</f>
        <v>4795248813.7146769</v>
      </c>
      <c r="D1985" s="7">
        <f>SUMIFS('Filing Data'!$Z:$Z,'Filing Data'!$D:$D,'Benchmark Value'!$B1985)</f>
        <v>0</v>
      </c>
      <c r="E1985" s="16">
        <f t="shared" si="433"/>
        <v>-82841717.675032347</v>
      </c>
      <c r="F1985" s="10">
        <f>SUM(D$11:D1984)</f>
        <v>-222552136.95398432</v>
      </c>
      <c r="G1985" s="10">
        <f t="shared" si="426"/>
        <v>365</v>
      </c>
      <c r="H1985" s="7">
        <f t="shared" si="434"/>
        <v>-226963.61006858177</v>
      </c>
      <c r="I1985" s="16">
        <f>SUMIFS('Filing Data'!$X:$X,'Filing Data'!$D:$D,'Benchmark Value'!$B1985)</f>
        <v>0</v>
      </c>
      <c r="J1985" s="16">
        <f t="shared" si="430"/>
        <v>154676843.22425225</v>
      </c>
      <c r="K1985" s="10">
        <f>SUM(I$11:I1984)</f>
        <v>341353848.0083822</v>
      </c>
      <c r="L1985" s="27">
        <f t="shared" si="427"/>
        <v>365</v>
      </c>
      <c r="M1985" s="7">
        <f t="shared" si="435"/>
        <v>423772.17321712949</v>
      </c>
      <c r="N1985" s="7">
        <f>IF(ISNA(VLOOKUP(B1985,'Distribution Data'!$G:$H,2,FALSE)),0,VLOOKUP(B1985,'Distribution Data'!$G:$H,2,FALSE))</f>
        <v>0</v>
      </c>
      <c r="O1985" s="16">
        <f>IF(ISNA(INDEX($C1984:$C$3618,MATCH(TRUE,INDEX($C1984:$C$3618&lt;&gt;$C1984,0),0))), O1984, INDEX($C1984:$C$3618,MATCH(TRUE,INDEX($C1984:$C$3618&lt;&gt;$C1984,0),0)))</f>
        <v>4895149830.6670656</v>
      </c>
      <c r="P1985" s="16">
        <f t="shared" si="439"/>
        <v>4795248813.7146769</v>
      </c>
      <c r="Q1985" s="27">
        <f t="shared" si="431"/>
        <v>32</v>
      </c>
      <c r="R1985" s="7">
        <f t="shared" si="436"/>
        <v>3121906.7797621489</v>
      </c>
      <c r="S1985" s="7">
        <f t="shared" si="428"/>
        <v>2471170.9964764379</v>
      </c>
      <c r="T1985" s="5">
        <f>VLOOKUP($B1985,'Benchmark Data'!$A:$B,2,FALSE)</f>
        <v>8.0500000000000007</v>
      </c>
      <c r="U1985" s="12">
        <f t="shared" si="437"/>
        <v>-4.1368429048642776E-2</v>
      </c>
      <c r="V1985" s="7">
        <f t="shared" si="438"/>
        <v>2376868874.0995069</v>
      </c>
    </row>
    <row r="1986" spans="1:22" x14ac:dyDescent="0.25">
      <c r="A1986" s="5">
        <f t="shared" si="429"/>
        <v>2009</v>
      </c>
      <c r="B1986" s="6">
        <f t="shared" si="432"/>
        <v>39926</v>
      </c>
      <c r="C1986" s="7">
        <f>MAX(SUMIFS('Filing Data'!$V:$V,'Filing Data'!$D:$D,'Benchmark Value'!$B1986),C1985)</f>
        <v>4795248813.7146769</v>
      </c>
      <c r="D1986" s="7">
        <f>SUMIFS('Filing Data'!$Z:$Z,'Filing Data'!$D:$D,'Benchmark Value'!$B1986)</f>
        <v>0</v>
      </c>
      <c r="E1986" s="16">
        <f t="shared" si="433"/>
        <v>-82841717.675032347</v>
      </c>
      <c r="F1986" s="10">
        <f>SUM(D$11:D1985)</f>
        <v>-222552136.95398432</v>
      </c>
      <c r="G1986" s="10">
        <f t="shared" si="426"/>
        <v>365</v>
      </c>
      <c r="H1986" s="7">
        <f t="shared" si="434"/>
        <v>-226963.61006858177</v>
      </c>
      <c r="I1986" s="16">
        <f>SUMIFS('Filing Data'!$X:$X,'Filing Data'!$D:$D,'Benchmark Value'!$B1986)</f>
        <v>0</v>
      </c>
      <c r="J1986" s="16">
        <f t="shared" si="430"/>
        <v>154676843.22425225</v>
      </c>
      <c r="K1986" s="10">
        <f>SUM(I$11:I1985)</f>
        <v>341353848.0083822</v>
      </c>
      <c r="L1986" s="27">
        <f t="shared" si="427"/>
        <v>365</v>
      </c>
      <c r="M1986" s="7">
        <f t="shared" si="435"/>
        <v>423772.17321712949</v>
      </c>
      <c r="N1986" s="7">
        <f>IF(ISNA(VLOOKUP(B1986,'Distribution Data'!$G:$H,2,FALSE)),0,VLOOKUP(B1986,'Distribution Data'!$G:$H,2,FALSE))</f>
        <v>0</v>
      </c>
      <c r="O1986" s="16">
        <f>IF(ISNA(INDEX($C1985:$C$3618,MATCH(TRUE,INDEX($C1985:$C$3618&lt;&gt;$C1985,0),0))), O1985, INDEX($C1985:$C$3618,MATCH(TRUE,INDEX($C1985:$C$3618&lt;&gt;$C1985,0),0)))</f>
        <v>4895149830.6670656</v>
      </c>
      <c r="P1986" s="16">
        <f t="shared" si="439"/>
        <v>4795248813.7146769</v>
      </c>
      <c r="Q1986" s="27">
        <f t="shared" si="431"/>
        <v>32</v>
      </c>
      <c r="R1986" s="7">
        <f t="shared" si="436"/>
        <v>3121906.7797621489</v>
      </c>
      <c r="S1986" s="7">
        <f t="shared" si="428"/>
        <v>2471170.9964764379</v>
      </c>
      <c r="T1986" s="5">
        <f>VLOOKUP($B1986,'Benchmark Data'!$A:$B,2,FALSE)</f>
        <v>8.42</v>
      </c>
      <c r="U1986" s="12">
        <f t="shared" si="437"/>
        <v>4.4937736823763161E-2</v>
      </c>
      <c r="V1986" s="7">
        <f t="shared" si="438"/>
        <v>2488587434.3403082</v>
      </c>
    </row>
    <row r="1987" spans="1:22" x14ac:dyDescent="0.25">
      <c r="A1987" s="5">
        <f t="shared" si="429"/>
        <v>2009</v>
      </c>
      <c r="B1987" s="6">
        <f t="shared" si="432"/>
        <v>39927</v>
      </c>
      <c r="C1987" s="7">
        <f>MAX(SUMIFS('Filing Data'!$V:$V,'Filing Data'!$D:$D,'Benchmark Value'!$B1987),C1986)</f>
        <v>4895149830.6670656</v>
      </c>
      <c r="D1987" s="7">
        <f>SUMIFS('Filing Data'!$Z:$Z,'Filing Data'!$D:$D,'Benchmark Value'!$B1987)</f>
        <v>0</v>
      </c>
      <c r="E1987" s="16">
        <f t="shared" si="433"/>
        <v>-82841717.675032347</v>
      </c>
      <c r="F1987" s="10">
        <f>SUM(D$11:D1986)</f>
        <v>-222552136.95398432</v>
      </c>
      <c r="G1987" s="10">
        <f t="shared" si="426"/>
        <v>365</v>
      </c>
      <c r="H1987" s="7">
        <f t="shared" si="434"/>
        <v>-226963.61006858177</v>
      </c>
      <c r="I1987" s="16">
        <f>SUMIFS('Filing Data'!$X:$X,'Filing Data'!$D:$D,'Benchmark Value'!$B1987)</f>
        <v>0</v>
      </c>
      <c r="J1987" s="16">
        <f t="shared" si="430"/>
        <v>154676843.22425225</v>
      </c>
      <c r="K1987" s="10">
        <f>SUM(I$11:I1986)</f>
        <v>341353848.0083822</v>
      </c>
      <c r="L1987" s="27">
        <f t="shared" si="427"/>
        <v>365</v>
      </c>
      <c r="M1987" s="7">
        <f t="shared" si="435"/>
        <v>423772.17321712949</v>
      </c>
      <c r="N1987" s="7">
        <f>IF(ISNA(VLOOKUP(B1987,'Distribution Data'!$G:$H,2,FALSE)),0,VLOOKUP(B1987,'Distribution Data'!$G:$H,2,FALSE))</f>
        <v>0</v>
      </c>
      <c r="O1987" s="16">
        <f>IF(ISNA(INDEX($C1986:$C$3618,MATCH(TRUE,INDEX($C1986:$C$3618&lt;&gt;$C1986,0),0))), O1986, INDEX($C1986:$C$3618,MATCH(TRUE,INDEX($C1986:$C$3618&lt;&gt;$C1986,0),0)))</f>
        <v>4895149830.6670656</v>
      </c>
      <c r="P1987" s="16">
        <f t="shared" si="439"/>
        <v>4795248813.7146769</v>
      </c>
      <c r="Q1987" s="27">
        <f t="shared" si="431"/>
        <v>32</v>
      </c>
      <c r="R1987" s="7">
        <f t="shared" si="436"/>
        <v>3121906.7797621489</v>
      </c>
      <c r="S1987" s="7">
        <f t="shared" si="428"/>
        <v>2471170.9964764379</v>
      </c>
      <c r="T1987" s="5">
        <f>VLOOKUP($B1987,'Benchmark Data'!$A:$B,2,FALSE)</f>
        <v>8.8800000000000008</v>
      </c>
      <c r="U1987" s="12">
        <f t="shared" si="437"/>
        <v>5.3191728749843507E-2</v>
      </c>
      <c r="V1987" s="7">
        <f t="shared" si="438"/>
        <v>2627014688.4480133</v>
      </c>
    </row>
    <row r="1988" spans="1:22" x14ac:dyDescent="0.25">
      <c r="A1988" s="5">
        <f t="shared" si="429"/>
        <v>2009</v>
      </c>
      <c r="B1988" s="6">
        <f t="shared" si="432"/>
        <v>39928</v>
      </c>
      <c r="C1988" s="7">
        <f>MAX(SUMIFS('Filing Data'!$V:$V,'Filing Data'!$D:$D,'Benchmark Value'!$B1988),C1987)</f>
        <v>4895149830.6670656</v>
      </c>
      <c r="D1988" s="7">
        <f>SUMIFS('Filing Data'!$Z:$Z,'Filing Data'!$D:$D,'Benchmark Value'!$B1988)</f>
        <v>0</v>
      </c>
      <c r="E1988" s="16">
        <f t="shared" si="433"/>
        <v>-82841717.675032347</v>
      </c>
      <c r="F1988" s="10">
        <f>SUM(D$11:D1987)</f>
        <v>-222552136.95398432</v>
      </c>
      <c r="G1988" s="10">
        <f t="shared" si="426"/>
        <v>365</v>
      </c>
      <c r="H1988" s="7">
        <f t="shared" si="434"/>
        <v>-226963.61006858177</v>
      </c>
      <c r="I1988" s="16">
        <f>SUMIFS('Filing Data'!$X:$X,'Filing Data'!$D:$D,'Benchmark Value'!$B1988)</f>
        <v>0</v>
      </c>
      <c r="J1988" s="16">
        <f t="shared" si="430"/>
        <v>154676843.22425225</v>
      </c>
      <c r="K1988" s="10">
        <f>SUM(I$11:I1987)</f>
        <v>341353848.0083822</v>
      </c>
      <c r="L1988" s="27">
        <f t="shared" si="427"/>
        <v>365</v>
      </c>
      <c r="M1988" s="7">
        <f t="shared" si="435"/>
        <v>423772.17321712949</v>
      </c>
      <c r="N1988" s="7">
        <f>IF(ISNA(VLOOKUP(B1988,'Distribution Data'!$G:$H,2,FALSE)),0,VLOOKUP(B1988,'Distribution Data'!$G:$H,2,FALSE))</f>
        <v>0</v>
      </c>
      <c r="O1988" s="16">
        <f>IF(ISNA(INDEX($C1987:$C$3618,MATCH(TRUE,INDEX($C1987:$C$3618&lt;&gt;$C1987,0),0))), O1987, INDEX($C1987:$C$3618,MATCH(TRUE,INDEX($C1987:$C$3618&lt;&gt;$C1987,0),0)))</f>
        <v>5194852881.5242329</v>
      </c>
      <c r="P1988" s="16">
        <f t="shared" si="439"/>
        <v>4895149830.6670656</v>
      </c>
      <c r="Q1988" s="27">
        <f t="shared" si="431"/>
        <v>200</v>
      </c>
      <c r="R1988" s="7">
        <f t="shared" si="436"/>
        <v>1498515.2542858361</v>
      </c>
      <c r="S1988" s="7">
        <f t="shared" si="428"/>
        <v>847779.47100012493</v>
      </c>
      <c r="T1988" s="5">
        <f>VLOOKUP($B1988,'Benchmark Data'!$A:$B,2,FALSE)</f>
        <v>8.8800000000000008</v>
      </c>
      <c r="U1988" s="12">
        <f t="shared" si="437"/>
        <v>0</v>
      </c>
      <c r="V1988" s="7">
        <f t="shared" si="438"/>
        <v>2627862467.9190135</v>
      </c>
    </row>
    <row r="1989" spans="1:22" x14ac:dyDescent="0.25">
      <c r="A1989" s="5">
        <f t="shared" si="429"/>
        <v>2009</v>
      </c>
      <c r="B1989" s="6">
        <f t="shared" si="432"/>
        <v>39929</v>
      </c>
      <c r="C1989" s="7">
        <f>MAX(SUMIFS('Filing Data'!$V:$V,'Filing Data'!$D:$D,'Benchmark Value'!$B1989),C1988)</f>
        <v>4895149830.6670656</v>
      </c>
      <c r="D1989" s="7">
        <f>SUMIFS('Filing Data'!$Z:$Z,'Filing Data'!$D:$D,'Benchmark Value'!$B1989)</f>
        <v>0</v>
      </c>
      <c r="E1989" s="16">
        <f t="shared" si="433"/>
        <v>-82841717.675032347</v>
      </c>
      <c r="F1989" s="10">
        <f>SUM(D$11:D1988)</f>
        <v>-222552136.95398432</v>
      </c>
      <c r="G1989" s="10">
        <f t="shared" si="426"/>
        <v>365</v>
      </c>
      <c r="H1989" s="7">
        <f t="shared" si="434"/>
        <v>-226963.61006858177</v>
      </c>
      <c r="I1989" s="16">
        <f>SUMIFS('Filing Data'!$X:$X,'Filing Data'!$D:$D,'Benchmark Value'!$B1989)</f>
        <v>0</v>
      </c>
      <c r="J1989" s="16">
        <f t="shared" si="430"/>
        <v>154676843.22425225</v>
      </c>
      <c r="K1989" s="10">
        <f>SUM(I$11:I1988)</f>
        <v>341353848.0083822</v>
      </c>
      <c r="L1989" s="27">
        <f t="shared" si="427"/>
        <v>365</v>
      </c>
      <c r="M1989" s="7">
        <f t="shared" si="435"/>
        <v>423772.17321712949</v>
      </c>
      <c r="N1989" s="7">
        <f>IF(ISNA(VLOOKUP(B1989,'Distribution Data'!$G:$H,2,FALSE)),0,VLOOKUP(B1989,'Distribution Data'!$G:$H,2,FALSE))</f>
        <v>0</v>
      </c>
      <c r="O1989" s="16">
        <f>IF(ISNA(INDEX($C1988:$C$3618,MATCH(TRUE,INDEX($C1988:$C$3618&lt;&gt;$C1988,0),0))), O1988, INDEX($C1988:$C$3618,MATCH(TRUE,INDEX($C1988:$C$3618&lt;&gt;$C1988,0),0)))</f>
        <v>5194852881.5242329</v>
      </c>
      <c r="P1989" s="16">
        <f t="shared" si="439"/>
        <v>4895149830.6670656</v>
      </c>
      <c r="Q1989" s="27">
        <f t="shared" si="431"/>
        <v>200</v>
      </c>
      <c r="R1989" s="7">
        <f t="shared" si="436"/>
        <v>1498515.2542858361</v>
      </c>
      <c r="S1989" s="7">
        <f t="shared" si="428"/>
        <v>847779.47100012493</v>
      </c>
      <c r="T1989" s="5">
        <f>VLOOKUP($B1989,'Benchmark Data'!$A:$B,2,FALSE)</f>
        <v>8.8800000000000008</v>
      </c>
      <c r="U1989" s="12">
        <f t="shared" si="437"/>
        <v>0</v>
      </c>
      <c r="V1989" s="7">
        <f t="shared" si="438"/>
        <v>2628710247.3900137</v>
      </c>
    </row>
    <row r="1990" spans="1:22" x14ac:dyDescent="0.25">
      <c r="A1990" s="5">
        <f t="shared" si="429"/>
        <v>2009</v>
      </c>
      <c r="B1990" s="6">
        <f t="shared" si="432"/>
        <v>39930</v>
      </c>
      <c r="C1990" s="7">
        <f>MAX(SUMIFS('Filing Data'!$V:$V,'Filing Data'!$D:$D,'Benchmark Value'!$B1990),C1989)</f>
        <v>4895149830.6670656</v>
      </c>
      <c r="D1990" s="7">
        <f>SUMIFS('Filing Data'!$Z:$Z,'Filing Data'!$D:$D,'Benchmark Value'!$B1990)</f>
        <v>0</v>
      </c>
      <c r="E1990" s="16">
        <f t="shared" si="433"/>
        <v>-82841717.675032347</v>
      </c>
      <c r="F1990" s="10">
        <f>SUM(D$11:D1989)</f>
        <v>-222552136.95398432</v>
      </c>
      <c r="G1990" s="10">
        <f t="shared" si="426"/>
        <v>365</v>
      </c>
      <c r="H1990" s="7">
        <f t="shared" si="434"/>
        <v>-226963.61006858177</v>
      </c>
      <c r="I1990" s="16">
        <f>SUMIFS('Filing Data'!$X:$X,'Filing Data'!$D:$D,'Benchmark Value'!$B1990)</f>
        <v>0</v>
      </c>
      <c r="J1990" s="16">
        <f t="shared" si="430"/>
        <v>154676843.22425225</v>
      </c>
      <c r="K1990" s="10">
        <f>SUM(I$11:I1989)</f>
        <v>341353848.0083822</v>
      </c>
      <c r="L1990" s="27">
        <f t="shared" si="427"/>
        <v>365</v>
      </c>
      <c r="M1990" s="7">
        <f t="shared" si="435"/>
        <v>423772.17321712949</v>
      </c>
      <c r="N1990" s="7">
        <f>IF(ISNA(VLOOKUP(B1990,'Distribution Data'!$G:$H,2,FALSE)),0,VLOOKUP(B1990,'Distribution Data'!$G:$H,2,FALSE))</f>
        <v>0</v>
      </c>
      <c r="O1990" s="16">
        <f>IF(ISNA(INDEX($C1989:$C$3618,MATCH(TRUE,INDEX($C1989:$C$3618&lt;&gt;$C1989,0),0))), O1989, INDEX($C1989:$C$3618,MATCH(TRUE,INDEX($C1989:$C$3618&lt;&gt;$C1989,0),0)))</f>
        <v>5194852881.5242329</v>
      </c>
      <c r="P1990" s="16">
        <f t="shared" si="439"/>
        <v>4895149830.6670656</v>
      </c>
      <c r="Q1990" s="27">
        <f t="shared" si="431"/>
        <v>200</v>
      </c>
      <c r="R1990" s="7">
        <f t="shared" si="436"/>
        <v>1498515.2542858361</v>
      </c>
      <c r="S1990" s="7">
        <f t="shared" si="428"/>
        <v>847779.47100012493</v>
      </c>
      <c r="T1990" s="5">
        <f>VLOOKUP($B1990,'Benchmark Data'!$A:$B,2,FALSE)</f>
        <v>8.2799999999999994</v>
      </c>
      <c r="U1990" s="12">
        <f t="shared" si="437"/>
        <v>-6.9958588606910579E-2</v>
      </c>
      <c r="V1990" s="7">
        <f t="shared" si="438"/>
        <v>2451942469.6049314</v>
      </c>
    </row>
    <row r="1991" spans="1:22" x14ac:dyDescent="0.25">
      <c r="A1991" s="5">
        <f t="shared" si="429"/>
        <v>2009</v>
      </c>
      <c r="B1991" s="6">
        <f t="shared" si="432"/>
        <v>39931</v>
      </c>
      <c r="C1991" s="7">
        <f>MAX(SUMIFS('Filing Data'!$V:$V,'Filing Data'!$D:$D,'Benchmark Value'!$B1991),C1990)</f>
        <v>4895149830.6670656</v>
      </c>
      <c r="D1991" s="7">
        <f>SUMIFS('Filing Data'!$Z:$Z,'Filing Data'!$D:$D,'Benchmark Value'!$B1991)</f>
        <v>0</v>
      </c>
      <c r="E1991" s="16">
        <f t="shared" si="433"/>
        <v>-82841717.675032347</v>
      </c>
      <c r="F1991" s="10">
        <f>SUM(D$11:D1990)</f>
        <v>-222552136.95398432</v>
      </c>
      <c r="G1991" s="10">
        <f t="shared" si="426"/>
        <v>365</v>
      </c>
      <c r="H1991" s="7">
        <f t="shared" si="434"/>
        <v>-226963.61006858177</v>
      </c>
      <c r="I1991" s="16">
        <f>SUMIFS('Filing Data'!$X:$X,'Filing Data'!$D:$D,'Benchmark Value'!$B1991)</f>
        <v>0</v>
      </c>
      <c r="J1991" s="16">
        <f t="shared" si="430"/>
        <v>154676843.22425225</v>
      </c>
      <c r="K1991" s="10">
        <f>SUM(I$11:I1990)</f>
        <v>341353848.0083822</v>
      </c>
      <c r="L1991" s="27">
        <f t="shared" si="427"/>
        <v>365</v>
      </c>
      <c r="M1991" s="7">
        <f t="shared" si="435"/>
        <v>423772.17321712949</v>
      </c>
      <c r="N1991" s="7">
        <f>IF(ISNA(VLOOKUP(B1991,'Distribution Data'!$G:$H,2,FALSE)),0,VLOOKUP(B1991,'Distribution Data'!$G:$H,2,FALSE))</f>
        <v>0</v>
      </c>
      <c r="O1991" s="16">
        <f>IF(ISNA(INDEX($C1990:$C$3618,MATCH(TRUE,INDEX($C1990:$C$3618&lt;&gt;$C1990,0),0))), O1990, INDEX($C1990:$C$3618,MATCH(TRUE,INDEX($C1990:$C$3618&lt;&gt;$C1990,0),0)))</f>
        <v>5194852881.5242329</v>
      </c>
      <c r="P1991" s="16">
        <f t="shared" si="439"/>
        <v>4895149830.6670656</v>
      </c>
      <c r="Q1991" s="27">
        <f t="shared" si="431"/>
        <v>200</v>
      </c>
      <c r="R1991" s="7">
        <f t="shared" si="436"/>
        <v>1498515.2542858361</v>
      </c>
      <c r="S1991" s="7">
        <f t="shared" si="428"/>
        <v>847779.47100012493</v>
      </c>
      <c r="T1991" s="5">
        <f>VLOOKUP($B1991,'Benchmark Data'!$A:$B,2,FALSE)</f>
        <v>8.4</v>
      </c>
      <c r="U1991" s="12">
        <f t="shared" si="437"/>
        <v>1.4388737452099671E-2</v>
      </c>
      <c r="V1991" s="7">
        <f t="shared" si="438"/>
        <v>2488325647.1861482</v>
      </c>
    </row>
    <row r="1992" spans="1:22" x14ac:dyDescent="0.25">
      <c r="A1992" s="5">
        <f t="shared" si="429"/>
        <v>2009</v>
      </c>
      <c r="B1992" s="6">
        <f t="shared" si="432"/>
        <v>39932</v>
      </c>
      <c r="C1992" s="7">
        <f>MAX(SUMIFS('Filing Data'!$V:$V,'Filing Data'!$D:$D,'Benchmark Value'!$B1992),C1991)</f>
        <v>4895149830.6670656</v>
      </c>
      <c r="D1992" s="7">
        <f>SUMIFS('Filing Data'!$Z:$Z,'Filing Data'!$D:$D,'Benchmark Value'!$B1992)</f>
        <v>0</v>
      </c>
      <c r="E1992" s="16">
        <f t="shared" si="433"/>
        <v>-82841717.675032347</v>
      </c>
      <c r="F1992" s="10">
        <f>SUM(D$11:D1991)</f>
        <v>-222552136.95398432</v>
      </c>
      <c r="G1992" s="10">
        <f t="shared" si="426"/>
        <v>365</v>
      </c>
      <c r="H1992" s="7">
        <f t="shared" si="434"/>
        <v>-226963.61006858177</v>
      </c>
      <c r="I1992" s="16">
        <f>SUMIFS('Filing Data'!$X:$X,'Filing Data'!$D:$D,'Benchmark Value'!$B1992)</f>
        <v>0</v>
      </c>
      <c r="J1992" s="16">
        <f t="shared" si="430"/>
        <v>154676843.22425225</v>
      </c>
      <c r="K1992" s="10">
        <f>SUM(I$11:I1991)</f>
        <v>341353848.0083822</v>
      </c>
      <c r="L1992" s="27">
        <f t="shared" si="427"/>
        <v>365</v>
      </c>
      <c r="M1992" s="7">
        <f t="shared" si="435"/>
        <v>423772.17321712949</v>
      </c>
      <c r="N1992" s="7">
        <f>IF(ISNA(VLOOKUP(B1992,'Distribution Data'!$G:$H,2,FALSE)),0,VLOOKUP(B1992,'Distribution Data'!$G:$H,2,FALSE))</f>
        <v>0</v>
      </c>
      <c r="O1992" s="16">
        <f>IF(ISNA(INDEX($C1991:$C$3618,MATCH(TRUE,INDEX($C1991:$C$3618&lt;&gt;$C1991,0),0))), O1991, INDEX($C1991:$C$3618,MATCH(TRUE,INDEX($C1991:$C$3618&lt;&gt;$C1991,0),0)))</f>
        <v>5194852881.5242329</v>
      </c>
      <c r="P1992" s="16">
        <f t="shared" si="439"/>
        <v>4895149830.6670656</v>
      </c>
      <c r="Q1992" s="27">
        <f t="shared" si="431"/>
        <v>200</v>
      </c>
      <c r="R1992" s="7">
        <f t="shared" si="436"/>
        <v>1498515.2542858361</v>
      </c>
      <c r="S1992" s="7">
        <f t="shared" si="428"/>
        <v>847779.47100012493</v>
      </c>
      <c r="T1992" s="5">
        <f>VLOOKUP($B1992,'Benchmark Data'!$A:$B,2,FALSE)</f>
        <v>8.77</v>
      </c>
      <c r="U1992" s="12">
        <f t="shared" si="437"/>
        <v>4.3105100534823589E-2</v>
      </c>
      <c r="V1992" s="7">
        <f t="shared" si="438"/>
        <v>2598778246.8308234</v>
      </c>
    </row>
    <row r="1993" spans="1:22" x14ac:dyDescent="0.25">
      <c r="A1993" s="5">
        <f t="shared" si="429"/>
        <v>2009</v>
      </c>
      <c r="B1993" s="6">
        <f t="shared" si="432"/>
        <v>39933</v>
      </c>
      <c r="C1993" s="7">
        <f>MAX(SUMIFS('Filing Data'!$V:$V,'Filing Data'!$D:$D,'Benchmark Value'!$B1993),C1992)</f>
        <v>4895149830.6670656</v>
      </c>
      <c r="D1993" s="7">
        <f>SUMIFS('Filing Data'!$Z:$Z,'Filing Data'!$D:$D,'Benchmark Value'!$B1993)</f>
        <v>0</v>
      </c>
      <c r="E1993" s="16">
        <f t="shared" si="433"/>
        <v>-82841717.675032347</v>
      </c>
      <c r="F1993" s="10">
        <f>SUM(D$11:D1992)</f>
        <v>-222552136.95398432</v>
      </c>
      <c r="G1993" s="10">
        <f t="shared" si="426"/>
        <v>365</v>
      </c>
      <c r="H1993" s="7">
        <f t="shared" si="434"/>
        <v>-226963.61006858177</v>
      </c>
      <c r="I1993" s="16">
        <f>SUMIFS('Filing Data'!$X:$X,'Filing Data'!$D:$D,'Benchmark Value'!$B1993)</f>
        <v>0</v>
      </c>
      <c r="J1993" s="16">
        <f t="shared" si="430"/>
        <v>154676843.22425225</v>
      </c>
      <c r="K1993" s="10">
        <f>SUM(I$11:I1992)</f>
        <v>341353848.0083822</v>
      </c>
      <c r="L1993" s="27">
        <f t="shared" si="427"/>
        <v>365</v>
      </c>
      <c r="M1993" s="7">
        <f t="shared" si="435"/>
        <v>423772.17321712949</v>
      </c>
      <c r="N1993" s="7">
        <f>IF(ISNA(VLOOKUP(B1993,'Distribution Data'!$G:$H,2,FALSE)),0,VLOOKUP(B1993,'Distribution Data'!$G:$H,2,FALSE))</f>
        <v>0</v>
      </c>
      <c r="O1993" s="16">
        <f>IF(ISNA(INDEX($C1992:$C$3618,MATCH(TRUE,INDEX($C1992:$C$3618&lt;&gt;$C1992,0),0))), O1992, INDEX($C1992:$C$3618,MATCH(TRUE,INDEX($C1992:$C$3618&lt;&gt;$C1992,0),0)))</f>
        <v>5194852881.5242329</v>
      </c>
      <c r="P1993" s="16">
        <f t="shared" si="439"/>
        <v>4895149830.6670656</v>
      </c>
      <c r="Q1993" s="27">
        <f t="shared" si="431"/>
        <v>200</v>
      </c>
      <c r="R1993" s="7">
        <f t="shared" si="436"/>
        <v>1498515.2542858361</v>
      </c>
      <c r="S1993" s="7">
        <f t="shared" si="428"/>
        <v>847779.47100012493</v>
      </c>
      <c r="T1993" s="5">
        <f>VLOOKUP($B1993,'Benchmark Data'!$A:$B,2,FALSE)</f>
        <v>8.7799999999999994</v>
      </c>
      <c r="U1993" s="12">
        <f t="shared" si="437"/>
        <v>1.1396012629335743E-3</v>
      </c>
      <c r="V1993" s="7">
        <f t="shared" si="438"/>
        <v>2602589285.4202166</v>
      </c>
    </row>
    <row r="1994" spans="1:22" x14ac:dyDescent="0.25">
      <c r="A1994" s="5">
        <f t="shared" si="429"/>
        <v>2009</v>
      </c>
      <c r="B1994" s="6">
        <f t="shared" si="432"/>
        <v>39934</v>
      </c>
      <c r="C1994" s="7">
        <f>MAX(SUMIFS('Filing Data'!$V:$V,'Filing Data'!$D:$D,'Benchmark Value'!$B1994),C1993)</f>
        <v>4895149830.6670656</v>
      </c>
      <c r="D1994" s="7">
        <f>SUMIFS('Filing Data'!$Z:$Z,'Filing Data'!$D:$D,'Benchmark Value'!$B1994)</f>
        <v>0</v>
      </c>
      <c r="E1994" s="16">
        <f t="shared" si="433"/>
        <v>-82841717.675032347</v>
      </c>
      <c r="F1994" s="10">
        <f>SUM(D$11:D1993)</f>
        <v>-222552136.95398432</v>
      </c>
      <c r="G1994" s="10">
        <f t="shared" si="426"/>
        <v>365</v>
      </c>
      <c r="H1994" s="7">
        <f t="shared" si="434"/>
        <v>-226963.61006858177</v>
      </c>
      <c r="I1994" s="16">
        <f>SUMIFS('Filing Data'!$X:$X,'Filing Data'!$D:$D,'Benchmark Value'!$B1994)</f>
        <v>0</v>
      </c>
      <c r="J1994" s="16">
        <f t="shared" si="430"/>
        <v>154676843.22425225</v>
      </c>
      <c r="K1994" s="10">
        <f>SUM(I$11:I1993)</f>
        <v>341353848.0083822</v>
      </c>
      <c r="L1994" s="27">
        <f t="shared" si="427"/>
        <v>365</v>
      </c>
      <c r="M1994" s="7">
        <f t="shared" si="435"/>
        <v>423772.17321712949</v>
      </c>
      <c r="N1994" s="7">
        <f>IF(ISNA(VLOOKUP(B1994,'Distribution Data'!$G:$H,2,FALSE)),0,VLOOKUP(B1994,'Distribution Data'!$G:$H,2,FALSE))</f>
        <v>0</v>
      </c>
      <c r="O1994" s="16">
        <f>IF(ISNA(INDEX($C1993:$C$3618,MATCH(TRUE,INDEX($C1993:$C$3618&lt;&gt;$C1993,0),0))), O1993, INDEX($C1993:$C$3618,MATCH(TRUE,INDEX($C1993:$C$3618&lt;&gt;$C1993,0),0)))</f>
        <v>5194852881.5242329</v>
      </c>
      <c r="P1994" s="16">
        <f t="shared" si="439"/>
        <v>4895149830.6670656</v>
      </c>
      <c r="Q1994" s="27">
        <f t="shared" si="431"/>
        <v>200</v>
      </c>
      <c r="R1994" s="7">
        <f t="shared" si="436"/>
        <v>1498515.2542858361</v>
      </c>
      <c r="S1994" s="7">
        <f t="shared" si="428"/>
        <v>847779.47100012493</v>
      </c>
      <c r="T1994" s="5">
        <f>VLOOKUP($B1994,'Benchmark Data'!$A:$B,2,FALSE)</f>
        <v>8.41</v>
      </c>
      <c r="U1994" s="12">
        <f t="shared" si="437"/>
        <v>-4.3054933662168504E-2</v>
      </c>
      <c r="V1994" s="7">
        <f t="shared" si="438"/>
        <v>2493760751.0409346</v>
      </c>
    </row>
    <row r="1995" spans="1:22" x14ac:dyDescent="0.25">
      <c r="A1995" s="5">
        <f t="shared" si="429"/>
        <v>2009</v>
      </c>
      <c r="B1995" s="6">
        <f t="shared" si="432"/>
        <v>39935</v>
      </c>
      <c r="C1995" s="7">
        <f>MAX(SUMIFS('Filing Data'!$V:$V,'Filing Data'!$D:$D,'Benchmark Value'!$B1995),C1994)</f>
        <v>4895149830.6670656</v>
      </c>
      <c r="D1995" s="7">
        <f>SUMIFS('Filing Data'!$Z:$Z,'Filing Data'!$D:$D,'Benchmark Value'!$B1995)</f>
        <v>0</v>
      </c>
      <c r="E1995" s="16">
        <f t="shared" si="433"/>
        <v>-82841717.675032347</v>
      </c>
      <c r="F1995" s="10">
        <f>SUM(D$11:D1994)</f>
        <v>-222552136.95398432</v>
      </c>
      <c r="G1995" s="10">
        <f t="shared" ref="G1995:G2058" si="440">COUNTIFS(F$11:F$3618,F1995,A$11:A$3618,YEAR(B1995))</f>
        <v>365</v>
      </c>
      <c r="H1995" s="7">
        <f t="shared" si="434"/>
        <v>-226963.61006858177</v>
      </c>
      <c r="I1995" s="16">
        <f>SUMIFS('Filing Data'!$X:$X,'Filing Data'!$D:$D,'Benchmark Value'!$B1995)</f>
        <v>0</v>
      </c>
      <c r="J1995" s="16">
        <f t="shared" si="430"/>
        <v>154676843.22425225</v>
      </c>
      <c r="K1995" s="10">
        <f>SUM(I$11:I1994)</f>
        <v>341353848.0083822</v>
      </c>
      <c r="L1995" s="27">
        <f t="shared" ref="L1995:L2058" si="441">COUNTIFS(K$11:K$3618,K1995,A$11:A$3618,YEAR(B1995))</f>
        <v>365</v>
      </c>
      <c r="M1995" s="7">
        <f t="shared" si="435"/>
        <v>423772.17321712949</v>
      </c>
      <c r="N1995" s="7">
        <f>IF(ISNA(VLOOKUP(B1995,'Distribution Data'!$G:$H,2,FALSE)),0,VLOOKUP(B1995,'Distribution Data'!$G:$H,2,FALSE))</f>
        <v>0</v>
      </c>
      <c r="O1995" s="16">
        <f>IF(ISNA(INDEX($C1994:$C$3618,MATCH(TRUE,INDEX($C1994:$C$3618&lt;&gt;$C1994,0),0))), O1994, INDEX($C1994:$C$3618,MATCH(TRUE,INDEX($C1994:$C$3618&lt;&gt;$C1994,0),0)))</f>
        <v>5194852881.5242329</v>
      </c>
      <c r="P1995" s="16">
        <f t="shared" si="439"/>
        <v>4895149830.6670656</v>
      </c>
      <c r="Q1995" s="27">
        <f t="shared" si="431"/>
        <v>200</v>
      </c>
      <c r="R1995" s="7">
        <f t="shared" si="436"/>
        <v>1498515.2542858361</v>
      </c>
      <c r="S1995" s="7">
        <f t="shared" ref="S1995:S2058" si="442">IF(AND($E$3&lt;&gt;"Y",$E$4&lt;&gt;"Y"),R1995-N1995+H1995, IF(AND($E$3="Y",$E$4="Y"), R1995-N1995-M1995, IF($E$4="Y", R1995-N1995-M1995+H1995, IF($E$3="Y", R1995-N1995, R1995-N1995))))</f>
        <v>847779.47100012493</v>
      </c>
      <c r="T1995" s="5">
        <f>VLOOKUP($B1995,'Benchmark Data'!$A:$B,2,FALSE)</f>
        <v>8.41</v>
      </c>
      <c r="U1995" s="12">
        <f t="shared" si="437"/>
        <v>0</v>
      </c>
      <c r="V1995" s="7">
        <f t="shared" si="438"/>
        <v>2494608530.5119348</v>
      </c>
    </row>
    <row r="1996" spans="1:22" x14ac:dyDescent="0.25">
      <c r="A1996" s="5">
        <f t="shared" ref="A1996:A2059" si="443">YEAR(B1996)</f>
        <v>2009</v>
      </c>
      <c r="B1996" s="6">
        <f t="shared" si="432"/>
        <v>39936</v>
      </c>
      <c r="C1996" s="7">
        <f>MAX(SUMIFS('Filing Data'!$V:$V,'Filing Data'!$D:$D,'Benchmark Value'!$B1996),C1995)</f>
        <v>4895149830.6670656</v>
      </c>
      <c r="D1996" s="7">
        <f>SUMIFS('Filing Data'!$Z:$Z,'Filing Data'!$D:$D,'Benchmark Value'!$B1996)</f>
        <v>0</v>
      </c>
      <c r="E1996" s="16">
        <f t="shared" si="433"/>
        <v>-82841717.675032347</v>
      </c>
      <c r="F1996" s="10">
        <f>SUM(D$11:D1995)</f>
        <v>-222552136.95398432</v>
      </c>
      <c r="G1996" s="10">
        <f t="shared" si="440"/>
        <v>365</v>
      </c>
      <c r="H1996" s="7">
        <f t="shared" si="434"/>
        <v>-226963.61006858177</v>
      </c>
      <c r="I1996" s="16">
        <f>SUMIFS('Filing Data'!$X:$X,'Filing Data'!$D:$D,'Benchmark Value'!$B1996)</f>
        <v>0</v>
      </c>
      <c r="J1996" s="16">
        <f t="shared" ref="J1996:J2059" si="444">IF(I1996&lt;&gt;0,J1995,IF(ISNA(INDEX($I1996:$I2360,MATCH(TRUE,INDEX($I1996:$I2360&lt;&gt;$I1996,0),0))),0,INDEX($I1996:$I2360,MATCH(TRUE,INDEX($I1996:$I2360&lt;&gt;$I1996,0),0))))</f>
        <v>154676843.22425225</v>
      </c>
      <c r="K1996" s="10">
        <f>SUM(I$11:I1995)</f>
        <v>341353848.0083822</v>
      </c>
      <c r="L1996" s="27">
        <f t="shared" si="441"/>
        <v>365</v>
      </c>
      <c r="M1996" s="7">
        <f t="shared" si="435"/>
        <v>423772.17321712949</v>
      </c>
      <c r="N1996" s="7">
        <f>IF(ISNA(VLOOKUP(B1996,'Distribution Data'!$G:$H,2,FALSE)),0,VLOOKUP(B1996,'Distribution Data'!$G:$H,2,FALSE))</f>
        <v>0</v>
      </c>
      <c r="O1996" s="16">
        <f>IF(ISNA(INDEX($C1995:$C$3618,MATCH(TRUE,INDEX($C1995:$C$3618&lt;&gt;$C1995,0),0))), O1995, INDEX($C1995:$C$3618,MATCH(TRUE,INDEX($C1995:$C$3618&lt;&gt;$C1995,0),0)))</f>
        <v>5194852881.5242329</v>
      </c>
      <c r="P1996" s="16">
        <f t="shared" si="439"/>
        <v>4895149830.6670656</v>
      </c>
      <c r="Q1996" s="27">
        <f t="shared" ref="Q1996:Q2059" si="445">MATCH($O1996,$C$11:$C$3618,0)-MATCH($C1995,$C$11:$C$3618,0)</f>
        <v>200</v>
      </c>
      <c r="R1996" s="7">
        <f t="shared" si="436"/>
        <v>1498515.2542858361</v>
      </c>
      <c r="S1996" s="7">
        <f t="shared" si="442"/>
        <v>847779.47100012493</v>
      </c>
      <c r="T1996" s="5">
        <f>VLOOKUP($B1996,'Benchmark Data'!$A:$B,2,FALSE)</f>
        <v>8.41</v>
      </c>
      <c r="U1996" s="12">
        <f t="shared" si="437"/>
        <v>0</v>
      </c>
      <c r="V1996" s="7">
        <f t="shared" si="438"/>
        <v>2495456309.982935</v>
      </c>
    </row>
    <row r="1997" spans="1:22" x14ac:dyDescent="0.25">
      <c r="A1997" s="5">
        <f t="shared" si="443"/>
        <v>2009</v>
      </c>
      <c r="B1997" s="6">
        <f t="shared" ref="B1997:B2060" si="446">B1996+1</f>
        <v>39937</v>
      </c>
      <c r="C1997" s="7">
        <f>MAX(SUMIFS('Filing Data'!$V:$V,'Filing Data'!$D:$D,'Benchmark Value'!$B1997),C1996)</f>
        <v>4895149830.6670656</v>
      </c>
      <c r="D1997" s="7">
        <f>SUMIFS('Filing Data'!$Z:$Z,'Filing Data'!$D:$D,'Benchmark Value'!$B1997)</f>
        <v>0</v>
      </c>
      <c r="E1997" s="16">
        <f t="shared" ref="E1997:E2060" si="447">IF(D1997&lt;&gt;0,E1996,IF(ISNA(INDEX($D1997:$D2361,MATCH(TRUE,INDEX($D1997:$D2361&lt;&gt;$D1997,0),0))),0,INDEX($D1997:$D2361,MATCH(TRUE,INDEX($D1997:$D2361&lt;&gt;$D1997,0),0))))</f>
        <v>-82841717.675032347</v>
      </c>
      <c r="F1997" s="10">
        <f>SUM(D$11:D1996)</f>
        <v>-222552136.95398432</v>
      </c>
      <c r="G1997" s="10">
        <f t="shared" si="440"/>
        <v>365</v>
      </c>
      <c r="H1997" s="7">
        <f t="shared" ref="H1997:H2060" si="448">E1997/G1997</f>
        <v>-226963.61006858177</v>
      </c>
      <c r="I1997" s="16">
        <f>SUMIFS('Filing Data'!$X:$X,'Filing Data'!$D:$D,'Benchmark Value'!$B1997)</f>
        <v>0</v>
      </c>
      <c r="J1997" s="16">
        <f t="shared" si="444"/>
        <v>154676843.22425225</v>
      </c>
      <c r="K1997" s="10">
        <f>SUM(I$11:I1996)</f>
        <v>341353848.0083822</v>
      </c>
      <c r="L1997" s="27">
        <f t="shared" si="441"/>
        <v>365</v>
      </c>
      <c r="M1997" s="7">
        <f t="shared" ref="M1997:M2060" si="449">J1997/L1997</f>
        <v>423772.17321712949</v>
      </c>
      <c r="N1997" s="7">
        <f>IF(ISNA(VLOOKUP(B1997,'Distribution Data'!$G:$H,2,FALSE)),0,VLOOKUP(B1997,'Distribution Data'!$G:$H,2,FALSE))</f>
        <v>0</v>
      </c>
      <c r="O1997" s="16">
        <f>IF(ISNA(INDEX($C1996:$C$3618,MATCH(TRUE,INDEX($C1996:$C$3618&lt;&gt;$C1996,0),0))), O1996, INDEX($C1996:$C$3618,MATCH(TRUE,INDEX($C1996:$C$3618&lt;&gt;$C1996,0),0)))</f>
        <v>5194852881.5242329</v>
      </c>
      <c r="P1997" s="16">
        <f t="shared" si="439"/>
        <v>4895149830.6670656</v>
      </c>
      <c r="Q1997" s="27">
        <f t="shared" si="445"/>
        <v>200</v>
      </c>
      <c r="R1997" s="7">
        <f t="shared" ref="R1997:R2060" si="450">IF(Q1997=0, 0, (O1997-P1997)/Q1997)</f>
        <v>1498515.2542858361</v>
      </c>
      <c r="S1997" s="7">
        <f t="shared" si="442"/>
        <v>847779.47100012493</v>
      </c>
      <c r="T1997" s="5">
        <f>VLOOKUP($B1997,'Benchmark Data'!$A:$B,2,FALSE)</f>
        <v>9.14</v>
      </c>
      <c r="U1997" s="12">
        <f t="shared" ref="U1997:U2060" si="451">LN(T1997/T1996)</f>
        <v>8.3238911481202035E-2</v>
      </c>
      <c r="V1997" s="7">
        <f t="shared" ref="V1997:V2060" si="452">V1996*EXP($U1997)+$S1997</f>
        <v>2712913257.8591127</v>
      </c>
    </row>
    <row r="1998" spans="1:22" x14ac:dyDescent="0.25">
      <c r="A1998" s="5">
        <f t="shared" si="443"/>
        <v>2009</v>
      </c>
      <c r="B1998" s="6">
        <f t="shared" si="446"/>
        <v>39938</v>
      </c>
      <c r="C1998" s="7">
        <f>MAX(SUMIFS('Filing Data'!$V:$V,'Filing Data'!$D:$D,'Benchmark Value'!$B1998),C1997)</f>
        <v>4895149830.6670656</v>
      </c>
      <c r="D1998" s="7">
        <f>SUMIFS('Filing Data'!$Z:$Z,'Filing Data'!$D:$D,'Benchmark Value'!$B1998)</f>
        <v>0</v>
      </c>
      <c r="E1998" s="16">
        <f t="shared" si="447"/>
        <v>-82841717.675032347</v>
      </c>
      <c r="F1998" s="10">
        <f>SUM(D$11:D1997)</f>
        <v>-222552136.95398432</v>
      </c>
      <c r="G1998" s="10">
        <f t="shared" si="440"/>
        <v>365</v>
      </c>
      <c r="H1998" s="7">
        <f t="shared" si="448"/>
        <v>-226963.61006858177</v>
      </c>
      <c r="I1998" s="16">
        <f>SUMIFS('Filing Data'!$X:$X,'Filing Data'!$D:$D,'Benchmark Value'!$B1998)</f>
        <v>0</v>
      </c>
      <c r="J1998" s="16">
        <f t="shared" si="444"/>
        <v>154676843.22425225</v>
      </c>
      <c r="K1998" s="10">
        <f>SUM(I$11:I1997)</f>
        <v>341353848.0083822</v>
      </c>
      <c r="L1998" s="27">
        <f t="shared" si="441"/>
        <v>365</v>
      </c>
      <c r="M1998" s="7">
        <f t="shared" si="449"/>
        <v>423772.17321712949</v>
      </c>
      <c r="N1998" s="7">
        <f>IF(ISNA(VLOOKUP(B1998,'Distribution Data'!$G:$H,2,FALSE)),0,VLOOKUP(B1998,'Distribution Data'!$G:$H,2,FALSE))</f>
        <v>0</v>
      </c>
      <c r="O1998" s="16">
        <f>IF(ISNA(INDEX($C1997:$C$3618,MATCH(TRUE,INDEX($C1997:$C$3618&lt;&gt;$C1997,0),0))), O1997, INDEX($C1997:$C$3618,MATCH(TRUE,INDEX($C1997:$C$3618&lt;&gt;$C1997,0),0)))</f>
        <v>5194852881.5242329</v>
      </c>
      <c r="P1998" s="16">
        <f t="shared" si="439"/>
        <v>4895149830.6670656</v>
      </c>
      <c r="Q1998" s="27">
        <f t="shared" si="445"/>
        <v>200</v>
      </c>
      <c r="R1998" s="7">
        <f t="shared" si="450"/>
        <v>1498515.2542858361</v>
      </c>
      <c r="S1998" s="7">
        <f t="shared" si="442"/>
        <v>847779.47100012493</v>
      </c>
      <c r="T1998" s="5">
        <f>VLOOKUP($B1998,'Benchmark Data'!$A:$B,2,FALSE)</f>
        <v>8.7899999999999991</v>
      </c>
      <c r="U1998" s="12">
        <f t="shared" si="451"/>
        <v>-3.9045673768973221E-2</v>
      </c>
      <c r="V1998" s="7">
        <f t="shared" si="452"/>
        <v>2609874862.2479801</v>
      </c>
    </row>
    <row r="1999" spans="1:22" x14ac:dyDescent="0.25">
      <c r="A1999" s="5">
        <f t="shared" si="443"/>
        <v>2009</v>
      </c>
      <c r="B1999" s="6">
        <f t="shared" si="446"/>
        <v>39939</v>
      </c>
      <c r="C1999" s="7">
        <f>MAX(SUMIFS('Filing Data'!$V:$V,'Filing Data'!$D:$D,'Benchmark Value'!$B1999),C1998)</f>
        <v>4895149830.6670656</v>
      </c>
      <c r="D1999" s="7">
        <f>SUMIFS('Filing Data'!$Z:$Z,'Filing Data'!$D:$D,'Benchmark Value'!$B1999)</f>
        <v>0</v>
      </c>
      <c r="E1999" s="16">
        <f t="shared" si="447"/>
        <v>-82841717.675032347</v>
      </c>
      <c r="F1999" s="10">
        <f>SUM(D$11:D1998)</f>
        <v>-222552136.95398432</v>
      </c>
      <c r="G1999" s="10">
        <f t="shared" si="440"/>
        <v>365</v>
      </c>
      <c r="H1999" s="7">
        <f t="shared" si="448"/>
        <v>-226963.61006858177</v>
      </c>
      <c r="I1999" s="16">
        <f>SUMIFS('Filing Data'!$X:$X,'Filing Data'!$D:$D,'Benchmark Value'!$B1999)</f>
        <v>0</v>
      </c>
      <c r="J1999" s="16">
        <f t="shared" si="444"/>
        <v>154676843.22425225</v>
      </c>
      <c r="K1999" s="10">
        <f>SUM(I$11:I1998)</f>
        <v>341353848.0083822</v>
      </c>
      <c r="L1999" s="27">
        <f t="shared" si="441"/>
        <v>365</v>
      </c>
      <c r="M1999" s="7">
        <f t="shared" si="449"/>
        <v>423772.17321712949</v>
      </c>
      <c r="N1999" s="7">
        <f>IF(ISNA(VLOOKUP(B1999,'Distribution Data'!$G:$H,2,FALSE)),0,VLOOKUP(B1999,'Distribution Data'!$G:$H,2,FALSE))</f>
        <v>0</v>
      </c>
      <c r="O1999" s="16">
        <f>IF(ISNA(INDEX($C1998:$C$3618,MATCH(TRUE,INDEX($C1998:$C$3618&lt;&gt;$C1998,0),0))), O1998, INDEX($C1998:$C$3618,MATCH(TRUE,INDEX($C1998:$C$3618&lt;&gt;$C1998,0),0)))</f>
        <v>5194852881.5242329</v>
      </c>
      <c r="P1999" s="16">
        <f t="shared" si="439"/>
        <v>4895149830.6670656</v>
      </c>
      <c r="Q1999" s="27">
        <f t="shared" si="445"/>
        <v>200</v>
      </c>
      <c r="R1999" s="7">
        <f t="shared" si="450"/>
        <v>1498515.2542858361</v>
      </c>
      <c r="S1999" s="7">
        <f t="shared" si="442"/>
        <v>847779.47100012493</v>
      </c>
      <c r="T1999" s="5">
        <f>VLOOKUP($B1999,'Benchmark Data'!$A:$B,2,FALSE)</f>
        <v>9.1300000000000008</v>
      </c>
      <c r="U1999" s="12">
        <f t="shared" si="451"/>
        <v>3.7950982909791736E-2</v>
      </c>
      <c r="V1999" s="7">
        <f t="shared" si="452"/>
        <v>2711673432.7501884</v>
      </c>
    </row>
    <row r="2000" spans="1:22" x14ac:dyDescent="0.25">
      <c r="A2000" s="5">
        <f t="shared" si="443"/>
        <v>2009</v>
      </c>
      <c r="B2000" s="6">
        <f t="shared" si="446"/>
        <v>39940</v>
      </c>
      <c r="C2000" s="7">
        <f>MAX(SUMIFS('Filing Data'!$V:$V,'Filing Data'!$D:$D,'Benchmark Value'!$B2000),C1999)</f>
        <v>4895149830.6670656</v>
      </c>
      <c r="D2000" s="7">
        <f>SUMIFS('Filing Data'!$Z:$Z,'Filing Data'!$D:$D,'Benchmark Value'!$B2000)</f>
        <v>0</v>
      </c>
      <c r="E2000" s="16">
        <f t="shared" si="447"/>
        <v>-82841717.675032347</v>
      </c>
      <c r="F2000" s="10">
        <f>SUM(D$11:D1999)</f>
        <v>-222552136.95398432</v>
      </c>
      <c r="G2000" s="10">
        <f t="shared" si="440"/>
        <v>365</v>
      </c>
      <c r="H2000" s="7">
        <f t="shared" si="448"/>
        <v>-226963.61006858177</v>
      </c>
      <c r="I2000" s="16">
        <f>SUMIFS('Filing Data'!$X:$X,'Filing Data'!$D:$D,'Benchmark Value'!$B2000)</f>
        <v>0</v>
      </c>
      <c r="J2000" s="16">
        <f t="shared" si="444"/>
        <v>154676843.22425225</v>
      </c>
      <c r="K2000" s="10">
        <f>SUM(I$11:I1999)</f>
        <v>341353848.0083822</v>
      </c>
      <c r="L2000" s="27">
        <f t="shared" si="441"/>
        <v>365</v>
      </c>
      <c r="M2000" s="7">
        <f t="shared" si="449"/>
        <v>423772.17321712949</v>
      </c>
      <c r="N2000" s="7">
        <f>IF(ISNA(VLOOKUP(B2000,'Distribution Data'!$G:$H,2,FALSE)),0,VLOOKUP(B2000,'Distribution Data'!$G:$H,2,FALSE))</f>
        <v>0</v>
      </c>
      <c r="O2000" s="16">
        <f>IF(ISNA(INDEX($C1999:$C$3618,MATCH(TRUE,INDEX($C1999:$C$3618&lt;&gt;$C1999,0),0))), O1999, INDEX($C1999:$C$3618,MATCH(TRUE,INDEX($C1999:$C$3618&lt;&gt;$C1999,0),0)))</f>
        <v>5194852881.5242329</v>
      </c>
      <c r="P2000" s="16">
        <f t="shared" si="439"/>
        <v>4895149830.6670656</v>
      </c>
      <c r="Q2000" s="27">
        <f t="shared" si="445"/>
        <v>200</v>
      </c>
      <c r="R2000" s="7">
        <f t="shared" si="450"/>
        <v>1498515.2542858361</v>
      </c>
      <c r="S2000" s="7">
        <f t="shared" si="442"/>
        <v>847779.47100012493</v>
      </c>
      <c r="T2000" s="5">
        <f>VLOOKUP($B2000,'Benchmark Data'!$A:$B,2,FALSE)</f>
        <v>8.5500000000000007</v>
      </c>
      <c r="U2000" s="12">
        <f t="shared" si="451"/>
        <v>-6.5634411658208214E-2</v>
      </c>
      <c r="V2000" s="7">
        <f t="shared" si="452"/>
        <v>2540257182.5393586</v>
      </c>
    </row>
    <row r="2001" spans="1:22" x14ac:dyDescent="0.25">
      <c r="A2001" s="5">
        <f t="shared" si="443"/>
        <v>2009</v>
      </c>
      <c r="B2001" s="6">
        <f t="shared" si="446"/>
        <v>39941</v>
      </c>
      <c r="C2001" s="7">
        <f>MAX(SUMIFS('Filing Data'!$V:$V,'Filing Data'!$D:$D,'Benchmark Value'!$B2001),C2000)</f>
        <v>4895149830.6670656</v>
      </c>
      <c r="D2001" s="7">
        <f>SUMIFS('Filing Data'!$Z:$Z,'Filing Data'!$D:$D,'Benchmark Value'!$B2001)</f>
        <v>0</v>
      </c>
      <c r="E2001" s="16">
        <f t="shared" si="447"/>
        <v>-82841717.675032347</v>
      </c>
      <c r="F2001" s="10">
        <f>SUM(D$11:D2000)</f>
        <v>-222552136.95398432</v>
      </c>
      <c r="G2001" s="10">
        <f t="shared" si="440"/>
        <v>365</v>
      </c>
      <c r="H2001" s="7">
        <f t="shared" si="448"/>
        <v>-226963.61006858177</v>
      </c>
      <c r="I2001" s="16">
        <f>SUMIFS('Filing Data'!$X:$X,'Filing Data'!$D:$D,'Benchmark Value'!$B2001)</f>
        <v>0</v>
      </c>
      <c r="J2001" s="16">
        <f t="shared" si="444"/>
        <v>154676843.22425225</v>
      </c>
      <c r="K2001" s="10">
        <f>SUM(I$11:I2000)</f>
        <v>341353848.0083822</v>
      </c>
      <c r="L2001" s="27">
        <f t="shared" si="441"/>
        <v>365</v>
      </c>
      <c r="M2001" s="7">
        <f t="shared" si="449"/>
        <v>423772.17321712949</v>
      </c>
      <c r="N2001" s="7">
        <f>IF(ISNA(VLOOKUP(B2001,'Distribution Data'!$G:$H,2,FALSE)),0,VLOOKUP(B2001,'Distribution Data'!$G:$H,2,FALSE))</f>
        <v>0</v>
      </c>
      <c r="O2001" s="16">
        <f>IF(ISNA(INDEX($C2000:$C$3618,MATCH(TRUE,INDEX($C2000:$C$3618&lt;&gt;$C2000,0),0))), O2000, INDEX($C2000:$C$3618,MATCH(TRUE,INDEX($C2000:$C$3618&lt;&gt;$C2000,0),0)))</f>
        <v>5194852881.5242329</v>
      </c>
      <c r="P2001" s="16">
        <f t="shared" si="439"/>
        <v>4895149830.6670656</v>
      </c>
      <c r="Q2001" s="27">
        <f t="shared" si="445"/>
        <v>200</v>
      </c>
      <c r="R2001" s="7">
        <f t="shared" si="450"/>
        <v>1498515.2542858361</v>
      </c>
      <c r="S2001" s="7">
        <f t="shared" si="442"/>
        <v>847779.47100012493</v>
      </c>
      <c r="T2001" s="5">
        <f>VLOOKUP($B2001,'Benchmark Data'!$A:$B,2,FALSE)</f>
        <v>9.23</v>
      </c>
      <c r="U2001" s="12">
        <f t="shared" si="451"/>
        <v>7.6527765566091893E-2</v>
      </c>
      <c r="V2001" s="7">
        <f t="shared" si="452"/>
        <v>2743137112.2006235</v>
      </c>
    </row>
    <row r="2002" spans="1:22" x14ac:dyDescent="0.25">
      <c r="A2002" s="5">
        <f t="shared" si="443"/>
        <v>2009</v>
      </c>
      <c r="B2002" s="6">
        <f t="shared" si="446"/>
        <v>39942</v>
      </c>
      <c r="C2002" s="7">
        <f>MAX(SUMIFS('Filing Data'!$V:$V,'Filing Data'!$D:$D,'Benchmark Value'!$B2002),C2001)</f>
        <v>4895149830.6670656</v>
      </c>
      <c r="D2002" s="7">
        <f>SUMIFS('Filing Data'!$Z:$Z,'Filing Data'!$D:$D,'Benchmark Value'!$B2002)</f>
        <v>0</v>
      </c>
      <c r="E2002" s="16">
        <f t="shared" si="447"/>
        <v>-82841717.675032347</v>
      </c>
      <c r="F2002" s="10">
        <f>SUM(D$11:D2001)</f>
        <v>-222552136.95398432</v>
      </c>
      <c r="G2002" s="10">
        <f t="shared" si="440"/>
        <v>365</v>
      </c>
      <c r="H2002" s="7">
        <f t="shared" si="448"/>
        <v>-226963.61006858177</v>
      </c>
      <c r="I2002" s="16">
        <f>SUMIFS('Filing Data'!$X:$X,'Filing Data'!$D:$D,'Benchmark Value'!$B2002)</f>
        <v>0</v>
      </c>
      <c r="J2002" s="16">
        <f t="shared" si="444"/>
        <v>154676843.22425225</v>
      </c>
      <c r="K2002" s="10">
        <f>SUM(I$11:I2001)</f>
        <v>341353848.0083822</v>
      </c>
      <c r="L2002" s="27">
        <f t="shared" si="441"/>
        <v>365</v>
      </c>
      <c r="M2002" s="7">
        <f t="shared" si="449"/>
        <v>423772.17321712949</v>
      </c>
      <c r="N2002" s="7">
        <f>IF(ISNA(VLOOKUP(B2002,'Distribution Data'!$G:$H,2,FALSE)),0,VLOOKUP(B2002,'Distribution Data'!$G:$H,2,FALSE))</f>
        <v>0</v>
      </c>
      <c r="O2002" s="16">
        <f>IF(ISNA(INDEX($C2001:$C$3618,MATCH(TRUE,INDEX($C2001:$C$3618&lt;&gt;$C2001,0),0))), O2001, INDEX($C2001:$C$3618,MATCH(TRUE,INDEX($C2001:$C$3618&lt;&gt;$C2001,0),0)))</f>
        <v>5194852881.5242329</v>
      </c>
      <c r="P2002" s="16">
        <f t="shared" si="439"/>
        <v>4895149830.6670656</v>
      </c>
      <c r="Q2002" s="27">
        <f t="shared" si="445"/>
        <v>200</v>
      </c>
      <c r="R2002" s="7">
        <f t="shared" si="450"/>
        <v>1498515.2542858361</v>
      </c>
      <c r="S2002" s="7">
        <f t="shared" si="442"/>
        <v>847779.47100012493</v>
      </c>
      <c r="T2002" s="5">
        <f>VLOOKUP($B2002,'Benchmark Data'!$A:$B,2,FALSE)</f>
        <v>9.23</v>
      </c>
      <c r="U2002" s="12">
        <f t="shared" si="451"/>
        <v>0</v>
      </c>
      <c r="V2002" s="7">
        <f t="shared" si="452"/>
        <v>2743984891.6716237</v>
      </c>
    </row>
    <row r="2003" spans="1:22" x14ac:dyDescent="0.25">
      <c r="A2003" s="5">
        <f t="shared" si="443"/>
        <v>2009</v>
      </c>
      <c r="B2003" s="6">
        <f t="shared" si="446"/>
        <v>39943</v>
      </c>
      <c r="C2003" s="7">
        <f>MAX(SUMIFS('Filing Data'!$V:$V,'Filing Data'!$D:$D,'Benchmark Value'!$B2003),C2002)</f>
        <v>4895149830.6670656</v>
      </c>
      <c r="D2003" s="7">
        <f>SUMIFS('Filing Data'!$Z:$Z,'Filing Data'!$D:$D,'Benchmark Value'!$B2003)</f>
        <v>0</v>
      </c>
      <c r="E2003" s="16">
        <f t="shared" si="447"/>
        <v>-82841717.675032347</v>
      </c>
      <c r="F2003" s="10">
        <f>SUM(D$11:D2002)</f>
        <v>-222552136.95398432</v>
      </c>
      <c r="G2003" s="10">
        <f t="shared" si="440"/>
        <v>365</v>
      </c>
      <c r="H2003" s="7">
        <f t="shared" si="448"/>
        <v>-226963.61006858177</v>
      </c>
      <c r="I2003" s="16">
        <f>SUMIFS('Filing Data'!$X:$X,'Filing Data'!$D:$D,'Benchmark Value'!$B2003)</f>
        <v>0</v>
      </c>
      <c r="J2003" s="16">
        <f t="shared" si="444"/>
        <v>154676843.22425225</v>
      </c>
      <c r="K2003" s="10">
        <f>SUM(I$11:I2002)</f>
        <v>341353848.0083822</v>
      </c>
      <c r="L2003" s="27">
        <f t="shared" si="441"/>
        <v>365</v>
      </c>
      <c r="M2003" s="7">
        <f t="shared" si="449"/>
        <v>423772.17321712949</v>
      </c>
      <c r="N2003" s="7">
        <f>IF(ISNA(VLOOKUP(B2003,'Distribution Data'!$G:$H,2,FALSE)),0,VLOOKUP(B2003,'Distribution Data'!$G:$H,2,FALSE))</f>
        <v>0</v>
      </c>
      <c r="O2003" s="16">
        <f>IF(ISNA(INDEX($C2002:$C$3618,MATCH(TRUE,INDEX($C2002:$C$3618&lt;&gt;$C2002,0),0))), O2002, INDEX($C2002:$C$3618,MATCH(TRUE,INDEX($C2002:$C$3618&lt;&gt;$C2002,0),0)))</f>
        <v>5194852881.5242329</v>
      </c>
      <c r="P2003" s="16">
        <f t="shared" si="439"/>
        <v>4895149830.6670656</v>
      </c>
      <c r="Q2003" s="27">
        <f t="shared" si="445"/>
        <v>200</v>
      </c>
      <c r="R2003" s="7">
        <f t="shared" si="450"/>
        <v>1498515.2542858361</v>
      </c>
      <c r="S2003" s="7">
        <f t="shared" si="442"/>
        <v>847779.47100012493</v>
      </c>
      <c r="T2003" s="5">
        <f>VLOOKUP($B2003,'Benchmark Data'!$A:$B,2,FALSE)</f>
        <v>9.23</v>
      </c>
      <c r="U2003" s="12">
        <f t="shared" si="451"/>
        <v>0</v>
      </c>
      <c r="V2003" s="7">
        <f t="shared" si="452"/>
        <v>2744832671.1426239</v>
      </c>
    </row>
    <row r="2004" spans="1:22" x14ac:dyDescent="0.25">
      <c r="A2004" s="5">
        <f t="shared" si="443"/>
        <v>2009</v>
      </c>
      <c r="B2004" s="6">
        <f t="shared" si="446"/>
        <v>39944</v>
      </c>
      <c r="C2004" s="7">
        <f>MAX(SUMIFS('Filing Data'!$V:$V,'Filing Data'!$D:$D,'Benchmark Value'!$B2004),C2003)</f>
        <v>4895149830.6670656</v>
      </c>
      <c r="D2004" s="7">
        <f>SUMIFS('Filing Data'!$Z:$Z,'Filing Data'!$D:$D,'Benchmark Value'!$B2004)</f>
        <v>0</v>
      </c>
      <c r="E2004" s="16">
        <f t="shared" si="447"/>
        <v>-82841717.675032347</v>
      </c>
      <c r="F2004" s="10">
        <f>SUM(D$11:D2003)</f>
        <v>-222552136.95398432</v>
      </c>
      <c r="G2004" s="10">
        <f t="shared" si="440"/>
        <v>365</v>
      </c>
      <c r="H2004" s="7">
        <f t="shared" si="448"/>
        <v>-226963.61006858177</v>
      </c>
      <c r="I2004" s="16">
        <f>SUMIFS('Filing Data'!$X:$X,'Filing Data'!$D:$D,'Benchmark Value'!$B2004)</f>
        <v>0</v>
      </c>
      <c r="J2004" s="16">
        <f t="shared" si="444"/>
        <v>154676843.22425225</v>
      </c>
      <c r="K2004" s="10">
        <f>SUM(I$11:I2003)</f>
        <v>341353848.0083822</v>
      </c>
      <c r="L2004" s="27">
        <f t="shared" si="441"/>
        <v>365</v>
      </c>
      <c r="M2004" s="7">
        <f t="shared" si="449"/>
        <v>423772.17321712949</v>
      </c>
      <c r="N2004" s="7">
        <f>IF(ISNA(VLOOKUP(B2004,'Distribution Data'!$G:$H,2,FALSE)),0,VLOOKUP(B2004,'Distribution Data'!$G:$H,2,FALSE))</f>
        <v>0</v>
      </c>
      <c r="O2004" s="16">
        <f>IF(ISNA(INDEX($C2003:$C$3618,MATCH(TRUE,INDEX($C2003:$C$3618&lt;&gt;$C2003,0),0))), O2003, INDEX($C2003:$C$3618,MATCH(TRUE,INDEX($C2003:$C$3618&lt;&gt;$C2003,0),0)))</f>
        <v>5194852881.5242329</v>
      </c>
      <c r="P2004" s="16">
        <f t="shared" si="439"/>
        <v>4895149830.6670656</v>
      </c>
      <c r="Q2004" s="27">
        <f t="shared" si="445"/>
        <v>200</v>
      </c>
      <c r="R2004" s="7">
        <f t="shared" si="450"/>
        <v>1498515.2542858361</v>
      </c>
      <c r="S2004" s="7">
        <f t="shared" si="442"/>
        <v>847779.47100012493</v>
      </c>
      <c r="T2004" s="5">
        <f>VLOOKUP($B2004,'Benchmark Data'!$A:$B,2,FALSE)</f>
        <v>8.82</v>
      </c>
      <c r="U2004" s="12">
        <f t="shared" si="451"/>
        <v>-4.5437178496060812E-2</v>
      </c>
      <c r="V2004" s="7">
        <f t="shared" si="452"/>
        <v>2623753972.2638435</v>
      </c>
    </row>
    <row r="2005" spans="1:22" x14ac:dyDescent="0.25">
      <c r="A2005" s="5">
        <f t="shared" si="443"/>
        <v>2009</v>
      </c>
      <c r="B2005" s="6">
        <f t="shared" si="446"/>
        <v>39945</v>
      </c>
      <c r="C2005" s="7">
        <f>MAX(SUMIFS('Filing Data'!$V:$V,'Filing Data'!$D:$D,'Benchmark Value'!$B2005),C2004)</f>
        <v>4895149830.6670656</v>
      </c>
      <c r="D2005" s="7">
        <f>SUMIFS('Filing Data'!$Z:$Z,'Filing Data'!$D:$D,'Benchmark Value'!$B2005)</f>
        <v>0</v>
      </c>
      <c r="E2005" s="16">
        <f t="shared" si="447"/>
        <v>-82841717.675032347</v>
      </c>
      <c r="F2005" s="10">
        <f>SUM(D$11:D2004)</f>
        <v>-222552136.95398432</v>
      </c>
      <c r="G2005" s="10">
        <f t="shared" si="440"/>
        <v>365</v>
      </c>
      <c r="H2005" s="7">
        <f t="shared" si="448"/>
        <v>-226963.61006858177</v>
      </c>
      <c r="I2005" s="16">
        <f>SUMIFS('Filing Data'!$X:$X,'Filing Data'!$D:$D,'Benchmark Value'!$B2005)</f>
        <v>0</v>
      </c>
      <c r="J2005" s="16">
        <f t="shared" si="444"/>
        <v>154676843.22425225</v>
      </c>
      <c r="K2005" s="10">
        <f>SUM(I$11:I2004)</f>
        <v>341353848.0083822</v>
      </c>
      <c r="L2005" s="27">
        <f t="shared" si="441"/>
        <v>365</v>
      </c>
      <c r="M2005" s="7">
        <f t="shared" si="449"/>
        <v>423772.17321712949</v>
      </c>
      <c r="N2005" s="7">
        <f>IF(ISNA(VLOOKUP(B2005,'Distribution Data'!$G:$H,2,FALSE)),0,VLOOKUP(B2005,'Distribution Data'!$G:$H,2,FALSE))</f>
        <v>0</v>
      </c>
      <c r="O2005" s="16">
        <f>IF(ISNA(INDEX($C2004:$C$3618,MATCH(TRUE,INDEX($C2004:$C$3618&lt;&gt;$C2004,0),0))), O2004, INDEX($C2004:$C$3618,MATCH(TRUE,INDEX($C2004:$C$3618&lt;&gt;$C2004,0),0)))</f>
        <v>5194852881.5242329</v>
      </c>
      <c r="P2005" s="16">
        <f t="shared" si="439"/>
        <v>4895149830.6670656</v>
      </c>
      <c r="Q2005" s="27">
        <f t="shared" si="445"/>
        <v>200</v>
      </c>
      <c r="R2005" s="7">
        <f t="shared" si="450"/>
        <v>1498515.2542858361</v>
      </c>
      <c r="S2005" s="7">
        <f t="shared" si="442"/>
        <v>847779.47100012493</v>
      </c>
      <c r="T2005" s="5">
        <f>VLOOKUP($B2005,'Benchmark Data'!$A:$B,2,FALSE)</f>
        <v>8.74</v>
      </c>
      <c r="U2005" s="12">
        <f t="shared" si="451"/>
        <v>-9.1116803512558894E-3</v>
      </c>
      <c r="V2005" s="7">
        <f t="shared" si="452"/>
        <v>2600803529.7641964</v>
      </c>
    </row>
    <row r="2006" spans="1:22" x14ac:dyDescent="0.25">
      <c r="A2006" s="5">
        <f t="shared" si="443"/>
        <v>2009</v>
      </c>
      <c r="B2006" s="6">
        <f t="shared" si="446"/>
        <v>39946</v>
      </c>
      <c r="C2006" s="7">
        <f>MAX(SUMIFS('Filing Data'!$V:$V,'Filing Data'!$D:$D,'Benchmark Value'!$B2006),C2005)</f>
        <v>4895149830.6670656</v>
      </c>
      <c r="D2006" s="7">
        <f>SUMIFS('Filing Data'!$Z:$Z,'Filing Data'!$D:$D,'Benchmark Value'!$B2006)</f>
        <v>0</v>
      </c>
      <c r="E2006" s="16">
        <f t="shared" si="447"/>
        <v>-82841717.675032347</v>
      </c>
      <c r="F2006" s="10">
        <f>SUM(D$11:D2005)</f>
        <v>-222552136.95398432</v>
      </c>
      <c r="G2006" s="10">
        <f t="shared" si="440"/>
        <v>365</v>
      </c>
      <c r="H2006" s="7">
        <f t="shared" si="448"/>
        <v>-226963.61006858177</v>
      </c>
      <c r="I2006" s="16">
        <f>SUMIFS('Filing Data'!$X:$X,'Filing Data'!$D:$D,'Benchmark Value'!$B2006)</f>
        <v>0</v>
      </c>
      <c r="J2006" s="16">
        <f t="shared" si="444"/>
        <v>154676843.22425225</v>
      </c>
      <c r="K2006" s="10">
        <f>SUM(I$11:I2005)</f>
        <v>341353848.0083822</v>
      </c>
      <c r="L2006" s="27">
        <f t="shared" si="441"/>
        <v>365</v>
      </c>
      <c r="M2006" s="7">
        <f t="shared" si="449"/>
        <v>423772.17321712949</v>
      </c>
      <c r="N2006" s="7">
        <f>IF(ISNA(VLOOKUP(B2006,'Distribution Data'!$G:$H,2,FALSE)),0,VLOOKUP(B2006,'Distribution Data'!$G:$H,2,FALSE))</f>
        <v>0</v>
      </c>
      <c r="O2006" s="16">
        <f>IF(ISNA(INDEX($C2005:$C$3618,MATCH(TRUE,INDEX($C2005:$C$3618&lt;&gt;$C2005,0),0))), O2005, INDEX($C2005:$C$3618,MATCH(TRUE,INDEX($C2005:$C$3618&lt;&gt;$C2005,0),0)))</f>
        <v>5194852881.5242329</v>
      </c>
      <c r="P2006" s="16">
        <f t="shared" si="439"/>
        <v>4895149830.6670656</v>
      </c>
      <c r="Q2006" s="27">
        <f t="shared" si="445"/>
        <v>200</v>
      </c>
      <c r="R2006" s="7">
        <f t="shared" si="450"/>
        <v>1498515.2542858361</v>
      </c>
      <c r="S2006" s="7">
        <f t="shared" si="442"/>
        <v>847779.47100012493</v>
      </c>
      <c r="T2006" s="5">
        <f>VLOOKUP($B2006,'Benchmark Data'!$A:$B,2,FALSE)</f>
        <v>8.15</v>
      </c>
      <c r="U2006" s="12">
        <f t="shared" si="451"/>
        <v>-6.9892262414672696E-2</v>
      </c>
      <c r="V2006" s="7">
        <f t="shared" si="452"/>
        <v>2426082192.2373848</v>
      </c>
    </row>
    <row r="2007" spans="1:22" x14ac:dyDescent="0.25">
      <c r="A2007" s="5">
        <f t="shared" si="443"/>
        <v>2009</v>
      </c>
      <c r="B2007" s="6">
        <f t="shared" si="446"/>
        <v>39947</v>
      </c>
      <c r="C2007" s="7">
        <f>MAX(SUMIFS('Filing Data'!$V:$V,'Filing Data'!$D:$D,'Benchmark Value'!$B2007),C2006)</f>
        <v>4895149830.6670656</v>
      </c>
      <c r="D2007" s="7">
        <f>SUMIFS('Filing Data'!$Z:$Z,'Filing Data'!$D:$D,'Benchmark Value'!$B2007)</f>
        <v>0</v>
      </c>
      <c r="E2007" s="16">
        <f t="shared" si="447"/>
        <v>-82841717.675032347</v>
      </c>
      <c r="F2007" s="10">
        <f>SUM(D$11:D2006)</f>
        <v>-222552136.95398432</v>
      </c>
      <c r="G2007" s="10">
        <f t="shared" si="440"/>
        <v>365</v>
      </c>
      <c r="H2007" s="7">
        <f t="shared" si="448"/>
        <v>-226963.61006858177</v>
      </c>
      <c r="I2007" s="16">
        <f>SUMIFS('Filing Data'!$X:$X,'Filing Data'!$D:$D,'Benchmark Value'!$B2007)</f>
        <v>0</v>
      </c>
      <c r="J2007" s="16">
        <f t="shared" si="444"/>
        <v>154676843.22425225</v>
      </c>
      <c r="K2007" s="10">
        <f>SUM(I$11:I2006)</f>
        <v>341353848.0083822</v>
      </c>
      <c r="L2007" s="27">
        <f t="shared" si="441"/>
        <v>365</v>
      </c>
      <c r="M2007" s="7">
        <f t="shared" si="449"/>
        <v>423772.17321712949</v>
      </c>
      <c r="N2007" s="7">
        <f>IF(ISNA(VLOOKUP(B2007,'Distribution Data'!$G:$H,2,FALSE)),0,VLOOKUP(B2007,'Distribution Data'!$G:$H,2,FALSE))</f>
        <v>0</v>
      </c>
      <c r="O2007" s="16">
        <f>IF(ISNA(INDEX($C2006:$C$3618,MATCH(TRUE,INDEX($C2006:$C$3618&lt;&gt;$C2006,0),0))), O2006, INDEX($C2006:$C$3618,MATCH(TRUE,INDEX($C2006:$C$3618&lt;&gt;$C2006,0),0)))</f>
        <v>5194852881.5242329</v>
      </c>
      <c r="P2007" s="16">
        <f t="shared" si="439"/>
        <v>4895149830.6670656</v>
      </c>
      <c r="Q2007" s="27">
        <f t="shared" si="445"/>
        <v>200</v>
      </c>
      <c r="R2007" s="7">
        <f t="shared" si="450"/>
        <v>1498515.2542858361</v>
      </c>
      <c r="S2007" s="7">
        <f t="shared" si="442"/>
        <v>847779.47100012493</v>
      </c>
      <c r="T2007" s="5">
        <f>VLOOKUP($B2007,'Benchmark Data'!$A:$B,2,FALSE)</f>
        <v>8.4600000000000009</v>
      </c>
      <c r="U2007" s="12">
        <f t="shared" si="451"/>
        <v>3.7331246365360574E-2</v>
      </c>
      <c r="V2007" s="7">
        <f t="shared" si="452"/>
        <v>2519210398.6523838</v>
      </c>
    </row>
    <row r="2008" spans="1:22" x14ac:dyDescent="0.25">
      <c r="A2008" s="5">
        <f t="shared" si="443"/>
        <v>2009</v>
      </c>
      <c r="B2008" s="6">
        <f t="shared" si="446"/>
        <v>39948</v>
      </c>
      <c r="C2008" s="7">
        <f>MAX(SUMIFS('Filing Data'!$V:$V,'Filing Data'!$D:$D,'Benchmark Value'!$B2008),C2007)</f>
        <v>4895149830.6670656</v>
      </c>
      <c r="D2008" s="7">
        <f>SUMIFS('Filing Data'!$Z:$Z,'Filing Data'!$D:$D,'Benchmark Value'!$B2008)</f>
        <v>0</v>
      </c>
      <c r="E2008" s="16">
        <f t="shared" si="447"/>
        <v>-82841717.675032347</v>
      </c>
      <c r="F2008" s="10">
        <f>SUM(D$11:D2007)</f>
        <v>-222552136.95398432</v>
      </c>
      <c r="G2008" s="10">
        <f t="shared" si="440"/>
        <v>365</v>
      </c>
      <c r="H2008" s="7">
        <f t="shared" si="448"/>
        <v>-226963.61006858177</v>
      </c>
      <c r="I2008" s="16">
        <f>SUMIFS('Filing Data'!$X:$X,'Filing Data'!$D:$D,'Benchmark Value'!$B2008)</f>
        <v>0</v>
      </c>
      <c r="J2008" s="16">
        <f t="shared" si="444"/>
        <v>154676843.22425225</v>
      </c>
      <c r="K2008" s="10">
        <f>SUM(I$11:I2007)</f>
        <v>341353848.0083822</v>
      </c>
      <c r="L2008" s="27">
        <f t="shared" si="441"/>
        <v>365</v>
      </c>
      <c r="M2008" s="7">
        <f t="shared" si="449"/>
        <v>423772.17321712949</v>
      </c>
      <c r="N2008" s="7">
        <f>IF(ISNA(VLOOKUP(B2008,'Distribution Data'!$G:$H,2,FALSE)),0,VLOOKUP(B2008,'Distribution Data'!$G:$H,2,FALSE))</f>
        <v>0</v>
      </c>
      <c r="O2008" s="16">
        <f>IF(ISNA(INDEX($C2007:$C$3618,MATCH(TRUE,INDEX($C2007:$C$3618&lt;&gt;$C2007,0),0))), O2007, INDEX($C2007:$C$3618,MATCH(TRUE,INDEX($C2007:$C$3618&lt;&gt;$C2007,0),0)))</f>
        <v>5194852881.5242329</v>
      </c>
      <c r="P2008" s="16">
        <f t="shared" si="439"/>
        <v>4895149830.6670656</v>
      </c>
      <c r="Q2008" s="27">
        <f t="shared" si="445"/>
        <v>200</v>
      </c>
      <c r="R2008" s="7">
        <f t="shared" si="450"/>
        <v>1498515.2542858361</v>
      </c>
      <c r="S2008" s="7">
        <f t="shared" si="442"/>
        <v>847779.47100012493</v>
      </c>
      <c r="T2008" s="5">
        <f>VLOOKUP($B2008,'Benchmark Data'!$A:$B,2,FALSE)</f>
        <v>8.11</v>
      </c>
      <c r="U2008" s="12">
        <f t="shared" si="451"/>
        <v>-4.2251305490810478E-2</v>
      </c>
      <c r="V2008" s="7">
        <f t="shared" si="452"/>
        <v>2415835525.6968665</v>
      </c>
    </row>
    <row r="2009" spans="1:22" x14ac:dyDescent="0.25">
      <c r="A2009" s="5">
        <f t="shared" si="443"/>
        <v>2009</v>
      </c>
      <c r="B2009" s="6">
        <f t="shared" si="446"/>
        <v>39949</v>
      </c>
      <c r="C2009" s="7">
        <f>MAX(SUMIFS('Filing Data'!$V:$V,'Filing Data'!$D:$D,'Benchmark Value'!$B2009),C2008)</f>
        <v>4895149830.6670656</v>
      </c>
      <c r="D2009" s="7">
        <f>SUMIFS('Filing Data'!$Z:$Z,'Filing Data'!$D:$D,'Benchmark Value'!$B2009)</f>
        <v>0</v>
      </c>
      <c r="E2009" s="16">
        <f t="shared" si="447"/>
        <v>-82841717.675032347</v>
      </c>
      <c r="F2009" s="10">
        <f>SUM(D$11:D2008)</f>
        <v>-222552136.95398432</v>
      </c>
      <c r="G2009" s="10">
        <f t="shared" si="440"/>
        <v>365</v>
      </c>
      <c r="H2009" s="7">
        <f t="shared" si="448"/>
        <v>-226963.61006858177</v>
      </c>
      <c r="I2009" s="16">
        <f>SUMIFS('Filing Data'!$X:$X,'Filing Data'!$D:$D,'Benchmark Value'!$B2009)</f>
        <v>0</v>
      </c>
      <c r="J2009" s="16">
        <f t="shared" si="444"/>
        <v>154676843.22425225</v>
      </c>
      <c r="K2009" s="10">
        <f>SUM(I$11:I2008)</f>
        <v>341353848.0083822</v>
      </c>
      <c r="L2009" s="27">
        <f t="shared" si="441"/>
        <v>365</v>
      </c>
      <c r="M2009" s="7">
        <f t="shared" si="449"/>
        <v>423772.17321712949</v>
      </c>
      <c r="N2009" s="7">
        <f>IF(ISNA(VLOOKUP(B2009,'Distribution Data'!$G:$H,2,FALSE)),0,VLOOKUP(B2009,'Distribution Data'!$G:$H,2,FALSE))</f>
        <v>0</v>
      </c>
      <c r="O2009" s="16">
        <f>IF(ISNA(INDEX($C2008:$C$3618,MATCH(TRUE,INDEX($C2008:$C$3618&lt;&gt;$C2008,0),0))), O2008, INDEX($C2008:$C$3618,MATCH(TRUE,INDEX($C2008:$C$3618&lt;&gt;$C2008,0),0)))</f>
        <v>5194852881.5242329</v>
      </c>
      <c r="P2009" s="16">
        <f t="shared" si="439"/>
        <v>4895149830.6670656</v>
      </c>
      <c r="Q2009" s="27">
        <f t="shared" si="445"/>
        <v>200</v>
      </c>
      <c r="R2009" s="7">
        <f t="shared" si="450"/>
        <v>1498515.2542858361</v>
      </c>
      <c r="S2009" s="7">
        <f t="shared" si="442"/>
        <v>847779.47100012493</v>
      </c>
      <c r="T2009" s="5">
        <f>VLOOKUP($B2009,'Benchmark Data'!$A:$B,2,FALSE)</f>
        <v>8.11</v>
      </c>
      <c r="U2009" s="12">
        <f t="shared" si="451"/>
        <v>0</v>
      </c>
      <c r="V2009" s="7">
        <f t="shared" si="452"/>
        <v>2416683305.1678667</v>
      </c>
    </row>
    <row r="2010" spans="1:22" x14ac:dyDescent="0.25">
      <c r="A2010" s="5">
        <f t="shared" si="443"/>
        <v>2009</v>
      </c>
      <c r="B2010" s="6">
        <f t="shared" si="446"/>
        <v>39950</v>
      </c>
      <c r="C2010" s="7">
        <f>MAX(SUMIFS('Filing Data'!$V:$V,'Filing Data'!$D:$D,'Benchmark Value'!$B2010),C2009)</f>
        <v>4895149830.6670656</v>
      </c>
      <c r="D2010" s="7">
        <f>SUMIFS('Filing Data'!$Z:$Z,'Filing Data'!$D:$D,'Benchmark Value'!$B2010)</f>
        <v>0</v>
      </c>
      <c r="E2010" s="16">
        <f t="shared" si="447"/>
        <v>-82841717.675032347</v>
      </c>
      <c r="F2010" s="10">
        <f>SUM(D$11:D2009)</f>
        <v>-222552136.95398432</v>
      </c>
      <c r="G2010" s="10">
        <f t="shared" si="440"/>
        <v>365</v>
      </c>
      <c r="H2010" s="7">
        <f t="shared" si="448"/>
        <v>-226963.61006858177</v>
      </c>
      <c r="I2010" s="16">
        <f>SUMIFS('Filing Data'!$X:$X,'Filing Data'!$D:$D,'Benchmark Value'!$B2010)</f>
        <v>0</v>
      </c>
      <c r="J2010" s="16">
        <f t="shared" si="444"/>
        <v>154676843.22425225</v>
      </c>
      <c r="K2010" s="10">
        <f>SUM(I$11:I2009)</f>
        <v>341353848.0083822</v>
      </c>
      <c r="L2010" s="27">
        <f t="shared" si="441"/>
        <v>365</v>
      </c>
      <c r="M2010" s="7">
        <f t="shared" si="449"/>
        <v>423772.17321712949</v>
      </c>
      <c r="N2010" s="7">
        <f>IF(ISNA(VLOOKUP(B2010,'Distribution Data'!$G:$H,2,FALSE)),0,VLOOKUP(B2010,'Distribution Data'!$G:$H,2,FALSE))</f>
        <v>0</v>
      </c>
      <c r="O2010" s="16">
        <f>IF(ISNA(INDEX($C2009:$C$3618,MATCH(TRUE,INDEX($C2009:$C$3618&lt;&gt;$C2009,0),0))), O2009, INDEX($C2009:$C$3618,MATCH(TRUE,INDEX($C2009:$C$3618&lt;&gt;$C2009,0),0)))</f>
        <v>5194852881.5242329</v>
      </c>
      <c r="P2010" s="16">
        <f t="shared" si="439"/>
        <v>4895149830.6670656</v>
      </c>
      <c r="Q2010" s="27">
        <f t="shared" si="445"/>
        <v>200</v>
      </c>
      <c r="R2010" s="7">
        <f t="shared" si="450"/>
        <v>1498515.2542858361</v>
      </c>
      <c r="S2010" s="7">
        <f t="shared" si="442"/>
        <v>847779.47100012493</v>
      </c>
      <c r="T2010" s="5">
        <f>VLOOKUP($B2010,'Benchmark Data'!$A:$B,2,FALSE)</f>
        <v>8.11</v>
      </c>
      <c r="U2010" s="12">
        <f t="shared" si="451"/>
        <v>0</v>
      </c>
      <c r="V2010" s="7">
        <f t="shared" si="452"/>
        <v>2417531084.6388669</v>
      </c>
    </row>
    <row r="2011" spans="1:22" x14ac:dyDescent="0.25">
      <c r="A2011" s="5">
        <f t="shared" si="443"/>
        <v>2009</v>
      </c>
      <c r="B2011" s="6">
        <f t="shared" si="446"/>
        <v>39951</v>
      </c>
      <c r="C2011" s="7">
        <f>MAX(SUMIFS('Filing Data'!$V:$V,'Filing Data'!$D:$D,'Benchmark Value'!$B2011),C2010)</f>
        <v>4895149830.6670656</v>
      </c>
      <c r="D2011" s="7">
        <f>SUMIFS('Filing Data'!$Z:$Z,'Filing Data'!$D:$D,'Benchmark Value'!$B2011)</f>
        <v>0</v>
      </c>
      <c r="E2011" s="16">
        <f t="shared" si="447"/>
        <v>-82841717.675032347</v>
      </c>
      <c r="F2011" s="10">
        <f>SUM(D$11:D2010)</f>
        <v>-222552136.95398432</v>
      </c>
      <c r="G2011" s="10">
        <f t="shared" si="440"/>
        <v>365</v>
      </c>
      <c r="H2011" s="7">
        <f t="shared" si="448"/>
        <v>-226963.61006858177</v>
      </c>
      <c r="I2011" s="16">
        <f>SUMIFS('Filing Data'!$X:$X,'Filing Data'!$D:$D,'Benchmark Value'!$B2011)</f>
        <v>0</v>
      </c>
      <c r="J2011" s="16">
        <f t="shared" si="444"/>
        <v>154676843.22425225</v>
      </c>
      <c r="K2011" s="10">
        <f>SUM(I$11:I2010)</f>
        <v>341353848.0083822</v>
      </c>
      <c r="L2011" s="27">
        <f t="shared" si="441"/>
        <v>365</v>
      </c>
      <c r="M2011" s="7">
        <f t="shared" si="449"/>
        <v>423772.17321712949</v>
      </c>
      <c r="N2011" s="7">
        <f>IF(ISNA(VLOOKUP(B2011,'Distribution Data'!$G:$H,2,FALSE)),0,VLOOKUP(B2011,'Distribution Data'!$G:$H,2,FALSE))</f>
        <v>0</v>
      </c>
      <c r="O2011" s="16">
        <f>IF(ISNA(INDEX($C2010:$C$3618,MATCH(TRUE,INDEX($C2010:$C$3618&lt;&gt;$C2010,0),0))), O2010, INDEX($C2010:$C$3618,MATCH(TRUE,INDEX($C2010:$C$3618&lt;&gt;$C2010,0),0)))</f>
        <v>5194852881.5242329</v>
      </c>
      <c r="P2011" s="16">
        <f t="shared" si="439"/>
        <v>4895149830.6670656</v>
      </c>
      <c r="Q2011" s="27">
        <f t="shared" si="445"/>
        <v>200</v>
      </c>
      <c r="R2011" s="7">
        <f t="shared" si="450"/>
        <v>1498515.2542858361</v>
      </c>
      <c r="S2011" s="7">
        <f t="shared" si="442"/>
        <v>847779.47100012493</v>
      </c>
      <c r="T2011" s="5">
        <f>VLOOKUP($B2011,'Benchmark Data'!$A:$B,2,FALSE)</f>
        <v>8.82</v>
      </c>
      <c r="U2011" s="12">
        <f t="shared" si="451"/>
        <v>8.3924001891378386E-2</v>
      </c>
      <c r="V2011" s="7">
        <f t="shared" si="452"/>
        <v>2630024618.7453289</v>
      </c>
    </row>
    <row r="2012" spans="1:22" x14ac:dyDescent="0.25">
      <c r="A2012" s="5">
        <f t="shared" si="443"/>
        <v>2009</v>
      </c>
      <c r="B2012" s="6">
        <f t="shared" si="446"/>
        <v>39952</v>
      </c>
      <c r="C2012" s="7">
        <f>MAX(SUMIFS('Filing Data'!$V:$V,'Filing Data'!$D:$D,'Benchmark Value'!$B2012),C2011)</f>
        <v>4895149830.6670656</v>
      </c>
      <c r="D2012" s="7">
        <f>SUMIFS('Filing Data'!$Z:$Z,'Filing Data'!$D:$D,'Benchmark Value'!$B2012)</f>
        <v>0</v>
      </c>
      <c r="E2012" s="16">
        <f t="shared" si="447"/>
        <v>-82841717.675032347</v>
      </c>
      <c r="F2012" s="10">
        <f>SUM(D$11:D2011)</f>
        <v>-222552136.95398432</v>
      </c>
      <c r="G2012" s="10">
        <f t="shared" si="440"/>
        <v>365</v>
      </c>
      <c r="H2012" s="7">
        <f t="shared" si="448"/>
        <v>-226963.61006858177</v>
      </c>
      <c r="I2012" s="16">
        <f>SUMIFS('Filing Data'!$X:$X,'Filing Data'!$D:$D,'Benchmark Value'!$B2012)</f>
        <v>0</v>
      </c>
      <c r="J2012" s="16">
        <f t="shared" si="444"/>
        <v>154676843.22425225</v>
      </c>
      <c r="K2012" s="10">
        <f>SUM(I$11:I2011)</f>
        <v>341353848.0083822</v>
      </c>
      <c r="L2012" s="27">
        <f t="shared" si="441"/>
        <v>365</v>
      </c>
      <c r="M2012" s="7">
        <f t="shared" si="449"/>
        <v>423772.17321712949</v>
      </c>
      <c r="N2012" s="7">
        <f>IF(ISNA(VLOOKUP(B2012,'Distribution Data'!$G:$H,2,FALSE)),0,VLOOKUP(B2012,'Distribution Data'!$G:$H,2,FALSE))</f>
        <v>0</v>
      </c>
      <c r="O2012" s="16">
        <f>IF(ISNA(INDEX($C2011:$C$3618,MATCH(TRUE,INDEX($C2011:$C$3618&lt;&gt;$C2011,0),0))), O2011, INDEX($C2011:$C$3618,MATCH(TRUE,INDEX($C2011:$C$3618&lt;&gt;$C2011,0),0)))</f>
        <v>5194852881.5242329</v>
      </c>
      <c r="P2012" s="16">
        <f t="shared" si="439"/>
        <v>4895149830.6670656</v>
      </c>
      <c r="Q2012" s="27">
        <f t="shared" si="445"/>
        <v>200</v>
      </c>
      <c r="R2012" s="7">
        <f t="shared" si="450"/>
        <v>1498515.2542858361</v>
      </c>
      <c r="S2012" s="7">
        <f t="shared" si="442"/>
        <v>847779.47100012493</v>
      </c>
      <c r="T2012" s="5">
        <f>VLOOKUP($B2012,'Benchmark Data'!$A:$B,2,FALSE)</f>
        <v>8.6199999999999992</v>
      </c>
      <c r="U2012" s="12">
        <f t="shared" si="451"/>
        <v>-2.2936785343098381E-2</v>
      </c>
      <c r="V2012" s="7">
        <f t="shared" si="452"/>
        <v>2571234651.7595186</v>
      </c>
    </row>
    <row r="2013" spans="1:22" x14ac:dyDescent="0.25">
      <c r="A2013" s="5">
        <f t="shared" si="443"/>
        <v>2009</v>
      </c>
      <c r="B2013" s="6">
        <f t="shared" si="446"/>
        <v>39953</v>
      </c>
      <c r="C2013" s="7">
        <f>MAX(SUMIFS('Filing Data'!$V:$V,'Filing Data'!$D:$D,'Benchmark Value'!$B2013),C2012)</f>
        <v>4895149830.6670656</v>
      </c>
      <c r="D2013" s="7">
        <f>SUMIFS('Filing Data'!$Z:$Z,'Filing Data'!$D:$D,'Benchmark Value'!$B2013)</f>
        <v>0</v>
      </c>
      <c r="E2013" s="16">
        <f t="shared" si="447"/>
        <v>-82841717.675032347</v>
      </c>
      <c r="F2013" s="10">
        <f>SUM(D$11:D2012)</f>
        <v>-222552136.95398432</v>
      </c>
      <c r="G2013" s="10">
        <f t="shared" si="440"/>
        <v>365</v>
      </c>
      <c r="H2013" s="7">
        <f t="shared" si="448"/>
        <v>-226963.61006858177</v>
      </c>
      <c r="I2013" s="16">
        <f>SUMIFS('Filing Data'!$X:$X,'Filing Data'!$D:$D,'Benchmark Value'!$B2013)</f>
        <v>0</v>
      </c>
      <c r="J2013" s="16">
        <f t="shared" si="444"/>
        <v>154676843.22425225</v>
      </c>
      <c r="K2013" s="10">
        <f>SUM(I$11:I2012)</f>
        <v>341353848.0083822</v>
      </c>
      <c r="L2013" s="27">
        <f t="shared" si="441"/>
        <v>365</v>
      </c>
      <c r="M2013" s="7">
        <f t="shared" si="449"/>
        <v>423772.17321712949</v>
      </c>
      <c r="N2013" s="7">
        <f>IF(ISNA(VLOOKUP(B2013,'Distribution Data'!$G:$H,2,FALSE)),0,VLOOKUP(B2013,'Distribution Data'!$G:$H,2,FALSE))</f>
        <v>0</v>
      </c>
      <c r="O2013" s="16">
        <f>IF(ISNA(INDEX($C2012:$C$3618,MATCH(TRUE,INDEX($C2012:$C$3618&lt;&gt;$C2012,0),0))), O2012, INDEX($C2012:$C$3618,MATCH(TRUE,INDEX($C2012:$C$3618&lt;&gt;$C2012,0),0)))</f>
        <v>5194852881.5242329</v>
      </c>
      <c r="P2013" s="16">
        <f t="shared" si="439"/>
        <v>4895149830.6670656</v>
      </c>
      <c r="Q2013" s="27">
        <f t="shared" si="445"/>
        <v>200</v>
      </c>
      <c r="R2013" s="7">
        <f t="shared" si="450"/>
        <v>1498515.2542858361</v>
      </c>
      <c r="S2013" s="7">
        <f t="shared" si="442"/>
        <v>847779.47100012493</v>
      </c>
      <c r="T2013" s="5">
        <f>VLOOKUP($B2013,'Benchmark Data'!$A:$B,2,FALSE)</f>
        <v>8.5399999999999991</v>
      </c>
      <c r="U2013" s="12">
        <f t="shared" si="451"/>
        <v>-9.3240768751232904E-3</v>
      </c>
      <c r="V2013" s="7">
        <f t="shared" si="452"/>
        <v>2548219464.6248617</v>
      </c>
    </row>
    <row r="2014" spans="1:22" x14ac:dyDescent="0.25">
      <c r="A2014" s="5">
        <f t="shared" si="443"/>
        <v>2009</v>
      </c>
      <c r="B2014" s="6">
        <f t="shared" si="446"/>
        <v>39954</v>
      </c>
      <c r="C2014" s="7">
        <f>MAX(SUMIFS('Filing Data'!$V:$V,'Filing Data'!$D:$D,'Benchmark Value'!$B2014),C2013)</f>
        <v>4895149830.6670656</v>
      </c>
      <c r="D2014" s="7">
        <f>SUMIFS('Filing Data'!$Z:$Z,'Filing Data'!$D:$D,'Benchmark Value'!$B2014)</f>
        <v>0</v>
      </c>
      <c r="E2014" s="16">
        <f t="shared" si="447"/>
        <v>-82841717.675032347</v>
      </c>
      <c r="F2014" s="10">
        <f>SUM(D$11:D2013)</f>
        <v>-222552136.95398432</v>
      </c>
      <c r="G2014" s="10">
        <f t="shared" si="440"/>
        <v>365</v>
      </c>
      <c r="H2014" s="7">
        <f t="shared" si="448"/>
        <v>-226963.61006858177</v>
      </c>
      <c r="I2014" s="16">
        <f>SUMIFS('Filing Data'!$X:$X,'Filing Data'!$D:$D,'Benchmark Value'!$B2014)</f>
        <v>0</v>
      </c>
      <c r="J2014" s="16">
        <f t="shared" si="444"/>
        <v>154676843.22425225</v>
      </c>
      <c r="K2014" s="10">
        <f>SUM(I$11:I2013)</f>
        <v>341353848.0083822</v>
      </c>
      <c r="L2014" s="27">
        <f t="shared" si="441"/>
        <v>365</v>
      </c>
      <c r="M2014" s="7">
        <f t="shared" si="449"/>
        <v>423772.17321712949</v>
      </c>
      <c r="N2014" s="7">
        <f>IF(ISNA(VLOOKUP(B2014,'Distribution Data'!$G:$H,2,FALSE)),0,VLOOKUP(B2014,'Distribution Data'!$G:$H,2,FALSE))</f>
        <v>0</v>
      </c>
      <c r="O2014" s="16">
        <f>IF(ISNA(INDEX($C2013:$C$3618,MATCH(TRUE,INDEX($C2013:$C$3618&lt;&gt;$C2013,0),0))), O2013, INDEX($C2013:$C$3618,MATCH(TRUE,INDEX($C2013:$C$3618&lt;&gt;$C2013,0),0)))</f>
        <v>5194852881.5242329</v>
      </c>
      <c r="P2014" s="16">
        <f t="shared" si="439"/>
        <v>4895149830.6670656</v>
      </c>
      <c r="Q2014" s="27">
        <f t="shared" si="445"/>
        <v>200</v>
      </c>
      <c r="R2014" s="7">
        <f t="shared" si="450"/>
        <v>1498515.2542858361</v>
      </c>
      <c r="S2014" s="7">
        <f t="shared" si="442"/>
        <v>847779.47100012493</v>
      </c>
      <c r="T2014" s="5">
        <f>VLOOKUP($B2014,'Benchmark Data'!$A:$B,2,FALSE)</f>
        <v>8.56</v>
      </c>
      <c r="U2014" s="12">
        <f t="shared" si="451"/>
        <v>2.3391823531724626E-3</v>
      </c>
      <c r="V2014" s="7">
        <f t="shared" si="452"/>
        <v>2555034971.1792932</v>
      </c>
    </row>
    <row r="2015" spans="1:22" x14ac:dyDescent="0.25">
      <c r="A2015" s="5">
        <f t="shared" si="443"/>
        <v>2009</v>
      </c>
      <c r="B2015" s="6">
        <f t="shared" si="446"/>
        <v>39955</v>
      </c>
      <c r="C2015" s="7">
        <f>MAX(SUMIFS('Filing Data'!$V:$V,'Filing Data'!$D:$D,'Benchmark Value'!$B2015),C2014)</f>
        <v>4895149830.6670656</v>
      </c>
      <c r="D2015" s="7">
        <f>SUMIFS('Filing Data'!$Z:$Z,'Filing Data'!$D:$D,'Benchmark Value'!$B2015)</f>
        <v>0</v>
      </c>
      <c r="E2015" s="16">
        <f t="shared" si="447"/>
        <v>-82841717.675032347</v>
      </c>
      <c r="F2015" s="10">
        <f>SUM(D$11:D2014)</f>
        <v>-222552136.95398432</v>
      </c>
      <c r="G2015" s="10">
        <f t="shared" si="440"/>
        <v>365</v>
      </c>
      <c r="H2015" s="7">
        <f t="shared" si="448"/>
        <v>-226963.61006858177</v>
      </c>
      <c r="I2015" s="16">
        <f>SUMIFS('Filing Data'!$X:$X,'Filing Data'!$D:$D,'Benchmark Value'!$B2015)</f>
        <v>0</v>
      </c>
      <c r="J2015" s="16">
        <f t="shared" si="444"/>
        <v>154676843.22425225</v>
      </c>
      <c r="K2015" s="10">
        <f>SUM(I$11:I2014)</f>
        <v>341353848.0083822</v>
      </c>
      <c r="L2015" s="27">
        <f t="shared" si="441"/>
        <v>365</v>
      </c>
      <c r="M2015" s="7">
        <f t="shared" si="449"/>
        <v>423772.17321712949</v>
      </c>
      <c r="N2015" s="7">
        <f>IF(ISNA(VLOOKUP(B2015,'Distribution Data'!$G:$H,2,FALSE)),0,VLOOKUP(B2015,'Distribution Data'!$G:$H,2,FALSE))</f>
        <v>0</v>
      </c>
      <c r="O2015" s="16">
        <f>IF(ISNA(INDEX($C2014:$C$3618,MATCH(TRUE,INDEX($C2014:$C$3618&lt;&gt;$C2014,0),0))), O2014, INDEX($C2014:$C$3618,MATCH(TRUE,INDEX($C2014:$C$3618&lt;&gt;$C2014,0),0)))</f>
        <v>5194852881.5242329</v>
      </c>
      <c r="P2015" s="16">
        <f t="shared" si="439"/>
        <v>4895149830.6670656</v>
      </c>
      <c r="Q2015" s="27">
        <f t="shared" si="445"/>
        <v>200</v>
      </c>
      <c r="R2015" s="7">
        <f t="shared" si="450"/>
        <v>1498515.2542858361</v>
      </c>
      <c r="S2015" s="7">
        <f t="shared" si="442"/>
        <v>847779.47100012493</v>
      </c>
      <c r="T2015" s="5">
        <f>VLOOKUP($B2015,'Benchmark Data'!$A:$B,2,FALSE)</f>
        <v>8.3800000000000008</v>
      </c>
      <c r="U2015" s="12">
        <f t="shared" si="451"/>
        <v>-2.1252275659658978E-2</v>
      </c>
      <c r="V2015" s="7">
        <f t="shared" si="452"/>
        <v>2502155379.7610092</v>
      </c>
    </row>
    <row r="2016" spans="1:22" x14ac:dyDescent="0.25">
      <c r="A2016" s="5">
        <f t="shared" si="443"/>
        <v>2009</v>
      </c>
      <c r="B2016" s="6">
        <f t="shared" si="446"/>
        <v>39956</v>
      </c>
      <c r="C2016" s="7">
        <f>MAX(SUMIFS('Filing Data'!$V:$V,'Filing Data'!$D:$D,'Benchmark Value'!$B2016),C2015)</f>
        <v>4895149830.6670656</v>
      </c>
      <c r="D2016" s="7">
        <f>SUMIFS('Filing Data'!$Z:$Z,'Filing Data'!$D:$D,'Benchmark Value'!$B2016)</f>
        <v>0</v>
      </c>
      <c r="E2016" s="16">
        <f t="shared" si="447"/>
        <v>-82841717.675032347</v>
      </c>
      <c r="F2016" s="10">
        <f>SUM(D$11:D2015)</f>
        <v>-222552136.95398432</v>
      </c>
      <c r="G2016" s="10">
        <f t="shared" si="440"/>
        <v>365</v>
      </c>
      <c r="H2016" s="7">
        <f t="shared" si="448"/>
        <v>-226963.61006858177</v>
      </c>
      <c r="I2016" s="16">
        <f>SUMIFS('Filing Data'!$X:$X,'Filing Data'!$D:$D,'Benchmark Value'!$B2016)</f>
        <v>0</v>
      </c>
      <c r="J2016" s="16">
        <f t="shared" si="444"/>
        <v>154676843.22425225</v>
      </c>
      <c r="K2016" s="10">
        <f>SUM(I$11:I2015)</f>
        <v>341353848.0083822</v>
      </c>
      <c r="L2016" s="27">
        <f t="shared" si="441"/>
        <v>365</v>
      </c>
      <c r="M2016" s="7">
        <f t="shared" si="449"/>
        <v>423772.17321712949</v>
      </c>
      <c r="N2016" s="7">
        <f>IF(ISNA(VLOOKUP(B2016,'Distribution Data'!$G:$H,2,FALSE)),0,VLOOKUP(B2016,'Distribution Data'!$G:$H,2,FALSE))</f>
        <v>0</v>
      </c>
      <c r="O2016" s="16">
        <f>IF(ISNA(INDEX($C2015:$C$3618,MATCH(TRUE,INDEX($C2015:$C$3618&lt;&gt;$C2015,0),0))), O2015, INDEX($C2015:$C$3618,MATCH(TRUE,INDEX($C2015:$C$3618&lt;&gt;$C2015,0),0)))</f>
        <v>5194852881.5242329</v>
      </c>
      <c r="P2016" s="16">
        <f t="shared" si="439"/>
        <v>4895149830.6670656</v>
      </c>
      <c r="Q2016" s="27">
        <f t="shared" si="445"/>
        <v>200</v>
      </c>
      <c r="R2016" s="7">
        <f t="shared" si="450"/>
        <v>1498515.2542858361</v>
      </c>
      <c r="S2016" s="7">
        <f t="shared" si="442"/>
        <v>847779.47100012493</v>
      </c>
      <c r="T2016" s="5">
        <f>VLOOKUP($B2016,'Benchmark Data'!$A:$B,2,FALSE)</f>
        <v>8.3800000000000008</v>
      </c>
      <c r="U2016" s="12">
        <f t="shared" si="451"/>
        <v>0</v>
      </c>
      <c r="V2016" s="7">
        <f t="shared" si="452"/>
        <v>2503003159.2320094</v>
      </c>
    </row>
    <row r="2017" spans="1:22" x14ac:dyDescent="0.25">
      <c r="A2017" s="5">
        <f t="shared" si="443"/>
        <v>2009</v>
      </c>
      <c r="B2017" s="6">
        <f t="shared" si="446"/>
        <v>39957</v>
      </c>
      <c r="C2017" s="7">
        <f>MAX(SUMIFS('Filing Data'!$V:$V,'Filing Data'!$D:$D,'Benchmark Value'!$B2017),C2016)</f>
        <v>4895149830.6670656</v>
      </c>
      <c r="D2017" s="7">
        <f>SUMIFS('Filing Data'!$Z:$Z,'Filing Data'!$D:$D,'Benchmark Value'!$B2017)</f>
        <v>0</v>
      </c>
      <c r="E2017" s="16">
        <f t="shared" si="447"/>
        <v>-82841717.675032347</v>
      </c>
      <c r="F2017" s="10">
        <f>SUM(D$11:D2016)</f>
        <v>-222552136.95398432</v>
      </c>
      <c r="G2017" s="10">
        <f t="shared" si="440"/>
        <v>365</v>
      </c>
      <c r="H2017" s="7">
        <f t="shared" si="448"/>
        <v>-226963.61006858177</v>
      </c>
      <c r="I2017" s="16">
        <f>SUMIFS('Filing Data'!$X:$X,'Filing Data'!$D:$D,'Benchmark Value'!$B2017)</f>
        <v>0</v>
      </c>
      <c r="J2017" s="16">
        <f t="shared" si="444"/>
        <v>154676843.22425225</v>
      </c>
      <c r="K2017" s="10">
        <f>SUM(I$11:I2016)</f>
        <v>341353848.0083822</v>
      </c>
      <c r="L2017" s="27">
        <f t="shared" si="441"/>
        <v>365</v>
      </c>
      <c r="M2017" s="7">
        <f t="shared" si="449"/>
        <v>423772.17321712949</v>
      </c>
      <c r="N2017" s="7">
        <f>IF(ISNA(VLOOKUP(B2017,'Distribution Data'!$G:$H,2,FALSE)),0,VLOOKUP(B2017,'Distribution Data'!$G:$H,2,FALSE))</f>
        <v>0</v>
      </c>
      <c r="O2017" s="16">
        <f>IF(ISNA(INDEX($C2016:$C$3618,MATCH(TRUE,INDEX($C2016:$C$3618&lt;&gt;$C2016,0),0))), O2016, INDEX($C2016:$C$3618,MATCH(TRUE,INDEX($C2016:$C$3618&lt;&gt;$C2016,0),0)))</f>
        <v>5194852881.5242329</v>
      </c>
      <c r="P2017" s="16">
        <f t="shared" si="439"/>
        <v>4895149830.6670656</v>
      </c>
      <c r="Q2017" s="27">
        <f t="shared" si="445"/>
        <v>200</v>
      </c>
      <c r="R2017" s="7">
        <f t="shared" si="450"/>
        <v>1498515.2542858361</v>
      </c>
      <c r="S2017" s="7">
        <f t="shared" si="442"/>
        <v>847779.47100012493</v>
      </c>
      <c r="T2017" s="5">
        <f>VLOOKUP($B2017,'Benchmark Data'!$A:$B,2,FALSE)</f>
        <v>8.3800000000000008</v>
      </c>
      <c r="U2017" s="12">
        <f t="shared" si="451"/>
        <v>0</v>
      </c>
      <c r="V2017" s="7">
        <f t="shared" si="452"/>
        <v>2503850938.7030096</v>
      </c>
    </row>
    <row r="2018" spans="1:22" x14ac:dyDescent="0.25">
      <c r="A2018" s="5">
        <f t="shared" si="443"/>
        <v>2009</v>
      </c>
      <c r="B2018" s="6">
        <f t="shared" si="446"/>
        <v>39958</v>
      </c>
      <c r="C2018" s="7">
        <f>MAX(SUMIFS('Filing Data'!$V:$V,'Filing Data'!$D:$D,'Benchmark Value'!$B2018),C2017)</f>
        <v>4895149830.6670656</v>
      </c>
      <c r="D2018" s="7">
        <f>SUMIFS('Filing Data'!$Z:$Z,'Filing Data'!$D:$D,'Benchmark Value'!$B2018)</f>
        <v>0</v>
      </c>
      <c r="E2018" s="16">
        <f t="shared" si="447"/>
        <v>-82841717.675032347</v>
      </c>
      <c r="F2018" s="10">
        <f>SUM(D$11:D2017)</f>
        <v>-222552136.95398432</v>
      </c>
      <c r="G2018" s="10">
        <f t="shared" si="440"/>
        <v>365</v>
      </c>
      <c r="H2018" s="7">
        <f t="shared" si="448"/>
        <v>-226963.61006858177</v>
      </c>
      <c r="I2018" s="16">
        <f>SUMIFS('Filing Data'!$X:$X,'Filing Data'!$D:$D,'Benchmark Value'!$B2018)</f>
        <v>0</v>
      </c>
      <c r="J2018" s="16">
        <f t="shared" si="444"/>
        <v>154676843.22425225</v>
      </c>
      <c r="K2018" s="10">
        <f>SUM(I$11:I2017)</f>
        <v>341353848.0083822</v>
      </c>
      <c r="L2018" s="27">
        <f t="shared" si="441"/>
        <v>365</v>
      </c>
      <c r="M2018" s="7">
        <f t="shared" si="449"/>
        <v>423772.17321712949</v>
      </c>
      <c r="N2018" s="7">
        <f>IF(ISNA(VLOOKUP(B2018,'Distribution Data'!$G:$H,2,FALSE)),0,VLOOKUP(B2018,'Distribution Data'!$G:$H,2,FALSE))</f>
        <v>0</v>
      </c>
      <c r="O2018" s="16">
        <f>IF(ISNA(INDEX($C2017:$C$3618,MATCH(TRUE,INDEX($C2017:$C$3618&lt;&gt;$C2017,0),0))), O2017, INDEX($C2017:$C$3618,MATCH(TRUE,INDEX($C2017:$C$3618&lt;&gt;$C2017,0),0)))</f>
        <v>5194852881.5242329</v>
      </c>
      <c r="P2018" s="16">
        <f t="shared" si="439"/>
        <v>4895149830.6670656</v>
      </c>
      <c r="Q2018" s="27">
        <f t="shared" si="445"/>
        <v>200</v>
      </c>
      <c r="R2018" s="7">
        <f t="shared" si="450"/>
        <v>1498515.2542858361</v>
      </c>
      <c r="S2018" s="7">
        <f t="shared" si="442"/>
        <v>847779.47100012493</v>
      </c>
      <c r="T2018" s="5">
        <f>VLOOKUP($B2018,'Benchmark Data'!$A:$B,2,FALSE)</f>
        <v>8.3800000000000008</v>
      </c>
      <c r="U2018" s="12">
        <f t="shared" si="451"/>
        <v>0</v>
      </c>
      <c r="V2018" s="7">
        <f t="shared" si="452"/>
        <v>2504698718.1740098</v>
      </c>
    </row>
    <row r="2019" spans="1:22" x14ac:dyDescent="0.25">
      <c r="A2019" s="5">
        <f t="shared" si="443"/>
        <v>2009</v>
      </c>
      <c r="B2019" s="6">
        <f t="shared" si="446"/>
        <v>39959</v>
      </c>
      <c r="C2019" s="7">
        <f>MAX(SUMIFS('Filing Data'!$V:$V,'Filing Data'!$D:$D,'Benchmark Value'!$B2019),C2018)</f>
        <v>4895149830.6670656</v>
      </c>
      <c r="D2019" s="7">
        <f>SUMIFS('Filing Data'!$Z:$Z,'Filing Data'!$D:$D,'Benchmark Value'!$B2019)</f>
        <v>0</v>
      </c>
      <c r="E2019" s="16">
        <f t="shared" si="447"/>
        <v>-82841717.675032347</v>
      </c>
      <c r="F2019" s="10">
        <f>SUM(D$11:D2018)</f>
        <v>-222552136.95398432</v>
      </c>
      <c r="G2019" s="10">
        <f t="shared" si="440"/>
        <v>365</v>
      </c>
      <c r="H2019" s="7">
        <f t="shared" si="448"/>
        <v>-226963.61006858177</v>
      </c>
      <c r="I2019" s="16">
        <f>SUMIFS('Filing Data'!$X:$X,'Filing Data'!$D:$D,'Benchmark Value'!$B2019)</f>
        <v>0</v>
      </c>
      <c r="J2019" s="16">
        <f t="shared" si="444"/>
        <v>154676843.22425225</v>
      </c>
      <c r="K2019" s="10">
        <f>SUM(I$11:I2018)</f>
        <v>341353848.0083822</v>
      </c>
      <c r="L2019" s="27">
        <f t="shared" si="441"/>
        <v>365</v>
      </c>
      <c r="M2019" s="7">
        <f t="shared" si="449"/>
        <v>423772.17321712949</v>
      </c>
      <c r="N2019" s="7">
        <f>IF(ISNA(VLOOKUP(B2019,'Distribution Data'!$G:$H,2,FALSE)),0,VLOOKUP(B2019,'Distribution Data'!$G:$H,2,FALSE))</f>
        <v>0</v>
      </c>
      <c r="O2019" s="16">
        <f>IF(ISNA(INDEX($C2018:$C$3618,MATCH(TRUE,INDEX($C2018:$C$3618&lt;&gt;$C2018,0),0))), O2018, INDEX($C2018:$C$3618,MATCH(TRUE,INDEX($C2018:$C$3618&lt;&gt;$C2018,0),0)))</f>
        <v>5194852881.5242329</v>
      </c>
      <c r="P2019" s="16">
        <f t="shared" si="439"/>
        <v>4895149830.6670656</v>
      </c>
      <c r="Q2019" s="27">
        <f t="shared" si="445"/>
        <v>200</v>
      </c>
      <c r="R2019" s="7">
        <f t="shared" si="450"/>
        <v>1498515.2542858361</v>
      </c>
      <c r="S2019" s="7">
        <f t="shared" si="442"/>
        <v>847779.47100012493</v>
      </c>
      <c r="T2019" s="5">
        <f>VLOOKUP($B2019,'Benchmark Data'!$A:$B,2,FALSE)</f>
        <v>8.91</v>
      </c>
      <c r="U2019" s="12">
        <f t="shared" si="451"/>
        <v>6.1326326988726199E-2</v>
      </c>
      <c r="V2019" s="7">
        <f t="shared" si="452"/>
        <v>2663958230.4173517</v>
      </c>
    </row>
    <row r="2020" spans="1:22" x14ac:dyDescent="0.25">
      <c r="A2020" s="5">
        <f t="shared" si="443"/>
        <v>2009</v>
      </c>
      <c r="B2020" s="6">
        <f t="shared" si="446"/>
        <v>39960</v>
      </c>
      <c r="C2020" s="7">
        <f>MAX(SUMIFS('Filing Data'!$V:$V,'Filing Data'!$D:$D,'Benchmark Value'!$B2020),C2019)</f>
        <v>4895149830.6670656</v>
      </c>
      <c r="D2020" s="7">
        <f>SUMIFS('Filing Data'!$Z:$Z,'Filing Data'!$D:$D,'Benchmark Value'!$B2020)</f>
        <v>0</v>
      </c>
      <c r="E2020" s="16">
        <f t="shared" si="447"/>
        <v>-82841717.675032347</v>
      </c>
      <c r="F2020" s="10">
        <f>SUM(D$11:D2019)</f>
        <v>-222552136.95398432</v>
      </c>
      <c r="G2020" s="10">
        <f t="shared" si="440"/>
        <v>365</v>
      </c>
      <c r="H2020" s="7">
        <f t="shared" si="448"/>
        <v>-226963.61006858177</v>
      </c>
      <c r="I2020" s="16">
        <f>SUMIFS('Filing Data'!$X:$X,'Filing Data'!$D:$D,'Benchmark Value'!$B2020)</f>
        <v>0</v>
      </c>
      <c r="J2020" s="16">
        <f t="shared" si="444"/>
        <v>154676843.22425225</v>
      </c>
      <c r="K2020" s="10">
        <f>SUM(I$11:I2019)</f>
        <v>341353848.0083822</v>
      </c>
      <c r="L2020" s="27">
        <f t="shared" si="441"/>
        <v>365</v>
      </c>
      <c r="M2020" s="7">
        <f t="shared" si="449"/>
        <v>423772.17321712949</v>
      </c>
      <c r="N2020" s="7">
        <f>IF(ISNA(VLOOKUP(B2020,'Distribution Data'!$G:$H,2,FALSE)),0,VLOOKUP(B2020,'Distribution Data'!$G:$H,2,FALSE))</f>
        <v>0</v>
      </c>
      <c r="O2020" s="16">
        <f>IF(ISNA(INDEX($C2019:$C$3618,MATCH(TRUE,INDEX($C2019:$C$3618&lt;&gt;$C2019,0),0))), O2019, INDEX($C2019:$C$3618,MATCH(TRUE,INDEX($C2019:$C$3618&lt;&gt;$C2019,0),0)))</f>
        <v>5194852881.5242329</v>
      </c>
      <c r="P2020" s="16">
        <f t="shared" si="439"/>
        <v>4895149830.6670656</v>
      </c>
      <c r="Q2020" s="27">
        <f t="shared" si="445"/>
        <v>200</v>
      </c>
      <c r="R2020" s="7">
        <f t="shared" si="450"/>
        <v>1498515.2542858361</v>
      </c>
      <c r="S2020" s="7">
        <f t="shared" si="442"/>
        <v>847779.47100012493</v>
      </c>
      <c r="T2020" s="5">
        <f>VLOOKUP($B2020,'Benchmark Data'!$A:$B,2,FALSE)</f>
        <v>8.5500000000000007</v>
      </c>
      <c r="U2020" s="12">
        <f t="shared" si="451"/>
        <v>-4.1242958534049017E-2</v>
      </c>
      <c r="V2020" s="7">
        <f t="shared" si="452"/>
        <v>2557171333.9118934</v>
      </c>
    </row>
    <row r="2021" spans="1:22" x14ac:dyDescent="0.25">
      <c r="A2021" s="5">
        <f t="shared" si="443"/>
        <v>2009</v>
      </c>
      <c r="B2021" s="6">
        <f t="shared" si="446"/>
        <v>39961</v>
      </c>
      <c r="C2021" s="7">
        <f>MAX(SUMIFS('Filing Data'!$V:$V,'Filing Data'!$D:$D,'Benchmark Value'!$B2021),C2020)</f>
        <v>4895149830.6670656</v>
      </c>
      <c r="D2021" s="7">
        <f>SUMIFS('Filing Data'!$Z:$Z,'Filing Data'!$D:$D,'Benchmark Value'!$B2021)</f>
        <v>0</v>
      </c>
      <c r="E2021" s="16">
        <f t="shared" si="447"/>
        <v>-82841717.675032347</v>
      </c>
      <c r="F2021" s="10">
        <f>SUM(D$11:D2020)</f>
        <v>-222552136.95398432</v>
      </c>
      <c r="G2021" s="10">
        <f t="shared" si="440"/>
        <v>365</v>
      </c>
      <c r="H2021" s="7">
        <f t="shared" si="448"/>
        <v>-226963.61006858177</v>
      </c>
      <c r="I2021" s="16">
        <f>SUMIFS('Filing Data'!$X:$X,'Filing Data'!$D:$D,'Benchmark Value'!$B2021)</f>
        <v>0</v>
      </c>
      <c r="J2021" s="16">
        <f t="shared" si="444"/>
        <v>154676843.22425225</v>
      </c>
      <c r="K2021" s="10">
        <f>SUM(I$11:I2020)</f>
        <v>341353848.0083822</v>
      </c>
      <c r="L2021" s="27">
        <f t="shared" si="441"/>
        <v>365</v>
      </c>
      <c r="M2021" s="7">
        <f t="shared" si="449"/>
        <v>423772.17321712949</v>
      </c>
      <c r="N2021" s="7">
        <f>IF(ISNA(VLOOKUP(B2021,'Distribution Data'!$G:$H,2,FALSE)),0,VLOOKUP(B2021,'Distribution Data'!$G:$H,2,FALSE))</f>
        <v>0</v>
      </c>
      <c r="O2021" s="16">
        <f>IF(ISNA(INDEX($C2020:$C$3618,MATCH(TRUE,INDEX($C2020:$C$3618&lt;&gt;$C2020,0),0))), O2020, INDEX($C2020:$C$3618,MATCH(TRUE,INDEX($C2020:$C$3618&lt;&gt;$C2020,0),0)))</f>
        <v>5194852881.5242329</v>
      </c>
      <c r="P2021" s="16">
        <f t="shared" si="439"/>
        <v>4895149830.6670656</v>
      </c>
      <c r="Q2021" s="27">
        <f t="shared" si="445"/>
        <v>200</v>
      </c>
      <c r="R2021" s="7">
        <f t="shared" si="450"/>
        <v>1498515.2542858361</v>
      </c>
      <c r="S2021" s="7">
        <f t="shared" si="442"/>
        <v>847779.47100012493</v>
      </c>
      <c r="T2021" s="5">
        <f>VLOOKUP($B2021,'Benchmark Data'!$A:$B,2,FALSE)</f>
        <v>8.76</v>
      </c>
      <c r="U2021" s="12">
        <f t="shared" si="451"/>
        <v>2.4264621999631079E-2</v>
      </c>
      <c r="V2021" s="7">
        <f t="shared" si="452"/>
        <v>2620826830.3561678</v>
      </c>
    </row>
    <row r="2022" spans="1:22" x14ac:dyDescent="0.25">
      <c r="A2022" s="5">
        <f t="shared" si="443"/>
        <v>2009</v>
      </c>
      <c r="B2022" s="6">
        <f t="shared" si="446"/>
        <v>39962</v>
      </c>
      <c r="C2022" s="7">
        <f>MAX(SUMIFS('Filing Data'!$V:$V,'Filing Data'!$D:$D,'Benchmark Value'!$B2022),C2021)</f>
        <v>4895149830.6670656</v>
      </c>
      <c r="D2022" s="7">
        <f>SUMIFS('Filing Data'!$Z:$Z,'Filing Data'!$D:$D,'Benchmark Value'!$B2022)</f>
        <v>0</v>
      </c>
      <c r="E2022" s="16">
        <f t="shared" si="447"/>
        <v>-82841717.675032347</v>
      </c>
      <c r="F2022" s="10">
        <f>SUM(D$11:D2021)</f>
        <v>-222552136.95398432</v>
      </c>
      <c r="G2022" s="10">
        <f t="shared" si="440"/>
        <v>365</v>
      </c>
      <c r="H2022" s="7">
        <f t="shared" si="448"/>
        <v>-226963.61006858177</v>
      </c>
      <c r="I2022" s="16">
        <f>SUMIFS('Filing Data'!$X:$X,'Filing Data'!$D:$D,'Benchmark Value'!$B2022)</f>
        <v>0</v>
      </c>
      <c r="J2022" s="16">
        <f t="shared" si="444"/>
        <v>154676843.22425225</v>
      </c>
      <c r="K2022" s="10">
        <f>SUM(I$11:I2021)</f>
        <v>341353848.0083822</v>
      </c>
      <c r="L2022" s="27">
        <f t="shared" si="441"/>
        <v>365</v>
      </c>
      <c r="M2022" s="7">
        <f t="shared" si="449"/>
        <v>423772.17321712949</v>
      </c>
      <c r="N2022" s="7">
        <f>IF(ISNA(VLOOKUP(B2022,'Distribution Data'!$G:$H,2,FALSE)),0,VLOOKUP(B2022,'Distribution Data'!$G:$H,2,FALSE))</f>
        <v>0</v>
      </c>
      <c r="O2022" s="16">
        <f>IF(ISNA(INDEX($C2021:$C$3618,MATCH(TRUE,INDEX($C2021:$C$3618&lt;&gt;$C2021,0),0))), O2021, INDEX($C2021:$C$3618,MATCH(TRUE,INDEX($C2021:$C$3618&lt;&gt;$C2021,0),0)))</f>
        <v>5194852881.5242329</v>
      </c>
      <c r="P2022" s="16">
        <f t="shared" si="439"/>
        <v>4895149830.6670656</v>
      </c>
      <c r="Q2022" s="27">
        <f t="shared" si="445"/>
        <v>200</v>
      </c>
      <c r="R2022" s="7">
        <f t="shared" si="450"/>
        <v>1498515.2542858361</v>
      </c>
      <c r="S2022" s="7">
        <f t="shared" si="442"/>
        <v>847779.47100012493</v>
      </c>
      <c r="T2022" s="5">
        <f>VLOOKUP($B2022,'Benchmark Data'!$A:$B,2,FALSE)</f>
        <v>8.99</v>
      </c>
      <c r="U2022" s="12">
        <f t="shared" si="451"/>
        <v>2.5916943535228901E-2</v>
      </c>
      <c r="V2022" s="7">
        <f t="shared" si="452"/>
        <v>2690486273.1812687</v>
      </c>
    </row>
    <row r="2023" spans="1:22" x14ac:dyDescent="0.25">
      <c r="A2023" s="5">
        <f t="shared" si="443"/>
        <v>2009</v>
      </c>
      <c r="B2023" s="6">
        <f t="shared" si="446"/>
        <v>39963</v>
      </c>
      <c r="C2023" s="7">
        <f>MAX(SUMIFS('Filing Data'!$V:$V,'Filing Data'!$D:$D,'Benchmark Value'!$B2023),C2022)</f>
        <v>4895149830.6670656</v>
      </c>
      <c r="D2023" s="7">
        <f>SUMIFS('Filing Data'!$Z:$Z,'Filing Data'!$D:$D,'Benchmark Value'!$B2023)</f>
        <v>0</v>
      </c>
      <c r="E2023" s="16">
        <f t="shared" si="447"/>
        <v>-82841717.675032347</v>
      </c>
      <c r="F2023" s="10">
        <f>SUM(D$11:D2022)</f>
        <v>-222552136.95398432</v>
      </c>
      <c r="G2023" s="10">
        <f t="shared" si="440"/>
        <v>365</v>
      </c>
      <c r="H2023" s="7">
        <f t="shared" si="448"/>
        <v>-226963.61006858177</v>
      </c>
      <c r="I2023" s="16">
        <f>SUMIFS('Filing Data'!$X:$X,'Filing Data'!$D:$D,'Benchmark Value'!$B2023)</f>
        <v>0</v>
      </c>
      <c r="J2023" s="16">
        <f t="shared" si="444"/>
        <v>154676843.22425225</v>
      </c>
      <c r="K2023" s="10">
        <f>SUM(I$11:I2022)</f>
        <v>341353848.0083822</v>
      </c>
      <c r="L2023" s="27">
        <f t="shared" si="441"/>
        <v>365</v>
      </c>
      <c r="M2023" s="7">
        <f t="shared" si="449"/>
        <v>423772.17321712949</v>
      </c>
      <c r="N2023" s="7">
        <f>IF(ISNA(VLOOKUP(B2023,'Distribution Data'!$G:$H,2,FALSE)),0,VLOOKUP(B2023,'Distribution Data'!$G:$H,2,FALSE))</f>
        <v>0</v>
      </c>
      <c r="O2023" s="16">
        <f>IF(ISNA(INDEX($C2022:$C$3618,MATCH(TRUE,INDEX($C2022:$C$3618&lt;&gt;$C2022,0),0))), O2022, INDEX($C2022:$C$3618,MATCH(TRUE,INDEX($C2022:$C$3618&lt;&gt;$C2022,0),0)))</f>
        <v>5194852881.5242329</v>
      </c>
      <c r="P2023" s="16">
        <f t="shared" si="439"/>
        <v>4895149830.6670656</v>
      </c>
      <c r="Q2023" s="27">
        <f t="shared" si="445"/>
        <v>200</v>
      </c>
      <c r="R2023" s="7">
        <f t="shared" si="450"/>
        <v>1498515.2542858361</v>
      </c>
      <c r="S2023" s="7">
        <f t="shared" si="442"/>
        <v>847779.47100012493</v>
      </c>
      <c r="T2023" s="5">
        <f>VLOOKUP($B2023,'Benchmark Data'!$A:$B,2,FALSE)</f>
        <v>8.99</v>
      </c>
      <c r="U2023" s="12">
        <f t="shared" si="451"/>
        <v>0</v>
      </c>
      <c r="V2023" s="7">
        <f t="shared" si="452"/>
        <v>2691334052.6522689</v>
      </c>
    </row>
    <row r="2024" spans="1:22" x14ac:dyDescent="0.25">
      <c r="A2024" s="5">
        <f t="shared" si="443"/>
        <v>2009</v>
      </c>
      <c r="B2024" s="6">
        <f t="shared" si="446"/>
        <v>39964</v>
      </c>
      <c r="C2024" s="7">
        <f>MAX(SUMIFS('Filing Data'!$V:$V,'Filing Data'!$D:$D,'Benchmark Value'!$B2024),C2023)</f>
        <v>4895149830.6670656</v>
      </c>
      <c r="D2024" s="7">
        <f>SUMIFS('Filing Data'!$Z:$Z,'Filing Data'!$D:$D,'Benchmark Value'!$B2024)</f>
        <v>0</v>
      </c>
      <c r="E2024" s="16">
        <f t="shared" si="447"/>
        <v>-82841717.675032347</v>
      </c>
      <c r="F2024" s="10">
        <f>SUM(D$11:D2023)</f>
        <v>-222552136.95398432</v>
      </c>
      <c r="G2024" s="10">
        <f t="shared" si="440"/>
        <v>365</v>
      </c>
      <c r="H2024" s="7">
        <f t="shared" si="448"/>
        <v>-226963.61006858177</v>
      </c>
      <c r="I2024" s="16">
        <f>SUMIFS('Filing Data'!$X:$X,'Filing Data'!$D:$D,'Benchmark Value'!$B2024)</f>
        <v>0</v>
      </c>
      <c r="J2024" s="16">
        <f t="shared" si="444"/>
        <v>154676843.22425225</v>
      </c>
      <c r="K2024" s="10">
        <f>SUM(I$11:I2023)</f>
        <v>341353848.0083822</v>
      </c>
      <c r="L2024" s="27">
        <f t="shared" si="441"/>
        <v>365</v>
      </c>
      <c r="M2024" s="7">
        <f t="shared" si="449"/>
        <v>423772.17321712949</v>
      </c>
      <c r="N2024" s="7">
        <f>IF(ISNA(VLOOKUP(B2024,'Distribution Data'!$G:$H,2,FALSE)),0,VLOOKUP(B2024,'Distribution Data'!$G:$H,2,FALSE))</f>
        <v>0</v>
      </c>
      <c r="O2024" s="16">
        <f>IF(ISNA(INDEX($C2023:$C$3618,MATCH(TRUE,INDEX($C2023:$C$3618&lt;&gt;$C2023,0),0))), O2023, INDEX($C2023:$C$3618,MATCH(TRUE,INDEX($C2023:$C$3618&lt;&gt;$C2023,0),0)))</f>
        <v>5194852881.5242329</v>
      </c>
      <c r="P2024" s="16">
        <f t="shared" si="439"/>
        <v>4895149830.6670656</v>
      </c>
      <c r="Q2024" s="27">
        <f t="shared" si="445"/>
        <v>200</v>
      </c>
      <c r="R2024" s="7">
        <f t="shared" si="450"/>
        <v>1498515.2542858361</v>
      </c>
      <c r="S2024" s="7">
        <f t="shared" si="442"/>
        <v>847779.47100012493</v>
      </c>
      <c r="T2024" s="5">
        <f>VLOOKUP($B2024,'Benchmark Data'!$A:$B,2,FALSE)</f>
        <v>8.99</v>
      </c>
      <c r="U2024" s="12">
        <f t="shared" si="451"/>
        <v>0</v>
      </c>
      <c r="V2024" s="7">
        <f t="shared" si="452"/>
        <v>2692181832.1232691</v>
      </c>
    </row>
    <row r="2025" spans="1:22" x14ac:dyDescent="0.25">
      <c r="A2025" s="5">
        <f t="shared" si="443"/>
        <v>2009</v>
      </c>
      <c r="B2025" s="6">
        <f t="shared" si="446"/>
        <v>39965</v>
      </c>
      <c r="C2025" s="7">
        <f>MAX(SUMIFS('Filing Data'!$V:$V,'Filing Data'!$D:$D,'Benchmark Value'!$B2025),C2024)</f>
        <v>4895149830.6670656</v>
      </c>
      <c r="D2025" s="7">
        <f>SUMIFS('Filing Data'!$Z:$Z,'Filing Data'!$D:$D,'Benchmark Value'!$B2025)</f>
        <v>0</v>
      </c>
      <c r="E2025" s="16">
        <f t="shared" si="447"/>
        <v>-82841717.675032347</v>
      </c>
      <c r="F2025" s="10">
        <f>SUM(D$11:D2024)</f>
        <v>-222552136.95398432</v>
      </c>
      <c r="G2025" s="10">
        <f t="shared" si="440"/>
        <v>365</v>
      </c>
      <c r="H2025" s="7">
        <f t="shared" si="448"/>
        <v>-226963.61006858177</v>
      </c>
      <c r="I2025" s="16">
        <f>SUMIFS('Filing Data'!$X:$X,'Filing Data'!$D:$D,'Benchmark Value'!$B2025)</f>
        <v>0</v>
      </c>
      <c r="J2025" s="16">
        <f t="shared" si="444"/>
        <v>154676843.22425225</v>
      </c>
      <c r="K2025" s="10">
        <f>SUM(I$11:I2024)</f>
        <v>341353848.0083822</v>
      </c>
      <c r="L2025" s="27">
        <f t="shared" si="441"/>
        <v>365</v>
      </c>
      <c r="M2025" s="7">
        <f t="shared" si="449"/>
        <v>423772.17321712949</v>
      </c>
      <c r="N2025" s="7">
        <f>IF(ISNA(VLOOKUP(B2025,'Distribution Data'!$G:$H,2,FALSE)),0,VLOOKUP(B2025,'Distribution Data'!$G:$H,2,FALSE))</f>
        <v>0</v>
      </c>
      <c r="O2025" s="16">
        <f>IF(ISNA(INDEX($C2024:$C$3618,MATCH(TRUE,INDEX($C2024:$C$3618&lt;&gt;$C2024,0),0))), O2024, INDEX($C2024:$C$3618,MATCH(TRUE,INDEX($C2024:$C$3618&lt;&gt;$C2024,0),0)))</f>
        <v>5194852881.5242329</v>
      </c>
      <c r="P2025" s="16">
        <f t="shared" si="439"/>
        <v>4895149830.6670656</v>
      </c>
      <c r="Q2025" s="27">
        <f t="shared" si="445"/>
        <v>200</v>
      </c>
      <c r="R2025" s="7">
        <f t="shared" si="450"/>
        <v>1498515.2542858361</v>
      </c>
      <c r="S2025" s="7">
        <f t="shared" si="442"/>
        <v>847779.47100012493</v>
      </c>
      <c r="T2025" s="5">
        <f>VLOOKUP($B2025,'Benchmark Data'!$A:$B,2,FALSE)</f>
        <v>9.35</v>
      </c>
      <c r="U2025" s="12">
        <f t="shared" si="451"/>
        <v>3.9263494817066709E-2</v>
      </c>
      <c r="V2025" s="7">
        <f t="shared" si="452"/>
        <v>2800836670.5002065</v>
      </c>
    </row>
    <row r="2026" spans="1:22" x14ac:dyDescent="0.25">
      <c r="A2026" s="5">
        <f t="shared" si="443"/>
        <v>2009</v>
      </c>
      <c r="B2026" s="6">
        <f t="shared" si="446"/>
        <v>39966</v>
      </c>
      <c r="C2026" s="7">
        <f>MAX(SUMIFS('Filing Data'!$V:$V,'Filing Data'!$D:$D,'Benchmark Value'!$B2026),C2025)</f>
        <v>4895149830.6670656</v>
      </c>
      <c r="D2026" s="7">
        <f>SUMIFS('Filing Data'!$Z:$Z,'Filing Data'!$D:$D,'Benchmark Value'!$B2026)</f>
        <v>0</v>
      </c>
      <c r="E2026" s="16">
        <f t="shared" si="447"/>
        <v>-82841717.675032347</v>
      </c>
      <c r="F2026" s="10">
        <f>SUM(D$11:D2025)</f>
        <v>-222552136.95398432</v>
      </c>
      <c r="G2026" s="10">
        <f t="shared" si="440"/>
        <v>365</v>
      </c>
      <c r="H2026" s="7">
        <f t="shared" si="448"/>
        <v>-226963.61006858177</v>
      </c>
      <c r="I2026" s="16">
        <f>SUMIFS('Filing Data'!$X:$X,'Filing Data'!$D:$D,'Benchmark Value'!$B2026)</f>
        <v>0</v>
      </c>
      <c r="J2026" s="16">
        <f t="shared" si="444"/>
        <v>154676843.22425225</v>
      </c>
      <c r="K2026" s="10">
        <f>SUM(I$11:I2025)</f>
        <v>341353848.0083822</v>
      </c>
      <c r="L2026" s="27">
        <f t="shared" si="441"/>
        <v>365</v>
      </c>
      <c r="M2026" s="7">
        <f t="shared" si="449"/>
        <v>423772.17321712949</v>
      </c>
      <c r="N2026" s="7">
        <f>IF(ISNA(VLOOKUP(B2026,'Distribution Data'!$G:$H,2,FALSE)),0,VLOOKUP(B2026,'Distribution Data'!$G:$H,2,FALSE))</f>
        <v>0</v>
      </c>
      <c r="O2026" s="16">
        <f>IF(ISNA(INDEX($C2025:$C$3618,MATCH(TRUE,INDEX($C2025:$C$3618&lt;&gt;$C2025,0),0))), O2025, INDEX($C2025:$C$3618,MATCH(TRUE,INDEX($C2025:$C$3618&lt;&gt;$C2025,0),0)))</f>
        <v>5194852881.5242329</v>
      </c>
      <c r="P2026" s="16">
        <f t="shared" si="439"/>
        <v>4895149830.6670656</v>
      </c>
      <c r="Q2026" s="27">
        <f t="shared" si="445"/>
        <v>200</v>
      </c>
      <c r="R2026" s="7">
        <f t="shared" si="450"/>
        <v>1498515.2542858361</v>
      </c>
      <c r="S2026" s="7">
        <f t="shared" si="442"/>
        <v>847779.47100012493</v>
      </c>
      <c r="T2026" s="5">
        <f>VLOOKUP($B2026,'Benchmark Data'!$A:$B,2,FALSE)</f>
        <v>9.19</v>
      </c>
      <c r="U2026" s="12">
        <f t="shared" si="451"/>
        <v>-1.726040693299993E-2</v>
      </c>
      <c r="V2026" s="7">
        <f t="shared" si="452"/>
        <v>2753755694.1123796</v>
      </c>
    </row>
    <row r="2027" spans="1:22" x14ac:dyDescent="0.25">
      <c r="A2027" s="5">
        <f t="shared" si="443"/>
        <v>2009</v>
      </c>
      <c r="B2027" s="6">
        <f t="shared" si="446"/>
        <v>39967</v>
      </c>
      <c r="C2027" s="7">
        <f>MAX(SUMIFS('Filing Data'!$V:$V,'Filing Data'!$D:$D,'Benchmark Value'!$B2027),C2026)</f>
        <v>4895149830.6670656</v>
      </c>
      <c r="D2027" s="7">
        <f>SUMIFS('Filing Data'!$Z:$Z,'Filing Data'!$D:$D,'Benchmark Value'!$B2027)</f>
        <v>0</v>
      </c>
      <c r="E2027" s="16">
        <f t="shared" si="447"/>
        <v>-82841717.675032347</v>
      </c>
      <c r="F2027" s="10">
        <f>SUM(D$11:D2026)</f>
        <v>-222552136.95398432</v>
      </c>
      <c r="G2027" s="10">
        <f t="shared" si="440"/>
        <v>365</v>
      </c>
      <c r="H2027" s="7">
        <f t="shared" si="448"/>
        <v>-226963.61006858177</v>
      </c>
      <c r="I2027" s="16">
        <f>SUMIFS('Filing Data'!$X:$X,'Filing Data'!$D:$D,'Benchmark Value'!$B2027)</f>
        <v>0</v>
      </c>
      <c r="J2027" s="16">
        <f t="shared" si="444"/>
        <v>154676843.22425225</v>
      </c>
      <c r="K2027" s="10">
        <f>SUM(I$11:I2026)</f>
        <v>341353848.0083822</v>
      </c>
      <c r="L2027" s="27">
        <f t="shared" si="441"/>
        <v>365</v>
      </c>
      <c r="M2027" s="7">
        <f t="shared" si="449"/>
        <v>423772.17321712949</v>
      </c>
      <c r="N2027" s="7">
        <f>IF(ISNA(VLOOKUP(B2027,'Distribution Data'!$G:$H,2,FALSE)),0,VLOOKUP(B2027,'Distribution Data'!$G:$H,2,FALSE))</f>
        <v>0</v>
      </c>
      <c r="O2027" s="16">
        <f>IF(ISNA(INDEX($C2026:$C$3618,MATCH(TRUE,INDEX($C2026:$C$3618&lt;&gt;$C2026,0),0))), O2026, INDEX($C2026:$C$3618,MATCH(TRUE,INDEX($C2026:$C$3618&lt;&gt;$C2026,0),0)))</f>
        <v>5194852881.5242329</v>
      </c>
      <c r="P2027" s="16">
        <f t="shared" si="439"/>
        <v>4895149830.6670656</v>
      </c>
      <c r="Q2027" s="27">
        <f t="shared" si="445"/>
        <v>200</v>
      </c>
      <c r="R2027" s="7">
        <f t="shared" si="450"/>
        <v>1498515.2542858361</v>
      </c>
      <c r="S2027" s="7">
        <f t="shared" si="442"/>
        <v>847779.47100012493</v>
      </c>
      <c r="T2027" s="5">
        <f>VLOOKUP($B2027,'Benchmark Data'!$A:$B,2,FALSE)</f>
        <v>9.1999999999999993</v>
      </c>
      <c r="U2027" s="12">
        <f t="shared" si="451"/>
        <v>1.0875476873989189E-3</v>
      </c>
      <c r="V2027" s="7">
        <f t="shared" si="452"/>
        <v>2757599943.3267012</v>
      </c>
    </row>
    <row r="2028" spans="1:22" x14ac:dyDescent="0.25">
      <c r="A2028" s="5">
        <f t="shared" si="443"/>
        <v>2009</v>
      </c>
      <c r="B2028" s="6">
        <f t="shared" si="446"/>
        <v>39968</v>
      </c>
      <c r="C2028" s="7">
        <f>MAX(SUMIFS('Filing Data'!$V:$V,'Filing Data'!$D:$D,'Benchmark Value'!$B2028),C2027)</f>
        <v>4895149830.6670656</v>
      </c>
      <c r="D2028" s="7">
        <f>SUMIFS('Filing Data'!$Z:$Z,'Filing Data'!$D:$D,'Benchmark Value'!$B2028)</f>
        <v>0</v>
      </c>
      <c r="E2028" s="16">
        <f t="shared" si="447"/>
        <v>-82841717.675032347</v>
      </c>
      <c r="F2028" s="10">
        <f>SUM(D$11:D2027)</f>
        <v>-222552136.95398432</v>
      </c>
      <c r="G2028" s="10">
        <f t="shared" si="440"/>
        <v>365</v>
      </c>
      <c r="H2028" s="7">
        <f t="shared" si="448"/>
        <v>-226963.61006858177</v>
      </c>
      <c r="I2028" s="16">
        <f>SUMIFS('Filing Data'!$X:$X,'Filing Data'!$D:$D,'Benchmark Value'!$B2028)</f>
        <v>0</v>
      </c>
      <c r="J2028" s="16">
        <f t="shared" si="444"/>
        <v>154676843.22425225</v>
      </c>
      <c r="K2028" s="10">
        <f>SUM(I$11:I2027)</f>
        <v>341353848.0083822</v>
      </c>
      <c r="L2028" s="27">
        <f t="shared" si="441"/>
        <v>365</v>
      </c>
      <c r="M2028" s="7">
        <f t="shared" si="449"/>
        <v>423772.17321712949</v>
      </c>
      <c r="N2028" s="7">
        <f>IF(ISNA(VLOOKUP(B2028,'Distribution Data'!$G:$H,2,FALSE)),0,VLOOKUP(B2028,'Distribution Data'!$G:$H,2,FALSE))</f>
        <v>0</v>
      </c>
      <c r="O2028" s="16">
        <f>IF(ISNA(INDEX($C2027:$C$3618,MATCH(TRUE,INDEX($C2027:$C$3618&lt;&gt;$C2027,0),0))), O2027, INDEX($C2027:$C$3618,MATCH(TRUE,INDEX($C2027:$C$3618&lt;&gt;$C2027,0),0)))</f>
        <v>5194852881.5242329</v>
      </c>
      <c r="P2028" s="16">
        <f t="shared" si="439"/>
        <v>4895149830.6670656</v>
      </c>
      <c r="Q2028" s="27">
        <f t="shared" si="445"/>
        <v>200</v>
      </c>
      <c r="R2028" s="7">
        <f t="shared" si="450"/>
        <v>1498515.2542858361</v>
      </c>
      <c r="S2028" s="7">
        <f t="shared" si="442"/>
        <v>847779.47100012493</v>
      </c>
      <c r="T2028" s="5">
        <f>VLOOKUP($B2028,'Benchmark Data'!$A:$B,2,FALSE)</f>
        <v>9.5</v>
      </c>
      <c r="U2028" s="12">
        <f t="shared" si="451"/>
        <v>3.2088314551500664E-2</v>
      </c>
      <c r="V2028" s="7">
        <f t="shared" si="452"/>
        <v>2848369460.0800943</v>
      </c>
    </row>
    <row r="2029" spans="1:22" x14ac:dyDescent="0.25">
      <c r="A2029" s="5">
        <f t="shared" si="443"/>
        <v>2009</v>
      </c>
      <c r="B2029" s="6">
        <f t="shared" si="446"/>
        <v>39969</v>
      </c>
      <c r="C2029" s="7">
        <f>MAX(SUMIFS('Filing Data'!$V:$V,'Filing Data'!$D:$D,'Benchmark Value'!$B2029),C2028)</f>
        <v>4895149830.6670656</v>
      </c>
      <c r="D2029" s="7">
        <f>SUMIFS('Filing Data'!$Z:$Z,'Filing Data'!$D:$D,'Benchmark Value'!$B2029)</f>
        <v>0</v>
      </c>
      <c r="E2029" s="16">
        <f t="shared" si="447"/>
        <v>-82841717.675032347</v>
      </c>
      <c r="F2029" s="10">
        <f>SUM(D$11:D2028)</f>
        <v>-222552136.95398432</v>
      </c>
      <c r="G2029" s="10">
        <f t="shared" si="440"/>
        <v>365</v>
      </c>
      <c r="H2029" s="7">
        <f t="shared" si="448"/>
        <v>-226963.61006858177</v>
      </c>
      <c r="I2029" s="16">
        <f>SUMIFS('Filing Data'!$X:$X,'Filing Data'!$D:$D,'Benchmark Value'!$B2029)</f>
        <v>0</v>
      </c>
      <c r="J2029" s="16">
        <f t="shared" si="444"/>
        <v>154676843.22425225</v>
      </c>
      <c r="K2029" s="10">
        <f>SUM(I$11:I2028)</f>
        <v>341353848.0083822</v>
      </c>
      <c r="L2029" s="27">
        <f t="shared" si="441"/>
        <v>365</v>
      </c>
      <c r="M2029" s="7">
        <f t="shared" si="449"/>
        <v>423772.17321712949</v>
      </c>
      <c r="N2029" s="7">
        <f>IF(ISNA(VLOOKUP(B2029,'Distribution Data'!$G:$H,2,FALSE)),0,VLOOKUP(B2029,'Distribution Data'!$G:$H,2,FALSE))</f>
        <v>0</v>
      </c>
      <c r="O2029" s="16">
        <f>IF(ISNA(INDEX($C2028:$C$3618,MATCH(TRUE,INDEX($C2028:$C$3618&lt;&gt;$C2028,0),0))), O2028, INDEX($C2028:$C$3618,MATCH(TRUE,INDEX($C2028:$C$3618&lt;&gt;$C2028,0),0)))</f>
        <v>5194852881.5242329</v>
      </c>
      <c r="P2029" s="16">
        <f t="shared" si="439"/>
        <v>4895149830.6670656</v>
      </c>
      <c r="Q2029" s="27">
        <f t="shared" si="445"/>
        <v>200</v>
      </c>
      <c r="R2029" s="7">
        <f t="shared" si="450"/>
        <v>1498515.2542858361</v>
      </c>
      <c r="S2029" s="7">
        <f t="shared" si="442"/>
        <v>847779.47100012493</v>
      </c>
      <c r="T2029" s="5">
        <f>VLOOKUP($B2029,'Benchmark Data'!$A:$B,2,FALSE)</f>
        <v>9.3800000000000008</v>
      </c>
      <c r="U2029" s="12">
        <f t="shared" si="451"/>
        <v>-1.271203558836175E-2</v>
      </c>
      <c r="V2029" s="7">
        <f t="shared" si="452"/>
        <v>2813237835.84482</v>
      </c>
    </row>
    <row r="2030" spans="1:22" x14ac:dyDescent="0.25">
      <c r="A2030" s="5">
        <f t="shared" si="443"/>
        <v>2009</v>
      </c>
      <c r="B2030" s="6">
        <f t="shared" si="446"/>
        <v>39970</v>
      </c>
      <c r="C2030" s="7">
        <f>MAX(SUMIFS('Filing Data'!$V:$V,'Filing Data'!$D:$D,'Benchmark Value'!$B2030),C2029)</f>
        <v>4895149830.6670656</v>
      </c>
      <c r="D2030" s="7">
        <f>SUMIFS('Filing Data'!$Z:$Z,'Filing Data'!$D:$D,'Benchmark Value'!$B2030)</f>
        <v>0</v>
      </c>
      <c r="E2030" s="16">
        <f t="shared" si="447"/>
        <v>-82841717.675032347</v>
      </c>
      <c r="F2030" s="10">
        <f>SUM(D$11:D2029)</f>
        <v>-222552136.95398432</v>
      </c>
      <c r="G2030" s="10">
        <f t="shared" si="440"/>
        <v>365</v>
      </c>
      <c r="H2030" s="7">
        <f t="shared" si="448"/>
        <v>-226963.61006858177</v>
      </c>
      <c r="I2030" s="16">
        <f>SUMIFS('Filing Data'!$X:$X,'Filing Data'!$D:$D,'Benchmark Value'!$B2030)</f>
        <v>0</v>
      </c>
      <c r="J2030" s="16">
        <f t="shared" si="444"/>
        <v>154676843.22425225</v>
      </c>
      <c r="K2030" s="10">
        <f>SUM(I$11:I2029)</f>
        <v>341353848.0083822</v>
      </c>
      <c r="L2030" s="27">
        <f t="shared" si="441"/>
        <v>365</v>
      </c>
      <c r="M2030" s="7">
        <f t="shared" si="449"/>
        <v>423772.17321712949</v>
      </c>
      <c r="N2030" s="7">
        <f>IF(ISNA(VLOOKUP(B2030,'Distribution Data'!$G:$H,2,FALSE)),0,VLOOKUP(B2030,'Distribution Data'!$G:$H,2,FALSE))</f>
        <v>0</v>
      </c>
      <c r="O2030" s="16">
        <f>IF(ISNA(INDEX($C2029:$C$3618,MATCH(TRUE,INDEX($C2029:$C$3618&lt;&gt;$C2029,0),0))), O2029, INDEX($C2029:$C$3618,MATCH(TRUE,INDEX($C2029:$C$3618&lt;&gt;$C2029,0),0)))</f>
        <v>5194852881.5242329</v>
      </c>
      <c r="P2030" s="16">
        <f t="shared" si="439"/>
        <v>4895149830.6670656</v>
      </c>
      <c r="Q2030" s="27">
        <f t="shared" si="445"/>
        <v>200</v>
      </c>
      <c r="R2030" s="7">
        <f t="shared" si="450"/>
        <v>1498515.2542858361</v>
      </c>
      <c r="S2030" s="7">
        <f t="shared" si="442"/>
        <v>847779.47100012493</v>
      </c>
      <c r="T2030" s="5">
        <f>VLOOKUP($B2030,'Benchmark Data'!$A:$B,2,FALSE)</f>
        <v>9.3800000000000008</v>
      </c>
      <c r="U2030" s="12">
        <f t="shared" si="451"/>
        <v>0</v>
      </c>
      <c r="V2030" s="7">
        <f t="shared" si="452"/>
        <v>2814085615.3158202</v>
      </c>
    </row>
    <row r="2031" spans="1:22" x14ac:dyDescent="0.25">
      <c r="A2031" s="5">
        <f t="shared" si="443"/>
        <v>2009</v>
      </c>
      <c r="B2031" s="6">
        <f t="shared" si="446"/>
        <v>39971</v>
      </c>
      <c r="C2031" s="7">
        <f>MAX(SUMIFS('Filing Data'!$V:$V,'Filing Data'!$D:$D,'Benchmark Value'!$B2031),C2030)</f>
        <v>4895149830.6670656</v>
      </c>
      <c r="D2031" s="7">
        <f>SUMIFS('Filing Data'!$Z:$Z,'Filing Data'!$D:$D,'Benchmark Value'!$B2031)</f>
        <v>0</v>
      </c>
      <c r="E2031" s="16">
        <f t="shared" si="447"/>
        <v>-82841717.675032347</v>
      </c>
      <c r="F2031" s="10">
        <f>SUM(D$11:D2030)</f>
        <v>-222552136.95398432</v>
      </c>
      <c r="G2031" s="10">
        <f t="shared" si="440"/>
        <v>365</v>
      </c>
      <c r="H2031" s="7">
        <f t="shared" si="448"/>
        <v>-226963.61006858177</v>
      </c>
      <c r="I2031" s="16">
        <f>SUMIFS('Filing Data'!$X:$X,'Filing Data'!$D:$D,'Benchmark Value'!$B2031)</f>
        <v>0</v>
      </c>
      <c r="J2031" s="16">
        <f t="shared" si="444"/>
        <v>154676843.22425225</v>
      </c>
      <c r="K2031" s="10">
        <f>SUM(I$11:I2030)</f>
        <v>341353848.0083822</v>
      </c>
      <c r="L2031" s="27">
        <f t="shared" si="441"/>
        <v>365</v>
      </c>
      <c r="M2031" s="7">
        <f t="shared" si="449"/>
        <v>423772.17321712949</v>
      </c>
      <c r="N2031" s="7">
        <f>IF(ISNA(VLOOKUP(B2031,'Distribution Data'!$G:$H,2,FALSE)),0,VLOOKUP(B2031,'Distribution Data'!$G:$H,2,FALSE))</f>
        <v>0</v>
      </c>
      <c r="O2031" s="16">
        <f>IF(ISNA(INDEX($C2030:$C$3618,MATCH(TRUE,INDEX($C2030:$C$3618&lt;&gt;$C2030,0),0))), O2030, INDEX($C2030:$C$3618,MATCH(TRUE,INDEX($C2030:$C$3618&lt;&gt;$C2030,0),0)))</f>
        <v>5194852881.5242329</v>
      </c>
      <c r="P2031" s="16">
        <f t="shared" si="439"/>
        <v>4895149830.6670656</v>
      </c>
      <c r="Q2031" s="27">
        <f t="shared" si="445"/>
        <v>200</v>
      </c>
      <c r="R2031" s="7">
        <f t="shared" si="450"/>
        <v>1498515.2542858361</v>
      </c>
      <c r="S2031" s="7">
        <f t="shared" si="442"/>
        <v>847779.47100012493</v>
      </c>
      <c r="T2031" s="5">
        <f>VLOOKUP($B2031,'Benchmark Data'!$A:$B,2,FALSE)</f>
        <v>9.3800000000000008</v>
      </c>
      <c r="U2031" s="12">
        <f t="shared" si="451"/>
        <v>0</v>
      </c>
      <c r="V2031" s="7">
        <f t="shared" si="452"/>
        <v>2814933394.7868204</v>
      </c>
    </row>
    <row r="2032" spans="1:22" x14ac:dyDescent="0.25">
      <c r="A2032" s="5">
        <f t="shared" si="443"/>
        <v>2009</v>
      </c>
      <c r="B2032" s="6">
        <f t="shared" si="446"/>
        <v>39972</v>
      </c>
      <c r="C2032" s="7">
        <f>MAX(SUMIFS('Filing Data'!$V:$V,'Filing Data'!$D:$D,'Benchmark Value'!$B2032),C2031)</f>
        <v>4895149830.6670656</v>
      </c>
      <c r="D2032" s="7">
        <f>SUMIFS('Filing Data'!$Z:$Z,'Filing Data'!$D:$D,'Benchmark Value'!$B2032)</f>
        <v>0</v>
      </c>
      <c r="E2032" s="16">
        <f t="shared" si="447"/>
        <v>-82841717.675032347</v>
      </c>
      <c r="F2032" s="10">
        <f>SUM(D$11:D2031)</f>
        <v>-222552136.95398432</v>
      </c>
      <c r="G2032" s="10">
        <f t="shared" si="440"/>
        <v>365</v>
      </c>
      <c r="H2032" s="7">
        <f t="shared" si="448"/>
        <v>-226963.61006858177</v>
      </c>
      <c r="I2032" s="16">
        <f>SUMIFS('Filing Data'!$X:$X,'Filing Data'!$D:$D,'Benchmark Value'!$B2032)</f>
        <v>0</v>
      </c>
      <c r="J2032" s="16">
        <f t="shared" si="444"/>
        <v>154676843.22425225</v>
      </c>
      <c r="K2032" s="10">
        <f>SUM(I$11:I2031)</f>
        <v>341353848.0083822</v>
      </c>
      <c r="L2032" s="27">
        <f t="shared" si="441"/>
        <v>365</v>
      </c>
      <c r="M2032" s="7">
        <f t="shared" si="449"/>
        <v>423772.17321712949</v>
      </c>
      <c r="N2032" s="7">
        <f>IF(ISNA(VLOOKUP(B2032,'Distribution Data'!$G:$H,2,FALSE)),0,VLOOKUP(B2032,'Distribution Data'!$G:$H,2,FALSE))</f>
        <v>0</v>
      </c>
      <c r="O2032" s="16">
        <f>IF(ISNA(INDEX($C2031:$C$3618,MATCH(TRUE,INDEX($C2031:$C$3618&lt;&gt;$C2031,0),0))), O2031, INDEX($C2031:$C$3618,MATCH(TRUE,INDEX($C2031:$C$3618&lt;&gt;$C2031,0),0)))</f>
        <v>5194852881.5242329</v>
      </c>
      <c r="P2032" s="16">
        <f t="shared" si="439"/>
        <v>4895149830.6670656</v>
      </c>
      <c r="Q2032" s="27">
        <f t="shared" si="445"/>
        <v>200</v>
      </c>
      <c r="R2032" s="7">
        <f t="shared" si="450"/>
        <v>1498515.2542858361</v>
      </c>
      <c r="S2032" s="7">
        <f t="shared" si="442"/>
        <v>847779.47100012493</v>
      </c>
      <c r="T2032" s="5">
        <f>VLOOKUP($B2032,'Benchmark Data'!$A:$B,2,FALSE)</f>
        <v>9.36</v>
      </c>
      <c r="U2032" s="12">
        <f t="shared" si="451"/>
        <v>-2.1344725286327922E-3</v>
      </c>
      <c r="V2032" s="7">
        <f t="shared" si="452"/>
        <v>2809779184.0770378</v>
      </c>
    </row>
    <row r="2033" spans="1:22" x14ac:dyDescent="0.25">
      <c r="A2033" s="5">
        <f t="shared" si="443"/>
        <v>2009</v>
      </c>
      <c r="B2033" s="6">
        <f t="shared" si="446"/>
        <v>39973</v>
      </c>
      <c r="C2033" s="7">
        <f>MAX(SUMIFS('Filing Data'!$V:$V,'Filing Data'!$D:$D,'Benchmark Value'!$B2033),C2032)</f>
        <v>4895149830.6670656</v>
      </c>
      <c r="D2033" s="7">
        <f>SUMIFS('Filing Data'!$Z:$Z,'Filing Data'!$D:$D,'Benchmark Value'!$B2033)</f>
        <v>0</v>
      </c>
      <c r="E2033" s="16">
        <f t="shared" si="447"/>
        <v>-82841717.675032347</v>
      </c>
      <c r="F2033" s="10">
        <f>SUM(D$11:D2032)</f>
        <v>-222552136.95398432</v>
      </c>
      <c r="G2033" s="10">
        <f t="shared" si="440"/>
        <v>365</v>
      </c>
      <c r="H2033" s="7">
        <f t="shared" si="448"/>
        <v>-226963.61006858177</v>
      </c>
      <c r="I2033" s="16">
        <f>SUMIFS('Filing Data'!$X:$X,'Filing Data'!$D:$D,'Benchmark Value'!$B2033)</f>
        <v>0</v>
      </c>
      <c r="J2033" s="16">
        <f t="shared" si="444"/>
        <v>154676843.22425225</v>
      </c>
      <c r="K2033" s="10">
        <f>SUM(I$11:I2032)</f>
        <v>341353848.0083822</v>
      </c>
      <c r="L2033" s="27">
        <f t="shared" si="441"/>
        <v>365</v>
      </c>
      <c r="M2033" s="7">
        <f t="shared" si="449"/>
        <v>423772.17321712949</v>
      </c>
      <c r="N2033" s="7">
        <f>IF(ISNA(VLOOKUP(B2033,'Distribution Data'!$G:$H,2,FALSE)),0,VLOOKUP(B2033,'Distribution Data'!$G:$H,2,FALSE))</f>
        <v>0</v>
      </c>
      <c r="O2033" s="16">
        <f>IF(ISNA(INDEX($C2032:$C$3618,MATCH(TRUE,INDEX($C2032:$C$3618&lt;&gt;$C2032,0),0))), O2032, INDEX($C2032:$C$3618,MATCH(TRUE,INDEX($C2032:$C$3618&lt;&gt;$C2032,0),0)))</f>
        <v>5194852881.5242329</v>
      </c>
      <c r="P2033" s="16">
        <f t="shared" si="439"/>
        <v>4895149830.6670656</v>
      </c>
      <c r="Q2033" s="27">
        <f t="shared" si="445"/>
        <v>200</v>
      </c>
      <c r="R2033" s="7">
        <f t="shared" si="450"/>
        <v>1498515.2542858361</v>
      </c>
      <c r="S2033" s="7">
        <f t="shared" si="442"/>
        <v>847779.47100012493</v>
      </c>
      <c r="T2033" s="5">
        <f>VLOOKUP($B2033,'Benchmark Data'!$A:$B,2,FALSE)</f>
        <v>9.32</v>
      </c>
      <c r="U2033" s="12">
        <f t="shared" si="451"/>
        <v>-4.2826617920007359E-3</v>
      </c>
      <c r="V2033" s="7">
        <f t="shared" si="452"/>
        <v>2798619360.1972818</v>
      </c>
    </row>
    <row r="2034" spans="1:22" x14ac:dyDescent="0.25">
      <c r="A2034" s="5">
        <f t="shared" si="443"/>
        <v>2009</v>
      </c>
      <c r="B2034" s="6">
        <f t="shared" si="446"/>
        <v>39974</v>
      </c>
      <c r="C2034" s="7">
        <f>MAX(SUMIFS('Filing Data'!$V:$V,'Filing Data'!$D:$D,'Benchmark Value'!$B2034),C2033)</f>
        <v>4895149830.6670656</v>
      </c>
      <c r="D2034" s="7">
        <f>SUMIFS('Filing Data'!$Z:$Z,'Filing Data'!$D:$D,'Benchmark Value'!$B2034)</f>
        <v>0</v>
      </c>
      <c r="E2034" s="16">
        <f t="shared" si="447"/>
        <v>-82841717.675032347</v>
      </c>
      <c r="F2034" s="10">
        <f>SUM(D$11:D2033)</f>
        <v>-222552136.95398432</v>
      </c>
      <c r="G2034" s="10">
        <f t="shared" si="440"/>
        <v>365</v>
      </c>
      <c r="H2034" s="7">
        <f t="shared" si="448"/>
        <v>-226963.61006858177</v>
      </c>
      <c r="I2034" s="16">
        <f>SUMIFS('Filing Data'!$X:$X,'Filing Data'!$D:$D,'Benchmark Value'!$B2034)</f>
        <v>0</v>
      </c>
      <c r="J2034" s="16">
        <f t="shared" si="444"/>
        <v>154676843.22425225</v>
      </c>
      <c r="K2034" s="10">
        <f>SUM(I$11:I2033)</f>
        <v>341353848.0083822</v>
      </c>
      <c r="L2034" s="27">
        <f t="shared" si="441"/>
        <v>365</v>
      </c>
      <c r="M2034" s="7">
        <f t="shared" si="449"/>
        <v>423772.17321712949</v>
      </c>
      <c r="N2034" s="7">
        <f>IF(ISNA(VLOOKUP(B2034,'Distribution Data'!$G:$H,2,FALSE)),0,VLOOKUP(B2034,'Distribution Data'!$G:$H,2,FALSE))</f>
        <v>0</v>
      </c>
      <c r="O2034" s="16">
        <f>IF(ISNA(INDEX($C2033:$C$3618,MATCH(TRUE,INDEX($C2033:$C$3618&lt;&gt;$C2033,0),0))), O2033, INDEX($C2033:$C$3618,MATCH(TRUE,INDEX($C2033:$C$3618&lt;&gt;$C2033,0),0)))</f>
        <v>5194852881.5242329</v>
      </c>
      <c r="P2034" s="16">
        <f t="shared" si="439"/>
        <v>4895149830.6670656</v>
      </c>
      <c r="Q2034" s="27">
        <f t="shared" si="445"/>
        <v>200</v>
      </c>
      <c r="R2034" s="7">
        <f t="shared" si="450"/>
        <v>1498515.2542858361</v>
      </c>
      <c r="S2034" s="7">
        <f t="shared" si="442"/>
        <v>847779.47100012493</v>
      </c>
      <c r="T2034" s="5">
        <f>VLOOKUP($B2034,'Benchmark Data'!$A:$B,2,FALSE)</f>
        <v>9.11</v>
      </c>
      <c r="U2034" s="12">
        <f t="shared" si="451"/>
        <v>-2.2789917425632931E-2</v>
      </c>
      <c r="V2034" s="7">
        <f t="shared" si="452"/>
        <v>2736408119.7496734</v>
      </c>
    </row>
    <row r="2035" spans="1:22" x14ac:dyDescent="0.25">
      <c r="A2035" s="5">
        <f t="shared" si="443"/>
        <v>2009</v>
      </c>
      <c r="B2035" s="6">
        <f t="shared" si="446"/>
        <v>39975</v>
      </c>
      <c r="C2035" s="7">
        <f>MAX(SUMIFS('Filing Data'!$V:$V,'Filing Data'!$D:$D,'Benchmark Value'!$B2035),C2034)</f>
        <v>4895149830.6670656</v>
      </c>
      <c r="D2035" s="7">
        <f>SUMIFS('Filing Data'!$Z:$Z,'Filing Data'!$D:$D,'Benchmark Value'!$B2035)</f>
        <v>0</v>
      </c>
      <c r="E2035" s="16">
        <f t="shared" si="447"/>
        <v>-82841717.675032347</v>
      </c>
      <c r="F2035" s="10">
        <f>SUM(D$11:D2034)</f>
        <v>-222552136.95398432</v>
      </c>
      <c r="G2035" s="10">
        <f t="shared" si="440"/>
        <v>365</v>
      </c>
      <c r="H2035" s="7">
        <f t="shared" si="448"/>
        <v>-226963.61006858177</v>
      </c>
      <c r="I2035" s="16">
        <f>SUMIFS('Filing Data'!$X:$X,'Filing Data'!$D:$D,'Benchmark Value'!$B2035)</f>
        <v>0</v>
      </c>
      <c r="J2035" s="16">
        <f t="shared" si="444"/>
        <v>154676843.22425225</v>
      </c>
      <c r="K2035" s="10">
        <f>SUM(I$11:I2034)</f>
        <v>341353848.0083822</v>
      </c>
      <c r="L2035" s="27">
        <f t="shared" si="441"/>
        <v>365</v>
      </c>
      <c r="M2035" s="7">
        <f t="shared" si="449"/>
        <v>423772.17321712949</v>
      </c>
      <c r="N2035" s="7">
        <f>IF(ISNA(VLOOKUP(B2035,'Distribution Data'!$G:$H,2,FALSE)),0,VLOOKUP(B2035,'Distribution Data'!$G:$H,2,FALSE))</f>
        <v>0</v>
      </c>
      <c r="O2035" s="16">
        <f>IF(ISNA(INDEX($C2034:$C$3618,MATCH(TRUE,INDEX($C2034:$C$3618&lt;&gt;$C2034,0),0))), O2034, INDEX($C2034:$C$3618,MATCH(TRUE,INDEX($C2034:$C$3618&lt;&gt;$C2034,0),0)))</f>
        <v>5194852881.5242329</v>
      </c>
      <c r="P2035" s="16">
        <f t="shared" si="439"/>
        <v>4895149830.6670656</v>
      </c>
      <c r="Q2035" s="27">
        <f t="shared" si="445"/>
        <v>200</v>
      </c>
      <c r="R2035" s="7">
        <f t="shared" si="450"/>
        <v>1498515.2542858361</v>
      </c>
      <c r="S2035" s="7">
        <f t="shared" si="442"/>
        <v>847779.47100012493</v>
      </c>
      <c r="T2035" s="5">
        <f>VLOOKUP($B2035,'Benchmark Data'!$A:$B,2,FALSE)</f>
        <v>8.92</v>
      </c>
      <c r="U2035" s="12">
        <f t="shared" si="451"/>
        <v>-2.1076764679948925E-2</v>
      </c>
      <c r="V2035" s="7">
        <f t="shared" si="452"/>
        <v>2680184818.7868166</v>
      </c>
    </row>
    <row r="2036" spans="1:22" x14ac:dyDescent="0.25">
      <c r="A2036" s="5">
        <f t="shared" si="443"/>
        <v>2009</v>
      </c>
      <c r="B2036" s="6">
        <f t="shared" si="446"/>
        <v>39976</v>
      </c>
      <c r="C2036" s="7">
        <f>MAX(SUMIFS('Filing Data'!$V:$V,'Filing Data'!$D:$D,'Benchmark Value'!$B2036),C2035)</f>
        <v>4895149830.6670656</v>
      </c>
      <c r="D2036" s="7">
        <f>SUMIFS('Filing Data'!$Z:$Z,'Filing Data'!$D:$D,'Benchmark Value'!$B2036)</f>
        <v>0</v>
      </c>
      <c r="E2036" s="16">
        <f t="shared" si="447"/>
        <v>-82841717.675032347</v>
      </c>
      <c r="F2036" s="10">
        <f>SUM(D$11:D2035)</f>
        <v>-222552136.95398432</v>
      </c>
      <c r="G2036" s="10">
        <f t="shared" si="440"/>
        <v>365</v>
      </c>
      <c r="H2036" s="7">
        <f t="shared" si="448"/>
        <v>-226963.61006858177</v>
      </c>
      <c r="I2036" s="16">
        <f>SUMIFS('Filing Data'!$X:$X,'Filing Data'!$D:$D,'Benchmark Value'!$B2036)</f>
        <v>0</v>
      </c>
      <c r="J2036" s="16">
        <f t="shared" si="444"/>
        <v>154676843.22425225</v>
      </c>
      <c r="K2036" s="10">
        <f>SUM(I$11:I2035)</f>
        <v>341353848.0083822</v>
      </c>
      <c r="L2036" s="27">
        <f t="shared" si="441"/>
        <v>365</v>
      </c>
      <c r="M2036" s="7">
        <f t="shared" si="449"/>
        <v>423772.17321712949</v>
      </c>
      <c r="N2036" s="7">
        <f>IF(ISNA(VLOOKUP(B2036,'Distribution Data'!$G:$H,2,FALSE)),0,VLOOKUP(B2036,'Distribution Data'!$G:$H,2,FALSE))</f>
        <v>0</v>
      </c>
      <c r="O2036" s="16">
        <f>IF(ISNA(INDEX($C2035:$C$3618,MATCH(TRUE,INDEX($C2035:$C$3618&lt;&gt;$C2035,0),0))), O2035, INDEX($C2035:$C$3618,MATCH(TRUE,INDEX($C2035:$C$3618&lt;&gt;$C2035,0),0)))</f>
        <v>5194852881.5242329</v>
      </c>
      <c r="P2036" s="16">
        <f t="shared" si="439"/>
        <v>4895149830.6670656</v>
      </c>
      <c r="Q2036" s="27">
        <f t="shared" si="445"/>
        <v>200</v>
      </c>
      <c r="R2036" s="7">
        <f t="shared" si="450"/>
        <v>1498515.2542858361</v>
      </c>
      <c r="S2036" s="7">
        <f t="shared" si="442"/>
        <v>847779.47100012493</v>
      </c>
      <c r="T2036" s="5">
        <f>VLOOKUP($B2036,'Benchmark Data'!$A:$B,2,FALSE)</f>
        <v>9.23</v>
      </c>
      <c r="U2036" s="12">
        <f t="shared" si="451"/>
        <v>3.4163101922842824E-2</v>
      </c>
      <c r="V2036" s="7">
        <f t="shared" si="452"/>
        <v>2774178034.7851615</v>
      </c>
    </row>
    <row r="2037" spans="1:22" x14ac:dyDescent="0.25">
      <c r="A2037" s="5">
        <f t="shared" si="443"/>
        <v>2009</v>
      </c>
      <c r="B2037" s="6">
        <f t="shared" si="446"/>
        <v>39977</v>
      </c>
      <c r="C2037" s="7">
        <f>MAX(SUMIFS('Filing Data'!$V:$V,'Filing Data'!$D:$D,'Benchmark Value'!$B2037),C2036)</f>
        <v>4895149830.6670656</v>
      </c>
      <c r="D2037" s="7">
        <f>SUMIFS('Filing Data'!$Z:$Z,'Filing Data'!$D:$D,'Benchmark Value'!$B2037)</f>
        <v>0</v>
      </c>
      <c r="E2037" s="16">
        <f t="shared" si="447"/>
        <v>-82841717.675032347</v>
      </c>
      <c r="F2037" s="10">
        <f>SUM(D$11:D2036)</f>
        <v>-222552136.95398432</v>
      </c>
      <c r="G2037" s="10">
        <f t="shared" si="440"/>
        <v>365</v>
      </c>
      <c r="H2037" s="7">
        <f t="shared" si="448"/>
        <v>-226963.61006858177</v>
      </c>
      <c r="I2037" s="16">
        <f>SUMIFS('Filing Data'!$X:$X,'Filing Data'!$D:$D,'Benchmark Value'!$B2037)</f>
        <v>0</v>
      </c>
      <c r="J2037" s="16">
        <f t="shared" si="444"/>
        <v>154676843.22425225</v>
      </c>
      <c r="K2037" s="10">
        <f>SUM(I$11:I2036)</f>
        <v>341353848.0083822</v>
      </c>
      <c r="L2037" s="27">
        <f t="shared" si="441"/>
        <v>365</v>
      </c>
      <c r="M2037" s="7">
        <f t="shared" si="449"/>
        <v>423772.17321712949</v>
      </c>
      <c r="N2037" s="7">
        <f>IF(ISNA(VLOOKUP(B2037,'Distribution Data'!$G:$H,2,FALSE)),0,VLOOKUP(B2037,'Distribution Data'!$G:$H,2,FALSE))</f>
        <v>0</v>
      </c>
      <c r="O2037" s="16">
        <f>IF(ISNA(INDEX($C2036:$C$3618,MATCH(TRUE,INDEX($C2036:$C$3618&lt;&gt;$C2036,0),0))), O2036, INDEX($C2036:$C$3618,MATCH(TRUE,INDEX($C2036:$C$3618&lt;&gt;$C2036,0),0)))</f>
        <v>5194852881.5242329</v>
      </c>
      <c r="P2037" s="16">
        <f t="shared" si="439"/>
        <v>4895149830.6670656</v>
      </c>
      <c r="Q2037" s="27">
        <f t="shared" si="445"/>
        <v>200</v>
      </c>
      <c r="R2037" s="7">
        <f t="shared" si="450"/>
        <v>1498515.2542858361</v>
      </c>
      <c r="S2037" s="7">
        <f t="shared" si="442"/>
        <v>847779.47100012493</v>
      </c>
      <c r="T2037" s="5">
        <f>VLOOKUP($B2037,'Benchmark Data'!$A:$B,2,FALSE)</f>
        <v>9.23</v>
      </c>
      <c r="U2037" s="12">
        <f t="shared" si="451"/>
        <v>0</v>
      </c>
      <c r="V2037" s="7">
        <f t="shared" si="452"/>
        <v>2775025814.2561617</v>
      </c>
    </row>
    <row r="2038" spans="1:22" x14ac:dyDescent="0.25">
      <c r="A2038" s="5">
        <f t="shared" si="443"/>
        <v>2009</v>
      </c>
      <c r="B2038" s="6">
        <f t="shared" si="446"/>
        <v>39978</v>
      </c>
      <c r="C2038" s="7">
        <f>MAX(SUMIFS('Filing Data'!$V:$V,'Filing Data'!$D:$D,'Benchmark Value'!$B2038),C2037)</f>
        <v>4895149830.6670656</v>
      </c>
      <c r="D2038" s="7">
        <f>SUMIFS('Filing Data'!$Z:$Z,'Filing Data'!$D:$D,'Benchmark Value'!$B2038)</f>
        <v>0</v>
      </c>
      <c r="E2038" s="16">
        <f t="shared" si="447"/>
        <v>-82841717.675032347</v>
      </c>
      <c r="F2038" s="10">
        <f>SUM(D$11:D2037)</f>
        <v>-222552136.95398432</v>
      </c>
      <c r="G2038" s="10">
        <f t="shared" si="440"/>
        <v>365</v>
      </c>
      <c r="H2038" s="7">
        <f t="shared" si="448"/>
        <v>-226963.61006858177</v>
      </c>
      <c r="I2038" s="16">
        <f>SUMIFS('Filing Data'!$X:$X,'Filing Data'!$D:$D,'Benchmark Value'!$B2038)</f>
        <v>0</v>
      </c>
      <c r="J2038" s="16">
        <f t="shared" si="444"/>
        <v>154676843.22425225</v>
      </c>
      <c r="K2038" s="10">
        <f>SUM(I$11:I2037)</f>
        <v>341353848.0083822</v>
      </c>
      <c r="L2038" s="27">
        <f t="shared" si="441"/>
        <v>365</v>
      </c>
      <c r="M2038" s="7">
        <f t="shared" si="449"/>
        <v>423772.17321712949</v>
      </c>
      <c r="N2038" s="7">
        <f>IF(ISNA(VLOOKUP(B2038,'Distribution Data'!$G:$H,2,FALSE)),0,VLOOKUP(B2038,'Distribution Data'!$G:$H,2,FALSE))</f>
        <v>0</v>
      </c>
      <c r="O2038" s="16">
        <f>IF(ISNA(INDEX($C2037:$C$3618,MATCH(TRUE,INDEX($C2037:$C$3618&lt;&gt;$C2037,0),0))), O2037, INDEX($C2037:$C$3618,MATCH(TRUE,INDEX($C2037:$C$3618&lt;&gt;$C2037,0),0)))</f>
        <v>5194852881.5242329</v>
      </c>
      <c r="P2038" s="16">
        <f t="shared" si="439"/>
        <v>4895149830.6670656</v>
      </c>
      <c r="Q2038" s="27">
        <f t="shared" si="445"/>
        <v>200</v>
      </c>
      <c r="R2038" s="7">
        <f t="shared" si="450"/>
        <v>1498515.2542858361</v>
      </c>
      <c r="S2038" s="7">
        <f t="shared" si="442"/>
        <v>847779.47100012493</v>
      </c>
      <c r="T2038" s="5">
        <f>VLOOKUP($B2038,'Benchmark Data'!$A:$B,2,FALSE)</f>
        <v>9.23</v>
      </c>
      <c r="U2038" s="12">
        <f t="shared" si="451"/>
        <v>0</v>
      </c>
      <c r="V2038" s="7">
        <f t="shared" si="452"/>
        <v>2775873593.7271619</v>
      </c>
    </row>
    <row r="2039" spans="1:22" x14ac:dyDescent="0.25">
      <c r="A2039" s="5">
        <f t="shared" si="443"/>
        <v>2009</v>
      </c>
      <c r="B2039" s="6">
        <f t="shared" si="446"/>
        <v>39979</v>
      </c>
      <c r="C2039" s="7">
        <f>MAX(SUMIFS('Filing Data'!$V:$V,'Filing Data'!$D:$D,'Benchmark Value'!$B2039),C2038)</f>
        <v>4895149830.6670656</v>
      </c>
      <c r="D2039" s="7">
        <f>SUMIFS('Filing Data'!$Z:$Z,'Filing Data'!$D:$D,'Benchmark Value'!$B2039)</f>
        <v>0</v>
      </c>
      <c r="E2039" s="16">
        <f t="shared" si="447"/>
        <v>-82841717.675032347</v>
      </c>
      <c r="F2039" s="10">
        <f>SUM(D$11:D2038)</f>
        <v>-222552136.95398432</v>
      </c>
      <c r="G2039" s="10">
        <f t="shared" si="440"/>
        <v>365</v>
      </c>
      <c r="H2039" s="7">
        <f t="shared" si="448"/>
        <v>-226963.61006858177</v>
      </c>
      <c r="I2039" s="16">
        <f>SUMIFS('Filing Data'!$X:$X,'Filing Data'!$D:$D,'Benchmark Value'!$B2039)</f>
        <v>0</v>
      </c>
      <c r="J2039" s="16">
        <f t="shared" si="444"/>
        <v>154676843.22425225</v>
      </c>
      <c r="K2039" s="10">
        <f>SUM(I$11:I2038)</f>
        <v>341353848.0083822</v>
      </c>
      <c r="L2039" s="27">
        <f t="shared" si="441"/>
        <v>365</v>
      </c>
      <c r="M2039" s="7">
        <f t="shared" si="449"/>
        <v>423772.17321712949</v>
      </c>
      <c r="N2039" s="7">
        <f>IF(ISNA(VLOOKUP(B2039,'Distribution Data'!$G:$H,2,FALSE)),0,VLOOKUP(B2039,'Distribution Data'!$G:$H,2,FALSE))</f>
        <v>0</v>
      </c>
      <c r="O2039" s="16">
        <f>IF(ISNA(INDEX($C2038:$C$3618,MATCH(TRUE,INDEX($C2038:$C$3618&lt;&gt;$C2038,0),0))), O2038, INDEX($C2038:$C$3618,MATCH(TRUE,INDEX($C2038:$C$3618&lt;&gt;$C2038,0),0)))</f>
        <v>5194852881.5242329</v>
      </c>
      <c r="P2039" s="16">
        <f t="shared" si="439"/>
        <v>4895149830.6670656</v>
      </c>
      <c r="Q2039" s="27">
        <f t="shared" si="445"/>
        <v>200</v>
      </c>
      <c r="R2039" s="7">
        <f t="shared" si="450"/>
        <v>1498515.2542858361</v>
      </c>
      <c r="S2039" s="7">
        <f t="shared" si="442"/>
        <v>847779.47100012493</v>
      </c>
      <c r="T2039" s="5">
        <f>VLOOKUP($B2039,'Benchmark Data'!$A:$B,2,FALSE)</f>
        <v>8.74</v>
      </c>
      <c r="U2039" s="12">
        <f t="shared" si="451"/>
        <v>-5.4548858847316715E-2</v>
      </c>
      <c r="V2039" s="7">
        <f t="shared" si="452"/>
        <v>2629356469.5225058</v>
      </c>
    </row>
    <row r="2040" spans="1:22" x14ac:dyDescent="0.25">
      <c r="A2040" s="5">
        <f t="shared" si="443"/>
        <v>2009</v>
      </c>
      <c r="B2040" s="6">
        <f t="shared" si="446"/>
        <v>39980</v>
      </c>
      <c r="C2040" s="7">
        <f>MAX(SUMIFS('Filing Data'!$V:$V,'Filing Data'!$D:$D,'Benchmark Value'!$B2040),C2039)</f>
        <v>4895149830.6670656</v>
      </c>
      <c r="D2040" s="7">
        <f>SUMIFS('Filing Data'!$Z:$Z,'Filing Data'!$D:$D,'Benchmark Value'!$B2040)</f>
        <v>0</v>
      </c>
      <c r="E2040" s="16">
        <f t="shared" si="447"/>
        <v>-82841717.675032347</v>
      </c>
      <c r="F2040" s="10">
        <f>SUM(D$11:D2039)</f>
        <v>-222552136.95398432</v>
      </c>
      <c r="G2040" s="10">
        <f t="shared" si="440"/>
        <v>365</v>
      </c>
      <c r="H2040" s="7">
        <f t="shared" si="448"/>
        <v>-226963.61006858177</v>
      </c>
      <c r="I2040" s="16">
        <f>SUMIFS('Filing Data'!$X:$X,'Filing Data'!$D:$D,'Benchmark Value'!$B2040)</f>
        <v>0</v>
      </c>
      <c r="J2040" s="16">
        <f t="shared" si="444"/>
        <v>154676843.22425225</v>
      </c>
      <c r="K2040" s="10">
        <f>SUM(I$11:I2039)</f>
        <v>341353848.0083822</v>
      </c>
      <c r="L2040" s="27">
        <f t="shared" si="441"/>
        <v>365</v>
      </c>
      <c r="M2040" s="7">
        <f t="shared" si="449"/>
        <v>423772.17321712949</v>
      </c>
      <c r="N2040" s="7">
        <f>IF(ISNA(VLOOKUP(B2040,'Distribution Data'!$G:$H,2,FALSE)),0,VLOOKUP(B2040,'Distribution Data'!$G:$H,2,FALSE))</f>
        <v>0</v>
      </c>
      <c r="O2040" s="16">
        <f>IF(ISNA(INDEX($C2039:$C$3618,MATCH(TRUE,INDEX($C2039:$C$3618&lt;&gt;$C2039,0),0))), O2039, INDEX($C2039:$C$3618,MATCH(TRUE,INDEX($C2039:$C$3618&lt;&gt;$C2039,0),0)))</f>
        <v>5194852881.5242329</v>
      </c>
      <c r="P2040" s="16">
        <f t="shared" si="439"/>
        <v>4895149830.6670656</v>
      </c>
      <c r="Q2040" s="27">
        <f t="shared" si="445"/>
        <v>200</v>
      </c>
      <c r="R2040" s="7">
        <f t="shared" si="450"/>
        <v>1498515.2542858361</v>
      </c>
      <c r="S2040" s="7">
        <f t="shared" si="442"/>
        <v>847779.47100012493</v>
      </c>
      <c r="T2040" s="5">
        <f>VLOOKUP($B2040,'Benchmark Data'!$A:$B,2,FALSE)</f>
        <v>8.65</v>
      </c>
      <c r="U2040" s="12">
        <f t="shared" si="451"/>
        <v>-1.0350868723656162E-2</v>
      </c>
      <c r="V2040" s="7">
        <f t="shared" si="452"/>
        <v>2603128495.8748531</v>
      </c>
    </row>
    <row r="2041" spans="1:22" x14ac:dyDescent="0.25">
      <c r="A2041" s="5">
        <f t="shared" si="443"/>
        <v>2009</v>
      </c>
      <c r="B2041" s="6">
        <f t="shared" si="446"/>
        <v>39981</v>
      </c>
      <c r="C2041" s="7">
        <f>MAX(SUMIFS('Filing Data'!$V:$V,'Filing Data'!$D:$D,'Benchmark Value'!$B2041),C2040)</f>
        <v>4895149830.6670656</v>
      </c>
      <c r="D2041" s="7">
        <f>SUMIFS('Filing Data'!$Z:$Z,'Filing Data'!$D:$D,'Benchmark Value'!$B2041)</f>
        <v>0</v>
      </c>
      <c r="E2041" s="16">
        <f t="shared" si="447"/>
        <v>-82841717.675032347</v>
      </c>
      <c r="F2041" s="10">
        <f>SUM(D$11:D2040)</f>
        <v>-222552136.95398432</v>
      </c>
      <c r="G2041" s="10">
        <f t="shared" si="440"/>
        <v>365</v>
      </c>
      <c r="H2041" s="7">
        <f t="shared" si="448"/>
        <v>-226963.61006858177</v>
      </c>
      <c r="I2041" s="16">
        <f>SUMIFS('Filing Data'!$X:$X,'Filing Data'!$D:$D,'Benchmark Value'!$B2041)</f>
        <v>0</v>
      </c>
      <c r="J2041" s="16">
        <f t="shared" si="444"/>
        <v>154676843.22425225</v>
      </c>
      <c r="K2041" s="10">
        <f>SUM(I$11:I2040)</f>
        <v>341353848.0083822</v>
      </c>
      <c r="L2041" s="27">
        <f t="shared" si="441"/>
        <v>365</v>
      </c>
      <c r="M2041" s="7">
        <f t="shared" si="449"/>
        <v>423772.17321712949</v>
      </c>
      <c r="N2041" s="7">
        <f>IF(ISNA(VLOOKUP(B2041,'Distribution Data'!$G:$H,2,FALSE)),0,VLOOKUP(B2041,'Distribution Data'!$G:$H,2,FALSE))</f>
        <v>0</v>
      </c>
      <c r="O2041" s="16">
        <f>IF(ISNA(INDEX($C2040:$C$3618,MATCH(TRUE,INDEX($C2040:$C$3618&lt;&gt;$C2040,0),0))), O2040, INDEX($C2040:$C$3618,MATCH(TRUE,INDEX($C2040:$C$3618&lt;&gt;$C2040,0),0)))</f>
        <v>5194852881.5242329</v>
      </c>
      <c r="P2041" s="16">
        <f t="shared" si="439"/>
        <v>4895149830.6670656</v>
      </c>
      <c r="Q2041" s="27">
        <f t="shared" si="445"/>
        <v>200</v>
      </c>
      <c r="R2041" s="7">
        <f t="shared" si="450"/>
        <v>1498515.2542858361</v>
      </c>
      <c r="S2041" s="7">
        <f t="shared" si="442"/>
        <v>847779.47100012493</v>
      </c>
      <c r="T2041" s="5">
        <f>VLOOKUP($B2041,'Benchmark Data'!$A:$B,2,FALSE)</f>
        <v>8.48</v>
      </c>
      <c r="U2041" s="12">
        <f t="shared" si="451"/>
        <v>-1.9848871139976295E-2</v>
      </c>
      <c r="V2041" s="7">
        <f t="shared" si="452"/>
        <v>2552816524.5598736</v>
      </c>
    </row>
    <row r="2042" spans="1:22" x14ac:dyDescent="0.25">
      <c r="A2042" s="5">
        <f t="shared" si="443"/>
        <v>2009</v>
      </c>
      <c r="B2042" s="6">
        <f t="shared" si="446"/>
        <v>39982</v>
      </c>
      <c r="C2042" s="7">
        <f>MAX(SUMIFS('Filing Data'!$V:$V,'Filing Data'!$D:$D,'Benchmark Value'!$B2042),C2041)</f>
        <v>4895149830.6670656</v>
      </c>
      <c r="D2042" s="7">
        <f>SUMIFS('Filing Data'!$Z:$Z,'Filing Data'!$D:$D,'Benchmark Value'!$B2042)</f>
        <v>0</v>
      </c>
      <c r="E2042" s="16">
        <f t="shared" si="447"/>
        <v>-82841717.675032347</v>
      </c>
      <c r="F2042" s="10">
        <f>SUM(D$11:D2041)</f>
        <v>-222552136.95398432</v>
      </c>
      <c r="G2042" s="10">
        <f t="shared" si="440"/>
        <v>365</v>
      </c>
      <c r="H2042" s="7">
        <f t="shared" si="448"/>
        <v>-226963.61006858177</v>
      </c>
      <c r="I2042" s="16">
        <f>SUMIFS('Filing Data'!$X:$X,'Filing Data'!$D:$D,'Benchmark Value'!$B2042)</f>
        <v>0</v>
      </c>
      <c r="J2042" s="16">
        <f t="shared" si="444"/>
        <v>154676843.22425225</v>
      </c>
      <c r="K2042" s="10">
        <f>SUM(I$11:I2041)</f>
        <v>341353848.0083822</v>
      </c>
      <c r="L2042" s="27">
        <f t="shared" si="441"/>
        <v>365</v>
      </c>
      <c r="M2042" s="7">
        <f t="shared" si="449"/>
        <v>423772.17321712949</v>
      </c>
      <c r="N2042" s="7">
        <f>IF(ISNA(VLOOKUP(B2042,'Distribution Data'!$G:$H,2,FALSE)),0,VLOOKUP(B2042,'Distribution Data'!$G:$H,2,FALSE))</f>
        <v>0</v>
      </c>
      <c r="O2042" s="16">
        <f>IF(ISNA(INDEX($C2041:$C$3618,MATCH(TRUE,INDEX($C2041:$C$3618&lt;&gt;$C2041,0),0))), O2041, INDEX($C2041:$C$3618,MATCH(TRUE,INDEX($C2041:$C$3618&lt;&gt;$C2041,0),0)))</f>
        <v>5194852881.5242329</v>
      </c>
      <c r="P2042" s="16">
        <f t="shared" si="439"/>
        <v>4895149830.6670656</v>
      </c>
      <c r="Q2042" s="27">
        <f t="shared" si="445"/>
        <v>200</v>
      </c>
      <c r="R2042" s="7">
        <f t="shared" si="450"/>
        <v>1498515.2542858361</v>
      </c>
      <c r="S2042" s="7">
        <f t="shared" si="442"/>
        <v>847779.47100012493</v>
      </c>
      <c r="T2042" s="5">
        <f>VLOOKUP($B2042,'Benchmark Data'!$A:$B,2,FALSE)</f>
        <v>8.56</v>
      </c>
      <c r="U2042" s="12">
        <f t="shared" si="451"/>
        <v>9.3897403498391374E-3</v>
      </c>
      <c r="V2042" s="7">
        <f t="shared" si="452"/>
        <v>2577747478.7908731</v>
      </c>
    </row>
    <row r="2043" spans="1:22" x14ac:dyDescent="0.25">
      <c r="A2043" s="5">
        <f t="shared" si="443"/>
        <v>2009</v>
      </c>
      <c r="B2043" s="6">
        <f t="shared" si="446"/>
        <v>39983</v>
      </c>
      <c r="C2043" s="7">
        <f>MAX(SUMIFS('Filing Data'!$V:$V,'Filing Data'!$D:$D,'Benchmark Value'!$B2043),C2042)</f>
        <v>4895149830.6670656</v>
      </c>
      <c r="D2043" s="7">
        <f>SUMIFS('Filing Data'!$Z:$Z,'Filing Data'!$D:$D,'Benchmark Value'!$B2043)</f>
        <v>0</v>
      </c>
      <c r="E2043" s="16">
        <f t="shared" si="447"/>
        <v>-82841717.675032347</v>
      </c>
      <c r="F2043" s="10">
        <f>SUM(D$11:D2042)</f>
        <v>-222552136.95398432</v>
      </c>
      <c r="G2043" s="10">
        <f t="shared" si="440"/>
        <v>365</v>
      </c>
      <c r="H2043" s="7">
        <f t="shared" si="448"/>
        <v>-226963.61006858177</v>
      </c>
      <c r="I2043" s="16">
        <f>SUMIFS('Filing Data'!$X:$X,'Filing Data'!$D:$D,'Benchmark Value'!$B2043)</f>
        <v>0</v>
      </c>
      <c r="J2043" s="16">
        <f t="shared" si="444"/>
        <v>154676843.22425225</v>
      </c>
      <c r="K2043" s="10">
        <f>SUM(I$11:I2042)</f>
        <v>341353848.0083822</v>
      </c>
      <c r="L2043" s="27">
        <f t="shared" si="441"/>
        <v>365</v>
      </c>
      <c r="M2043" s="7">
        <f t="shared" si="449"/>
        <v>423772.17321712949</v>
      </c>
      <c r="N2043" s="7">
        <f>IF(ISNA(VLOOKUP(B2043,'Distribution Data'!$G:$H,2,FALSE)),0,VLOOKUP(B2043,'Distribution Data'!$G:$H,2,FALSE))</f>
        <v>0</v>
      </c>
      <c r="O2043" s="16">
        <f>IF(ISNA(INDEX($C2042:$C$3618,MATCH(TRUE,INDEX($C2042:$C$3618&lt;&gt;$C2042,0),0))), O2042, INDEX($C2042:$C$3618,MATCH(TRUE,INDEX($C2042:$C$3618&lt;&gt;$C2042,0),0)))</f>
        <v>5194852881.5242329</v>
      </c>
      <c r="P2043" s="16">
        <f t="shared" si="439"/>
        <v>4895149830.6670656</v>
      </c>
      <c r="Q2043" s="27">
        <f t="shared" si="445"/>
        <v>200</v>
      </c>
      <c r="R2043" s="7">
        <f t="shared" si="450"/>
        <v>1498515.2542858361</v>
      </c>
      <c r="S2043" s="7">
        <f t="shared" si="442"/>
        <v>847779.47100012493</v>
      </c>
      <c r="T2043" s="5">
        <f>VLOOKUP($B2043,'Benchmark Data'!$A:$B,2,FALSE)</f>
        <v>8.66</v>
      </c>
      <c r="U2043" s="12">
        <f t="shared" si="451"/>
        <v>1.1614532420693083E-2</v>
      </c>
      <c r="V2043" s="7">
        <f t="shared" si="452"/>
        <v>2608709130.6776547</v>
      </c>
    </row>
    <row r="2044" spans="1:22" x14ac:dyDescent="0.25">
      <c r="A2044" s="5">
        <f t="shared" si="443"/>
        <v>2009</v>
      </c>
      <c r="B2044" s="6">
        <f t="shared" si="446"/>
        <v>39984</v>
      </c>
      <c r="C2044" s="7">
        <f>MAX(SUMIFS('Filing Data'!$V:$V,'Filing Data'!$D:$D,'Benchmark Value'!$B2044),C2043)</f>
        <v>4895149830.6670656</v>
      </c>
      <c r="D2044" s="7">
        <f>SUMIFS('Filing Data'!$Z:$Z,'Filing Data'!$D:$D,'Benchmark Value'!$B2044)</f>
        <v>0</v>
      </c>
      <c r="E2044" s="16">
        <f t="shared" si="447"/>
        <v>-82841717.675032347</v>
      </c>
      <c r="F2044" s="10">
        <f>SUM(D$11:D2043)</f>
        <v>-222552136.95398432</v>
      </c>
      <c r="G2044" s="10">
        <f t="shared" si="440"/>
        <v>365</v>
      </c>
      <c r="H2044" s="7">
        <f t="shared" si="448"/>
        <v>-226963.61006858177</v>
      </c>
      <c r="I2044" s="16">
        <f>SUMIFS('Filing Data'!$X:$X,'Filing Data'!$D:$D,'Benchmark Value'!$B2044)</f>
        <v>0</v>
      </c>
      <c r="J2044" s="16">
        <f t="shared" si="444"/>
        <v>154676843.22425225</v>
      </c>
      <c r="K2044" s="10">
        <f>SUM(I$11:I2043)</f>
        <v>341353848.0083822</v>
      </c>
      <c r="L2044" s="27">
        <f t="shared" si="441"/>
        <v>365</v>
      </c>
      <c r="M2044" s="7">
        <f t="shared" si="449"/>
        <v>423772.17321712949</v>
      </c>
      <c r="N2044" s="7">
        <f>IF(ISNA(VLOOKUP(B2044,'Distribution Data'!$G:$H,2,FALSE)),0,VLOOKUP(B2044,'Distribution Data'!$G:$H,2,FALSE))</f>
        <v>0</v>
      </c>
      <c r="O2044" s="16">
        <f>IF(ISNA(INDEX($C2043:$C$3618,MATCH(TRUE,INDEX($C2043:$C$3618&lt;&gt;$C2043,0),0))), O2043, INDEX($C2043:$C$3618,MATCH(TRUE,INDEX($C2043:$C$3618&lt;&gt;$C2043,0),0)))</f>
        <v>5194852881.5242329</v>
      </c>
      <c r="P2044" s="16">
        <f t="shared" si="439"/>
        <v>4895149830.6670656</v>
      </c>
      <c r="Q2044" s="27">
        <f t="shared" si="445"/>
        <v>200</v>
      </c>
      <c r="R2044" s="7">
        <f t="shared" si="450"/>
        <v>1498515.2542858361</v>
      </c>
      <c r="S2044" s="7">
        <f t="shared" si="442"/>
        <v>847779.47100012493</v>
      </c>
      <c r="T2044" s="5">
        <f>VLOOKUP($B2044,'Benchmark Data'!$A:$B,2,FALSE)</f>
        <v>8.66</v>
      </c>
      <c r="U2044" s="12">
        <f t="shared" si="451"/>
        <v>0</v>
      </c>
      <c r="V2044" s="7">
        <f t="shared" si="452"/>
        <v>2609556910.1486549</v>
      </c>
    </row>
    <row r="2045" spans="1:22" x14ac:dyDescent="0.25">
      <c r="A2045" s="5">
        <f t="shared" si="443"/>
        <v>2009</v>
      </c>
      <c r="B2045" s="6">
        <f t="shared" si="446"/>
        <v>39985</v>
      </c>
      <c r="C2045" s="7">
        <f>MAX(SUMIFS('Filing Data'!$V:$V,'Filing Data'!$D:$D,'Benchmark Value'!$B2045),C2044)</f>
        <v>4895149830.6670656</v>
      </c>
      <c r="D2045" s="7">
        <f>SUMIFS('Filing Data'!$Z:$Z,'Filing Data'!$D:$D,'Benchmark Value'!$B2045)</f>
        <v>0</v>
      </c>
      <c r="E2045" s="16">
        <f t="shared" si="447"/>
        <v>-82841717.675032347</v>
      </c>
      <c r="F2045" s="10">
        <f>SUM(D$11:D2044)</f>
        <v>-222552136.95398432</v>
      </c>
      <c r="G2045" s="10">
        <f t="shared" si="440"/>
        <v>365</v>
      </c>
      <c r="H2045" s="7">
        <f t="shared" si="448"/>
        <v>-226963.61006858177</v>
      </c>
      <c r="I2045" s="16">
        <f>SUMIFS('Filing Data'!$X:$X,'Filing Data'!$D:$D,'Benchmark Value'!$B2045)</f>
        <v>0</v>
      </c>
      <c r="J2045" s="16">
        <f t="shared" si="444"/>
        <v>154676843.22425225</v>
      </c>
      <c r="K2045" s="10">
        <f>SUM(I$11:I2044)</f>
        <v>341353848.0083822</v>
      </c>
      <c r="L2045" s="27">
        <f t="shared" si="441"/>
        <v>365</v>
      </c>
      <c r="M2045" s="7">
        <f t="shared" si="449"/>
        <v>423772.17321712949</v>
      </c>
      <c r="N2045" s="7">
        <f>IF(ISNA(VLOOKUP(B2045,'Distribution Data'!$G:$H,2,FALSE)),0,VLOOKUP(B2045,'Distribution Data'!$G:$H,2,FALSE))</f>
        <v>0</v>
      </c>
      <c r="O2045" s="16">
        <f>IF(ISNA(INDEX($C2044:$C$3618,MATCH(TRUE,INDEX($C2044:$C$3618&lt;&gt;$C2044,0),0))), O2044, INDEX($C2044:$C$3618,MATCH(TRUE,INDEX($C2044:$C$3618&lt;&gt;$C2044,0),0)))</f>
        <v>5194852881.5242329</v>
      </c>
      <c r="P2045" s="16">
        <f t="shared" ref="P2045:P2108" si="453">C2044</f>
        <v>4895149830.6670656</v>
      </c>
      <c r="Q2045" s="27">
        <f t="shared" si="445"/>
        <v>200</v>
      </c>
      <c r="R2045" s="7">
        <f t="shared" si="450"/>
        <v>1498515.2542858361</v>
      </c>
      <c r="S2045" s="7">
        <f t="shared" si="442"/>
        <v>847779.47100012493</v>
      </c>
      <c r="T2045" s="5">
        <f>VLOOKUP($B2045,'Benchmark Data'!$A:$B,2,FALSE)</f>
        <v>8.66</v>
      </c>
      <c r="U2045" s="12">
        <f t="shared" si="451"/>
        <v>0</v>
      </c>
      <c r="V2045" s="7">
        <f t="shared" si="452"/>
        <v>2610404689.6196551</v>
      </c>
    </row>
    <row r="2046" spans="1:22" x14ac:dyDescent="0.25">
      <c r="A2046" s="5">
        <f t="shared" si="443"/>
        <v>2009</v>
      </c>
      <c r="B2046" s="6">
        <f t="shared" si="446"/>
        <v>39986</v>
      </c>
      <c r="C2046" s="7">
        <f>MAX(SUMIFS('Filing Data'!$V:$V,'Filing Data'!$D:$D,'Benchmark Value'!$B2046),C2045)</f>
        <v>4895149830.6670656</v>
      </c>
      <c r="D2046" s="7">
        <f>SUMIFS('Filing Data'!$Z:$Z,'Filing Data'!$D:$D,'Benchmark Value'!$B2046)</f>
        <v>0</v>
      </c>
      <c r="E2046" s="16">
        <f t="shared" si="447"/>
        <v>-82841717.675032347</v>
      </c>
      <c r="F2046" s="10">
        <f>SUM(D$11:D2045)</f>
        <v>-222552136.95398432</v>
      </c>
      <c r="G2046" s="10">
        <f t="shared" si="440"/>
        <v>365</v>
      </c>
      <c r="H2046" s="7">
        <f t="shared" si="448"/>
        <v>-226963.61006858177</v>
      </c>
      <c r="I2046" s="16">
        <f>SUMIFS('Filing Data'!$X:$X,'Filing Data'!$D:$D,'Benchmark Value'!$B2046)</f>
        <v>0</v>
      </c>
      <c r="J2046" s="16">
        <f t="shared" si="444"/>
        <v>154676843.22425225</v>
      </c>
      <c r="K2046" s="10">
        <f>SUM(I$11:I2045)</f>
        <v>341353848.0083822</v>
      </c>
      <c r="L2046" s="27">
        <f t="shared" si="441"/>
        <v>365</v>
      </c>
      <c r="M2046" s="7">
        <f t="shared" si="449"/>
        <v>423772.17321712949</v>
      </c>
      <c r="N2046" s="7">
        <f>IF(ISNA(VLOOKUP(B2046,'Distribution Data'!$G:$H,2,FALSE)),0,VLOOKUP(B2046,'Distribution Data'!$G:$H,2,FALSE))</f>
        <v>0</v>
      </c>
      <c r="O2046" s="16">
        <f>IF(ISNA(INDEX($C2045:$C$3618,MATCH(TRUE,INDEX($C2045:$C$3618&lt;&gt;$C2045,0),0))), O2045, INDEX($C2045:$C$3618,MATCH(TRUE,INDEX($C2045:$C$3618&lt;&gt;$C2045,0),0)))</f>
        <v>5194852881.5242329</v>
      </c>
      <c r="P2046" s="16">
        <f t="shared" si="453"/>
        <v>4895149830.6670656</v>
      </c>
      <c r="Q2046" s="27">
        <f t="shared" si="445"/>
        <v>200</v>
      </c>
      <c r="R2046" s="7">
        <f t="shared" si="450"/>
        <v>1498515.2542858361</v>
      </c>
      <c r="S2046" s="7">
        <f t="shared" si="442"/>
        <v>847779.47100012493</v>
      </c>
      <c r="T2046" s="5">
        <f>VLOOKUP($B2046,'Benchmark Data'!$A:$B,2,FALSE)</f>
        <v>8.18</v>
      </c>
      <c r="U2046" s="12">
        <f t="shared" si="451"/>
        <v>-5.7022571959688094E-2</v>
      </c>
      <c r="V2046" s="7">
        <f t="shared" si="452"/>
        <v>2466564911.2364483</v>
      </c>
    </row>
    <row r="2047" spans="1:22" x14ac:dyDescent="0.25">
      <c r="A2047" s="5">
        <f t="shared" si="443"/>
        <v>2009</v>
      </c>
      <c r="B2047" s="6">
        <f t="shared" si="446"/>
        <v>39987</v>
      </c>
      <c r="C2047" s="7">
        <f>MAX(SUMIFS('Filing Data'!$V:$V,'Filing Data'!$D:$D,'Benchmark Value'!$B2047),C2046)</f>
        <v>4895149830.6670656</v>
      </c>
      <c r="D2047" s="7">
        <f>SUMIFS('Filing Data'!$Z:$Z,'Filing Data'!$D:$D,'Benchmark Value'!$B2047)</f>
        <v>0</v>
      </c>
      <c r="E2047" s="16">
        <f t="shared" si="447"/>
        <v>-82841717.675032347</v>
      </c>
      <c r="F2047" s="10">
        <f>SUM(D$11:D2046)</f>
        <v>-222552136.95398432</v>
      </c>
      <c r="G2047" s="10">
        <f t="shared" si="440"/>
        <v>365</v>
      </c>
      <c r="H2047" s="7">
        <f t="shared" si="448"/>
        <v>-226963.61006858177</v>
      </c>
      <c r="I2047" s="16">
        <f>SUMIFS('Filing Data'!$X:$X,'Filing Data'!$D:$D,'Benchmark Value'!$B2047)</f>
        <v>0</v>
      </c>
      <c r="J2047" s="16">
        <f t="shared" si="444"/>
        <v>154676843.22425225</v>
      </c>
      <c r="K2047" s="10">
        <f>SUM(I$11:I2046)</f>
        <v>341353848.0083822</v>
      </c>
      <c r="L2047" s="27">
        <f t="shared" si="441"/>
        <v>365</v>
      </c>
      <c r="M2047" s="7">
        <f t="shared" si="449"/>
        <v>423772.17321712949</v>
      </c>
      <c r="N2047" s="7">
        <f>IF(ISNA(VLOOKUP(B2047,'Distribution Data'!$G:$H,2,FALSE)),0,VLOOKUP(B2047,'Distribution Data'!$G:$H,2,FALSE))</f>
        <v>0</v>
      </c>
      <c r="O2047" s="16">
        <f>IF(ISNA(INDEX($C2046:$C$3618,MATCH(TRUE,INDEX($C2046:$C$3618&lt;&gt;$C2046,0),0))), O2046, INDEX($C2046:$C$3618,MATCH(TRUE,INDEX($C2046:$C$3618&lt;&gt;$C2046,0),0)))</f>
        <v>5194852881.5242329</v>
      </c>
      <c r="P2047" s="16">
        <f t="shared" si="453"/>
        <v>4895149830.6670656</v>
      </c>
      <c r="Q2047" s="27">
        <f t="shared" si="445"/>
        <v>200</v>
      </c>
      <c r="R2047" s="7">
        <f t="shared" si="450"/>
        <v>1498515.2542858361</v>
      </c>
      <c r="S2047" s="7">
        <f t="shared" si="442"/>
        <v>847779.47100012493</v>
      </c>
      <c r="T2047" s="5">
        <f>VLOOKUP($B2047,'Benchmark Data'!$A:$B,2,FALSE)</f>
        <v>8.24</v>
      </c>
      <c r="U2047" s="12">
        <f t="shared" si="451"/>
        <v>7.3081933067246224E-3</v>
      </c>
      <c r="V2047" s="7">
        <f t="shared" si="452"/>
        <v>2485504853.8705521</v>
      </c>
    </row>
    <row r="2048" spans="1:22" x14ac:dyDescent="0.25">
      <c r="A2048" s="5">
        <f t="shared" si="443"/>
        <v>2009</v>
      </c>
      <c r="B2048" s="6">
        <f t="shared" si="446"/>
        <v>39988</v>
      </c>
      <c r="C2048" s="7">
        <f>MAX(SUMIFS('Filing Data'!$V:$V,'Filing Data'!$D:$D,'Benchmark Value'!$B2048),C2047)</f>
        <v>4895149830.6670656</v>
      </c>
      <c r="D2048" s="7">
        <f>SUMIFS('Filing Data'!$Z:$Z,'Filing Data'!$D:$D,'Benchmark Value'!$B2048)</f>
        <v>0</v>
      </c>
      <c r="E2048" s="16">
        <f t="shared" si="447"/>
        <v>-82841717.675032347</v>
      </c>
      <c r="F2048" s="10">
        <f>SUM(D$11:D2047)</f>
        <v>-222552136.95398432</v>
      </c>
      <c r="G2048" s="10">
        <f t="shared" si="440"/>
        <v>365</v>
      </c>
      <c r="H2048" s="7">
        <f t="shared" si="448"/>
        <v>-226963.61006858177</v>
      </c>
      <c r="I2048" s="16">
        <f>SUMIFS('Filing Data'!$X:$X,'Filing Data'!$D:$D,'Benchmark Value'!$B2048)</f>
        <v>0</v>
      </c>
      <c r="J2048" s="16">
        <f t="shared" si="444"/>
        <v>154676843.22425225</v>
      </c>
      <c r="K2048" s="10">
        <f>SUM(I$11:I2047)</f>
        <v>341353848.0083822</v>
      </c>
      <c r="L2048" s="27">
        <f t="shared" si="441"/>
        <v>365</v>
      </c>
      <c r="M2048" s="7">
        <f t="shared" si="449"/>
        <v>423772.17321712949</v>
      </c>
      <c r="N2048" s="7">
        <f>IF(ISNA(VLOOKUP(B2048,'Distribution Data'!$G:$H,2,FALSE)),0,VLOOKUP(B2048,'Distribution Data'!$G:$H,2,FALSE))</f>
        <v>0</v>
      </c>
      <c r="O2048" s="16">
        <f>IF(ISNA(INDEX($C2047:$C$3618,MATCH(TRUE,INDEX($C2047:$C$3618&lt;&gt;$C2047,0),0))), O2047, INDEX($C2047:$C$3618,MATCH(TRUE,INDEX($C2047:$C$3618&lt;&gt;$C2047,0),0)))</f>
        <v>5194852881.5242329</v>
      </c>
      <c r="P2048" s="16">
        <f t="shared" si="453"/>
        <v>4895149830.6670656</v>
      </c>
      <c r="Q2048" s="27">
        <f t="shared" si="445"/>
        <v>200</v>
      </c>
      <c r="R2048" s="7">
        <f t="shared" si="450"/>
        <v>1498515.2542858361</v>
      </c>
      <c r="S2048" s="7">
        <f t="shared" si="442"/>
        <v>847779.47100012493</v>
      </c>
      <c r="T2048" s="5">
        <f>VLOOKUP($B2048,'Benchmark Data'!$A:$B,2,FALSE)</f>
        <v>8.4</v>
      </c>
      <c r="U2048" s="12">
        <f t="shared" si="451"/>
        <v>1.9231361927887592E-2</v>
      </c>
      <c r="V2048" s="7">
        <f t="shared" si="452"/>
        <v>2534614863.5137959</v>
      </c>
    </row>
    <row r="2049" spans="1:22" x14ac:dyDescent="0.25">
      <c r="A2049" s="5">
        <f t="shared" si="443"/>
        <v>2009</v>
      </c>
      <c r="B2049" s="6">
        <f t="shared" si="446"/>
        <v>39989</v>
      </c>
      <c r="C2049" s="7">
        <f>MAX(SUMIFS('Filing Data'!$V:$V,'Filing Data'!$D:$D,'Benchmark Value'!$B2049),C2048)</f>
        <v>4895149830.6670656</v>
      </c>
      <c r="D2049" s="7">
        <f>SUMIFS('Filing Data'!$Z:$Z,'Filing Data'!$D:$D,'Benchmark Value'!$B2049)</f>
        <v>0</v>
      </c>
      <c r="E2049" s="16">
        <f t="shared" si="447"/>
        <v>-82841717.675032347</v>
      </c>
      <c r="F2049" s="10">
        <f>SUM(D$11:D2048)</f>
        <v>-222552136.95398432</v>
      </c>
      <c r="G2049" s="10">
        <f t="shared" si="440"/>
        <v>365</v>
      </c>
      <c r="H2049" s="7">
        <f t="shared" si="448"/>
        <v>-226963.61006858177</v>
      </c>
      <c r="I2049" s="16">
        <f>SUMIFS('Filing Data'!$X:$X,'Filing Data'!$D:$D,'Benchmark Value'!$B2049)</f>
        <v>0</v>
      </c>
      <c r="J2049" s="16">
        <f t="shared" si="444"/>
        <v>154676843.22425225</v>
      </c>
      <c r="K2049" s="10">
        <f>SUM(I$11:I2048)</f>
        <v>341353848.0083822</v>
      </c>
      <c r="L2049" s="27">
        <f t="shared" si="441"/>
        <v>365</v>
      </c>
      <c r="M2049" s="7">
        <f t="shared" si="449"/>
        <v>423772.17321712949</v>
      </c>
      <c r="N2049" s="7">
        <f>IF(ISNA(VLOOKUP(B2049,'Distribution Data'!$G:$H,2,FALSE)),0,VLOOKUP(B2049,'Distribution Data'!$G:$H,2,FALSE))</f>
        <v>0</v>
      </c>
      <c r="O2049" s="16">
        <f>IF(ISNA(INDEX($C2048:$C$3618,MATCH(TRUE,INDEX($C2048:$C$3618&lt;&gt;$C2048,0),0))), O2048, INDEX($C2048:$C$3618,MATCH(TRUE,INDEX($C2048:$C$3618&lt;&gt;$C2048,0),0)))</f>
        <v>5194852881.5242329</v>
      </c>
      <c r="P2049" s="16">
        <f t="shared" si="453"/>
        <v>4895149830.6670656</v>
      </c>
      <c r="Q2049" s="27">
        <f t="shared" si="445"/>
        <v>200</v>
      </c>
      <c r="R2049" s="7">
        <f t="shared" si="450"/>
        <v>1498515.2542858361</v>
      </c>
      <c r="S2049" s="7">
        <f t="shared" si="442"/>
        <v>847779.47100012493</v>
      </c>
      <c r="T2049" s="5">
        <f>VLOOKUP($B2049,'Benchmark Data'!$A:$B,2,FALSE)</f>
        <v>8.5299999999999994</v>
      </c>
      <c r="U2049" s="12">
        <f t="shared" si="451"/>
        <v>1.5357655654319765E-2</v>
      </c>
      <c r="V2049" s="7">
        <f t="shared" si="452"/>
        <v>2574688825.3963189</v>
      </c>
    </row>
    <row r="2050" spans="1:22" x14ac:dyDescent="0.25">
      <c r="A2050" s="5">
        <f t="shared" si="443"/>
        <v>2009</v>
      </c>
      <c r="B2050" s="6">
        <f t="shared" si="446"/>
        <v>39990</v>
      </c>
      <c r="C2050" s="7">
        <f>MAX(SUMIFS('Filing Data'!$V:$V,'Filing Data'!$D:$D,'Benchmark Value'!$B2050),C2049)</f>
        <v>4895149830.6670656</v>
      </c>
      <c r="D2050" s="7">
        <f>SUMIFS('Filing Data'!$Z:$Z,'Filing Data'!$D:$D,'Benchmark Value'!$B2050)</f>
        <v>0</v>
      </c>
      <c r="E2050" s="16">
        <f t="shared" si="447"/>
        <v>-82841717.675032347</v>
      </c>
      <c r="F2050" s="10">
        <f>SUM(D$11:D2049)</f>
        <v>-222552136.95398432</v>
      </c>
      <c r="G2050" s="10">
        <f t="shared" si="440"/>
        <v>365</v>
      </c>
      <c r="H2050" s="7">
        <f t="shared" si="448"/>
        <v>-226963.61006858177</v>
      </c>
      <c r="I2050" s="16">
        <f>SUMIFS('Filing Data'!$X:$X,'Filing Data'!$D:$D,'Benchmark Value'!$B2050)</f>
        <v>0</v>
      </c>
      <c r="J2050" s="16">
        <f t="shared" si="444"/>
        <v>154676843.22425225</v>
      </c>
      <c r="K2050" s="10">
        <f>SUM(I$11:I2049)</f>
        <v>341353848.0083822</v>
      </c>
      <c r="L2050" s="27">
        <f t="shared" si="441"/>
        <v>365</v>
      </c>
      <c r="M2050" s="7">
        <f t="shared" si="449"/>
        <v>423772.17321712949</v>
      </c>
      <c r="N2050" s="7">
        <f>IF(ISNA(VLOOKUP(B2050,'Distribution Data'!$G:$H,2,FALSE)),0,VLOOKUP(B2050,'Distribution Data'!$G:$H,2,FALSE))</f>
        <v>0</v>
      </c>
      <c r="O2050" s="16">
        <f>IF(ISNA(INDEX($C2049:$C$3618,MATCH(TRUE,INDEX($C2049:$C$3618&lt;&gt;$C2049,0),0))), O2049, INDEX($C2049:$C$3618,MATCH(TRUE,INDEX($C2049:$C$3618&lt;&gt;$C2049,0),0)))</f>
        <v>5194852881.5242329</v>
      </c>
      <c r="P2050" s="16">
        <f t="shared" si="453"/>
        <v>4895149830.6670656</v>
      </c>
      <c r="Q2050" s="27">
        <f t="shared" si="445"/>
        <v>200</v>
      </c>
      <c r="R2050" s="7">
        <f t="shared" si="450"/>
        <v>1498515.2542858361</v>
      </c>
      <c r="S2050" s="7">
        <f t="shared" si="442"/>
        <v>847779.47100012493</v>
      </c>
      <c r="T2050" s="5">
        <f>VLOOKUP($B2050,'Benchmark Data'!$A:$B,2,FALSE)</f>
        <v>8.6300000000000008</v>
      </c>
      <c r="U2050" s="12">
        <f t="shared" si="451"/>
        <v>1.1655143591748952E-2</v>
      </c>
      <c r="V2050" s="7">
        <f t="shared" si="452"/>
        <v>2605720530.1357403</v>
      </c>
    </row>
    <row r="2051" spans="1:22" x14ac:dyDescent="0.25">
      <c r="A2051" s="5">
        <f t="shared" si="443"/>
        <v>2009</v>
      </c>
      <c r="B2051" s="6">
        <f t="shared" si="446"/>
        <v>39991</v>
      </c>
      <c r="C2051" s="7">
        <f>MAX(SUMIFS('Filing Data'!$V:$V,'Filing Data'!$D:$D,'Benchmark Value'!$B2051),C2050)</f>
        <v>4895149830.6670656</v>
      </c>
      <c r="D2051" s="7">
        <f>SUMIFS('Filing Data'!$Z:$Z,'Filing Data'!$D:$D,'Benchmark Value'!$B2051)</f>
        <v>0</v>
      </c>
      <c r="E2051" s="16">
        <f t="shared" si="447"/>
        <v>-82841717.675032347</v>
      </c>
      <c r="F2051" s="10">
        <f>SUM(D$11:D2050)</f>
        <v>-222552136.95398432</v>
      </c>
      <c r="G2051" s="10">
        <f t="shared" si="440"/>
        <v>365</v>
      </c>
      <c r="H2051" s="7">
        <f t="shared" si="448"/>
        <v>-226963.61006858177</v>
      </c>
      <c r="I2051" s="16">
        <f>SUMIFS('Filing Data'!$X:$X,'Filing Data'!$D:$D,'Benchmark Value'!$B2051)</f>
        <v>0</v>
      </c>
      <c r="J2051" s="16">
        <f t="shared" si="444"/>
        <v>154676843.22425225</v>
      </c>
      <c r="K2051" s="10">
        <f>SUM(I$11:I2050)</f>
        <v>341353848.0083822</v>
      </c>
      <c r="L2051" s="27">
        <f t="shared" si="441"/>
        <v>365</v>
      </c>
      <c r="M2051" s="7">
        <f t="shared" si="449"/>
        <v>423772.17321712949</v>
      </c>
      <c r="N2051" s="7">
        <f>IF(ISNA(VLOOKUP(B2051,'Distribution Data'!$G:$H,2,FALSE)),0,VLOOKUP(B2051,'Distribution Data'!$G:$H,2,FALSE))</f>
        <v>0</v>
      </c>
      <c r="O2051" s="16">
        <f>IF(ISNA(INDEX($C2050:$C$3618,MATCH(TRUE,INDEX($C2050:$C$3618&lt;&gt;$C2050,0),0))), O2050, INDEX($C2050:$C$3618,MATCH(TRUE,INDEX($C2050:$C$3618&lt;&gt;$C2050,0),0)))</f>
        <v>5194852881.5242329</v>
      </c>
      <c r="P2051" s="16">
        <f t="shared" si="453"/>
        <v>4895149830.6670656</v>
      </c>
      <c r="Q2051" s="27">
        <f t="shared" si="445"/>
        <v>200</v>
      </c>
      <c r="R2051" s="7">
        <f t="shared" si="450"/>
        <v>1498515.2542858361</v>
      </c>
      <c r="S2051" s="7">
        <f t="shared" si="442"/>
        <v>847779.47100012493</v>
      </c>
      <c r="T2051" s="5">
        <f>VLOOKUP($B2051,'Benchmark Data'!$A:$B,2,FALSE)</f>
        <v>8.6300000000000008</v>
      </c>
      <c r="U2051" s="12">
        <f t="shared" si="451"/>
        <v>0</v>
      </c>
      <c r="V2051" s="7">
        <f t="shared" si="452"/>
        <v>2606568309.6067405</v>
      </c>
    </row>
    <row r="2052" spans="1:22" x14ac:dyDescent="0.25">
      <c r="A2052" s="5">
        <f t="shared" si="443"/>
        <v>2009</v>
      </c>
      <c r="B2052" s="6">
        <f t="shared" si="446"/>
        <v>39992</v>
      </c>
      <c r="C2052" s="7">
        <f>MAX(SUMIFS('Filing Data'!$V:$V,'Filing Data'!$D:$D,'Benchmark Value'!$B2052),C2051)</f>
        <v>4895149830.6670656</v>
      </c>
      <c r="D2052" s="7">
        <f>SUMIFS('Filing Data'!$Z:$Z,'Filing Data'!$D:$D,'Benchmark Value'!$B2052)</f>
        <v>0</v>
      </c>
      <c r="E2052" s="16">
        <f t="shared" si="447"/>
        <v>-82841717.675032347</v>
      </c>
      <c r="F2052" s="10">
        <f>SUM(D$11:D2051)</f>
        <v>-222552136.95398432</v>
      </c>
      <c r="G2052" s="10">
        <f t="shared" si="440"/>
        <v>365</v>
      </c>
      <c r="H2052" s="7">
        <f t="shared" si="448"/>
        <v>-226963.61006858177</v>
      </c>
      <c r="I2052" s="16">
        <f>SUMIFS('Filing Data'!$X:$X,'Filing Data'!$D:$D,'Benchmark Value'!$B2052)</f>
        <v>0</v>
      </c>
      <c r="J2052" s="16">
        <f t="shared" si="444"/>
        <v>154676843.22425225</v>
      </c>
      <c r="K2052" s="10">
        <f>SUM(I$11:I2051)</f>
        <v>341353848.0083822</v>
      </c>
      <c r="L2052" s="27">
        <f t="shared" si="441"/>
        <v>365</v>
      </c>
      <c r="M2052" s="7">
        <f t="shared" si="449"/>
        <v>423772.17321712949</v>
      </c>
      <c r="N2052" s="7">
        <f>IF(ISNA(VLOOKUP(B2052,'Distribution Data'!$G:$H,2,FALSE)),0,VLOOKUP(B2052,'Distribution Data'!$G:$H,2,FALSE))</f>
        <v>0</v>
      </c>
      <c r="O2052" s="16">
        <f>IF(ISNA(INDEX($C2051:$C$3618,MATCH(TRUE,INDEX($C2051:$C$3618&lt;&gt;$C2051,0),0))), O2051, INDEX($C2051:$C$3618,MATCH(TRUE,INDEX($C2051:$C$3618&lt;&gt;$C2051,0),0)))</f>
        <v>5194852881.5242329</v>
      </c>
      <c r="P2052" s="16">
        <f t="shared" si="453"/>
        <v>4895149830.6670656</v>
      </c>
      <c r="Q2052" s="27">
        <f t="shared" si="445"/>
        <v>200</v>
      </c>
      <c r="R2052" s="7">
        <f t="shared" si="450"/>
        <v>1498515.2542858361</v>
      </c>
      <c r="S2052" s="7">
        <f t="shared" si="442"/>
        <v>847779.47100012493</v>
      </c>
      <c r="T2052" s="5">
        <f>VLOOKUP($B2052,'Benchmark Data'!$A:$B,2,FALSE)</f>
        <v>8.6300000000000008</v>
      </c>
      <c r="U2052" s="12">
        <f t="shared" si="451"/>
        <v>0</v>
      </c>
      <c r="V2052" s="7">
        <f t="shared" si="452"/>
        <v>2607416089.0777407</v>
      </c>
    </row>
    <row r="2053" spans="1:22" x14ac:dyDescent="0.25">
      <c r="A2053" s="5">
        <f t="shared" si="443"/>
        <v>2009</v>
      </c>
      <c r="B2053" s="6">
        <f t="shared" si="446"/>
        <v>39993</v>
      </c>
      <c r="C2053" s="7">
        <f>MAX(SUMIFS('Filing Data'!$V:$V,'Filing Data'!$D:$D,'Benchmark Value'!$B2053),C2052)</f>
        <v>4895149830.6670656</v>
      </c>
      <c r="D2053" s="7">
        <f>SUMIFS('Filing Data'!$Z:$Z,'Filing Data'!$D:$D,'Benchmark Value'!$B2053)</f>
        <v>0</v>
      </c>
      <c r="E2053" s="16">
        <f t="shared" si="447"/>
        <v>-82841717.675032347</v>
      </c>
      <c r="F2053" s="10">
        <f>SUM(D$11:D2052)</f>
        <v>-222552136.95398432</v>
      </c>
      <c r="G2053" s="10">
        <f t="shared" si="440"/>
        <v>365</v>
      </c>
      <c r="H2053" s="7">
        <f t="shared" si="448"/>
        <v>-226963.61006858177</v>
      </c>
      <c r="I2053" s="16">
        <f>SUMIFS('Filing Data'!$X:$X,'Filing Data'!$D:$D,'Benchmark Value'!$B2053)</f>
        <v>0</v>
      </c>
      <c r="J2053" s="16">
        <f t="shared" si="444"/>
        <v>154676843.22425225</v>
      </c>
      <c r="K2053" s="10">
        <f>SUM(I$11:I2052)</f>
        <v>341353848.0083822</v>
      </c>
      <c r="L2053" s="27">
        <f t="shared" si="441"/>
        <v>365</v>
      </c>
      <c r="M2053" s="7">
        <f t="shared" si="449"/>
        <v>423772.17321712949</v>
      </c>
      <c r="N2053" s="7">
        <f>IF(ISNA(VLOOKUP(B2053,'Distribution Data'!$G:$H,2,FALSE)),0,VLOOKUP(B2053,'Distribution Data'!$G:$H,2,FALSE))</f>
        <v>0</v>
      </c>
      <c r="O2053" s="16">
        <f>IF(ISNA(INDEX($C2052:$C$3618,MATCH(TRUE,INDEX($C2052:$C$3618&lt;&gt;$C2052,0),0))), O2052, INDEX($C2052:$C$3618,MATCH(TRUE,INDEX($C2052:$C$3618&lt;&gt;$C2052,0),0)))</f>
        <v>5194852881.5242329</v>
      </c>
      <c r="P2053" s="16">
        <f t="shared" si="453"/>
        <v>4895149830.6670656</v>
      </c>
      <c r="Q2053" s="27">
        <f t="shared" si="445"/>
        <v>200</v>
      </c>
      <c r="R2053" s="7">
        <f t="shared" si="450"/>
        <v>1498515.2542858361</v>
      </c>
      <c r="S2053" s="7">
        <f t="shared" si="442"/>
        <v>847779.47100012493</v>
      </c>
      <c r="T2053" s="5">
        <f>VLOOKUP($B2053,'Benchmark Data'!$A:$B,2,FALSE)</f>
        <v>8.6300000000000008</v>
      </c>
      <c r="U2053" s="12">
        <f t="shared" si="451"/>
        <v>0</v>
      </c>
      <c r="V2053" s="7">
        <f t="shared" si="452"/>
        <v>2608263868.5487409</v>
      </c>
    </row>
    <row r="2054" spans="1:22" x14ac:dyDescent="0.25">
      <c r="A2054" s="5">
        <f t="shared" si="443"/>
        <v>2009</v>
      </c>
      <c r="B2054" s="6">
        <f t="shared" si="446"/>
        <v>39994</v>
      </c>
      <c r="C2054" s="7">
        <f>MAX(SUMIFS('Filing Data'!$V:$V,'Filing Data'!$D:$D,'Benchmark Value'!$B2054),C2053)</f>
        <v>4895149830.6670656</v>
      </c>
      <c r="D2054" s="7">
        <f>SUMIFS('Filing Data'!$Z:$Z,'Filing Data'!$D:$D,'Benchmark Value'!$B2054)</f>
        <v>0</v>
      </c>
      <c r="E2054" s="16">
        <f t="shared" si="447"/>
        <v>-82841717.675032347</v>
      </c>
      <c r="F2054" s="10">
        <f>SUM(D$11:D2053)</f>
        <v>-222552136.95398432</v>
      </c>
      <c r="G2054" s="10">
        <f t="shared" si="440"/>
        <v>365</v>
      </c>
      <c r="H2054" s="7">
        <f t="shared" si="448"/>
        <v>-226963.61006858177</v>
      </c>
      <c r="I2054" s="16">
        <f>SUMIFS('Filing Data'!$X:$X,'Filing Data'!$D:$D,'Benchmark Value'!$B2054)</f>
        <v>0</v>
      </c>
      <c r="J2054" s="16">
        <f t="shared" si="444"/>
        <v>154676843.22425225</v>
      </c>
      <c r="K2054" s="10">
        <f>SUM(I$11:I2053)</f>
        <v>341353848.0083822</v>
      </c>
      <c r="L2054" s="27">
        <f t="shared" si="441"/>
        <v>365</v>
      </c>
      <c r="M2054" s="7">
        <f t="shared" si="449"/>
        <v>423772.17321712949</v>
      </c>
      <c r="N2054" s="7">
        <f>IF(ISNA(VLOOKUP(B2054,'Distribution Data'!$G:$H,2,FALSE)),0,VLOOKUP(B2054,'Distribution Data'!$G:$H,2,FALSE))</f>
        <v>31108993.255438454</v>
      </c>
      <c r="O2054" s="16">
        <f>IF(ISNA(INDEX($C2053:$C$3618,MATCH(TRUE,INDEX($C2053:$C$3618&lt;&gt;$C2053,0),0))), O2053, INDEX($C2053:$C$3618,MATCH(TRUE,INDEX($C2053:$C$3618&lt;&gt;$C2053,0),0)))</f>
        <v>5194852881.5242329</v>
      </c>
      <c r="P2054" s="16">
        <f t="shared" si="453"/>
        <v>4895149830.6670656</v>
      </c>
      <c r="Q2054" s="27">
        <f t="shared" si="445"/>
        <v>200</v>
      </c>
      <c r="R2054" s="7">
        <f t="shared" si="450"/>
        <v>1498515.2542858361</v>
      </c>
      <c r="S2054" s="7">
        <f t="shared" si="442"/>
        <v>-30261213.784438331</v>
      </c>
      <c r="T2054" s="5">
        <f>VLOOKUP($B2054,'Benchmark Data'!$A:$B,2,FALSE)</f>
        <v>8.6999999999999993</v>
      </c>
      <c r="U2054" s="12">
        <f t="shared" si="451"/>
        <v>8.0785205652012561E-3</v>
      </c>
      <c r="V2054" s="7">
        <f t="shared" si="452"/>
        <v>2599158908.6227508</v>
      </c>
    </row>
    <row r="2055" spans="1:22" x14ac:dyDescent="0.25">
      <c r="A2055" s="5">
        <f t="shared" si="443"/>
        <v>2009</v>
      </c>
      <c r="B2055" s="6">
        <f t="shared" si="446"/>
        <v>39995</v>
      </c>
      <c r="C2055" s="7">
        <f>MAX(SUMIFS('Filing Data'!$V:$V,'Filing Data'!$D:$D,'Benchmark Value'!$B2055),C2054)</f>
        <v>4895149830.6670656</v>
      </c>
      <c r="D2055" s="7">
        <f>SUMIFS('Filing Data'!$Z:$Z,'Filing Data'!$D:$D,'Benchmark Value'!$B2055)</f>
        <v>0</v>
      </c>
      <c r="E2055" s="16">
        <f t="shared" si="447"/>
        <v>-82841717.675032347</v>
      </c>
      <c r="F2055" s="10">
        <f>SUM(D$11:D2054)</f>
        <v>-222552136.95398432</v>
      </c>
      <c r="G2055" s="10">
        <f t="shared" si="440"/>
        <v>365</v>
      </c>
      <c r="H2055" s="7">
        <f t="shared" si="448"/>
        <v>-226963.61006858177</v>
      </c>
      <c r="I2055" s="16">
        <f>SUMIFS('Filing Data'!$X:$X,'Filing Data'!$D:$D,'Benchmark Value'!$B2055)</f>
        <v>0</v>
      </c>
      <c r="J2055" s="16">
        <f t="shared" si="444"/>
        <v>154676843.22425225</v>
      </c>
      <c r="K2055" s="10">
        <f>SUM(I$11:I2054)</f>
        <v>341353848.0083822</v>
      </c>
      <c r="L2055" s="27">
        <f t="shared" si="441"/>
        <v>365</v>
      </c>
      <c r="M2055" s="7">
        <f t="shared" si="449"/>
        <v>423772.17321712949</v>
      </c>
      <c r="N2055" s="7">
        <f>IF(ISNA(VLOOKUP(B2055,'Distribution Data'!$G:$H,2,FALSE)),0,VLOOKUP(B2055,'Distribution Data'!$G:$H,2,FALSE))</f>
        <v>0</v>
      </c>
      <c r="O2055" s="16">
        <f>IF(ISNA(INDEX($C2054:$C$3618,MATCH(TRUE,INDEX($C2054:$C$3618&lt;&gt;$C2054,0),0))), O2054, INDEX($C2054:$C$3618,MATCH(TRUE,INDEX($C2054:$C$3618&lt;&gt;$C2054,0),0)))</f>
        <v>5194852881.5242329</v>
      </c>
      <c r="P2055" s="16">
        <f t="shared" si="453"/>
        <v>4895149830.6670656</v>
      </c>
      <c r="Q2055" s="27">
        <f t="shared" si="445"/>
        <v>200</v>
      </c>
      <c r="R2055" s="7">
        <f t="shared" si="450"/>
        <v>1498515.2542858361</v>
      </c>
      <c r="S2055" s="7">
        <f t="shared" si="442"/>
        <v>847779.47100012493</v>
      </c>
      <c r="T2055" s="5">
        <f>VLOOKUP($B2055,'Benchmark Data'!$A:$B,2,FALSE)</f>
        <v>8.81</v>
      </c>
      <c r="U2055" s="12">
        <f t="shared" si="451"/>
        <v>1.2564414287550167E-2</v>
      </c>
      <c r="V2055" s="7">
        <f t="shared" si="452"/>
        <v>2632869616.8234639</v>
      </c>
    </row>
    <row r="2056" spans="1:22" x14ac:dyDescent="0.25">
      <c r="A2056" s="5">
        <f t="shared" si="443"/>
        <v>2009</v>
      </c>
      <c r="B2056" s="6">
        <f t="shared" si="446"/>
        <v>39996</v>
      </c>
      <c r="C2056" s="7">
        <f>MAX(SUMIFS('Filing Data'!$V:$V,'Filing Data'!$D:$D,'Benchmark Value'!$B2056),C2055)</f>
        <v>4895149830.6670656</v>
      </c>
      <c r="D2056" s="7">
        <f>SUMIFS('Filing Data'!$Z:$Z,'Filing Data'!$D:$D,'Benchmark Value'!$B2056)</f>
        <v>0</v>
      </c>
      <c r="E2056" s="16">
        <f t="shared" si="447"/>
        <v>-82841717.675032347</v>
      </c>
      <c r="F2056" s="10">
        <f>SUM(D$11:D2055)</f>
        <v>-222552136.95398432</v>
      </c>
      <c r="G2056" s="10">
        <f t="shared" si="440"/>
        <v>365</v>
      </c>
      <c r="H2056" s="7">
        <f t="shared" si="448"/>
        <v>-226963.61006858177</v>
      </c>
      <c r="I2056" s="16">
        <f>SUMIFS('Filing Data'!$X:$X,'Filing Data'!$D:$D,'Benchmark Value'!$B2056)</f>
        <v>0</v>
      </c>
      <c r="J2056" s="16">
        <f t="shared" si="444"/>
        <v>154676843.22425225</v>
      </c>
      <c r="K2056" s="10">
        <f>SUM(I$11:I2055)</f>
        <v>341353848.0083822</v>
      </c>
      <c r="L2056" s="27">
        <f t="shared" si="441"/>
        <v>365</v>
      </c>
      <c r="M2056" s="7">
        <f t="shared" si="449"/>
        <v>423772.17321712949</v>
      </c>
      <c r="N2056" s="7">
        <f>IF(ISNA(VLOOKUP(B2056,'Distribution Data'!$G:$H,2,FALSE)),0,VLOOKUP(B2056,'Distribution Data'!$G:$H,2,FALSE))</f>
        <v>0</v>
      </c>
      <c r="O2056" s="16">
        <f>IF(ISNA(INDEX($C2055:$C$3618,MATCH(TRUE,INDEX($C2055:$C$3618&lt;&gt;$C2055,0),0))), O2055, INDEX($C2055:$C$3618,MATCH(TRUE,INDEX($C2055:$C$3618&lt;&gt;$C2055,0),0)))</f>
        <v>5194852881.5242329</v>
      </c>
      <c r="P2056" s="16">
        <f t="shared" si="453"/>
        <v>4895149830.6670656</v>
      </c>
      <c r="Q2056" s="27">
        <f t="shared" si="445"/>
        <v>200</v>
      </c>
      <c r="R2056" s="7">
        <f t="shared" si="450"/>
        <v>1498515.2542858361</v>
      </c>
      <c r="S2056" s="7">
        <f t="shared" si="442"/>
        <v>847779.47100012493</v>
      </c>
      <c r="T2056" s="5">
        <f>VLOOKUP($B2056,'Benchmark Data'!$A:$B,2,FALSE)</f>
        <v>8.2899999999999991</v>
      </c>
      <c r="U2056" s="12">
        <f t="shared" si="451"/>
        <v>-6.0837470800884648E-2</v>
      </c>
      <c r="V2056" s="7">
        <f t="shared" si="452"/>
        <v>2478315330.3752584</v>
      </c>
    </row>
    <row r="2057" spans="1:22" x14ac:dyDescent="0.25">
      <c r="A2057" s="5">
        <f t="shared" si="443"/>
        <v>2009</v>
      </c>
      <c r="B2057" s="6">
        <f t="shared" si="446"/>
        <v>39997</v>
      </c>
      <c r="C2057" s="7">
        <f>MAX(SUMIFS('Filing Data'!$V:$V,'Filing Data'!$D:$D,'Benchmark Value'!$B2057),C2056)</f>
        <v>4895149830.6670656</v>
      </c>
      <c r="D2057" s="7">
        <f>SUMIFS('Filing Data'!$Z:$Z,'Filing Data'!$D:$D,'Benchmark Value'!$B2057)</f>
        <v>0</v>
      </c>
      <c r="E2057" s="16">
        <f t="shared" si="447"/>
        <v>-82841717.675032347</v>
      </c>
      <c r="F2057" s="10">
        <f>SUM(D$11:D2056)</f>
        <v>-222552136.95398432</v>
      </c>
      <c r="G2057" s="10">
        <f t="shared" si="440"/>
        <v>365</v>
      </c>
      <c r="H2057" s="7">
        <f t="shared" si="448"/>
        <v>-226963.61006858177</v>
      </c>
      <c r="I2057" s="16">
        <f>SUMIFS('Filing Data'!$X:$X,'Filing Data'!$D:$D,'Benchmark Value'!$B2057)</f>
        <v>0</v>
      </c>
      <c r="J2057" s="16">
        <f t="shared" si="444"/>
        <v>154676843.22425225</v>
      </c>
      <c r="K2057" s="10">
        <f>SUM(I$11:I2056)</f>
        <v>341353848.0083822</v>
      </c>
      <c r="L2057" s="27">
        <f t="shared" si="441"/>
        <v>365</v>
      </c>
      <c r="M2057" s="7">
        <f t="shared" si="449"/>
        <v>423772.17321712949</v>
      </c>
      <c r="N2057" s="7">
        <f>IF(ISNA(VLOOKUP(B2057,'Distribution Data'!$G:$H,2,FALSE)),0,VLOOKUP(B2057,'Distribution Data'!$G:$H,2,FALSE))</f>
        <v>0</v>
      </c>
      <c r="O2057" s="16">
        <f>IF(ISNA(INDEX($C2056:$C$3618,MATCH(TRUE,INDEX($C2056:$C$3618&lt;&gt;$C2056,0),0))), O2056, INDEX($C2056:$C$3618,MATCH(TRUE,INDEX($C2056:$C$3618&lt;&gt;$C2056,0),0)))</f>
        <v>5194852881.5242329</v>
      </c>
      <c r="P2057" s="16">
        <f t="shared" si="453"/>
        <v>4895149830.6670656</v>
      </c>
      <c r="Q2057" s="27">
        <f t="shared" si="445"/>
        <v>200</v>
      </c>
      <c r="R2057" s="7">
        <f t="shared" si="450"/>
        <v>1498515.2542858361</v>
      </c>
      <c r="S2057" s="7">
        <f t="shared" si="442"/>
        <v>847779.47100012493</v>
      </c>
      <c r="T2057" s="5">
        <f>VLOOKUP($B2057,'Benchmark Data'!$A:$B,2,FALSE)</f>
        <v>8.2899999999999991</v>
      </c>
      <c r="U2057" s="12">
        <f t="shared" si="451"/>
        <v>0</v>
      </c>
      <c r="V2057" s="7">
        <f t="shared" si="452"/>
        <v>2479163109.8462586</v>
      </c>
    </row>
    <row r="2058" spans="1:22" x14ac:dyDescent="0.25">
      <c r="A2058" s="5">
        <f t="shared" si="443"/>
        <v>2009</v>
      </c>
      <c r="B2058" s="6">
        <f t="shared" si="446"/>
        <v>39998</v>
      </c>
      <c r="C2058" s="7">
        <f>MAX(SUMIFS('Filing Data'!$V:$V,'Filing Data'!$D:$D,'Benchmark Value'!$B2058),C2057)</f>
        <v>4895149830.6670656</v>
      </c>
      <c r="D2058" s="7">
        <f>SUMIFS('Filing Data'!$Z:$Z,'Filing Data'!$D:$D,'Benchmark Value'!$B2058)</f>
        <v>0</v>
      </c>
      <c r="E2058" s="16">
        <f t="shared" si="447"/>
        <v>-82841717.675032347</v>
      </c>
      <c r="F2058" s="10">
        <f>SUM(D$11:D2057)</f>
        <v>-222552136.95398432</v>
      </c>
      <c r="G2058" s="10">
        <f t="shared" si="440"/>
        <v>365</v>
      </c>
      <c r="H2058" s="7">
        <f t="shared" si="448"/>
        <v>-226963.61006858177</v>
      </c>
      <c r="I2058" s="16">
        <f>SUMIFS('Filing Data'!$X:$X,'Filing Data'!$D:$D,'Benchmark Value'!$B2058)</f>
        <v>0</v>
      </c>
      <c r="J2058" s="16">
        <f t="shared" si="444"/>
        <v>154676843.22425225</v>
      </c>
      <c r="K2058" s="10">
        <f>SUM(I$11:I2057)</f>
        <v>341353848.0083822</v>
      </c>
      <c r="L2058" s="27">
        <f t="shared" si="441"/>
        <v>365</v>
      </c>
      <c r="M2058" s="7">
        <f t="shared" si="449"/>
        <v>423772.17321712949</v>
      </c>
      <c r="N2058" s="7">
        <f>IF(ISNA(VLOOKUP(B2058,'Distribution Data'!$G:$H,2,FALSE)),0,VLOOKUP(B2058,'Distribution Data'!$G:$H,2,FALSE))</f>
        <v>0</v>
      </c>
      <c r="O2058" s="16">
        <f>IF(ISNA(INDEX($C2057:$C$3618,MATCH(TRUE,INDEX($C2057:$C$3618&lt;&gt;$C2057,0),0))), O2057, INDEX($C2057:$C$3618,MATCH(TRUE,INDEX($C2057:$C$3618&lt;&gt;$C2057,0),0)))</f>
        <v>5194852881.5242329</v>
      </c>
      <c r="P2058" s="16">
        <f t="shared" si="453"/>
        <v>4895149830.6670656</v>
      </c>
      <c r="Q2058" s="27">
        <f t="shared" si="445"/>
        <v>200</v>
      </c>
      <c r="R2058" s="7">
        <f t="shared" si="450"/>
        <v>1498515.2542858361</v>
      </c>
      <c r="S2058" s="7">
        <f t="shared" si="442"/>
        <v>847779.47100012493</v>
      </c>
      <c r="T2058" s="5">
        <f>VLOOKUP($B2058,'Benchmark Data'!$A:$B,2,FALSE)</f>
        <v>8.2899999999999991</v>
      </c>
      <c r="U2058" s="12">
        <f t="shared" si="451"/>
        <v>0</v>
      </c>
      <c r="V2058" s="7">
        <f t="shared" si="452"/>
        <v>2480010889.3172588</v>
      </c>
    </row>
    <row r="2059" spans="1:22" x14ac:dyDescent="0.25">
      <c r="A2059" s="5">
        <f t="shared" si="443"/>
        <v>2009</v>
      </c>
      <c r="B2059" s="6">
        <f t="shared" si="446"/>
        <v>39999</v>
      </c>
      <c r="C2059" s="7">
        <f>MAX(SUMIFS('Filing Data'!$V:$V,'Filing Data'!$D:$D,'Benchmark Value'!$B2059),C2058)</f>
        <v>4895149830.6670656</v>
      </c>
      <c r="D2059" s="7">
        <f>SUMIFS('Filing Data'!$Z:$Z,'Filing Data'!$D:$D,'Benchmark Value'!$B2059)</f>
        <v>0</v>
      </c>
      <c r="E2059" s="16">
        <f t="shared" si="447"/>
        <v>-82841717.675032347</v>
      </c>
      <c r="F2059" s="10">
        <f>SUM(D$11:D2058)</f>
        <v>-222552136.95398432</v>
      </c>
      <c r="G2059" s="10">
        <f t="shared" ref="G2059:G2122" si="454">COUNTIFS(F$11:F$3618,F2059,A$11:A$3618,YEAR(B2059))</f>
        <v>365</v>
      </c>
      <c r="H2059" s="7">
        <f t="shared" si="448"/>
        <v>-226963.61006858177</v>
      </c>
      <c r="I2059" s="16">
        <f>SUMIFS('Filing Data'!$X:$X,'Filing Data'!$D:$D,'Benchmark Value'!$B2059)</f>
        <v>0</v>
      </c>
      <c r="J2059" s="16">
        <f t="shared" si="444"/>
        <v>154676843.22425225</v>
      </c>
      <c r="K2059" s="10">
        <f>SUM(I$11:I2058)</f>
        <v>341353848.0083822</v>
      </c>
      <c r="L2059" s="27">
        <f t="shared" ref="L2059:L2122" si="455">COUNTIFS(K$11:K$3618,K2059,A$11:A$3618,YEAR(B2059))</f>
        <v>365</v>
      </c>
      <c r="M2059" s="7">
        <f t="shared" si="449"/>
        <v>423772.17321712949</v>
      </c>
      <c r="N2059" s="7">
        <f>IF(ISNA(VLOOKUP(B2059,'Distribution Data'!$G:$H,2,FALSE)),0,VLOOKUP(B2059,'Distribution Data'!$G:$H,2,FALSE))</f>
        <v>0</v>
      </c>
      <c r="O2059" s="16">
        <f>IF(ISNA(INDEX($C2058:$C$3618,MATCH(TRUE,INDEX($C2058:$C$3618&lt;&gt;$C2058,0),0))), O2058, INDEX($C2058:$C$3618,MATCH(TRUE,INDEX($C2058:$C$3618&lt;&gt;$C2058,0),0)))</f>
        <v>5194852881.5242329</v>
      </c>
      <c r="P2059" s="16">
        <f t="shared" si="453"/>
        <v>4895149830.6670656</v>
      </c>
      <c r="Q2059" s="27">
        <f t="shared" si="445"/>
        <v>200</v>
      </c>
      <c r="R2059" s="7">
        <f t="shared" si="450"/>
        <v>1498515.2542858361</v>
      </c>
      <c r="S2059" s="7">
        <f t="shared" ref="S2059:S2122" si="456">IF(AND($E$3&lt;&gt;"Y",$E$4&lt;&gt;"Y"),R2059-N2059+H2059, IF(AND($E$3="Y",$E$4="Y"), R2059-N2059-M2059, IF($E$4="Y", R2059-N2059-M2059+H2059, IF($E$3="Y", R2059-N2059, R2059-N2059))))</f>
        <v>847779.47100012493</v>
      </c>
      <c r="T2059" s="5">
        <f>VLOOKUP($B2059,'Benchmark Data'!$A:$B,2,FALSE)</f>
        <v>8.2899999999999991</v>
      </c>
      <c r="U2059" s="12">
        <f t="shared" si="451"/>
        <v>0</v>
      </c>
      <c r="V2059" s="7">
        <f t="shared" si="452"/>
        <v>2480858668.788259</v>
      </c>
    </row>
    <row r="2060" spans="1:22" x14ac:dyDescent="0.25">
      <c r="A2060" s="5">
        <f t="shared" ref="A2060:A2123" si="457">YEAR(B2060)</f>
        <v>2009</v>
      </c>
      <c r="B2060" s="6">
        <f t="shared" si="446"/>
        <v>40000</v>
      </c>
      <c r="C2060" s="7">
        <f>MAX(SUMIFS('Filing Data'!$V:$V,'Filing Data'!$D:$D,'Benchmark Value'!$B2060),C2059)</f>
        <v>4895149830.6670656</v>
      </c>
      <c r="D2060" s="7">
        <f>SUMIFS('Filing Data'!$Z:$Z,'Filing Data'!$D:$D,'Benchmark Value'!$B2060)</f>
        <v>0</v>
      </c>
      <c r="E2060" s="16">
        <f t="shared" si="447"/>
        <v>-82841717.675032347</v>
      </c>
      <c r="F2060" s="10">
        <f>SUM(D$11:D2059)</f>
        <v>-222552136.95398432</v>
      </c>
      <c r="G2060" s="10">
        <f t="shared" si="454"/>
        <v>365</v>
      </c>
      <c r="H2060" s="7">
        <f t="shared" si="448"/>
        <v>-226963.61006858177</v>
      </c>
      <c r="I2060" s="16">
        <f>SUMIFS('Filing Data'!$X:$X,'Filing Data'!$D:$D,'Benchmark Value'!$B2060)</f>
        <v>0</v>
      </c>
      <c r="J2060" s="16">
        <f t="shared" ref="J2060:J2123" si="458">IF(I2060&lt;&gt;0,J2059,IF(ISNA(INDEX($I2060:$I2424,MATCH(TRUE,INDEX($I2060:$I2424&lt;&gt;$I2060,0),0))),0,INDEX($I2060:$I2424,MATCH(TRUE,INDEX($I2060:$I2424&lt;&gt;$I2060,0),0))))</f>
        <v>154676843.22425225</v>
      </c>
      <c r="K2060" s="10">
        <f>SUM(I$11:I2059)</f>
        <v>341353848.0083822</v>
      </c>
      <c r="L2060" s="27">
        <f t="shared" si="455"/>
        <v>365</v>
      </c>
      <c r="M2060" s="7">
        <f t="shared" si="449"/>
        <v>423772.17321712949</v>
      </c>
      <c r="N2060" s="7">
        <f>IF(ISNA(VLOOKUP(B2060,'Distribution Data'!$G:$H,2,FALSE)),0,VLOOKUP(B2060,'Distribution Data'!$G:$H,2,FALSE))</f>
        <v>0</v>
      </c>
      <c r="O2060" s="16">
        <f>IF(ISNA(INDEX($C2059:$C$3618,MATCH(TRUE,INDEX($C2059:$C$3618&lt;&gt;$C2059,0),0))), O2059, INDEX($C2059:$C$3618,MATCH(TRUE,INDEX($C2059:$C$3618&lt;&gt;$C2059,0),0)))</f>
        <v>5194852881.5242329</v>
      </c>
      <c r="P2060" s="16">
        <f t="shared" si="453"/>
        <v>4895149830.6670656</v>
      </c>
      <c r="Q2060" s="27">
        <f t="shared" ref="Q2060:Q2123" si="459">MATCH($O2060,$C$11:$C$3618,0)-MATCH($C2059,$C$11:$C$3618,0)</f>
        <v>200</v>
      </c>
      <c r="R2060" s="7">
        <f t="shared" si="450"/>
        <v>1498515.2542858361</v>
      </c>
      <c r="S2060" s="7">
        <f t="shared" si="456"/>
        <v>847779.47100012493</v>
      </c>
      <c r="T2060" s="5">
        <f>VLOOKUP($B2060,'Benchmark Data'!$A:$B,2,FALSE)</f>
        <v>8.58</v>
      </c>
      <c r="U2060" s="12">
        <f t="shared" si="451"/>
        <v>3.4383944352667388E-2</v>
      </c>
      <c r="V2060" s="7">
        <f t="shared" si="452"/>
        <v>2568491612.7886438</v>
      </c>
    </row>
    <row r="2061" spans="1:22" x14ac:dyDescent="0.25">
      <c r="A2061" s="5">
        <f t="shared" si="457"/>
        <v>2009</v>
      </c>
      <c r="B2061" s="6">
        <f t="shared" ref="B2061:B2124" si="460">B2060+1</f>
        <v>40001</v>
      </c>
      <c r="C2061" s="7">
        <f>MAX(SUMIFS('Filing Data'!$V:$V,'Filing Data'!$D:$D,'Benchmark Value'!$B2061),C2060)</f>
        <v>4895149830.6670656</v>
      </c>
      <c r="D2061" s="7">
        <f>SUMIFS('Filing Data'!$Z:$Z,'Filing Data'!$D:$D,'Benchmark Value'!$B2061)</f>
        <v>0</v>
      </c>
      <c r="E2061" s="16">
        <f t="shared" ref="E2061:E2124" si="461">IF(D2061&lt;&gt;0,E2060,IF(ISNA(INDEX($D2061:$D2425,MATCH(TRUE,INDEX($D2061:$D2425&lt;&gt;$D2061,0),0))),0,INDEX($D2061:$D2425,MATCH(TRUE,INDEX($D2061:$D2425&lt;&gt;$D2061,0),0))))</f>
        <v>-82841717.675032347</v>
      </c>
      <c r="F2061" s="10">
        <f>SUM(D$11:D2060)</f>
        <v>-222552136.95398432</v>
      </c>
      <c r="G2061" s="10">
        <f t="shared" si="454"/>
        <v>365</v>
      </c>
      <c r="H2061" s="7">
        <f t="shared" ref="H2061:H2124" si="462">E2061/G2061</f>
        <v>-226963.61006858177</v>
      </c>
      <c r="I2061" s="16">
        <f>SUMIFS('Filing Data'!$X:$X,'Filing Data'!$D:$D,'Benchmark Value'!$B2061)</f>
        <v>0</v>
      </c>
      <c r="J2061" s="16">
        <f t="shared" si="458"/>
        <v>154676843.22425225</v>
      </c>
      <c r="K2061" s="10">
        <f>SUM(I$11:I2060)</f>
        <v>341353848.0083822</v>
      </c>
      <c r="L2061" s="27">
        <f t="shared" si="455"/>
        <v>365</v>
      </c>
      <c r="M2061" s="7">
        <f t="shared" ref="M2061:M2124" si="463">J2061/L2061</f>
        <v>423772.17321712949</v>
      </c>
      <c r="N2061" s="7">
        <f>IF(ISNA(VLOOKUP(B2061,'Distribution Data'!$G:$H,2,FALSE)),0,VLOOKUP(B2061,'Distribution Data'!$G:$H,2,FALSE))</f>
        <v>0</v>
      </c>
      <c r="O2061" s="16">
        <f>IF(ISNA(INDEX($C2060:$C$3618,MATCH(TRUE,INDEX($C2060:$C$3618&lt;&gt;$C2060,0),0))), O2060, INDEX($C2060:$C$3618,MATCH(TRUE,INDEX($C2060:$C$3618&lt;&gt;$C2060,0),0)))</f>
        <v>5194852881.5242329</v>
      </c>
      <c r="P2061" s="16">
        <f t="shared" si="453"/>
        <v>4895149830.6670656</v>
      </c>
      <c r="Q2061" s="27">
        <f t="shared" si="459"/>
        <v>200</v>
      </c>
      <c r="R2061" s="7">
        <f t="shared" ref="R2061:R2124" si="464">IF(Q2061=0, 0, (O2061-P2061)/Q2061)</f>
        <v>1498515.2542858361</v>
      </c>
      <c r="S2061" s="7">
        <f t="shared" si="456"/>
        <v>847779.47100012493</v>
      </c>
      <c r="T2061" s="5">
        <f>VLOOKUP($B2061,'Benchmark Data'!$A:$B,2,FALSE)</f>
        <v>8.2100000000000009</v>
      </c>
      <c r="U2061" s="12">
        <f t="shared" ref="U2061:U2124" si="465">LN(T2061/T2060)</f>
        <v>-4.4080990035533986E-2</v>
      </c>
      <c r="V2061" s="7">
        <f t="shared" ref="V2061:V2124" si="466">V2060*EXP($U2061)+$S2061</f>
        <v>2458576933.4330945</v>
      </c>
    </row>
    <row r="2062" spans="1:22" x14ac:dyDescent="0.25">
      <c r="A2062" s="5">
        <f t="shared" si="457"/>
        <v>2009</v>
      </c>
      <c r="B2062" s="6">
        <f t="shared" si="460"/>
        <v>40002</v>
      </c>
      <c r="C2062" s="7">
        <f>MAX(SUMIFS('Filing Data'!$V:$V,'Filing Data'!$D:$D,'Benchmark Value'!$B2062),C2061)</f>
        <v>4895149830.6670656</v>
      </c>
      <c r="D2062" s="7">
        <f>SUMIFS('Filing Data'!$Z:$Z,'Filing Data'!$D:$D,'Benchmark Value'!$B2062)</f>
        <v>0</v>
      </c>
      <c r="E2062" s="16">
        <f t="shared" si="461"/>
        <v>-82841717.675032347</v>
      </c>
      <c r="F2062" s="10">
        <f>SUM(D$11:D2061)</f>
        <v>-222552136.95398432</v>
      </c>
      <c r="G2062" s="10">
        <f t="shared" si="454"/>
        <v>365</v>
      </c>
      <c r="H2062" s="7">
        <f t="shared" si="462"/>
        <v>-226963.61006858177</v>
      </c>
      <c r="I2062" s="16">
        <f>SUMIFS('Filing Data'!$X:$X,'Filing Data'!$D:$D,'Benchmark Value'!$B2062)</f>
        <v>0</v>
      </c>
      <c r="J2062" s="16">
        <f t="shared" si="458"/>
        <v>154676843.22425225</v>
      </c>
      <c r="K2062" s="10">
        <f>SUM(I$11:I2061)</f>
        <v>341353848.0083822</v>
      </c>
      <c r="L2062" s="27">
        <f t="shared" si="455"/>
        <v>365</v>
      </c>
      <c r="M2062" s="7">
        <f t="shared" si="463"/>
        <v>423772.17321712949</v>
      </c>
      <c r="N2062" s="7">
        <f>IF(ISNA(VLOOKUP(B2062,'Distribution Data'!$G:$H,2,FALSE)),0,VLOOKUP(B2062,'Distribution Data'!$G:$H,2,FALSE))</f>
        <v>0</v>
      </c>
      <c r="O2062" s="16">
        <f>IF(ISNA(INDEX($C2061:$C$3618,MATCH(TRUE,INDEX($C2061:$C$3618&lt;&gt;$C2061,0),0))), O2061, INDEX($C2061:$C$3618,MATCH(TRUE,INDEX($C2061:$C$3618&lt;&gt;$C2061,0),0)))</f>
        <v>5194852881.5242329</v>
      </c>
      <c r="P2062" s="16">
        <f t="shared" si="453"/>
        <v>4895149830.6670656</v>
      </c>
      <c r="Q2062" s="27">
        <f t="shared" si="459"/>
        <v>200</v>
      </c>
      <c r="R2062" s="7">
        <f t="shared" si="464"/>
        <v>1498515.2542858361</v>
      </c>
      <c r="S2062" s="7">
        <f t="shared" si="456"/>
        <v>847779.47100012493</v>
      </c>
      <c r="T2062" s="5">
        <f>VLOOKUP($B2062,'Benchmark Data'!$A:$B,2,FALSE)</f>
        <v>8.1199999999999992</v>
      </c>
      <c r="U2062" s="12">
        <f t="shared" si="465"/>
        <v>-1.1022769290750434E-2</v>
      </c>
      <c r="V2062" s="7">
        <f t="shared" si="466"/>
        <v>2432473199.6265087</v>
      </c>
    </row>
    <row r="2063" spans="1:22" x14ac:dyDescent="0.25">
      <c r="A2063" s="5">
        <f t="shared" si="457"/>
        <v>2009</v>
      </c>
      <c r="B2063" s="6">
        <f t="shared" si="460"/>
        <v>40003</v>
      </c>
      <c r="C2063" s="7">
        <f>MAX(SUMIFS('Filing Data'!$V:$V,'Filing Data'!$D:$D,'Benchmark Value'!$B2063),C2062)</f>
        <v>4895149830.6670656</v>
      </c>
      <c r="D2063" s="7">
        <f>SUMIFS('Filing Data'!$Z:$Z,'Filing Data'!$D:$D,'Benchmark Value'!$B2063)</f>
        <v>0</v>
      </c>
      <c r="E2063" s="16">
        <f t="shared" si="461"/>
        <v>-82841717.675032347</v>
      </c>
      <c r="F2063" s="10">
        <f>SUM(D$11:D2062)</f>
        <v>-222552136.95398432</v>
      </c>
      <c r="G2063" s="10">
        <f t="shared" si="454"/>
        <v>365</v>
      </c>
      <c r="H2063" s="7">
        <f t="shared" si="462"/>
        <v>-226963.61006858177</v>
      </c>
      <c r="I2063" s="16">
        <f>SUMIFS('Filing Data'!$X:$X,'Filing Data'!$D:$D,'Benchmark Value'!$B2063)</f>
        <v>0</v>
      </c>
      <c r="J2063" s="16">
        <f t="shared" si="458"/>
        <v>154676843.22425225</v>
      </c>
      <c r="K2063" s="10">
        <f>SUM(I$11:I2062)</f>
        <v>341353848.0083822</v>
      </c>
      <c r="L2063" s="27">
        <f t="shared" si="455"/>
        <v>365</v>
      </c>
      <c r="M2063" s="7">
        <f t="shared" si="463"/>
        <v>423772.17321712949</v>
      </c>
      <c r="N2063" s="7">
        <f>IF(ISNA(VLOOKUP(B2063,'Distribution Data'!$G:$H,2,FALSE)),0,VLOOKUP(B2063,'Distribution Data'!$G:$H,2,FALSE))</f>
        <v>0</v>
      </c>
      <c r="O2063" s="16">
        <f>IF(ISNA(INDEX($C2062:$C$3618,MATCH(TRUE,INDEX($C2062:$C$3618&lt;&gt;$C2062,0),0))), O2062, INDEX($C2062:$C$3618,MATCH(TRUE,INDEX($C2062:$C$3618&lt;&gt;$C2062,0),0)))</f>
        <v>5194852881.5242329</v>
      </c>
      <c r="P2063" s="16">
        <f t="shared" si="453"/>
        <v>4895149830.6670656</v>
      </c>
      <c r="Q2063" s="27">
        <f t="shared" si="459"/>
        <v>200</v>
      </c>
      <c r="R2063" s="7">
        <f t="shared" si="464"/>
        <v>1498515.2542858361</v>
      </c>
      <c r="S2063" s="7">
        <f t="shared" si="456"/>
        <v>847779.47100012493</v>
      </c>
      <c r="T2063" s="5">
        <f>VLOOKUP($B2063,'Benchmark Data'!$A:$B,2,FALSE)</f>
        <v>7.99</v>
      </c>
      <c r="U2063" s="12">
        <f t="shared" si="465"/>
        <v>-1.613939439540318E-2</v>
      </c>
      <c r="V2063" s="7">
        <f t="shared" si="466"/>
        <v>2394377442.6502867</v>
      </c>
    </row>
    <row r="2064" spans="1:22" x14ac:dyDescent="0.25">
      <c r="A2064" s="5">
        <f t="shared" si="457"/>
        <v>2009</v>
      </c>
      <c r="B2064" s="6">
        <f t="shared" si="460"/>
        <v>40004</v>
      </c>
      <c r="C2064" s="7">
        <f>MAX(SUMIFS('Filing Data'!$V:$V,'Filing Data'!$D:$D,'Benchmark Value'!$B2064),C2063)</f>
        <v>4895149830.6670656</v>
      </c>
      <c r="D2064" s="7">
        <f>SUMIFS('Filing Data'!$Z:$Z,'Filing Data'!$D:$D,'Benchmark Value'!$B2064)</f>
        <v>0</v>
      </c>
      <c r="E2064" s="16">
        <f t="shared" si="461"/>
        <v>-82841717.675032347</v>
      </c>
      <c r="F2064" s="10">
        <f>SUM(D$11:D2063)</f>
        <v>-222552136.95398432</v>
      </c>
      <c r="G2064" s="10">
        <f t="shared" si="454"/>
        <v>365</v>
      </c>
      <c r="H2064" s="7">
        <f t="shared" si="462"/>
        <v>-226963.61006858177</v>
      </c>
      <c r="I2064" s="16">
        <f>SUMIFS('Filing Data'!$X:$X,'Filing Data'!$D:$D,'Benchmark Value'!$B2064)</f>
        <v>0</v>
      </c>
      <c r="J2064" s="16">
        <f t="shared" si="458"/>
        <v>154676843.22425225</v>
      </c>
      <c r="K2064" s="10">
        <f>SUM(I$11:I2063)</f>
        <v>341353848.0083822</v>
      </c>
      <c r="L2064" s="27">
        <f t="shared" si="455"/>
        <v>365</v>
      </c>
      <c r="M2064" s="7">
        <f t="shared" si="463"/>
        <v>423772.17321712949</v>
      </c>
      <c r="N2064" s="7">
        <f>IF(ISNA(VLOOKUP(B2064,'Distribution Data'!$G:$H,2,FALSE)),0,VLOOKUP(B2064,'Distribution Data'!$G:$H,2,FALSE))</f>
        <v>0</v>
      </c>
      <c r="O2064" s="16">
        <f>IF(ISNA(INDEX($C2063:$C$3618,MATCH(TRUE,INDEX($C2063:$C$3618&lt;&gt;$C2063,0),0))), O2063, INDEX($C2063:$C$3618,MATCH(TRUE,INDEX($C2063:$C$3618&lt;&gt;$C2063,0),0)))</f>
        <v>5194852881.5242329</v>
      </c>
      <c r="P2064" s="16">
        <f t="shared" si="453"/>
        <v>4895149830.6670656</v>
      </c>
      <c r="Q2064" s="27">
        <f t="shared" si="459"/>
        <v>200</v>
      </c>
      <c r="R2064" s="7">
        <f t="shared" si="464"/>
        <v>1498515.2542858361</v>
      </c>
      <c r="S2064" s="7">
        <f t="shared" si="456"/>
        <v>847779.47100012493</v>
      </c>
      <c r="T2064" s="5">
        <f>VLOOKUP($B2064,'Benchmark Data'!$A:$B,2,FALSE)</f>
        <v>7.97</v>
      </c>
      <c r="U2064" s="12">
        <f t="shared" si="465"/>
        <v>-2.5062669760597231E-3</v>
      </c>
      <c r="V2064" s="7">
        <f t="shared" si="466"/>
        <v>2389231786.7204099</v>
      </c>
    </row>
    <row r="2065" spans="1:22" x14ac:dyDescent="0.25">
      <c r="A2065" s="5">
        <f t="shared" si="457"/>
        <v>2009</v>
      </c>
      <c r="B2065" s="6">
        <f t="shared" si="460"/>
        <v>40005</v>
      </c>
      <c r="C2065" s="7">
        <f>MAX(SUMIFS('Filing Data'!$V:$V,'Filing Data'!$D:$D,'Benchmark Value'!$B2065),C2064)</f>
        <v>4895149830.6670656</v>
      </c>
      <c r="D2065" s="7">
        <f>SUMIFS('Filing Data'!$Z:$Z,'Filing Data'!$D:$D,'Benchmark Value'!$B2065)</f>
        <v>0</v>
      </c>
      <c r="E2065" s="16">
        <f t="shared" si="461"/>
        <v>-82841717.675032347</v>
      </c>
      <c r="F2065" s="10">
        <f>SUM(D$11:D2064)</f>
        <v>-222552136.95398432</v>
      </c>
      <c r="G2065" s="10">
        <f t="shared" si="454"/>
        <v>365</v>
      </c>
      <c r="H2065" s="7">
        <f t="shared" si="462"/>
        <v>-226963.61006858177</v>
      </c>
      <c r="I2065" s="16">
        <f>SUMIFS('Filing Data'!$X:$X,'Filing Data'!$D:$D,'Benchmark Value'!$B2065)</f>
        <v>0</v>
      </c>
      <c r="J2065" s="16">
        <f t="shared" si="458"/>
        <v>154676843.22425225</v>
      </c>
      <c r="K2065" s="10">
        <f>SUM(I$11:I2064)</f>
        <v>341353848.0083822</v>
      </c>
      <c r="L2065" s="27">
        <f t="shared" si="455"/>
        <v>365</v>
      </c>
      <c r="M2065" s="7">
        <f t="shared" si="463"/>
        <v>423772.17321712949</v>
      </c>
      <c r="N2065" s="7">
        <f>IF(ISNA(VLOOKUP(B2065,'Distribution Data'!$G:$H,2,FALSE)),0,VLOOKUP(B2065,'Distribution Data'!$G:$H,2,FALSE))</f>
        <v>0</v>
      </c>
      <c r="O2065" s="16">
        <f>IF(ISNA(INDEX($C2064:$C$3618,MATCH(TRUE,INDEX($C2064:$C$3618&lt;&gt;$C2064,0),0))), O2064, INDEX($C2064:$C$3618,MATCH(TRUE,INDEX($C2064:$C$3618&lt;&gt;$C2064,0),0)))</f>
        <v>5194852881.5242329</v>
      </c>
      <c r="P2065" s="16">
        <f t="shared" si="453"/>
        <v>4895149830.6670656</v>
      </c>
      <c r="Q2065" s="27">
        <f t="shared" si="459"/>
        <v>200</v>
      </c>
      <c r="R2065" s="7">
        <f t="shared" si="464"/>
        <v>1498515.2542858361</v>
      </c>
      <c r="S2065" s="7">
        <f t="shared" si="456"/>
        <v>847779.47100012493</v>
      </c>
      <c r="T2065" s="5">
        <f>VLOOKUP($B2065,'Benchmark Data'!$A:$B,2,FALSE)</f>
        <v>7.97</v>
      </c>
      <c r="U2065" s="12">
        <f t="shared" si="465"/>
        <v>0</v>
      </c>
      <c r="V2065" s="7">
        <f t="shared" si="466"/>
        <v>2390079566.1914101</v>
      </c>
    </row>
    <row r="2066" spans="1:22" x14ac:dyDescent="0.25">
      <c r="A2066" s="5">
        <f t="shared" si="457"/>
        <v>2009</v>
      </c>
      <c r="B2066" s="6">
        <f t="shared" si="460"/>
        <v>40006</v>
      </c>
      <c r="C2066" s="7">
        <f>MAX(SUMIFS('Filing Data'!$V:$V,'Filing Data'!$D:$D,'Benchmark Value'!$B2066),C2065)</f>
        <v>4895149830.6670656</v>
      </c>
      <c r="D2066" s="7">
        <f>SUMIFS('Filing Data'!$Z:$Z,'Filing Data'!$D:$D,'Benchmark Value'!$B2066)</f>
        <v>0</v>
      </c>
      <c r="E2066" s="16">
        <f t="shared" si="461"/>
        <v>-82841717.675032347</v>
      </c>
      <c r="F2066" s="10">
        <f>SUM(D$11:D2065)</f>
        <v>-222552136.95398432</v>
      </c>
      <c r="G2066" s="10">
        <f t="shared" si="454"/>
        <v>365</v>
      </c>
      <c r="H2066" s="7">
        <f t="shared" si="462"/>
        <v>-226963.61006858177</v>
      </c>
      <c r="I2066" s="16">
        <f>SUMIFS('Filing Data'!$X:$X,'Filing Data'!$D:$D,'Benchmark Value'!$B2066)</f>
        <v>0</v>
      </c>
      <c r="J2066" s="16">
        <f t="shared" si="458"/>
        <v>154676843.22425225</v>
      </c>
      <c r="K2066" s="10">
        <f>SUM(I$11:I2065)</f>
        <v>341353848.0083822</v>
      </c>
      <c r="L2066" s="27">
        <f t="shared" si="455"/>
        <v>365</v>
      </c>
      <c r="M2066" s="7">
        <f t="shared" si="463"/>
        <v>423772.17321712949</v>
      </c>
      <c r="N2066" s="7">
        <f>IF(ISNA(VLOOKUP(B2066,'Distribution Data'!$G:$H,2,FALSE)),0,VLOOKUP(B2066,'Distribution Data'!$G:$H,2,FALSE))</f>
        <v>0</v>
      </c>
      <c r="O2066" s="16">
        <f>IF(ISNA(INDEX($C2065:$C$3618,MATCH(TRUE,INDEX($C2065:$C$3618&lt;&gt;$C2065,0),0))), O2065, INDEX($C2065:$C$3618,MATCH(TRUE,INDEX($C2065:$C$3618&lt;&gt;$C2065,0),0)))</f>
        <v>5194852881.5242329</v>
      </c>
      <c r="P2066" s="16">
        <f t="shared" si="453"/>
        <v>4895149830.6670656</v>
      </c>
      <c r="Q2066" s="27">
        <f t="shared" si="459"/>
        <v>200</v>
      </c>
      <c r="R2066" s="7">
        <f t="shared" si="464"/>
        <v>1498515.2542858361</v>
      </c>
      <c r="S2066" s="7">
        <f t="shared" si="456"/>
        <v>847779.47100012493</v>
      </c>
      <c r="T2066" s="5">
        <f>VLOOKUP($B2066,'Benchmark Data'!$A:$B,2,FALSE)</f>
        <v>7.97</v>
      </c>
      <c r="U2066" s="12">
        <f t="shared" si="465"/>
        <v>0</v>
      </c>
      <c r="V2066" s="7">
        <f t="shared" si="466"/>
        <v>2390927345.6624103</v>
      </c>
    </row>
    <row r="2067" spans="1:22" x14ac:dyDescent="0.25">
      <c r="A2067" s="5">
        <f t="shared" si="457"/>
        <v>2009</v>
      </c>
      <c r="B2067" s="6">
        <f t="shared" si="460"/>
        <v>40007</v>
      </c>
      <c r="C2067" s="7">
        <f>MAX(SUMIFS('Filing Data'!$V:$V,'Filing Data'!$D:$D,'Benchmark Value'!$B2067),C2066)</f>
        <v>4895149830.6670656</v>
      </c>
      <c r="D2067" s="7">
        <f>SUMIFS('Filing Data'!$Z:$Z,'Filing Data'!$D:$D,'Benchmark Value'!$B2067)</f>
        <v>0</v>
      </c>
      <c r="E2067" s="16">
        <f t="shared" si="461"/>
        <v>-82841717.675032347</v>
      </c>
      <c r="F2067" s="10">
        <f>SUM(D$11:D2066)</f>
        <v>-222552136.95398432</v>
      </c>
      <c r="G2067" s="10">
        <f t="shared" si="454"/>
        <v>365</v>
      </c>
      <c r="H2067" s="7">
        <f t="shared" si="462"/>
        <v>-226963.61006858177</v>
      </c>
      <c r="I2067" s="16">
        <f>SUMIFS('Filing Data'!$X:$X,'Filing Data'!$D:$D,'Benchmark Value'!$B2067)</f>
        <v>0</v>
      </c>
      <c r="J2067" s="16">
        <f t="shared" si="458"/>
        <v>154676843.22425225</v>
      </c>
      <c r="K2067" s="10">
        <f>SUM(I$11:I2066)</f>
        <v>341353848.0083822</v>
      </c>
      <c r="L2067" s="27">
        <f t="shared" si="455"/>
        <v>365</v>
      </c>
      <c r="M2067" s="7">
        <f t="shared" si="463"/>
        <v>423772.17321712949</v>
      </c>
      <c r="N2067" s="7">
        <f>IF(ISNA(VLOOKUP(B2067,'Distribution Data'!$G:$H,2,FALSE)),0,VLOOKUP(B2067,'Distribution Data'!$G:$H,2,FALSE))</f>
        <v>0</v>
      </c>
      <c r="O2067" s="16">
        <f>IF(ISNA(INDEX($C2066:$C$3618,MATCH(TRUE,INDEX($C2066:$C$3618&lt;&gt;$C2066,0),0))), O2066, INDEX($C2066:$C$3618,MATCH(TRUE,INDEX($C2066:$C$3618&lt;&gt;$C2066,0),0)))</f>
        <v>5194852881.5242329</v>
      </c>
      <c r="P2067" s="16">
        <f t="shared" si="453"/>
        <v>4895149830.6670656</v>
      </c>
      <c r="Q2067" s="27">
        <f t="shared" si="459"/>
        <v>200</v>
      </c>
      <c r="R2067" s="7">
        <f t="shared" si="464"/>
        <v>1498515.2542858361</v>
      </c>
      <c r="S2067" s="7">
        <f t="shared" si="456"/>
        <v>847779.47100012493</v>
      </c>
      <c r="T2067" s="5">
        <f>VLOOKUP($B2067,'Benchmark Data'!$A:$B,2,FALSE)</f>
        <v>8.34</v>
      </c>
      <c r="U2067" s="12">
        <f t="shared" si="465"/>
        <v>4.5378723568531808E-2</v>
      </c>
      <c r="V2067" s="7">
        <f t="shared" si="466"/>
        <v>2502771752.221879</v>
      </c>
    </row>
    <row r="2068" spans="1:22" x14ac:dyDescent="0.25">
      <c r="A2068" s="5">
        <f t="shared" si="457"/>
        <v>2009</v>
      </c>
      <c r="B2068" s="6">
        <f t="shared" si="460"/>
        <v>40008</v>
      </c>
      <c r="C2068" s="7">
        <f>MAX(SUMIFS('Filing Data'!$V:$V,'Filing Data'!$D:$D,'Benchmark Value'!$B2068),C2067)</f>
        <v>4895149830.6670656</v>
      </c>
      <c r="D2068" s="7">
        <f>SUMIFS('Filing Data'!$Z:$Z,'Filing Data'!$D:$D,'Benchmark Value'!$B2068)</f>
        <v>0</v>
      </c>
      <c r="E2068" s="16">
        <f t="shared" si="461"/>
        <v>-82841717.675032347</v>
      </c>
      <c r="F2068" s="10">
        <f>SUM(D$11:D2067)</f>
        <v>-222552136.95398432</v>
      </c>
      <c r="G2068" s="10">
        <f t="shared" si="454"/>
        <v>365</v>
      </c>
      <c r="H2068" s="7">
        <f t="shared" si="462"/>
        <v>-226963.61006858177</v>
      </c>
      <c r="I2068" s="16">
        <f>SUMIFS('Filing Data'!$X:$X,'Filing Data'!$D:$D,'Benchmark Value'!$B2068)</f>
        <v>0</v>
      </c>
      <c r="J2068" s="16">
        <f t="shared" si="458"/>
        <v>154676843.22425225</v>
      </c>
      <c r="K2068" s="10">
        <f>SUM(I$11:I2067)</f>
        <v>341353848.0083822</v>
      </c>
      <c r="L2068" s="27">
        <f t="shared" si="455"/>
        <v>365</v>
      </c>
      <c r="M2068" s="7">
        <f t="shared" si="463"/>
        <v>423772.17321712949</v>
      </c>
      <c r="N2068" s="7">
        <f>IF(ISNA(VLOOKUP(B2068,'Distribution Data'!$G:$H,2,FALSE)),0,VLOOKUP(B2068,'Distribution Data'!$G:$H,2,FALSE))</f>
        <v>0</v>
      </c>
      <c r="O2068" s="16">
        <f>IF(ISNA(INDEX($C2067:$C$3618,MATCH(TRUE,INDEX($C2067:$C$3618&lt;&gt;$C2067,0),0))), O2067, INDEX($C2067:$C$3618,MATCH(TRUE,INDEX($C2067:$C$3618&lt;&gt;$C2067,0),0)))</f>
        <v>5194852881.5242329</v>
      </c>
      <c r="P2068" s="16">
        <f t="shared" si="453"/>
        <v>4895149830.6670656</v>
      </c>
      <c r="Q2068" s="27">
        <f t="shared" si="459"/>
        <v>200</v>
      </c>
      <c r="R2068" s="7">
        <f t="shared" si="464"/>
        <v>1498515.2542858361</v>
      </c>
      <c r="S2068" s="7">
        <f t="shared" si="456"/>
        <v>847779.47100012493</v>
      </c>
      <c r="T2068" s="5">
        <f>VLOOKUP($B2068,'Benchmark Data'!$A:$B,2,FALSE)</f>
        <v>8.41</v>
      </c>
      <c r="U2068" s="12">
        <f t="shared" si="465"/>
        <v>8.3582576142012446E-3</v>
      </c>
      <c r="V2068" s="7">
        <f t="shared" si="466"/>
        <v>2524626009.2295136</v>
      </c>
    </row>
    <row r="2069" spans="1:22" x14ac:dyDescent="0.25">
      <c r="A2069" s="5">
        <f t="shared" si="457"/>
        <v>2009</v>
      </c>
      <c r="B2069" s="6">
        <f t="shared" si="460"/>
        <v>40009</v>
      </c>
      <c r="C2069" s="7">
        <f>MAX(SUMIFS('Filing Data'!$V:$V,'Filing Data'!$D:$D,'Benchmark Value'!$B2069),C2068)</f>
        <v>4895149830.6670656</v>
      </c>
      <c r="D2069" s="7">
        <f>SUMIFS('Filing Data'!$Z:$Z,'Filing Data'!$D:$D,'Benchmark Value'!$B2069)</f>
        <v>0</v>
      </c>
      <c r="E2069" s="16">
        <f t="shared" si="461"/>
        <v>-82841717.675032347</v>
      </c>
      <c r="F2069" s="10">
        <f>SUM(D$11:D2068)</f>
        <v>-222552136.95398432</v>
      </c>
      <c r="G2069" s="10">
        <f t="shared" si="454"/>
        <v>365</v>
      </c>
      <c r="H2069" s="7">
        <f t="shared" si="462"/>
        <v>-226963.61006858177</v>
      </c>
      <c r="I2069" s="16">
        <f>SUMIFS('Filing Data'!$X:$X,'Filing Data'!$D:$D,'Benchmark Value'!$B2069)</f>
        <v>0</v>
      </c>
      <c r="J2069" s="16">
        <f t="shared" si="458"/>
        <v>154676843.22425225</v>
      </c>
      <c r="K2069" s="10">
        <f>SUM(I$11:I2068)</f>
        <v>341353848.0083822</v>
      </c>
      <c r="L2069" s="27">
        <f t="shared" si="455"/>
        <v>365</v>
      </c>
      <c r="M2069" s="7">
        <f t="shared" si="463"/>
        <v>423772.17321712949</v>
      </c>
      <c r="N2069" s="7">
        <f>IF(ISNA(VLOOKUP(B2069,'Distribution Data'!$G:$H,2,FALSE)),0,VLOOKUP(B2069,'Distribution Data'!$G:$H,2,FALSE))</f>
        <v>0</v>
      </c>
      <c r="O2069" s="16">
        <f>IF(ISNA(INDEX($C2068:$C$3618,MATCH(TRUE,INDEX($C2068:$C$3618&lt;&gt;$C2068,0),0))), O2068, INDEX($C2068:$C$3618,MATCH(TRUE,INDEX($C2068:$C$3618&lt;&gt;$C2068,0),0)))</f>
        <v>5194852881.5242329</v>
      </c>
      <c r="P2069" s="16">
        <f t="shared" si="453"/>
        <v>4895149830.6670656</v>
      </c>
      <c r="Q2069" s="27">
        <f t="shared" si="459"/>
        <v>200</v>
      </c>
      <c r="R2069" s="7">
        <f t="shared" si="464"/>
        <v>1498515.2542858361</v>
      </c>
      <c r="S2069" s="7">
        <f t="shared" si="456"/>
        <v>847779.47100012493</v>
      </c>
      <c r="T2069" s="5">
        <f>VLOOKUP($B2069,'Benchmark Data'!$A:$B,2,FALSE)</f>
        <v>8.73</v>
      </c>
      <c r="U2069" s="12">
        <f t="shared" si="465"/>
        <v>3.7343895866654118E-2</v>
      </c>
      <c r="V2069" s="7">
        <f t="shared" si="466"/>
        <v>2621535658.2550254</v>
      </c>
    </row>
    <row r="2070" spans="1:22" x14ac:dyDescent="0.25">
      <c r="A2070" s="5">
        <f t="shared" si="457"/>
        <v>2009</v>
      </c>
      <c r="B2070" s="6">
        <f t="shared" si="460"/>
        <v>40010</v>
      </c>
      <c r="C2070" s="7">
        <f>MAX(SUMIFS('Filing Data'!$V:$V,'Filing Data'!$D:$D,'Benchmark Value'!$B2070),C2069)</f>
        <v>4895149830.6670656</v>
      </c>
      <c r="D2070" s="7">
        <f>SUMIFS('Filing Data'!$Z:$Z,'Filing Data'!$D:$D,'Benchmark Value'!$B2070)</f>
        <v>0</v>
      </c>
      <c r="E2070" s="16">
        <f t="shared" si="461"/>
        <v>-82841717.675032347</v>
      </c>
      <c r="F2070" s="10">
        <f>SUM(D$11:D2069)</f>
        <v>-222552136.95398432</v>
      </c>
      <c r="G2070" s="10">
        <f t="shared" si="454"/>
        <v>365</v>
      </c>
      <c r="H2070" s="7">
        <f t="shared" si="462"/>
        <v>-226963.61006858177</v>
      </c>
      <c r="I2070" s="16">
        <f>SUMIFS('Filing Data'!$X:$X,'Filing Data'!$D:$D,'Benchmark Value'!$B2070)</f>
        <v>0</v>
      </c>
      <c r="J2070" s="16">
        <f t="shared" si="458"/>
        <v>154676843.22425225</v>
      </c>
      <c r="K2070" s="10">
        <f>SUM(I$11:I2069)</f>
        <v>341353848.0083822</v>
      </c>
      <c r="L2070" s="27">
        <f t="shared" si="455"/>
        <v>365</v>
      </c>
      <c r="M2070" s="7">
        <f t="shared" si="463"/>
        <v>423772.17321712949</v>
      </c>
      <c r="N2070" s="7">
        <f>IF(ISNA(VLOOKUP(B2070,'Distribution Data'!$G:$H,2,FALSE)),0,VLOOKUP(B2070,'Distribution Data'!$G:$H,2,FALSE))</f>
        <v>0</v>
      </c>
      <c r="O2070" s="16">
        <f>IF(ISNA(INDEX($C2069:$C$3618,MATCH(TRUE,INDEX($C2069:$C$3618&lt;&gt;$C2069,0),0))), O2069, INDEX($C2069:$C$3618,MATCH(TRUE,INDEX($C2069:$C$3618&lt;&gt;$C2069,0),0)))</f>
        <v>5194852881.5242329</v>
      </c>
      <c r="P2070" s="16">
        <f t="shared" si="453"/>
        <v>4895149830.6670656</v>
      </c>
      <c r="Q2070" s="27">
        <f t="shared" si="459"/>
        <v>200</v>
      </c>
      <c r="R2070" s="7">
        <f t="shared" si="464"/>
        <v>1498515.2542858361</v>
      </c>
      <c r="S2070" s="7">
        <f t="shared" si="456"/>
        <v>847779.47100012493</v>
      </c>
      <c r="T2070" s="5">
        <f>VLOOKUP($B2070,'Benchmark Data'!$A:$B,2,FALSE)</f>
        <v>8.8000000000000007</v>
      </c>
      <c r="U2070" s="12">
        <f t="shared" si="465"/>
        <v>7.9863516326499229E-3</v>
      </c>
      <c r="V2070" s="7">
        <f t="shared" si="466"/>
        <v>2643403769.4646111</v>
      </c>
    </row>
    <row r="2071" spans="1:22" x14ac:dyDescent="0.25">
      <c r="A2071" s="5">
        <f t="shared" si="457"/>
        <v>2009</v>
      </c>
      <c r="B2071" s="6">
        <f t="shared" si="460"/>
        <v>40011</v>
      </c>
      <c r="C2071" s="7">
        <f>MAX(SUMIFS('Filing Data'!$V:$V,'Filing Data'!$D:$D,'Benchmark Value'!$B2071),C2070)</f>
        <v>4895149830.6670656</v>
      </c>
      <c r="D2071" s="7">
        <f>SUMIFS('Filing Data'!$Z:$Z,'Filing Data'!$D:$D,'Benchmark Value'!$B2071)</f>
        <v>0</v>
      </c>
      <c r="E2071" s="16">
        <f t="shared" si="461"/>
        <v>-82841717.675032347</v>
      </c>
      <c r="F2071" s="10">
        <f>SUM(D$11:D2070)</f>
        <v>-222552136.95398432</v>
      </c>
      <c r="G2071" s="10">
        <f t="shared" si="454"/>
        <v>365</v>
      </c>
      <c r="H2071" s="7">
        <f t="shared" si="462"/>
        <v>-226963.61006858177</v>
      </c>
      <c r="I2071" s="16">
        <f>SUMIFS('Filing Data'!$X:$X,'Filing Data'!$D:$D,'Benchmark Value'!$B2071)</f>
        <v>0</v>
      </c>
      <c r="J2071" s="16">
        <f t="shared" si="458"/>
        <v>154676843.22425225</v>
      </c>
      <c r="K2071" s="10">
        <f>SUM(I$11:I2070)</f>
        <v>341353848.0083822</v>
      </c>
      <c r="L2071" s="27">
        <f t="shared" si="455"/>
        <v>365</v>
      </c>
      <c r="M2071" s="7">
        <f t="shared" si="463"/>
        <v>423772.17321712949</v>
      </c>
      <c r="N2071" s="7">
        <f>IF(ISNA(VLOOKUP(B2071,'Distribution Data'!$G:$H,2,FALSE)),0,VLOOKUP(B2071,'Distribution Data'!$G:$H,2,FALSE))</f>
        <v>0</v>
      </c>
      <c r="O2071" s="16">
        <f>IF(ISNA(INDEX($C2070:$C$3618,MATCH(TRUE,INDEX($C2070:$C$3618&lt;&gt;$C2070,0),0))), O2070, INDEX($C2070:$C$3618,MATCH(TRUE,INDEX($C2070:$C$3618&lt;&gt;$C2070,0),0)))</f>
        <v>5194852881.5242329</v>
      </c>
      <c r="P2071" s="16">
        <f t="shared" si="453"/>
        <v>4895149830.6670656</v>
      </c>
      <c r="Q2071" s="27">
        <f t="shared" si="459"/>
        <v>200</v>
      </c>
      <c r="R2071" s="7">
        <f t="shared" si="464"/>
        <v>1498515.2542858361</v>
      </c>
      <c r="S2071" s="7">
        <f t="shared" si="456"/>
        <v>847779.47100012493</v>
      </c>
      <c r="T2071" s="5">
        <f>VLOOKUP($B2071,'Benchmark Data'!$A:$B,2,FALSE)</f>
        <v>8.5500000000000007</v>
      </c>
      <c r="U2071" s="12">
        <f t="shared" si="465"/>
        <v>-2.8820438535491971E-2</v>
      </c>
      <c r="V2071" s="7">
        <f t="shared" si="466"/>
        <v>2569154850.9394574</v>
      </c>
    </row>
    <row r="2072" spans="1:22" x14ac:dyDescent="0.25">
      <c r="A2072" s="5">
        <f t="shared" si="457"/>
        <v>2009</v>
      </c>
      <c r="B2072" s="6">
        <f t="shared" si="460"/>
        <v>40012</v>
      </c>
      <c r="C2072" s="7">
        <f>MAX(SUMIFS('Filing Data'!$V:$V,'Filing Data'!$D:$D,'Benchmark Value'!$B2072),C2071)</f>
        <v>4895149830.6670656</v>
      </c>
      <c r="D2072" s="7">
        <f>SUMIFS('Filing Data'!$Z:$Z,'Filing Data'!$D:$D,'Benchmark Value'!$B2072)</f>
        <v>0</v>
      </c>
      <c r="E2072" s="16">
        <f t="shared" si="461"/>
        <v>-82841717.675032347</v>
      </c>
      <c r="F2072" s="10">
        <f>SUM(D$11:D2071)</f>
        <v>-222552136.95398432</v>
      </c>
      <c r="G2072" s="10">
        <f t="shared" si="454"/>
        <v>365</v>
      </c>
      <c r="H2072" s="7">
        <f t="shared" si="462"/>
        <v>-226963.61006858177</v>
      </c>
      <c r="I2072" s="16">
        <f>SUMIFS('Filing Data'!$X:$X,'Filing Data'!$D:$D,'Benchmark Value'!$B2072)</f>
        <v>0</v>
      </c>
      <c r="J2072" s="16">
        <f t="shared" si="458"/>
        <v>154676843.22425225</v>
      </c>
      <c r="K2072" s="10">
        <f>SUM(I$11:I2071)</f>
        <v>341353848.0083822</v>
      </c>
      <c r="L2072" s="27">
        <f t="shared" si="455"/>
        <v>365</v>
      </c>
      <c r="M2072" s="7">
        <f t="shared" si="463"/>
        <v>423772.17321712949</v>
      </c>
      <c r="N2072" s="7">
        <f>IF(ISNA(VLOOKUP(B2072,'Distribution Data'!$G:$H,2,FALSE)),0,VLOOKUP(B2072,'Distribution Data'!$G:$H,2,FALSE))</f>
        <v>0</v>
      </c>
      <c r="O2072" s="16">
        <f>IF(ISNA(INDEX($C2071:$C$3618,MATCH(TRUE,INDEX($C2071:$C$3618&lt;&gt;$C2071,0),0))), O2071, INDEX($C2071:$C$3618,MATCH(TRUE,INDEX($C2071:$C$3618&lt;&gt;$C2071,0),0)))</f>
        <v>5194852881.5242329</v>
      </c>
      <c r="P2072" s="16">
        <f t="shared" si="453"/>
        <v>4895149830.6670656</v>
      </c>
      <c r="Q2072" s="27">
        <f t="shared" si="459"/>
        <v>200</v>
      </c>
      <c r="R2072" s="7">
        <f t="shared" si="464"/>
        <v>1498515.2542858361</v>
      </c>
      <c r="S2072" s="7">
        <f t="shared" si="456"/>
        <v>847779.47100012493</v>
      </c>
      <c r="T2072" s="5">
        <f>VLOOKUP($B2072,'Benchmark Data'!$A:$B,2,FALSE)</f>
        <v>8.5500000000000007</v>
      </c>
      <c r="U2072" s="12">
        <f t="shared" si="465"/>
        <v>0</v>
      </c>
      <c r="V2072" s="7">
        <f t="shared" si="466"/>
        <v>2570002630.4104576</v>
      </c>
    </row>
    <row r="2073" spans="1:22" x14ac:dyDescent="0.25">
      <c r="A2073" s="5">
        <f t="shared" si="457"/>
        <v>2009</v>
      </c>
      <c r="B2073" s="6">
        <f t="shared" si="460"/>
        <v>40013</v>
      </c>
      <c r="C2073" s="7">
        <f>MAX(SUMIFS('Filing Data'!$V:$V,'Filing Data'!$D:$D,'Benchmark Value'!$B2073),C2072)</f>
        <v>4895149830.6670656</v>
      </c>
      <c r="D2073" s="7">
        <f>SUMIFS('Filing Data'!$Z:$Z,'Filing Data'!$D:$D,'Benchmark Value'!$B2073)</f>
        <v>0</v>
      </c>
      <c r="E2073" s="16">
        <f t="shared" si="461"/>
        <v>-82841717.675032347</v>
      </c>
      <c r="F2073" s="10">
        <f>SUM(D$11:D2072)</f>
        <v>-222552136.95398432</v>
      </c>
      <c r="G2073" s="10">
        <f t="shared" si="454"/>
        <v>365</v>
      </c>
      <c r="H2073" s="7">
        <f t="shared" si="462"/>
        <v>-226963.61006858177</v>
      </c>
      <c r="I2073" s="16">
        <f>SUMIFS('Filing Data'!$X:$X,'Filing Data'!$D:$D,'Benchmark Value'!$B2073)</f>
        <v>0</v>
      </c>
      <c r="J2073" s="16">
        <f t="shared" si="458"/>
        <v>154676843.22425225</v>
      </c>
      <c r="K2073" s="10">
        <f>SUM(I$11:I2072)</f>
        <v>341353848.0083822</v>
      </c>
      <c r="L2073" s="27">
        <f t="shared" si="455"/>
        <v>365</v>
      </c>
      <c r="M2073" s="7">
        <f t="shared" si="463"/>
        <v>423772.17321712949</v>
      </c>
      <c r="N2073" s="7">
        <f>IF(ISNA(VLOOKUP(B2073,'Distribution Data'!$G:$H,2,FALSE)),0,VLOOKUP(B2073,'Distribution Data'!$G:$H,2,FALSE))</f>
        <v>0</v>
      </c>
      <c r="O2073" s="16">
        <f>IF(ISNA(INDEX($C2072:$C$3618,MATCH(TRUE,INDEX($C2072:$C$3618&lt;&gt;$C2072,0),0))), O2072, INDEX($C2072:$C$3618,MATCH(TRUE,INDEX($C2072:$C$3618&lt;&gt;$C2072,0),0)))</f>
        <v>5194852881.5242329</v>
      </c>
      <c r="P2073" s="16">
        <f t="shared" si="453"/>
        <v>4895149830.6670656</v>
      </c>
      <c r="Q2073" s="27">
        <f t="shared" si="459"/>
        <v>200</v>
      </c>
      <c r="R2073" s="7">
        <f t="shared" si="464"/>
        <v>1498515.2542858361</v>
      </c>
      <c r="S2073" s="7">
        <f t="shared" si="456"/>
        <v>847779.47100012493</v>
      </c>
      <c r="T2073" s="5">
        <f>VLOOKUP($B2073,'Benchmark Data'!$A:$B,2,FALSE)</f>
        <v>8.5500000000000007</v>
      </c>
      <c r="U2073" s="12">
        <f t="shared" si="465"/>
        <v>0</v>
      </c>
      <c r="V2073" s="7">
        <f t="shared" si="466"/>
        <v>2570850409.8814578</v>
      </c>
    </row>
    <row r="2074" spans="1:22" x14ac:dyDescent="0.25">
      <c r="A2074" s="5">
        <f t="shared" si="457"/>
        <v>2009</v>
      </c>
      <c r="B2074" s="6">
        <f t="shared" si="460"/>
        <v>40014</v>
      </c>
      <c r="C2074" s="7">
        <f>MAX(SUMIFS('Filing Data'!$V:$V,'Filing Data'!$D:$D,'Benchmark Value'!$B2074),C2073)</f>
        <v>4895149830.6670656</v>
      </c>
      <c r="D2074" s="7">
        <f>SUMIFS('Filing Data'!$Z:$Z,'Filing Data'!$D:$D,'Benchmark Value'!$B2074)</f>
        <v>0</v>
      </c>
      <c r="E2074" s="16">
        <f t="shared" si="461"/>
        <v>-82841717.675032347</v>
      </c>
      <c r="F2074" s="10">
        <f>SUM(D$11:D2073)</f>
        <v>-222552136.95398432</v>
      </c>
      <c r="G2074" s="10">
        <f t="shared" si="454"/>
        <v>365</v>
      </c>
      <c r="H2074" s="7">
        <f t="shared" si="462"/>
        <v>-226963.61006858177</v>
      </c>
      <c r="I2074" s="16">
        <f>SUMIFS('Filing Data'!$X:$X,'Filing Data'!$D:$D,'Benchmark Value'!$B2074)</f>
        <v>0</v>
      </c>
      <c r="J2074" s="16">
        <f t="shared" si="458"/>
        <v>154676843.22425225</v>
      </c>
      <c r="K2074" s="10">
        <f>SUM(I$11:I2073)</f>
        <v>341353848.0083822</v>
      </c>
      <c r="L2074" s="27">
        <f t="shared" si="455"/>
        <v>365</v>
      </c>
      <c r="M2074" s="7">
        <f t="shared" si="463"/>
        <v>423772.17321712949</v>
      </c>
      <c r="N2074" s="7">
        <f>IF(ISNA(VLOOKUP(B2074,'Distribution Data'!$G:$H,2,FALSE)),0,VLOOKUP(B2074,'Distribution Data'!$G:$H,2,FALSE))</f>
        <v>0</v>
      </c>
      <c r="O2074" s="16">
        <f>IF(ISNA(INDEX($C2073:$C$3618,MATCH(TRUE,INDEX($C2073:$C$3618&lt;&gt;$C2073,0),0))), O2073, INDEX($C2073:$C$3618,MATCH(TRUE,INDEX($C2073:$C$3618&lt;&gt;$C2073,0),0)))</f>
        <v>5194852881.5242329</v>
      </c>
      <c r="P2074" s="16">
        <f t="shared" si="453"/>
        <v>4895149830.6670656</v>
      </c>
      <c r="Q2074" s="27">
        <f t="shared" si="459"/>
        <v>200</v>
      </c>
      <c r="R2074" s="7">
        <f t="shared" si="464"/>
        <v>1498515.2542858361</v>
      </c>
      <c r="S2074" s="7">
        <f t="shared" si="456"/>
        <v>847779.47100012493</v>
      </c>
      <c r="T2074" s="5">
        <f>VLOOKUP($B2074,'Benchmark Data'!$A:$B,2,FALSE)</f>
        <v>8.89</v>
      </c>
      <c r="U2074" s="12">
        <f t="shared" si="465"/>
        <v>3.899576657714434E-2</v>
      </c>
      <c r="V2074" s="7">
        <f t="shared" si="466"/>
        <v>2673930837.2307849</v>
      </c>
    </row>
    <row r="2075" spans="1:22" x14ac:dyDescent="0.25">
      <c r="A2075" s="5">
        <f t="shared" si="457"/>
        <v>2009</v>
      </c>
      <c r="B2075" s="6">
        <f t="shared" si="460"/>
        <v>40015</v>
      </c>
      <c r="C2075" s="7">
        <f>MAX(SUMIFS('Filing Data'!$V:$V,'Filing Data'!$D:$D,'Benchmark Value'!$B2075),C2074)</f>
        <v>4895149830.6670656</v>
      </c>
      <c r="D2075" s="7">
        <f>SUMIFS('Filing Data'!$Z:$Z,'Filing Data'!$D:$D,'Benchmark Value'!$B2075)</f>
        <v>0</v>
      </c>
      <c r="E2075" s="16">
        <f t="shared" si="461"/>
        <v>-82841717.675032347</v>
      </c>
      <c r="F2075" s="10">
        <f>SUM(D$11:D2074)</f>
        <v>-222552136.95398432</v>
      </c>
      <c r="G2075" s="10">
        <f t="shared" si="454"/>
        <v>365</v>
      </c>
      <c r="H2075" s="7">
        <f t="shared" si="462"/>
        <v>-226963.61006858177</v>
      </c>
      <c r="I2075" s="16">
        <f>SUMIFS('Filing Data'!$X:$X,'Filing Data'!$D:$D,'Benchmark Value'!$B2075)</f>
        <v>0</v>
      </c>
      <c r="J2075" s="16">
        <f t="shared" si="458"/>
        <v>154676843.22425225</v>
      </c>
      <c r="K2075" s="10">
        <f>SUM(I$11:I2074)</f>
        <v>341353848.0083822</v>
      </c>
      <c r="L2075" s="27">
        <f t="shared" si="455"/>
        <v>365</v>
      </c>
      <c r="M2075" s="7">
        <f t="shared" si="463"/>
        <v>423772.17321712949</v>
      </c>
      <c r="N2075" s="7">
        <f>IF(ISNA(VLOOKUP(B2075,'Distribution Data'!$G:$H,2,FALSE)),0,VLOOKUP(B2075,'Distribution Data'!$G:$H,2,FALSE))</f>
        <v>0</v>
      </c>
      <c r="O2075" s="16">
        <f>IF(ISNA(INDEX($C2074:$C$3618,MATCH(TRUE,INDEX($C2074:$C$3618&lt;&gt;$C2074,0),0))), O2074, INDEX($C2074:$C$3618,MATCH(TRUE,INDEX($C2074:$C$3618&lt;&gt;$C2074,0),0)))</f>
        <v>5194852881.5242329</v>
      </c>
      <c r="P2075" s="16">
        <f t="shared" si="453"/>
        <v>4895149830.6670656</v>
      </c>
      <c r="Q2075" s="27">
        <f t="shared" si="459"/>
        <v>200</v>
      </c>
      <c r="R2075" s="7">
        <f t="shared" si="464"/>
        <v>1498515.2542858361</v>
      </c>
      <c r="S2075" s="7">
        <f t="shared" si="456"/>
        <v>847779.47100012493</v>
      </c>
      <c r="T2075" s="5">
        <f>VLOOKUP($B2075,'Benchmark Data'!$A:$B,2,FALSE)</f>
        <v>8.82</v>
      </c>
      <c r="U2075" s="12">
        <f t="shared" si="465"/>
        <v>-7.9051795071132611E-3</v>
      </c>
      <c r="V2075" s="7">
        <f t="shared" si="466"/>
        <v>2653724043.1802831</v>
      </c>
    </row>
    <row r="2076" spans="1:22" x14ac:dyDescent="0.25">
      <c r="A2076" s="5">
        <f t="shared" si="457"/>
        <v>2009</v>
      </c>
      <c r="B2076" s="6">
        <f t="shared" si="460"/>
        <v>40016</v>
      </c>
      <c r="C2076" s="7">
        <f>MAX(SUMIFS('Filing Data'!$V:$V,'Filing Data'!$D:$D,'Benchmark Value'!$B2076),C2075)</f>
        <v>4895149830.6670656</v>
      </c>
      <c r="D2076" s="7">
        <f>SUMIFS('Filing Data'!$Z:$Z,'Filing Data'!$D:$D,'Benchmark Value'!$B2076)</f>
        <v>0</v>
      </c>
      <c r="E2076" s="16">
        <f t="shared" si="461"/>
        <v>-82841717.675032347</v>
      </c>
      <c r="F2076" s="10">
        <f>SUM(D$11:D2075)</f>
        <v>-222552136.95398432</v>
      </c>
      <c r="G2076" s="10">
        <f t="shared" si="454"/>
        <v>365</v>
      </c>
      <c r="H2076" s="7">
        <f t="shared" si="462"/>
        <v>-226963.61006858177</v>
      </c>
      <c r="I2076" s="16">
        <f>SUMIFS('Filing Data'!$X:$X,'Filing Data'!$D:$D,'Benchmark Value'!$B2076)</f>
        <v>0</v>
      </c>
      <c r="J2076" s="16">
        <f t="shared" si="458"/>
        <v>154676843.22425225</v>
      </c>
      <c r="K2076" s="10">
        <f>SUM(I$11:I2075)</f>
        <v>341353848.0083822</v>
      </c>
      <c r="L2076" s="27">
        <f t="shared" si="455"/>
        <v>365</v>
      </c>
      <c r="M2076" s="7">
        <f t="shared" si="463"/>
        <v>423772.17321712949</v>
      </c>
      <c r="N2076" s="7">
        <f>IF(ISNA(VLOOKUP(B2076,'Distribution Data'!$G:$H,2,FALSE)),0,VLOOKUP(B2076,'Distribution Data'!$G:$H,2,FALSE))</f>
        <v>0</v>
      </c>
      <c r="O2076" s="16">
        <f>IF(ISNA(INDEX($C2075:$C$3618,MATCH(TRUE,INDEX($C2075:$C$3618&lt;&gt;$C2075,0),0))), O2075, INDEX($C2075:$C$3618,MATCH(TRUE,INDEX($C2075:$C$3618&lt;&gt;$C2075,0),0)))</f>
        <v>5194852881.5242329</v>
      </c>
      <c r="P2076" s="16">
        <f t="shared" si="453"/>
        <v>4895149830.6670656</v>
      </c>
      <c r="Q2076" s="27">
        <f t="shared" si="459"/>
        <v>200</v>
      </c>
      <c r="R2076" s="7">
        <f t="shared" si="464"/>
        <v>1498515.2542858361</v>
      </c>
      <c r="S2076" s="7">
        <f t="shared" si="456"/>
        <v>847779.47100012493</v>
      </c>
      <c r="T2076" s="5">
        <f>VLOOKUP($B2076,'Benchmark Data'!$A:$B,2,FALSE)</f>
        <v>8.8699999999999992</v>
      </c>
      <c r="U2076" s="12">
        <f t="shared" si="465"/>
        <v>5.6529263027880099E-3</v>
      </c>
      <c r="V2076" s="7">
        <f t="shared" si="466"/>
        <v>2669615609.7441416</v>
      </c>
    </row>
    <row r="2077" spans="1:22" x14ac:dyDescent="0.25">
      <c r="A2077" s="5">
        <f t="shared" si="457"/>
        <v>2009</v>
      </c>
      <c r="B2077" s="6">
        <f t="shared" si="460"/>
        <v>40017</v>
      </c>
      <c r="C2077" s="7">
        <f>MAX(SUMIFS('Filing Data'!$V:$V,'Filing Data'!$D:$D,'Benchmark Value'!$B2077),C2076)</f>
        <v>4895149830.6670656</v>
      </c>
      <c r="D2077" s="7">
        <f>SUMIFS('Filing Data'!$Z:$Z,'Filing Data'!$D:$D,'Benchmark Value'!$B2077)</f>
        <v>0</v>
      </c>
      <c r="E2077" s="16">
        <f t="shared" si="461"/>
        <v>-82841717.675032347</v>
      </c>
      <c r="F2077" s="10">
        <f>SUM(D$11:D2076)</f>
        <v>-222552136.95398432</v>
      </c>
      <c r="G2077" s="10">
        <f t="shared" si="454"/>
        <v>365</v>
      </c>
      <c r="H2077" s="7">
        <f t="shared" si="462"/>
        <v>-226963.61006858177</v>
      </c>
      <c r="I2077" s="16">
        <f>SUMIFS('Filing Data'!$X:$X,'Filing Data'!$D:$D,'Benchmark Value'!$B2077)</f>
        <v>0</v>
      </c>
      <c r="J2077" s="16">
        <f t="shared" si="458"/>
        <v>154676843.22425225</v>
      </c>
      <c r="K2077" s="10">
        <f>SUM(I$11:I2076)</f>
        <v>341353848.0083822</v>
      </c>
      <c r="L2077" s="27">
        <f t="shared" si="455"/>
        <v>365</v>
      </c>
      <c r="M2077" s="7">
        <f t="shared" si="463"/>
        <v>423772.17321712949</v>
      </c>
      <c r="N2077" s="7">
        <f>IF(ISNA(VLOOKUP(B2077,'Distribution Data'!$G:$H,2,FALSE)),0,VLOOKUP(B2077,'Distribution Data'!$G:$H,2,FALSE))</f>
        <v>0</v>
      </c>
      <c r="O2077" s="16">
        <f>IF(ISNA(INDEX($C2076:$C$3618,MATCH(TRUE,INDEX($C2076:$C$3618&lt;&gt;$C2076,0),0))), O2076, INDEX($C2076:$C$3618,MATCH(TRUE,INDEX($C2076:$C$3618&lt;&gt;$C2076,0),0)))</f>
        <v>5194852881.5242329</v>
      </c>
      <c r="P2077" s="16">
        <f t="shared" si="453"/>
        <v>4895149830.6670656</v>
      </c>
      <c r="Q2077" s="27">
        <f t="shared" si="459"/>
        <v>200</v>
      </c>
      <c r="R2077" s="7">
        <f t="shared" si="464"/>
        <v>1498515.2542858361</v>
      </c>
      <c r="S2077" s="7">
        <f t="shared" si="456"/>
        <v>847779.47100012493</v>
      </c>
      <c r="T2077" s="5">
        <f>VLOOKUP($B2077,'Benchmark Data'!$A:$B,2,FALSE)</f>
        <v>9.2100000000000009</v>
      </c>
      <c r="U2077" s="12">
        <f t="shared" si="465"/>
        <v>3.7615053945727638E-2</v>
      </c>
      <c r="V2077" s="7">
        <f t="shared" si="466"/>
        <v>2772793638.0666656</v>
      </c>
    </row>
    <row r="2078" spans="1:22" x14ac:dyDescent="0.25">
      <c r="A2078" s="5">
        <f t="shared" si="457"/>
        <v>2009</v>
      </c>
      <c r="B2078" s="6">
        <f t="shared" si="460"/>
        <v>40018</v>
      </c>
      <c r="C2078" s="7">
        <f>MAX(SUMIFS('Filing Data'!$V:$V,'Filing Data'!$D:$D,'Benchmark Value'!$B2078),C2077)</f>
        <v>4895149830.6670656</v>
      </c>
      <c r="D2078" s="7">
        <f>SUMIFS('Filing Data'!$Z:$Z,'Filing Data'!$D:$D,'Benchmark Value'!$B2078)</f>
        <v>0</v>
      </c>
      <c r="E2078" s="16">
        <f t="shared" si="461"/>
        <v>-82841717.675032347</v>
      </c>
      <c r="F2078" s="10">
        <f>SUM(D$11:D2077)</f>
        <v>-222552136.95398432</v>
      </c>
      <c r="G2078" s="10">
        <f t="shared" si="454"/>
        <v>365</v>
      </c>
      <c r="H2078" s="7">
        <f t="shared" si="462"/>
        <v>-226963.61006858177</v>
      </c>
      <c r="I2078" s="16">
        <f>SUMIFS('Filing Data'!$X:$X,'Filing Data'!$D:$D,'Benchmark Value'!$B2078)</f>
        <v>0</v>
      </c>
      <c r="J2078" s="16">
        <f t="shared" si="458"/>
        <v>154676843.22425225</v>
      </c>
      <c r="K2078" s="10">
        <f>SUM(I$11:I2077)</f>
        <v>341353848.0083822</v>
      </c>
      <c r="L2078" s="27">
        <f t="shared" si="455"/>
        <v>365</v>
      </c>
      <c r="M2078" s="7">
        <f t="shared" si="463"/>
        <v>423772.17321712949</v>
      </c>
      <c r="N2078" s="7">
        <f>IF(ISNA(VLOOKUP(B2078,'Distribution Data'!$G:$H,2,FALSE)),0,VLOOKUP(B2078,'Distribution Data'!$G:$H,2,FALSE))</f>
        <v>0</v>
      </c>
      <c r="O2078" s="16">
        <f>IF(ISNA(INDEX($C2077:$C$3618,MATCH(TRUE,INDEX($C2077:$C$3618&lt;&gt;$C2077,0),0))), O2077, INDEX($C2077:$C$3618,MATCH(TRUE,INDEX($C2077:$C$3618&lt;&gt;$C2077,0),0)))</f>
        <v>5194852881.5242329</v>
      </c>
      <c r="P2078" s="16">
        <f t="shared" si="453"/>
        <v>4895149830.6670656</v>
      </c>
      <c r="Q2078" s="27">
        <f t="shared" si="459"/>
        <v>200</v>
      </c>
      <c r="R2078" s="7">
        <f t="shared" si="464"/>
        <v>1498515.2542858361</v>
      </c>
      <c r="S2078" s="7">
        <f t="shared" si="456"/>
        <v>847779.47100012493</v>
      </c>
      <c r="T2078" s="5">
        <f>VLOOKUP($B2078,'Benchmark Data'!$A:$B,2,FALSE)</f>
        <v>9.27</v>
      </c>
      <c r="U2078" s="12">
        <f t="shared" si="465"/>
        <v>6.4935293105480912E-3</v>
      </c>
      <c r="V2078" s="7">
        <f t="shared" si="466"/>
        <v>2791705219.7400541</v>
      </c>
    </row>
    <row r="2079" spans="1:22" x14ac:dyDescent="0.25">
      <c r="A2079" s="5">
        <f t="shared" si="457"/>
        <v>2009</v>
      </c>
      <c r="B2079" s="6">
        <f t="shared" si="460"/>
        <v>40019</v>
      </c>
      <c r="C2079" s="7">
        <f>MAX(SUMIFS('Filing Data'!$V:$V,'Filing Data'!$D:$D,'Benchmark Value'!$B2079),C2078)</f>
        <v>4895149830.6670656</v>
      </c>
      <c r="D2079" s="7">
        <f>SUMIFS('Filing Data'!$Z:$Z,'Filing Data'!$D:$D,'Benchmark Value'!$B2079)</f>
        <v>0</v>
      </c>
      <c r="E2079" s="16">
        <f t="shared" si="461"/>
        <v>-82841717.675032347</v>
      </c>
      <c r="F2079" s="10">
        <f>SUM(D$11:D2078)</f>
        <v>-222552136.95398432</v>
      </c>
      <c r="G2079" s="10">
        <f t="shared" si="454"/>
        <v>365</v>
      </c>
      <c r="H2079" s="7">
        <f t="shared" si="462"/>
        <v>-226963.61006858177</v>
      </c>
      <c r="I2079" s="16">
        <f>SUMIFS('Filing Data'!$X:$X,'Filing Data'!$D:$D,'Benchmark Value'!$B2079)</f>
        <v>0</v>
      </c>
      <c r="J2079" s="16">
        <f t="shared" si="458"/>
        <v>154676843.22425225</v>
      </c>
      <c r="K2079" s="10">
        <f>SUM(I$11:I2078)</f>
        <v>341353848.0083822</v>
      </c>
      <c r="L2079" s="27">
        <f t="shared" si="455"/>
        <v>365</v>
      </c>
      <c r="M2079" s="7">
        <f t="shared" si="463"/>
        <v>423772.17321712949</v>
      </c>
      <c r="N2079" s="7">
        <f>IF(ISNA(VLOOKUP(B2079,'Distribution Data'!$G:$H,2,FALSE)),0,VLOOKUP(B2079,'Distribution Data'!$G:$H,2,FALSE))</f>
        <v>0</v>
      </c>
      <c r="O2079" s="16">
        <f>IF(ISNA(INDEX($C2078:$C$3618,MATCH(TRUE,INDEX($C2078:$C$3618&lt;&gt;$C2078,0),0))), O2078, INDEX($C2078:$C$3618,MATCH(TRUE,INDEX($C2078:$C$3618&lt;&gt;$C2078,0),0)))</f>
        <v>5194852881.5242329</v>
      </c>
      <c r="P2079" s="16">
        <f t="shared" si="453"/>
        <v>4895149830.6670656</v>
      </c>
      <c r="Q2079" s="27">
        <f t="shared" si="459"/>
        <v>200</v>
      </c>
      <c r="R2079" s="7">
        <f t="shared" si="464"/>
        <v>1498515.2542858361</v>
      </c>
      <c r="S2079" s="7">
        <f t="shared" si="456"/>
        <v>847779.47100012493</v>
      </c>
      <c r="T2079" s="5">
        <f>VLOOKUP($B2079,'Benchmark Data'!$A:$B,2,FALSE)</f>
        <v>9.27</v>
      </c>
      <c r="U2079" s="12">
        <f t="shared" si="465"/>
        <v>0</v>
      </c>
      <c r="V2079" s="7">
        <f t="shared" si="466"/>
        <v>2792552999.2110543</v>
      </c>
    </row>
    <row r="2080" spans="1:22" x14ac:dyDescent="0.25">
      <c r="A2080" s="5">
        <f t="shared" si="457"/>
        <v>2009</v>
      </c>
      <c r="B2080" s="6">
        <f t="shared" si="460"/>
        <v>40020</v>
      </c>
      <c r="C2080" s="7">
        <f>MAX(SUMIFS('Filing Data'!$V:$V,'Filing Data'!$D:$D,'Benchmark Value'!$B2080),C2079)</f>
        <v>4895149830.6670656</v>
      </c>
      <c r="D2080" s="7">
        <f>SUMIFS('Filing Data'!$Z:$Z,'Filing Data'!$D:$D,'Benchmark Value'!$B2080)</f>
        <v>0</v>
      </c>
      <c r="E2080" s="16">
        <f t="shared" si="461"/>
        <v>-82841717.675032347</v>
      </c>
      <c r="F2080" s="10">
        <f>SUM(D$11:D2079)</f>
        <v>-222552136.95398432</v>
      </c>
      <c r="G2080" s="10">
        <f t="shared" si="454"/>
        <v>365</v>
      </c>
      <c r="H2080" s="7">
        <f t="shared" si="462"/>
        <v>-226963.61006858177</v>
      </c>
      <c r="I2080" s="16">
        <f>SUMIFS('Filing Data'!$X:$X,'Filing Data'!$D:$D,'Benchmark Value'!$B2080)</f>
        <v>0</v>
      </c>
      <c r="J2080" s="16">
        <f t="shared" si="458"/>
        <v>154676843.22425225</v>
      </c>
      <c r="K2080" s="10">
        <f>SUM(I$11:I2079)</f>
        <v>341353848.0083822</v>
      </c>
      <c r="L2080" s="27">
        <f t="shared" si="455"/>
        <v>365</v>
      </c>
      <c r="M2080" s="7">
        <f t="shared" si="463"/>
        <v>423772.17321712949</v>
      </c>
      <c r="N2080" s="7">
        <f>IF(ISNA(VLOOKUP(B2080,'Distribution Data'!$G:$H,2,FALSE)),0,VLOOKUP(B2080,'Distribution Data'!$G:$H,2,FALSE))</f>
        <v>0</v>
      </c>
      <c r="O2080" s="16">
        <f>IF(ISNA(INDEX($C2079:$C$3618,MATCH(TRUE,INDEX($C2079:$C$3618&lt;&gt;$C2079,0),0))), O2079, INDEX($C2079:$C$3618,MATCH(TRUE,INDEX($C2079:$C$3618&lt;&gt;$C2079,0),0)))</f>
        <v>5194852881.5242329</v>
      </c>
      <c r="P2080" s="16">
        <f t="shared" si="453"/>
        <v>4895149830.6670656</v>
      </c>
      <c r="Q2080" s="27">
        <f t="shared" si="459"/>
        <v>200</v>
      </c>
      <c r="R2080" s="7">
        <f t="shared" si="464"/>
        <v>1498515.2542858361</v>
      </c>
      <c r="S2080" s="7">
        <f t="shared" si="456"/>
        <v>847779.47100012493</v>
      </c>
      <c r="T2080" s="5">
        <f>VLOOKUP($B2080,'Benchmark Data'!$A:$B,2,FALSE)</f>
        <v>9.27</v>
      </c>
      <c r="U2080" s="12">
        <f t="shared" si="465"/>
        <v>0</v>
      </c>
      <c r="V2080" s="7">
        <f t="shared" si="466"/>
        <v>2793400778.6820545</v>
      </c>
    </row>
    <row r="2081" spans="1:22" x14ac:dyDescent="0.25">
      <c r="A2081" s="5">
        <f t="shared" si="457"/>
        <v>2009</v>
      </c>
      <c r="B2081" s="6">
        <f t="shared" si="460"/>
        <v>40021</v>
      </c>
      <c r="C2081" s="7">
        <f>MAX(SUMIFS('Filing Data'!$V:$V,'Filing Data'!$D:$D,'Benchmark Value'!$B2081),C2080)</f>
        <v>4895149830.6670656</v>
      </c>
      <c r="D2081" s="7">
        <f>SUMIFS('Filing Data'!$Z:$Z,'Filing Data'!$D:$D,'Benchmark Value'!$B2081)</f>
        <v>0</v>
      </c>
      <c r="E2081" s="16">
        <f t="shared" si="461"/>
        <v>-82841717.675032347</v>
      </c>
      <c r="F2081" s="10">
        <f>SUM(D$11:D2080)</f>
        <v>-222552136.95398432</v>
      </c>
      <c r="G2081" s="10">
        <f t="shared" si="454"/>
        <v>365</v>
      </c>
      <c r="H2081" s="7">
        <f t="shared" si="462"/>
        <v>-226963.61006858177</v>
      </c>
      <c r="I2081" s="16">
        <f>SUMIFS('Filing Data'!$X:$X,'Filing Data'!$D:$D,'Benchmark Value'!$B2081)</f>
        <v>0</v>
      </c>
      <c r="J2081" s="16">
        <f t="shared" si="458"/>
        <v>154676843.22425225</v>
      </c>
      <c r="K2081" s="10">
        <f>SUM(I$11:I2080)</f>
        <v>341353848.0083822</v>
      </c>
      <c r="L2081" s="27">
        <f t="shared" si="455"/>
        <v>365</v>
      </c>
      <c r="M2081" s="7">
        <f t="shared" si="463"/>
        <v>423772.17321712949</v>
      </c>
      <c r="N2081" s="7">
        <f>IF(ISNA(VLOOKUP(B2081,'Distribution Data'!$G:$H,2,FALSE)),0,VLOOKUP(B2081,'Distribution Data'!$G:$H,2,FALSE))</f>
        <v>0</v>
      </c>
      <c r="O2081" s="16">
        <f>IF(ISNA(INDEX($C2080:$C$3618,MATCH(TRUE,INDEX($C2080:$C$3618&lt;&gt;$C2080,0),0))), O2080, INDEX($C2080:$C$3618,MATCH(TRUE,INDEX($C2080:$C$3618&lt;&gt;$C2080,0),0)))</f>
        <v>5194852881.5242329</v>
      </c>
      <c r="P2081" s="16">
        <f t="shared" si="453"/>
        <v>4895149830.6670656</v>
      </c>
      <c r="Q2081" s="27">
        <f t="shared" si="459"/>
        <v>200</v>
      </c>
      <c r="R2081" s="7">
        <f t="shared" si="464"/>
        <v>1498515.2542858361</v>
      </c>
      <c r="S2081" s="7">
        <f t="shared" si="456"/>
        <v>847779.47100012493</v>
      </c>
      <c r="T2081" s="5">
        <f>VLOOKUP($B2081,'Benchmark Data'!$A:$B,2,FALSE)</f>
        <v>9.4</v>
      </c>
      <c r="U2081" s="12">
        <f t="shared" si="465"/>
        <v>1.3926309698194517E-2</v>
      </c>
      <c r="V2081" s="7">
        <f t="shared" si="466"/>
        <v>2833422463.3557158</v>
      </c>
    </row>
    <row r="2082" spans="1:22" x14ac:dyDescent="0.25">
      <c r="A2082" s="5">
        <f t="shared" si="457"/>
        <v>2009</v>
      </c>
      <c r="B2082" s="6">
        <f t="shared" si="460"/>
        <v>40022</v>
      </c>
      <c r="C2082" s="7">
        <f>MAX(SUMIFS('Filing Data'!$V:$V,'Filing Data'!$D:$D,'Benchmark Value'!$B2082),C2081)</f>
        <v>4895149830.6670656</v>
      </c>
      <c r="D2082" s="7">
        <f>SUMIFS('Filing Data'!$Z:$Z,'Filing Data'!$D:$D,'Benchmark Value'!$B2082)</f>
        <v>0</v>
      </c>
      <c r="E2082" s="16">
        <f t="shared" si="461"/>
        <v>-82841717.675032347</v>
      </c>
      <c r="F2082" s="10">
        <f>SUM(D$11:D2081)</f>
        <v>-222552136.95398432</v>
      </c>
      <c r="G2082" s="10">
        <f t="shared" si="454"/>
        <v>365</v>
      </c>
      <c r="H2082" s="7">
        <f t="shared" si="462"/>
        <v>-226963.61006858177</v>
      </c>
      <c r="I2082" s="16">
        <f>SUMIFS('Filing Data'!$X:$X,'Filing Data'!$D:$D,'Benchmark Value'!$B2082)</f>
        <v>0</v>
      </c>
      <c r="J2082" s="16">
        <f t="shared" si="458"/>
        <v>154676843.22425225</v>
      </c>
      <c r="K2082" s="10">
        <f>SUM(I$11:I2081)</f>
        <v>341353848.0083822</v>
      </c>
      <c r="L2082" s="27">
        <f t="shared" si="455"/>
        <v>365</v>
      </c>
      <c r="M2082" s="7">
        <f t="shared" si="463"/>
        <v>423772.17321712949</v>
      </c>
      <c r="N2082" s="7">
        <f>IF(ISNA(VLOOKUP(B2082,'Distribution Data'!$G:$H,2,FALSE)),0,VLOOKUP(B2082,'Distribution Data'!$G:$H,2,FALSE))</f>
        <v>0</v>
      </c>
      <c r="O2082" s="16">
        <f>IF(ISNA(INDEX($C2081:$C$3618,MATCH(TRUE,INDEX($C2081:$C$3618&lt;&gt;$C2081,0),0))), O2081, INDEX($C2081:$C$3618,MATCH(TRUE,INDEX($C2081:$C$3618&lt;&gt;$C2081,0),0)))</f>
        <v>5194852881.5242329</v>
      </c>
      <c r="P2082" s="16">
        <f t="shared" si="453"/>
        <v>4895149830.6670656</v>
      </c>
      <c r="Q2082" s="27">
        <f t="shared" si="459"/>
        <v>200</v>
      </c>
      <c r="R2082" s="7">
        <f t="shared" si="464"/>
        <v>1498515.2542858361</v>
      </c>
      <c r="S2082" s="7">
        <f t="shared" si="456"/>
        <v>847779.47100012493</v>
      </c>
      <c r="T2082" s="5">
        <f>VLOOKUP($B2082,'Benchmark Data'!$A:$B,2,FALSE)</f>
        <v>9.4</v>
      </c>
      <c r="U2082" s="12">
        <f t="shared" si="465"/>
        <v>0</v>
      </c>
      <c r="V2082" s="7">
        <f t="shared" si="466"/>
        <v>2834270242.8267159</v>
      </c>
    </row>
    <row r="2083" spans="1:22" x14ac:dyDescent="0.25">
      <c r="A2083" s="5">
        <f t="shared" si="457"/>
        <v>2009</v>
      </c>
      <c r="B2083" s="6">
        <f t="shared" si="460"/>
        <v>40023</v>
      </c>
      <c r="C2083" s="7">
        <f>MAX(SUMIFS('Filing Data'!$V:$V,'Filing Data'!$D:$D,'Benchmark Value'!$B2083),C2082)</f>
        <v>4895149830.6670656</v>
      </c>
      <c r="D2083" s="7">
        <f>SUMIFS('Filing Data'!$Z:$Z,'Filing Data'!$D:$D,'Benchmark Value'!$B2083)</f>
        <v>0</v>
      </c>
      <c r="E2083" s="16">
        <f t="shared" si="461"/>
        <v>-82841717.675032347</v>
      </c>
      <c r="F2083" s="10">
        <f>SUM(D$11:D2082)</f>
        <v>-222552136.95398432</v>
      </c>
      <c r="G2083" s="10">
        <f t="shared" si="454"/>
        <v>365</v>
      </c>
      <c r="H2083" s="7">
        <f t="shared" si="462"/>
        <v>-226963.61006858177</v>
      </c>
      <c r="I2083" s="16">
        <f>SUMIFS('Filing Data'!$X:$X,'Filing Data'!$D:$D,'Benchmark Value'!$B2083)</f>
        <v>0</v>
      </c>
      <c r="J2083" s="16">
        <f t="shared" si="458"/>
        <v>154676843.22425225</v>
      </c>
      <c r="K2083" s="10">
        <f>SUM(I$11:I2082)</f>
        <v>341353848.0083822</v>
      </c>
      <c r="L2083" s="27">
        <f t="shared" si="455"/>
        <v>365</v>
      </c>
      <c r="M2083" s="7">
        <f t="shared" si="463"/>
        <v>423772.17321712949</v>
      </c>
      <c r="N2083" s="7">
        <f>IF(ISNA(VLOOKUP(B2083,'Distribution Data'!$G:$H,2,FALSE)),0,VLOOKUP(B2083,'Distribution Data'!$G:$H,2,FALSE))</f>
        <v>0</v>
      </c>
      <c r="O2083" s="16">
        <f>IF(ISNA(INDEX($C2082:$C$3618,MATCH(TRUE,INDEX($C2082:$C$3618&lt;&gt;$C2082,0),0))), O2082, INDEX($C2082:$C$3618,MATCH(TRUE,INDEX($C2082:$C$3618&lt;&gt;$C2082,0),0)))</f>
        <v>5194852881.5242329</v>
      </c>
      <c r="P2083" s="16">
        <f t="shared" si="453"/>
        <v>4895149830.6670656</v>
      </c>
      <c r="Q2083" s="27">
        <f t="shared" si="459"/>
        <v>200</v>
      </c>
      <c r="R2083" s="7">
        <f t="shared" si="464"/>
        <v>1498515.2542858361</v>
      </c>
      <c r="S2083" s="7">
        <f t="shared" si="456"/>
        <v>847779.47100012493</v>
      </c>
      <c r="T2083" s="5">
        <f>VLOOKUP($B2083,'Benchmark Data'!$A:$B,2,FALSE)</f>
        <v>9.2799999999999994</v>
      </c>
      <c r="U2083" s="12">
        <f t="shared" si="465"/>
        <v>-1.2848142477849137E-2</v>
      </c>
      <c r="V2083" s="7">
        <f t="shared" si="466"/>
        <v>2798935848.9850345</v>
      </c>
    </row>
    <row r="2084" spans="1:22" x14ac:dyDescent="0.25">
      <c r="A2084" s="5">
        <f t="shared" si="457"/>
        <v>2009</v>
      </c>
      <c r="B2084" s="6">
        <f t="shared" si="460"/>
        <v>40024</v>
      </c>
      <c r="C2084" s="7">
        <f>MAX(SUMIFS('Filing Data'!$V:$V,'Filing Data'!$D:$D,'Benchmark Value'!$B2084),C2083)</f>
        <v>4895149830.6670656</v>
      </c>
      <c r="D2084" s="7">
        <f>SUMIFS('Filing Data'!$Z:$Z,'Filing Data'!$D:$D,'Benchmark Value'!$B2084)</f>
        <v>0</v>
      </c>
      <c r="E2084" s="16">
        <f t="shared" si="461"/>
        <v>-82841717.675032347</v>
      </c>
      <c r="F2084" s="10">
        <f>SUM(D$11:D2083)</f>
        <v>-222552136.95398432</v>
      </c>
      <c r="G2084" s="10">
        <f t="shared" si="454"/>
        <v>365</v>
      </c>
      <c r="H2084" s="7">
        <f t="shared" si="462"/>
        <v>-226963.61006858177</v>
      </c>
      <c r="I2084" s="16">
        <f>SUMIFS('Filing Data'!$X:$X,'Filing Data'!$D:$D,'Benchmark Value'!$B2084)</f>
        <v>0</v>
      </c>
      <c r="J2084" s="16">
        <f t="shared" si="458"/>
        <v>154676843.22425225</v>
      </c>
      <c r="K2084" s="10">
        <f>SUM(I$11:I2083)</f>
        <v>341353848.0083822</v>
      </c>
      <c r="L2084" s="27">
        <f t="shared" si="455"/>
        <v>365</v>
      </c>
      <c r="M2084" s="7">
        <f t="shared" si="463"/>
        <v>423772.17321712949</v>
      </c>
      <c r="N2084" s="7">
        <f>IF(ISNA(VLOOKUP(B2084,'Distribution Data'!$G:$H,2,FALSE)),0,VLOOKUP(B2084,'Distribution Data'!$G:$H,2,FALSE))</f>
        <v>0</v>
      </c>
      <c r="O2084" s="16">
        <f>IF(ISNA(INDEX($C2083:$C$3618,MATCH(TRUE,INDEX($C2083:$C$3618&lt;&gt;$C2083,0),0))), O2083, INDEX($C2083:$C$3618,MATCH(TRUE,INDEX($C2083:$C$3618&lt;&gt;$C2083,0),0)))</f>
        <v>5194852881.5242329</v>
      </c>
      <c r="P2084" s="16">
        <f t="shared" si="453"/>
        <v>4895149830.6670656</v>
      </c>
      <c r="Q2084" s="27">
        <f t="shared" si="459"/>
        <v>200</v>
      </c>
      <c r="R2084" s="7">
        <f t="shared" si="464"/>
        <v>1498515.2542858361</v>
      </c>
      <c r="S2084" s="7">
        <f t="shared" si="456"/>
        <v>847779.47100012493</v>
      </c>
      <c r="T2084" s="5">
        <f>VLOOKUP($B2084,'Benchmark Data'!$A:$B,2,FALSE)</f>
        <v>9.6199999999999992</v>
      </c>
      <c r="U2084" s="12">
        <f t="shared" si="465"/>
        <v>3.5982717879505813E-2</v>
      </c>
      <c r="V2084" s="7">
        <f t="shared" si="466"/>
        <v>2902330847.0610895</v>
      </c>
    </row>
    <row r="2085" spans="1:22" x14ac:dyDescent="0.25">
      <c r="A2085" s="5">
        <f t="shared" si="457"/>
        <v>2009</v>
      </c>
      <c r="B2085" s="6">
        <f t="shared" si="460"/>
        <v>40025</v>
      </c>
      <c r="C2085" s="7">
        <f>MAX(SUMIFS('Filing Data'!$V:$V,'Filing Data'!$D:$D,'Benchmark Value'!$B2085),C2084)</f>
        <v>4895149830.6670656</v>
      </c>
      <c r="D2085" s="7">
        <f>SUMIFS('Filing Data'!$Z:$Z,'Filing Data'!$D:$D,'Benchmark Value'!$B2085)</f>
        <v>0</v>
      </c>
      <c r="E2085" s="16">
        <f t="shared" si="461"/>
        <v>-82841717.675032347</v>
      </c>
      <c r="F2085" s="10">
        <f>SUM(D$11:D2084)</f>
        <v>-222552136.95398432</v>
      </c>
      <c r="G2085" s="10">
        <f t="shared" si="454"/>
        <v>365</v>
      </c>
      <c r="H2085" s="7">
        <f t="shared" si="462"/>
        <v>-226963.61006858177</v>
      </c>
      <c r="I2085" s="16">
        <f>SUMIFS('Filing Data'!$X:$X,'Filing Data'!$D:$D,'Benchmark Value'!$B2085)</f>
        <v>0</v>
      </c>
      <c r="J2085" s="16">
        <f t="shared" si="458"/>
        <v>154676843.22425225</v>
      </c>
      <c r="K2085" s="10">
        <f>SUM(I$11:I2084)</f>
        <v>341353848.0083822</v>
      </c>
      <c r="L2085" s="27">
        <f t="shared" si="455"/>
        <v>365</v>
      </c>
      <c r="M2085" s="7">
        <f t="shared" si="463"/>
        <v>423772.17321712949</v>
      </c>
      <c r="N2085" s="7">
        <f>IF(ISNA(VLOOKUP(B2085,'Distribution Data'!$G:$H,2,FALSE)),0,VLOOKUP(B2085,'Distribution Data'!$G:$H,2,FALSE))</f>
        <v>0</v>
      </c>
      <c r="O2085" s="16">
        <f>IF(ISNA(INDEX($C2084:$C$3618,MATCH(TRUE,INDEX($C2084:$C$3618&lt;&gt;$C2084,0),0))), O2084, INDEX($C2084:$C$3618,MATCH(TRUE,INDEX($C2084:$C$3618&lt;&gt;$C2084,0),0)))</f>
        <v>5194852881.5242329</v>
      </c>
      <c r="P2085" s="16">
        <f t="shared" si="453"/>
        <v>4895149830.6670656</v>
      </c>
      <c r="Q2085" s="27">
        <f t="shared" si="459"/>
        <v>200</v>
      </c>
      <c r="R2085" s="7">
        <f t="shared" si="464"/>
        <v>1498515.2542858361</v>
      </c>
      <c r="S2085" s="7">
        <f t="shared" si="456"/>
        <v>847779.47100012493</v>
      </c>
      <c r="T2085" s="5">
        <f>VLOOKUP($B2085,'Benchmark Data'!$A:$B,2,FALSE)</f>
        <v>9.6199999999999992</v>
      </c>
      <c r="U2085" s="12">
        <f t="shared" si="465"/>
        <v>0</v>
      </c>
      <c r="V2085" s="7">
        <f t="shared" si="466"/>
        <v>2903178626.5320897</v>
      </c>
    </row>
    <row r="2086" spans="1:22" x14ac:dyDescent="0.25">
      <c r="A2086" s="5">
        <f t="shared" si="457"/>
        <v>2009</v>
      </c>
      <c r="B2086" s="6">
        <f t="shared" si="460"/>
        <v>40026</v>
      </c>
      <c r="C2086" s="7">
        <f>MAX(SUMIFS('Filing Data'!$V:$V,'Filing Data'!$D:$D,'Benchmark Value'!$B2086),C2085)</f>
        <v>4895149830.6670656</v>
      </c>
      <c r="D2086" s="7">
        <f>SUMIFS('Filing Data'!$Z:$Z,'Filing Data'!$D:$D,'Benchmark Value'!$B2086)</f>
        <v>0</v>
      </c>
      <c r="E2086" s="16">
        <f t="shared" si="461"/>
        <v>-82841717.675032347</v>
      </c>
      <c r="F2086" s="10">
        <f>SUM(D$11:D2085)</f>
        <v>-222552136.95398432</v>
      </c>
      <c r="G2086" s="10">
        <f t="shared" si="454"/>
        <v>365</v>
      </c>
      <c r="H2086" s="7">
        <f t="shared" si="462"/>
        <v>-226963.61006858177</v>
      </c>
      <c r="I2086" s="16">
        <f>SUMIFS('Filing Data'!$X:$X,'Filing Data'!$D:$D,'Benchmark Value'!$B2086)</f>
        <v>0</v>
      </c>
      <c r="J2086" s="16">
        <f t="shared" si="458"/>
        <v>154676843.22425225</v>
      </c>
      <c r="K2086" s="10">
        <f>SUM(I$11:I2085)</f>
        <v>341353848.0083822</v>
      </c>
      <c r="L2086" s="27">
        <f t="shared" si="455"/>
        <v>365</v>
      </c>
      <c r="M2086" s="7">
        <f t="shared" si="463"/>
        <v>423772.17321712949</v>
      </c>
      <c r="N2086" s="7">
        <f>IF(ISNA(VLOOKUP(B2086,'Distribution Data'!$G:$H,2,FALSE)),0,VLOOKUP(B2086,'Distribution Data'!$G:$H,2,FALSE))</f>
        <v>0</v>
      </c>
      <c r="O2086" s="16">
        <f>IF(ISNA(INDEX($C2085:$C$3618,MATCH(TRUE,INDEX($C2085:$C$3618&lt;&gt;$C2085,0),0))), O2085, INDEX($C2085:$C$3618,MATCH(TRUE,INDEX($C2085:$C$3618&lt;&gt;$C2085,0),0)))</f>
        <v>5194852881.5242329</v>
      </c>
      <c r="P2086" s="16">
        <f t="shared" si="453"/>
        <v>4895149830.6670656</v>
      </c>
      <c r="Q2086" s="27">
        <f t="shared" si="459"/>
        <v>200</v>
      </c>
      <c r="R2086" s="7">
        <f t="shared" si="464"/>
        <v>1498515.2542858361</v>
      </c>
      <c r="S2086" s="7">
        <f t="shared" si="456"/>
        <v>847779.47100012493</v>
      </c>
      <c r="T2086" s="5">
        <f>VLOOKUP($B2086,'Benchmark Data'!$A:$B,2,FALSE)</f>
        <v>9.6199999999999992</v>
      </c>
      <c r="U2086" s="12">
        <f t="shared" si="465"/>
        <v>0</v>
      </c>
      <c r="V2086" s="7">
        <f t="shared" si="466"/>
        <v>2904026406.0030899</v>
      </c>
    </row>
    <row r="2087" spans="1:22" x14ac:dyDescent="0.25">
      <c r="A2087" s="5">
        <f t="shared" si="457"/>
        <v>2009</v>
      </c>
      <c r="B2087" s="6">
        <f t="shared" si="460"/>
        <v>40027</v>
      </c>
      <c r="C2087" s="7">
        <f>MAX(SUMIFS('Filing Data'!$V:$V,'Filing Data'!$D:$D,'Benchmark Value'!$B2087),C2086)</f>
        <v>4895149830.6670656</v>
      </c>
      <c r="D2087" s="7">
        <f>SUMIFS('Filing Data'!$Z:$Z,'Filing Data'!$D:$D,'Benchmark Value'!$B2087)</f>
        <v>0</v>
      </c>
      <c r="E2087" s="16">
        <f t="shared" si="461"/>
        <v>-82841717.675032347</v>
      </c>
      <c r="F2087" s="10">
        <f>SUM(D$11:D2086)</f>
        <v>-222552136.95398432</v>
      </c>
      <c r="G2087" s="10">
        <f t="shared" si="454"/>
        <v>365</v>
      </c>
      <c r="H2087" s="7">
        <f t="shared" si="462"/>
        <v>-226963.61006858177</v>
      </c>
      <c r="I2087" s="16">
        <f>SUMIFS('Filing Data'!$X:$X,'Filing Data'!$D:$D,'Benchmark Value'!$B2087)</f>
        <v>0</v>
      </c>
      <c r="J2087" s="16">
        <f t="shared" si="458"/>
        <v>154676843.22425225</v>
      </c>
      <c r="K2087" s="10">
        <f>SUM(I$11:I2086)</f>
        <v>341353848.0083822</v>
      </c>
      <c r="L2087" s="27">
        <f t="shared" si="455"/>
        <v>365</v>
      </c>
      <c r="M2087" s="7">
        <f t="shared" si="463"/>
        <v>423772.17321712949</v>
      </c>
      <c r="N2087" s="7">
        <f>IF(ISNA(VLOOKUP(B2087,'Distribution Data'!$G:$H,2,FALSE)),0,VLOOKUP(B2087,'Distribution Data'!$G:$H,2,FALSE))</f>
        <v>0</v>
      </c>
      <c r="O2087" s="16">
        <f>IF(ISNA(INDEX($C2086:$C$3618,MATCH(TRUE,INDEX($C2086:$C$3618&lt;&gt;$C2086,0),0))), O2086, INDEX($C2086:$C$3618,MATCH(TRUE,INDEX($C2086:$C$3618&lt;&gt;$C2086,0),0)))</f>
        <v>5194852881.5242329</v>
      </c>
      <c r="P2087" s="16">
        <f t="shared" si="453"/>
        <v>4895149830.6670656</v>
      </c>
      <c r="Q2087" s="27">
        <f t="shared" si="459"/>
        <v>200</v>
      </c>
      <c r="R2087" s="7">
        <f t="shared" si="464"/>
        <v>1498515.2542858361</v>
      </c>
      <c r="S2087" s="7">
        <f t="shared" si="456"/>
        <v>847779.47100012493</v>
      </c>
      <c r="T2087" s="5">
        <f>VLOOKUP($B2087,'Benchmark Data'!$A:$B,2,FALSE)</f>
        <v>9.6199999999999992</v>
      </c>
      <c r="U2087" s="12">
        <f t="shared" si="465"/>
        <v>0</v>
      </c>
      <c r="V2087" s="7">
        <f t="shared" si="466"/>
        <v>2904874185.4740901</v>
      </c>
    </row>
    <row r="2088" spans="1:22" x14ac:dyDescent="0.25">
      <c r="A2088" s="5">
        <f t="shared" si="457"/>
        <v>2009</v>
      </c>
      <c r="B2088" s="6">
        <f t="shared" si="460"/>
        <v>40028</v>
      </c>
      <c r="C2088" s="7">
        <f>MAX(SUMIFS('Filing Data'!$V:$V,'Filing Data'!$D:$D,'Benchmark Value'!$B2088),C2087)</f>
        <v>4895149830.6670656</v>
      </c>
      <c r="D2088" s="7">
        <f>SUMIFS('Filing Data'!$Z:$Z,'Filing Data'!$D:$D,'Benchmark Value'!$B2088)</f>
        <v>0</v>
      </c>
      <c r="E2088" s="16">
        <f t="shared" si="461"/>
        <v>-82841717.675032347</v>
      </c>
      <c r="F2088" s="10">
        <f>SUM(D$11:D2087)</f>
        <v>-222552136.95398432</v>
      </c>
      <c r="G2088" s="10">
        <f t="shared" si="454"/>
        <v>365</v>
      </c>
      <c r="H2088" s="7">
        <f t="shared" si="462"/>
        <v>-226963.61006858177</v>
      </c>
      <c r="I2088" s="16">
        <f>SUMIFS('Filing Data'!$X:$X,'Filing Data'!$D:$D,'Benchmark Value'!$B2088)</f>
        <v>0</v>
      </c>
      <c r="J2088" s="16">
        <f t="shared" si="458"/>
        <v>154676843.22425225</v>
      </c>
      <c r="K2088" s="10">
        <f>SUM(I$11:I2087)</f>
        <v>341353848.0083822</v>
      </c>
      <c r="L2088" s="27">
        <f t="shared" si="455"/>
        <v>365</v>
      </c>
      <c r="M2088" s="7">
        <f t="shared" si="463"/>
        <v>423772.17321712949</v>
      </c>
      <c r="N2088" s="7">
        <f>IF(ISNA(VLOOKUP(B2088,'Distribution Data'!$G:$H,2,FALSE)),0,VLOOKUP(B2088,'Distribution Data'!$G:$H,2,FALSE))</f>
        <v>0</v>
      </c>
      <c r="O2088" s="16">
        <f>IF(ISNA(INDEX($C2087:$C$3618,MATCH(TRUE,INDEX($C2087:$C$3618&lt;&gt;$C2087,0),0))), O2087, INDEX($C2087:$C$3618,MATCH(TRUE,INDEX($C2087:$C$3618&lt;&gt;$C2087,0),0)))</f>
        <v>5194852881.5242329</v>
      </c>
      <c r="P2088" s="16">
        <f t="shared" si="453"/>
        <v>4895149830.6670656</v>
      </c>
      <c r="Q2088" s="27">
        <f t="shared" si="459"/>
        <v>200</v>
      </c>
      <c r="R2088" s="7">
        <f t="shared" si="464"/>
        <v>1498515.2542858361</v>
      </c>
      <c r="S2088" s="7">
        <f t="shared" si="456"/>
        <v>847779.47100012493</v>
      </c>
      <c r="T2088" s="5">
        <f>VLOOKUP($B2088,'Benchmark Data'!$A:$B,2,FALSE)</f>
        <v>9.77</v>
      </c>
      <c r="U2088" s="12">
        <f t="shared" si="465"/>
        <v>1.5472201377076278E-2</v>
      </c>
      <c r="V2088" s="7">
        <f t="shared" si="466"/>
        <v>2951016260.9763913</v>
      </c>
    </row>
    <row r="2089" spans="1:22" x14ac:dyDescent="0.25">
      <c r="A2089" s="5">
        <f t="shared" si="457"/>
        <v>2009</v>
      </c>
      <c r="B2089" s="6">
        <f t="shared" si="460"/>
        <v>40029</v>
      </c>
      <c r="C2089" s="7">
        <f>MAX(SUMIFS('Filing Data'!$V:$V,'Filing Data'!$D:$D,'Benchmark Value'!$B2089),C2088)</f>
        <v>4895149830.6670656</v>
      </c>
      <c r="D2089" s="7">
        <f>SUMIFS('Filing Data'!$Z:$Z,'Filing Data'!$D:$D,'Benchmark Value'!$B2089)</f>
        <v>0</v>
      </c>
      <c r="E2089" s="16">
        <f t="shared" si="461"/>
        <v>-82841717.675032347</v>
      </c>
      <c r="F2089" s="10">
        <f>SUM(D$11:D2088)</f>
        <v>-222552136.95398432</v>
      </c>
      <c r="G2089" s="10">
        <f t="shared" si="454"/>
        <v>365</v>
      </c>
      <c r="H2089" s="7">
        <f t="shared" si="462"/>
        <v>-226963.61006858177</v>
      </c>
      <c r="I2089" s="16">
        <f>SUMIFS('Filing Data'!$X:$X,'Filing Data'!$D:$D,'Benchmark Value'!$B2089)</f>
        <v>0</v>
      </c>
      <c r="J2089" s="16">
        <f t="shared" si="458"/>
        <v>154676843.22425225</v>
      </c>
      <c r="K2089" s="10">
        <f>SUM(I$11:I2088)</f>
        <v>341353848.0083822</v>
      </c>
      <c r="L2089" s="27">
        <f t="shared" si="455"/>
        <v>365</v>
      </c>
      <c r="M2089" s="7">
        <f t="shared" si="463"/>
        <v>423772.17321712949</v>
      </c>
      <c r="N2089" s="7">
        <f>IF(ISNA(VLOOKUP(B2089,'Distribution Data'!$G:$H,2,FALSE)),0,VLOOKUP(B2089,'Distribution Data'!$G:$H,2,FALSE))</f>
        <v>0</v>
      </c>
      <c r="O2089" s="16">
        <f>IF(ISNA(INDEX($C2088:$C$3618,MATCH(TRUE,INDEX($C2088:$C$3618&lt;&gt;$C2088,0),0))), O2088, INDEX($C2088:$C$3618,MATCH(TRUE,INDEX($C2088:$C$3618&lt;&gt;$C2088,0),0)))</f>
        <v>5194852881.5242329</v>
      </c>
      <c r="P2089" s="16">
        <f t="shared" si="453"/>
        <v>4895149830.6670656</v>
      </c>
      <c r="Q2089" s="27">
        <f t="shared" si="459"/>
        <v>200</v>
      </c>
      <c r="R2089" s="7">
        <f t="shared" si="464"/>
        <v>1498515.2542858361</v>
      </c>
      <c r="S2089" s="7">
        <f t="shared" si="456"/>
        <v>847779.47100012493</v>
      </c>
      <c r="T2089" s="5">
        <f>VLOOKUP($B2089,'Benchmark Data'!$A:$B,2,FALSE)</f>
        <v>10.31</v>
      </c>
      <c r="U2089" s="12">
        <f t="shared" si="465"/>
        <v>5.3797831974177333E-2</v>
      </c>
      <c r="V2089" s="7">
        <f t="shared" si="466"/>
        <v>3114970363.9813991</v>
      </c>
    </row>
    <row r="2090" spans="1:22" x14ac:dyDescent="0.25">
      <c r="A2090" s="5">
        <f t="shared" si="457"/>
        <v>2009</v>
      </c>
      <c r="B2090" s="6">
        <f t="shared" si="460"/>
        <v>40030</v>
      </c>
      <c r="C2090" s="7">
        <f>MAX(SUMIFS('Filing Data'!$V:$V,'Filing Data'!$D:$D,'Benchmark Value'!$B2090),C2089)</f>
        <v>4895149830.6670656</v>
      </c>
      <c r="D2090" s="7">
        <f>SUMIFS('Filing Data'!$Z:$Z,'Filing Data'!$D:$D,'Benchmark Value'!$B2090)</f>
        <v>0</v>
      </c>
      <c r="E2090" s="16">
        <f t="shared" si="461"/>
        <v>-82841717.675032347</v>
      </c>
      <c r="F2090" s="10">
        <f>SUM(D$11:D2089)</f>
        <v>-222552136.95398432</v>
      </c>
      <c r="G2090" s="10">
        <f t="shared" si="454"/>
        <v>365</v>
      </c>
      <c r="H2090" s="7">
        <f t="shared" si="462"/>
        <v>-226963.61006858177</v>
      </c>
      <c r="I2090" s="16">
        <f>SUMIFS('Filing Data'!$X:$X,'Filing Data'!$D:$D,'Benchmark Value'!$B2090)</f>
        <v>0</v>
      </c>
      <c r="J2090" s="16">
        <f t="shared" si="458"/>
        <v>154676843.22425225</v>
      </c>
      <c r="K2090" s="10">
        <f>SUM(I$11:I2089)</f>
        <v>341353848.0083822</v>
      </c>
      <c r="L2090" s="27">
        <f t="shared" si="455"/>
        <v>365</v>
      </c>
      <c r="M2090" s="7">
        <f t="shared" si="463"/>
        <v>423772.17321712949</v>
      </c>
      <c r="N2090" s="7">
        <f>IF(ISNA(VLOOKUP(B2090,'Distribution Data'!$G:$H,2,FALSE)),0,VLOOKUP(B2090,'Distribution Data'!$G:$H,2,FALSE))</f>
        <v>0</v>
      </c>
      <c r="O2090" s="16">
        <f>IF(ISNA(INDEX($C2089:$C$3618,MATCH(TRUE,INDEX($C2089:$C$3618&lt;&gt;$C2089,0),0))), O2089, INDEX($C2089:$C$3618,MATCH(TRUE,INDEX($C2089:$C$3618&lt;&gt;$C2089,0),0)))</f>
        <v>5194852881.5242329</v>
      </c>
      <c r="P2090" s="16">
        <f t="shared" si="453"/>
        <v>4895149830.6670656</v>
      </c>
      <c r="Q2090" s="27">
        <f t="shared" si="459"/>
        <v>200</v>
      </c>
      <c r="R2090" s="7">
        <f t="shared" si="464"/>
        <v>1498515.2542858361</v>
      </c>
      <c r="S2090" s="7">
        <f t="shared" si="456"/>
        <v>847779.47100012493</v>
      </c>
      <c r="T2090" s="5">
        <f>VLOOKUP($B2090,'Benchmark Data'!$A:$B,2,FALSE)</f>
        <v>10.73</v>
      </c>
      <c r="U2090" s="12">
        <f t="shared" si="465"/>
        <v>3.9929258613738479E-2</v>
      </c>
      <c r="V2090" s="7">
        <f t="shared" si="466"/>
        <v>3242713153.4303026</v>
      </c>
    </row>
    <row r="2091" spans="1:22" x14ac:dyDescent="0.25">
      <c r="A2091" s="5">
        <f t="shared" si="457"/>
        <v>2009</v>
      </c>
      <c r="B2091" s="6">
        <f t="shared" si="460"/>
        <v>40031</v>
      </c>
      <c r="C2091" s="7">
        <f>MAX(SUMIFS('Filing Data'!$V:$V,'Filing Data'!$D:$D,'Benchmark Value'!$B2091),C2090)</f>
        <v>4895149830.6670656</v>
      </c>
      <c r="D2091" s="7">
        <f>SUMIFS('Filing Data'!$Z:$Z,'Filing Data'!$D:$D,'Benchmark Value'!$B2091)</f>
        <v>0</v>
      </c>
      <c r="E2091" s="16">
        <f t="shared" si="461"/>
        <v>-82841717.675032347</v>
      </c>
      <c r="F2091" s="10">
        <f>SUM(D$11:D2090)</f>
        <v>-222552136.95398432</v>
      </c>
      <c r="G2091" s="10">
        <f t="shared" si="454"/>
        <v>365</v>
      </c>
      <c r="H2091" s="7">
        <f t="shared" si="462"/>
        <v>-226963.61006858177</v>
      </c>
      <c r="I2091" s="16">
        <f>SUMIFS('Filing Data'!$X:$X,'Filing Data'!$D:$D,'Benchmark Value'!$B2091)</f>
        <v>0</v>
      </c>
      <c r="J2091" s="16">
        <f t="shared" si="458"/>
        <v>154676843.22425225</v>
      </c>
      <c r="K2091" s="10">
        <f>SUM(I$11:I2090)</f>
        <v>341353848.0083822</v>
      </c>
      <c r="L2091" s="27">
        <f t="shared" si="455"/>
        <v>365</v>
      </c>
      <c r="M2091" s="7">
        <f t="shared" si="463"/>
        <v>423772.17321712949</v>
      </c>
      <c r="N2091" s="7">
        <f>IF(ISNA(VLOOKUP(B2091,'Distribution Data'!$G:$H,2,FALSE)),0,VLOOKUP(B2091,'Distribution Data'!$G:$H,2,FALSE))</f>
        <v>0</v>
      </c>
      <c r="O2091" s="16">
        <f>IF(ISNA(INDEX($C2090:$C$3618,MATCH(TRUE,INDEX($C2090:$C$3618&lt;&gt;$C2090,0),0))), O2090, INDEX($C2090:$C$3618,MATCH(TRUE,INDEX($C2090:$C$3618&lt;&gt;$C2090,0),0)))</f>
        <v>5194852881.5242329</v>
      </c>
      <c r="P2091" s="16">
        <f t="shared" si="453"/>
        <v>4895149830.6670656</v>
      </c>
      <c r="Q2091" s="27">
        <f t="shared" si="459"/>
        <v>200</v>
      </c>
      <c r="R2091" s="7">
        <f t="shared" si="464"/>
        <v>1498515.2542858361</v>
      </c>
      <c r="S2091" s="7">
        <f t="shared" si="456"/>
        <v>847779.47100012493</v>
      </c>
      <c r="T2091" s="5">
        <f>VLOOKUP($B2091,'Benchmark Data'!$A:$B,2,FALSE)</f>
        <v>10.64</v>
      </c>
      <c r="U2091" s="12">
        <f t="shared" si="465"/>
        <v>-8.4230727291087493E-3</v>
      </c>
      <c r="V2091" s="7">
        <f t="shared" si="466"/>
        <v>3216362034.1306853</v>
      </c>
    </row>
    <row r="2092" spans="1:22" x14ac:dyDescent="0.25">
      <c r="A2092" s="5">
        <f t="shared" si="457"/>
        <v>2009</v>
      </c>
      <c r="B2092" s="6">
        <f t="shared" si="460"/>
        <v>40032</v>
      </c>
      <c r="C2092" s="7">
        <f>MAX(SUMIFS('Filing Data'!$V:$V,'Filing Data'!$D:$D,'Benchmark Value'!$B2092),C2091)</f>
        <v>4895149830.6670656</v>
      </c>
      <c r="D2092" s="7">
        <f>SUMIFS('Filing Data'!$Z:$Z,'Filing Data'!$D:$D,'Benchmark Value'!$B2092)</f>
        <v>0</v>
      </c>
      <c r="E2092" s="16">
        <f t="shared" si="461"/>
        <v>-82841717.675032347</v>
      </c>
      <c r="F2092" s="10">
        <f>SUM(D$11:D2091)</f>
        <v>-222552136.95398432</v>
      </c>
      <c r="G2092" s="10">
        <f t="shared" si="454"/>
        <v>365</v>
      </c>
      <c r="H2092" s="7">
        <f t="shared" si="462"/>
        <v>-226963.61006858177</v>
      </c>
      <c r="I2092" s="16">
        <f>SUMIFS('Filing Data'!$X:$X,'Filing Data'!$D:$D,'Benchmark Value'!$B2092)</f>
        <v>0</v>
      </c>
      <c r="J2092" s="16">
        <f t="shared" si="458"/>
        <v>154676843.22425225</v>
      </c>
      <c r="K2092" s="10">
        <f>SUM(I$11:I2091)</f>
        <v>341353848.0083822</v>
      </c>
      <c r="L2092" s="27">
        <f t="shared" si="455"/>
        <v>365</v>
      </c>
      <c r="M2092" s="7">
        <f t="shared" si="463"/>
        <v>423772.17321712949</v>
      </c>
      <c r="N2092" s="7">
        <f>IF(ISNA(VLOOKUP(B2092,'Distribution Data'!$G:$H,2,FALSE)),0,VLOOKUP(B2092,'Distribution Data'!$G:$H,2,FALSE))</f>
        <v>0</v>
      </c>
      <c r="O2092" s="16">
        <f>IF(ISNA(INDEX($C2091:$C$3618,MATCH(TRUE,INDEX($C2091:$C$3618&lt;&gt;$C2091,0),0))), O2091, INDEX($C2091:$C$3618,MATCH(TRUE,INDEX($C2091:$C$3618&lt;&gt;$C2091,0),0)))</f>
        <v>5194852881.5242329</v>
      </c>
      <c r="P2092" s="16">
        <f t="shared" si="453"/>
        <v>4895149830.6670656</v>
      </c>
      <c r="Q2092" s="27">
        <f t="shared" si="459"/>
        <v>200</v>
      </c>
      <c r="R2092" s="7">
        <f t="shared" si="464"/>
        <v>1498515.2542858361</v>
      </c>
      <c r="S2092" s="7">
        <f t="shared" si="456"/>
        <v>847779.47100012493</v>
      </c>
      <c r="T2092" s="5">
        <f>VLOOKUP($B2092,'Benchmark Data'!$A:$B,2,FALSE)</f>
        <v>11.23</v>
      </c>
      <c r="U2092" s="12">
        <f t="shared" si="465"/>
        <v>5.3968284836853481E-2</v>
      </c>
      <c r="V2092" s="7">
        <f t="shared" si="466"/>
        <v>3395560715.8702102</v>
      </c>
    </row>
    <row r="2093" spans="1:22" x14ac:dyDescent="0.25">
      <c r="A2093" s="5">
        <f t="shared" si="457"/>
        <v>2009</v>
      </c>
      <c r="B2093" s="6">
        <f t="shared" si="460"/>
        <v>40033</v>
      </c>
      <c r="C2093" s="7">
        <f>MAX(SUMIFS('Filing Data'!$V:$V,'Filing Data'!$D:$D,'Benchmark Value'!$B2093),C2092)</f>
        <v>4895149830.6670656</v>
      </c>
      <c r="D2093" s="7">
        <f>SUMIFS('Filing Data'!$Z:$Z,'Filing Data'!$D:$D,'Benchmark Value'!$B2093)</f>
        <v>0</v>
      </c>
      <c r="E2093" s="16">
        <f t="shared" si="461"/>
        <v>-82841717.675032347</v>
      </c>
      <c r="F2093" s="10">
        <f>SUM(D$11:D2092)</f>
        <v>-222552136.95398432</v>
      </c>
      <c r="G2093" s="10">
        <f t="shared" si="454"/>
        <v>365</v>
      </c>
      <c r="H2093" s="7">
        <f t="shared" si="462"/>
        <v>-226963.61006858177</v>
      </c>
      <c r="I2093" s="16">
        <f>SUMIFS('Filing Data'!$X:$X,'Filing Data'!$D:$D,'Benchmark Value'!$B2093)</f>
        <v>0</v>
      </c>
      <c r="J2093" s="16">
        <f t="shared" si="458"/>
        <v>154676843.22425225</v>
      </c>
      <c r="K2093" s="10">
        <f>SUM(I$11:I2092)</f>
        <v>341353848.0083822</v>
      </c>
      <c r="L2093" s="27">
        <f t="shared" si="455"/>
        <v>365</v>
      </c>
      <c r="M2093" s="7">
        <f t="shared" si="463"/>
        <v>423772.17321712949</v>
      </c>
      <c r="N2093" s="7">
        <f>IF(ISNA(VLOOKUP(B2093,'Distribution Data'!$G:$H,2,FALSE)),0,VLOOKUP(B2093,'Distribution Data'!$G:$H,2,FALSE))</f>
        <v>0</v>
      </c>
      <c r="O2093" s="16">
        <f>IF(ISNA(INDEX($C2092:$C$3618,MATCH(TRUE,INDEX($C2092:$C$3618&lt;&gt;$C2092,0),0))), O2092, INDEX($C2092:$C$3618,MATCH(TRUE,INDEX($C2092:$C$3618&lt;&gt;$C2092,0),0)))</f>
        <v>5194852881.5242329</v>
      </c>
      <c r="P2093" s="16">
        <f t="shared" si="453"/>
        <v>4895149830.6670656</v>
      </c>
      <c r="Q2093" s="27">
        <f t="shared" si="459"/>
        <v>200</v>
      </c>
      <c r="R2093" s="7">
        <f t="shared" si="464"/>
        <v>1498515.2542858361</v>
      </c>
      <c r="S2093" s="7">
        <f t="shared" si="456"/>
        <v>847779.47100012493</v>
      </c>
      <c r="T2093" s="5">
        <f>VLOOKUP($B2093,'Benchmark Data'!$A:$B,2,FALSE)</f>
        <v>11.23</v>
      </c>
      <c r="U2093" s="12">
        <f t="shared" si="465"/>
        <v>0</v>
      </c>
      <c r="V2093" s="7">
        <f t="shared" si="466"/>
        <v>3396408495.3412104</v>
      </c>
    </row>
    <row r="2094" spans="1:22" x14ac:dyDescent="0.25">
      <c r="A2094" s="5">
        <f t="shared" si="457"/>
        <v>2009</v>
      </c>
      <c r="B2094" s="6">
        <f t="shared" si="460"/>
        <v>40034</v>
      </c>
      <c r="C2094" s="7">
        <f>MAX(SUMIFS('Filing Data'!$V:$V,'Filing Data'!$D:$D,'Benchmark Value'!$B2094),C2093)</f>
        <v>4895149830.6670656</v>
      </c>
      <c r="D2094" s="7">
        <f>SUMIFS('Filing Data'!$Z:$Z,'Filing Data'!$D:$D,'Benchmark Value'!$B2094)</f>
        <v>0</v>
      </c>
      <c r="E2094" s="16">
        <f t="shared" si="461"/>
        <v>-82841717.675032347</v>
      </c>
      <c r="F2094" s="10">
        <f>SUM(D$11:D2093)</f>
        <v>-222552136.95398432</v>
      </c>
      <c r="G2094" s="10">
        <f t="shared" si="454"/>
        <v>365</v>
      </c>
      <c r="H2094" s="7">
        <f t="shared" si="462"/>
        <v>-226963.61006858177</v>
      </c>
      <c r="I2094" s="16">
        <f>SUMIFS('Filing Data'!$X:$X,'Filing Data'!$D:$D,'Benchmark Value'!$B2094)</f>
        <v>0</v>
      </c>
      <c r="J2094" s="16">
        <f t="shared" si="458"/>
        <v>154676843.22425225</v>
      </c>
      <c r="K2094" s="10">
        <f>SUM(I$11:I2093)</f>
        <v>341353848.0083822</v>
      </c>
      <c r="L2094" s="27">
        <f t="shared" si="455"/>
        <v>365</v>
      </c>
      <c r="M2094" s="7">
        <f t="shared" si="463"/>
        <v>423772.17321712949</v>
      </c>
      <c r="N2094" s="7">
        <f>IF(ISNA(VLOOKUP(B2094,'Distribution Data'!$G:$H,2,FALSE)),0,VLOOKUP(B2094,'Distribution Data'!$G:$H,2,FALSE))</f>
        <v>0</v>
      </c>
      <c r="O2094" s="16">
        <f>IF(ISNA(INDEX($C2093:$C$3618,MATCH(TRUE,INDEX($C2093:$C$3618&lt;&gt;$C2093,0),0))), O2093, INDEX($C2093:$C$3618,MATCH(TRUE,INDEX($C2093:$C$3618&lt;&gt;$C2093,0),0)))</f>
        <v>5194852881.5242329</v>
      </c>
      <c r="P2094" s="16">
        <f t="shared" si="453"/>
        <v>4895149830.6670656</v>
      </c>
      <c r="Q2094" s="27">
        <f t="shared" si="459"/>
        <v>200</v>
      </c>
      <c r="R2094" s="7">
        <f t="shared" si="464"/>
        <v>1498515.2542858361</v>
      </c>
      <c r="S2094" s="7">
        <f t="shared" si="456"/>
        <v>847779.47100012493</v>
      </c>
      <c r="T2094" s="5">
        <f>VLOOKUP($B2094,'Benchmark Data'!$A:$B,2,FALSE)</f>
        <v>11.23</v>
      </c>
      <c r="U2094" s="12">
        <f t="shared" si="465"/>
        <v>0</v>
      </c>
      <c r="V2094" s="7">
        <f t="shared" si="466"/>
        <v>3397256274.8122106</v>
      </c>
    </row>
    <row r="2095" spans="1:22" x14ac:dyDescent="0.25">
      <c r="A2095" s="5">
        <f t="shared" si="457"/>
        <v>2009</v>
      </c>
      <c r="B2095" s="6">
        <f t="shared" si="460"/>
        <v>40035</v>
      </c>
      <c r="C2095" s="7">
        <f>MAX(SUMIFS('Filing Data'!$V:$V,'Filing Data'!$D:$D,'Benchmark Value'!$B2095),C2094)</f>
        <v>4895149830.6670656</v>
      </c>
      <c r="D2095" s="7">
        <f>SUMIFS('Filing Data'!$Z:$Z,'Filing Data'!$D:$D,'Benchmark Value'!$B2095)</f>
        <v>0</v>
      </c>
      <c r="E2095" s="16">
        <f t="shared" si="461"/>
        <v>-82841717.675032347</v>
      </c>
      <c r="F2095" s="10">
        <f>SUM(D$11:D2094)</f>
        <v>-222552136.95398432</v>
      </c>
      <c r="G2095" s="10">
        <f t="shared" si="454"/>
        <v>365</v>
      </c>
      <c r="H2095" s="7">
        <f t="shared" si="462"/>
        <v>-226963.61006858177</v>
      </c>
      <c r="I2095" s="16">
        <f>SUMIFS('Filing Data'!$X:$X,'Filing Data'!$D:$D,'Benchmark Value'!$B2095)</f>
        <v>0</v>
      </c>
      <c r="J2095" s="16">
        <f t="shared" si="458"/>
        <v>154676843.22425225</v>
      </c>
      <c r="K2095" s="10">
        <f>SUM(I$11:I2094)</f>
        <v>341353848.0083822</v>
      </c>
      <c r="L2095" s="27">
        <f t="shared" si="455"/>
        <v>365</v>
      </c>
      <c r="M2095" s="7">
        <f t="shared" si="463"/>
        <v>423772.17321712949</v>
      </c>
      <c r="N2095" s="7">
        <f>IF(ISNA(VLOOKUP(B2095,'Distribution Data'!$G:$H,2,FALSE)),0,VLOOKUP(B2095,'Distribution Data'!$G:$H,2,FALSE))</f>
        <v>0</v>
      </c>
      <c r="O2095" s="16">
        <f>IF(ISNA(INDEX($C2094:$C$3618,MATCH(TRUE,INDEX($C2094:$C$3618&lt;&gt;$C2094,0),0))), O2094, INDEX($C2094:$C$3618,MATCH(TRUE,INDEX($C2094:$C$3618&lt;&gt;$C2094,0),0)))</f>
        <v>5194852881.5242329</v>
      </c>
      <c r="P2095" s="16">
        <f t="shared" si="453"/>
        <v>4895149830.6670656</v>
      </c>
      <c r="Q2095" s="27">
        <f t="shared" si="459"/>
        <v>200</v>
      </c>
      <c r="R2095" s="7">
        <f t="shared" si="464"/>
        <v>1498515.2542858361</v>
      </c>
      <c r="S2095" s="7">
        <f t="shared" si="456"/>
        <v>847779.47100012493</v>
      </c>
      <c r="T2095" s="5">
        <f>VLOOKUP($B2095,'Benchmark Data'!$A:$B,2,FALSE)</f>
        <v>10.96</v>
      </c>
      <c r="U2095" s="12">
        <f t="shared" si="465"/>
        <v>-2.4336487230482321E-2</v>
      </c>
      <c r="V2095" s="7">
        <f t="shared" si="466"/>
        <v>3316424695.9395514</v>
      </c>
    </row>
    <row r="2096" spans="1:22" x14ac:dyDescent="0.25">
      <c r="A2096" s="5">
        <f t="shared" si="457"/>
        <v>2009</v>
      </c>
      <c r="B2096" s="6">
        <f t="shared" si="460"/>
        <v>40036</v>
      </c>
      <c r="C2096" s="7">
        <f>MAX(SUMIFS('Filing Data'!$V:$V,'Filing Data'!$D:$D,'Benchmark Value'!$B2096),C2095)</f>
        <v>4895149830.6670656</v>
      </c>
      <c r="D2096" s="7">
        <f>SUMIFS('Filing Data'!$Z:$Z,'Filing Data'!$D:$D,'Benchmark Value'!$B2096)</f>
        <v>0</v>
      </c>
      <c r="E2096" s="16">
        <f t="shared" si="461"/>
        <v>-82841717.675032347</v>
      </c>
      <c r="F2096" s="10">
        <f>SUM(D$11:D2095)</f>
        <v>-222552136.95398432</v>
      </c>
      <c r="G2096" s="10">
        <f t="shared" si="454"/>
        <v>365</v>
      </c>
      <c r="H2096" s="7">
        <f t="shared" si="462"/>
        <v>-226963.61006858177</v>
      </c>
      <c r="I2096" s="16">
        <f>SUMIFS('Filing Data'!$X:$X,'Filing Data'!$D:$D,'Benchmark Value'!$B2096)</f>
        <v>0</v>
      </c>
      <c r="J2096" s="16">
        <f t="shared" si="458"/>
        <v>154676843.22425225</v>
      </c>
      <c r="K2096" s="10">
        <f>SUM(I$11:I2095)</f>
        <v>341353848.0083822</v>
      </c>
      <c r="L2096" s="27">
        <f t="shared" si="455"/>
        <v>365</v>
      </c>
      <c r="M2096" s="7">
        <f t="shared" si="463"/>
        <v>423772.17321712949</v>
      </c>
      <c r="N2096" s="7">
        <f>IF(ISNA(VLOOKUP(B2096,'Distribution Data'!$G:$H,2,FALSE)),0,VLOOKUP(B2096,'Distribution Data'!$G:$H,2,FALSE))</f>
        <v>0</v>
      </c>
      <c r="O2096" s="16">
        <f>IF(ISNA(INDEX($C2095:$C$3618,MATCH(TRUE,INDEX($C2095:$C$3618&lt;&gt;$C2095,0),0))), O2095, INDEX($C2095:$C$3618,MATCH(TRUE,INDEX($C2095:$C$3618&lt;&gt;$C2095,0),0)))</f>
        <v>5194852881.5242329</v>
      </c>
      <c r="P2096" s="16">
        <f t="shared" si="453"/>
        <v>4895149830.6670656</v>
      </c>
      <c r="Q2096" s="27">
        <f t="shared" si="459"/>
        <v>200</v>
      </c>
      <c r="R2096" s="7">
        <f t="shared" si="464"/>
        <v>1498515.2542858361</v>
      </c>
      <c r="S2096" s="7">
        <f t="shared" si="456"/>
        <v>847779.47100012493</v>
      </c>
      <c r="T2096" s="5">
        <f>VLOOKUP($B2096,'Benchmark Data'!$A:$B,2,FALSE)</f>
        <v>10.63</v>
      </c>
      <c r="U2096" s="12">
        <f t="shared" si="465"/>
        <v>-3.0572089166012919E-2</v>
      </c>
      <c r="V2096" s="7">
        <f t="shared" si="466"/>
        <v>3217416622.3393788</v>
      </c>
    </row>
    <row r="2097" spans="1:22" x14ac:dyDescent="0.25">
      <c r="A2097" s="5">
        <f t="shared" si="457"/>
        <v>2009</v>
      </c>
      <c r="B2097" s="6">
        <f t="shared" si="460"/>
        <v>40037</v>
      </c>
      <c r="C2097" s="7">
        <f>MAX(SUMIFS('Filing Data'!$V:$V,'Filing Data'!$D:$D,'Benchmark Value'!$B2097),C2096)</f>
        <v>4895149830.6670656</v>
      </c>
      <c r="D2097" s="7">
        <f>SUMIFS('Filing Data'!$Z:$Z,'Filing Data'!$D:$D,'Benchmark Value'!$B2097)</f>
        <v>0</v>
      </c>
      <c r="E2097" s="16">
        <f t="shared" si="461"/>
        <v>-82841717.675032347</v>
      </c>
      <c r="F2097" s="10">
        <f>SUM(D$11:D2096)</f>
        <v>-222552136.95398432</v>
      </c>
      <c r="G2097" s="10">
        <f t="shared" si="454"/>
        <v>365</v>
      </c>
      <c r="H2097" s="7">
        <f t="shared" si="462"/>
        <v>-226963.61006858177</v>
      </c>
      <c r="I2097" s="16">
        <f>SUMIFS('Filing Data'!$X:$X,'Filing Data'!$D:$D,'Benchmark Value'!$B2097)</f>
        <v>0</v>
      </c>
      <c r="J2097" s="16">
        <f t="shared" si="458"/>
        <v>154676843.22425225</v>
      </c>
      <c r="K2097" s="10">
        <f>SUM(I$11:I2096)</f>
        <v>341353848.0083822</v>
      </c>
      <c r="L2097" s="27">
        <f t="shared" si="455"/>
        <v>365</v>
      </c>
      <c r="M2097" s="7">
        <f t="shared" si="463"/>
        <v>423772.17321712949</v>
      </c>
      <c r="N2097" s="7">
        <f>IF(ISNA(VLOOKUP(B2097,'Distribution Data'!$G:$H,2,FALSE)),0,VLOOKUP(B2097,'Distribution Data'!$G:$H,2,FALSE))</f>
        <v>0</v>
      </c>
      <c r="O2097" s="16">
        <f>IF(ISNA(INDEX($C2096:$C$3618,MATCH(TRUE,INDEX($C2096:$C$3618&lt;&gt;$C2096,0),0))), O2096, INDEX($C2096:$C$3618,MATCH(TRUE,INDEX($C2096:$C$3618&lt;&gt;$C2096,0),0)))</f>
        <v>5194852881.5242329</v>
      </c>
      <c r="P2097" s="16">
        <f t="shared" si="453"/>
        <v>4895149830.6670656</v>
      </c>
      <c r="Q2097" s="27">
        <f t="shared" si="459"/>
        <v>200</v>
      </c>
      <c r="R2097" s="7">
        <f t="shared" si="464"/>
        <v>1498515.2542858361</v>
      </c>
      <c r="S2097" s="7">
        <f t="shared" si="456"/>
        <v>847779.47100012493</v>
      </c>
      <c r="T2097" s="5">
        <f>VLOOKUP($B2097,'Benchmark Data'!$A:$B,2,FALSE)</f>
        <v>10.73</v>
      </c>
      <c r="U2097" s="12">
        <f t="shared" si="465"/>
        <v>9.363364288750552E-3</v>
      </c>
      <c r="V2097" s="7">
        <f t="shared" si="466"/>
        <v>3248531726.5736847</v>
      </c>
    </row>
    <row r="2098" spans="1:22" x14ac:dyDescent="0.25">
      <c r="A2098" s="5">
        <f t="shared" si="457"/>
        <v>2009</v>
      </c>
      <c r="B2098" s="6">
        <f t="shared" si="460"/>
        <v>40038</v>
      </c>
      <c r="C2098" s="7">
        <f>MAX(SUMIFS('Filing Data'!$V:$V,'Filing Data'!$D:$D,'Benchmark Value'!$B2098),C2097)</f>
        <v>4895149830.6670656</v>
      </c>
      <c r="D2098" s="7">
        <f>SUMIFS('Filing Data'!$Z:$Z,'Filing Data'!$D:$D,'Benchmark Value'!$B2098)</f>
        <v>0</v>
      </c>
      <c r="E2098" s="16">
        <f t="shared" si="461"/>
        <v>-82841717.675032347</v>
      </c>
      <c r="F2098" s="10">
        <f>SUM(D$11:D2097)</f>
        <v>-222552136.95398432</v>
      </c>
      <c r="G2098" s="10">
        <f t="shared" si="454"/>
        <v>365</v>
      </c>
      <c r="H2098" s="7">
        <f t="shared" si="462"/>
        <v>-226963.61006858177</v>
      </c>
      <c r="I2098" s="16">
        <f>SUMIFS('Filing Data'!$X:$X,'Filing Data'!$D:$D,'Benchmark Value'!$B2098)</f>
        <v>0</v>
      </c>
      <c r="J2098" s="16">
        <f t="shared" si="458"/>
        <v>154676843.22425225</v>
      </c>
      <c r="K2098" s="10">
        <f>SUM(I$11:I2097)</f>
        <v>341353848.0083822</v>
      </c>
      <c r="L2098" s="27">
        <f t="shared" si="455"/>
        <v>365</v>
      </c>
      <c r="M2098" s="7">
        <f t="shared" si="463"/>
        <v>423772.17321712949</v>
      </c>
      <c r="N2098" s="7">
        <f>IF(ISNA(VLOOKUP(B2098,'Distribution Data'!$G:$H,2,FALSE)),0,VLOOKUP(B2098,'Distribution Data'!$G:$H,2,FALSE))</f>
        <v>0</v>
      </c>
      <c r="O2098" s="16">
        <f>IF(ISNA(INDEX($C2097:$C$3618,MATCH(TRUE,INDEX($C2097:$C$3618&lt;&gt;$C2097,0),0))), O2097, INDEX($C2097:$C$3618,MATCH(TRUE,INDEX($C2097:$C$3618&lt;&gt;$C2097,0),0)))</f>
        <v>5194852881.5242329</v>
      </c>
      <c r="P2098" s="16">
        <f t="shared" si="453"/>
        <v>4895149830.6670656</v>
      </c>
      <c r="Q2098" s="27">
        <f t="shared" si="459"/>
        <v>200</v>
      </c>
      <c r="R2098" s="7">
        <f t="shared" si="464"/>
        <v>1498515.2542858361</v>
      </c>
      <c r="S2098" s="7">
        <f t="shared" si="456"/>
        <v>847779.47100012493</v>
      </c>
      <c r="T2098" s="5">
        <f>VLOOKUP($B2098,'Benchmark Data'!$A:$B,2,FALSE)</f>
        <v>10.77</v>
      </c>
      <c r="U2098" s="12">
        <f t="shared" si="465"/>
        <v>3.720934525689933E-3</v>
      </c>
      <c r="V2098" s="7">
        <f t="shared" si="466"/>
        <v>3261489596.3580999</v>
      </c>
    </row>
    <row r="2099" spans="1:22" x14ac:dyDescent="0.25">
      <c r="A2099" s="5">
        <f t="shared" si="457"/>
        <v>2009</v>
      </c>
      <c r="B2099" s="6">
        <f t="shared" si="460"/>
        <v>40039</v>
      </c>
      <c r="C2099" s="7">
        <f>MAX(SUMIFS('Filing Data'!$V:$V,'Filing Data'!$D:$D,'Benchmark Value'!$B2099),C2098)</f>
        <v>4895149830.6670656</v>
      </c>
      <c r="D2099" s="7">
        <f>SUMIFS('Filing Data'!$Z:$Z,'Filing Data'!$D:$D,'Benchmark Value'!$B2099)</f>
        <v>0</v>
      </c>
      <c r="E2099" s="16">
        <f t="shared" si="461"/>
        <v>-82841717.675032347</v>
      </c>
      <c r="F2099" s="10">
        <f>SUM(D$11:D2098)</f>
        <v>-222552136.95398432</v>
      </c>
      <c r="G2099" s="10">
        <f t="shared" si="454"/>
        <v>365</v>
      </c>
      <c r="H2099" s="7">
        <f t="shared" si="462"/>
        <v>-226963.61006858177</v>
      </c>
      <c r="I2099" s="16">
        <f>SUMIFS('Filing Data'!$X:$X,'Filing Data'!$D:$D,'Benchmark Value'!$B2099)</f>
        <v>0</v>
      </c>
      <c r="J2099" s="16">
        <f t="shared" si="458"/>
        <v>154676843.22425225</v>
      </c>
      <c r="K2099" s="10">
        <f>SUM(I$11:I2098)</f>
        <v>341353848.0083822</v>
      </c>
      <c r="L2099" s="27">
        <f t="shared" si="455"/>
        <v>365</v>
      </c>
      <c r="M2099" s="7">
        <f t="shared" si="463"/>
        <v>423772.17321712949</v>
      </c>
      <c r="N2099" s="7">
        <f>IF(ISNA(VLOOKUP(B2099,'Distribution Data'!$G:$H,2,FALSE)),0,VLOOKUP(B2099,'Distribution Data'!$G:$H,2,FALSE))</f>
        <v>0</v>
      </c>
      <c r="O2099" s="16">
        <f>IF(ISNA(INDEX($C2098:$C$3618,MATCH(TRUE,INDEX($C2098:$C$3618&lt;&gt;$C2098,0),0))), O2098, INDEX($C2098:$C$3618,MATCH(TRUE,INDEX($C2098:$C$3618&lt;&gt;$C2098,0),0)))</f>
        <v>5194852881.5242329</v>
      </c>
      <c r="P2099" s="16">
        <f t="shared" si="453"/>
        <v>4895149830.6670656</v>
      </c>
      <c r="Q2099" s="27">
        <f t="shared" si="459"/>
        <v>200</v>
      </c>
      <c r="R2099" s="7">
        <f t="shared" si="464"/>
        <v>1498515.2542858361</v>
      </c>
      <c r="S2099" s="7">
        <f t="shared" si="456"/>
        <v>847779.47100012493</v>
      </c>
      <c r="T2099" s="5">
        <f>VLOOKUP($B2099,'Benchmark Data'!$A:$B,2,FALSE)</f>
        <v>10.68</v>
      </c>
      <c r="U2099" s="12">
        <f t="shared" si="465"/>
        <v>-8.3916576362484015E-3</v>
      </c>
      <c r="V2099" s="7">
        <f t="shared" si="466"/>
        <v>3235082588.1158013</v>
      </c>
    </row>
    <row r="2100" spans="1:22" x14ac:dyDescent="0.25">
      <c r="A2100" s="5">
        <f t="shared" si="457"/>
        <v>2009</v>
      </c>
      <c r="B2100" s="6">
        <f t="shared" si="460"/>
        <v>40040</v>
      </c>
      <c r="C2100" s="7">
        <f>MAX(SUMIFS('Filing Data'!$V:$V,'Filing Data'!$D:$D,'Benchmark Value'!$B2100),C2099)</f>
        <v>4895149830.6670656</v>
      </c>
      <c r="D2100" s="7">
        <f>SUMIFS('Filing Data'!$Z:$Z,'Filing Data'!$D:$D,'Benchmark Value'!$B2100)</f>
        <v>0</v>
      </c>
      <c r="E2100" s="16">
        <f t="shared" si="461"/>
        <v>-82841717.675032347</v>
      </c>
      <c r="F2100" s="10">
        <f>SUM(D$11:D2099)</f>
        <v>-222552136.95398432</v>
      </c>
      <c r="G2100" s="10">
        <f t="shared" si="454"/>
        <v>365</v>
      </c>
      <c r="H2100" s="7">
        <f t="shared" si="462"/>
        <v>-226963.61006858177</v>
      </c>
      <c r="I2100" s="16">
        <f>SUMIFS('Filing Data'!$X:$X,'Filing Data'!$D:$D,'Benchmark Value'!$B2100)</f>
        <v>0</v>
      </c>
      <c r="J2100" s="16">
        <f t="shared" si="458"/>
        <v>154676843.22425225</v>
      </c>
      <c r="K2100" s="10">
        <f>SUM(I$11:I2099)</f>
        <v>341353848.0083822</v>
      </c>
      <c r="L2100" s="27">
        <f t="shared" si="455"/>
        <v>365</v>
      </c>
      <c r="M2100" s="7">
        <f t="shared" si="463"/>
        <v>423772.17321712949</v>
      </c>
      <c r="N2100" s="7">
        <f>IF(ISNA(VLOOKUP(B2100,'Distribution Data'!$G:$H,2,FALSE)),0,VLOOKUP(B2100,'Distribution Data'!$G:$H,2,FALSE))</f>
        <v>0</v>
      </c>
      <c r="O2100" s="16">
        <f>IF(ISNA(INDEX($C2099:$C$3618,MATCH(TRUE,INDEX($C2099:$C$3618&lt;&gt;$C2099,0),0))), O2099, INDEX($C2099:$C$3618,MATCH(TRUE,INDEX($C2099:$C$3618&lt;&gt;$C2099,0),0)))</f>
        <v>5194852881.5242329</v>
      </c>
      <c r="P2100" s="16">
        <f t="shared" si="453"/>
        <v>4895149830.6670656</v>
      </c>
      <c r="Q2100" s="27">
        <f t="shared" si="459"/>
        <v>200</v>
      </c>
      <c r="R2100" s="7">
        <f t="shared" si="464"/>
        <v>1498515.2542858361</v>
      </c>
      <c r="S2100" s="7">
        <f t="shared" si="456"/>
        <v>847779.47100012493</v>
      </c>
      <c r="T2100" s="5">
        <f>VLOOKUP($B2100,'Benchmark Data'!$A:$B,2,FALSE)</f>
        <v>10.68</v>
      </c>
      <c r="U2100" s="12">
        <f t="shared" si="465"/>
        <v>0</v>
      </c>
      <c r="V2100" s="7">
        <f t="shared" si="466"/>
        <v>3235930367.5868015</v>
      </c>
    </row>
    <row r="2101" spans="1:22" x14ac:dyDescent="0.25">
      <c r="A2101" s="5">
        <f t="shared" si="457"/>
        <v>2009</v>
      </c>
      <c r="B2101" s="6">
        <f t="shared" si="460"/>
        <v>40041</v>
      </c>
      <c r="C2101" s="7">
        <f>MAX(SUMIFS('Filing Data'!$V:$V,'Filing Data'!$D:$D,'Benchmark Value'!$B2101),C2100)</f>
        <v>4895149830.6670656</v>
      </c>
      <c r="D2101" s="7">
        <f>SUMIFS('Filing Data'!$Z:$Z,'Filing Data'!$D:$D,'Benchmark Value'!$B2101)</f>
        <v>0</v>
      </c>
      <c r="E2101" s="16">
        <f t="shared" si="461"/>
        <v>-82841717.675032347</v>
      </c>
      <c r="F2101" s="10">
        <f>SUM(D$11:D2100)</f>
        <v>-222552136.95398432</v>
      </c>
      <c r="G2101" s="10">
        <f t="shared" si="454"/>
        <v>365</v>
      </c>
      <c r="H2101" s="7">
        <f t="shared" si="462"/>
        <v>-226963.61006858177</v>
      </c>
      <c r="I2101" s="16">
        <f>SUMIFS('Filing Data'!$X:$X,'Filing Data'!$D:$D,'Benchmark Value'!$B2101)</f>
        <v>0</v>
      </c>
      <c r="J2101" s="16">
        <f t="shared" si="458"/>
        <v>154676843.22425225</v>
      </c>
      <c r="K2101" s="10">
        <f>SUM(I$11:I2100)</f>
        <v>341353848.0083822</v>
      </c>
      <c r="L2101" s="27">
        <f t="shared" si="455"/>
        <v>365</v>
      </c>
      <c r="M2101" s="7">
        <f t="shared" si="463"/>
        <v>423772.17321712949</v>
      </c>
      <c r="N2101" s="7">
        <f>IF(ISNA(VLOOKUP(B2101,'Distribution Data'!$G:$H,2,FALSE)),0,VLOOKUP(B2101,'Distribution Data'!$G:$H,2,FALSE))</f>
        <v>0</v>
      </c>
      <c r="O2101" s="16">
        <f>IF(ISNA(INDEX($C2100:$C$3618,MATCH(TRUE,INDEX($C2100:$C$3618&lt;&gt;$C2100,0),0))), O2100, INDEX($C2100:$C$3618,MATCH(TRUE,INDEX($C2100:$C$3618&lt;&gt;$C2100,0),0)))</f>
        <v>5194852881.5242329</v>
      </c>
      <c r="P2101" s="16">
        <f t="shared" si="453"/>
        <v>4895149830.6670656</v>
      </c>
      <c r="Q2101" s="27">
        <f t="shared" si="459"/>
        <v>200</v>
      </c>
      <c r="R2101" s="7">
        <f t="shared" si="464"/>
        <v>1498515.2542858361</v>
      </c>
      <c r="S2101" s="7">
        <f t="shared" si="456"/>
        <v>847779.47100012493</v>
      </c>
      <c r="T2101" s="5">
        <f>VLOOKUP($B2101,'Benchmark Data'!$A:$B,2,FALSE)</f>
        <v>10.68</v>
      </c>
      <c r="U2101" s="12">
        <f t="shared" si="465"/>
        <v>0</v>
      </c>
      <c r="V2101" s="7">
        <f t="shared" si="466"/>
        <v>3236778147.0578017</v>
      </c>
    </row>
    <row r="2102" spans="1:22" x14ac:dyDescent="0.25">
      <c r="A2102" s="5">
        <f t="shared" si="457"/>
        <v>2009</v>
      </c>
      <c r="B2102" s="6">
        <f t="shared" si="460"/>
        <v>40042</v>
      </c>
      <c r="C2102" s="7">
        <f>MAX(SUMIFS('Filing Data'!$V:$V,'Filing Data'!$D:$D,'Benchmark Value'!$B2102),C2101)</f>
        <v>4895149830.6670656</v>
      </c>
      <c r="D2102" s="7">
        <f>SUMIFS('Filing Data'!$Z:$Z,'Filing Data'!$D:$D,'Benchmark Value'!$B2102)</f>
        <v>0</v>
      </c>
      <c r="E2102" s="16">
        <f t="shared" si="461"/>
        <v>-82841717.675032347</v>
      </c>
      <c r="F2102" s="10">
        <f>SUM(D$11:D2101)</f>
        <v>-222552136.95398432</v>
      </c>
      <c r="G2102" s="10">
        <f t="shared" si="454"/>
        <v>365</v>
      </c>
      <c r="H2102" s="7">
        <f t="shared" si="462"/>
        <v>-226963.61006858177</v>
      </c>
      <c r="I2102" s="16">
        <f>SUMIFS('Filing Data'!$X:$X,'Filing Data'!$D:$D,'Benchmark Value'!$B2102)</f>
        <v>0</v>
      </c>
      <c r="J2102" s="16">
        <f t="shared" si="458"/>
        <v>154676843.22425225</v>
      </c>
      <c r="K2102" s="10">
        <f>SUM(I$11:I2101)</f>
        <v>341353848.0083822</v>
      </c>
      <c r="L2102" s="27">
        <f t="shared" si="455"/>
        <v>365</v>
      </c>
      <c r="M2102" s="7">
        <f t="shared" si="463"/>
        <v>423772.17321712949</v>
      </c>
      <c r="N2102" s="7">
        <f>IF(ISNA(VLOOKUP(B2102,'Distribution Data'!$G:$H,2,FALSE)),0,VLOOKUP(B2102,'Distribution Data'!$G:$H,2,FALSE))</f>
        <v>0</v>
      </c>
      <c r="O2102" s="16">
        <f>IF(ISNA(INDEX($C2101:$C$3618,MATCH(TRUE,INDEX($C2101:$C$3618&lt;&gt;$C2101,0),0))), O2101, INDEX($C2101:$C$3618,MATCH(TRUE,INDEX($C2101:$C$3618&lt;&gt;$C2101,0),0)))</f>
        <v>5194852881.5242329</v>
      </c>
      <c r="P2102" s="16">
        <f t="shared" si="453"/>
        <v>4895149830.6670656</v>
      </c>
      <c r="Q2102" s="27">
        <f t="shared" si="459"/>
        <v>200</v>
      </c>
      <c r="R2102" s="7">
        <f t="shared" si="464"/>
        <v>1498515.2542858361</v>
      </c>
      <c r="S2102" s="7">
        <f t="shared" si="456"/>
        <v>847779.47100012493</v>
      </c>
      <c r="T2102" s="5">
        <f>VLOOKUP($B2102,'Benchmark Data'!$A:$B,2,FALSE)</f>
        <v>10.09</v>
      </c>
      <c r="U2102" s="12">
        <f t="shared" si="465"/>
        <v>-5.6827999166531161E-2</v>
      </c>
      <c r="V2102" s="7">
        <f t="shared" si="466"/>
        <v>3058815148.7419009</v>
      </c>
    </row>
    <row r="2103" spans="1:22" x14ac:dyDescent="0.25">
      <c r="A2103" s="5">
        <f t="shared" si="457"/>
        <v>2009</v>
      </c>
      <c r="B2103" s="6">
        <f t="shared" si="460"/>
        <v>40043</v>
      </c>
      <c r="C2103" s="7">
        <f>MAX(SUMIFS('Filing Data'!$V:$V,'Filing Data'!$D:$D,'Benchmark Value'!$B2103),C2102)</f>
        <v>4895149830.6670656</v>
      </c>
      <c r="D2103" s="7">
        <f>SUMIFS('Filing Data'!$Z:$Z,'Filing Data'!$D:$D,'Benchmark Value'!$B2103)</f>
        <v>0</v>
      </c>
      <c r="E2103" s="16">
        <f t="shared" si="461"/>
        <v>-82841717.675032347</v>
      </c>
      <c r="F2103" s="10">
        <f>SUM(D$11:D2102)</f>
        <v>-222552136.95398432</v>
      </c>
      <c r="G2103" s="10">
        <f t="shared" si="454"/>
        <v>365</v>
      </c>
      <c r="H2103" s="7">
        <f t="shared" si="462"/>
        <v>-226963.61006858177</v>
      </c>
      <c r="I2103" s="16">
        <f>SUMIFS('Filing Data'!$X:$X,'Filing Data'!$D:$D,'Benchmark Value'!$B2103)</f>
        <v>0</v>
      </c>
      <c r="J2103" s="16">
        <f t="shared" si="458"/>
        <v>154676843.22425225</v>
      </c>
      <c r="K2103" s="10">
        <f>SUM(I$11:I2102)</f>
        <v>341353848.0083822</v>
      </c>
      <c r="L2103" s="27">
        <f t="shared" si="455"/>
        <v>365</v>
      </c>
      <c r="M2103" s="7">
        <f t="shared" si="463"/>
        <v>423772.17321712949</v>
      </c>
      <c r="N2103" s="7">
        <f>IF(ISNA(VLOOKUP(B2103,'Distribution Data'!$G:$H,2,FALSE)),0,VLOOKUP(B2103,'Distribution Data'!$G:$H,2,FALSE))</f>
        <v>0</v>
      </c>
      <c r="O2103" s="16">
        <f>IF(ISNA(INDEX($C2102:$C$3618,MATCH(TRUE,INDEX($C2102:$C$3618&lt;&gt;$C2102,0),0))), O2102, INDEX($C2102:$C$3618,MATCH(TRUE,INDEX($C2102:$C$3618&lt;&gt;$C2102,0),0)))</f>
        <v>5194852881.5242329</v>
      </c>
      <c r="P2103" s="16">
        <f t="shared" si="453"/>
        <v>4895149830.6670656</v>
      </c>
      <c r="Q2103" s="27">
        <f t="shared" si="459"/>
        <v>200</v>
      </c>
      <c r="R2103" s="7">
        <f t="shared" si="464"/>
        <v>1498515.2542858361</v>
      </c>
      <c r="S2103" s="7">
        <f t="shared" si="456"/>
        <v>847779.47100012493</v>
      </c>
      <c r="T2103" s="5">
        <f>VLOOKUP($B2103,'Benchmark Data'!$A:$B,2,FALSE)</f>
        <v>10.23</v>
      </c>
      <c r="U2103" s="12">
        <f t="shared" si="465"/>
        <v>1.3779745598017593E-2</v>
      </c>
      <c r="V2103" s="7">
        <f t="shared" si="466"/>
        <v>3102104367.3431158</v>
      </c>
    </row>
    <row r="2104" spans="1:22" x14ac:dyDescent="0.25">
      <c r="A2104" s="5">
        <f t="shared" si="457"/>
        <v>2009</v>
      </c>
      <c r="B2104" s="6">
        <f t="shared" si="460"/>
        <v>40044</v>
      </c>
      <c r="C2104" s="7">
        <f>MAX(SUMIFS('Filing Data'!$V:$V,'Filing Data'!$D:$D,'Benchmark Value'!$B2104),C2103)</f>
        <v>4895149830.6670656</v>
      </c>
      <c r="D2104" s="7">
        <f>SUMIFS('Filing Data'!$Z:$Z,'Filing Data'!$D:$D,'Benchmark Value'!$B2104)</f>
        <v>0</v>
      </c>
      <c r="E2104" s="16">
        <f t="shared" si="461"/>
        <v>-82841717.675032347</v>
      </c>
      <c r="F2104" s="10">
        <f>SUM(D$11:D2103)</f>
        <v>-222552136.95398432</v>
      </c>
      <c r="G2104" s="10">
        <f t="shared" si="454"/>
        <v>365</v>
      </c>
      <c r="H2104" s="7">
        <f t="shared" si="462"/>
        <v>-226963.61006858177</v>
      </c>
      <c r="I2104" s="16">
        <f>SUMIFS('Filing Data'!$X:$X,'Filing Data'!$D:$D,'Benchmark Value'!$B2104)</f>
        <v>0</v>
      </c>
      <c r="J2104" s="16">
        <f t="shared" si="458"/>
        <v>154676843.22425225</v>
      </c>
      <c r="K2104" s="10">
        <f>SUM(I$11:I2103)</f>
        <v>341353848.0083822</v>
      </c>
      <c r="L2104" s="27">
        <f t="shared" si="455"/>
        <v>365</v>
      </c>
      <c r="M2104" s="7">
        <f t="shared" si="463"/>
        <v>423772.17321712949</v>
      </c>
      <c r="N2104" s="7">
        <f>IF(ISNA(VLOOKUP(B2104,'Distribution Data'!$G:$H,2,FALSE)),0,VLOOKUP(B2104,'Distribution Data'!$G:$H,2,FALSE))</f>
        <v>0</v>
      </c>
      <c r="O2104" s="16">
        <f>IF(ISNA(INDEX($C2103:$C$3618,MATCH(TRUE,INDEX($C2103:$C$3618&lt;&gt;$C2103,0),0))), O2103, INDEX($C2103:$C$3618,MATCH(TRUE,INDEX($C2103:$C$3618&lt;&gt;$C2103,0),0)))</f>
        <v>5194852881.5242329</v>
      </c>
      <c r="P2104" s="16">
        <f t="shared" si="453"/>
        <v>4895149830.6670656</v>
      </c>
      <c r="Q2104" s="27">
        <f t="shared" si="459"/>
        <v>200</v>
      </c>
      <c r="R2104" s="7">
        <f t="shared" si="464"/>
        <v>1498515.2542858361</v>
      </c>
      <c r="S2104" s="7">
        <f t="shared" si="456"/>
        <v>847779.47100012493</v>
      </c>
      <c r="T2104" s="5">
        <f>VLOOKUP($B2104,'Benchmark Data'!$A:$B,2,FALSE)</f>
        <v>10.14</v>
      </c>
      <c r="U2104" s="12">
        <f t="shared" si="465"/>
        <v>-8.8365818004980008E-3</v>
      </c>
      <c r="V2104" s="7">
        <f t="shared" si="466"/>
        <v>3075660906.0457015</v>
      </c>
    </row>
    <row r="2105" spans="1:22" x14ac:dyDescent="0.25">
      <c r="A2105" s="5">
        <f t="shared" si="457"/>
        <v>2009</v>
      </c>
      <c r="B2105" s="6">
        <f t="shared" si="460"/>
        <v>40045</v>
      </c>
      <c r="C2105" s="7">
        <f>MAX(SUMIFS('Filing Data'!$V:$V,'Filing Data'!$D:$D,'Benchmark Value'!$B2105),C2104)</f>
        <v>4895149830.6670656</v>
      </c>
      <c r="D2105" s="7">
        <f>SUMIFS('Filing Data'!$Z:$Z,'Filing Data'!$D:$D,'Benchmark Value'!$B2105)</f>
        <v>0</v>
      </c>
      <c r="E2105" s="16">
        <f t="shared" si="461"/>
        <v>-82841717.675032347</v>
      </c>
      <c r="F2105" s="10">
        <f>SUM(D$11:D2104)</f>
        <v>-222552136.95398432</v>
      </c>
      <c r="G2105" s="10">
        <f t="shared" si="454"/>
        <v>365</v>
      </c>
      <c r="H2105" s="7">
        <f t="shared" si="462"/>
        <v>-226963.61006858177</v>
      </c>
      <c r="I2105" s="16">
        <f>SUMIFS('Filing Data'!$X:$X,'Filing Data'!$D:$D,'Benchmark Value'!$B2105)</f>
        <v>0</v>
      </c>
      <c r="J2105" s="16">
        <f t="shared" si="458"/>
        <v>154676843.22425225</v>
      </c>
      <c r="K2105" s="10">
        <f>SUM(I$11:I2104)</f>
        <v>341353848.0083822</v>
      </c>
      <c r="L2105" s="27">
        <f t="shared" si="455"/>
        <v>365</v>
      </c>
      <c r="M2105" s="7">
        <f t="shared" si="463"/>
        <v>423772.17321712949</v>
      </c>
      <c r="N2105" s="7">
        <f>IF(ISNA(VLOOKUP(B2105,'Distribution Data'!$G:$H,2,FALSE)),0,VLOOKUP(B2105,'Distribution Data'!$G:$H,2,FALSE))</f>
        <v>0</v>
      </c>
      <c r="O2105" s="16">
        <f>IF(ISNA(INDEX($C2104:$C$3618,MATCH(TRUE,INDEX($C2104:$C$3618&lt;&gt;$C2104,0),0))), O2104, INDEX($C2104:$C$3618,MATCH(TRUE,INDEX($C2104:$C$3618&lt;&gt;$C2104,0),0)))</f>
        <v>5194852881.5242329</v>
      </c>
      <c r="P2105" s="16">
        <f t="shared" si="453"/>
        <v>4895149830.6670656</v>
      </c>
      <c r="Q2105" s="27">
        <f t="shared" si="459"/>
        <v>200</v>
      </c>
      <c r="R2105" s="7">
        <f t="shared" si="464"/>
        <v>1498515.2542858361</v>
      </c>
      <c r="S2105" s="7">
        <f t="shared" si="456"/>
        <v>847779.47100012493</v>
      </c>
      <c r="T2105" s="5">
        <f>VLOOKUP($B2105,'Benchmark Data'!$A:$B,2,FALSE)</f>
        <v>10.56</v>
      </c>
      <c r="U2105" s="12">
        <f t="shared" si="465"/>
        <v>4.0585280115078302E-2</v>
      </c>
      <c r="V2105" s="7">
        <f t="shared" si="466"/>
        <v>3203902924.2286539</v>
      </c>
    </row>
    <row r="2106" spans="1:22" x14ac:dyDescent="0.25">
      <c r="A2106" s="5">
        <f t="shared" si="457"/>
        <v>2009</v>
      </c>
      <c r="B2106" s="6">
        <f t="shared" si="460"/>
        <v>40046</v>
      </c>
      <c r="C2106" s="7">
        <f>MAX(SUMIFS('Filing Data'!$V:$V,'Filing Data'!$D:$D,'Benchmark Value'!$B2106),C2105)</f>
        <v>4895149830.6670656</v>
      </c>
      <c r="D2106" s="7">
        <f>SUMIFS('Filing Data'!$Z:$Z,'Filing Data'!$D:$D,'Benchmark Value'!$B2106)</f>
        <v>0</v>
      </c>
      <c r="E2106" s="16">
        <f t="shared" si="461"/>
        <v>-82841717.675032347</v>
      </c>
      <c r="F2106" s="10">
        <f>SUM(D$11:D2105)</f>
        <v>-222552136.95398432</v>
      </c>
      <c r="G2106" s="10">
        <f t="shared" si="454"/>
        <v>365</v>
      </c>
      <c r="H2106" s="7">
        <f t="shared" si="462"/>
        <v>-226963.61006858177</v>
      </c>
      <c r="I2106" s="16">
        <f>SUMIFS('Filing Data'!$X:$X,'Filing Data'!$D:$D,'Benchmark Value'!$B2106)</f>
        <v>0</v>
      </c>
      <c r="J2106" s="16">
        <f t="shared" si="458"/>
        <v>154676843.22425225</v>
      </c>
      <c r="K2106" s="10">
        <f>SUM(I$11:I2105)</f>
        <v>341353848.0083822</v>
      </c>
      <c r="L2106" s="27">
        <f t="shared" si="455"/>
        <v>365</v>
      </c>
      <c r="M2106" s="7">
        <f t="shared" si="463"/>
        <v>423772.17321712949</v>
      </c>
      <c r="N2106" s="7">
        <f>IF(ISNA(VLOOKUP(B2106,'Distribution Data'!$G:$H,2,FALSE)),0,VLOOKUP(B2106,'Distribution Data'!$G:$H,2,FALSE))</f>
        <v>0</v>
      </c>
      <c r="O2106" s="16">
        <f>IF(ISNA(INDEX($C2105:$C$3618,MATCH(TRUE,INDEX($C2105:$C$3618&lt;&gt;$C2105,0),0))), O2105, INDEX($C2105:$C$3618,MATCH(TRUE,INDEX($C2105:$C$3618&lt;&gt;$C2105,0),0)))</f>
        <v>5194852881.5242329</v>
      </c>
      <c r="P2106" s="16">
        <f t="shared" si="453"/>
        <v>4895149830.6670656</v>
      </c>
      <c r="Q2106" s="27">
        <f t="shared" si="459"/>
        <v>200</v>
      </c>
      <c r="R2106" s="7">
        <f t="shared" si="464"/>
        <v>1498515.2542858361</v>
      </c>
      <c r="S2106" s="7">
        <f t="shared" si="456"/>
        <v>847779.47100012493</v>
      </c>
      <c r="T2106" s="5">
        <f>VLOOKUP($B2106,'Benchmark Data'!$A:$B,2,FALSE)</f>
        <v>10.83</v>
      </c>
      <c r="U2106" s="12">
        <f t="shared" si="465"/>
        <v>2.5246782734783889E-2</v>
      </c>
      <c r="V2106" s="7">
        <f t="shared" si="466"/>
        <v>3286668676.1941371</v>
      </c>
    </row>
    <row r="2107" spans="1:22" x14ac:dyDescent="0.25">
      <c r="A2107" s="5">
        <f t="shared" si="457"/>
        <v>2009</v>
      </c>
      <c r="B2107" s="6">
        <f t="shared" si="460"/>
        <v>40047</v>
      </c>
      <c r="C2107" s="7">
        <f>MAX(SUMIFS('Filing Data'!$V:$V,'Filing Data'!$D:$D,'Benchmark Value'!$B2107),C2106)</f>
        <v>4895149830.6670656</v>
      </c>
      <c r="D2107" s="7">
        <f>SUMIFS('Filing Data'!$Z:$Z,'Filing Data'!$D:$D,'Benchmark Value'!$B2107)</f>
        <v>0</v>
      </c>
      <c r="E2107" s="16">
        <f t="shared" si="461"/>
        <v>-82841717.675032347</v>
      </c>
      <c r="F2107" s="10">
        <f>SUM(D$11:D2106)</f>
        <v>-222552136.95398432</v>
      </c>
      <c r="G2107" s="10">
        <f t="shared" si="454"/>
        <v>365</v>
      </c>
      <c r="H2107" s="7">
        <f t="shared" si="462"/>
        <v>-226963.61006858177</v>
      </c>
      <c r="I2107" s="16">
        <f>SUMIFS('Filing Data'!$X:$X,'Filing Data'!$D:$D,'Benchmark Value'!$B2107)</f>
        <v>0</v>
      </c>
      <c r="J2107" s="16">
        <f t="shared" si="458"/>
        <v>154676843.22425225</v>
      </c>
      <c r="K2107" s="10">
        <f>SUM(I$11:I2106)</f>
        <v>341353848.0083822</v>
      </c>
      <c r="L2107" s="27">
        <f t="shared" si="455"/>
        <v>365</v>
      </c>
      <c r="M2107" s="7">
        <f t="shared" si="463"/>
        <v>423772.17321712949</v>
      </c>
      <c r="N2107" s="7">
        <f>IF(ISNA(VLOOKUP(B2107,'Distribution Data'!$G:$H,2,FALSE)),0,VLOOKUP(B2107,'Distribution Data'!$G:$H,2,FALSE))</f>
        <v>0</v>
      </c>
      <c r="O2107" s="16">
        <f>IF(ISNA(INDEX($C2106:$C$3618,MATCH(TRUE,INDEX($C2106:$C$3618&lt;&gt;$C2106,0),0))), O2106, INDEX($C2106:$C$3618,MATCH(TRUE,INDEX($C2106:$C$3618&lt;&gt;$C2106,0),0)))</f>
        <v>5194852881.5242329</v>
      </c>
      <c r="P2107" s="16">
        <f t="shared" si="453"/>
        <v>4895149830.6670656</v>
      </c>
      <c r="Q2107" s="27">
        <f t="shared" si="459"/>
        <v>200</v>
      </c>
      <c r="R2107" s="7">
        <f t="shared" si="464"/>
        <v>1498515.2542858361</v>
      </c>
      <c r="S2107" s="7">
        <f t="shared" si="456"/>
        <v>847779.47100012493</v>
      </c>
      <c r="T2107" s="5">
        <f>VLOOKUP($B2107,'Benchmark Data'!$A:$B,2,FALSE)</f>
        <v>10.83</v>
      </c>
      <c r="U2107" s="12">
        <f t="shared" si="465"/>
        <v>0</v>
      </c>
      <c r="V2107" s="7">
        <f t="shared" si="466"/>
        <v>3287516455.6651373</v>
      </c>
    </row>
    <row r="2108" spans="1:22" x14ac:dyDescent="0.25">
      <c r="A2108" s="5">
        <f t="shared" si="457"/>
        <v>2009</v>
      </c>
      <c r="B2108" s="6">
        <f t="shared" si="460"/>
        <v>40048</v>
      </c>
      <c r="C2108" s="7">
        <f>MAX(SUMIFS('Filing Data'!$V:$V,'Filing Data'!$D:$D,'Benchmark Value'!$B2108),C2107)</f>
        <v>4895149830.6670656</v>
      </c>
      <c r="D2108" s="7">
        <f>SUMIFS('Filing Data'!$Z:$Z,'Filing Data'!$D:$D,'Benchmark Value'!$B2108)</f>
        <v>0</v>
      </c>
      <c r="E2108" s="16">
        <f t="shared" si="461"/>
        <v>-82841717.675032347</v>
      </c>
      <c r="F2108" s="10">
        <f>SUM(D$11:D2107)</f>
        <v>-222552136.95398432</v>
      </c>
      <c r="G2108" s="10">
        <f t="shared" si="454"/>
        <v>365</v>
      </c>
      <c r="H2108" s="7">
        <f t="shared" si="462"/>
        <v>-226963.61006858177</v>
      </c>
      <c r="I2108" s="16">
        <f>SUMIFS('Filing Data'!$X:$X,'Filing Data'!$D:$D,'Benchmark Value'!$B2108)</f>
        <v>0</v>
      </c>
      <c r="J2108" s="16">
        <f t="shared" si="458"/>
        <v>154676843.22425225</v>
      </c>
      <c r="K2108" s="10">
        <f>SUM(I$11:I2107)</f>
        <v>341353848.0083822</v>
      </c>
      <c r="L2108" s="27">
        <f t="shared" si="455"/>
        <v>365</v>
      </c>
      <c r="M2108" s="7">
        <f t="shared" si="463"/>
        <v>423772.17321712949</v>
      </c>
      <c r="N2108" s="7">
        <f>IF(ISNA(VLOOKUP(B2108,'Distribution Data'!$G:$H,2,FALSE)),0,VLOOKUP(B2108,'Distribution Data'!$G:$H,2,FALSE))</f>
        <v>0</v>
      </c>
      <c r="O2108" s="16">
        <f>IF(ISNA(INDEX($C2107:$C$3618,MATCH(TRUE,INDEX($C2107:$C$3618&lt;&gt;$C2107,0),0))), O2107, INDEX($C2107:$C$3618,MATCH(TRUE,INDEX($C2107:$C$3618&lt;&gt;$C2107,0),0)))</f>
        <v>5194852881.5242329</v>
      </c>
      <c r="P2108" s="16">
        <f t="shared" si="453"/>
        <v>4895149830.6670656</v>
      </c>
      <c r="Q2108" s="27">
        <f t="shared" si="459"/>
        <v>200</v>
      </c>
      <c r="R2108" s="7">
        <f t="shared" si="464"/>
        <v>1498515.2542858361</v>
      </c>
      <c r="S2108" s="7">
        <f t="shared" si="456"/>
        <v>847779.47100012493</v>
      </c>
      <c r="T2108" s="5">
        <f>VLOOKUP($B2108,'Benchmark Data'!$A:$B,2,FALSE)</f>
        <v>10.83</v>
      </c>
      <c r="U2108" s="12">
        <f t="shared" si="465"/>
        <v>0</v>
      </c>
      <c r="V2108" s="7">
        <f t="shared" si="466"/>
        <v>3288364235.1361375</v>
      </c>
    </row>
    <row r="2109" spans="1:22" x14ac:dyDescent="0.25">
      <c r="A2109" s="5">
        <f t="shared" si="457"/>
        <v>2009</v>
      </c>
      <c r="B2109" s="6">
        <f t="shared" si="460"/>
        <v>40049</v>
      </c>
      <c r="C2109" s="7">
        <f>MAX(SUMIFS('Filing Data'!$V:$V,'Filing Data'!$D:$D,'Benchmark Value'!$B2109),C2108)</f>
        <v>4895149830.6670656</v>
      </c>
      <c r="D2109" s="7">
        <f>SUMIFS('Filing Data'!$Z:$Z,'Filing Data'!$D:$D,'Benchmark Value'!$B2109)</f>
        <v>0</v>
      </c>
      <c r="E2109" s="16">
        <f t="shared" si="461"/>
        <v>-82841717.675032347</v>
      </c>
      <c r="F2109" s="10">
        <f>SUM(D$11:D2108)</f>
        <v>-222552136.95398432</v>
      </c>
      <c r="G2109" s="10">
        <f t="shared" si="454"/>
        <v>365</v>
      </c>
      <c r="H2109" s="7">
        <f t="shared" si="462"/>
        <v>-226963.61006858177</v>
      </c>
      <c r="I2109" s="16">
        <f>SUMIFS('Filing Data'!$X:$X,'Filing Data'!$D:$D,'Benchmark Value'!$B2109)</f>
        <v>0</v>
      </c>
      <c r="J2109" s="16">
        <f t="shared" si="458"/>
        <v>154676843.22425225</v>
      </c>
      <c r="K2109" s="10">
        <f>SUM(I$11:I2108)</f>
        <v>341353848.0083822</v>
      </c>
      <c r="L2109" s="27">
        <f t="shared" si="455"/>
        <v>365</v>
      </c>
      <c r="M2109" s="7">
        <f t="shared" si="463"/>
        <v>423772.17321712949</v>
      </c>
      <c r="N2109" s="7">
        <f>IF(ISNA(VLOOKUP(B2109,'Distribution Data'!$G:$H,2,FALSE)),0,VLOOKUP(B2109,'Distribution Data'!$G:$H,2,FALSE))</f>
        <v>0</v>
      </c>
      <c r="O2109" s="16">
        <f>IF(ISNA(INDEX($C2108:$C$3618,MATCH(TRUE,INDEX($C2108:$C$3618&lt;&gt;$C2108,0),0))), O2108, INDEX($C2108:$C$3618,MATCH(TRUE,INDEX($C2108:$C$3618&lt;&gt;$C2108,0),0)))</f>
        <v>5194852881.5242329</v>
      </c>
      <c r="P2109" s="16">
        <f t="shared" ref="P2109:P2172" si="467">C2108</f>
        <v>4895149830.6670656</v>
      </c>
      <c r="Q2109" s="27">
        <f t="shared" si="459"/>
        <v>200</v>
      </c>
      <c r="R2109" s="7">
        <f t="shared" si="464"/>
        <v>1498515.2542858361</v>
      </c>
      <c r="S2109" s="7">
        <f t="shared" si="456"/>
        <v>847779.47100012493</v>
      </c>
      <c r="T2109" s="5">
        <f>VLOOKUP($B2109,'Benchmark Data'!$A:$B,2,FALSE)</f>
        <v>10.78</v>
      </c>
      <c r="U2109" s="12">
        <f t="shared" si="465"/>
        <v>-4.6274955320482151E-3</v>
      </c>
      <c r="V2109" s="7">
        <f t="shared" si="466"/>
        <v>3274030277.6028156</v>
      </c>
    </row>
    <row r="2110" spans="1:22" x14ac:dyDescent="0.25">
      <c r="A2110" s="5">
        <f t="shared" si="457"/>
        <v>2009</v>
      </c>
      <c r="B2110" s="6">
        <f t="shared" si="460"/>
        <v>40050</v>
      </c>
      <c r="C2110" s="7">
        <f>MAX(SUMIFS('Filing Data'!$V:$V,'Filing Data'!$D:$D,'Benchmark Value'!$B2110),C2109)</f>
        <v>4895149830.6670656</v>
      </c>
      <c r="D2110" s="7">
        <f>SUMIFS('Filing Data'!$Z:$Z,'Filing Data'!$D:$D,'Benchmark Value'!$B2110)</f>
        <v>0</v>
      </c>
      <c r="E2110" s="16">
        <f t="shared" si="461"/>
        <v>-82841717.675032347</v>
      </c>
      <c r="F2110" s="10">
        <f>SUM(D$11:D2109)</f>
        <v>-222552136.95398432</v>
      </c>
      <c r="G2110" s="10">
        <f t="shared" si="454"/>
        <v>365</v>
      </c>
      <c r="H2110" s="7">
        <f t="shared" si="462"/>
        <v>-226963.61006858177</v>
      </c>
      <c r="I2110" s="16">
        <f>SUMIFS('Filing Data'!$X:$X,'Filing Data'!$D:$D,'Benchmark Value'!$B2110)</f>
        <v>0</v>
      </c>
      <c r="J2110" s="16">
        <f t="shared" si="458"/>
        <v>154676843.22425225</v>
      </c>
      <c r="K2110" s="10">
        <f>SUM(I$11:I2109)</f>
        <v>341353848.0083822</v>
      </c>
      <c r="L2110" s="27">
        <f t="shared" si="455"/>
        <v>365</v>
      </c>
      <c r="M2110" s="7">
        <f t="shared" si="463"/>
        <v>423772.17321712949</v>
      </c>
      <c r="N2110" s="7">
        <f>IF(ISNA(VLOOKUP(B2110,'Distribution Data'!$G:$H,2,FALSE)),0,VLOOKUP(B2110,'Distribution Data'!$G:$H,2,FALSE))</f>
        <v>0</v>
      </c>
      <c r="O2110" s="16">
        <f>IF(ISNA(INDEX($C2109:$C$3618,MATCH(TRUE,INDEX($C2109:$C$3618&lt;&gt;$C2109,0),0))), O2109, INDEX($C2109:$C$3618,MATCH(TRUE,INDEX($C2109:$C$3618&lt;&gt;$C2109,0),0)))</f>
        <v>5194852881.5242329</v>
      </c>
      <c r="P2110" s="16">
        <f t="shared" si="467"/>
        <v>4895149830.6670656</v>
      </c>
      <c r="Q2110" s="27">
        <f t="shared" si="459"/>
        <v>200</v>
      </c>
      <c r="R2110" s="7">
        <f t="shared" si="464"/>
        <v>1498515.2542858361</v>
      </c>
      <c r="S2110" s="7">
        <f t="shared" si="456"/>
        <v>847779.47100012493</v>
      </c>
      <c r="T2110" s="5">
        <f>VLOOKUP($B2110,'Benchmark Data'!$A:$B,2,FALSE)</f>
        <v>10.9</v>
      </c>
      <c r="U2110" s="12">
        <f t="shared" si="465"/>
        <v>1.1070223754247113E-2</v>
      </c>
      <c r="V2110" s="7">
        <f t="shared" si="466"/>
        <v>3311323663.1324749</v>
      </c>
    </row>
    <row r="2111" spans="1:22" x14ac:dyDescent="0.25">
      <c r="A2111" s="5">
        <f t="shared" si="457"/>
        <v>2009</v>
      </c>
      <c r="B2111" s="6">
        <f t="shared" si="460"/>
        <v>40051</v>
      </c>
      <c r="C2111" s="7">
        <f>MAX(SUMIFS('Filing Data'!$V:$V,'Filing Data'!$D:$D,'Benchmark Value'!$B2111),C2110)</f>
        <v>4895149830.6670656</v>
      </c>
      <c r="D2111" s="7">
        <f>SUMIFS('Filing Data'!$Z:$Z,'Filing Data'!$D:$D,'Benchmark Value'!$B2111)</f>
        <v>0</v>
      </c>
      <c r="E2111" s="16">
        <f t="shared" si="461"/>
        <v>-82841717.675032347</v>
      </c>
      <c r="F2111" s="10">
        <f>SUM(D$11:D2110)</f>
        <v>-222552136.95398432</v>
      </c>
      <c r="G2111" s="10">
        <f t="shared" si="454"/>
        <v>365</v>
      </c>
      <c r="H2111" s="7">
        <f t="shared" si="462"/>
        <v>-226963.61006858177</v>
      </c>
      <c r="I2111" s="16">
        <f>SUMIFS('Filing Data'!$X:$X,'Filing Data'!$D:$D,'Benchmark Value'!$B2111)</f>
        <v>0</v>
      </c>
      <c r="J2111" s="16">
        <f t="shared" si="458"/>
        <v>154676843.22425225</v>
      </c>
      <c r="K2111" s="10">
        <f>SUM(I$11:I2110)</f>
        <v>341353848.0083822</v>
      </c>
      <c r="L2111" s="27">
        <f t="shared" si="455"/>
        <v>365</v>
      </c>
      <c r="M2111" s="7">
        <f t="shared" si="463"/>
        <v>423772.17321712949</v>
      </c>
      <c r="N2111" s="7">
        <f>IF(ISNA(VLOOKUP(B2111,'Distribution Data'!$G:$H,2,FALSE)),0,VLOOKUP(B2111,'Distribution Data'!$G:$H,2,FALSE))</f>
        <v>0</v>
      </c>
      <c r="O2111" s="16">
        <f>IF(ISNA(INDEX($C2110:$C$3618,MATCH(TRUE,INDEX($C2110:$C$3618&lt;&gt;$C2110,0),0))), O2110, INDEX($C2110:$C$3618,MATCH(TRUE,INDEX($C2110:$C$3618&lt;&gt;$C2110,0),0)))</f>
        <v>5194852881.5242329</v>
      </c>
      <c r="P2111" s="16">
        <f t="shared" si="467"/>
        <v>4895149830.6670656</v>
      </c>
      <c r="Q2111" s="27">
        <f t="shared" si="459"/>
        <v>200</v>
      </c>
      <c r="R2111" s="7">
        <f t="shared" si="464"/>
        <v>1498515.2542858361</v>
      </c>
      <c r="S2111" s="7">
        <f t="shared" si="456"/>
        <v>847779.47100012493</v>
      </c>
      <c r="T2111" s="5">
        <f>VLOOKUP($B2111,'Benchmark Data'!$A:$B,2,FALSE)</f>
        <v>10.95</v>
      </c>
      <c r="U2111" s="12">
        <f t="shared" si="465"/>
        <v>4.5766670274116732E-3</v>
      </c>
      <c r="V2111" s="7">
        <f t="shared" si="466"/>
        <v>3327361000.6912384</v>
      </c>
    </row>
    <row r="2112" spans="1:22" x14ac:dyDescent="0.25">
      <c r="A2112" s="5">
        <f t="shared" si="457"/>
        <v>2009</v>
      </c>
      <c r="B2112" s="6">
        <f t="shared" si="460"/>
        <v>40052</v>
      </c>
      <c r="C2112" s="7">
        <f>MAX(SUMIFS('Filing Data'!$V:$V,'Filing Data'!$D:$D,'Benchmark Value'!$B2112),C2111)</f>
        <v>4895149830.6670656</v>
      </c>
      <c r="D2112" s="7">
        <f>SUMIFS('Filing Data'!$Z:$Z,'Filing Data'!$D:$D,'Benchmark Value'!$B2112)</f>
        <v>0</v>
      </c>
      <c r="E2112" s="16">
        <f t="shared" si="461"/>
        <v>-82841717.675032347</v>
      </c>
      <c r="F2112" s="10">
        <f>SUM(D$11:D2111)</f>
        <v>-222552136.95398432</v>
      </c>
      <c r="G2112" s="10">
        <f t="shared" si="454"/>
        <v>365</v>
      </c>
      <c r="H2112" s="7">
        <f t="shared" si="462"/>
        <v>-226963.61006858177</v>
      </c>
      <c r="I2112" s="16">
        <f>SUMIFS('Filing Data'!$X:$X,'Filing Data'!$D:$D,'Benchmark Value'!$B2112)</f>
        <v>0</v>
      </c>
      <c r="J2112" s="16">
        <f t="shared" si="458"/>
        <v>154676843.22425225</v>
      </c>
      <c r="K2112" s="10">
        <f>SUM(I$11:I2111)</f>
        <v>341353848.0083822</v>
      </c>
      <c r="L2112" s="27">
        <f t="shared" si="455"/>
        <v>365</v>
      </c>
      <c r="M2112" s="7">
        <f t="shared" si="463"/>
        <v>423772.17321712949</v>
      </c>
      <c r="N2112" s="7">
        <f>IF(ISNA(VLOOKUP(B2112,'Distribution Data'!$G:$H,2,FALSE)),0,VLOOKUP(B2112,'Distribution Data'!$G:$H,2,FALSE))</f>
        <v>0</v>
      </c>
      <c r="O2112" s="16">
        <f>IF(ISNA(INDEX($C2111:$C$3618,MATCH(TRUE,INDEX($C2111:$C$3618&lt;&gt;$C2111,0),0))), O2111, INDEX($C2111:$C$3618,MATCH(TRUE,INDEX($C2111:$C$3618&lt;&gt;$C2111,0),0)))</f>
        <v>5194852881.5242329</v>
      </c>
      <c r="P2112" s="16">
        <f t="shared" si="467"/>
        <v>4895149830.6670656</v>
      </c>
      <c r="Q2112" s="27">
        <f t="shared" si="459"/>
        <v>200</v>
      </c>
      <c r="R2112" s="7">
        <f t="shared" si="464"/>
        <v>1498515.2542858361</v>
      </c>
      <c r="S2112" s="7">
        <f t="shared" si="456"/>
        <v>847779.47100012493</v>
      </c>
      <c r="T2112" s="5">
        <f>VLOOKUP($B2112,'Benchmark Data'!$A:$B,2,FALSE)</f>
        <v>11.06</v>
      </c>
      <c r="U2112" s="12">
        <f t="shared" si="465"/>
        <v>9.9955398316790567E-3</v>
      </c>
      <c r="V2112" s="7">
        <f t="shared" si="466"/>
        <v>3361634324.4614205</v>
      </c>
    </row>
    <row r="2113" spans="1:22" x14ac:dyDescent="0.25">
      <c r="A2113" s="5">
        <f t="shared" si="457"/>
        <v>2009</v>
      </c>
      <c r="B2113" s="6">
        <f t="shared" si="460"/>
        <v>40053</v>
      </c>
      <c r="C2113" s="7">
        <f>MAX(SUMIFS('Filing Data'!$V:$V,'Filing Data'!$D:$D,'Benchmark Value'!$B2113),C2112)</f>
        <v>4895149830.6670656</v>
      </c>
      <c r="D2113" s="7">
        <f>SUMIFS('Filing Data'!$Z:$Z,'Filing Data'!$D:$D,'Benchmark Value'!$B2113)</f>
        <v>0</v>
      </c>
      <c r="E2113" s="16">
        <f t="shared" si="461"/>
        <v>-82841717.675032347</v>
      </c>
      <c r="F2113" s="10">
        <f>SUM(D$11:D2112)</f>
        <v>-222552136.95398432</v>
      </c>
      <c r="G2113" s="10">
        <f t="shared" si="454"/>
        <v>365</v>
      </c>
      <c r="H2113" s="7">
        <f t="shared" si="462"/>
        <v>-226963.61006858177</v>
      </c>
      <c r="I2113" s="16">
        <f>SUMIFS('Filing Data'!$X:$X,'Filing Data'!$D:$D,'Benchmark Value'!$B2113)</f>
        <v>0</v>
      </c>
      <c r="J2113" s="16">
        <f t="shared" si="458"/>
        <v>154676843.22425225</v>
      </c>
      <c r="K2113" s="10">
        <f>SUM(I$11:I2112)</f>
        <v>341353848.0083822</v>
      </c>
      <c r="L2113" s="27">
        <f t="shared" si="455"/>
        <v>365</v>
      </c>
      <c r="M2113" s="7">
        <f t="shared" si="463"/>
        <v>423772.17321712949</v>
      </c>
      <c r="N2113" s="7">
        <f>IF(ISNA(VLOOKUP(B2113,'Distribution Data'!$G:$H,2,FALSE)),0,VLOOKUP(B2113,'Distribution Data'!$G:$H,2,FALSE))</f>
        <v>0</v>
      </c>
      <c r="O2113" s="16">
        <f>IF(ISNA(INDEX($C2112:$C$3618,MATCH(TRUE,INDEX($C2112:$C$3618&lt;&gt;$C2112,0),0))), O2112, INDEX($C2112:$C$3618,MATCH(TRUE,INDEX($C2112:$C$3618&lt;&gt;$C2112,0),0)))</f>
        <v>5194852881.5242329</v>
      </c>
      <c r="P2113" s="16">
        <f t="shared" si="467"/>
        <v>4895149830.6670656</v>
      </c>
      <c r="Q2113" s="27">
        <f t="shared" si="459"/>
        <v>200</v>
      </c>
      <c r="R2113" s="7">
        <f t="shared" si="464"/>
        <v>1498515.2542858361</v>
      </c>
      <c r="S2113" s="7">
        <f t="shared" si="456"/>
        <v>847779.47100012493</v>
      </c>
      <c r="T2113" s="5">
        <f>VLOOKUP($B2113,'Benchmark Data'!$A:$B,2,FALSE)</f>
        <v>11.14</v>
      </c>
      <c r="U2113" s="12">
        <f t="shared" si="465"/>
        <v>7.2072384049491666E-3</v>
      </c>
      <c r="V2113" s="7">
        <f t="shared" si="466"/>
        <v>3386797722.9158669</v>
      </c>
    </row>
    <row r="2114" spans="1:22" x14ac:dyDescent="0.25">
      <c r="A2114" s="5">
        <f t="shared" si="457"/>
        <v>2009</v>
      </c>
      <c r="B2114" s="6">
        <f t="shared" si="460"/>
        <v>40054</v>
      </c>
      <c r="C2114" s="7">
        <f>MAX(SUMIFS('Filing Data'!$V:$V,'Filing Data'!$D:$D,'Benchmark Value'!$B2114),C2113)</f>
        <v>4895149830.6670656</v>
      </c>
      <c r="D2114" s="7">
        <f>SUMIFS('Filing Data'!$Z:$Z,'Filing Data'!$D:$D,'Benchmark Value'!$B2114)</f>
        <v>0</v>
      </c>
      <c r="E2114" s="16">
        <f t="shared" si="461"/>
        <v>-82841717.675032347</v>
      </c>
      <c r="F2114" s="10">
        <f>SUM(D$11:D2113)</f>
        <v>-222552136.95398432</v>
      </c>
      <c r="G2114" s="10">
        <f t="shared" si="454"/>
        <v>365</v>
      </c>
      <c r="H2114" s="7">
        <f t="shared" si="462"/>
        <v>-226963.61006858177</v>
      </c>
      <c r="I2114" s="16">
        <f>SUMIFS('Filing Data'!$X:$X,'Filing Data'!$D:$D,'Benchmark Value'!$B2114)</f>
        <v>0</v>
      </c>
      <c r="J2114" s="16">
        <f t="shared" si="458"/>
        <v>154676843.22425225</v>
      </c>
      <c r="K2114" s="10">
        <f>SUM(I$11:I2113)</f>
        <v>341353848.0083822</v>
      </c>
      <c r="L2114" s="27">
        <f t="shared" si="455"/>
        <v>365</v>
      </c>
      <c r="M2114" s="7">
        <f t="shared" si="463"/>
        <v>423772.17321712949</v>
      </c>
      <c r="N2114" s="7">
        <f>IF(ISNA(VLOOKUP(B2114,'Distribution Data'!$G:$H,2,FALSE)),0,VLOOKUP(B2114,'Distribution Data'!$G:$H,2,FALSE))</f>
        <v>0</v>
      </c>
      <c r="O2114" s="16">
        <f>IF(ISNA(INDEX($C2113:$C$3618,MATCH(TRUE,INDEX($C2113:$C$3618&lt;&gt;$C2113,0),0))), O2113, INDEX($C2113:$C$3618,MATCH(TRUE,INDEX($C2113:$C$3618&lt;&gt;$C2113,0),0)))</f>
        <v>5194852881.5242329</v>
      </c>
      <c r="P2114" s="16">
        <f t="shared" si="467"/>
        <v>4895149830.6670656</v>
      </c>
      <c r="Q2114" s="27">
        <f t="shared" si="459"/>
        <v>200</v>
      </c>
      <c r="R2114" s="7">
        <f t="shared" si="464"/>
        <v>1498515.2542858361</v>
      </c>
      <c r="S2114" s="7">
        <f t="shared" si="456"/>
        <v>847779.47100012493</v>
      </c>
      <c r="T2114" s="5">
        <f>VLOOKUP($B2114,'Benchmark Data'!$A:$B,2,FALSE)</f>
        <v>11.14</v>
      </c>
      <c r="U2114" s="12">
        <f t="shared" si="465"/>
        <v>0</v>
      </c>
      <c r="V2114" s="7">
        <f t="shared" si="466"/>
        <v>3387645502.386867</v>
      </c>
    </row>
    <row r="2115" spans="1:22" x14ac:dyDescent="0.25">
      <c r="A2115" s="5">
        <f t="shared" si="457"/>
        <v>2009</v>
      </c>
      <c r="B2115" s="6">
        <f t="shared" si="460"/>
        <v>40055</v>
      </c>
      <c r="C2115" s="7">
        <f>MAX(SUMIFS('Filing Data'!$V:$V,'Filing Data'!$D:$D,'Benchmark Value'!$B2115),C2114)</f>
        <v>4895149830.6670656</v>
      </c>
      <c r="D2115" s="7">
        <f>SUMIFS('Filing Data'!$Z:$Z,'Filing Data'!$D:$D,'Benchmark Value'!$B2115)</f>
        <v>0</v>
      </c>
      <c r="E2115" s="16">
        <f t="shared" si="461"/>
        <v>-82841717.675032347</v>
      </c>
      <c r="F2115" s="10">
        <f>SUM(D$11:D2114)</f>
        <v>-222552136.95398432</v>
      </c>
      <c r="G2115" s="10">
        <f t="shared" si="454"/>
        <v>365</v>
      </c>
      <c r="H2115" s="7">
        <f t="shared" si="462"/>
        <v>-226963.61006858177</v>
      </c>
      <c r="I2115" s="16">
        <f>SUMIFS('Filing Data'!$X:$X,'Filing Data'!$D:$D,'Benchmark Value'!$B2115)</f>
        <v>0</v>
      </c>
      <c r="J2115" s="16">
        <f t="shared" si="458"/>
        <v>154676843.22425225</v>
      </c>
      <c r="K2115" s="10">
        <f>SUM(I$11:I2114)</f>
        <v>341353848.0083822</v>
      </c>
      <c r="L2115" s="27">
        <f t="shared" si="455"/>
        <v>365</v>
      </c>
      <c r="M2115" s="7">
        <f t="shared" si="463"/>
        <v>423772.17321712949</v>
      </c>
      <c r="N2115" s="7">
        <f>IF(ISNA(VLOOKUP(B2115,'Distribution Data'!$G:$H,2,FALSE)),0,VLOOKUP(B2115,'Distribution Data'!$G:$H,2,FALSE))</f>
        <v>0</v>
      </c>
      <c r="O2115" s="16">
        <f>IF(ISNA(INDEX($C2114:$C$3618,MATCH(TRUE,INDEX($C2114:$C$3618&lt;&gt;$C2114,0),0))), O2114, INDEX($C2114:$C$3618,MATCH(TRUE,INDEX($C2114:$C$3618&lt;&gt;$C2114,0),0)))</f>
        <v>5194852881.5242329</v>
      </c>
      <c r="P2115" s="16">
        <f t="shared" si="467"/>
        <v>4895149830.6670656</v>
      </c>
      <c r="Q2115" s="27">
        <f t="shared" si="459"/>
        <v>200</v>
      </c>
      <c r="R2115" s="7">
        <f t="shared" si="464"/>
        <v>1498515.2542858361</v>
      </c>
      <c r="S2115" s="7">
        <f t="shared" si="456"/>
        <v>847779.47100012493</v>
      </c>
      <c r="T2115" s="5">
        <f>VLOOKUP($B2115,'Benchmark Data'!$A:$B,2,FALSE)</f>
        <v>11.14</v>
      </c>
      <c r="U2115" s="12">
        <f t="shared" si="465"/>
        <v>0</v>
      </c>
      <c r="V2115" s="7">
        <f t="shared" si="466"/>
        <v>3388493281.8578672</v>
      </c>
    </row>
    <row r="2116" spans="1:22" x14ac:dyDescent="0.25">
      <c r="A2116" s="5">
        <f t="shared" si="457"/>
        <v>2009</v>
      </c>
      <c r="B2116" s="6">
        <f t="shared" si="460"/>
        <v>40056</v>
      </c>
      <c r="C2116" s="7">
        <f>MAX(SUMIFS('Filing Data'!$V:$V,'Filing Data'!$D:$D,'Benchmark Value'!$B2116),C2115)</f>
        <v>4895149830.6670656</v>
      </c>
      <c r="D2116" s="7">
        <f>SUMIFS('Filing Data'!$Z:$Z,'Filing Data'!$D:$D,'Benchmark Value'!$B2116)</f>
        <v>0</v>
      </c>
      <c r="E2116" s="16">
        <f t="shared" si="461"/>
        <v>-82841717.675032347</v>
      </c>
      <c r="F2116" s="10">
        <f>SUM(D$11:D2115)</f>
        <v>-222552136.95398432</v>
      </c>
      <c r="G2116" s="10">
        <f t="shared" si="454"/>
        <v>365</v>
      </c>
      <c r="H2116" s="7">
        <f t="shared" si="462"/>
        <v>-226963.61006858177</v>
      </c>
      <c r="I2116" s="16">
        <f>SUMIFS('Filing Data'!$X:$X,'Filing Data'!$D:$D,'Benchmark Value'!$B2116)</f>
        <v>0</v>
      </c>
      <c r="J2116" s="16">
        <f t="shared" si="458"/>
        <v>154676843.22425225</v>
      </c>
      <c r="K2116" s="10">
        <f>SUM(I$11:I2115)</f>
        <v>341353848.0083822</v>
      </c>
      <c r="L2116" s="27">
        <f t="shared" si="455"/>
        <v>365</v>
      </c>
      <c r="M2116" s="7">
        <f t="shared" si="463"/>
        <v>423772.17321712949</v>
      </c>
      <c r="N2116" s="7">
        <f>IF(ISNA(VLOOKUP(B2116,'Distribution Data'!$G:$H,2,FALSE)),0,VLOOKUP(B2116,'Distribution Data'!$G:$H,2,FALSE))</f>
        <v>0</v>
      </c>
      <c r="O2116" s="16">
        <f>IF(ISNA(INDEX($C2115:$C$3618,MATCH(TRUE,INDEX($C2115:$C$3618&lt;&gt;$C2115,0),0))), O2115, INDEX($C2115:$C$3618,MATCH(TRUE,INDEX($C2115:$C$3618&lt;&gt;$C2115,0),0)))</f>
        <v>5194852881.5242329</v>
      </c>
      <c r="P2116" s="16">
        <f t="shared" si="467"/>
        <v>4895149830.6670656</v>
      </c>
      <c r="Q2116" s="27">
        <f t="shared" si="459"/>
        <v>200</v>
      </c>
      <c r="R2116" s="7">
        <f t="shared" si="464"/>
        <v>1498515.2542858361</v>
      </c>
      <c r="S2116" s="7">
        <f t="shared" si="456"/>
        <v>847779.47100012493</v>
      </c>
      <c r="T2116" s="5">
        <f>VLOOKUP($B2116,'Benchmark Data'!$A:$B,2,FALSE)</f>
        <v>10.97</v>
      </c>
      <c r="U2116" s="12">
        <f t="shared" si="465"/>
        <v>-1.5377960211999064E-2</v>
      </c>
      <c r="V2116" s="7">
        <f t="shared" si="466"/>
        <v>3337631558.8229575</v>
      </c>
    </row>
    <row r="2117" spans="1:22" x14ac:dyDescent="0.25">
      <c r="A2117" s="5">
        <f t="shared" si="457"/>
        <v>2009</v>
      </c>
      <c r="B2117" s="6">
        <f t="shared" si="460"/>
        <v>40057</v>
      </c>
      <c r="C2117" s="7">
        <f>MAX(SUMIFS('Filing Data'!$V:$V,'Filing Data'!$D:$D,'Benchmark Value'!$B2117),C2116)</f>
        <v>4895149830.6670656</v>
      </c>
      <c r="D2117" s="7">
        <f>SUMIFS('Filing Data'!$Z:$Z,'Filing Data'!$D:$D,'Benchmark Value'!$B2117)</f>
        <v>0</v>
      </c>
      <c r="E2117" s="16">
        <f t="shared" si="461"/>
        <v>-82841717.675032347</v>
      </c>
      <c r="F2117" s="10">
        <f>SUM(D$11:D2116)</f>
        <v>-222552136.95398432</v>
      </c>
      <c r="G2117" s="10">
        <f t="shared" si="454"/>
        <v>365</v>
      </c>
      <c r="H2117" s="7">
        <f t="shared" si="462"/>
        <v>-226963.61006858177</v>
      </c>
      <c r="I2117" s="16">
        <f>SUMIFS('Filing Data'!$X:$X,'Filing Data'!$D:$D,'Benchmark Value'!$B2117)</f>
        <v>0</v>
      </c>
      <c r="J2117" s="16">
        <f t="shared" si="458"/>
        <v>154676843.22425225</v>
      </c>
      <c r="K2117" s="10">
        <f>SUM(I$11:I2116)</f>
        <v>341353848.0083822</v>
      </c>
      <c r="L2117" s="27">
        <f t="shared" si="455"/>
        <v>365</v>
      </c>
      <c r="M2117" s="7">
        <f t="shared" si="463"/>
        <v>423772.17321712949</v>
      </c>
      <c r="N2117" s="7">
        <f>IF(ISNA(VLOOKUP(B2117,'Distribution Data'!$G:$H,2,FALSE)),0,VLOOKUP(B2117,'Distribution Data'!$G:$H,2,FALSE))</f>
        <v>0</v>
      </c>
      <c r="O2117" s="16">
        <f>IF(ISNA(INDEX($C2116:$C$3618,MATCH(TRUE,INDEX($C2116:$C$3618&lt;&gt;$C2116,0),0))), O2116, INDEX($C2116:$C$3618,MATCH(TRUE,INDEX($C2116:$C$3618&lt;&gt;$C2116,0),0)))</f>
        <v>5194852881.5242329</v>
      </c>
      <c r="P2117" s="16">
        <f t="shared" si="467"/>
        <v>4895149830.6670656</v>
      </c>
      <c r="Q2117" s="27">
        <f t="shared" si="459"/>
        <v>200</v>
      </c>
      <c r="R2117" s="7">
        <f t="shared" si="464"/>
        <v>1498515.2542858361</v>
      </c>
      <c r="S2117" s="7">
        <f t="shared" si="456"/>
        <v>847779.47100012493</v>
      </c>
      <c r="T2117" s="5">
        <f>VLOOKUP($B2117,'Benchmark Data'!$A:$B,2,FALSE)</f>
        <v>10.39</v>
      </c>
      <c r="U2117" s="12">
        <f t="shared" si="465"/>
        <v>-5.4320469176002868E-2</v>
      </c>
      <c r="V2117" s="7">
        <f t="shared" si="466"/>
        <v>3162013859.340693</v>
      </c>
    </row>
    <row r="2118" spans="1:22" x14ac:dyDescent="0.25">
      <c r="A2118" s="5">
        <f t="shared" si="457"/>
        <v>2009</v>
      </c>
      <c r="B2118" s="6">
        <f t="shared" si="460"/>
        <v>40058</v>
      </c>
      <c r="C2118" s="7">
        <f>MAX(SUMIFS('Filing Data'!$V:$V,'Filing Data'!$D:$D,'Benchmark Value'!$B2118),C2117)</f>
        <v>4895149830.6670656</v>
      </c>
      <c r="D2118" s="7">
        <f>SUMIFS('Filing Data'!$Z:$Z,'Filing Data'!$D:$D,'Benchmark Value'!$B2118)</f>
        <v>0</v>
      </c>
      <c r="E2118" s="16">
        <f t="shared" si="461"/>
        <v>-82841717.675032347</v>
      </c>
      <c r="F2118" s="10">
        <f>SUM(D$11:D2117)</f>
        <v>-222552136.95398432</v>
      </c>
      <c r="G2118" s="10">
        <f t="shared" si="454"/>
        <v>365</v>
      </c>
      <c r="H2118" s="7">
        <f t="shared" si="462"/>
        <v>-226963.61006858177</v>
      </c>
      <c r="I2118" s="16">
        <f>SUMIFS('Filing Data'!$X:$X,'Filing Data'!$D:$D,'Benchmark Value'!$B2118)</f>
        <v>0</v>
      </c>
      <c r="J2118" s="16">
        <f t="shared" si="458"/>
        <v>154676843.22425225</v>
      </c>
      <c r="K2118" s="10">
        <f>SUM(I$11:I2117)</f>
        <v>341353848.0083822</v>
      </c>
      <c r="L2118" s="27">
        <f t="shared" si="455"/>
        <v>365</v>
      </c>
      <c r="M2118" s="7">
        <f t="shared" si="463"/>
        <v>423772.17321712949</v>
      </c>
      <c r="N2118" s="7">
        <f>IF(ISNA(VLOOKUP(B2118,'Distribution Data'!$G:$H,2,FALSE)),0,VLOOKUP(B2118,'Distribution Data'!$G:$H,2,FALSE))</f>
        <v>0</v>
      </c>
      <c r="O2118" s="16">
        <f>IF(ISNA(INDEX($C2117:$C$3618,MATCH(TRUE,INDEX($C2117:$C$3618&lt;&gt;$C2117,0),0))), O2117, INDEX($C2117:$C$3618,MATCH(TRUE,INDEX($C2117:$C$3618&lt;&gt;$C2117,0),0)))</f>
        <v>5194852881.5242329</v>
      </c>
      <c r="P2118" s="16">
        <f t="shared" si="467"/>
        <v>4895149830.6670656</v>
      </c>
      <c r="Q2118" s="27">
        <f t="shared" si="459"/>
        <v>200</v>
      </c>
      <c r="R2118" s="7">
        <f t="shared" si="464"/>
        <v>1498515.2542858361</v>
      </c>
      <c r="S2118" s="7">
        <f t="shared" si="456"/>
        <v>847779.47100012493</v>
      </c>
      <c r="T2118" s="5">
        <f>VLOOKUP($B2118,'Benchmark Data'!$A:$B,2,FALSE)</f>
        <v>10.19</v>
      </c>
      <c r="U2118" s="12">
        <f t="shared" si="465"/>
        <v>-1.9436957876502733E-2</v>
      </c>
      <c r="V2118" s="7">
        <f t="shared" si="466"/>
        <v>3101995154.5125456</v>
      </c>
    </row>
    <row r="2119" spans="1:22" x14ac:dyDescent="0.25">
      <c r="A2119" s="5">
        <f t="shared" si="457"/>
        <v>2009</v>
      </c>
      <c r="B2119" s="6">
        <f t="shared" si="460"/>
        <v>40059</v>
      </c>
      <c r="C2119" s="7">
        <f>MAX(SUMIFS('Filing Data'!$V:$V,'Filing Data'!$D:$D,'Benchmark Value'!$B2119),C2118)</f>
        <v>4895149830.6670656</v>
      </c>
      <c r="D2119" s="7">
        <f>SUMIFS('Filing Data'!$Z:$Z,'Filing Data'!$D:$D,'Benchmark Value'!$B2119)</f>
        <v>0</v>
      </c>
      <c r="E2119" s="16">
        <f t="shared" si="461"/>
        <v>-82841717.675032347</v>
      </c>
      <c r="F2119" s="10">
        <f>SUM(D$11:D2118)</f>
        <v>-222552136.95398432</v>
      </c>
      <c r="G2119" s="10">
        <f t="shared" si="454"/>
        <v>365</v>
      </c>
      <c r="H2119" s="7">
        <f t="shared" si="462"/>
        <v>-226963.61006858177</v>
      </c>
      <c r="I2119" s="16">
        <f>SUMIFS('Filing Data'!$X:$X,'Filing Data'!$D:$D,'Benchmark Value'!$B2119)</f>
        <v>0</v>
      </c>
      <c r="J2119" s="16">
        <f t="shared" si="458"/>
        <v>154676843.22425225</v>
      </c>
      <c r="K2119" s="10">
        <f>SUM(I$11:I2118)</f>
        <v>341353848.0083822</v>
      </c>
      <c r="L2119" s="27">
        <f t="shared" si="455"/>
        <v>365</v>
      </c>
      <c r="M2119" s="7">
        <f t="shared" si="463"/>
        <v>423772.17321712949</v>
      </c>
      <c r="N2119" s="7">
        <f>IF(ISNA(VLOOKUP(B2119,'Distribution Data'!$G:$H,2,FALSE)),0,VLOOKUP(B2119,'Distribution Data'!$G:$H,2,FALSE))</f>
        <v>0</v>
      </c>
      <c r="O2119" s="16">
        <f>IF(ISNA(INDEX($C2118:$C$3618,MATCH(TRUE,INDEX($C2118:$C$3618&lt;&gt;$C2118,0),0))), O2118, INDEX($C2118:$C$3618,MATCH(TRUE,INDEX($C2118:$C$3618&lt;&gt;$C2118,0),0)))</f>
        <v>5194852881.5242329</v>
      </c>
      <c r="P2119" s="16">
        <f t="shared" si="467"/>
        <v>4895149830.6670656</v>
      </c>
      <c r="Q2119" s="27">
        <f t="shared" si="459"/>
        <v>200</v>
      </c>
      <c r="R2119" s="7">
        <f t="shared" si="464"/>
        <v>1498515.2542858361</v>
      </c>
      <c r="S2119" s="7">
        <f t="shared" si="456"/>
        <v>847779.47100012493</v>
      </c>
      <c r="T2119" s="5">
        <f>VLOOKUP($B2119,'Benchmark Data'!$A:$B,2,FALSE)</f>
        <v>10.37</v>
      </c>
      <c r="U2119" s="12">
        <f t="shared" si="465"/>
        <v>1.7510175006802558E-2</v>
      </c>
      <c r="V2119" s="7">
        <f t="shared" si="466"/>
        <v>3157637745.3488312</v>
      </c>
    </row>
    <row r="2120" spans="1:22" x14ac:dyDescent="0.25">
      <c r="A2120" s="5">
        <f t="shared" si="457"/>
        <v>2009</v>
      </c>
      <c r="B2120" s="6">
        <f t="shared" si="460"/>
        <v>40060</v>
      </c>
      <c r="C2120" s="7">
        <f>MAX(SUMIFS('Filing Data'!$V:$V,'Filing Data'!$D:$D,'Benchmark Value'!$B2120),C2119)</f>
        <v>4895149830.6670656</v>
      </c>
      <c r="D2120" s="7">
        <f>SUMIFS('Filing Data'!$Z:$Z,'Filing Data'!$D:$D,'Benchmark Value'!$B2120)</f>
        <v>0</v>
      </c>
      <c r="E2120" s="16">
        <f t="shared" si="461"/>
        <v>-82841717.675032347</v>
      </c>
      <c r="F2120" s="10">
        <f>SUM(D$11:D2119)</f>
        <v>-222552136.95398432</v>
      </c>
      <c r="G2120" s="10">
        <f t="shared" si="454"/>
        <v>365</v>
      </c>
      <c r="H2120" s="7">
        <f t="shared" si="462"/>
        <v>-226963.61006858177</v>
      </c>
      <c r="I2120" s="16">
        <f>SUMIFS('Filing Data'!$X:$X,'Filing Data'!$D:$D,'Benchmark Value'!$B2120)</f>
        <v>0</v>
      </c>
      <c r="J2120" s="16">
        <f t="shared" si="458"/>
        <v>154676843.22425225</v>
      </c>
      <c r="K2120" s="10">
        <f>SUM(I$11:I2119)</f>
        <v>341353848.0083822</v>
      </c>
      <c r="L2120" s="27">
        <f t="shared" si="455"/>
        <v>365</v>
      </c>
      <c r="M2120" s="7">
        <f t="shared" si="463"/>
        <v>423772.17321712949</v>
      </c>
      <c r="N2120" s="7">
        <f>IF(ISNA(VLOOKUP(B2120,'Distribution Data'!$G:$H,2,FALSE)),0,VLOOKUP(B2120,'Distribution Data'!$G:$H,2,FALSE))</f>
        <v>0</v>
      </c>
      <c r="O2120" s="16">
        <f>IF(ISNA(INDEX($C2119:$C$3618,MATCH(TRUE,INDEX($C2119:$C$3618&lt;&gt;$C2119,0),0))), O2119, INDEX($C2119:$C$3618,MATCH(TRUE,INDEX($C2119:$C$3618&lt;&gt;$C2119,0),0)))</f>
        <v>5194852881.5242329</v>
      </c>
      <c r="P2120" s="16">
        <f t="shared" si="467"/>
        <v>4895149830.6670656</v>
      </c>
      <c r="Q2120" s="27">
        <f t="shared" si="459"/>
        <v>200</v>
      </c>
      <c r="R2120" s="7">
        <f t="shared" si="464"/>
        <v>1498515.2542858361</v>
      </c>
      <c r="S2120" s="7">
        <f t="shared" si="456"/>
        <v>847779.47100012493</v>
      </c>
      <c r="T2120" s="5">
        <f>VLOOKUP($B2120,'Benchmark Data'!$A:$B,2,FALSE)</f>
        <v>10.49</v>
      </c>
      <c r="U2120" s="12">
        <f t="shared" si="465"/>
        <v>1.1505400166769885E-2</v>
      </c>
      <c r="V2120" s="7">
        <f t="shared" si="466"/>
        <v>3195025209.4333186</v>
      </c>
    </row>
    <row r="2121" spans="1:22" x14ac:dyDescent="0.25">
      <c r="A2121" s="5">
        <f t="shared" si="457"/>
        <v>2009</v>
      </c>
      <c r="B2121" s="6">
        <f t="shared" si="460"/>
        <v>40061</v>
      </c>
      <c r="C2121" s="7">
        <f>MAX(SUMIFS('Filing Data'!$V:$V,'Filing Data'!$D:$D,'Benchmark Value'!$B2121),C2120)</f>
        <v>4895149830.6670656</v>
      </c>
      <c r="D2121" s="7">
        <f>SUMIFS('Filing Data'!$Z:$Z,'Filing Data'!$D:$D,'Benchmark Value'!$B2121)</f>
        <v>0</v>
      </c>
      <c r="E2121" s="16">
        <f t="shared" si="461"/>
        <v>-82841717.675032347</v>
      </c>
      <c r="F2121" s="10">
        <f>SUM(D$11:D2120)</f>
        <v>-222552136.95398432</v>
      </c>
      <c r="G2121" s="10">
        <f t="shared" si="454"/>
        <v>365</v>
      </c>
      <c r="H2121" s="7">
        <f t="shared" si="462"/>
        <v>-226963.61006858177</v>
      </c>
      <c r="I2121" s="16">
        <f>SUMIFS('Filing Data'!$X:$X,'Filing Data'!$D:$D,'Benchmark Value'!$B2121)</f>
        <v>0</v>
      </c>
      <c r="J2121" s="16">
        <f t="shared" si="458"/>
        <v>154676843.22425225</v>
      </c>
      <c r="K2121" s="10">
        <f>SUM(I$11:I2120)</f>
        <v>341353848.0083822</v>
      </c>
      <c r="L2121" s="27">
        <f t="shared" si="455"/>
        <v>365</v>
      </c>
      <c r="M2121" s="7">
        <f t="shared" si="463"/>
        <v>423772.17321712949</v>
      </c>
      <c r="N2121" s="7">
        <f>IF(ISNA(VLOOKUP(B2121,'Distribution Data'!$G:$H,2,FALSE)),0,VLOOKUP(B2121,'Distribution Data'!$G:$H,2,FALSE))</f>
        <v>0</v>
      </c>
      <c r="O2121" s="16">
        <f>IF(ISNA(INDEX($C2120:$C$3618,MATCH(TRUE,INDEX($C2120:$C$3618&lt;&gt;$C2120,0),0))), O2120, INDEX($C2120:$C$3618,MATCH(TRUE,INDEX($C2120:$C$3618&lt;&gt;$C2120,0),0)))</f>
        <v>5194852881.5242329</v>
      </c>
      <c r="P2121" s="16">
        <f t="shared" si="467"/>
        <v>4895149830.6670656</v>
      </c>
      <c r="Q2121" s="27">
        <f t="shared" si="459"/>
        <v>200</v>
      </c>
      <c r="R2121" s="7">
        <f t="shared" si="464"/>
        <v>1498515.2542858361</v>
      </c>
      <c r="S2121" s="7">
        <f t="shared" si="456"/>
        <v>847779.47100012493</v>
      </c>
      <c r="T2121" s="5">
        <f>VLOOKUP($B2121,'Benchmark Data'!$A:$B,2,FALSE)</f>
        <v>10.49</v>
      </c>
      <c r="U2121" s="12">
        <f t="shared" si="465"/>
        <v>0</v>
      </c>
      <c r="V2121" s="7">
        <f t="shared" si="466"/>
        <v>3195872988.9043188</v>
      </c>
    </row>
    <row r="2122" spans="1:22" x14ac:dyDescent="0.25">
      <c r="A2122" s="5">
        <f t="shared" si="457"/>
        <v>2009</v>
      </c>
      <c r="B2122" s="6">
        <f t="shared" si="460"/>
        <v>40062</v>
      </c>
      <c r="C2122" s="7">
        <f>MAX(SUMIFS('Filing Data'!$V:$V,'Filing Data'!$D:$D,'Benchmark Value'!$B2122),C2121)</f>
        <v>4895149830.6670656</v>
      </c>
      <c r="D2122" s="7">
        <f>SUMIFS('Filing Data'!$Z:$Z,'Filing Data'!$D:$D,'Benchmark Value'!$B2122)</f>
        <v>0</v>
      </c>
      <c r="E2122" s="16">
        <f t="shared" si="461"/>
        <v>-82841717.675032347</v>
      </c>
      <c r="F2122" s="10">
        <f>SUM(D$11:D2121)</f>
        <v>-222552136.95398432</v>
      </c>
      <c r="G2122" s="10">
        <f t="shared" si="454"/>
        <v>365</v>
      </c>
      <c r="H2122" s="7">
        <f t="shared" si="462"/>
        <v>-226963.61006858177</v>
      </c>
      <c r="I2122" s="16">
        <f>SUMIFS('Filing Data'!$X:$X,'Filing Data'!$D:$D,'Benchmark Value'!$B2122)</f>
        <v>0</v>
      </c>
      <c r="J2122" s="16">
        <f t="shared" si="458"/>
        <v>154676843.22425225</v>
      </c>
      <c r="K2122" s="10">
        <f>SUM(I$11:I2121)</f>
        <v>341353848.0083822</v>
      </c>
      <c r="L2122" s="27">
        <f t="shared" si="455"/>
        <v>365</v>
      </c>
      <c r="M2122" s="7">
        <f t="shared" si="463"/>
        <v>423772.17321712949</v>
      </c>
      <c r="N2122" s="7">
        <f>IF(ISNA(VLOOKUP(B2122,'Distribution Data'!$G:$H,2,FALSE)),0,VLOOKUP(B2122,'Distribution Data'!$G:$H,2,FALSE))</f>
        <v>0</v>
      </c>
      <c r="O2122" s="16">
        <f>IF(ISNA(INDEX($C2121:$C$3618,MATCH(TRUE,INDEX($C2121:$C$3618&lt;&gt;$C2121,0),0))), O2121, INDEX($C2121:$C$3618,MATCH(TRUE,INDEX($C2121:$C$3618&lt;&gt;$C2121,0),0)))</f>
        <v>5194852881.5242329</v>
      </c>
      <c r="P2122" s="16">
        <f t="shared" si="467"/>
        <v>4895149830.6670656</v>
      </c>
      <c r="Q2122" s="27">
        <f t="shared" si="459"/>
        <v>200</v>
      </c>
      <c r="R2122" s="7">
        <f t="shared" si="464"/>
        <v>1498515.2542858361</v>
      </c>
      <c r="S2122" s="7">
        <f t="shared" si="456"/>
        <v>847779.47100012493</v>
      </c>
      <c r="T2122" s="5">
        <f>VLOOKUP($B2122,'Benchmark Data'!$A:$B,2,FALSE)</f>
        <v>10.49</v>
      </c>
      <c r="U2122" s="12">
        <f t="shared" si="465"/>
        <v>0</v>
      </c>
      <c r="V2122" s="7">
        <f t="shared" si="466"/>
        <v>3196720768.375319</v>
      </c>
    </row>
    <row r="2123" spans="1:22" x14ac:dyDescent="0.25">
      <c r="A2123" s="5">
        <f t="shared" si="457"/>
        <v>2009</v>
      </c>
      <c r="B2123" s="6">
        <f t="shared" si="460"/>
        <v>40063</v>
      </c>
      <c r="C2123" s="7">
        <f>MAX(SUMIFS('Filing Data'!$V:$V,'Filing Data'!$D:$D,'Benchmark Value'!$B2123),C2122)</f>
        <v>4895149830.6670656</v>
      </c>
      <c r="D2123" s="7">
        <f>SUMIFS('Filing Data'!$Z:$Z,'Filing Data'!$D:$D,'Benchmark Value'!$B2123)</f>
        <v>0</v>
      </c>
      <c r="E2123" s="16">
        <f t="shared" si="461"/>
        <v>-82841717.675032347</v>
      </c>
      <c r="F2123" s="10">
        <f>SUM(D$11:D2122)</f>
        <v>-222552136.95398432</v>
      </c>
      <c r="G2123" s="10">
        <f t="shared" ref="G2123:G2186" si="468">COUNTIFS(F$11:F$3618,F2123,A$11:A$3618,YEAR(B2123))</f>
        <v>365</v>
      </c>
      <c r="H2123" s="7">
        <f t="shared" si="462"/>
        <v>-226963.61006858177</v>
      </c>
      <c r="I2123" s="16">
        <f>SUMIFS('Filing Data'!$X:$X,'Filing Data'!$D:$D,'Benchmark Value'!$B2123)</f>
        <v>0</v>
      </c>
      <c r="J2123" s="16">
        <f t="shared" si="458"/>
        <v>154676843.22425225</v>
      </c>
      <c r="K2123" s="10">
        <f>SUM(I$11:I2122)</f>
        <v>341353848.0083822</v>
      </c>
      <c r="L2123" s="27">
        <f t="shared" ref="L2123:L2186" si="469">COUNTIFS(K$11:K$3618,K2123,A$11:A$3618,YEAR(B2123))</f>
        <v>365</v>
      </c>
      <c r="M2123" s="7">
        <f t="shared" si="463"/>
        <v>423772.17321712949</v>
      </c>
      <c r="N2123" s="7">
        <f>IF(ISNA(VLOOKUP(B2123,'Distribution Data'!$G:$H,2,FALSE)),0,VLOOKUP(B2123,'Distribution Data'!$G:$H,2,FALSE))</f>
        <v>0</v>
      </c>
      <c r="O2123" s="16">
        <f>IF(ISNA(INDEX($C2122:$C$3618,MATCH(TRUE,INDEX($C2122:$C$3618&lt;&gt;$C2122,0),0))), O2122, INDEX($C2122:$C$3618,MATCH(TRUE,INDEX($C2122:$C$3618&lt;&gt;$C2122,0),0)))</f>
        <v>5194852881.5242329</v>
      </c>
      <c r="P2123" s="16">
        <f t="shared" si="467"/>
        <v>4895149830.6670656</v>
      </c>
      <c r="Q2123" s="27">
        <f t="shared" si="459"/>
        <v>200</v>
      </c>
      <c r="R2123" s="7">
        <f t="shared" si="464"/>
        <v>1498515.2542858361</v>
      </c>
      <c r="S2123" s="7">
        <f t="shared" ref="S2123:S2186" si="470">IF(AND($E$3&lt;&gt;"Y",$E$4&lt;&gt;"Y"),R2123-N2123+H2123, IF(AND($E$3="Y",$E$4="Y"), R2123-N2123-M2123, IF($E$4="Y", R2123-N2123-M2123+H2123, IF($E$3="Y", R2123-N2123, R2123-N2123))))</f>
        <v>847779.47100012493</v>
      </c>
      <c r="T2123" s="5">
        <f>VLOOKUP($B2123,'Benchmark Data'!$A:$B,2,FALSE)</f>
        <v>10.49</v>
      </c>
      <c r="U2123" s="12">
        <f t="shared" si="465"/>
        <v>0</v>
      </c>
      <c r="V2123" s="7">
        <f t="shared" si="466"/>
        <v>3197568547.8463192</v>
      </c>
    </row>
    <row r="2124" spans="1:22" x14ac:dyDescent="0.25">
      <c r="A2124" s="5">
        <f t="shared" ref="A2124:A2187" si="471">YEAR(B2124)</f>
        <v>2009</v>
      </c>
      <c r="B2124" s="6">
        <f t="shared" si="460"/>
        <v>40064</v>
      </c>
      <c r="C2124" s="7">
        <f>MAX(SUMIFS('Filing Data'!$V:$V,'Filing Data'!$D:$D,'Benchmark Value'!$B2124),C2123)</f>
        <v>4895149830.6670656</v>
      </c>
      <c r="D2124" s="7">
        <f>SUMIFS('Filing Data'!$Z:$Z,'Filing Data'!$D:$D,'Benchmark Value'!$B2124)</f>
        <v>0</v>
      </c>
      <c r="E2124" s="16">
        <f t="shared" si="461"/>
        <v>-82841717.675032347</v>
      </c>
      <c r="F2124" s="10">
        <f>SUM(D$11:D2123)</f>
        <v>-222552136.95398432</v>
      </c>
      <c r="G2124" s="10">
        <f t="shared" si="468"/>
        <v>365</v>
      </c>
      <c r="H2124" s="7">
        <f t="shared" si="462"/>
        <v>-226963.61006858177</v>
      </c>
      <c r="I2124" s="16">
        <f>SUMIFS('Filing Data'!$X:$X,'Filing Data'!$D:$D,'Benchmark Value'!$B2124)</f>
        <v>0</v>
      </c>
      <c r="J2124" s="16">
        <f t="shared" ref="J2124:J2187" si="472">IF(I2124&lt;&gt;0,J2123,IF(ISNA(INDEX($I2124:$I2488,MATCH(TRUE,INDEX($I2124:$I2488&lt;&gt;$I2124,0),0))),0,INDEX($I2124:$I2488,MATCH(TRUE,INDEX($I2124:$I2488&lt;&gt;$I2124,0),0))))</f>
        <v>154676843.22425225</v>
      </c>
      <c r="K2124" s="10">
        <f>SUM(I$11:I2123)</f>
        <v>341353848.0083822</v>
      </c>
      <c r="L2124" s="27">
        <f t="shared" si="469"/>
        <v>365</v>
      </c>
      <c r="M2124" s="7">
        <f t="shared" si="463"/>
        <v>423772.17321712949</v>
      </c>
      <c r="N2124" s="7">
        <f>IF(ISNA(VLOOKUP(B2124,'Distribution Data'!$G:$H,2,FALSE)),0,VLOOKUP(B2124,'Distribution Data'!$G:$H,2,FALSE))</f>
        <v>0</v>
      </c>
      <c r="O2124" s="16">
        <f>IF(ISNA(INDEX($C2123:$C$3618,MATCH(TRUE,INDEX($C2123:$C$3618&lt;&gt;$C2123,0),0))), O2123, INDEX($C2123:$C$3618,MATCH(TRUE,INDEX($C2123:$C$3618&lt;&gt;$C2123,0),0)))</f>
        <v>5194852881.5242329</v>
      </c>
      <c r="P2124" s="16">
        <f t="shared" si="467"/>
        <v>4895149830.6670656</v>
      </c>
      <c r="Q2124" s="27">
        <f t="shared" ref="Q2124:Q2187" si="473">MATCH($O2124,$C$11:$C$3618,0)-MATCH($C2123,$C$11:$C$3618,0)</f>
        <v>200</v>
      </c>
      <c r="R2124" s="7">
        <f t="shared" si="464"/>
        <v>1498515.2542858361</v>
      </c>
      <c r="S2124" s="7">
        <f t="shared" si="470"/>
        <v>847779.47100012493</v>
      </c>
      <c r="T2124" s="5">
        <f>VLOOKUP($B2124,'Benchmark Data'!$A:$B,2,FALSE)</f>
        <v>10.87</v>
      </c>
      <c r="U2124" s="12">
        <f t="shared" si="465"/>
        <v>3.5584278724912079E-2</v>
      </c>
      <c r="V2124" s="7">
        <f t="shared" si="466"/>
        <v>3314248171.7578907</v>
      </c>
    </row>
    <row r="2125" spans="1:22" x14ac:dyDescent="0.25">
      <c r="A2125" s="5">
        <f t="shared" si="471"/>
        <v>2009</v>
      </c>
      <c r="B2125" s="6">
        <f t="shared" ref="B2125:B2188" si="474">B2124+1</f>
        <v>40065</v>
      </c>
      <c r="C2125" s="7">
        <f>MAX(SUMIFS('Filing Data'!$V:$V,'Filing Data'!$D:$D,'Benchmark Value'!$B2125),C2124)</f>
        <v>4895149830.6670656</v>
      </c>
      <c r="D2125" s="7">
        <f>SUMIFS('Filing Data'!$Z:$Z,'Filing Data'!$D:$D,'Benchmark Value'!$B2125)</f>
        <v>0</v>
      </c>
      <c r="E2125" s="16">
        <f t="shared" ref="E2125:E2188" si="475">IF(D2125&lt;&gt;0,E2124,IF(ISNA(INDEX($D2125:$D2489,MATCH(TRUE,INDEX($D2125:$D2489&lt;&gt;$D2125,0),0))),0,INDEX($D2125:$D2489,MATCH(TRUE,INDEX($D2125:$D2489&lt;&gt;$D2125,0),0))))</f>
        <v>-82841717.675032347</v>
      </c>
      <c r="F2125" s="10">
        <f>SUM(D$11:D2124)</f>
        <v>-222552136.95398432</v>
      </c>
      <c r="G2125" s="10">
        <f t="shared" si="468"/>
        <v>365</v>
      </c>
      <c r="H2125" s="7">
        <f t="shared" ref="H2125:H2188" si="476">E2125/G2125</f>
        <v>-226963.61006858177</v>
      </c>
      <c r="I2125" s="16">
        <f>SUMIFS('Filing Data'!$X:$X,'Filing Data'!$D:$D,'Benchmark Value'!$B2125)</f>
        <v>0</v>
      </c>
      <c r="J2125" s="16">
        <f t="shared" si="472"/>
        <v>154676843.22425225</v>
      </c>
      <c r="K2125" s="10">
        <f>SUM(I$11:I2124)</f>
        <v>341353848.0083822</v>
      </c>
      <c r="L2125" s="27">
        <f t="shared" si="469"/>
        <v>365</v>
      </c>
      <c r="M2125" s="7">
        <f t="shared" ref="M2125:M2188" si="477">J2125/L2125</f>
        <v>423772.17321712949</v>
      </c>
      <c r="N2125" s="7">
        <f>IF(ISNA(VLOOKUP(B2125,'Distribution Data'!$G:$H,2,FALSE)),0,VLOOKUP(B2125,'Distribution Data'!$G:$H,2,FALSE))</f>
        <v>0</v>
      </c>
      <c r="O2125" s="16">
        <f>IF(ISNA(INDEX($C2124:$C$3618,MATCH(TRUE,INDEX($C2124:$C$3618&lt;&gt;$C2124,0),0))), O2124, INDEX($C2124:$C$3618,MATCH(TRUE,INDEX($C2124:$C$3618&lt;&gt;$C2124,0),0)))</f>
        <v>5194852881.5242329</v>
      </c>
      <c r="P2125" s="16">
        <f t="shared" si="467"/>
        <v>4895149830.6670656</v>
      </c>
      <c r="Q2125" s="27">
        <f t="shared" si="473"/>
        <v>200</v>
      </c>
      <c r="R2125" s="7">
        <f t="shared" ref="R2125:R2188" si="478">IF(Q2125=0, 0, (O2125-P2125)/Q2125)</f>
        <v>1498515.2542858361</v>
      </c>
      <c r="S2125" s="7">
        <f t="shared" si="470"/>
        <v>847779.47100012493</v>
      </c>
      <c r="T2125" s="5">
        <f>VLOOKUP($B2125,'Benchmark Data'!$A:$B,2,FALSE)</f>
        <v>11.1</v>
      </c>
      <c r="U2125" s="12">
        <f t="shared" ref="U2125:U2188" si="479">LN(T2125/T2124)</f>
        <v>2.0938407185170406E-2</v>
      </c>
      <c r="V2125" s="7">
        <f t="shared" ref="V2125:V2188" si="480">V2124*EXP($U2125)+$S2125</f>
        <v>3385222637.4758382</v>
      </c>
    </row>
    <row r="2126" spans="1:22" x14ac:dyDescent="0.25">
      <c r="A2126" s="5">
        <f t="shared" si="471"/>
        <v>2009</v>
      </c>
      <c r="B2126" s="6">
        <f t="shared" si="474"/>
        <v>40066</v>
      </c>
      <c r="C2126" s="7">
        <f>MAX(SUMIFS('Filing Data'!$V:$V,'Filing Data'!$D:$D,'Benchmark Value'!$B2126),C2125)</f>
        <v>4895149830.6670656</v>
      </c>
      <c r="D2126" s="7">
        <f>SUMIFS('Filing Data'!$Z:$Z,'Filing Data'!$D:$D,'Benchmark Value'!$B2126)</f>
        <v>0</v>
      </c>
      <c r="E2126" s="16">
        <f t="shared" si="475"/>
        <v>-82841717.675032347</v>
      </c>
      <c r="F2126" s="10">
        <f>SUM(D$11:D2125)</f>
        <v>-222552136.95398432</v>
      </c>
      <c r="G2126" s="10">
        <f t="shared" si="468"/>
        <v>365</v>
      </c>
      <c r="H2126" s="7">
        <f t="shared" si="476"/>
        <v>-226963.61006858177</v>
      </c>
      <c r="I2126" s="16">
        <f>SUMIFS('Filing Data'!$X:$X,'Filing Data'!$D:$D,'Benchmark Value'!$B2126)</f>
        <v>0</v>
      </c>
      <c r="J2126" s="16">
        <f t="shared" si="472"/>
        <v>154676843.22425225</v>
      </c>
      <c r="K2126" s="10">
        <f>SUM(I$11:I2125)</f>
        <v>341353848.0083822</v>
      </c>
      <c r="L2126" s="27">
        <f t="shared" si="469"/>
        <v>365</v>
      </c>
      <c r="M2126" s="7">
        <f t="shared" si="477"/>
        <v>423772.17321712949</v>
      </c>
      <c r="N2126" s="7">
        <f>IF(ISNA(VLOOKUP(B2126,'Distribution Data'!$G:$H,2,FALSE)),0,VLOOKUP(B2126,'Distribution Data'!$G:$H,2,FALSE))</f>
        <v>0</v>
      </c>
      <c r="O2126" s="16">
        <f>IF(ISNA(INDEX($C2125:$C$3618,MATCH(TRUE,INDEX($C2125:$C$3618&lt;&gt;$C2125,0),0))), O2125, INDEX($C2125:$C$3618,MATCH(TRUE,INDEX($C2125:$C$3618&lt;&gt;$C2125,0),0)))</f>
        <v>5194852881.5242329</v>
      </c>
      <c r="P2126" s="16">
        <f t="shared" si="467"/>
        <v>4895149830.6670656</v>
      </c>
      <c r="Q2126" s="27">
        <f t="shared" si="473"/>
        <v>200</v>
      </c>
      <c r="R2126" s="7">
        <f t="shared" si="478"/>
        <v>1498515.2542858361</v>
      </c>
      <c r="S2126" s="7">
        <f t="shared" si="470"/>
        <v>847779.47100012493</v>
      </c>
      <c r="T2126" s="5">
        <f>VLOOKUP($B2126,'Benchmark Data'!$A:$B,2,FALSE)</f>
        <v>11.25</v>
      </c>
      <c r="U2126" s="12">
        <f t="shared" si="479"/>
        <v>1.3423020332140771E-2</v>
      </c>
      <c r="V2126" s="7">
        <f t="shared" si="480"/>
        <v>3431816668.8046203</v>
      </c>
    </row>
    <row r="2127" spans="1:22" x14ac:dyDescent="0.25">
      <c r="A2127" s="5">
        <f t="shared" si="471"/>
        <v>2009</v>
      </c>
      <c r="B2127" s="6">
        <f t="shared" si="474"/>
        <v>40067</v>
      </c>
      <c r="C2127" s="7">
        <f>MAX(SUMIFS('Filing Data'!$V:$V,'Filing Data'!$D:$D,'Benchmark Value'!$B2127),C2126)</f>
        <v>4895149830.6670656</v>
      </c>
      <c r="D2127" s="7">
        <f>SUMIFS('Filing Data'!$Z:$Z,'Filing Data'!$D:$D,'Benchmark Value'!$B2127)</f>
        <v>0</v>
      </c>
      <c r="E2127" s="16">
        <f t="shared" si="475"/>
        <v>-82841717.675032347</v>
      </c>
      <c r="F2127" s="10">
        <f>SUM(D$11:D2126)</f>
        <v>-222552136.95398432</v>
      </c>
      <c r="G2127" s="10">
        <f t="shared" si="468"/>
        <v>365</v>
      </c>
      <c r="H2127" s="7">
        <f t="shared" si="476"/>
        <v>-226963.61006858177</v>
      </c>
      <c r="I2127" s="16">
        <f>SUMIFS('Filing Data'!$X:$X,'Filing Data'!$D:$D,'Benchmark Value'!$B2127)</f>
        <v>0</v>
      </c>
      <c r="J2127" s="16">
        <f t="shared" si="472"/>
        <v>154676843.22425225</v>
      </c>
      <c r="K2127" s="10">
        <f>SUM(I$11:I2126)</f>
        <v>341353848.0083822</v>
      </c>
      <c r="L2127" s="27">
        <f t="shared" si="469"/>
        <v>365</v>
      </c>
      <c r="M2127" s="7">
        <f t="shared" si="477"/>
        <v>423772.17321712949</v>
      </c>
      <c r="N2127" s="7">
        <f>IF(ISNA(VLOOKUP(B2127,'Distribution Data'!$G:$H,2,FALSE)),0,VLOOKUP(B2127,'Distribution Data'!$G:$H,2,FALSE))</f>
        <v>0</v>
      </c>
      <c r="O2127" s="16">
        <f>IF(ISNA(INDEX($C2126:$C$3618,MATCH(TRUE,INDEX($C2126:$C$3618&lt;&gt;$C2126,0),0))), O2126, INDEX($C2126:$C$3618,MATCH(TRUE,INDEX($C2126:$C$3618&lt;&gt;$C2126,0),0)))</f>
        <v>5194852881.5242329</v>
      </c>
      <c r="P2127" s="16">
        <f t="shared" si="467"/>
        <v>4895149830.6670656</v>
      </c>
      <c r="Q2127" s="27">
        <f t="shared" si="473"/>
        <v>200</v>
      </c>
      <c r="R2127" s="7">
        <f t="shared" si="478"/>
        <v>1498515.2542858361</v>
      </c>
      <c r="S2127" s="7">
        <f t="shared" si="470"/>
        <v>847779.47100012493</v>
      </c>
      <c r="T2127" s="5">
        <f>VLOOKUP($B2127,'Benchmark Data'!$A:$B,2,FALSE)</f>
        <v>11.21</v>
      </c>
      <c r="U2127" s="12">
        <f t="shared" si="479"/>
        <v>-3.5618915663605745E-3</v>
      </c>
      <c r="V2127" s="7">
        <f t="shared" si="480"/>
        <v>3420462433.4532042</v>
      </c>
    </row>
    <row r="2128" spans="1:22" x14ac:dyDescent="0.25">
      <c r="A2128" s="5">
        <f t="shared" si="471"/>
        <v>2009</v>
      </c>
      <c r="B2128" s="6">
        <f t="shared" si="474"/>
        <v>40068</v>
      </c>
      <c r="C2128" s="7">
        <f>MAX(SUMIFS('Filing Data'!$V:$V,'Filing Data'!$D:$D,'Benchmark Value'!$B2128),C2127)</f>
        <v>4895149830.6670656</v>
      </c>
      <c r="D2128" s="7">
        <f>SUMIFS('Filing Data'!$Z:$Z,'Filing Data'!$D:$D,'Benchmark Value'!$B2128)</f>
        <v>0</v>
      </c>
      <c r="E2128" s="16">
        <f t="shared" si="475"/>
        <v>-82841717.675032347</v>
      </c>
      <c r="F2128" s="10">
        <f>SUM(D$11:D2127)</f>
        <v>-222552136.95398432</v>
      </c>
      <c r="G2128" s="10">
        <f t="shared" si="468"/>
        <v>365</v>
      </c>
      <c r="H2128" s="7">
        <f t="shared" si="476"/>
        <v>-226963.61006858177</v>
      </c>
      <c r="I2128" s="16">
        <f>SUMIFS('Filing Data'!$X:$X,'Filing Data'!$D:$D,'Benchmark Value'!$B2128)</f>
        <v>0</v>
      </c>
      <c r="J2128" s="16">
        <f t="shared" si="472"/>
        <v>154676843.22425225</v>
      </c>
      <c r="K2128" s="10">
        <f>SUM(I$11:I2127)</f>
        <v>341353848.0083822</v>
      </c>
      <c r="L2128" s="27">
        <f t="shared" si="469"/>
        <v>365</v>
      </c>
      <c r="M2128" s="7">
        <f t="shared" si="477"/>
        <v>423772.17321712949</v>
      </c>
      <c r="N2128" s="7">
        <f>IF(ISNA(VLOOKUP(B2128,'Distribution Data'!$G:$H,2,FALSE)),0,VLOOKUP(B2128,'Distribution Data'!$G:$H,2,FALSE))</f>
        <v>0</v>
      </c>
      <c r="O2128" s="16">
        <f>IF(ISNA(INDEX($C2127:$C$3618,MATCH(TRUE,INDEX($C2127:$C$3618&lt;&gt;$C2127,0),0))), O2127, INDEX($C2127:$C$3618,MATCH(TRUE,INDEX($C2127:$C$3618&lt;&gt;$C2127,0),0)))</f>
        <v>5194852881.5242329</v>
      </c>
      <c r="P2128" s="16">
        <f t="shared" si="467"/>
        <v>4895149830.6670656</v>
      </c>
      <c r="Q2128" s="27">
        <f t="shared" si="473"/>
        <v>200</v>
      </c>
      <c r="R2128" s="7">
        <f t="shared" si="478"/>
        <v>1498515.2542858361</v>
      </c>
      <c r="S2128" s="7">
        <f t="shared" si="470"/>
        <v>847779.47100012493</v>
      </c>
      <c r="T2128" s="5">
        <f>VLOOKUP($B2128,'Benchmark Data'!$A:$B,2,FALSE)</f>
        <v>11.21</v>
      </c>
      <c r="U2128" s="12">
        <f t="shared" si="479"/>
        <v>0</v>
      </c>
      <c r="V2128" s="7">
        <f t="shared" si="480"/>
        <v>3421310212.9242043</v>
      </c>
    </row>
    <row r="2129" spans="1:22" x14ac:dyDescent="0.25">
      <c r="A2129" s="5">
        <f t="shared" si="471"/>
        <v>2009</v>
      </c>
      <c r="B2129" s="6">
        <f t="shared" si="474"/>
        <v>40069</v>
      </c>
      <c r="C2129" s="7">
        <f>MAX(SUMIFS('Filing Data'!$V:$V,'Filing Data'!$D:$D,'Benchmark Value'!$B2129),C2128)</f>
        <v>4895149830.6670656</v>
      </c>
      <c r="D2129" s="7">
        <f>SUMIFS('Filing Data'!$Z:$Z,'Filing Data'!$D:$D,'Benchmark Value'!$B2129)</f>
        <v>0</v>
      </c>
      <c r="E2129" s="16">
        <f t="shared" si="475"/>
        <v>-82841717.675032347</v>
      </c>
      <c r="F2129" s="10">
        <f>SUM(D$11:D2128)</f>
        <v>-222552136.95398432</v>
      </c>
      <c r="G2129" s="10">
        <f t="shared" si="468"/>
        <v>365</v>
      </c>
      <c r="H2129" s="7">
        <f t="shared" si="476"/>
        <v>-226963.61006858177</v>
      </c>
      <c r="I2129" s="16">
        <f>SUMIFS('Filing Data'!$X:$X,'Filing Data'!$D:$D,'Benchmark Value'!$B2129)</f>
        <v>0</v>
      </c>
      <c r="J2129" s="16">
        <f t="shared" si="472"/>
        <v>154676843.22425225</v>
      </c>
      <c r="K2129" s="10">
        <f>SUM(I$11:I2128)</f>
        <v>341353848.0083822</v>
      </c>
      <c r="L2129" s="27">
        <f t="shared" si="469"/>
        <v>365</v>
      </c>
      <c r="M2129" s="7">
        <f t="shared" si="477"/>
        <v>423772.17321712949</v>
      </c>
      <c r="N2129" s="7">
        <f>IF(ISNA(VLOOKUP(B2129,'Distribution Data'!$G:$H,2,FALSE)),0,VLOOKUP(B2129,'Distribution Data'!$G:$H,2,FALSE))</f>
        <v>0</v>
      </c>
      <c r="O2129" s="16">
        <f>IF(ISNA(INDEX($C2128:$C$3618,MATCH(TRUE,INDEX($C2128:$C$3618&lt;&gt;$C2128,0),0))), O2128, INDEX($C2128:$C$3618,MATCH(TRUE,INDEX($C2128:$C$3618&lt;&gt;$C2128,0),0)))</f>
        <v>5194852881.5242329</v>
      </c>
      <c r="P2129" s="16">
        <f t="shared" si="467"/>
        <v>4895149830.6670656</v>
      </c>
      <c r="Q2129" s="27">
        <f t="shared" si="473"/>
        <v>200</v>
      </c>
      <c r="R2129" s="7">
        <f t="shared" si="478"/>
        <v>1498515.2542858361</v>
      </c>
      <c r="S2129" s="7">
        <f t="shared" si="470"/>
        <v>847779.47100012493</v>
      </c>
      <c r="T2129" s="5">
        <f>VLOOKUP($B2129,'Benchmark Data'!$A:$B,2,FALSE)</f>
        <v>11.21</v>
      </c>
      <c r="U2129" s="12">
        <f t="shared" si="479"/>
        <v>0</v>
      </c>
      <c r="V2129" s="7">
        <f t="shared" si="480"/>
        <v>3422157992.3952045</v>
      </c>
    </row>
    <row r="2130" spans="1:22" x14ac:dyDescent="0.25">
      <c r="A2130" s="5">
        <f t="shared" si="471"/>
        <v>2009</v>
      </c>
      <c r="B2130" s="6">
        <f t="shared" si="474"/>
        <v>40070</v>
      </c>
      <c r="C2130" s="7">
        <f>MAX(SUMIFS('Filing Data'!$V:$V,'Filing Data'!$D:$D,'Benchmark Value'!$B2130),C2129)</f>
        <v>4895149830.6670656</v>
      </c>
      <c r="D2130" s="7">
        <f>SUMIFS('Filing Data'!$Z:$Z,'Filing Data'!$D:$D,'Benchmark Value'!$B2130)</f>
        <v>0</v>
      </c>
      <c r="E2130" s="16">
        <f t="shared" si="475"/>
        <v>-82841717.675032347</v>
      </c>
      <c r="F2130" s="10">
        <f>SUM(D$11:D2129)</f>
        <v>-222552136.95398432</v>
      </c>
      <c r="G2130" s="10">
        <f t="shared" si="468"/>
        <v>365</v>
      </c>
      <c r="H2130" s="7">
        <f t="shared" si="476"/>
        <v>-226963.61006858177</v>
      </c>
      <c r="I2130" s="16">
        <f>SUMIFS('Filing Data'!$X:$X,'Filing Data'!$D:$D,'Benchmark Value'!$B2130)</f>
        <v>0</v>
      </c>
      <c r="J2130" s="16">
        <f t="shared" si="472"/>
        <v>154676843.22425225</v>
      </c>
      <c r="K2130" s="10">
        <f>SUM(I$11:I2129)</f>
        <v>341353848.0083822</v>
      </c>
      <c r="L2130" s="27">
        <f t="shared" si="469"/>
        <v>365</v>
      </c>
      <c r="M2130" s="7">
        <f t="shared" si="477"/>
        <v>423772.17321712949</v>
      </c>
      <c r="N2130" s="7">
        <f>IF(ISNA(VLOOKUP(B2130,'Distribution Data'!$G:$H,2,FALSE)),0,VLOOKUP(B2130,'Distribution Data'!$G:$H,2,FALSE))</f>
        <v>0</v>
      </c>
      <c r="O2130" s="16">
        <f>IF(ISNA(INDEX($C2129:$C$3618,MATCH(TRUE,INDEX($C2129:$C$3618&lt;&gt;$C2129,0),0))), O2129, INDEX($C2129:$C$3618,MATCH(TRUE,INDEX($C2129:$C$3618&lt;&gt;$C2129,0),0)))</f>
        <v>5194852881.5242329</v>
      </c>
      <c r="P2130" s="16">
        <f t="shared" si="467"/>
        <v>4895149830.6670656</v>
      </c>
      <c r="Q2130" s="27">
        <f t="shared" si="473"/>
        <v>200</v>
      </c>
      <c r="R2130" s="7">
        <f t="shared" si="478"/>
        <v>1498515.2542858361</v>
      </c>
      <c r="S2130" s="7">
        <f t="shared" si="470"/>
        <v>847779.47100012493</v>
      </c>
      <c r="T2130" s="5">
        <f>VLOOKUP($B2130,'Benchmark Data'!$A:$B,2,FALSE)</f>
        <v>11.56</v>
      </c>
      <c r="U2130" s="12">
        <f t="shared" si="479"/>
        <v>3.0744626160162776E-2</v>
      </c>
      <c r="V2130" s="7">
        <f t="shared" si="480"/>
        <v>3529852809.9873748</v>
      </c>
    </row>
    <row r="2131" spans="1:22" x14ac:dyDescent="0.25">
      <c r="A2131" s="5">
        <f t="shared" si="471"/>
        <v>2009</v>
      </c>
      <c r="B2131" s="6">
        <f t="shared" si="474"/>
        <v>40071</v>
      </c>
      <c r="C2131" s="7">
        <f>MAX(SUMIFS('Filing Data'!$V:$V,'Filing Data'!$D:$D,'Benchmark Value'!$B2131),C2130)</f>
        <v>4895149830.6670656</v>
      </c>
      <c r="D2131" s="7">
        <f>SUMIFS('Filing Data'!$Z:$Z,'Filing Data'!$D:$D,'Benchmark Value'!$B2131)</f>
        <v>0</v>
      </c>
      <c r="E2131" s="16">
        <f t="shared" si="475"/>
        <v>-82841717.675032347</v>
      </c>
      <c r="F2131" s="10">
        <f>SUM(D$11:D2130)</f>
        <v>-222552136.95398432</v>
      </c>
      <c r="G2131" s="10">
        <f t="shared" si="468"/>
        <v>365</v>
      </c>
      <c r="H2131" s="7">
        <f t="shared" si="476"/>
        <v>-226963.61006858177</v>
      </c>
      <c r="I2131" s="16">
        <f>SUMIFS('Filing Data'!$X:$X,'Filing Data'!$D:$D,'Benchmark Value'!$B2131)</f>
        <v>0</v>
      </c>
      <c r="J2131" s="16">
        <f t="shared" si="472"/>
        <v>154676843.22425225</v>
      </c>
      <c r="K2131" s="10">
        <f>SUM(I$11:I2130)</f>
        <v>341353848.0083822</v>
      </c>
      <c r="L2131" s="27">
        <f t="shared" si="469"/>
        <v>365</v>
      </c>
      <c r="M2131" s="7">
        <f t="shared" si="477"/>
        <v>423772.17321712949</v>
      </c>
      <c r="N2131" s="7">
        <f>IF(ISNA(VLOOKUP(B2131,'Distribution Data'!$G:$H,2,FALSE)),0,VLOOKUP(B2131,'Distribution Data'!$G:$H,2,FALSE))</f>
        <v>0</v>
      </c>
      <c r="O2131" s="16">
        <f>IF(ISNA(INDEX($C2130:$C$3618,MATCH(TRUE,INDEX($C2130:$C$3618&lt;&gt;$C2130,0),0))), O2130, INDEX($C2130:$C$3618,MATCH(TRUE,INDEX($C2130:$C$3618&lt;&gt;$C2130,0),0)))</f>
        <v>5194852881.5242329</v>
      </c>
      <c r="P2131" s="16">
        <f t="shared" si="467"/>
        <v>4895149830.6670656</v>
      </c>
      <c r="Q2131" s="27">
        <f t="shared" si="473"/>
        <v>200</v>
      </c>
      <c r="R2131" s="7">
        <f t="shared" si="478"/>
        <v>1498515.2542858361</v>
      </c>
      <c r="S2131" s="7">
        <f t="shared" si="470"/>
        <v>847779.47100012493</v>
      </c>
      <c r="T2131" s="5">
        <f>VLOOKUP($B2131,'Benchmark Data'!$A:$B,2,FALSE)</f>
        <v>11.74</v>
      </c>
      <c r="U2131" s="12">
        <f t="shared" si="479"/>
        <v>1.5450951155718885E-2</v>
      </c>
      <c r="V2131" s="7">
        <f t="shared" si="480"/>
        <v>3585663695.4962401</v>
      </c>
    </row>
    <row r="2132" spans="1:22" x14ac:dyDescent="0.25">
      <c r="A2132" s="5">
        <f t="shared" si="471"/>
        <v>2009</v>
      </c>
      <c r="B2132" s="6">
        <f t="shared" si="474"/>
        <v>40072</v>
      </c>
      <c r="C2132" s="7">
        <f>MAX(SUMIFS('Filing Data'!$V:$V,'Filing Data'!$D:$D,'Benchmark Value'!$B2132),C2131)</f>
        <v>4895149830.6670656</v>
      </c>
      <c r="D2132" s="7">
        <f>SUMIFS('Filing Data'!$Z:$Z,'Filing Data'!$D:$D,'Benchmark Value'!$B2132)</f>
        <v>0</v>
      </c>
      <c r="E2132" s="16">
        <f t="shared" si="475"/>
        <v>-82841717.675032347</v>
      </c>
      <c r="F2132" s="10">
        <f>SUM(D$11:D2131)</f>
        <v>-222552136.95398432</v>
      </c>
      <c r="G2132" s="10">
        <f t="shared" si="468"/>
        <v>365</v>
      </c>
      <c r="H2132" s="7">
        <f t="shared" si="476"/>
        <v>-226963.61006858177</v>
      </c>
      <c r="I2132" s="16">
        <f>SUMIFS('Filing Data'!$X:$X,'Filing Data'!$D:$D,'Benchmark Value'!$B2132)</f>
        <v>0</v>
      </c>
      <c r="J2132" s="16">
        <f t="shared" si="472"/>
        <v>154676843.22425225</v>
      </c>
      <c r="K2132" s="10">
        <f>SUM(I$11:I2131)</f>
        <v>341353848.0083822</v>
      </c>
      <c r="L2132" s="27">
        <f t="shared" si="469"/>
        <v>365</v>
      </c>
      <c r="M2132" s="7">
        <f t="shared" si="477"/>
        <v>423772.17321712949</v>
      </c>
      <c r="N2132" s="7">
        <f>IF(ISNA(VLOOKUP(B2132,'Distribution Data'!$G:$H,2,FALSE)),0,VLOOKUP(B2132,'Distribution Data'!$G:$H,2,FALSE))</f>
        <v>0</v>
      </c>
      <c r="O2132" s="16">
        <f>IF(ISNA(INDEX($C2131:$C$3618,MATCH(TRUE,INDEX($C2131:$C$3618&lt;&gt;$C2131,0),0))), O2131, INDEX($C2131:$C$3618,MATCH(TRUE,INDEX($C2131:$C$3618&lt;&gt;$C2131,0),0)))</f>
        <v>5194852881.5242329</v>
      </c>
      <c r="P2132" s="16">
        <f t="shared" si="467"/>
        <v>4895149830.6670656</v>
      </c>
      <c r="Q2132" s="27">
        <f t="shared" si="473"/>
        <v>200</v>
      </c>
      <c r="R2132" s="7">
        <f t="shared" si="478"/>
        <v>1498515.2542858361</v>
      </c>
      <c r="S2132" s="7">
        <f t="shared" si="470"/>
        <v>847779.47100012493</v>
      </c>
      <c r="T2132" s="5">
        <f>VLOOKUP($B2132,'Benchmark Data'!$A:$B,2,FALSE)</f>
        <v>12.22</v>
      </c>
      <c r="U2132" s="12">
        <f t="shared" si="479"/>
        <v>4.0072139343498903E-2</v>
      </c>
      <c r="V2132" s="7">
        <f t="shared" si="480"/>
        <v>3733114419.9279046</v>
      </c>
    </row>
    <row r="2133" spans="1:22" x14ac:dyDescent="0.25">
      <c r="A2133" s="5">
        <f t="shared" si="471"/>
        <v>2009</v>
      </c>
      <c r="B2133" s="6">
        <f t="shared" si="474"/>
        <v>40073</v>
      </c>
      <c r="C2133" s="7">
        <f>MAX(SUMIFS('Filing Data'!$V:$V,'Filing Data'!$D:$D,'Benchmark Value'!$B2133),C2132)</f>
        <v>4895149830.6670656</v>
      </c>
      <c r="D2133" s="7">
        <f>SUMIFS('Filing Data'!$Z:$Z,'Filing Data'!$D:$D,'Benchmark Value'!$B2133)</f>
        <v>0</v>
      </c>
      <c r="E2133" s="16">
        <f t="shared" si="475"/>
        <v>-82841717.675032347</v>
      </c>
      <c r="F2133" s="10">
        <f>SUM(D$11:D2132)</f>
        <v>-222552136.95398432</v>
      </c>
      <c r="G2133" s="10">
        <f t="shared" si="468"/>
        <v>365</v>
      </c>
      <c r="H2133" s="7">
        <f t="shared" si="476"/>
        <v>-226963.61006858177</v>
      </c>
      <c r="I2133" s="16">
        <f>SUMIFS('Filing Data'!$X:$X,'Filing Data'!$D:$D,'Benchmark Value'!$B2133)</f>
        <v>0</v>
      </c>
      <c r="J2133" s="16">
        <f t="shared" si="472"/>
        <v>154676843.22425225</v>
      </c>
      <c r="K2133" s="10">
        <f>SUM(I$11:I2132)</f>
        <v>341353848.0083822</v>
      </c>
      <c r="L2133" s="27">
        <f t="shared" si="469"/>
        <v>365</v>
      </c>
      <c r="M2133" s="7">
        <f t="shared" si="477"/>
        <v>423772.17321712949</v>
      </c>
      <c r="N2133" s="7">
        <f>IF(ISNA(VLOOKUP(B2133,'Distribution Data'!$G:$H,2,FALSE)),0,VLOOKUP(B2133,'Distribution Data'!$G:$H,2,FALSE))</f>
        <v>0</v>
      </c>
      <c r="O2133" s="16">
        <f>IF(ISNA(INDEX($C2132:$C$3618,MATCH(TRUE,INDEX($C2132:$C$3618&lt;&gt;$C2132,0),0))), O2132, INDEX($C2132:$C$3618,MATCH(TRUE,INDEX($C2132:$C$3618&lt;&gt;$C2132,0),0)))</f>
        <v>5194852881.5242329</v>
      </c>
      <c r="P2133" s="16">
        <f t="shared" si="467"/>
        <v>4895149830.6670656</v>
      </c>
      <c r="Q2133" s="27">
        <f t="shared" si="473"/>
        <v>200</v>
      </c>
      <c r="R2133" s="7">
        <f t="shared" si="478"/>
        <v>1498515.2542858361</v>
      </c>
      <c r="S2133" s="7">
        <f t="shared" si="470"/>
        <v>847779.47100012493</v>
      </c>
      <c r="T2133" s="5">
        <f>VLOOKUP($B2133,'Benchmark Data'!$A:$B,2,FALSE)</f>
        <v>12.15</v>
      </c>
      <c r="U2133" s="12">
        <f t="shared" si="479"/>
        <v>-5.7447839568918564E-3</v>
      </c>
      <c r="V2133" s="7">
        <f t="shared" si="480"/>
        <v>3712577746.9115925</v>
      </c>
    </row>
    <row r="2134" spans="1:22" x14ac:dyDescent="0.25">
      <c r="A2134" s="5">
        <f t="shared" si="471"/>
        <v>2009</v>
      </c>
      <c r="B2134" s="6">
        <f t="shared" si="474"/>
        <v>40074</v>
      </c>
      <c r="C2134" s="7">
        <f>MAX(SUMIFS('Filing Data'!$V:$V,'Filing Data'!$D:$D,'Benchmark Value'!$B2134),C2133)</f>
        <v>4895149830.6670656</v>
      </c>
      <c r="D2134" s="7">
        <f>SUMIFS('Filing Data'!$Z:$Z,'Filing Data'!$D:$D,'Benchmark Value'!$B2134)</f>
        <v>0</v>
      </c>
      <c r="E2134" s="16">
        <f t="shared" si="475"/>
        <v>-82841717.675032347</v>
      </c>
      <c r="F2134" s="10">
        <f>SUM(D$11:D2133)</f>
        <v>-222552136.95398432</v>
      </c>
      <c r="G2134" s="10">
        <f t="shared" si="468"/>
        <v>365</v>
      </c>
      <c r="H2134" s="7">
        <f t="shared" si="476"/>
        <v>-226963.61006858177</v>
      </c>
      <c r="I2134" s="16">
        <f>SUMIFS('Filing Data'!$X:$X,'Filing Data'!$D:$D,'Benchmark Value'!$B2134)</f>
        <v>0</v>
      </c>
      <c r="J2134" s="16">
        <f t="shared" si="472"/>
        <v>154676843.22425225</v>
      </c>
      <c r="K2134" s="10">
        <f>SUM(I$11:I2133)</f>
        <v>341353848.0083822</v>
      </c>
      <c r="L2134" s="27">
        <f t="shared" si="469"/>
        <v>365</v>
      </c>
      <c r="M2134" s="7">
        <f t="shared" si="477"/>
        <v>423772.17321712949</v>
      </c>
      <c r="N2134" s="7">
        <f>IF(ISNA(VLOOKUP(B2134,'Distribution Data'!$G:$H,2,FALSE)),0,VLOOKUP(B2134,'Distribution Data'!$G:$H,2,FALSE))</f>
        <v>0</v>
      </c>
      <c r="O2134" s="16">
        <f>IF(ISNA(INDEX($C2133:$C$3618,MATCH(TRUE,INDEX($C2133:$C$3618&lt;&gt;$C2133,0),0))), O2133, INDEX($C2133:$C$3618,MATCH(TRUE,INDEX($C2133:$C$3618&lt;&gt;$C2133,0),0)))</f>
        <v>5194852881.5242329</v>
      </c>
      <c r="P2134" s="16">
        <f t="shared" si="467"/>
        <v>4895149830.6670656</v>
      </c>
      <c r="Q2134" s="27">
        <f t="shared" si="473"/>
        <v>200</v>
      </c>
      <c r="R2134" s="7">
        <f t="shared" si="478"/>
        <v>1498515.2542858361</v>
      </c>
      <c r="S2134" s="7">
        <f t="shared" si="470"/>
        <v>847779.47100012493</v>
      </c>
      <c r="T2134" s="5">
        <f>VLOOKUP($B2134,'Benchmark Data'!$A:$B,2,FALSE)</f>
        <v>12.2</v>
      </c>
      <c r="U2134" s="12">
        <f t="shared" si="479"/>
        <v>4.1067819526532812E-3</v>
      </c>
      <c r="V2134" s="7">
        <f t="shared" si="480"/>
        <v>3728703624.1065083</v>
      </c>
    </row>
    <row r="2135" spans="1:22" x14ac:dyDescent="0.25">
      <c r="A2135" s="5">
        <f t="shared" si="471"/>
        <v>2009</v>
      </c>
      <c r="B2135" s="6">
        <f t="shared" si="474"/>
        <v>40075</v>
      </c>
      <c r="C2135" s="7">
        <f>MAX(SUMIFS('Filing Data'!$V:$V,'Filing Data'!$D:$D,'Benchmark Value'!$B2135),C2134)</f>
        <v>4895149830.6670656</v>
      </c>
      <c r="D2135" s="7">
        <f>SUMIFS('Filing Data'!$Z:$Z,'Filing Data'!$D:$D,'Benchmark Value'!$B2135)</f>
        <v>0</v>
      </c>
      <c r="E2135" s="16">
        <f t="shared" si="475"/>
        <v>-82841717.675032347</v>
      </c>
      <c r="F2135" s="10">
        <f>SUM(D$11:D2134)</f>
        <v>-222552136.95398432</v>
      </c>
      <c r="G2135" s="10">
        <f t="shared" si="468"/>
        <v>365</v>
      </c>
      <c r="H2135" s="7">
        <f t="shared" si="476"/>
        <v>-226963.61006858177</v>
      </c>
      <c r="I2135" s="16">
        <f>SUMIFS('Filing Data'!$X:$X,'Filing Data'!$D:$D,'Benchmark Value'!$B2135)</f>
        <v>0</v>
      </c>
      <c r="J2135" s="16">
        <f t="shared" si="472"/>
        <v>154676843.22425225</v>
      </c>
      <c r="K2135" s="10">
        <f>SUM(I$11:I2134)</f>
        <v>341353848.0083822</v>
      </c>
      <c r="L2135" s="27">
        <f t="shared" si="469"/>
        <v>365</v>
      </c>
      <c r="M2135" s="7">
        <f t="shared" si="477"/>
        <v>423772.17321712949</v>
      </c>
      <c r="N2135" s="7">
        <f>IF(ISNA(VLOOKUP(B2135,'Distribution Data'!$G:$H,2,FALSE)),0,VLOOKUP(B2135,'Distribution Data'!$G:$H,2,FALSE))</f>
        <v>0</v>
      </c>
      <c r="O2135" s="16">
        <f>IF(ISNA(INDEX($C2134:$C$3618,MATCH(TRUE,INDEX($C2134:$C$3618&lt;&gt;$C2134,0),0))), O2134, INDEX($C2134:$C$3618,MATCH(TRUE,INDEX($C2134:$C$3618&lt;&gt;$C2134,0),0)))</f>
        <v>5194852881.5242329</v>
      </c>
      <c r="P2135" s="16">
        <f t="shared" si="467"/>
        <v>4895149830.6670656</v>
      </c>
      <c r="Q2135" s="27">
        <f t="shared" si="473"/>
        <v>200</v>
      </c>
      <c r="R2135" s="7">
        <f t="shared" si="478"/>
        <v>1498515.2542858361</v>
      </c>
      <c r="S2135" s="7">
        <f t="shared" si="470"/>
        <v>847779.47100012493</v>
      </c>
      <c r="T2135" s="5">
        <f>VLOOKUP($B2135,'Benchmark Data'!$A:$B,2,FALSE)</f>
        <v>12.2</v>
      </c>
      <c r="U2135" s="12">
        <f t="shared" si="479"/>
        <v>0</v>
      </c>
      <c r="V2135" s="7">
        <f t="shared" si="480"/>
        <v>3729551403.5775084</v>
      </c>
    </row>
    <row r="2136" spans="1:22" x14ac:dyDescent="0.25">
      <c r="A2136" s="5">
        <f t="shared" si="471"/>
        <v>2009</v>
      </c>
      <c r="B2136" s="6">
        <f t="shared" si="474"/>
        <v>40076</v>
      </c>
      <c r="C2136" s="7">
        <f>MAX(SUMIFS('Filing Data'!$V:$V,'Filing Data'!$D:$D,'Benchmark Value'!$B2136),C2135)</f>
        <v>4895149830.6670656</v>
      </c>
      <c r="D2136" s="7">
        <f>SUMIFS('Filing Data'!$Z:$Z,'Filing Data'!$D:$D,'Benchmark Value'!$B2136)</f>
        <v>0</v>
      </c>
      <c r="E2136" s="16">
        <f t="shared" si="475"/>
        <v>-82841717.675032347</v>
      </c>
      <c r="F2136" s="10">
        <f>SUM(D$11:D2135)</f>
        <v>-222552136.95398432</v>
      </c>
      <c r="G2136" s="10">
        <f t="shared" si="468"/>
        <v>365</v>
      </c>
      <c r="H2136" s="7">
        <f t="shared" si="476"/>
        <v>-226963.61006858177</v>
      </c>
      <c r="I2136" s="16">
        <f>SUMIFS('Filing Data'!$X:$X,'Filing Data'!$D:$D,'Benchmark Value'!$B2136)</f>
        <v>0</v>
      </c>
      <c r="J2136" s="16">
        <f t="shared" si="472"/>
        <v>154676843.22425225</v>
      </c>
      <c r="K2136" s="10">
        <f>SUM(I$11:I2135)</f>
        <v>341353848.0083822</v>
      </c>
      <c r="L2136" s="27">
        <f t="shared" si="469"/>
        <v>365</v>
      </c>
      <c r="M2136" s="7">
        <f t="shared" si="477"/>
        <v>423772.17321712949</v>
      </c>
      <c r="N2136" s="7">
        <f>IF(ISNA(VLOOKUP(B2136,'Distribution Data'!$G:$H,2,FALSE)),0,VLOOKUP(B2136,'Distribution Data'!$G:$H,2,FALSE))</f>
        <v>0</v>
      </c>
      <c r="O2136" s="16">
        <f>IF(ISNA(INDEX($C2135:$C$3618,MATCH(TRUE,INDEX($C2135:$C$3618&lt;&gt;$C2135,0),0))), O2135, INDEX($C2135:$C$3618,MATCH(TRUE,INDEX($C2135:$C$3618&lt;&gt;$C2135,0),0)))</f>
        <v>5194852881.5242329</v>
      </c>
      <c r="P2136" s="16">
        <f t="shared" si="467"/>
        <v>4895149830.6670656</v>
      </c>
      <c r="Q2136" s="27">
        <f t="shared" si="473"/>
        <v>200</v>
      </c>
      <c r="R2136" s="7">
        <f t="shared" si="478"/>
        <v>1498515.2542858361</v>
      </c>
      <c r="S2136" s="7">
        <f t="shared" si="470"/>
        <v>847779.47100012493</v>
      </c>
      <c r="T2136" s="5">
        <f>VLOOKUP($B2136,'Benchmark Data'!$A:$B,2,FALSE)</f>
        <v>12.2</v>
      </c>
      <c r="U2136" s="12">
        <f t="shared" si="479"/>
        <v>0</v>
      </c>
      <c r="V2136" s="7">
        <f t="shared" si="480"/>
        <v>3730399183.0485086</v>
      </c>
    </row>
    <row r="2137" spans="1:22" x14ac:dyDescent="0.25">
      <c r="A2137" s="5">
        <f t="shared" si="471"/>
        <v>2009</v>
      </c>
      <c r="B2137" s="6">
        <f t="shared" si="474"/>
        <v>40077</v>
      </c>
      <c r="C2137" s="7">
        <f>MAX(SUMIFS('Filing Data'!$V:$V,'Filing Data'!$D:$D,'Benchmark Value'!$B2137),C2136)</f>
        <v>4895149830.6670656</v>
      </c>
      <c r="D2137" s="7">
        <f>SUMIFS('Filing Data'!$Z:$Z,'Filing Data'!$D:$D,'Benchmark Value'!$B2137)</f>
        <v>0</v>
      </c>
      <c r="E2137" s="16">
        <f t="shared" si="475"/>
        <v>-82841717.675032347</v>
      </c>
      <c r="F2137" s="10">
        <f>SUM(D$11:D2136)</f>
        <v>-222552136.95398432</v>
      </c>
      <c r="G2137" s="10">
        <f t="shared" si="468"/>
        <v>365</v>
      </c>
      <c r="H2137" s="7">
        <f t="shared" si="476"/>
        <v>-226963.61006858177</v>
      </c>
      <c r="I2137" s="16">
        <f>SUMIFS('Filing Data'!$X:$X,'Filing Data'!$D:$D,'Benchmark Value'!$B2137)</f>
        <v>0</v>
      </c>
      <c r="J2137" s="16">
        <f t="shared" si="472"/>
        <v>154676843.22425225</v>
      </c>
      <c r="K2137" s="10">
        <f>SUM(I$11:I2136)</f>
        <v>341353848.0083822</v>
      </c>
      <c r="L2137" s="27">
        <f t="shared" si="469"/>
        <v>365</v>
      </c>
      <c r="M2137" s="7">
        <f t="shared" si="477"/>
        <v>423772.17321712949</v>
      </c>
      <c r="N2137" s="7">
        <f>IF(ISNA(VLOOKUP(B2137,'Distribution Data'!$G:$H,2,FALSE)),0,VLOOKUP(B2137,'Distribution Data'!$G:$H,2,FALSE))</f>
        <v>0</v>
      </c>
      <c r="O2137" s="16">
        <f>IF(ISNA(INDEX($C2136:$C$3618,MATCH(TRUE,INDEX($C2136:$C$3618&lt;&gt;$C2136,0),0))), O2136, INDEX($C2136:$C$3618,MATCH(TRUE,INDEX($C2136:$C$3618&lt;&gt;$C2136,0),0)))</f>
        <v>5194852881.5242329</v>
      </c>
      <c r="P2137" s="16">
        <f t="shared" si="467"/>
        <v>4895149830.6670656</v>
      </c>
      <c r="Q2137" s="27">
        <f t="shared" si="473"/>
        <v>200</v>
      </c>
      <c r="R2137" s="7">
        <f t="shared" si="478"/>
        <v>1498515.2542858361</v>
      </c>
      <c r="S2137" s="7">
        <f t="shared" si="470"/>
        <v>847779.47100012493</v>
      </c>
      <c r="T2137" s="5">
        <f>VLOOKUP($B2137,'Benchmark Data'!$A:$B,2,FALSE)</f>
        <v>11.98</v>
      </c>
      <c r="U2137" s="12">
        <f t="shared" si="479"/>
        <v>-1.8197359051907468E-2</v>
      </c>
      <c r="V2137" s="7">
        <f t="shared" si="480"/>
        <v>3663977469.0546999</v>
      </c>
    </row>
    <row r="2138" spans="1:22" x14ac:dyDescent="0.25">
      <c r="A2138" s="5">
        <f t="shared" si="471"/>
        <v>2009</v>
      </c>
      <c r="B2138" s="6">
        <f t="shared" si="474"/>
        <v>40078</v>
      </c>
      <c r="C2138" s="7">
        <f>MAX(SUMIFS('Filing Data'!$V:$V,'Filing Data'!$D:$D,'Benchmark Value'!$B2138),C2137)</f>
        <v>4895149830.6670656</v>
      </c>
      <c r="D2138" s="7">
        <f>SUMIFS('Filing Data'!$Z:$Z,'Filing Data'!$D:$D,'Benchmark Value'!$B2138)</f>
        <v>0</v>
      </c>
      <c r="E2138" s="16">
        <f t="shared" si="475"/>
        <v>-82841717.675032347</v>
      </c>
      <c r="F2138" s="10">
        <f>SUM(D$11:D2137)</f>
        <v>-222552136.95398432</v>
      </c>
      <c r="G2138" s="10">
        <f t="shared" si="468"/>
        <v>365</v>
      </c>
      <c r="H2138" s="7">
        <f t="shared" si="476"/>
        <v>-226963.61006858177</v>
      </c>
      <c r="I2138" s="16">
        <f>SUMIFS('Filing Data'!$X:$X,'Filing Data'!$D:$D,'Benchmark Value'!$B2138)</f>
        <v>0</v>
      </c>
      <c r="J2138" s="16">
        <f t="shared" si="472"/>
        <v>154676843.22425225</v>
      </c>
      <c r="K2138" s="10">
        <f>SUM(I$11:I2137)</f>
        <v>341353848.0083822</v>
      </c>
      <c r="L2138" s="27">
        <f t="shared" si="469"/>
        <v>365</v>
      </c>
      <c r="M2138" s="7">
        <f t="shared" si="477"/>
        <v>423772.17321712949</v>
      </c>
      <c r="N2138" s="7">
        <f>IF(ISNA(VLOOKUP(B2138,'Distribution Data'!$G:$H,2,FALSE)),0,VLOOKUP(B2138,'Distribution Data'!$G:$H,2,FALSE))</f>
        <v>0</v>
      </c>
      <c r="O2138" s="16">
        <f>IF(ISNA(INDEX($C2137:$C$3618,MATCH(TRUE,INDEX($C2137:$C$3618&lt;&gt;$C2137,0),0))), O2137, INDEX($C2137:$C$3618,MATCH(TRUE,INDEX($C2137:$C$3618&lt;&gt;$C2137,0),0)))</f>
        <v>5194852881.5242329</v>
      </c>
      <c r="P2138" s="16">
        <f t="shared" si="467"/>
        <v>4895149830.6670656</v>
      </c>
      <c r="Q2138" s="27">
        <f t="shared" si="473"/>
        <v>200</v>
      </c>
      <c r="R2138" s="7">
        <f t="shared" si="478"/>
        <v>1498515.2542858361</v>
      </c>
      <c r="S2138" s="7">
        <f t="shared" si="470"/>
        <v>847779.47100012493</v>
      </c>
      <c r="T2138" s="5">
        <f>VLOOKUP($B2138,'Benchmark Data'!$A:$B,2,FALSE)</f>
        <v>12.37</v>
      </c>
      <c r="U2138" s="12">
        <f t="shared" si="479"/>
        <v>3.2035593717093115E-2</v>
      </c>
      <c r="V2138" s="7">
        <f t="shared" si="480"/>
        <v>3784103313.0441747</v>
      </c>
    </row>
    <row r="2139" spans="1:22" x14ac:dyDescent="0.25">
      <c r="A2139" s="5">
        <f t="shared" si="471"/>
        <v>2009</v>
      </c>
      <c r="B2139" s="6">
        <f t="shared" si="474"/>
        <v>40079</v>
      </c>
      <c r="C2139" s="7">
        <f>MAX(SUMIFS('Filing Data'!$V:$V,'Filing Data'!$D:$D,'Benchmark Value'!$B2139),C2138)</f>
        <v>4895149830.6670656</v>
      </c>
      <c r="D2139" s="7">
        <f>SUMIFS('Filing Data'!$Z:$Z,'Filing Data'!$D:$D,'Benchmark Value'!$B2139)</f>
        <v>0</v>
      </c>
      <c r="E2139" s="16">
        <f t="shared" si="475"/>
        <v>-82841717.675032347</v>
      </c>
      <c r="F2139" s="10">
        <f>SUM(D$11:D2138)</f>
        <v>-222552136.95398432</v>
      </c>
      <c r="G2139" s="10">
        <f t="shared" si="468"/>
        <v>365</v>
      </c>
      <c r="H2139" s="7">
        <f t="shared" si="476"/>
        <v>-226963.61006858177</v>
      </c>
      <c r="I2139" s="16">
        <f>SUMIFS('Filing Data'!$X:$X,'Filing Data'!$D:$D,'Benchmark Value'!$B2139)</f>
        <v>0</v>
      </c>
      <c r="J2139" s="16">
        <f t="shared" si="472"/>
        <v>154676843.22425225</v>
      </c>
      <c r="K2139" s="10">
        <f>SUM(I$11:I2138)</f>
        <v>341353848.0083822</v>
      </c>
      <c r="L2139" s="27">
        <f t="shared" si="469"/>
        <v>365</v>
      </c>
      <c r="M2139" s="7">
        <f t="shared" si="477"/>
        <v>423772.17321712949</v>
      </c>
      <c r="N2139" s="7">
        <f>IF(ISNA(VLOOKUP(B2139,'Distribution Data'!$G:$H,2,FALSE)),0,VLOOKUP(B2139,'Distribution Data'!$G:$H,2,FALSE))</f>
        <v>0</v>
      </c>
      <c r="O2139" s="16">
        <f>IF(ISNA(INDEX($C2138:$C$3618,MATCH(TRUE,INDEX($C2138:$C$3618&lt;&gt;$C2138,0),0))), O2138, INDEX($C2138:$C$3618,MATCH(TRUE,INDEX($C2138:$C$3618&lt;&gt;$C2138,0),0)))</f>
        <v>5194852881.5242329</v>
      </c>
      <c r="P2139" s="16">
        <f t="shared" si="467"/>
        <v>4895149830.6670656</v>
      </c>
      <c r="Q2139" s="27">
        <f t="shared" si="473"/>
        <v>200</v>
      </c>
      <c r="R2139" s="7">
        <f t="shared" si="478"/>
        <v>1498515.2542858361</v>
      </c>
      <c r="S2139" s="7">
        <f t="shared" si="470"/>
        <v>847779.47100012493</v>
      </c>
      <c r="T2139" s="5">
        <f>VLOOKUP($B2139,'Benchmark Data'!$A:$B,2,FALSE)</f>
        <v>11.88</v>
      </c>
      <c r="U2139" s="12">
        <f t="shared" si="479"/>
        <v>-4.0417872469897545E-2</v>
      </c>
      <c r="V2139" s="7">
        <f t="shared" si="480"/>
        <v>3635055326.6791492</v>
      </c>
    </row>
    <row r="2140" spans="1:22" x14ac:dyDescent="0.25">
      <c r="A2140" s="5">
        <f t="shared" si="471"/>
        <v>2009</v>
      </c>
      <c r="B2140" s="6">
        <f t="shared" si="474"/>
        <v>40080</v>
      </c>
      <c r="C2140" s="7">
        <f>MAX(SUMIFS('Filing Data'!$V:$V,'Filing Data'!$D:$D,'Benchmark Value'!$B2140),C2139)</f>
        <v>4895149830.6670656</v>
      </c>
      <c r="D2140" s="7">
        <f>SUMIFS('Filing Data'!$Z:$Z,'Filing Data'!$D:$D,'Benchmark Value'!$B2140)</f>
        <v>0</v>
      </c>
      <c r="E2140" s="16">
        <f t="shared" si="475"/>
        <v>-82841717.675032347</v>
      </c>
      <c r="F2140" s="10">
        <f>SUM(D$11:D2139)</f>
        <v>-222552136.95398432</v>
      </c>
      <c r="G2140" s="10">
        <f t="shared" si="468"/>
        <v>365</v>
      </c>
      <c r="H2140" s="7">
        <f t="shared" si="476"/>
        <v>-226963.61006858177</v>
      </c>
      <c r="I2140" s="16">
        <f>SUMIFS('Filing Data'!$X:$X,'Filing Data'!$D:$D,'Benchmark Value'!$B2140)</f>
        <v>0</v>
      </c>
      <c r="J2140" s="16">
        <f t="shared" si="472"/>
        <v>154676843.22425225</v>
      </c>
      <c r="K2140" s="10">
        <f>SUM(I$11:I2139)</f>
        <v>341353848.0083822</v>
      </c>
      <c r="L2140" s="27">
        <f t="shared" si="469"/>
        <v>365</v>
      </c>
      <c r="M2140" s="7">
        <f t="shared" si="477"/>
        <v>423772.17321712949</v>
      </c>
      <c r="N2140" s="7">
        <f>IF(ISNA(VLOOKUP(B2140,'Distribution Data'!$G:$H,2,FALSE)),0,VLOOKUP(B2140,'Distribution Data'!$G:$H,2,FALSE))</f>
        <v>0</v>
      </c>
      <c r="O2140" s="16">
        <f>IF(ISNA(INDEX($C2139:$C$3618,MATCH(TRUE,INDEX($C2139:$C$3618&lt;&gt;$C2139,0),0))), O2139, INDEX($C2139:$C$3618,MATCH(TRUE,INDEX($C2139:$C$3618&lt;&gt;$C2139,0),0)))</f>
        <v>5194852881.5242329</v>
      </c>
      <c r="P2140" s="16">
        <f t="shared" si="467"/>
        <v>4895149830.6670656</v>
      </c>
      <c r="Q2140" s="27">
        <f t="shared" si="473"/>
        <v>200</v>
      </c>
      <c r="R2140" s="7">
        <f t="shared" si="478"/>
        <v>1498515.2542858361</v>
      </c>
      <c r="S2140" s="7">
        <f t="shared" si="470"/>
        <v>847779.47100012493</v>
      </c>
      <c r="T2140" s="5">
        <f>VLOOKUP($B2140,'Benchmark Data'!$A:$B,2,FALSE)</f>
        <v>11.47</v>
      </c>
      <c r="U2140" s="12">
        <f t="shared" si="479"/>
        <v>-3.5121382793219524E-2</v>
      </c>
      <c r="V2140" s="7">
        <f t="shared" si="480"/>
        <v>3510450860.0273843</v>
      </c>
    </row>
    <row r="2141" spans="1:22" x14ac:dyDescent="0.25">
      <c r="A2141" s="5">
        <f t="shared" si="471"/>
        <v>2009</v>
      </c>
      <c r="B2141" s="6">
        <f t="shared" si="474"/>
        <v>40081</v>
      </c>
      <c r="C2141" s="7">
        <f>MAX(SUMIFS('Filing Data'!$V:$V,'Filing Data'!$D:$D,'Benchmark Value'!$B2141),C2140)</f>
        <v>4895149830.6670656</v>
      </c>
      <c r="D2141" s="7">
        <f>SUMIFS('Filing Data'!$Z:$Z,'Filing Data'!$D:$D,'Benchmark Value'!$B2141)</f>
        <v>0</v>
      </c>
      <c r="E2141" s="16">
        <f t="shared" si="475"/>
        <v>-82841717.675032347</v>
      </c>
      <c r="F2141" s="10">
        <f>SUM(D$11:D2140)</f>
        <v>-222552136.95398432</v>
      </c>
      <c r="G2141" s="10">
        <f t="shared" si="468"/>
        <v>365</v>
      </c>
      <c r="H2141" s="7">
        <f t="shared" si="476"/>
        <v>-226963.61006858177</v>
      </c>
      <c r="I2141" s="16">
        <f>SUMIFS('Filing Data'!$X:$X,'Filing Data'!$D:$D,'Benchmark Value'!$B2141)</f>
        <v>0</v>
      </c>
      <c r="J2141" s="16">
        <f t="shared" si="472"/>
        <v>154676843.22425225</v>
      </c>
      <c r="K2141" s="10">
        <f>SUM(I$11:I2140)</f>
        <v>341353848.0083822</v>
      </c>
      <c r="L2141" s="27">
        <f t="shared" si="469"/>
        <v>365</v>
      </c>
      <c r="M2141" s="7">
        <f t="shared" si="477"/>
        <v>423772.17321712949</v>
      </c>
      <c r="N2141" s="7">
        <f>IF(ISNA(VLOOKUP(B2141,'Distribution Data'!$G:$H,2,FALSE)),0,VLOOKUP(B2141,'Distribution Data'!$G:$H,2,FALSE))</f>
        <v>0</v>
      </c>
      <c r="O2141" s="16">
        <f>IF(ISNA(INDEX($C2140:$C$3618,MATCH(TRUE,INDEX($C2140:$C$3618&lt;&gt;$C2140,0),0))), O2140, INDEX($C2140:$C$3618,MATCH(TRUE,INDEX($C2140:$C$3618&lt;&gt;$C2140,0),0)))</f>
        <v>5194852881.5242329</v>
      </c>
      <c r="P2141" s="16">
        <f t="shared" si="467"/>
        <v>4895149830.6670656</v>
      </c>
      <c r="Q2141" s="27">
        <f t="shared" si="473"/>
        <v>200</v>
      </c>
      <c r="R2141" s="7">
        <f t="shared" si="478"/>
        <v>1498515.2542858361</v>
      </c>
      <c r="S2141" s="7">
        <f t="shared" si="470"/>
        <v>847779.47100012493</v>
      </c>
      <c r="T2141" s="5">
        <f>VLOOKUP($B2141,'Benchmark Data'!$A:$B,2,FALSE)</f>
        <v>11.5</v>
      </c>
      <c r="U2141" s="12">
        <f t="shared" si="479"/>
        <v>2.6121042279249611E-3</v>
      </c>
      <c r="V2141" s="7">
        <f t="shared" si="480"/>
        <v>3520480289.524611</v>
      </c>
    </row>
    <row r="2142" spans="1:22" x14ac:dyDescent="0.25">
      <c r="A2142" s="5">
        <f t="shared" si="471"/>
        <v>2009</v>
      </c>
      <c r="B2142" s="6">
        <f t="shared" si="474"/>
        <v>40082</v>
      </c>
      <c r="C2142" s="7">
        <f>MAX(SUMIFS('Filing Data'!$V:$V,'Filing Data'!$D:$D,'Benchmark Value'!$B2142),C2141)</f>
        <v>4895149830.6670656</v>
      </c>
      <c r="D2142" s="7">
        <f>SUMIFS('Filing Data'!$Z:$Z,'Filing Data'!$D:$D,'Benchmark Value'!$B2142)</f>
        <v>0</v>
      </c>
      <c r="E2142" s="16">
        <f t="shared" si="475"/>
        <v>-82841717.675032347</v>
      </c>
      <c r="F2142" s="10">
        <f>SUM(D$11:D2141)</f>
        <v>-222552136.95398432</v>
      </c>
      <c r="G2142" s="10">
        <f t="shared" si="468"/>
        <v>365</v>
      </c>
      <c r="H2142" s="7">
        <f t="shared" si="476"/>
        <v>-226963.61006858177</v>
      </c>
      <c r="I2142" s="16">
        <f>SUMIFS('Filing Data'!$X:$X,'Filing Data'!$D:$D,'Benchmark Value'!$B2142)</f>
        <v>0</v>
      </c>
      <c r="J2142" s="16">
        <f t="shared" si="472"/>
        <v>154676843.22425225</v>
      </c>
      <c r="K2142" s="10">
        <f>SUM(I$11:I2141)</f>
        <v>341353848.0083822</v>
      </c>
      <c r="L2142" s="27">
        <f t="shared" si="469"/>
        <v>365</v>
      </c>
      <c r="M2142" s="7">
        <f t="shared" si="477"/>
        <v>423772.17321712949</v>
      </c>
      <c r="N2142" s="7">
        <f>IF(ISNA(VLOOKUP(B2142,'Distribution Data'!$G:$H,2,FALSE)),0,VLOOKUP(B2142,'Distribution Data'!$G:$H,2,FALSE))</f>
        <v>0</v>
      </c>
      <c r="O2142" s="16">
        <f>IF(ISNA(INDEX($C2141:$C$3618,MATCH(TRUE,INDEX($C2141:$C$3618&lt;&gt;$C2141,0),0))), O2141, INDEX($C2141:$C$3618,MATCH(TRUE,INDEX($C2141:$C$3618&lt;&gt;$C2141,0),0)))</f>
        <v>5194852881.5242329</v>
      </c>
      <c r="P2142" s="16">
        <f t="shared" si="467"/>
        <v>4895149830.6670656</v>
      </c>
      <c r="Q2142" s="27">
        <f t="shared" si="473"/>
        <v>200</v>
      </c>
      <c r="R2142" s="7">
        <f t="shared" si="478"/>
        <v>1498515.2542858361</v>
      </c>
      <c r="S2142" s="7">
        <f t="shared" si="470"/>
        <v>847779.47100012493</v>
      </c>
      <c r="T2142" s="5">
        <f>VLOOKUP($B2142,'Benchmark Data'!$A:$B,2,FALSE)</f>
        <v>11.5</v>
      </c>
      <c r="U2142" s="12">
        <f t="shared" si="479"/>
        <v>0</v>
      </c>
      <c r="V2142" s="7">
        <f t="shared" si="480"/>
        <v>3521328068.9956112</v>
      </c>
    </row>
    <row r="2143" spans="1:22" x14ac:dyDescent="0.25">
      <c r="A2143" s="5">
        <f t="shared" si="471"/>
        <v>2009</v>
      </c>
      <c r="B2143" s="6">
        <f t="shared" si="474"/>
        <v>40083</v>
      </c>
      <c r="C2143" s="7">
        <f>MAX(SUMIFS('Filing Data'!$V:$V,'Filing Data'!$D:$D,'Benchmark Value'!$B2143),C2142)</f>
        <v>4895149830.6670656</v>
      </c>
      <c r="D2143" s="7">
        <f>SUMIFS('Filing Data'!$Z:$Z,'Filing Data'!$D:$D,'Benchmark Value'!$B2143)</f>
        <v>0</v>
      </c>
      <c r="E2143" s="16">
        <f t="shared" si="475"/>
        <v>-82841717.675032347</v>
      </c>
      <c r="F2143" s="10">
        <f>SUM(D$11:D2142)</f>
        <v>-222552136.95398432</v>
      </c>
      <c r="G2143" s="10">
        <f t="shared" si="468"/>
        <v>365</v>
      </c>
      <c r="H2143" s="7">
        <f t="shared" si="476"/>
        <v>-226963.61006858177</v>
      </c>
      <c r="I2143" s="16">
        <f>SUMIFS('Filing Data'!$X:$X,'Filing Data'!$D:$D,'Benchmark Value'!$B2143)</f>
        <v>0</v>
      </c>
      <c r="J2143" s="16">
        <f t="shared" si="472"/>
        <v>154676843.22425225</v>
      </c>
      <c r="K2143" s="10">
        <f>SUM(I$11:I2142)</f>
        <v>341353848.0083822</v>
      </c>
      <c r="L2143" s="27">
        <f t="shared" si="469"/>
        <v>365</v>
      </c>
      <c r="M2143" s="7">
        <f t="shared" si="477"/>
        <v>423772.17321712949</v>
      </c>
      <c r="N2143" s="7">
        <f>IF(ISNA(VLOOKUP(B2143,'Distribution Data'!$G:$H,2,FALSE)),0,VLOOKUP(B2143,'Distribution Data'!$G:$H,2,FALSE))</f>
        <v>0</v>
      </c>
      <c r="O2143" s="16">
        <f>IF(ISNA(INDEX($C2142:$C$3618,MATCH(TRUE,INDEX($C2142:$C$3618&lt;&gt;$C2142,0),0))), O2142, INDEX($C2142:$C$3618,MATCH(TRUE,INDEX($C2142:$C$3618&lt;&gt;$C2142,0),0)))</f>
        <v>5194852881.5242329</v>
      </c>
      <c r="P2143" s="16">
        <f t="shared" si="467"/>
        <v>4895149830.6670656</v>
      </c>
      <c r="Q2143" s="27">
        <f t="shared" si="473"/>
        <v>200</v>
      </c>
      <c r="R2143" s="7">
        <f t="shared" si="478"/>
        <v>1498515.2542858361</v>
      </c>
      <c r="S2143" s="7">
        <f t="shared" si="470"/>
        <v>847779.47100012493</v>
      </c>
      <c r="T2143" s="5">
        <f>VLOOKUP($B2143,'Benchmark Data'!$A:$B,2,FALSE)</f>
        <v>11.5</v>
      </c>
      <c r="U2143" s="12">
        <f t="shared" si="479"/>
        <v>0</v>
      </c>
      <c r="V2143" s="7">
        <f t="shared" si="480"/>
        <v>3522175848.4666114</v>
      </c>
    </row>
    <row r="2144" spans="1:22" x14ac:dyDescent="0.25">
      <c r="A2144" s="5">
        <f t="shared" si="471"/>
        <v>2009</v>
      </c>
      <c r="B2144" s="6">
        <f t="shared" si="474"/>
        <v>40084</v>
      </c>
      <c r="C2144" s="7">
        <f>MAX(SUMIFS('Filing Data'!$V:$V,'Filing Data'!$D:$D,'Benchmark Value'!$B2144),C2143)</f>
        <v>4895149830.6670656</v>
      </c>
      <c r="D2144" s="7">
        <f>SUMIFS('Filing Data'!$Z:$Z,'Filing Data'!$D:$D,'Benchmark Value'!$B2144)</f>
        <v>0</v>
      </c>
      <c r="E2144" s="16">
        <f t="shared" si="475"/>
        <v>-82841717.675032347</v>
      </c>
      <c r="F2144" s="10">
        <f>SUM(D$11:D2143)</f>
        <v>-222552136.95398432</v>
      </c>
      <c r="G2144" s="10">
        <f t="shared" si="468"/>
        <v>365</v>
      </c>
      <c r="H2144" s="7">
        <f t="shared" si="476"/>
        <v>-226963.61006858177</v>
      </c>
      <c r="I2144" s="16">
        <f>SUMIFS('Filing Data'!$X:$X,'Filing Data'!$D:$D,'Benchmark Value'!$B2144)</f>
        <v>0</v>
      </c>
      <c r="J2144" s="16">
        <f t="shared" si="472"/>
        <v>154676843.22425225</v>
      </c>
      <c r="K2144" s="10">
        <f>SUM(I$11:I2143)</f>
        <v>341353848.0083822</v>
      </c>
      <c r="L2144" s="27">
        <f t="shared" si="469"/>
        <v>365</v>
      </c>
      <c r="M2144" s="7">
        <f t="shared" si="477"/>
        <v>423772.17321712949</v>
      </c>
      <c r="N2144" s="7">
        <f>IF(ISNA(VLOOKUP(B2144,'Distribution Data'!$G:$H,2,FALSE)),0,VLOOKUP(B2144,'Distribution Data'!$G:$H,2,FALSE))</f>
        <v>0</v>
      </c>
      <c r="O2144" s="16">
        <f>IF(ISNA(INDEX($C2143:$C$3618,MATCH(TRUE,INDEX($C2143:$C$3618&lt;&gt;$C2143,0),0))), O2143, INDEX($C2143:$C$3618,MATCH(TRUE,INDEX($C2143:$C$3618&lt;&gt;$C2143,0),0)))</f>
        <v>5194852881.5242329</v>
      </c>
      <c r="P2144" s="16">
        <f t="shared" si="467"/>
        <v>4895149830.6670656</v>
      </c>
      <c r="Q2144" s="27">
        <f t="shared" si="473"/>
        <v>200</v>
      </c>
      <c r="R2144" s="7">
        <f t="shared" si="478"/>
        <v>1498515.2542858361</v>
      </c>
      <c r="S2144" s="7">
        <f t="shared" si="470"/>
        <v>847779.47100012493</v>
      </c>
      <c r="T2144" s="5">
        <f>VLOOKUP($B2144,'Benchmark Data'!$A:$B,2,FALSE)</f>
        <v>12</v>
      </c>
      <c r="U2144" s="12">
        <f t="shared" si="479"/>
        <v>4.2559614418795903E-2</v>
      </c>
      <c r="V2144" s="7">
        <f t="shared" si="480"/>
        <v>3676161708.3057251</v>
      </c>
    </row>
    <row r="2145" spans="1:22" x14ac:dyDescent="0.25">
      <c r="A2145" s="5">
        <f t="shared" si="471"/>
        <v>2009</v>
      </c>
      <c r="B2145" s="6">
        <f t="shared" si="474"/>
        <v>40085</v>
      </c>
      <c r="C2145" s="7">
        <f>MAX(SUMIFS('Filing Data'!$V:$V,'Filing Data'!$D:$D,'Benchmark Value'!$B2145),C2144)</f>
        <v>4895149830.6670656</v>
      </c>
      <c r="D2145" s="7">
        <f>SUMIFS('Filing Data'!$Z:$Z,'Filing Data'!$D:$D,'Benchmark Value'!$B2145)</f>
        <v>0</v>
      </c>
      <c r="E2145" s="16">
        <f t="shared" si="475"/>
        <v>-82841717.675032347</v>
      </c>
      <c r="F2145" s="10">
        <f>SUM(D$11:D2144)</f>
        <v>-222552136.95398432</v>
      </c>
      <c r="G2145" s="10">
        <f t="shared" si="468"/>
        <v>365</v>
      </c>
      <c r="H2145" s="7">
        <f t="shared" si="476"/>
        <v>-226963.61006858177</v>
      </c>
      <c r="I2145" s="16">
        <f>SUMIFS('Filing Data'!$X:$X,'Filing Data'!$D:$D,'Benchmark Value'!$B2145)</f>
        <v>0</v>
      </c>
      <c r="J2145" s="16">
        <f t="shared" si="472"/>
        <v>154676843.22425225</v>
      </c>
      <c r="K2145" s="10">
        <f>SUM(I$11:I2144)</f>
        <v>341353848.0083822</v>
      </c>
      <c r="L2145" s="27">
        <f t="shared" si="469"/>
        <v>365</v>
      </c>
      <c r="M2145" s="7">
        <f t="shared" si="477"/>
        <v>423772.17321712949</v>
      </c>
      <c r="N2145" s="7">
        <f>IF(ISNA(VLOOKUP(B2145,'Distribution Data'!$G:$H,2,FALSE)),0,VLOOKUP(B2145,'Distribution Data'!$G:$H,2,FALSE))</f>
        <v>0</v>
      </c>
      <c r="O2145" s="16">
        <f>IF(ISNA(INDEX($C2144:$C$3618,MATCH(TRUE,INDEX($C2144:$C$3618&lt;&gt;$C2144,0),0))), O2144, INDEX($C2144:$C$3618,MATCH(TRUE,INDEX($C2144:$C$3618&lt;&gt;$C2144,0),0)))</f>
        <v>5194852881.5242329</v>
      </c>
      <c r="P2145" s="16">
        <f t="shared" si="467"/>
        <v>4895149830.6670656</v>
      </c>
      <c r="Q2145" s="27">
        <f t="shared" si="473"/>
        <v>200</v>
      </c>
      <c r="R2145" s="7">
        <f t="shared" si="478"/>
        <v>1498515.2542858361</v>
      </c>
      <c r="S2145" s="7">
        <f t="shared" si="470"/>
        <v>847779.47100012493</v>
      </c>
      <c r="T2145" s="5">
        <f>VLOOKUP($B2145,'Benchmark Data'!$A:$B,2,FALSE)</f>
        <v>11.79</v>
      </c>
      <c r="U2145" s="12">
        <f t="shared" si="479"/>
        <v>-1.7654935238720824E-2</v>
      </c>
      <c r="V2145" s="7">
        <f t="shared" si="480"/>
        <v>3612676657.8813748</v>
      </c>
    </row>
    <row r="2146" spans="1:22" x14ac:dyDescent="0.25">
      <c r="A2146" s="5">
        <f t="shared" si="471"/>
        <v>2009</v>
      </c>
      <c r="B2146" s="6">
        <f t="shared" si="474"/>
        <v>40086</v>
      </c>
      <c r="C2146" s="7">
        <f>MAX(SUMIFS('Filing Data'!$V:$V,'Filing Data'!$D:$D,'Benchmark Value'!$B2146),C2145)</f>
        <v>4895149830.6670656</v>
      </c>
      <c r="D2146" s="7">
        <f>SUMIFS('Filing Data'!$Z:$Z,'Filing Data'!$D:$D,'Benchmark Value'!$B2146)</f>
        <v>0</v>
      </c>
      <c r="E2146" s="16">
        <f t="shared" si="475"/>
        <v>-82841717.675032347</v>
      </c>
      <c r="F2146" s="10">
        <f>SUM(D$11:D2145)</f>
        <v>-222552136.95398432</v>
      </c>
      <c r="G2146" s="10">
        <f t="shared" si="468"/>
        <v>365</v>
      </c>
      <c r="H2146" s="7">
        <f t="shared" si="476"/>
        <v>-226963.61006858177</v>
      </c>
      <c r="I2146" s="16">
        <f>SUMIFS('Filing Data'!$X:$X,'Filing Data'!$D:$D,'Benchmark Value'!$B2146)</f>
        <v>0</v>
      </c>
      <c r="J2146" s="16">
        <f t="shared" si="472"/>
        <v>154676843.22425225</v>
      </c>
      <c r="K2146" s="10">
        <f>SUM(I$11:I2145)</f>
        <v>341353848.0083822</v>
      </c>
      <c r="L2146" s="27">
        <f t="shared" si="469"/>
        <v>365</v>
      </c>
      <c r="M2146" s="7">
        <f t="shared" si="477"/>
        <v>423772.17321712949</v>
      </c>
      <c r="N2146" s="7">
        <f>IF(ISNA(VLOOKUP(B2146,'Distribution Data'!$G:$H,2,FALSE)),0,VLOOKUP(B2146,'Distribution Data'!$G:$H,2,FALSE))</f>
        <v>31108993.255438454</v>
      </c>
      <c r="O2146" s="16">
        <f>IF(ISNA(INDEX($C2145:$C$3618,MATCH(TRUE,INDEX($C2145:$C$3618&lt;&gt;$C2145,0),0))), O2145, INDEX($C2145:$C$3618,MATCH(TRUE,INDEX($C2145:$C$3618&lt;&gt;$C2145,0),0)))</f>
        <v>5194852881.5242329</v>
      </c>
      <c r="P2146" s="16">
        <f t="shared" si="467"/>
        <v>4895149830.6670656</v>
      </c>
      <c r="Q2146" s="27">
        <f t="shared" si="473"/>
        <v>200</v>
      </c>
      <c r="R2146" s="7">
        <f t="shared" si="478"/>
        <v>1498515.2542858361</v>
      </c>
      <c r="S2146" s="7">
        <f t="shared" si="470"/>
        <v>-30261213.784438331</v>
      </c>
      <c r="T2146" s="5">
        <f>VLOOKUP($B2146,'Benchmark Data'!$A:$B,2,FALSE)</f>
        <v>11.7</v>
      </c>
      <c r="U2146" s="12">
        <f t="shared" si="479"/>
        <v>-7.6628727455691371E-3</v>
      </c>
      <c r="V2146" s="7">
        <f t="shared" si="480"/>
        <v>3554837759.6856284</v>
      </c>
    </row>
    <row r="2147" spans="1:22" x14ac:dyDescent="0.25">
      <c r="A2147" s="5">
        <f t="shared" si="471"/>
        <v>2009</v>
      </c>
      <c r="B2147" s="6">
        <f t="shared" si="474"/>
        <v>40087</v>
      </c>
      <c r="C2147" s="7">
        <f>MAX(SUMIFS('Filing Data'!$V:$V,'Filing Data'!$D:$D,'Benchmark Value'!$B2147),C2146)</f>
        <v>4895149830.6670656</v>
      </c>
      <c r="D2147" s="7">
        <f>SUMIFS('Filing Data'!$Z:$Z,'Filing Data'!$D:$D,'Benchmark Value'!$B2147)</f>
        <v>0</v>
      </c>
      <c r="E2147" s="16">
        <f t="shared" si="475"/>
        <v>-82841717.675032347</v>
      </c>
      <c r="F2147" s="10">
        <f>SUM(D$11:D2146)</f>
        <v>-222552136.95398432</v>
      </c>
      <c r="G2147" s="10">
        <f t="shared" si="468"/>
        <v>365</v>
      </c>
      <c r="H2147" s="7">
        <f t="shared" si="476"/>
        <v>-226963.61006858177</v>
      </c>
      <c r="I2147" s="16">
        <f>SUMIFS('Filing Data'!$X:$X,'Filing Data'!$D:$D,'Benchmark Value'!$B2147)</f>
        <v>0</v>
      </c>
      <c r="J2147" s="16">
        <f t="shared" si="472"/>
        <v>154676843.22425225</v>
      </c>
      <c r="K2147" s="10">
        <f>SUM(I$11:I2146)</f>
        <v>341353848.0083822</v>
      </c>
      <c r="L2147" s="27">
        <f t="shared" si="469"/>
        <v>365</v>
      </c>
      <c r="M2147" s="7">
        <f t="shared" si="477"/>
        <v>423772.17321712949</v>
      </c>
      <c r="N2147" s="7">
        <f>IF(ISNA(VLOOKUP(B2147,'Distribution Data'!$G:$H,2,FALSE)),0,VLOOKUP(B2147,'Distribution Data'!$G:$H,2,FALSE))</f>
        <v>0</v>
      </c>
      <c r="O2147" s="16">
        <f>IF(ISNA(INDEX($C2146:$C$3618,MATCH(TRUE,INDEX($C2146:$C$3618&lt;&gt;$C2146,0),0))), O2146, INDEX($C2146:$C$3618,MATCH(TRUE,INDEX($C2146:$C$3618&lt;&gt;$C2146,0),0)))</f>
        <v>5194852881.5242329</v>
      </c>
      <c r="P2147" s="16">
        <f t="shared" si="467"/>
        <v>4895149830.6670656</v>
      </c>
      <c r="Q2147" s="27">
        <f t="shared" si="473"/>
        <v>200</v>
      </c>
      <c r="R2147" s="7">
        <f t="shared" si="478"/>
        <v>1498515.2542858361</v>
      </c>
      <c r="S2147" s="7">
        <f t="shared" si="470"/>
        <v>847779.47100012493</v>
      </c>
      <c r="T2147" s="5">
        <f>VLOOKUP($B2147,'Benchmark Data'!$A:$B,2,FALSE)</f>
        <v>11.17</v>
      </c>
      <c r="U2147" s="12">
        <f t="shared" si="479"/>
        <v>-4.6357228722601042E-2</v>
      </c>
      <c r="V2147" s="7">
        <f t="shared" si="480"/>
        <v>3394654426.9657412</v>
      </c>
    </row>
    <row r="2148" spans="1:22" x14ac:dyDescent="0.25">
      <c r="A2148" s="5">
        <f t="shared" si="471"/>
        <v>2009</v>
      </c>
      <c r="B2148" s="6">
        <f t="shared" si="474"/>
        <v>40088</v>
      </c>
      <c r="C2148" s="7">
        <f>MAX(SUMIFS('Filing Data'!$V:$V,'Filing Data'!$D:$D,'Benchmark Value'!$B2148),C2147)</f>
        <v>4895149830.6670656</v>
      </c>
      <c r="D2148" s="7">
        <f>SUMIFS('Filing Data'!$Z:$Z,'Filing Data'!$D:$D,'Benchmark Value'!$B2148)</f>
        <v>0</v>
      </c>
      <c r="E2148" s="16">
        <f t="shared" si="475"/>
        <v>-82841717.675032347</v>
      </c>
      <c r="F2148" s="10">
        <f>SUM(D$11:D2147)</f>
        <v>-222552136.95398432</v>
      </c>
      <c r="G2148" s="10">
        <f t="shared" si="468"/>
        <v>365</v>
      </c>
      <c r="H2148" s="7">
        <f t="shared" si="476"/>
        <v>-226963.61006858177</v>
      </c>
      <c r="I2148" s="16">
        <f>SUMIFS('Filing Data'!$X:$X,'Filing Data'!$D:$D,'Benchmark Value'!$B2148)</f>
        <v>0</v>
      </c>
      <c r="J2148" s="16">
        <f t="shared" si="472"/>
        <v>154676843.22425225</v>
      </c>
      <c r="K2148" s="10">
        <f>SUM(I$11:I2147)</f>
        <v>341353848.0083822</v>
      </c>
      <c r="L2148" s="27">
        <f t="shared" si="469"/>
        <v>365</v>
      </c>
      <c r="M2148" s="7">
        <f t="shared" si="477"/>
        <v>423772.17321712949</v>
      </c>
      <c r="N2148" s="7">
        <f>IF(ISNA(VLOOKUP(B2148,'Distribution Data'!$G:$H,2,FALSE)),0,VLOOKUP(B2148,'Distribution Data'!$G:$H,2,FALSE))</f>
        <v>0</v>
      </c>
      <c r="O2148" s="16">
        <f>IF(ISNA(INDEX($C2147:$C$3618,MATCH(TRUE,INDEX($C2147:$C$3618&lt;&gt;$C2147,0),0))), O2147, INDEX($C2147:$C$3618,MATCH(TRUE,INDEX($C2147:$C$3618&lt;&gt;$C2147,0),0)))</f>
        <v>5194852881.5242329</v>
      </c>
      <c r="P2148" s="16">
        <f t="shared" si="467"/>
        <v>4895149830.6670656</v>
      </c>
      <c r="Q2148" s="27">
        <f t="shared" si="473"/>
        <v>200</v>
      </c>
      <c r="R2148" s="7">
        <f t="shared" si="478"/>
        <v>1498515.2542858361</v>
      </c>
      <c r="S2148" s="7">
        <f t="shared" si="470"/>
        <v>847779.47100012493</v>
      </c>
      <c r="T2148" s="5">
        <f>VLOOKUP($B2148,'Benchmark Data'!$A:$B,2,FALSE)</f>
        <v>11.06</v>
      </c>
      <c r="U2148" s="12">
        <f t="shared" si="479"/>
        <v>-9.8966169869205509E-3</v>
      </c>
      <c r="V2148" s="7">
        <f t="shared" si="480"/>
        <v>3362072306.0816627</v>
      </c>
    </row>
    <row r="2149" spans="1:22" x14ac:dyDescent="0.25">
      <c r="A2149" s="5">
        <f t="shared" si="471"/>
        <v>2009</v>
      </c>
      <c r="B2149" s="6">
        <f t="shared" si="474"/>
        <v>40089</v>
      </c>
      <c r="C2149" s="7">
        <f>MAX(SUMIFS('Filing Data'!$V:$V,'Filing Data'!$D:$D,'Benchmark Value'!$B2149),C2148)</f>
        <v>4895149830.6670656</v>
      </c>
      <c r="D2149" s="7">
        <f>SUMIFS('Filing Data'!$Z:$Z,'Filing Data'!$D:$D,'Benchmark Value'!$B2149)</f>
        <v>0</v>
      </c>
      <c r="E2149" s="16">
        <f t="shared" si="475"/>
        <v>-82841717.675032347</v>
      </c>
      <c r="F2149" s="10">
        <f>SUM(D$11:D2148)</f>
        <v>-222552136.95398432</v>
      </c>
      <c r="G2149" s="10">
        <f t="shared" si="468"/>
        <v>365</v>
      </c>
      <c r="H2149" s="7">
        <f t="shared" si="476"/>
        <v>-226963.61006858177</v>
      </c>
      <c r="I2149" s="16">
        <f>SUMIFS('Filing Data'!$X:$X,'Filing Data'!$D:$D,'Benchmark Value'!$B2149)</f>
        <v>0</v>
      </c>
      <c r="J2149" s="16">
        <f t="shared" si="472"/>
        <v>154676843.22425225</v>
      </c>
      <c r="K2149" s="10">
        <f>SUM(I$11:I2148)</f>
        <v>341353848.0083822</v>
      </c>
      <c r="L2149" s="27">
        <f t="shared" si="469"/>
        <v>365</v>
      </c>
      <c r="M2149" s="7">
        <f t="shared" si="477"/>
        <v>423772.17321712949</v>
      </c>
      <c r="N2149" s="7">
        <f>IF(ISNA(VLOOKUP(B2149,'Distribution Data'!$G:$H,2,FALSE)),0,VLOOKUP(B2149,'Distribution Data'!$G:$H,2,FALSE))</f>
        <v>0</v>
      </c>
      <c r="O2149" s="16">
        <f>IF(ISNA(INDEX($C2148:$C$3618,MATCH(TRUE,INDEX($C2148:$C$3618&lt;&gt;$C2148,0),0))), O2148, INDEX($C2148:$C$3618,MATCH(TRUE,INDEX($C2148:$C$3618&lt;&gt;$C2148,0),0)))</f>
        <v>5194852881.5242329</v>
      </c>
      <c r="P2149" s="16">
        <f t="shared" si="467"/>
        <v>4895149830.6670656</v>
      </c>
      <c r="Q2149" s="27">
        <f t="shared" si="473"/>
        <v>200</v>
      </c>
      <c r="R2149" s="7">
        <f t="shared" si="478"/>
        <v>1498515.2542858361</v>
      </c>
      <c r="S2149" s="7">
        <f t="shared" si="470"/>
        <v>847779.47100012493</v>
      </c>
      <c r="T2149" s="5">
        <f>VLOOKUP($B2149,'Benchmark Data'!$A:$B,2,FALSE)</f>
        <v>11.06</v>
      </c>
      <c r="U2149" s="12">
        <f t="shared" si="479"/>
        <v>0</v>
      </c>
      <c r="V2149" s="7">
        <f t="shared" si="480"/>
        <v>3362920085.5526628</v>
      </c>
    </row>
    <row r="2150" spans="1:22" x14ac:dyDescent="0.25">
      <c r="A2150" s="5">
        <f t="shared" si="471"/>
        <v>2009</v>
      </c>
      <c r="B2150" s="6">
        <f t="shared" si="474"/>
        <v>40090</v>
      </c>
      <c r="C2150" s="7">
        <f>MAX(SUMIFS('Filing Data'!$V:$V,'Filing Data'!$D:$D,'Benchmark Value'!$B2150),C2149)</f>
        <v>4895149830.6670656</v>
      </c>
      <c r="D2150" s="7">
        <f>SUMIFS('Filing Data'!$Z:$Z,'Filing Data'!$D:$D,'Benchmark Value'!$B2150)</f>
        <v>0</v>
      </c>
      <c r="E2150" s="16">
        <f t="shared" si="475"/>
        <v>-82841717.675032347</v>
      </c>
      <c r="F2150" s="10">
        <f>SUM(D$11:D2149)</f>
        <v>-222552136.95398432</v>
      </c>
      <c r="G2150" s="10">
        <f t="shared" si="468"/>
        <v>365</v>
      </c>
      <c r="H2150" s="7">
        <f t="shared" si="476"/>
        <v>-226963.61006858177</v>
      </c>
      <c r="I2150" s="16">
        <f>SUMIFS('Filing Data'!$X:$X,'Filing Data'!$D:$D,'Benchmark Value'!$B2150)</f>
        <v>0</v>
      </c>
      <c r="J2150" s="16">
        <f t="shared" si="472"/>
        <v>154676843.22425225</v>
      </c>
      <c r="K2150" s="10">
        <f>SUM(I$11:I2149)</f>
        <v>341353848.0083822</v>
      </c>
      <c r="L2150" s="27">
        <f t="shared" si="469"/>
        <v>365</v>
      </c>
      <c r="M2150" s="7">
        <f t="shared" si="477"/>
        <v>423772.17321712949</v>
      </c>
      <c r="N2150" s="7">
        <f>IF(ISNA(VLOOKUP(B2150,'Distribution Data'!$G:$H,2,FALSE)),0,VLOOKUP(B2150,'Distribution Data'!$G:$H,2,FALSE))</f>
        <v>0</v>
      </c>
      <c r="O2150" s="16">
        <f>IF(ISNA(INDEX($C2149:$C$3618,MATCH(TRUE,INDEX($C2149:$C$3618&lt;&gt;$C2149,0),0))), O2149, INDEX($C2149:$C$3618,MATCH(TRUE,INDEX($C2149:$C$3618&lt;&gt;$C2149,0),0)))</f>
        <v>5194852881.5242329</v>
      </c>
      <c r="P2150" s="16">
        <f t="shared" si="467"/>
        <v>4895149830.6670656</v>
      </c>
      <c r="Q2150" s="27">
        <f t="shared" si="473"/>
        <v>200</v>
      </c>
      <c r="R2150" s="7">
        <f t="shared" si="478"/>
        <v>1498515.2542858361</v>
      </c>
      <c r="S2150" s="7">
        <f t="shared" si="470"/>
        <v>847779.47100012493</v>
      </c>
      <c r="T2150" s="5">
        <f>VLOOKUP($B2150,'Benchmark Data'!$A:$B,2,FALSE)</f>
        <v>11.06</v>
      </c>
      <c r="U2150" s="12">
        <f t="shared" si="479"/>
        <v>0</v>
      </c>
      <c r="V2150" s="7">
        <f t="shared" si="480"/>
        <v>3363767865.023663</v>
      </c>
    </row>
    <row r="2151" spans="1:22" x14ac:dyDescent="0.25">
      <c r="A2151" s="5">
        <f t="shared" si="471"/>
        <v>2009</v>
      </c>
      <c r="B2151" s="6">
        <f t="shared" si="474"/>
        <v>40091</v>
      </c>
      <c r="C2151" s="7">
        <f>MAX(SUMIFS('Filing Data'!$V:$V,'Filing Data'!$D:$D,'Benchmark Value'!$B2151),C2150)</f>
        <v>4895149830.6670656</v>
      </c>
      <c r="D2151" s="7">
        <f>SUMIFS('Filing Data'!$Z:$Z,'Filing Data'!$D:$D,'Benchmark Value'!$B2151)</f>
        <v>0</v>
      </c>
      <c r="E2151" s="16">
        <f t="shared" si="475"/>
        <v>-82841717.675032347</v>
      </c>
      <c r="F2151" s="10">
        <f>SUM(D$11:D2150)</f>
        <v>-222552136.95398432</v>
      </c>
      <c r="G2151" s="10">
        <f t="shared" si="468"/>
        <v>365</v>
      </c>
      <c r="H2151" s="7">
        <f t="shared" si="476"/>
        <v>-226963.61006858177</v>
      </c>
      <c r="I2151" s="16">
        <f>SUMIFS('Filing Data'!$X:$X,'Filing Data'!$D:$D,'Benchmark Value'!$B2151)</f>
        <v>0</v>
      </c>
      <c r="J2151" s="16">
        <f t="shared" si="472"/>
        <v>154676843.22425225</v>
      </c>
      <c r="K2151" s="10">
        <f>SUM(I$11:I2150)</f>
        <v>341353848.0083822</v>
      </c>
      <c r="L2151" s="27">
        <f t="shared" si="469"/>
        <v>365</v>
      </c>
      <c r="M2151" s="7">
        <f t="shared" si="477"/>
        <v>423772.17321712949</v>
      </c>
      <c r="N2151" s="7">
        <f>IF(ISNA(VLOOKUP(B2151,'Distribution Data'!$G:$H,2,FALSE)),0,VLOOKUP(B2151,'Distribution Data'!$G:$H,2,FALSE))</f>
        <v>0</v>
      </c>
      <c r="O2151" s="16">
        <f>IF(ISNA(INDEX($C2150:$C$3618,MATCH(TRUE,INDEX($C2150:$C$3618&lt;&gt;$C2150,0),0))), O2150, INDEX($C2150:$C$3618,MATCH(TRUE,INDEX($C2150:$C$3618&lt;&gt;$C2150,0),0)))</f>
        <v>5194852881.5242329</v>
      </c>
      <c r="P2151" s="16">
        <f t="shared" si="467"/>
        <v>4895149830.6670656</v>
      </c>
      <c r="Q2151" s="27">
        <f t="shared" si="473"/>
        <v>200</v>
      </c>
      <c r="R2151" s="7">
        <f t="shared" si="478"/>
        <v>1498515.2542858361</v>
      </c>
      <c r="S2151" s="7">
        <f t="shared" si="470"/>
        <v>847779.47100012493</v>
      </c>
      <c r="T2151" s="5">
        <f>VLOOKUP($B2151,'Benchmark Data'!$A:$B,2,FALSE)</f>
        <v>11.37</v>
      </c>
      <c r="U2151" s="12">
        <f t="shared" si="479"/>
        <v>2.7643311668255798E-2</v>
      </c>
      <c r="V2151" s="7">
        <f t="shared" si="480"/>
        <v>3458898468.921185</v>
      </c>
    </row>
    <row r="2152" spans="1:22" x14ac:dyDescent="0.25">
      <c r="A2152" s="5">
        <f t="shared" si="471"/>
        <v>2009</v>
      </c>
      <c r="B2152" s="6">
        <f t="shared" si="474"/>
        <v>40092</v>
      </c>
      <c r="C2152" s="7">
        <f>MAX(SUMIFS('Filing Data'!$V:$V,'Filing Data'!$D:$D,'Benchmark Value'!$B2152),C2151)</f>
        <v>4895149830.6670656</v>
      </c>
      <c r="D2152" s="7">
        <f>SUMIFS('Filing Data'!$Z:$Z,'Filing Data'!$D:$D,'Benchmark Value'!$B2152)</f>
        <v>0</v>
      </c>
      <c r="E2152" s="16">
        <f t="shared" si="475"/>
        <v>-82841717.675032347</v>
      </c>
      <c r="F2152" s="10">
        <f>SUM(D$11:D2151)</f>
        <v>-222552136.95398432</v>
      </c>
      <c r="G2152" s="10">
        <f t="shared" si="468"/>
        <v>365</v>
      </c>
      <c r="H2152" s="7">
        <f t="shared" si="476"/>
        <v>-226963.61006858177</v>
      </c>
      <c r="I2152" s="16">
        <f>SUMIFS('Filing Data'!$X:$X,'Filing Data'!$D:$D,'Benchmark Value'!$B2152)</f>
        <v>0</v>
      </c>
      <c r="J2152" s="16">
        <f t="shared" si="472"/>
        <v>154676843.22425225</v>
      </c>
      <c r="K2152" s="10">
        <f>SUM(I$11:I2151)</f>
        <v>341353848.0083822</v>
      </c>
      <c r="L2152" s="27">
        <f t="shared" si="469"/>
        <v>365</v>
      </c>
      <c r="M2152" s="7">
        <f t="shared" si="477"/>
        <v>423772.17321712949</v>
      </c>
      <c r="N2152" s="7">
        <f>IF(ISNA(VLOOKUP(B2152,'Distribution Data'!$G:$H,2,FALSE)),0,VLOOKUP(B2152,'Distribution Data'!$G:$H,2,FALSE))</f>
        <v>0</v>
      </c>
      <c r="O2152" s="16">
        <f>IF(ISNA(INDEX($C2151:$C$3618,MATCH(TRUE,INDEX($C2151:$C$3618&lt;&gt;$C2151,0),0))), O2151, INDEX($C2151:$C$3618,MATCH(TRUE,INDEX($C2151:$C$3618&lt;&gt;$C2151,0),0)))</f>
        <v>5194852881.5242329</v>
      </c>
      <c r="P2152" s="16">
        <f t="shared" si="467"/>
        <v>4895149830.6670656</v>
      </c>
      <c r="Q2152" s="27">
        <f t="shared" si="473"/>
        <v>200</v>
      </c>
      <c r="R2152" s="7">
        <f t="shared" si="478"/>
        <v>1498515.2542858361</v>
      </c>
      <c r="S2152" s="7">
        <f t="shared" si="470"/>
        <v>847779.47100012493</v>
      </c>
      <c r="T2152" s="5">
        <f>VLOOKUP($B2152,'Benchmark Data'!$A:$B,2,FALSE)</f>
        <v>11.38</v>
      </c>
      <c r="U2152" s="12">
        <f t="shared" si="479"/>
        <v>8.791209357403145E-4</v>
      </c>
      <c r="V2152" s="7">
        <f t="shared" si="480"/>
        <v>3462788375.4536819</v>
      </c>
    </row>
    <row r="2153" spans="1:22" x14ac:dyDescent="0.25">
      <c r="A2153" s="5">
        <f t="shared" si="471"/>
        <v>2009</v>
      </c>
      <c r="B2153" s="6">
        <f t="shared" si="474"/>
        <v>40093</v>
      </c>
      <c r="C2153" s="7">
        <f>MAX(SUMIFS('Filing Data'!$V:$V,'Filing Data'!$D:$D,'Benchmark Value'!$B2153),C2152)</f>
        <v>4895149830.6670656</v>
      </c>
      <c r="D2153" s="7">
        <f>SUMIFS('Filing Data'!$Z:$Z,'Filing Data'!$D:$D,'Benchmark Value'!$B2153)</f>
        <v>0</v>
      </c>
      <c r="E2153" s="16">
        <f t="shared" si="475"/>
        <v>-82841717.675032347</v>
      </c>
      <c r="F2153" s="10">
        <f>SUM(D$11:D2152)</f>
        <v>-222552136.95398432</v>
      </c>
      <c r="G2153" s="10">
        <f t="shared" si="468"/>
        <v>365</v>
      </c>
      <c r="H2153" s="7">
        <f t="shared" si="476"/>
        <v>-226963.61006858177</v>
      </c>
      <c r="I2153" s="16">
        <f>SUMIFS('Filing Data'!$X:$X,'Filing Data'!$D:$D,'Benchmark Value'!$B2153)</f>
        <v>0</v>
      </c>
      <c r="J2153" s="16">
        <f t="shared" si="472"/>
        <v>154676843.22425225</v>
      </c>
      <c r="K2153" s="10">
        <f>SUM(I$11:I2152)</f>
        <v>341353848.0083822</v>
      </c>
      <c r="L2153" s="27">
        <f t="shared" si="469"/>
        <v>365</v>
      </c>
      <c r="M2153" s="7">
        <f t="shared" si="477"/>
        <v>423772.17321712949</v>
      </c>
      <c r="N2153" s="7">
        <f>IF(ISNA(VLOOKUP(B2153,'Distribution Data'!$G:$H,2,FALSE)),0,VLOOKUP(B2153,'Distribution Data'!$G:$H,2,FALSE))</f>
        <v>0</v>
      </c>
      <c r="O2153" s="16">
        <f>IF(ISNA(INDEX($C2152:$C$3618,MATCH(TRUE,INDEX($C2152:$C$3618&lt;&gt;$C2152,0),0))), O2152, INDEX($C2152:$C$3618,MATCH(TRUE,INDEX($C2152:$C$3618&lt;&gt;$C2152,0),0)))</f>
        <v>5194852881.5242329</v>
      </c>
      <c r="P2153" s="16">
        <f t="shared" si="467"/>
        <v>4895149830.6670656</v>
      </c>
      <c r="Q2153" s="27">
        <f t="shared" si="473"/>
        <v>200</v>
      </c>
      <c r="R2153" s="7">
        <f t="shared" si="478"/>
        <v>1498515.2542858361</v>
      </c>
      <c r="S2153" s="7">
        <f t="shared" si="470"/>
        <v>847779.47100012493</v>
      </c>
      <c r="T2153" s="5">
        <f>VLOOKUP($B2153,'Benchmark Data'!$A:$B,2,FALSE)</f>
        <v>11.35</v>
      </c>
      <c r="U2153" s="12">
        <f t="shared" si="479"/>
        <v>-2.6396847707733286E-3</v>
      </c>
      <c r="V2153" s="7">
        <f t="shared" si="480"/>
        <v>3454507538.8206735</v>
      </c>
    </row>
    <row r="2154" spans="1:22" x14ac:dyDescent="0.25">
      <c r="A2154" s="5">
        <f t="shared" si="471"/>
        <v>2009</v>
      </c>
      <c r="B2154" s="6">
        <f t="shared" si="474"/>
        <v>40094</v>
      </c>
      <c r="C2154" s="7">
        <f>MAX(SUMIFS('Filing Data'!$V:$V,'Filing Data'!$D:$D,'Benchmark Value'!$B2154),C2153)</f>
        <v>4895149830.6670656</v>
      </c>
      <c r="D2154" s="7">
        <f>SUMIFS('Filing Data'!$Z:$Z,'Filing Data'!$D:$D,'Benchmark Value'!$B2154)</f>
        <v>0</v>
      </c>
      <c r="E2154" s="16">
        <f t="shared" si="475"/>
        <v>-82841717.675032347</v>
      </c>
      <c r="F2154" s="10">
        <f>SUM(D$11:D2153)</f>
        <v>-222552136.95398432</v>
      </c>
      <c r="G2154" s="10">
        <f t="shared" si="468"/>
        <v>365</v>
      </c>
      <c r="H2154" s="7">
        <f t="shared" si="476"/>
        <v>-226963.61006858177</v>
      </c>
      <c r="I2154" s="16">
        <f>SUMIFS('Filing Data'!$X:$X,'Filing Data'!$D:$D,'Benchmark Value'!$B2154)</f>
        <v>0</v>
      </c>
      <c r="J2154" s="16">
        <f t="shared" si="472"/>
        <v>154676843.22425225</v>
      </c>
      <c r="K2154" s="10">
        <f>SUM(I$11:I2153)</f>
        <v>341353848.0083822</v>
      </c>
      <c r="L2154" s="27">
        <f t="shared" si="469"/>
        <v>365</v>
      </c>
      <c r="M2154" s="7">
        <f t="shared" si="477"/>
        <v>423772.17321712949</v>
      </c>
      <c r="N2154" s="7">
        <f>IF(ISNA(VLOOKUP(B2154,'Distribution Data'!$G:$H,2,FALSE)),0,VLOOKUP(B2154,'Distribution Data'!$G:$H,2,FALSE))</f>
        <v>0</v>
      </c>
      <c r="O2154" s="16">
        <f>IF(ISNA(INDEX($C2153:$C$3618,MATCH(TRUE,INDEX($C2153:$C$3618&lt;&gt;$C2153,0),0))), O2153, INDEX($C2153:$C$3618,MATCH(TRUE,INDEX($C2153:$C$3618&lt;&gt;$C2153,0),0)))</f>
        <v>5194852881.5242329</v>
      </c>
      <c r="P2154" s="16">
        <f t="shared" si="467"/>
        <v>4895149830.6670656</v>
      </c>
      <c r="Q2154" s="27">
        <f t="shared" si="473"/>
        <v>200</v>
      </c>
      <c r="R2154" s="7">
        <f t="shared" si="478"/>
        <v>1498515.2542858361</v>
      </c>
      <c r="S2154" s="7">
        <f t="shared" si="470"/>
        <v>847779.47100012493</v>
      </c>
      <c r="T2154" s="5">
        <f>VLOOKUP($B2154,'Benchmark Data'!$A:$B,2,FALSE)</f>
        <v>11.56</v>
      </c>
      <c r="U2154" s="12">
        <f t="shared" si="479"/>
        <v>1.8333119316819739E-2</v>
      </c>
      <c r="V2154" s="7">
        <f t="shared" si="480"/>
        <v>3519271316.8072987</v>
      </c>
    </row>
    <row r="2155" spans="1:22" x14ac:dyDescent="0.25">
      <c r="A2155" s="5">
        <f t="shared" si="471"/>
        <v>2009</v>
      </c>
      <c r="B2155" s="6">
        <f t="shared" si="474"/>
        <v>40095</v>
      </c>
      <c r="C2155" s="7">
        <f>MAX(SUMIFS('Filing Data'!$V:$V,'Filing Data'!$D:$D,'Benchmark Value'!$B2155),C2154)</f>
        <v>4895149830.6670656</v>
      </c>
      <c r="D2155" s="7">
        <f>SUMIFS('Filing Data'!$Z:$Z,'Filing Data'!$D:$D,'Benchmark Value'!$B2155)</f>
        <v>0</v>
      </c>
      <c r="E2155" s="16">
        <f t="shared" si="475"/>
        <v>-82841717.675032347</v>
      </c>
      <c r="F2155" s="10">
        <f>SUM(D$11:D2154)</f>
        <v>-222552136.95398432</v>
      </c>
      <c r="G2155" s="10">
        <f t="shared" si="468"/>
        <v>365</v>
      </c>
      <c r="H2155" s="7">
        <f t="shared" si="476"/>
        <v>-226963.61006858177</v>
      </c>
      <c r="I2155" s="16">
        <f>SUMIFS('Filing Data'!$X:$X,'Filing Data'!$D:$D,'Benchmark Value'!$B2155)</f>
        <v>0</v>
      </c>
      <c r="J2155" s="16">
        <f t="shared" si="472"/>
        <v>154676843.22425225</v>
      </c>
      <c r="K2155" s="10">
        <f>SUM(I$11:I2154)</f>
        <v>341353848.0083822</v>
      </c>
      <c r="L2155" s="27">
        <f t="shared" si="469"/>
        <v>365</v>
      </c>
      <c r="M2155" s="7">
        <f t="shared" si="477"/>
        <v>423772.17321712949</v>
      </c>
      <c r="N2155" s="7">
        <f>IF(ISNA(VLOOKUP(B2155,'Distribution Data'!$G:$H,2,FALSE)),0,VLOOKUP(B2155,'Distribution Data'!$G:$H,2,FALSE))</f>
        <v>0</v>
      </c>
      <c r="O2155" s="16">
        <f>IF(ISNA(INDEX($C2154:$C$3618,MATCH(TRUE,INDEX($C2154:$C$3618&lt;&gt;$C2154,0),0))), O2154, INDEX($C2154:$C$3618,MATCH(TRUE,INDEX($C2154:$C$3618&lt;&gt;$C2154,0),0)))</f>
        <v>5194852881.5242329</v>
      </c>
      <c r="P2155" s="16">
        <f t="shared" si="467"/>
        <v>4895149830.6670656</v>
      </c>
      <c r="Q2155" s="27">
        <f t="shared" si="473"/>
        <v>200</v>
      </c>
      <c r="R2155" s="7">
        <f t="shared" si="478"/>
        <v>1498515.2542858361</v>
      </c>
      <c r="S2155" s="7">
        <f t="shared" si="470"/>
        <v>847779.47100012493</v>
      </c>
      <c r="T2155" s="5">
        <f>VLOOKUP($B2155,'Benchmark Data'!$A:$B,2,FALSE)</f>
        <v>11.66</v>
      </c>
      <c r="U2155" s="12">
        <f t="shared" si="479"/>
        <v>8.6133176781149293E-3</v>
      </c>
      <c r="V2155" s="7">
        <f t="shared" si="480"/>
        <v>3550562619.7800922</v>
      </c>
    </row>
    <row r="2156" spans="1:22" x14ac:dyDescent="0.25">
      <c r="A2156" s="5">
        <f t="shared" si="471"/>
        <v>2009</v>
      </c>
      <c r="B2156" s="6">
        <f t="shared" si="474"/>
        <v>40096</v>
      </c>
      <c r="C2156" s="7">
        <f>MAX(SUMIFS('Filing Data'!$V:$V,'Filing Data'!$D:$D,'Benchmark Value'!$B2156),C2155)</f>
        <v>4895149830.6670656</v>
      </c>
      <c r="D2156" s="7">
        <f>SUMIFS('Filing Data'!$Z:$Z,'Filing Data'!$D:$D,'Benchmark Value'!$B2156)</f>
        <v>0</v>
      </c>
      <c r="E2156" s="16">
        <f t="shared" si="475"/>
        <v>-82841717.675032347</v>
      </c>
      <c r="F2156" s="10">
        <f>SUM(D$11:D2155)</f>
        <v>-222552136.95398432</v>
      </c>
      <c r="G2156" s="10">
        <f t="shared" si="468"/>
        <v>365</v>
      </c>
      <c r="H2156" s="7">
        <f t="shared" si="476"/>
        <v>-226963.61006858177</v>
      </c>
      <c r="I2156" s="16">
        <f>SUMIFS('Filing Data'!$X:$X,'Filing Data'!$D:$D,'Benchmark Value'!$B2156)</f>
        <v>0</v>
      </c>
      <c r="J2156" s="16">
        <f t="shared" si="472"/>
        <v>154676843.22425225</v>
      </c>
      <c r="K2156" s="10">
        <f>SUM(I$11:I2155)</f>
        <v>341353848.0083822</v>
      </c>
      <c r="L2156" s="27">
        <f t="shared" si="469"/>
        <v>365</v>
      </c>
      <c r="M2156" s="7">
        <f t="shared" si="477"/>
        <v>423772.17321712949</v>
      </c>
      <c r="N2156" s="7">
        <f>IF(ISNA(VLOOKUP(B2156,'Distribution Data'!$G:$H,2,FALSE)),0,VLOOKUP(B2156,'Distribution Data'!$G:$H,2,FALSE))</f>
        <v>0</v>
      </c>
      <c r="O2156" s="16">
        <f>IF(ISNA(INDEX($C2155:$C$3618,MATCH(TRUE,INDEX($C2155:$C$3618&lt;&gt;$C2155,0),0))), O2155, INDEX($C2155:$C$3618,MATCH(TRUE,INDEX($C2155:$C$3618&lt;&gt;$C2155,0),0)))</f>
        <v>5194852881.5242329</v>
      </c>
      <c r="P2156" s="16">
        <f t="shared" si="467"/>
        <v>4895149830.6670656</v>
      </c>
      <c r="Q2156" s="27">
        <f t="shared" si="473"/>
        <v>200</v>
      </c>
      <c r="R2156" s="7">
        <f t="shared" si="478"/>
        <v>1498515.2542858361</v>
      </c>
      <c r="S2156" s="7">
        <f t="shared" si="470"/>
        <v>847779.47100012493</v>
      </c>
      <c r="T2156" s="5">
        <f>VLOOKUP($B2156,'Benchmark Data'!$A:$B,2,FALSE)</f>
        <v>11.66</v>
      </c>
      <c r="U2156" s="12">
        <f t="shared" si="479"/>
        <v>0</v>
      </c>
      <c r="V2156" s="7">
        <f t="shared" si="480"/>
        <v>3551410399.2510924</v>
      </c>
    </row>
    <row r="2157" spans="1:22" x14ac:dyDescent="0.25">
      <c r="A2157" s="5">
        <f t="shared" si="471"/>
        <v>2009</v>
      </c>
      <c r="B2157" s="6">
        <f t="shared" si="474"/>
        <v>40097</v>
      </c>
      <c r="C2157" s="7">
        <f>MAX(SUMIFS('Filing Data'!$V:$V,'Filing Data'!$D:$D,'Benchmark Value'!$B2157),C2156)</f>
        <v>4895149830.6670656</v>
      </c>
      <c r="D2157" s="7">
        <f>SUMIFS('Filing Data'!$Z:$Z,'Filing Data'!$D:$D,'Benchmark Value'!$B2157)</f>
        <v>0</v>
      </c>
      <c r="E2157" s="16">
        <f t="shared" si="475"/>
        <v>-82841717.675032347</v>
      </c>
      <c r="F2157" s="10">
        <f>SUM(D$11:D2156)</f>
        <v>-222552136.95398432</v>
      </c>
      <c r="G2157" s="10">
        <f t="shared" si="468"/>
        <v>365</v>
      </c>
      <c r="H2157" s="7">
        <f t="shared" si="476"/>
        <v>-226963.61006858177</v>
      </c>
      <c r="I2157" s="16">
        <f>SUMIFS('Filing Data'!$X:$X,'Filing Data'!$D:$D,'Benchmark Value'!$B2157)</f>
        <v>0</v>
      </c>
      <c r="J2157" s="16">
        <f t="shared" si="472"/>
        <v>154676843.22425225</v>
      </c>
      <c r="K2157" s="10">
        <f>SUM(I$11:I2156)</f>
        <v>341353848.0083822</v>
      </c>
      <c r="L2157" s="27">
        <f t="shared" si="469"/>
        <v>365</v>
      </c>
      <c r="M2157" s="7">
        <f t="shared" si="477"/>
        <v>423772.17321712949</v>
      </c>
      <c r="N2157" s="7">
        <f>IF(ISNA(VLOOKUP(B2157,'Distribution Data'!$G:$H,2,FALSE)),0,VLOOKUP(B2157,'Distribution Data'!$G:$H,2,FALSE))</f>
        <v>0</v>
      </c>
      <c r="O2157" s="16">
        <f>IF(ISNA(INDEX($C2156:$C$3618,MATCH(TRUE,INDEX($C2156:$C$3618&lt;&gt;$C2156,0),0))), O2156, INDEX($C2156:$C$3618,MATCH(TRUE,INDEX($C2156:$C$3618&lt;&gt;$C2156,0),0)))</f>
        <v>5194852881.5242329</v>
      </c>
      <c r="P2157" s="16">
        <f t="shared" si="467"/>
        <v>4895149830.6670656</v>
      </c>
      <c r="Q2157" s="27">
        <f t="shared" si="473"/>
        <v>200</v>
      </c>
      <c r="R2157" s="7">
        <f t="shared" si="478"/>
        <v>1498515.2542858361</v>
      </c>
      <c r="S2157" s="7">
        <f t="shared" si="470"/>
        <v>847779.47100012493</v>
      </c>
      <c r="T2157" s="5">
        <f>VLOOKUP($B2157,'Benchmark Data'!$A:$B,2,FALSE)</f>
        <v>11.66</v>
      </c>
      <c r="U2157" s="12">
        <f t="shared" si="479"/>
        <v>0</v>
      </c>
      <c r="V2157" s="7">
        <f t="shared" si="480"/>
        <v>3552258178.7220926</v>
      </c>
    </row>
    <row r="2158" spans="1:22" x14ac:dyDescent="0.25">
      <c r="A2158" s="5">
        <f t="shared" si="471"/>
        <v>2009</v>
      </c>
      <c r="B2158" s="6">
        <f t="shared" si="474"/>
        <v>40098</v>
      </c>
      <c r="C2158" s="7">
        <f>MAX(SUMIFS('Filing Data'!$V:$V,'Filing Data'!$D:$D,'Benchmark Value'!$B2158),C2157)</f>
        <v>4895149830.6670656</v>
      </c>
      <c r="D2158" s="7">
        <f>SUMIFS('Filing Data'!$Z:$Z,'Filing Data'!$D:$D,'Benchmark Value'!$B2158)</f>
        <v>0</v>
      </c>
      <c r="E2158" s="16">
        <f t="shared" si="475"/>
        <v>-82841717.675032347</v>
      </c>
      <c r="F2158" s="10">
        <f>SUM(D$11:D2157)</f>
        <v>-222552136.95398432</v>
      </c>
      <c r="G2158" s="10">
        <f t="shared" si="468"/>
        <v>365</v>
      </c>
      <c r="H2158" s="7">
        <f t="shared" si="476"/>
        <v>-226963.61006858177</v>
      </c>
      <c r="I2158" s="16">
        <f>SUMIFS('Filing Data'!$X:$X,'Filing Data'!$D:$D,'Benchmark Value'!$B2158)</f>
        <v>0</v>
      </c>
      <c r="J2158" s="16">
        <f t="shared" si="472"/>
        <v>154676843.22425225</v>
      </c>
      <c r="K2158" s="10">
        <f>SUM(I$11:I2157)</f>
        <v>341353848.0083822</v>
      </c>
      <c r="L2158" s="27">
        <f t="shared" si="469"/>
        <v>365</v>
      </c>
      <c r="M2158" s="7">
        <f t="shared" si="477"/>
        <v>423772.17321712949</v>
      </c>
      <c r="N2158" s="7">
        <f>IF(ISNA(VLOOKUP(B2158,'Distribution Data'!$G:$H,2,FALSE)),0,VLOOKUP(B2158,'Distribution Data'!$G:$H,2,FALSE))</f>
        <v>0</v>
      </c>
      <c r="O2158" s="16">
        <f>IF(ISNA(INDEX($C2157:$C$3618,MATCH(TRUE,INDEX($C2157:$C$3618&lt;&gt;$C2157,0),0))), O2157, INDEX($C2157:$C$3618,MATCH(TRUE,INDEX($C2157:$C$3618&lt;&gt;$C2157,0),0)))</f>
        <v>5194852881.5242329</v>
      </c>
      <c r="P2158" s="16">
        <f t="shared" si="467"/>
        <v>4895149830.6670656</v>
      </c>
      <c r="Q2158" s="27">
        <f t="shared" si="473"/>
        <v>200</v>
      </c>
      <c r="R2158" s="7">
        <f t="shared" si="478"/>
        <v>1498515.2542858361</v>
      </c>
      <c r="S2158" s="7">
        <f t="shared" si="470"/>
        <v>847779.47100012493</v>
      </c>
      <c r="T2158" s="5">
        <f>VLOOKUP($B2158,'Benchmark Data'!$A:$B,2,FALSE)</f>
        <v>11.65</v>
      </c>
      <c r="U2158" s="12">
        <f t="shared" si="479"/>
        <v>-8.5800091063670714E-4</v>
      </c>
      <c r="V2158" s="7">
        <f t="shared" si="480"/>
        <v>3550059424.5921307</v>
      </c>
    </row>
    <row r="2159" spans="1:22" x14ac:dyDescent="0.25">
      <c r="A2159" s="5">
        <f t="shared" si="471"/>
        <v>2009</v>
      </c>
      <c r="B2159" s="6">
        <f t="shared" si="474"/>
        <v>40099</v>
      </c>
      <c r="C2159" s="7">
        <f>MAX(SUMIFS('Filing Data'!$V:$V,'Filing Data'!$D:$D,'Benchmark Value'!$B2159),C2158)</f>
        <v>4895149830.6670656</v>
      </c>
      <c r="D2159" s="7">
        <f>SUMIFS('Filing Data'!$Z:$Z,'Filing Data'!$D:$D,'Benchmark Value'!$B2159)</f>
        <v>0</v>
      </c>
      <c r="E2159" s="16">
        <f t="shared" si="475"/>
        <v>-82841717.675032347</v>
      </c>
      <c r="F2159" s="10">
        <f>SUM(D$11:D2158)</f>
        <v>-222552136.95398432</v>
      </c>
      <c r="G2159" s="10">
        <f t="shared" si="468"/>
        <v>365</v>
      </c>
      <c r="H2159" s="7">
        <f t="shared" si="476"/>
        <v>-226963.61006858177</v>
      </c>
      <c r="I2159" s="16">
        <f>SUMIFS('Filing Data'!$X:$X,'Filing Data'!$D:$D,'Benchmark Value'!$B2159)</f>
        <v>0</v>
      </c>
      <c r="J2159" s="16">
        <f t="shared" si="472"/>
        <v>154676843.22425225</v>
      </c>
      <c r="K2159" s="10">
        <f>SUM(I$11:I2158)</f>
        <v>341353848.0083822</v>
      </c>
      <c r="L2159" s="27">
        <f t="shared" si="469"/>
        <v>365</v>
      </c>
      <c r="M2159" s="7">
        <f t="shared" si="477"/>
        <v>423772.17321712949</v>
      </c>
      <c r="N2159" s="7">
        <f>IF(ISNA(VLOOKUP(B2159,'Distribution Data'!$G:$H,2,FALSE)),0,VLOOKUP(B2159,'Distribution Data'!$G:$H,2,FALSE))</f>
        <v>0</v>
      </c>
      <c r="O2159" s="16">
        <f>IF(ISNA(INDEX($C2158:$C$3618,MATCH(TRUE,INDEX($C2158:$C$3618&lt;&gt;$C2158,0),0))), O2158, INDEX($C2158:$C$3618,MATCH(TRUE,INDEX($C2158:$C$3618&lt;&gt;$C2158,0),0)))</f>
        <v>5194852881.5242329</v>
      </c>
      <c r="P2159" s="16">
        <f t="shared" si="467"/>
        <v>4895149830.6670656</v>
      </c>
      <c r="Q2159" s="27">
        <f t="shared" si="473"/>
        <v>200</v>
      </c>
      <c r="R2159" s="7">
        <f t="shared" si="478"/>
        <v>1498515.2542858361</v>
      </c>
      <c r="S2159" s="7">
        <f t="shared" si="470"/>
        <v>847779.47100012493</v>
      </c>
      <c r="T2159" s="5">
        <f>VLOOKUP($B2159,'Benchmark Data'!$A:$B,2,FALSE)</f>
        <v>11.48</v>
      </c>
      <c r="U2159" s="12">
        <f t="shared" si="479"/>
        <v>-1.4699789120289151E-2</v>
      </c>
      <c r="V2159" s="7">
        <f t="shared" si="480"/>
        <v>3499103761.8158641</v>
      </c>
    </row>
    <row r="2160" spans="1:22" x14ac:dyDescent="0.25">
      <c r="A2160" s="5">
        <f t="shared" si="471"/>
        <v>2009</v>
      </c>
      <c r="B2160" s="6">
        <f t="shared" si="474"/>
        <v>40100</v>
      </c>
      <c r="C2160" s="7">
        <f>MAX(SUMIFS('Filing Data'!$V:$V,'Filing Data'!$D:$D,'Benchmark Value'!$B2160),C2159)</f>
        <v>4895149830.6670656</v>
      </c>
      <c r="D2160" s="7">
        <f>SUMIFS('Filing Data'!$Z:$Z,'Filing Data'!$D:$D,'Benchmark Value'!$B2160)</f>
        <v>0</v>
      </c>
      <c r="E2160" s="16">
        <f t="shared" si="475"/>
        <v>-82841717.675032347</v>
      </c>
      <c r="F2160" s="10">
        <f>SUM(D$11:D2159)</f>
        <v>-222552136.95398432</v>
      </c>
      <c r="G2160" s="10">
        <f t="shared" si="468"/>
        <v>365</v>
      </c>
      <c r="H2160" s="7">
        <f t="shared" si="476"/>
        <v>-226963.61006858177</v>
      </c>
      <c r="I2160" s="16">
        <f>SUMIFS('Filing Data'!$X:$X,'Filing Data'!$D:$D,'Benchmark Value'!$B2160)</f>
        <v>0</v>
      </c>
      <c r="J2160" s="16">
        <f t="shared" si="472"/>
        <v>154676843.22425225</v>
      </c>
      <c r="K2160" s="10">
        <f>SUM(I$11:I2159)</f>
        <v>341353848.0083822</v>
      </c>
      <c r="L2160" s="27">
        <f t="shared" si="469"/>
        <v>365</v>
      </c>
      <c r="M2160" s="7">
        <f t="shared" si="477"/>
        <v>423772.17321712949</v>
      </c>
      <c r="N2160" s="7">
        <f>IF(ISNA(VLOOKUP(B2160,'Distribution Data'!$G:$H,2,FALSE)),0,VLOOKUP(B2160,'Distribution Data'!$G:$H,2,FALSE))</f>
        <v>0</v>
      </c>
      <c r="O2160" s="16">
        <f>IF(ISNA(INDEX($C2159:$C$3618,MATCH(TRUE,INDEX($C2159:$C$3618&lt;&gt;$C2159,0),0))), O2159, INDEX($C2159:$C$3618,MATCH(TRUE,INDEX($C2159:$C$3618&lt;&gt;$C2159,0),0)))</f>
        <v>5194852881.5242329</v>
      </c>
      <c r="P2160" s="16">
        <f t="shared" si="467"/>
        <v>4895149830.6670656</v>
      </c>
      <c r="Q2160" s="27">
        <f t="shared" si="473"/>
        <v>200</v>
      </c>
      <c r="R2160" s="7">
        <f t="shared" si="478"/>
        <v>1498515.2542858361</v>
      </c>
      <c r="S2160" s="7">
        <f t="shared" si="470"/>
        <v>847779.47100012493</v>
      </c>
      <c r="T2160" s="5">
        <f>VLOOKUP($B2160,'Benchmark Data'!$A:$B,2,FALSE)</f>
        <v>11.91</v>
      </c>
      <c r="U2160" s="12">
        <f t="shared" si="479"/>
        <v>3.677199247578835E-2</v>
      </c>
      <c r="V2160" s="7">
        <f t="shared" si="480"/>
        <v>3631015532.3653331</v>
      </c>
    </row>
    <row r="2161" spans="1:22" x14ac:dyDescent="0.25">
      <c r="A2161" s="5">
        <f t="shared" si="471"/>
        <v>2009</v>
      </c>
      <c r="B2161" s="6">
        <f t="shared" si="474"/>
        <v>40101</v>
      </c>
      <c r="C2161" s="7">
        <f>MAX(SUMIFS('Filing Data'!$V:$V,'Filing Data'!$D:$D,'Benchmark Value'!$B2161),C2160)</f>
        <v>4895149830.6670656</v>
      </c>
      <c r="D2161" s="7">
        <f>SUMIFS('Filing Data'!$Z:$Z,'Filing Data'!$D:$D,'Benchmark Value'!$B2161)</f>
        <v>0</v>
      </c>
      <c r="E2161" s="16">
        <f t="shared" si="475"/>
        <v>-82841717.675032347</v>
      </c>
      <c r="F2161" s="10">
        <f>SUM(D$11:D2160)</f>
        <v>-222552136.95398432</v>
      </c>
      <c r="G2161" s="10">
        <f t="shared" si="468"/>
        <v>365</v>
      </c>
      <c r="H2161" s="7">
        <f t="shared" si="476"/>
        <v>-226963.61006858177</v>
      </c>
      <c r="I2161" s="16">
        <f>SUMIFS('Filing Data'!$X:$X,'Filing Data'!$D:$D,'Benchmark Value'!$B2161)</f>
        <v>0</v>
      </c>
      <c r="J2161" s="16">
        <f t="shared" si="472"/>
        <v>154676843.22425225</v>
      </c>
      <c r="K2161" s="10">
        <f>SUM(I$11:I2160)</f>
        <v>341353848.0083822</v>
      </c>
      <c r="L2161" s="27">
        <f t="shared" si="469"/>
        <v>365</v>
      </c>
      <c r="M2161" s="7">
        <f t="shared" si="477"/>
        <v>423772.17321712949</v>
      </c>
      <c r="N2161" s="7">
        <f>IF(ISNA(VLOOKUP(B2161,'Distribution Data'!$G:$H,2,FALSE)),0,VLOOKUP(B2161,'Distribution Data'!$G:$H,2,FALSE))</f>
        <v>0</v>
      </c>
      <c r="O2161" s="16">
        <f>IF(ISNA(INDEX($C2160:$C$3618,MATCH(TRUE,INDEX($C2160:$C$3618&lt;&gt;$C2160,0),0))), O2160, INDEX($C2160:$C$3618,MATCH(TRUE,INDEX($C2160:$C$3618&lt;&gt;$C2160,0),0)))</f>
        <v>5194852881.5242329</v>
      </c>
      <c r="P2161" s="16">
        <f t="shared" si="467"/>
        <v>4895149830.6670656</v>
      </c>
      <c r="Q2161" s="27">
        <f t="shared" si="473"/>
        <v>200</v>
      </c>
      <c r="R2161" s="7">
        <f t="shared" si="478"/>
        <v>1498515.2542858361</v>
      </c>
      <c r="S2161" s="7">
        <f t="shared" si="470"/>
        <v>847779.47100012493</v>
      </c>
      <c r="T2161" s="5">
        <f>VLOOKUP($B2161,'Benchmark Data'!$A:$B,2,FALSE)</f>
        <v>11.82</v>
      </c>
      <c r="U2161" s="12">
        <f t="shared" si="479"/>
        <v>-7.5853713892566118E-3</v>
      </c>
      <c r="V2161" s="7">
        <f t="shared" si="480"/>
        <v>3604424907.3096433</v>
      </c>
    </row>
    <row r="2162" spans="1:22" x14ac:dyDescent="0.25">
      <c r="A2162" s="5">
        <f t="shared" si="471"/>
        <v>2009</v>
      </c>
      <c r="B2162" s="6">
        <f t="shared" si="474"/>
        <v>40102</v>
      </c>
      <c r="C2162" s="7">
        <f>MAX(SUMIFS('Filing Data'!$V:$V,'Filing Data'!$D:$D,'Benchmark Value'!$B2162),C2161)</f>
        <v>4895149830.6670656</v>
      </c>
      <c r="D2162" s="7">
        <f>SUMIFS('Filing Data'!$Z:$Z,'Filing Data'!$D:$D,'Benchmark Value'!$B2162)</f>
        <v>0</v>
      </c>
      <c r="E2162" s="16">
        <f t="shared" si="475"/>
        <v>-82841717.675032347</v>
      </c>
      <c r="F2162" s="10">
        <f>SUM(D$11:D2161)</f>
        <v>-222552136.95398432</v>
      </c>
      <c r="G2162" s="10">
        <f t="shared" si="468"/>
        <v>365</v>
      </c>
      <c r="H2162" s="7">
        <f t="shared" si="476"/>
        <v>-226963.61006858177</v>
      </c>
      <c r="I2162" s="16">
        <f>SUMIFS('Filing Data'!$X:$X,'Filing Data'!$D:$D,'Benchmark Value'!$B2162)</f>
        <v>0</v>
      </c>
      <c r="J2162" s="16">
        <f t="shared" si="472"/>
        <v>154676843.22425225</v>
      </c>
      <c r="K2162" s="10">
        <f>SUM(I$11:I2161)</f>
        <v>341353848.0083822</v>
      </c>
      <c r="L2162" s="27">
        <f t="shared" si="469"/>
        <v>365</v>
      </c>
      <c r="M2162" s="7">
        <f t="shared" si="477"/>
        <v>423772.17321712949</v>
      </c>
      <c r="N2162" s="7">
        <f>IF(ISNA(VLOOKUP(B2162,'Distribution Data'!$G:$H,2,FALSE)),0,VLOOKUP(B2162,'Distribution Data'!$G:$H,2,FALSE))</f>
        <v>0</v>
      </c>
      <c r="O2162" s="16">
        <f>IF(ISNA(INDEX($C2161:$C$3618,MATCH(TRUE,INDEX($C2161:$C$3618&lt;&gt;$C2161,0),0))), O2161, INDEX($C2161:$C$3618,MATCH(TRUE,INDEX($C2161:$C$3618&lt;&gt;$C2161,0),0)))</f>
        <v>5194852881.5242329</v>
      </c>
      <c r="P2162" s="16">
        <f t="shared" si="467"/>
        <v>4895149830.6670656</v>
      </c>
      <c r="Q2162" s="27">
        <f t="shared" si="473"/>
        <v>200</v>
      </c>
      <c r="R2162" s="7">
        <f t="shared" si="478"/>
        <v>1498515.2542858361</v>
      </c>
      <c r="S2162" s="7">
        <f t="shared" si="470"/>
        <v>847779.47100012493</v>
      </c>
      <c r="T2162" s="5">
        <f>VLOOKUP($B2162,'Benchmark Data'!$A:$B,2,FALSE)</f>
        <v>11.51</v>
      </c>
      <c r="U2162" s="12">
        <f t="shared" si="479"/>
        <v>-2.6576789244160924E-2</v>
      </c>
      <c r="V2162" s="7">
        <f t="shared" si="480"/>
        <v>3510740392.2572937</v>
      </c>
    </row>
    <row r="2163" spans="1:22" x14ac:dyDescent="0.25">
      <c r="A2163" s="5">
        <f t="shared" si="471"/>
        <v>2009</v>
      </c>
      <c r="B2163" s="6">
        <f t="shared" si="474"/>
        <v>40103</v>
      </c>
      <c r="C2163" s="7">
        <f>MAX(SUMIFS('Filing Data'!$V:$V,'Filing Data'!$D:$D,'Benchmark Value'!$B2163),C2162)</f>
        <v>4895149830.6670656</v>
      </c>
      <c r="D2163" s="7">
        <f>SUMIFS('Filing Data'!$Z:$Z,'Filing Data'!$D:$D,'Benchmark Value'!$B2163)</f>
        <v>0</v>
      </c>
      <c r="E2163" s="16">
        <f t="shared" si="475"/>
        <v>-82841717.675032347</v>
      </c>
      <c r="F2163" s="10">
        <f>SUM(D$11:D2162)</f>
        <v>-222552136.95398432</v>
      </c>
      <c r="G2163" s="10">
        <f t="shared" si="468"/>
        <v>365</v>
      </c>
      <c r="H2163" s="7">
        <f t="shared" si="476"/>
        <v>-226963.61006858177</v>
      </c>
      <c r="I2163" s="16">
        <f>SUMIFS('Filing Data'!$X:$X,'Filing Data'!$D:$D,'Benchmark Value'!$B2163)</f>
        <v>0</v>
      </c>
      <c r="J2163" s="16">
        <f t="shared" si="472"/>
        <v>154676843.22425225</v>
      </c>
      <c r="K2163" s="10">
        <f>SUM(I$11:I2162)</f>
        <v>341353848.0083822</v>
      </c>
      <c r="L2163" s="27">
        <f t="shared" si="469"/>
        <v>365</v>
      </c>
      <c r="M2163" s="7">
        <f t="shared" si="477"/>
        <v>423772.17321712949</v>
      </c>
      <c r="N2163" s="7">
        <f>IF(ISNA(VLOOKUP(B2163,'Distribution Data'!$G:$H,2,FALSE)),0,VLOOKUP(B2163,'Distribution Data'!$G:$H,2,FALSE))</f>
        <v>0</v>
      </c>
      <c r="O2163" s="16">
        <f>IF(ISNA(INDEX($C2162:$C$3618,MATCH(TRUE,INDEX($C2162:$C$3618&lt;&gt;$C2162,0),0))), O2162, INDEX($C2162:$C$3618,MATCH(TRUE,INDEX($C2162:$C$3618&lt;&gt;$C2162,0),0)))</f>
        <v>5194852881.5242329</v>
      </c>
      <c r="P2163" s="16">
        <f t="shared" si="467"/>
        <v>4895149830.6670656</v>
      </c>
      <c r="Q2163" s="27">
        <f t="shared" si="473"/>
        <v>200</v>
      </c>
      <c r="R2163" s="7">
        <f t="shared" si="478"/>
        <v>1498515.2542858361</v>
      </c>
      <c r="S2163" s="7">
        <f t="shared" si="470"/>
        <v>847779.47100012493</v>
      </c>
      <c r="T2163" s="5">
        <f>VLOOKUP($B2163,'Benchmark Data'!$A:$B,2,FALSE)</f>
        <v>11.51</v>
      </c>
      <c r="U2163" s="12">
        <f t="shared" si="479"/>
        <v>0</v>
      </c>
      <c r="V2163" s="7">
        <f t="shared" si="480"/>
        <v>3511588171.7282939</v>
      </c>
    </row>
    <row r="2164" spans="1:22" x14ac:dyDescent="0.25">
      <c r="A2164" s="5">
        <f t="shared" si="471"/>
        <v>2009</v>
      </c>
      <c r="B2164" s="6">
        <f t="shared" si="474"/>
        <v>40104</v>
      </c>
      <c r="C2164" s="7">
        <f>MAX(SUMIFS('Filing Data'!$V:$V,'Filing Data'!$D:$D,'Benchmark Value'!$B2164),C2163)</f>
        <v>4895149830.6670656</v>
      </c>
      <c r="D2164" s="7">
        <f>SUMIFS('Filing Data'!$Z:$Z,'Filing Data'!$D:$D,'Benchmark Value'!$B2164)</f>
        <v>0</v>
      </c>
      <c r="E2164" s="16">
        <f t="shared" si="475"/>
        <v>-82841717.675032347</v>
      </c>
      <c r="F2164" s="10">
        <f>SUM(D$11:D2163)</f>
        <v>-222552136.95398432</v>
      </c>
      <c r="G2164" s="10">
        <f t="shared" si="468"/>
        <v>365</v>
      </c>
      <c r="H2164" s="7">
        <f t="shared" si="476"/>
        <v>-226963.61006858177</v>
      </c>
      <c r="I2164" s="16">
        <f>SUMIFS('Filing Data'!$X:$X,'Filing Data'!$D:$D,'Benchmark Value'!$B2164)</f>
        <v>0</v>
      </c>
      <c r="J2164" s="16">
        <f t="shared" si="472"/>
        <v>154676843.22425225</v>
      </c>
      <c r="K2164" s="10">
        <f>SUM(I$11:I2163)</f>
        <v>341353848.0083822</v>
      </c>
      <c r="L2164" s="27">
        <f t="shared" si="469"/>
        <v>365</v>
      </c>
      <c r="M2164" s="7">
        <f t="shared" si="477"/>
        <v>423772.17321712949</v>
      </c>
      <c r="N2164" s="7">
        <f>IF(ISNA(VLOOKUP(B2164,'Distribution Data'!$G:$H,2,FALSE)),0,VLOOKUP(B2164,'Distribution Data'!$G:$H,2,FALSE))</f>
        <v>0</v>
      </c>
      <c r="O2164" s="16">
        <f>IF(ISNA(INDEX($C2163:$C$3618,MATCH(TRUE,INDEX($C2163:$C$3618&lt;&gt;$C2163,0),0))), O2163, INDEX($C2163:$C$3618,MATCH(TRUE,INDEX($C2163:$C$3618&lt;&gt;$C2163,0),0)))</f>
        <v>5194852881.5242329</v>
      </c>
      <c r="P2164" s="16">
        <f t="shared" si="467"/>
        <v>4895149830.6670656</v>
      </c>
      <c r="Q2164" s="27">
        <f t="shared" si="473"/>
        <v>200</v>
      </c>
      <c r="R2164" s="7">
        <f t="shared" si="478"/>
        <v>1498515.2542858361</v>
      </c>
      <c r="S2164" s="7">
        <f t="shared" si="470"/>
        <v>847779.47100012493</v>
      </c>
      <c r="T2164" s="5">
        <f>VLOOKUP($B2164,'Benchmark Data'!$A:$B,2,FALSE)</f>
        <v>11.51</v>
      </c>
      <c r="U2164" s="12">
        <f t="shared" si="479"/>
        <v>0</v>
      </c>
      <c r="V2164" s="7">
        <f t="shared" si="480"/>
        <v>3512435951.1992941</v>
      </c>
    </row>
    <row r="2165" spans="1:22" x14ac:dyDescent="0.25">
      <c r="A2165" s="5">
        <f t="shared" si="471"/>
        <v>2009</v>
      </c>
      <c r="B2165" s="6">
        <f t="shared" si="474"/>
        <v>40105</v>
      </c>
      <c r="C2165" s="7">
        <f>MAX(SUMIFS('Filing Data'!$V:$V,'Filing Data'!$D:$D,'Benchmark Value'!$B2165),C2164)</f>
        <v>4895149830.6670656</v>
      </c>
      <c r="D2165" s="7">
        <f>SUMIFS('Filing Data'!$Z:$Z,'Filing Data'!$D:$D,'Benchmark Value'!$B2165)</f>
        <v>0</v>
      </c>
      <c r="E2165" s="16">
        <f t="shared" si="475"/>
        <v>-82841717.675032347</v>
      </c>
      <c r="F2165" s="10">
        <f>SUM(D$11:D2164)</f>
        <v>-222552136.95398432</v>
      </c>
      <c r="G2165" s="10">
        <f t="shared" si="468"/>
        <v>365</v>
      </c>
      <c r="H2165" s="7">
        <f t="shared" si="476"/>
        <v>-226963.61006858177</v>
      </c>
      <c r="I2165" s="16">
        <f>SUMIFS('Filing Data'!$X:$X,'Filing Data'!$D:$D,'Benchmark Value'!$B2165)</f>
        <v>0</v>
      </c>
      <c r="J2165" s="16">
        <f t="shared" si="472"/>
        <v>154676843.22425225</v>
      </c>
      <c r="K2165" s="10">
        <f>SUM(I$11:I2164)</f>
        <v>341353848.0083822</v>
      </c>
      <c r="L2165" s="27">
        <f t="shared" si="469"/>
        <v>365</v>
      </c>
      <c r="M2165" s="7">
        <f t="shared" si="477"/>
        <v>423772.17321712949</v>
      </c>
      <c r="N2165" s="7">
        <f>IF(ISNA(VLOOKUP(B2165,'Distribution Data'!$G:$H,2,FALSE)),0,VLOOKUP(B2165,'Distribution Data'!$G:$H,2,FALSE))</f>
        <v>0</v>
      </c>
      <c r="O2165" s="16">
        <f>IF(ISNA(INDEX($C2164:$C$3618,MATCH(TRUE,INDEX($C2164:$C$3618&lt;&gt;$C2164,0),0))), O2164, INDEX($C2164:$C$3618,MATCH(TRUE,INDEX($C2164:$C$3618&lt;&gt;$C2164,0),0)))</f>
        <v>5194852881.5242329</v>
      </c>
      <c r="P2165" s="16">
        <f t="shared" si="467"/>
        <v>4895149830.6670656</v>
      </c>
      <c r="Q2165" s="27">
        <f t="shared" si="473"/>
        <v>200</v>
      </c>
      <c r="R2165" s="7">
        <f t="shared" si="478"/>
        <v>1498515.2542858361</v>
      </c>
      <c r="S2165" s="7">
        <f t="shared" si="470"/>
        <v>847779.47100012493</v>
      </c>
      <c r="T2165" s="5">
        <f>VLOOKUP($B2165,'Benchmark Data'!$A:$B,2,FALSE)</f>
        <v>11.74</v>
      </c>
      <c r="U2165" s="12">
        <f t="shared" si="479"/>
        <v>1.9785591666159116E-2</v>
      </c>
      <c r="V2165" s="7">
        <f t="shared" si="480"/>
        <v>3583471416.923625</v>
      </c>
    </row>
    <row r="2166" spans="1:22" x14ac:dyDescent="0.25">
      <c r="A2166" s="5">
        <f t="shared" si="471"/>
        <v>2009</v>
      </c>
      <c r="B2166" s="6">
        <f t="shared" si="474"/>
        <v>40106</v>
      </c>
      <c r="C2166" s="7">
        <f>MAX(SUMIFS('Filing Data'!$V:$V,'Filing Data'!$D:$D,'Benchmark Value'!$B2166),C2165)</f>
        <v>4895149830.6670656</v>
      </c>
      <c r="D2166" s="7">
        <f>SUMIFS('Filing Data'!$Z:$Z,'Filing Data'!$D:$D,'Benchmark Value'!$B2166)</f>
        <v>0</v>
      </c>
      <c r="E2166" s="16">
        <f t="shared" si="475"/>
        <v>-82841717.675032347</v>
      </c>
      <c r="F2166" s="10">
        <f>SUM(D$11:D2165)</f>
        <v>-222552136.95398432</v>
      </c>
      <c r="G2166" s="10">
        <f t="shared" si="468"/>
        <v>365</v>
      </c>
      <c r="H2166" s="7">
        <f t="shared" si="476"/>
        <v>-226963.61006858177</v>
      </c>
      <c r="I2166" s="16">
        <f>SUMIFS('Filing Data'!$X:$X,'Filing Data'!$D:$D,'Benchmark Value'!$B2166)</f>
        <v>0</v>
      </c>
      <c r="J2166" s="16">
        <f t="shared" si="472"/>
        <v>154676843.22425225</v>
      </c>
      <c r="K2166" s="10">
        <f>SUM(I$11:I2165)</f>
        <v>341353848.0083822</v>
      </c>
      <c r="L2166" s="27">
        <f t="shared" si="469"/>
        <v>365</v>
      </c>
      <c r="M2166" s="7">
        <f t="shared" si="477"/>
        <v>423772.17321712949</v>
      </c>
      <c r="N2166" s="7">
        <f>IF(ISNA(VLOOKUP(B2166,'Distribution Data'!$G:$H,2,FALSE)),0,VLOOKUP(B2166,'Distribution Data'!$G:$H,2,FALSE))</f>
        <v>0</v>
      </c>
      <c r="O2166" s="16">
        <f>IF(ISNA(INDEX($C2165:$C$3618,MATCH(TRUE,INDEX($C2165:$C$3618&lt;&gt;$C2165,0),0))), O2165, INDEX($C2165:$C$3618,MATCH(TRUE,INDEX($C2165:$C$3618&lt;&gt;$C2165,0),0)))</f>
        <v>5194852881.5242329</v>
      </c>
      <c r="P2166" s="16">
        <f t="shared" si="467"/>
        <v>4895149830.6670656</v>
      </c>
      <c r="Q2166" s="27">
        <f t="shared" si="473"/>
        <v>200</v>
      </c>
      <c r="R2166" s="7">
        <f t="shared" si="478"/>
        <v>1498515.2542858361</v>
      </c>
      <c r="S2166" s="7">
        <f t="shared" si="470"/>
        <v>847779.47100012493</v>
      </c>
      <c r="T2166" s="5">
        <f>VLOOKUP($B2166,'Benchmark Data'!$A:$B,2,FALSE)</f>
        <v>11.5</v>
      </c>
      <c r="U2166" s="12">
        <f t="shared" si="479"/>
        <v>-2.0654779030746025E-2</v>
      </c>
      <c r="V2166" s="7">
        <f t="shared" si="480"/>
        <v>3511062540.5120296</v>
      </c>
    </row>
    <row r="2167" spans="1:22" x14ac:dyDescent="0.25">
      <c r="A2167" s="5">
        <f t="shared" si="471"/>
        <v>2009</v>
      </c>
      <c r="B2167" s="6">
        <f t="shared" si="474"/>
        <v>40107</v>
      </c>
      <c r="C2167" s="7">
        <f>MAX(SUMIFS('Filing Data'!$V:$V,'Filing Data'!$D:$D,'Benchmark Value'!$B2167),C2166)</f>
        <v>4895149830.6670656</v>
      </c>
      <c r="D2167" s="7">
        <f>SUMIFS('Filing Data'!$Z:$Z,'Filing Data'!$D:$D,'Benchmark Value'!$B2167)</f>
        <v>0</v>
      </c>
      <c r="E2167" s="16">
        <f t="shared" si="475"/>
        <v>-82841717.675032347</v>
      </c>
      <c r="F2167" s="10">
        <f>SUM(D$11:D2166)</f>
        <v>-222552136.95398432</v>
      </c>
      <c r="G2167" s="10">
        <f t="shared" si="468"/>
        <v>365</v>
      </c>
      <c r="H2167" s="7">
        <f t="shared" si="476"/>
        <v>-226963.61006858177</v>
      </c>
      <c r="I2167" s="16">
        <f>SUMIFS('Filing Data'!$X:$X,'Filing Data'!$D:$D,'Benchmark Value'!$B2167)</f>
        <v>0</v>
      </c>
      <c r="J2167" s="16">
        <f t="shared" si="472"/>
        <v>154676843.22425225</v>
      </c>
      <c r="K2167" s="10">
        <f>SUM(I$11:I2166)</f>
        <v>341353848.0083822</v>
      </c>
      <c r="L2167" s="27">
        <f t="shared" si="469"/>
        <v>365</v>
      </c>
      <c r="M2167" s="7">
        <f t="shared" si="477"/>
        <v>423772.17321712949</v>
      </c>
      <c r="N2167" s="7">
        <f>IF(ISNA(VLOOKUP(B2167,'Distribution Data'!$G:$H,2,FALSE)),0,VLOOKUP(B2167,'Distribution Data'!$G:$H,2,FALSE))</f>
        <v>0</v>
      </c>
      <c r="O2167" s="16">
        <f>IF(ISNA(INDEX($C2166:$C$3618,MATCH(TRUE,INDEX($C2166:$C$3618&lt;&gt;$C2166,0),0))), O2166, INDEX($C2166:$C$3618,MATCH(TRUE,INDEX($C2166:$C$3618&lt;&gt;$C2166,0),0)))</f>
        <v>5194852881.5242329</v>
      </c>
      <c r="P2167" s="16">
        <f t="shared" si="467"/>
        <v>4895149830.6670656</v>
      </c>
      <c r="Q2167" s="27">
        <f t="shared" si="473"/>
        <v>200</v>
      </c>
      <c r="R2167" s="7">
        <f t="shared" si="478"/>
        <v>1498515.2542858361</v>
      </c>
      <c r="S2167" s="7">
        <f t="shared" si="470"/>
        <v>847779.47100012493</v>
      </c>
      <c r="T2167" s="5">
        <f>VLOOKUP($B2167,'Benchmark Data'!$A:$B,2,FALSE)</f>
        <v>11.38</v>
      </c>
      <c r="U2167" s="12">
        <f t="shared" si="479"/>
        <v>-1.0489606671019436E-2</v>
      </c>
      <c r="V2167" s="7">
        <f t="shared" si="480"/>
        <v>3475273145.6472526</v>
      </c>
    </row>
    <row r="2168" spans="1:22" x14ac:dyDescent="0.25">
      <c r="A2168" s="5">
        <f t="shared" si="471"/>
        <v>2009</v>
      </c>
      <c r="B2168" s="6">
        <f t="shared" si="474"/>
        <v>40108</v>
      </c>
      <c r="C2168" s="7">
        <f>MAX(SUMIFS('Filing Data'!$V:$V,'Filing Data'!$D:$D,'Benchmark Value'!$B2168),C2167)</f>
        <v>4895149830.6670656</v>
      </c>
      <c r="D2168" s="7">
        <f>SUMIFS('Filing Data'!$Z:$Z,'Filing Data'!$D:$D,'Benchmark Value'!$B2168)</f>
        <v>0</v>
      </c>
      <c r="E2168" s="16">
        <f t="shared" si="475"/>
        <v>-82841717.675032347</v>
      </c>
      <c r="F2168" s="10">
        <f>SUM(D$11:D2167)</f>
        <v>-222552136.95398432</v>
      </c>
      <c r="G2168" s="10">
        <f t="shared" si="468"/>
        <v>365</v>
      </c>
      <c r="H2168" s="7">
        <f t="shared" si="476"/>
        <v>-226963.61006858177</v>
      </c>
      <c r="I2168" s="16">
        <f>SUMIFS('Filing Data'!$X:$X,'Filing Data'!$D:$D,'Benchmark Value'!$B2168)</f>
        <v>0</v>
      </c>
      <c r="J2168" s="16">
        <f t="shared" si="472"/>
        <v>154676843.22425225</v>
      </c>
      <c r="K2168" s="10">
        <f>SUM(I$11:I2167)</f>
        <v>341353848.0083822</v>
      </c>
      <c r="L2168" s="27">
        <f t="shared" si="469"/>
        <v>365</v>
      </c>
      <c r="M2168" s="7">
        <f t="shared" si="477"/>
        <v>423772.17321712949</v>
      </c>
      <c r="N2168" s="7">
        <f>IF(ISNA(VLOOKUP(B2168,'Distribution Data'!$G:$H,2,FALSE)),0,VLOOKUP(B2168,'Distribution Data'!$G:$H,2,FALSE))</f>
        <v>0</v>
      </c>
      <c r="O2168" s="16">
        <f>IF(ISNA(INDEX($C2167:$C$3618,MATCH(TRUE,INDEX($C2167:$C$3618&lt;&gt;$C2167,0),0))), O2167, INDEX($C2167:$C$3618,MATCH(TRUE,INDEX($C2167:$C$3618&lt;&gt;$C2167,0),0)))</f>
        <v>5194852881.5242329</v>
      </c>
      <c r="P2168" s="16">
        <f t="shared" si="467"/>
        <v>4895149830.6670656</v>
      </c>
      <c r="Q2168" s="27">
        <f t="shared" si="473"/>
        <v>200</v>
      </c>
      <c r="R2168" s="7">
        <f t="shared" si="478"/>
        <v>1498515.2542858361</v>
      </c>
      <c r="S2168" s="7">
        <f t="shared" si="470"/>
        <v>847779.47100012493</v>
      </c>
      <c r="T2168" s="5">
        <f>VLOOKUP($B2168,'Benchmark Data'!$A:$B,2,FALSE)</f>
        <v>11.67</v>
      </c>
      <c r="U2168" s="12">
        <f t="shared" si="479"/>
        <v>2.5164017600279628E-2</v>
      </c>
      <c r="V2168" s="7">
        <f t="shared" si="480"/>
        <v>3564682367.3184018</v>
      </c>
    </row>
    <row r="2169" spans="1:22" x14ac:dyDescent="0.25">
      <c r="A2169" s="5">
        <f t="shared" si="471"/>
        <v>2009</v>
      </c>
      <c r="B2169" s="6">
        <f t="shared" si="474"/>
        <v>40109</v>
      </c>
      <c r="C2169" s="7">
        <f>MAX(SUMIFS('Filing Data'!$V:$V,'Filing Data'!$D:$D,'Benchmark Value'!$B2169),C2168)</f>
        <v>4895149830.6670656</v>
      </c>
      <c r="D2169" s="7">
        <f>SUMIFS('Filing Data'!$Z:$Z,'Filing Data'!$D:$D,'Benchmark Value'!$B2169)</f>
        <v>0</v>
      </c>
      <c r="E2169" s="16">
        <f t="shared" si="475"/>
        <v>-82841717.675032347</v>
      </c>
      <c r="F2169" s="10">
        <f>SUM(D$11:D2168)</f>
        <v>-222552136.95398432</v>
      </c>
      <c r="G2169" s="10">
        <f t="shared" si="468"/>
        <v>365</v>
      </c>
      <c r="H2169" s="7">
        <f t="shared" si="476"/>
        <v>-226963.61006858177</v>
      </c>
      <c r="I2169" s="16">
        <f>SUMIFS('Filing Data'!$X:$X,'Filing Data'!$D:$D,'Benchmark Value'!$B2169)</f>
        <v>0</v>
      </c>
      <c r="J2169" s="16">
        <f t="shared" si="472"/>
        <v>154676843.22425225</v>
      </c>
      <c r="K2169" s="10">
        <f>SUM(I$11:I2168)</f>
        <v>341353848.0083822</v>
      </c>
      <c r="L2169" s="27">
        <f t="shared" si="469"/>
        <v>365</v>
      </c>
      <c r="M2169" s="7">
        <f t="shared" si="477"/>
        <v>423772.17321712949</v>
      </c>
      <c r="N2169" s="7">
        <f>IF(ISNA(VLOOKUP(B2169,'Distribution Data'!$G:$H,2,FALSE)),0,VLOOKUP(B2169,'Distribution Data'!$G:$H,2,FALSE))</f>
        <v>0</v>
      </c>
      <c r="O2169" s="16">
        <f>IF(ISNA(INDEX($C2168:$C$3618,MATCH(TRUE,INDEX($C2168:$C$3618&lt;&gt;$C2168,0),0))), O2168, INDEX($C2168:$C$3618,MATCH(TRUE,INDEX($C2168:$C$3618&lt;&gt;$C2168,0),0)))</f>
        <v>5194852881.5242329</v>
      </c>
      <c r="P2169" s="16">
        <f t="shared" si="467"/>
        <v>4895149830.6670656</v>
      </c>
      <c r="Q2169" s="27">
        <f t="shared" si="473"/>
        <v>200</v>
      </c>
      <c r="R2169" s="7">
        <f t="shared" si="478"/>
        <v>1498515.2542858361</v>
      </c>
      <c r="S2169" s="7">
        <f t="shared" si="470"/>
        <v>847779.47100012493</v>
      </c>
      <c r="T2169" s="5">
        <f>VLOOKUP($B2169,'Benchmark Data'!$A:$B,2,FALSE)</f>
        <v>11.53</v>
      </c>
      <c r="U2169" s="12">
        <f t="shared" si="479"/>
        <v>-1.206911201749704E-2</v>
      </c>
      <c r="V2169" s="7">
        <f t="shared" si="480"/>
        <v>3522766176.658761</v>
      </c>
    </row>
    <row r="2170" spans="1:22" x14ac:dyDescent="0.25">
      <c r="A2170" s="5">
        <f t="shared" si="471"/>
        <v>2009</v>
      </c>
      <c r="B2170" s="6">
        <f t="shared" si="474"/>
        <v>40110</v>
      </c>
      <c r="C2170" s="7">
        <f>MAX(SUMIFS('Filing Data'!$V:$V,'Filing Data'!$D:$D,'Benchmark Value'!$B2170),C2169)</f>
        <v>4895149830.6670656</v>
      </c>
      <c r="D2170" s="7">
        <f>SUMIFS('Filing Data'!$Z:$Z,'Filing Data'!$D:$D,'Benchmark Value'!$B2170)</f>
        <v>0</v>
      </c>
      <c r="E2170" s="16">
        <f t="shared" si="475"/>
        <v>-82841717.675032347</v>
      </c>
      <c r="F2170" s="10">
        <f>SUM(D$11:D2169)</f>
        <v>-222552136.95398432</v>
      </c>
      <c r="G2170" s="10">
        <f t="shared" si="468"/>
        <v>365</v>
      </c>
      <c r="H2170" s="7">
        <f t="shared" si="476"/>
        <v>-226963.61006858177</v>
      </c>
      <c r="I2170" s="16">
        <f>SUMIFS('Filing Data'!$X:$X,'Filing Data'!$D:$D,'Benchmark Value'!$B2170)</f>
        <v>0</v>
      </c>
      <c r="J2170" s="16">
        <f t="shared" si="472"/>
        <v>154676843.22425225</v>
      </c>
      <c r="K2170" s="10">
        <f>SUM(I$11:I2169)</f>
        <v>341353848.0083822</v>
      </c>
      <c r="L2170" s="27">
        <f t="shared" si="469"/>
        <v>365</v>
      </c>
      <c r="M2170" s="7">
        <f t="shared" si="477"/>
        <v>423772.17321712949</v>
      </c>
      <c r="N2170" s="7">
        <f>IF(ISNA(VLOOKUP(B2170,'Distribution Data'!$G:$H,2,FALSE)),0,VLOOKUP(B2170,'Distribution Data'!$G:$H,2,FALSE))</f>
        <v>0</v>
      </c>
      <c r="O2170" s="16">
        <f>IF(ISNA(INDEX($C2169:$C$3618,MATCH(TRUE,INDEX($C2169:$C$3618&lt;&gt;$C2169,0),0))), O2169, INDEX($C2169:$C$3618,MATCH(TRUE,INDEX($C2169:$C$3618&lt;&gt;$C2169,0),0)))</f>
        <v>5194852881.5242329</v>
      </c>
      <c r="P2170" s="16">
        <f t="shared" si="467"/>
        <v>4895149830.6670656</v>
      </c>
      <c r="Q2170" s="27">
        <f t="shared" si="473"/>
        <v>200</v>
      </c>
      <c r="R2170" s="7">
        <f t="shared" si="478"/>
        <v>1498515.2542858361</v>
      </c>
      <c r="S2170" s="7">
        <f t="shared" si="470"/>
        <v>847779.47100012493</v>
      </c>
      <c r="T2170" s="5">
        <f>VLOOKUP($B2170,'Benchmark Data'!$A:$B,2,FALSE)</f>
        <v>11.53</v>
      </c>
      <c r="U2170" s="12">
        <f t="shared" si="479"/>
        <v>0</v>
      </c>
      <c r="V2170" s="7">
        <f t="shared" si="480"/>
        <v>3523613956.1297612</v>
      </c>
    </row>
    <row r="2171" spans="1:22" x14ac:dyDescent="0.25">
      <c r="A2171" s="5">
        <f t="shared" si="471"/>
        <v>2009</v>
      </c>
      <c r="B2171" s="6">
        <f t="shared" si="474"/>
        <v>40111</v>
      </c>
      <c r="C2171" s="7">
        <f>MAX(SUMIFS('Filing Data'!$V:$V,'Filing Data'!$D:$D,'Benchmark Value'!$B2171),C2170)</f>
        <v>4895149830.6670656</v>
      </c>
      <c r="D2171" s="7">
        <f>SUMIFS('Filing Data'!$Z:$Z,'Filing Data'!$D:$D,'Benchmark Value'!$B2171)</f>
        <v>0</v>
      </c>
      <c r="E2171" s="16">
        <f t="shared" si="475"/>
        <v>-82841717.675032347</v>
      </c>
      <c r="F2171" s="10">
        <f>SUM(D$11:D2170)</f>
        <v>-222552136.95398432</v>
      </c>
      <c r="G2171" s="10">
        <f t="shared" si="468"/>
        <v>365</v>
      </c>
      <c r="H2171" s="7">
        <f t="shared" si="476"/>
        <v>-226963.61006858177</v>
      </c>
      <c r="I2171" s="16">
        <f>SUMIFS('Filing Data'!$X:$X,'Filing Data'!$D:$D,'Benchmark Value'!$B2171)</f>
        <v>0</v>
      </c>
      <c r="J2171" s="16">
        <f t="shared" si="472"/>
        <v>154676843.22425225</v>
      </c>
      <c r="K2171" s="10">
        <f>SUM(I$11:I2170)</f>
        <v>341353848.0083822</v>
      </c>
      <c r="L2171" s="27">
        <f t="shared" si="469"/>
        <v>365</v>
      </c>
      <c r="M2171" s="7">
        <f t="shared" si="477"/>
        <v>423772.17321712949</v>
      </c>
      <c r="N2171" s="7">
        <f>IF(ISNA(VLOOKUP(B2171,'Distribution Data'!$G:$H,2,FALSE)),0,VLOOKUP(B2171,'Distribution Data'!$G:$H,2,FALSE))</f>
        <v>0</v>
      </c>
      <c r="O2171" s="16">
        <f>IF(ISNA(INDEX($C2170:$C$3618,MATCH(TRUE,INDEX($C2170:$C$3618&lt;&gt;$C2170,0),0))), O2170, INDEX($C2170:$C$3618,MATCH(TRUE,INDEX($C2170:$C$3618&lt;&gt;$C2170,0),0)))</f>
        <v>5194852881.5242329</v>
      </c>
      <c r="P2171" s="16">
        <f t="shared" si="467"/>
        <v>4895149830.6670656</v>
      </c>
      <c r="Q2171" s="27">
        <f t="shared" si="473"/>
        <v>200</v>
      </c>
      <c r="R2171" s="7">
        <f t="shared" si="478"/>
        <v>1498515.2542858361</v>
      </c>
      <c r="S2171" s="7">
        <f t="shared" si="470"/>
        <v>847779.47100012493</v>
      </c>
      <c r="T2171" s="5">
        <f>VLOOKUP($B2171,'Benchmark Data'!$A:$B,2,FALSE)</f>
        <v>11.53</v>
      </c>
      <c r="U2171" s="12">
        <f t="shared" si="479"/>
        <v>0</v>
      </c>
      <c r="V2171" s="7">
        <f t="shared" si="480"/>
        <v>3524461735.6007614</v>
      </c>
    </row>
    <row r="2172" spans="1:22" x14ac:dyDescent="0.25">
      <c r="A2172" s="5">
        <f t="shared" si="471"/>
        <v>2009</v>
      </c>
      <c r="B2172" s="6">
        <f t="shared" si="474"/>
        <v>40112</v>
      </c>
      <c r="C2172" s="7">
        <f>MAX(SUMIFS('Filing Data'!$V:$V,'Filing Data'!$D:$D,'Benchmark Value'!$B2172),C2171)</f>
        <v>4895149830.6670656</v>
      </c>
      <c r="D2172" s="7">
        <f>SUMIFS('Filing Data'!$Z:$Z,'Filing Data'!$D:$D,'Benchmark Value'!$B2172)</f>
        <v>0</v>
      </c>
      <c r="E2172" s="16">
        <f t="shared" si="475"/>
        <v>-82841717.675032347</v>
      </c>
      <c r="F2172" s="10">
        <f>SUM(D$11:D2171)</f>
        <v>-222552136.95398432</v>
      </c>
      <c r="G2172" s="10">
        <f t="shared" si="468"/>
        <v>365</v>
      </c>
      <c r="H2172" s="7">
        <f t="shared" si="476"/>
        <v>-226963.61006858177</v>
      </c>
      <c r="I2172" s="16">
        <f>SUMIFS('Filing Data'!$X:$X,'Filing Data'!$D:$D,'Benchmark Value'!$B2172)</f>
        <v>0</v>
      </c>
      <c r="J2172" s="16">
        <f t="shared" si="472"/>
        <v>154676843.22425225</v>
      </c>
      <c r="K2172" s="10">
        <f>SUM(I$11:I2171)</f>
        <v>341353848.0083822</v>
      </c>
      <c r="L2172" s="27">
        <f t="shared" si="469"/>
        <v>365</v>
      </c>
      <c r="M2172" s="7">
        <f t="shared" si="477"/>
        <v>423772.17321712949</v>
      </c>
      <c r="N2172" s="7">
        <f>IF(ISNA(VLOOKUP(B2172,'Distribution Data'!$G:$H,2,FALSE)),0,VLOOKUP(B2172,'Distribution Data'!$G:$H,2,FALSE))</f>
        <v>0</v>
      </c>
      <c r="O2172" s="16">
        <f>IF(ISNA(INDEX($C2171:$C$3618,MATCH(TRUE,INDEX($C2171:$C$3618&lt;&gt;$C2171,0),0))), O2171, INDEX($C2171:$C$3618,MATCH(TRUE,INDEX($C2171:$C$3618&lt;&gt;$C2171,0),0)))</f>
        <v>5194852881.5242329</v>
      </c>
      <c r="P2172" s="16">
        <f t="shared" si="467"/>
        <v>4895149830.6670656</v>
      </c>
      <c r="Q2172" s="27">
        <f t="shared" si="473"/>
        <v>200</v>
      </c>
      <c r="R2172" s="7">
        <f t="shared" si="478"/>
        <v>1498515.2542858361</v>
      </c>
      <c r="S2172" s="7">
        <f t="shared" si="470"/>
        <v>847779.47100012493</v>
      </c>
      <c r="T2172" s="5">
        <f>VLOOKUP($B2172,'Benchmark Data'!$A:$B,2,FALSE)</f>
        <v>11.51</v>
      </c>
      <c r="U2172" s="12">
        <f t="shared" si="479"/>
        <v>-1.736111547176367E-3</v>
      </c>
      <c r="V2172" s="7">
        <f t="shared" si="480"/>
        <v>3519195964.7931828</v>
      </c>
    </row>
    <row r="2173" spans="1:22" x14ac:dyDescent="0.25">
      <c r="A2173" s="5">
        <f t="shared" si="471"/>
        <v>2009</v>
      </c>
      <c r="B2173" s="6">
        <f t="shared" si="474"/>
        <v>40113</v>
      </c>
      <c r="C2173" s="7">
        <f>MAX(SUMIFS('Filing Data'!$V:$V,'Filing Data'!$D:$D,'Benchmark Value'!$B2173),C2172)</f>
        <v>4895149830.6670656</v>
      </c>
      <c r="D2173" s="7">
        <f>SUMIFS('Filing Data'!$Z:$Z,'Filing Data'!$D:$D,'Benchmark Value'!$B2173)</f>
        <v>0</v>
      </c>
      <c r="E2173" s="16">
        <f t="shared" si="475"/>
        <v>-82841717.675032347</v>
      </c>
      <c r="F2173" s="10">
        <f>SUM(D$11:D2172)</f>
        <v>-222552136.95398432</v>
      </c>
      <c r="G2173" s="10">
        <f t="shared" si="468"/>
        <v>365</v>
      </c>
      <c r="H2173" s="7">
        <f t="shared" si="476"/>
        <v>-226963.61006858177</v>
      </c>
      <c r="I2173" s="16">
        <f>SUMIFS('Filing Data'!$X:$X,'Filing Data'!$D:$D,'Benchmark Value'!$B2173)</f>
        <v>0</v>
      </c>
      <c r="J2173" s="16">
        <f t="shared" si="472"/>
        <v>154676843.22425225</v>
      </c>
      <c r="K2173" s="10">
        <f>SUM(I$11:I2172)</f>
        <v>341353848.0083822</v>
      </c>
      <c r="L2173" s="27">
        <f t="shared" si="469"/>
        <v>365</v>
      </c>
      <c r="M2173" s="7">
        <f t="shared" si="477"/>
        <v>423772.17321712949</v>
      </c>
      <c r="N2173" s="7">
        <f>IF(ISNA(VLOOKUP(B2173,'Distribution Data'!$G:$H,2,FALSE)),0,VLOOKUP(B2173,'Distribution Data'!$G:$H,2,FALSE))</f>
        <v>0</v>
      </c>
      <c r="O2173" s="16">
        <f>IF(ISNA(INDEX($C2172:$C$3618,MATCH(TRUE,INDEX($C2172:$C$3618&lt;&gt;$C2172,0),0))), O2172, INDEX($C2172:$C$3618,MATCH(TRUE,INDEX($C2172:$C$3618&lt;&gt;$C2172,0),0)))</f>
        <v>5194852881.5242329</v>
      </c>
      <c r="P2173" s="16">
        <f t="shared" ref="P2173:P2236" si="481">C2172</f>
        <v>4895149830.6670656</v>
      </c>
      <c r="Q2173" s="27">
        <f t="shared" si="473"/>
        <v>200</v>
      </c>
      <c r="R2173" s="7">
        <f t="shared" si="478"/>
        <v>1498515.2542858361</v>
      </c>
      <c r="S2173" s="7">
        <f t="shared" si="470"/>
        <v>847779.47100012493</v>
      </c>
      <c r="T2173" s="5">
        <f>VLOOKUP($B2173,'Benchmark Data'!$A:$B,2,FALSE)</f>
        <v>11.32</v>
      </c>
      <c r="U2173" s="12">
        <f t="shared" si="479"/>
        <v>-1.6645149958754355E-2</v>
      </c>
      <c r="V2173" s="7">
        <f t="shared" si="480"/>
        <v>3461951021.9956598</v>
      </c>
    </row>
    <row r="2174" spans="1:22" x14ac:dyDescent="0.25">
      <c r="A2174" s="5">
        <f t="shared" si="471"/>
        <v>2009</v>
      </c>
      <c r="B2174" s="6">
        <f t="shared" si="474"/>
        <v>40114</v>
      </c>
      <c r="C2174" s="7">
        <f>MAX(SUMIFS('Filing Data'!$V:$V,'Filing Data'!$D:$D,'Benchmark Value'!$B2174),C2173)</f>
        <v>4895149830.6670656</v>
      </c>
      <c r="D2174" s="7">
        <f>SUMIFS('Filing Data'!$Z:$Z,'Filing Data'!$D:$D,'Benchmark Value'!$B2174)</f>
        <v>0</v>
      </c>
      <c r="E2174" s="16">
        <f t="shared" si="475"/>
        <v>-82841717.675032347</v>
      </c>
      <c r="F2174" s="10">
        <f>SUM(D$11:D2173)</f>
        <v>-222552136.95398432</v>
      </c>
      <c r="G2174" s="10">
        <f t="shared" si="468"/>
        <v>365</v>
      </c>
      <c r="H2174" s="7">
        <f t="shared" si="476"/>
        <v>-226963.61006858177</v>
      </c>
      <c r="I2174" s="16">
        <f>SUMIFS('Filing Data'!$X:$X,'Filing Data'!$D:$D,'Benchmark Value'!$B2174)</f>
        <v>0</v>
      </c>
      <c r="J2174" s="16">
        <f t="shared" si="472"/>
        <v>154676843.22425225</v>
      </c>
      <c r="K2174" s="10">
        <f>SUM(I$11:I2173)</f>
        <v>341353848.0083822</v>
      </c>
      <c r="L2174" s="27">
        <f t="shared" si="469"/>
        <v>365</v>
      </c>
      <c r="M2174" s="7">
        <f t="shared" si="477"/>
        <v>423772.17321712949</v>
      </c>
      <c r="N2174" s="7">
        <f>IF(ISNA(VLOOKUP(B2174,'Distribution Data'!$G:$H,2,FALSE)),0,VLOOKUP(B2174,'Distribution Data'!$G:$H,2,FALSE))</f>
        <v>0</v>
      </c>
      <c r="O2174" s="16">
        <f>IF(ISNA(INDEX($C2173:$C$3618,MATCH(TRUE,INDEX($C2173:$C$3618&lt;&gt;$C2173,0),0))), O2173, INDEX($C2173:$C$3618,MATCH(TRUE,INDEX($C2173:$C$3618&lt;&gt;$C2173,0),0)))</f>
        <v>5194852881.5242329</v>
      </c>
      <c r="P2174" s="16">
        <f t="shared" si="481"/>
        <v>4895149830.6670656</v>
      </c>
      <c r="Q2174" s="27">
        <f t="shared" si="473"/>
        <v>200</v>
      </c>
      <c r="R2174" s="7">
        <f t="shared" si="478"/>
        <v>1498515.2542858361</v>
      </c>
      <c r="S2174" s="7">
        <f t="shared" si="470"/>
        <v>847779.47100012493</v>
      </c>
      <c r="T2174" s="5">
        <f>VLOOKUP($B2174,'Benchmark Data'!$A:$B,2,FALSE)</f>
        <v>10.86</v>
      </c>
      <c r="U2174" s="12">
        <f t="shared" si="479"/>
        <v>-4.1484758269247565E-2</v>
      </c>
      <c r="V2174" s="7">
        <f t="shared" si="480"/>
        <v>3322118812.9403343</v>
      </c>
    </row>
    <row r="2175" spans="1:22" x14ac:dyDescent="0.25">
      <c r="A2175" s="5">
        <f t="shared" si="471"/>
        <v>2009</v>
      </c>
      <c r="B2175" s="6">
        <f t="shared" si="474"/>
        <v>40115</v>
      </c>
      <c r="C2175" s="7">
        <f>MAX(SUMIFS('Filing Data'!$V:$V,'Filing Data'!$D:$D,'Benchmark Value'!$B2175),C2174)</f>
        <v>4895149830.6670656</v>
      </c>
      <c r="D2175" s="7">
        <f>SUMIFS('Filing Data'!$Z:$Z,'Filing Data'!$D:$D,'Benchmark Value'!$B2175)</f>
        <v>0</v>
      </c>
      <c r="E2175" s="16">
        <f t="shared" si="475"/>
        <v>-82841717.675032347</v>
      </c>
      <c r="F2175" s="10">
        <f>SUM(D$11:D2174)</f>
        <v>-222552136.95398432</v>
      </c>
      <c r="G2175" s="10">
        <f t="shared" si="468"/>
        <v>365</v>
      </c>
      <c r="H2175" s="7">
        <f t="shared" si="476"/>
        <v>-226963.61006858177</v>
      </c>
      <c r="I2175" s="16">
        <f>SUMIFS('Filing Data'!$X:$X,'Filing Data'!$D:$D,'Benchmark Value'!$B2175)</f>
        <v>0</v>
      </c>
      <c r="J2175" s="16">
        <f t="shared" si="472"/>
        <v>154676843.22425225</v>
      </c>
      <c r="K2175" s="10">
        <f>SUM(I$11:I2174)</f>
        <v>341353848.0083822</v>
      </c>
      <c r="L2175" s="27">
        <f t="shared" si="469"/>
        <v>365</v>
      </c>
      <c r="M2175" s="7">
        <f t="shared" si="477"/>
        <v>423772.17321712949</v>
      </c>
      <c r="N2175" s="7">
        <f>IF(ISNA(VLOOKUP(B2175,'Distribution Data'!$G:$H,2,FALSE)),0,VLOOKUP(B2175,'Distribution Data'!$G:$H,2,FALSE))</f>
        <v>0</v>
      </c>
      <c r="O2175" s="16">
        <f>IF(ISNA(INDEX($C2174:$C$3618,MATCH(TRUE,INDEX($C2174:$C$3618&lt;&gt;$C2174,0),0))), O2174, INDEX($C2174:$C$3618,MATCH(TRUE,INDEX($C2174:$C$3618&lt;&gt;$C2174,0),0)))</f>
        <v>5194852881.5242329</v>
      </c>
      <c r="P2175" s="16">
        <f t="shared" si="481"/>
        <v>4895149830.6670656</v>
      </c>
      <c r="Q2175" s="27">
        <f t="shared" si="473"/>
        <v>200</v>
      </c>
      <c r="R2175" s="7">
        <f t="shared" si="478"/>
        <v>1498515.2542858361</v>
      </c>
      <c r="S2175" s="7">
        <f t="shared" si="470"/>
        <v>847779.47100012493</v>
      </c>
      <c r="T2175" s="5">
        <f>VLOOKUP($B2175,'Benchmark Data'!$A:$B,2,FALSE)</f>
        <v>11.37</v>
      </c>
      <c r="U2175" s="12">
        <f t="shared" si="479"/>
        <v>4.5891993256655335E-2</v>
      </c>
      <c r="V2175" s="7">
        <f t="shared" si="480"/>
        <v>3478977696.8864331</v>
      </c>
    </row>
    <row r="2176" spans="1:22" x14ac:dyDescent="0.25">
      <c r="A2176" s="5">
        <f t="shared" si="471"/>
        <v>2009</v>
      </c>
      <c r="B2176" s="6">
        <f t="shared" si="474"/>
        <v>40116</v>
      </c>
      <c r="C2176" s="7">
        <f>MAX(SUMIFS('Filing Data'!$V:$V,'Filing Data'!$D:$D,'Benchmark Value'!$B2176),C2175)</f>
        <v>4895149830.6670656</v>
      </c>
      <c r="D2176" s="7">
        <f>SUMIFS('Filing Data'!$Z:$Z,'Filing Data'!$D:$D,'Benchmark Value'!$B2176)</f>
        <v>0</v>
      </c>
      <c r="E2176" s="16">
        <f t="shared" si="475"/>
        <v>-82841717.675032347</v>
      </c>
      <c r="F2176" s="10">
        <f>SUM(D$11:D2175)</f>
        <v>-222552136.95398432</v>
      </c>
      <c r="G2176" s="10">
        <f t="shared" si="468"/>
        <v>365</v>
      </c>
      <c r="H2176" s="7">
        <f t="shared" si="476"/>
        <v>-226963.61006858177</v>
      </c>
      <c r="I2176" s="16">
        <f>SUMIFS('Filing Data'!$X:$X,'Filing Data'!$D:$D,'Benchmark Value'!$B2176)</f>
        <v>0</v>
      </c>
      <c r="J2176" s="16">
        <f t="shared" si="472"/>
        <v>154676843.22425225</v>
      </c>
      <c r="K2176" s="10">
        <f>SUM(I$11:I2175)</f>
        <v>341353848.0083822</v>
      </c>
      <c r="L2176" s="27">
        <f t="shared" si="469"/>
        <v>365</v>
      </c>
      <c r="M2176" s="7">
        <f t="shared" si="477"/>
        <v>423772.17321712949</v>
      </c>
      <c r="N2176" s="7">
        <f>IF(ISNA(VLOOKUP(B2176,'Distribution Data'!$G:$H,2,FALSE)),0,VLOOKUP(B2176,'Distribution Data'!$G:$H,2,FALSE))</f>
        <v>0</v>
      </c>
      <c r="O2176" s="16">
        <f>IF(ISNA(INDEX($C2175:$C$3618,MATCH(TRUE,INDEX($C2175:$C$3618&lt;&gt;$C2175,0),0))), O2175, INDEX($C2175:$C$3618,MATCH(TRUE,INDEX($C2175:$C$3618&lt;&gt;$C2175,0),0)))</f>
        <v>5194852881.5242329</v>
      </c>
      <c r="P2176" s="16">
        <f t="shared" si="481"/>
        <v>4895149830.6670656</v>
      </c>
      <c r="Q2176" s="27">
        <f t="shared" si="473"/>
        <v>200</v>
      </c>
      <c r="R2176" s="7">
        <f t="shared" si="478"/>
        <v>1498515.2542858361</v>
      </c>
      <c r="S2176" s="7">
        <f t="shared" si="470"/>
        <v>847779.47100012493</v>
      </c>
      <c r="T2176" s="5">
        <f>VLOOKUP($B2176,'Benchmark Data'!$A:$B,2,FALSE)</f>
        <v>11.15</v>
      </c>
      <c r="U2176" s="12">
        <f t="shared" si="479"/>
        <v>-1.9538809856316845E-2</v>
      </c>
      <c r="V2176" s="7">
        <f t="shared" si="480"/>
        <v>3412510164.7202291</v>
      </c>
    </row>
    <row r="2177" spans="1:22" x14ac:dyDescent="0.25">
      <c r="A2177" s="5">
        <f t="shared" si="471"/>
        <v>2009</v>
      </c>
      <c r="B2177" s="6">
        <f t="shared" si="474"/>
        <v>40117</v>
      </c>
      <c r="C2177" s="7">
        <f>MAX(SUMIFS('Filing Data'!$V:$V,'Filing Data'!$D:$D,'Benchmark Value'!$B2177),C2176)</f>
        <v>4895149830.6670656</v>
      </c>
      <c r="D2177" s="7">
        <f>SUMIFS('Filing Data'!$Z:$Z,'Filing Data'!$D:$D,'Benchmark Value'!$B2177)</f>
        <v>0</v>
      </c>
      <c r="E2177" s="16">
        <f t="shared" si="475"/>
        <v>-82841717.675032347</v>
      </c>
      <c r="F2177" s="10">
        <f>SUM(D$11:D2176)</f>
        <v>-222552136.95398432</v>
      </c>
      <c r="G2177" s="10">
        <f t="shared" si="468"/>
        <v>365</v>
      </c>
      <c r="H2177" s="7">
        <f t="shared" si="476"/>
        <v>-226963.61006858177</v>
      </c>
      <c r="I2177" s="16">
        <f>SUMIFS('Filing Data'!$X:$X,'Filing Data'!$D:$D,'Benchmark Value'!$B2177)</f>
        <v>0</v>
      </c>
      <c r="J2177" s="16">
        <f t="shared" si="472"/>
        <v>154676843.22425225</v>
      </c>
      <c r="K2177" s="10">
        <f>SUM(I$11:I2176)</f>
        <v>341353848.0083822</v>
      </c>
      <c r="L2177" s="27">
        <f t="shared" si="469"/>
        <v>365</v>
      </c>
      <c r="M2177" s="7">
        <f t="shared" si="477"/>
        <v>423772.17321712949</v>
      </c>
      <c r="N2177" s="7">
        <f>IF(ISNA(VLOOKUP(B2177,'Distribution Data'!$G:$H,2,FALSE)),0,VLOOKUP(B2177,'Distribution Data'!$G:$H,2,FALSE))</f>
        <v>0</v>
      </c>
      <c r="O2177" s="16">
        <f>IF(ISNA(INDEX($C2176:$C$3618,MATCH(TRUE,INDEX($C2176:$C$3618&lt;&gt;$C2176,0),0))), O2176, INDEX($C2176:$C$3618,MATCH(TRUE,INDEX($C2176:$C$3618&lt;&gt;$C2176,0),0)))</f>
        <v>5194852881.5242329</v>
      </c>
      <c r="P2177" s="16">
        <f t="shared" si="481"/>
        <v>4895149830.6670656</v>
      </c>
      <c r="Q2177" s="27">
        <f t="shared" si="473"/>
        <v>200</v>
      </c>
      <c r="R2177" s="7">
        <f t="shared" si="478"/>
        <v>1498515.2542858361</v>
      </c>
      <c r="S2177" s="7">
        <f t="shared" si="470"/>
        <v>847779.47100012493</v>
      </c>
      <c r="T2177" s="5">
        <f>VLOOKUP($B2177,'Benchmark Data'!$A:$B,2,FALSE)</f>
        <v>11.15</v>
      </c>
      <c r="U2177" s="12">
        <f t="shared" si="479"/>
        <v>0</v>
      </c>
      <c r="V2177" s="7">
        <f t="shared" si="480"/>
        <v>3413357944.1912293</v>
      </c>
    </row>
    <row r="2178" spans="1:22" x14ac:dyDescent="0.25">
      <c r="A2178" s="5">
        <f t="shared" si="471"/>
        <v>2009</v>
      </c>
      <c r="B2178" s="6">
        <f t="shared" si="474"/>
        <v>40118</v>
      </c>
      <c r="C2178" s="7">
        <f>MAX(SUMIFS('Filing Data'!$V:$V,'Filing Data'!$D:$D,'Benchmark Value'!$B2178),C2177)</f>
        <v>4895149830.6670656</v>
      </c>
      <c r="D2178" s="7">
        <f>SUMIFS('Filing Data'!$Z:$Z,'Filing Data'!$D:$D,'Benchmark Value'!$B2178)</f>
        <v>0</v>
      </c>
      <c r="E2178" s="16">
        <f t="shared" si="475"/>
        <v>-82841717.675032347</v>
      </c>
      <c r="F2178" s="10">
        <f>SUM(D$11:D2177)</f>
        <v>-222552136.95398432</v>
      </c>
      <c r="G2178" s="10">
        <f t="shared" si="468"/>
        <v>365</v>
      </c>
      <c r="H2178" s="7">
        <f t="shared" si="476"/>
        <v>-226963.61006858177</v>
      </c>
      <c r="I2178" s="16">
        <f>SUMIFS('Filing Data'!$X:$X,'Filing Data'!$D:$D,'Benchmark Value'!$B2178)</f>
        <v>0</v>
      </c>
      <c r="J2178" s="16">
        <f t="shared" si="472"/>
        <v>154676843.22425225</v>
      </c>
      <c r="K2178" s="10">
        <f>SUM(I$11:I2177)</f>
        <v>341353848.0083822</v>
      </c>
      <c r="L2178" s="27">
        <f t="shared" si="469"/>
        <v>365</v>
      </c>
      <c r="M2178" s="7">
        <f t="shared" si="477"/>
        <v>423772.17321712949</v>
      </c>
      <c r="N2178" s="7">
        <f>IF(ISNA(VLOOKUP(B2178,'Distribution Data'!$G:$H,2,FALSE)),0,VLOOKUP(B2178,'Distribution Data'!$G:$H,2,FALSE))</f>
        <v>0</v>
      </c>
      <c r="O2178" s="16">
        <f>IF(ISNA(INDEX($C2177:$C$3618,MATCH(TRUE,INDEX($C2177:$C$3618&lt;&gt;$C2177,0),0))), O2177, INDEX($C2177:$C$3618,MATCH(TRUE,INDEX($C2177:$C$3618&lt;&gt;$C2177,0),0)))</f>
        <v>5194852881.5242329</v>
      </c>
      <c r="P2178" s="16">
        <f t="shared" si="481"/>
        <v>4895149830.6670656</v>
      </c>
      <c r="Q2178" s="27">
        <f t="shared" si="473"/>
        <v>200</v>
      </c>
      <c r="R2178" s="7">
        <f t="shared" si="478"/>
        <v>1498515.2542858361</v>
      </c>
      <c r="S2178" s="7">
        <f t="shared" si="470"/>
        <v>847779.47100012493</v>
      </c>
      <c r="T2178" s="5">
        <f>VLOOKUP($B2178,'Benchmark Data'!$A:$B,2,FALSE)</f>
        <v>11.15</v>
      </c>
      <c r="U2178" s="12">
        <f t="shared" si="479"/>
        <v>0</v>
      </c>
      <c r="V2178" s="7">
        <f t="shared" si="480"/>
        <v>3414205723.6622295</v>
      </c>
    </row>
    <row r="2179" spans="1:22" x14ac:dyDescent="0.25">
      <c r="A2179" s="5">
        <f t="shared" si="471"/>
        <v>2009</v>
      </c>
      <c r="B2179" s="6">
        <f t="shared" si="474"/>
        <v>40119</v>
      </c>
      <c r="C2179" s="7">
        <f>MAX(SUMIFS('Filing Data'!$V:$V,'Filing Data'!$D:$D,'Benchmark Value'!$B2179),C2178)</f>
        <v>4895149830.6670656</v>
      </c>
      <c r="D2179" s="7">
        <f>SUMIFS('Filing Data'!$Z:$Z,'Filing Data'!$D:$D,'Benchmark Value'!$B2179)</f>
        <v>0</v>
      </c>
      <c r="E2179" s="16">
        <f t="shared" si="475"/>
        <v>-82841717.675032347</v>
      </c>
      <c r="F2179" s="10">
        <f>SUM(D$11:D2178)</f>
        <v>-222552136.95398432</v>
      </c>
      <c r="G2179" s="10">
        <f t="shared" si="468"/>
        <v>365</v>
      </c>
      <c r="H2179" s="7">
        <f t="shared" si="476"/>
        <v>-226963.61006858177</v>
      </c>
      <c r="I2179" s="16">
        <f>SUMIFS('Filing Data'!$X:$X,'Filing Data'!$D:$D,'Benchmark Value'!$B2179)</f>
        <v>0</v>
      </c>
      <c r="J2179" s="16">
        <f t="shared" si="472"/>
        <v>154676843.22425225</v>
      </c>
      <c r="K2179" s="10">
        <f>SUM(I$11:I2178)</f>
        <v>341353848.0083822</v>
      </c>
      <c r="L2179" s="27">
        <f t="shared" si="469"/>
        <v>365</v>
      </c>
      <c r="M2179" s="7">
        <f t="shared" si="477"/>
        <v>423772.17321712949</v>
      </c>
      <c r="N2179" s="7">
        <f>IF(ISNA(VLOOKUP(B2179,'Distribution Data'!$G:$H,2,FALSE)),0,VLOOKUP(B2179,'Distribution Data'!$G:$H,2,FALSE))</f>
        <v>0</v>
      </c>
      <c r="O2179" s="16">
        <f>IF(ISNA(INDEX($C2178:$C$3618,MATCH(TRUE,INDEX($C2178:$C$3618&lt;&gt;$C2178,0),0))), O2178, INDEX($C2178:$C$3618,MATCH(TRUE,INDEX($C2178:$C$3618&lt;&gt;$C2178,0),0)))</f>
        <v>5194852881.5242329</v>
      </c>
      <c r="P2179" s="16">
        <f t="shared" si="481"/>
        <v>4895149830.6670656</v>
      </c>
      <c r="Q2179" s="27">
        <f t="shared" si="473"/>
        <v>200</v>
      </c>
      <c r="R2179" s="7">
        <f t="shared" si="478"/>
        <v>1498515.2542858361</v>
      </c>
      <c r="S2179" s="7">
        <f t="shared" si="470"/>
        <v>847779.47100012493</v>
      </c>
      <c r="T2179" s="5">
        <f>VLOOKUP($B2179,'Benchmark Data'!$A:$B,2,FALSE)</f>
        <v>11.18</v>
      </c>
      <c r="U2179" s="12">
        <f t="shared" si="479"/>
        <v>2.6869698208253877E-3</v>
      </c>
      <c r="V2179" s="7">
        <f t="shared" si="480"/>
        <v>3424239706.8740253</v>
      </c>
    </row>
    <row r="2180" spans="1:22" x14ac:dyDescent="0.25">
      <c r="A2180" s="5">
        <f t="shared" si="471"/>
        <v>2009</v>
      </c>
      <c r="B2180" s="6">
        <f t="shared" si="474"/>
        <v>40120</v>
      </c>
      <c r="C2180" s="7">
        <f>MAX(SUMIFS('Filing Data'!$V:$V,'Filing Data'!$D:$D,'Benchmark Value'!$B2180),C2179)</f>
        <v>4895149830.6670656</v>
      </c>
      <c r="D2180" s="7">
        <f>SUMIFS('Filing Data'!$Z:$Z,'Filing Data'!$D:$D,'Benchmark Value'!$B2180)</f>
        <v>0</v>
      </c>
      <c r="E2180" s="16">
        <f t="shared" si="475"/>
        <v>-82841717.675032347</v>
      </c>
      <c r="F2180" s="10">
        <f>SUM(D$11:D2179)</f>
        <v>-222552136.95398432</v>
      </c>
      <c r="G2180" s="10">
        <f t="shared" si="468"/>
        <v>365</v>
      </c>
      <c r="H2180" s="7">
        <f t="shared" si="476"/>
        <v>-226963.61006858177</v>
      </c>
      <c r="I2180" s="16">
        <f>SUMIFS('Filing Data'!$X:$X,'Filing Data'!$D:$D,'Benchmark Value'!$B2180)</f>
        <v>0</v>
      </c>
      <c r="J2180" s="16">
        <f t="shared" si="472"/>
        <v>154676843.22425225</v>
      </c>
      <c r="K2180" s="10">
        <f>SUM(I$11:I2179)</f>
        <v>341353848.0083822</v>
      </c>
      <c r="L2180" s="27">
        <f t="shared" si="469"/>
        <v>365</v>
      </c>
      <c r="M2180" s="7">
        <f t="shared" si="477"/>
        <v>423772.17321712949</v>
      </c>
      <c r="N2180" s="7">
        <f>IF(ISNA(VLOOKUP(B2180,'Distribution Data'!$G:$H,2,FALSE)),0,VLOOKUP(B2180,'Distribution Data'!$G:$H,2,FALSE))</f>
        <v>0</v>
      </c>
      <c r="O2180" s="16">
        <f>IF(ISNA(INDEX($C2179:$C$3618,MATCH(TRUE,INDEX($C2179:$C$3618&lt;&gt;$C2179,0),0))), O2179, INDEX($C2179:$C$3618,MATCH(TRUE,INDEX($C2179:$C$3618&lt;&gt;$C2179,0),0)))</f>
        <v>5194852881.5242329</v>
      </c>
      <c r="P2180" s="16">
        <f t="shared" si="481"/>
        <v>4895149830.6670656</v>
      </c>
      <c r="Q2180" s="27">
        <f t="shared" si="473"/>
        <v>200</v>
      </c>
      <c r="R2180" s="7">
        <f t="shared" si="478"/>
        <v>1498515.2542858361</v>
      </c>
      <c r="S2180" s="7">
        <f t="shared" si="470"/>
        <v>847779.47100012493</v>
      </c>
      <c r="T2180" s="5">
        <f>VLOOKUP($B2180,'Benchmark Data'!$A:$B,2,FALSE)</f>
        <v>11.35</v>
      </c>
      <c r="U2180" s="12">
        <f t="shared" si="479"/>
        <v>1.5091276200458624E-2</v>
      </c>
      <c r="V2180" s="7">
        <f t="shared" si="480"/>
        <v>3477155531.9772782</v>
      </c>
    </row>
    <row r="2181" spans="1:22" x14ac:dyDescent="0.25">
      <c r="A2181" s="5">
        <f t="shared" si="471"/>
        <v>2009</v>
      </c>
      <c r="B2181" s="6">
        <f t="shared" si="474"/>
        <v>40121</v>
      </c>
      <c r="C2181" s="7">
        <f>MAX(SUMIFS('Filing Data'!$V:$V,'Filing Data'!$D:$D,'Benchmark Value'!$B2181),C2180)</f>
        <v>4895149830.6670656</v>
      </c>
      <c r="D2181" s="7">
        <f>SUMIFS('Filing Data'!$Z:$Z,'Filing Data'!$D:$D,'Benchmark Value'!$B2181)</f>
        <v>0</v>
      </c>
      <c r="E2181" s="16">
        <f t="shared" si="475"/>
        <v>-82841717.675032347</v>
      </c>
      <c r="F2181" s="10">
        <f>SUM(D$11:D2180)</f>
        <v>-222552136.95398432</v>
      </c>
      <c r="G2181" s="10">
        <f t="shared" si="468"/>
        <v>365</v>
      </c>
      <c r="H2181" s="7">
        <f t="shared" si="476"/>
        <v>-226963.61006858177</v>
      </c>
      <c r="I2181" s="16">
        <f>SUMIFS('Filing Data'!$X:$X,'Filing Data'!$D:$D,'Benchmark Value'!$B2181)</f>
        <v>0</v>
      </c>
      <c r="J2181" s="16">
        <f t="shared" si="472"/>
        <v>154676843.22425225</v>
      </c>
      <c r="K2181" s="10">
        <f>SUM(I$11:I2180)</f>
        <v>341353848.0083822</v>
      </c>
      <c r="L2181" s="27">
        <f t="shared" si="469"/>
        <v>365</v>
      </c>
      <c r="M2181" s="7">
        <f t="shared" si="477"/>
        <v>423772.17321712949</v>
      </c>
      <c r="N2181" s="7">
        <f>IF(ISNA(VLOOKUP(B2181,'Distribution Data'!$G:$H,2,FALSE)),0,VLOOKUP(B2181,'Distribution Data'!$G:$H,2,FALSE))</f>
        <v>0</v>
      </c>
      <c r="O2181" s="16">
        <f>IF(ISNA(INDEX($C2180:$C$3618,MATCH(TRUE,INDEX($C2180:$C$3618&lt;&gt;$C2180,0),0))), O2180, INDEX($C2180:$C$3618,MATCH(TRUE,INDEX($C2180:$C$3618&lt;&gt;$C2180,0),0)))</f>
        <v>5194852881.5242329</v>
      </c>
      <c r="P2181" s="16">
        <f t="shared" si="481"/>
        <v>4895149830.6670656</v>
      </c>
      <c r="Q2181" s="27">
        <f t="shared" si="473"/>
        <v>200</v>
      </c>
      <c r="R2181" s="7">
        <f t="shared" si="478"/>
        <v>1498515.2542858361</v>
      </c>
      <c r="S2181" s="7">
        <f t="shared" si="470"/>
        <v>847779.47100012493</v>
      </c>
      <c r="T2181" s="5">
        <f>VLOOKUP($B2181,'Benchmark Data'!$A:$B,2,FALSE)</f>
        <v>11.1</v>
      </c>
      <c r="U2181" s="12">
        <f t="shared" si="479"/>
        <v>-2.2272635609123178E-2</v>
      </c>
      <c r="V2181" s="7">
        <f t="shared" si="480"/>
        <v>3401413982.5501008</v>
      </c>
    </row>
    <row r="2182" spans="1:22" x14ac:dyDescent="0.25">
      <c r="A2182" s="5">
        <f t="shared" si="471"/>
        <v>2009</v>
      </c>
      <c r="B2182" s="6">
        <f t="shared" si="474"/>
        <v>40122</v>
      </c>
      <c r="C2182" s="7">
        <f>MAX(SUMIFS('Filing Data'!$V:$V,'Filing Data'!$D:$D,'Benchmark Value'!$B2182),C2181)</f>
        <v>4895149830.6670656</v>
      </c>
      <c r="D2182" s="7">
        <f>SUMIFS('Filing Data'!$Z:$Z,'Filing Data'!$D:$D,'Benchmark Value'!$B2182)</f>
        <v>0</v>
      </c>
      <c r="E2182" s="16">
        <f t="shared" si="475"/>
        <v>-82841717.675032347</v>
      </c>
      <c r="F2182" s="10">
        <f>SUM(D$11:D2181)</f>
        <v>-222552136.95398432</v>
      </c>
      <c r="G2182" s="10">
        <f t="shared" si="468"/>
        <v>365</v>
      </c>
      <c r="H2182" s="7">
        <f t="shared" si="476"/>
        <v>-226963.61006858177</v>
      </c>
      <c r="I2182" s="16">
        <f>SUMIFS('Filing Data'!$X:$X,'Filing Data'!$D:$D,'Benchmark Value'!$B2182)</f>
        <v>0</v>
      </c>
      <c r="J2182" s="16">
        <f t="shared" si="472"/>
        <v>154676843.22425225</v>
      </c>
      <c r="K2182" s="10">
        <f>SUM(I$11:I2181)</f>
        <v>341353848.0083822</v>
      </c>
      <c r="L2182" s="27">
        <f t="shared" si="469"/>
        <v>365</v>
      </c>
      <c r="M2182" s="7">
        <f t="shared" si="477"/>
        <v>423772.17321712949</v>
      </c>
      <c r="N2182" s="7">
        <f>IF(ISNA(VLOOKUP(B2182,'Distribution Data'!$G:$H,2,FALSE)),0,VLOOKUP(B2182,'Distribution Data'!$G:$H,2,FALSE))</f>
        <v>0</v>
      </c>
      <c r="O2182" s="16">
        <f>IF(ISNA(INDEX($C2181:$C$3618,MATCH(TRUE,INDEX($C2181:$C$3618&lt;&gt;$C2181,0),0))), O2181, INDEX($C2181:$C$3618,MATCH(TRUE,INDEX($C2181:$C$3618&lt;&gt;$C2181,0),0)))</f>
        <v>5194852881.5242329</v>
      </c>
      <c r="P2182" s="16">
        <f t="shared" si="481"/>
        <v>4895149830.6670656</v>
      </c>
      <c r="Q2182" s="27">
        <f t="shared" si="473"/>
        <v>200</v>
      </c>
      <c r="R2182" s="7">
        <f t="shared" si="478"/>
        <v>1498515.2542858361</v>
      </c>
      <c r="S2182" s="7">
        <f t="shared" si="470"/>
        <v>847779.47100012493</v>
      </c>
      <c r="T2182" s="5">
        <f>VLOOKUP($B2182,'Benchmark Data'!$A:$B,2,FALSE)</f>
        <v>11.34</v>
      </c>
      <c r="U2182" s="12">
        <f t="shared" si="479"/>
        <v>2.139118998131756E-2</v>
      </c>
      <c r="V2182" s="7">
        <f t="shared" si="480"/>
        <v>3475805848.1302924</v>
      </c>
    </row>
    <row r="2183" spans="1:22" x14ac:dyDescent="0.25">
      <c r="A2183" s="5">
        <f t="shared" si="471"/>
        <v>2009</v>
      </c>
      <c r="B2183" s="6">
        <f t="shared" si="474"/>
        <v>40123</v>
      </c>
      <c r="C2183" s="7">
        <f>MAX(SUMIFS('Filing Data'!$V:$V,'Filing Data'!$D:$D,'Benchmark Value'!$B2183),C2182)</f>
        <v>4895149830.6670656</v>
      </c>
      <c r="D2183" s="7">
        <f>SUMIFS('Filing Data'!$Z:$Z,'Filing Data'!$D:$D,'Benchmark Value'!$B2183)</f>
        <v>0</v>
      </c>
      <c r="E2183" s="16">
        <f t="shared" si="475"/>
        <v>-82841717.675032347</v>
      </c>
      <c r="F2183" s="10">
        <f>SUM(D$11:D2182)</f>
        <v>-222552136.95398432</v>
      </c>
      <c r="G2183" s="10">
        <f t="shared" si="468"/>
        <v>365</v>
      </c>
      <c r="H2183" s="7">
        <f t="shared" si="476"/>
        <v>-226963.61006858177</v>
      </c>
      <c r="I2183" s="16">
        <f>SUMIFS('Filing Data'!$X:$X,'Filing Data'!$D:$D,'Benchmark Value'!$B2183)</f>
        <v>0</v>
      </c>
      <c r="J2183" s="16">
        <f t="shared" si="472"/>
        <v>154676843.22425225</v>
      </c>
      <c r="K2183" s="10">
        <f>SUM(I$11:I2182)</f>
        <v>341353848.0083822</v>
      </c>
      <c r="L2183" s="27">
        <f t="shared" si="469"/>
        <v>365</v>
      </c>
      <c r="M2183" s="7">
        <f t="shared" si="477"/>
        <v>423772.17321712949</v>
      </c>
      <c r="N2183" s="7">
        <f>IF(ISNA(VLOOKUP(B2183,'Distribution Data'!$G:$H,2,FALSE)),0,VLOOKUP(B2183,'Distribution Data'!$G:$H,2,FALSE))</f>
        <v>0</v>
      </c>
      <c r="O2183" s="16">
        <f>IF(ISNA(INDEX($C2182:$C$3618,MATCH(TRUE,INDEX($C2182:$C$3618&lt;&gt;$C2182,0),0))), O2182, INDEX($C2182:$C$3618,MATCH(TRUE,INDEX($C2182:$C$3618&lt;&gt;$C2182,0),0)))</f>
        <v>5194852881.5242329</v>
      </c>
      <c r="P2183" s="16">
        <f t="shared" si="481"/>
        <v>4895149830.6670656</v>
      </c>
      <c r="Q2183" s="27">
        <f t="shared" si="473"/>
        <v>200</v>
      </c>
      <c r="R2183" s="7">
        <f t="shared" si="478"/>
        <v>1498515.2542858361</v>
      </c>
      <c r="S2183" s="7">
        <f t="shared" si="470"/>
        <v>847779.47100012493</v>
      </c>
      <c r="T2183" s="5">
        <f>VLOOKUP($B2183,'Benchmark Data'!$A:$B,2,FALSE)</f>
        <v>11.15</v>
      </c>
      <c r="U2183" s="12">
        <f t="shared" si="479"/>
        <v>-1.689680039347816E-2</v>
      </c>
      <c r="V2183" s="7">
        <f t="shared" si="480"/>
        <v>3418417021.6802387</v>
      </c>
    </row>
    <row r="2184" spans="1:22" x14ac:dyDescent="0.25">
      <c r="A2184" s="5">
        <f t="shared" si="471"/>
        <v>2009</v>
      </c>
      <c r="B2184" s="6">
        <f t="shared" si="474"/>
        <v>40124</v>
      </c>
      <c r="C2184" s="7">
        <f>MAX(SUMIFS('Filing Data'!$V:$V,'Filing Data'!$D:$D,'Benchmark Value'!$B2184),C2183)</f>
        <v>4895149830.6670656</v>
      </c>
      <c r="D2184" s="7">
        <f>SUMIFS('Filing Data'!$Z:$Z,'Filing Data'!$D:$D,'Benchmark Value'!$B2184)</f>
        <v>0</v>
      </c>
      <c r="E2184" s="16">
        <f t="shared" si="475"/>
        <v>-82841717.675032347</v>
      </c>
      <c r="F2184" s="10">
        <f>SUM(D$11:D2183)</f>
        <v>-222552136.95398432</v>
      </c>
      <c r="G2184" s="10">
        <f t="shared" si="468"/>
        <v>365</v>
      </c>
      <c r="H2184" s="7">
        <f t="shared" si="476"/>
        <v>-226963.61006858177</v>
      </c>
      <c r="I2184" s="16">
        <f>SUMIFS('Filing Data'!$X:$X,'Filing Data'!$D:$D,'Benchmark Value'!$B2184)</f>
        <v>0</v>
      </c>
      <c r="J2184" s="16">
        <f t="shared" si="472"/>
        <v>154676843.22425225</v>
      </c>
      <c r="K2184" s="10">
        <f>SUM(I$11:I2183)</f>
        <v>341353848.0083822</v>
      </c>
      <c r="L2184" s="27">
        <f t="shared" si="469"/>
        <v>365</v>
      </c>
      <c r="M2184" s="7">
        <f t="shared" si="477"/>
        <v>423772.17321712949</v>
      </c>
      <c r="N2184" s="7">
        <f>IF(ISNA(VLOOKUP(B2184,'Distribution Data'!$G:$H,2,FALSE)),0,VLOOKUP(B2184,'Distribution Data'!$G:$H,2,FALSE))</f>
        <v>0</v>
      </c>
      <c r="O2184" s="16">
        <f>IF(ISNA(INDEX($C2183:$C$3618,MATCH(TRUE,INDEX($C2183:$C$3618&lt;&gt;$C2183,0),0))), O2183, INDEX($C2183:$C$3618,MATCH(TRUE,INDEX($C2183:$C$3618&lt;&gt;$C2183,0),0)))</f>
        <v>5194852881.5242329</v>
      </c>
      <c r="P2184" s="16">
        <f t="shared" si="481"/>
        <v>4895149830.6670656</v>
      </c>
      <c r="Q2184" s="27">
        <f t="shared" si="473"/>
        <v>200</v>
      </c>
      <c r="R2184" s="7">
        <f t="shared" si="478"/>
        <v>1498515.2542858361</v>
      </c>
      <c r="S2184" s="7">
        <f t="shared" si="470"/>
        <v>847779.47100012493</v>
      </c>
      <c r="T2184" s="5">
        <f>VLOOKUP($B2184,'Benchmark Data'!$A:$B,2,FALSE)</f>
        <v>11.15</v>
      </c>
      <c r="U2184" s="12">
        <f t="shared" si="479"/>
        <v>0</v>
      </c>
      <c r="V2184" s="7">
        <f t="shared" si="480"/>
        <v>3419264801.1512389</v>
      </c>
    </row>
    <row r="2185" spans="1:22" x14ac:dyDescent="0.25">
      <c r="A2185" s="5">
        <f t="shared" si="471"/>
        <v>2009</v>
      </c>
      <c r="B2185" s="6">
        <f t="shared" si="474"/>
        <v>40125</v>
      </c>
      <c r="C2185" s="7">
        <f>MAX(SUMIFS('Filing Data'!$V:$V,'Filing Data'!$D:$D,'Benchmark Value'!$B2185),C2184)</f>
        <v>4895149830.6670656</v>
      </c>
      <c r="D2185" s="7">
        <f>SUMIFS('Filing Data'!$Z:$Z,'Filing Data'!$D:$D,'Benchmark Value'!$B2185)</f>
        <v>0</v>
      </c>
      <c r="E2185" s="16">
        <f t="shared" si="475"/>
        <v>-82841717.675032347</v>
      </c>
      <c r="F2185" s="10">
        <f>SUM(D$11:D2184)</f>
        <v>-222552136.95398432</v>
      </c>
      <c r="G2185" s="10">
        <f t="shared" si="468"/>
        <v>365</v>
      </c>
      <c r="H2185" s="7">
        <f t="shared" si="476"/>
        <v>-226963.61006858177</v>
      </c>
      <c r="I2185" s="16">
        <f>SUMIFS('Filing Data'!$X:$X,'Filing Data'!$D:$D,'Benchmark Value'!$B2185)</f>
        <v>0</v>
      </c>
      <c r="J2185" s="16">
        <f t="shared" si="472"/>
        <v>154676843.22425225</v>
      </c>
      <c r="K2185" s="10">
        <f>SUM(I$11:I2184)</f>
        <v>341353848.0083822</v>
      </c>
      <c r="L2185" s="27">
        <f t="shared" si="469"/>
        <v>365</v>
      </c>
      <c r="M2185" s="7">
        <f t="shared" si="477"/>
        <v>423772.17321712949</v>
      </c>
      <c r="N2185" s="7">
        <f>IF(ISNA(VLOOKUP(B2185,'Distribution Data'!$G:$H,2,FALSE)),0,VLOOKUP(B2185,'Distribution Data'!$G:$H,2,FALSE))</f>
        <v>0</v>
      </c>
      <c r="O2185" s="16">
        <f>IF(ISNA(INDEX($C2184:$C$3618,MATCH(TRUE,INDEX($C2184:$C$3618&lt;&gt;$C2184,0),0))), O2184, INDEX($C2184:$C$3618,MATCH(TRUE,INDEX($C2184:$C$3618&lt;&gt;$C2184,0),0)))</f>
        <v>5194852881.5242329</v>
      </c>
      <c r="P2185" s="16">
        <f t="shared" si="481"/>
        <v>4895149830.6670656</v>
      </c>
      <c r="Q2185" s="27">
        <f t="shared" si="473"/>
        <v>200</v>
      </c>
      <c r="R2185" s="7">
        <f t="shared" si="478"/>
        <v>1498515.2542858361</v>
      </c>
      <c r="S2185" s="7">
        <f t="shared" si="470"/>
        <v>847779.47100012493</v>
      </c>
      <c r="T2185" s="5">
        <f>VLOOKUP($B2185,'Benchmark Data'!$A:$B,2,FALSE)</f>
        <v>11.15</v>
      </c>
      <c r="U2185" s="12">
        <f t="shared" si="479"/>
        <v>0</v>
      </c>
      <c r="V2185" s="7">
        <f t="shared" si="480"/>
        <v>3420112580.6222391</v>
      </c>
    </row>
    <row r="2186" spans="1:22" x14ac:dyDescent="0.25">
      <c r="A2186" s="5">
        <f t="shared" si="471"/>
        <v>2009</v>
      </c>
      <c r="B2186" s="6">
        <f t="shared" si="474"/>
        <v>40126</v>
      </c>
      <c r="C2186" s="7">
        <f>MAX(SUMIFS('Filing Data'!$V:$V,'Filing Data'!$D:$D,'Benchmark Value'!$B2186),C2185)</f>
        <v>4895149830.6670656</v>
      </c>
      <c r="D2186" s="7">
        <f>SUMIFS('Filing Data'!$Z:$Z,'Filing Data'!$D:$D,'Benchmark Value'!$B2186)</f>
        <v>0</v>
      </c>
      <c r="E2186" s="16">
        <f t="shared" si="475"/>
        <v>-82841717.675032347</v>
      </c>
      <c r="F2186" s="10">
        <f>SUM(D$11:D2185)</f>
        <v>-222552136.95398432</v>
      </c>
      <c r="G2186" s="10">
        <f t="shared" si="468"/>
        <v>365</v>
      </c>
      <c r="H2186" s="7">
        <f t="shared" si="476"/>
        <v>-226963.61006858177</v>
      </c>
      <c r="I2186" s="16">
        <f>SUMIFS('Filing Data'!$X:$X,'Filing Data'!$D:$D,'Benchmark Value'!$B2186)</f>
        <v>0</v>
      </c>
      <c r="J2186" s="16">
        <f t="shared" si="472"/>
        <v>154676843.22425225</v>
      </c>
      <c r="K2186" s="10">
        <f>SUM(I$11:I2185)</f>
        <v>341353848.0083822</v>
      </c>
      <c r="L2186" s="27">
        <f t="shared" si="469"/>
        <v>365</v>
      </c>
      <c r="M2186" s="7">
        <f t="shared" si="477"/>
        <v>423772.17321712949</v>
      </c>
      <c r="N2186" s="7">
        <f>IF(ISNA(VLOOKUP(B2186,'Distribution Data'!$G:$H,2,FALSE)),0,VLOOKUP(B2186,'Distribution Data'!$G:$H,2,FALSE))</f>
        <v>0</v>
      </c>
      <c r="O2186" s="16">
        <f>IF(ISNA(INDEX($C2185:$C$3618,MATCH(TRUE,INDEX($C2185:$C$3618&lt;&gt;$C2185,0),0))), O2185, INDEX($C2185:$C$3618,MATCH(TRUE,INDEX($C2185:$C$3618&lt;&gt;$C2185,0),0)))</f>
        <v>5194852881.5242329</v>
      </c>
      <c r="P2186" s="16">
        <f t="shared" si="481"/>
        <v>4895149830.6670656</v>
      </c>
      <c r="Q2186" s="27">
        <f t="shared" si="473"/>
        <v>200</v>
      </c>
      <c r="R2186" s="7">
        <f t="shared" si="478"/>
        <v>1498515.2542858361</v>
      </c>
      <c r="S2186" s="7">
        <f t="shared" si="470"/>
        <v>847779.47100012493</v>
      </c>
      <c r="T2186" s="5">
        <f>VLOOKUP($B2186,'Benchmark Data'!$A:$B,2,FALSE)</f>
        <v>11.71</v>
      </c>
      <c r="U2186" s="12">
        <f t="shared" si="479"/>
        <v>4.9003679703498219E-2</v>
      </c>
      <c r="V2186" s="7">
        <f t="shared" si="480"/>
        <v>3592732830.5101409</v>
      </c>
    </row>
    <row r="2187" spans="1:22" x14ac:dyDescent="0.25">
      <c r="A2187" s="5">
        <f t="shared" si="471"/>
        <v>2009</v>
      </c>
      <c r="B2187" s="6">
        <f t="shared" si="474"/>
        <v>40127</v>
      </c>
      <c r="C2187" s="7">
        <f>MAX(SUMIFS('Filing Data'!$V:$V,'Filing Data'!$D:$D,'Benchmark Value'!$B2187),C2186)</f>
        <v>5194852881.5242329</v>
      </c>
      <c r="D2187" s="7">
        <f>SUMIFS('Filing Data'!$Z:$Z,'Filing Data'!$D:$D,'Benchmark Value'!$B2187)</f>
        <v>0</v>
      </c>
      <c r="E2187" s="16">
        <f t="shared" si="475"/>
        <v>-82841717.675032347</v>
      </c>
      <c r="F2187" s="10">
        <f>SUM(D$11:D2186)</f>
        <v>-222552136.95398432</v>
      </c>
      <c r="G2187" s="10">
        <f t="shared" ref="G2187:G2250" si="482">COUNTIFS(F$11:F$3618,F2187,A$11:A$3618,YEAR(B2187))</f>
        <v>365</v>
      </c>
      <c r="H2187" s="7">
        <f t="shared" si="476"/>
        <v>-226963.61006858177</v>
      </c>
      <c r="I2187" s="16">
        <f>SUMIFS('Filing Data'!$X:$X,'Filing Data'!$D:$D,'Benchmark Value'!$B2187)</f>
        <v>0</v>
      </c>
      <c r="J2187" s="16">
        <f t="shared" si="472"/>
        <v>154676843.22425225</v>
      </c>
      <c r="K2187" s="10">
        <f>SUM(I$11:I2186)</f>
        <v>341353848.0083822</v>
      </c>
      <c r="L2187" s="27">
        <f t="shared" ref="L2187:L2250" si="483">COUNTIFS(K$11:K$3618,K2187,A$11:A$3618,YEAR(B2187))</f>
        <v>365</v>
      </c>
      <c r="M2187" s="7">
        <f t="shared" si="477"/>
        <v>423772.17321712949</v>
      </c>
      <c r="N2187" s="7">
        <f>IF(ISNA(VLOOKUP(B2187,'Distribution Data'!$G:$H,2,FALSE)),0,VLOOKUP(B2187,'Distribution Data'!$G:$H,2,FALSE))</f>
        <v>0</v>
      </c>
      <c r="O2187" s="16">
        <f>IF(ISNA(INDEX($C2186:$C$3618,MATCH(TRUE,INDEX($C2186:$C$3618&lt;&gt;$C2186,0),0))), O2186, INDEX($C2186:$C$3618,MATCH(TRUE,INDEX($C2186:$C$3618&lt;&gt;$C2186,0),0)))</f>
        <v>5194852881.5242329</v>
      </c>
      <c r="P2187" s="16">
        <f t="shared" si="481"/>
        <v>4895149830.6670656</v>
      </c>
      <c r="Q2187" s="27">
        <f t="shared" si="473"/>
        <v>200</v>
      </c>
      <c r="R2187" s="7">
        <f t="shared" si="478"/>
        <v>1498515.2542858361</v>
      </c>
      <c r="S2187" s="7">
        <f t="shared" ref="S2187:S2250" si="484">IF(AND($E$3&lt;&gt;"Y",$E$4&lt;&gt;"Y"),R2187-N2187+H2187, IF(AND($E$3="Y",$E$4="Y"), R2187-N2187-M2187, IF($E$4="Y", R2187-N2187-M2187+H2187, IF($E$3="Y", R2187-N2187, R2187-N2187))))</f>
        <v>847779.47100012493</v>
      </c>
      <c r="T2187" s="5">
        <f>VLOOKUP($B2187,'Benchmark Data'!$A:$B,2,FALSE)</f>
        <v>11.61</v>
      </c>
      <c r="U2187" s="12">
        <f t="shared" si="479"/>
        <v>-8.5763818998259925E-3</v>
      </c>
      <c r="V2187" s="7">
        <f t="shared" si="480"/>
        <v>3562899714.7590213</v>
      </c>
    </row>
    <row r="2188" spans="1:22" x14ac:dyDescent="0.25">
      <c r="A2188" s="5">
        <f t="shared" ref="A2188:A2251" si="485">YEAR(B2188)</f>
        <v>2009</v>
      </c>
      <c r="B2188" s="6">
        <f t="shared" si="474"/>
        <v>40128</v>
      </c>
      <c r="C2188" s="7">
        <f>MAX(SUMIFS('Filing Data'!$V:$V,'Filing Data'!$D:$D,'Benchmark Value'!$B2188),C2187)</f>
        <v>5194852881.5242329</v>
      </c>
      <c r="D2188" s="7">
        <f>SUMIFS('Filing Data'!$Z:$Z,'Filing Data'!$D:$D,'Benchmark Value'!$B2188)</f>
        <v>0</v>
      </c>
      <c r="E2188" s="16">
        <f t="shared" si="475"/>
        <v>-82841717.675032347</v>
      </c>
      <c r="F2188" s="10">
        <f>SUM(D$11:D2187)</f>
        <v>-222552136.95398432</v>
      </c>
      <c r="G2188" s="10">
        <f t="shared" si="482"/>
        <v>365</v>
      </c>
      <c r="H2188" s="7">
        <f t="shared" si="476"/>
        <v>-226963.61006858177</v>
      </c>
      <c r="I2188" s="16">
        <f>SUMIFS('Filing Data'!$X:$X,'Filing Data'!$D:$D,'Benchmark Value'!$B2188)</f>
        <v>0</v>
      </c>
      <c r="J2188" s="16">
        <f t="shared" ref="J2188:J2251" si="486">IF(I2188&lt;&gt;0,J2187,IF(ISNA(INDEX($I2188:$I2552,MATCH(TRUE,INDEX($I2188:$I2552&lt;&gt;$I2188,0),0))),0,INDEX($I2188:$I2552,MATCH(TRUE,INDEX($I2188:$I2552&lt;&gt;$I2188,0),0))))</f>
        <v>154676843.22425225</v>
      </c>
      <c r="K2188" s="10">
        <f>SUM(I$11:I2187)</f>
        <v>341353848.0083822</v>
      </c>
      <c r="L2188" s="27">
        <f t="shared" si="483"/>
        <v>365</v>
      </c>
      <c r="M2188" s="7">
        <f t="shared" si="477"/>
        <v>423772.17321712949</v>
      </c>
      <c r="N2188" s="7">
        <f>IF(ISNA(VLOOKUP(B2188,'Distribution Data'!$G:$H,2,FALSE)),0,VLOOKUP(B2188,'Distribution Data'!$G:$H,2,FALSE))</f>
        <v>0</v>
      </c>
      <c r="O2188" s="16">
        <f>IF(ISNA(INDEX($C2187:$C$3618,MATCH(TRUE,INDEX($C2187:$C$3618&lt;&gt;$C2187,0),0))), O2187, INDEX($C2187:$C$3618,MATCH(TRUE,INDEX($C2187:$C$3618&lt;&gt;$C2187,0),0)))</f>
        <v>5295286987.2144642</v>
      </c>
      <c r="P2188" s="16">
        <f t="shared" si="481"/>
        <v>5194852881.5242329</v>
      </c>
      <c r="Q2188" s="27">
        <f t="shared" ref="Q2188:Q2251" si="487">MATCH($O2188,$C$11:$C$3618,0)-MATCH($C2187,$C$11:$C$3618,0)</f>
        <v>51</v>
      </c>
      <c r="R2188" s="7">
        <f t="shared" si="478"/>
        <v>1969296.1900045357</v>
      </c>
      <c r="S2188" s="7">
        <f t="shared" si="484"/>
        <v>1318560.4067188245</v>
      </c>
      <c r="T2188" s="5">
        <f>VLOOKUP($B2188,'Benchmark Data'!$A:$B,2,FALSE)</f>
        <v>11.85</v>
      </c>
      <c r="U2188" s="12">
        <f t="shared" si="479"/>
        <v>2.0461071871340025E-2</v>
      </c>
      <c r="V2188" s="7">
        <f t="shared" si="480"/>
        <v>3637869948.8558488</v>
      </c>
    </row>
    <row r="2189" spans="1:22" x14ac:dyDescent="0.25">
      <c r="A2189" s="5">
        <f t="shared" si="485"/>
        <v>2009</v>
      </c>
      <c r="B2189" s="6">
        <f t="shared" ref="B2189:B2252" si="488">B2188+1</f>
        <v>40129</v>
      </c>
      <c r="C2189" s="7">
        <f>MAX(SUMIFS('Filing Data'!$V:$V,'Filing Data'!$D:$D,'Benchmark Value'!$B2189),C2188)</f>
        <v>5194852881.5242329</v>
      </c>
      <c r="D2189" s="7">
        <f>SUMIFS('Filing Data'!$Z:$Z,'Filing Data'!$D:$D,'Benchmark Value'!$B2189)</f>
        <v>0</v>
      </c>
      <c r="E2189" s="16">
        <f t="shared" ref="E2189:E2252" si="489">IF(D2189&lt;&gt;0,E2188,IF(ISNA(INDEX($D2189:$D2553,MATCH(TRUE,INDEX($D2189:$D2553&lt;&gt;$D2189,0),0))),0,INDEX($D2189:$D2553,MATCH(TRUE,INDEX($D2189:$D2553&lt;&gt;$D2189,0),0))))</f>
        <v>-82841717.675032347</v>
      </c>
      <c r="F2189" s="10">
        <f>SUM(D$11:D2188)</f>
        <v>-222552136.95398432</v>
      </c>
      <c r="G2189" s="10">
        <f t="shared" si="482"/>
        <v>365</v>
      </c>
      <c r="H2189" s="7">
        <f t="shared" ref="H2189:H2252" si="490">E2189/G2189</f>
        <v>-226963.61006858177</v>
      </c>
      <c r="I2189" s="16">
        <f>SUMIFS('Filing Data'!$X:$X,'Filing Data'!$D:$D,'Benchmark Value'!$B2189)</f>
        <v>0</v>
      </c>
      <c r="J2189" s="16">
        <f t="shared" si="486"/>
        <v>154676843.22425225</v>
      </c>
      <c r="K2189" s="10">
        <f>SUM(I$11:I2188)</f>
        <v>341353848.0083822</v>
      </c>
      <c r="L2189" s="27">
        <f t="shared" si="483"/>
        <v>365</v>
      </c>
      <c r="M2189" s="7">
        <f t="shared" ref="M2189:M2252" si="491">J2189/L2189</f>
        <v>423772.17321712949</v>
      </c>
      <c r="N2189" s="7">
        <f>IF(ISNA(VLOOKUP(B2189,'Distribution Data'!$G:$H,2,FALSE)),0,VLOOKUP(B2189,'Distribution Data'!$G:$H,2,FALSE))</f>
        <v>0</v>
      </c>
      <c r="O2189" s="16">
        <f>IF(ISNA(INDEX($C2188:$C$3618,MATCH(TRUE,INDEX($C2188:$C$3618&lt;&gt;$C2188,0),0))), O2188, INDEX($C2188:$C$3618,MATCH(TRUE,INDEX($C2188:$C$3618&lt;&gt;$C2188,0),0)))</f>
        <v>5295286987.2144642</v>
      </c>
      <c r="P2189" s="16">
        <f t="shared" si="481"/>
        <v>5194852881.5242329</v>
      </c>
      <c r="Q2189" s="27">
        <f t="shared" si="487"/>
        <v>51</v>
      </c>
      <c r="R2189" s="7">
        <f t="shared" ref="R2189:R2252" si="492">IF(Q2189=0, 0, (O2189-P2189)/Q2189)</f>
        <v>1969296.1900045357</v>
      </c>
      <c r="S2189" s="7">
        <f t="shared" si="484"/>
        <v>1318560.4067188245</v>
      </c>
      <c r="T2189" s="5">
        <f>VLOOKUP($B2189,'Benchmark Data'!$A:$B,2,FALSE)</f>
        <v>11.7</v>
      </c>
      <c r="U2189" s="12">
        <f t="shared" ref="U2189:U2252" si="493">LN(T2189/T2188)</f>
        <v>-1.2739025777429826E-2</v>
      </c>
      <c r="V2189" s="7">
        <f t="shared" ref="V2189:V2252" si="494">V2188*EXP($U2189)+$S2189</f>
        <v>3593139522.5681896</v>
      </c>
    </row>
    <row r="2190" spans="1:22" x14ac:dyDescent="0.25">
      <c r="A2190" s="5">
        <f t="shared" si="485"/>
        <v>2009</v>
      </c>
      <c r="B2190" s="6">
        <f t="shared" si="488"/>
        <v>40130</v>
      </c>
      <c r="C2190" s="7">
        <f>MAX(SUMIFS('Filing Data'!$V:$V,'Filing Data'!$D:$D,'Benchmark Value'!$B2190),C2189)</f>
        <v>5194852881.5242329</v>
      </c>
      <c r="D2190" s="7">
        <f>SUMIFS('Filing Data'!$Z:$Z,'Filing Data'!$D:$D,'Benchmark Value'!$B2190)</f>
        <v>0</v>
      </c>
      <c r="E2190" s="16">
        <f t="shared" si="489"/>
        <v>-82841717.675032347</v>
      </c>
      <c r="F2190" s="10">
        <f>SUM(D$11:D2189)</f>
        <v>-222552136.95398432</v>
      </c>
      <c r="G2190" s="10">
        <f t="shared" si="482"/>
        <v>365</v>
      </c>
      <c r="H2190" s="7">
        <f t="shared" si="490"/>
        <v>-226963.61006858177</v>
      </c>
      <c r="I2190" s="16">
        <f>SUMIFS('Filing Data'!$X:$X,'Filing Data'!$D:$D,'Benchmark Value'!$B2190)</f>
        <v>0</v>
      </c>
      <c r="J2190" s="16">
        <f t="shared" si="486"/>
        <v>154676843.22425225</v>
      </c>
      <c r="K2190" s="10">
        <f>SUM(I$11:I2189)</f>
        <v>341353848.0083822</v>
      </c>
      <c r="L2190" s="27">
        <f t="shared" si="483"/>
        <v>365</v>
      </c>
      <c r="M2190" s="7">
        <f t="shared" si="491"/>
        <v>423772.17321712949</v>
      </c>
      <c r="N2190" s="7">
        <f>IF(ISNA(VLOOKUP(B2190,'Distribution Data'!$G:$H,2,FALSE)),0,VLOOKUP(B2190,'Distribution Data'!$G:$H,2,FALSE))</f>
        <v>0</v>
      </c>
      <c r="O2190" s="16">
        <f>IF(ISNA(INDEX($C2189:$C$3618,MATCH(TRUE,INDEX($C2189:$C$3618&lt;&gt;$C2189,0),0))), O2189, INDEX($C2189:$C$3618,MATCH(TRUE,INDEX($C2189:$C$3618&lt;&gt;$C2189,0),0)))</f>
        <v>5295286987.2144642</v>
      </c>
      <c r="P2190" s="16">
        <f t="shared" si="481"/>
        <v>5194852881.5242329</v>
      </c>
      <c r="Q2190" s="27">
        <f t="shared" si="487"/>
        <v>51</v>
      </c>
      <c r="R2190" s="7">
        <f t="shared" si="492"/>
        <v>1969296.1900045357</v>
      </c>
      <c r="S2190" s="7">
        <f t="shared" si="484"/>
        <v>1318560.4067188245</v>
      </c>
      <c r="T2190" s="5">
        <f>VLOOKUP($B2190,'Benchmark Data'!$A:$B,2,FALSE)</f>
        <v>11.87</v>
      </c>
      <c r="U2190" s="12">
        <f t="shared" si="493"/>
        <v>1.4425366817866183E-2</v>
      </c>
      <c r="V2190" s="7">
        <f t="shared" si="494"/>
        <v>3646666093.1318817</v>
      </c>
    </row>
    <row r="2191" spans="1:22" x14ac:dyDescent="0.25">
      <c r="A2191" s="5">
        <f t="shared" si="485"/>
        <v>2009</v>
      </c>
      <c r="B2191" s="6">
        <f t="shared" si="488"/>
        <v>40131</v>
      </c>
      <c r="C2191" s="7">
        <f>MAX(SUMIFS('Filing Data'!$V:$V,'Filing Data'!$D:$D,'Benchmark Value'!$B2191),C2190)</f>
        <v>5194852881.5242329</v>
      </c>
      <c r="D2191" s="7">
        <f>SUMIFS('Filing Data'!$Z:$Z,'Filing Data'!$D:$D,'Benchmark Value'!$B2191)</f>
        <v>0</v>
      </c>
      <c r="E2191" s="16">
        <f t="shared" si="489"/>
        <v>-82841717.675032347</v>
      </c>
      <c r="F2191" s="10">
        <f>SUM(D$11:D2190)</f>
        <v>-222552136.95398432</v>
      </c>
      <c r="G2191" s="10">
        <f t="shared" si="482"/>
        <v>365</v>
      </c>
      <c r="H2191" s="7">
        <f t="shared" si="490"/>
        <v>-226963.61006858177</v>
      </c>
      <c r="I2191" s="16">
        <f>SUMIFS('Filing Data'!$X:$X,'Filing Data'!$D:$D,'Benchmark Value'!$B2191)</f>
        <v>0</v>
      </c>
      <c r="J2191" s="16">
        <f t="shared" si="486"/>
        <v>154676843.22425225</v>
      </c>
      <c r="K2191" s="10">
        <f>SUM(I$11:I2190)</f>
        <v>341353848.0083822</v>
      </c>
      <c r="L2191" s="27">
        <f t="shared" si="483"/>
        <v>365</v>
      </c>
      <c r="M2191" s="7">
        <f t="shared" si="491"/>
        <v>423772.17321712949</v>
      </c>
      <c r="N2191" s="7">
        <f>IF(ISNA(VLOOKUP(B2191,'Distribution Data'!$G:$H,2,FALSE)),0,VLOOKUP(B2191,'Distribution Data'!$G:$H,2,FALSE))</f>
        <v>0</v>
      </c>
      <c r="O2191" s="16">
        <f>IF(ISNA(INDEX($C2190:$C$3618,MATCH(TRUE,INDEX($C2190:$C$3618&lt;&gt;$C2190,0),0))), O2190, INDEX($C2190:$C$3618,MATCH(TRUE,INDEX($C2190:$C$3618&lt;&gt;$C2190,0),0)))</f>
        <v>5295286987.2144642</v>
      </c>
      <c r="P2191" s="16">
        <f t="shared" si="481"/>
        <v>5194852881.5242329</v>
      </c>
      <c r="Q2191" s="27">
        <f t="shared" si="487"/>
        <v>51</v>
      </c>
      <c r="R2191" s="7">
        <f t="shared" si="492"/>
        <v>1969296.1900045357</v>
      </c>
      <c r="S2191" s="7">
        <f t="shared" si="484"/>
        <v>1318560.4067188245</v>
      </c>
      <c r="T2191" s="5">
        <f>VLOOKUP($B2191,'Benchmark Data'!$A:$B,2,FALSE)</f>
        <v>11.87</v>
      </c>
      <c r="U2191" s="12">
        <f t="shared" si="493"/>
        <v>0</v>
      </c>
      <c r="V2191" s="7">
        <f t="shared" si="494"/>
        <v>3647984653.5386004</v>
      </c>
    </row>
    <row r="2192" spans="1:22" x14ac:dyDescent="0.25">
      <c r="A2192" s="5">
        <f t="shared" si="485"/>
        <v>2009</v>
      </c>
      <c r="B2192" s="6">
        <f t="shared" si="488"/>
        <v>40132</v>
      </c>
      <c r="C2192" s="7">
        <f>MAX(SUMIFS('Filing Data'!$V:$V,'Filing Data'!$D:$D,'Benchmark Value'!$B2192),C2191)</f>
        <v>5194852881.5242329</v>
      </c>
      <c r="D2192" s="7">
        <f>SUMIFS('Filing Data'!$Z:$Z,'Filing Data'!$D:$D,'Benchmark Value'!$B2192)</f>
        <v>0</v>
      </c>
      <c r="E2192" s="16">
        <f t="shared" si="489"/>
        <v>-82841717.675032347</v>
      </c>
      <c r="F2192" s="10">
        <f>SUM(D$11:D2191)</f>
        <v>-222552136.95398432</v>
      </c>
      <c r="G2192" s="10">
        <f t="shared" si="482"/>
        <v>365</v>
      </c>
      <c r="H2192" s="7">
        <f t="shared" si="490"/>
        <v>-226963.61006858177</v>
      </c>
      <c r="I2192" s="16">
        <f>SUMIFS('Filing Data'!$X:$X,'Filing Data'!$D:$D,'Benchmark Value'!$B2192)</f>
        <v>0</v>
      </c>
      <c r="J2192" s="16">
        <f t="shared" si="486"/>
        <v>154676843.22425225</v>
      </c>
      <c r="K2192" s="10">
        <f>SUM(I$11:I2191)</f>
        <v>341353848.0083822</v>
      </c>
      <c r="L2192" s="27">
        <f t="shared" si="483"/>
        <v>365</v>
      </c>
      <c r="M2192" s="7">
        <f t="shared" si="491"/>
        <v>423772.17321712949</v>
      </c>
      <c r="N2192" s="7">
        <f>IF(ISNA(VLOOKUP(B2192,'Distribution Data'!$G:$H,2,FALSE)),0,VLOOKUP(B2192,'Distribution Data'!$G:$H,2,FALSE))</f>
        <v>0</v>
      </c>
      <c r="O2192" s="16">
        <f>IF(ISNA(INDEX($C2191:$C$3618,MATCH(TRUE,INDEX($C2191:$C$3618&lt;&gt;$C2191,0),0))), O2191, INDEX($C2191:$C$3618,MATCH(TRUE,INDEX($C2191:$C$3618&lt;&gt;$C2191,0),0)))</f>
        <v>5295286987.2144642</v>
      </c>
      <c r="P2192" s="16">
        <f t="shared" si="481"/>
        <v>5194852881.5242329</v>
      </c>
      <c r="Q2192" s="27">
        <f t="shared" si="487"/>
        <v>51</v>
      </c>
      <c r="R2192" s="7">
        <f t="shared" si="492"/>
        <v>1969296.1900045357</v>
      </c>
      <c r="S2192" s="7">
        <f t="shared" si="484"/>
        <v>1318560.4067188245</v>
      </c>
      <c r="T2192" s="5">
        <f>VLOOKUP($B2192,'Benchmark Data'!$A:$B,2,FALSE)</f>
        <v>11.87</v>
      </c>
      <c r="U2192" s="12">
        <f t="shared" si="493"/>
        <v>0</v>
      </c>
      <c r="V2192" s="7">
        <f t="shared" si="494"/>
        <v>3649303213.9453192</v>
      </c>
    </row>
    <row r="2193" spans="1:22" x14ac:dyDescent="0.25">
      <c r="A2193" s="5">
        <f t="shared" si="485"/>
        <v>2009</v>
      </c>
      <c r="B2193" s="6">
        <f t="shared" si="488"/>
        <v>40133</v>
      </c>
      <c r="C2193" s="7">
        <f>MAX(SUMIFS('Filing Data'!$V:$V,'Filing Data'!$D:$D,'Benchmark Value'!$B2193),C2192)</f>
        <v>5194852881.5242329</v>
      </c>
      <c r="D2193" s="7">
        <f>SUMIFS('Filing Data'!$Z:$Z,'Filing Data'!$D:$D,'Benchmark Value'!$B2193)</f>
        <v>0</v>
      </c>
      <c r="E2193" s="16">
        <f t="shared" si="489"/>
        <v>-82841717.675032347</v>
      </c>
      <c r="F2193" s="10">
        <f>SUM(D$11:D2192)</f>
        <v>-222552136.95398432</v>
      </c>
      <c r="G2193" s="10">
        <f t="shared" si="482"/>
        <v>365</v>
      </c>
      <c r="H2193" s="7">
        <f t="shared" si="490"/>
        <v>-226963.61006858177</v>
      </c>
      <c r="I2193" s="16">
        <f>SUMIFS('Filing Data'!$X:$X,'Filing Data'!$D:$D,'Benchmark Value'!$B2193)</f>
        <v>0</v>
      </c>
      <c r="J2193" s="16">
        <f t="shared" si="486"/>
        <v>154676843.22425225</v>
      </c>
      <c r="K2193" s="10">
        <f>SUM(I$11:I2192)</f>
        <v>341353848.0083822</v>
      </c>
      <c r="L2193" s="27">
        <f t="shared" si="483"/>
        <v>365</v>
      </c>
      <c r="M2193" s="7">
        <f t="shared" si="491"/>
        <v>423772.17321712949</v>
      </c>
      <c r="N2193" s="7">
        <f>IF(ISNA(VLOOKUP(B2193,'Distribution Data'!$G:$H,2,FALSE)),0,VLOOKUP(B2193,'Distribution Data'!$G:$H,2,FALSE))</f>
        <v>0</v>
      </c>
      <c r="O2193" s="16">
        <f>IF(ISNA(INDEX($C2192:$C$3618,MATCH(TRUE,INDEX($C2192:$C$3618&lt;&gt;$C2192,0),0))), O2192, INDEX($C2192:$C$3618,MATCH(TRUE,INDEX($C2192:$C$3618&lt;&gt;$C2192,0),0)))</f>
        <v>5295286987.2144642</v>
      </c>
      <c r="P2193" s="16">
        <f t="shared" si="481"/>
        <v>5194852881.5242329</v>
      </c>
      <c r="Q2193" s="27">
        <f t="shared" si="487"/>
        <v>51</v>
      </c>
      <c r="R2193" s="7">
        <f t="shared" si="492"/>
        <v>1969296.1900045357</v>
      </c>
      <c r="S2193" s="7">
        <f t="shared" si="484"/>
        <v>1318560.4067188245</v>
      </c>
      <c r="T2193" s="5">
        <f>VLOOKUP($B2193,'Benchmark Data'!$A:$B,2,FALSE)</f>
        <v>12.15</v>
      </c>
      <c r="U2193" s="12">
        <f t="shared" si="493"/>
        <v>2.3314961164980802E-2</v>
      </c>
      <c r="V2193" s="7">
        <f t="shared" si="494"/>
        <v>3736704748.2277489</v>
      </c>
    </row>
    <row r="2194" spans="1:22" x14ac:dyDescent="0.25">
      <c r="A2194" s="5">
        <f t="shared" si="485"/>
        <v>2009</v>
      </c>
      <c r="B2194" s="6">
        <f t="shared" si="488"/>
        <v>40134</v>
      </c>
      <c r="C2194" s="7">
        <f>MAX(SUMIFS('Filing Data'!$V:$V,'Filing Data'!$D:$D,'Benchmark Value'!$B2194),C2193)</f>
        <v>5194852881.5242329</v>
      </c>
      <c r="D2194" s="7">
        <f>SUMIFS('Filing Data'!$Z:$Z,'Filing Data'!$D:$D,'Benchmark Value'!$B2194)</f>
        <v>0</v>
      </c>
      <c r="E2194" s="16">
        <f t="shared" si="489"/>
        <v>-82841717.675032347</v>
      </c>
      <c r="F2194" s="10">
        <f>SUM(D$11:D2193)</f>
        <v>-222552136.95398432</v>
      </c>
      <c r="G2194" s="10">
        <f t="shared" si="482"/>
        <v>365</v>
      </c>
      <c r="H2194" s="7">
        <f t="shared" si="490"/>
        <v>-226963.61006858177</v>
      </c>
      <c r="I2194" s="16">
        <f>SUMIFS('Filing Data'!$X:$X,'Filing Data'!$D:$D,'Benchmark Value'!$B2194)</f>
        <v>0</v>
      </c>
      <c r="J2194" s="16">
        <f t="shared" si="486"/>
        <v>154676843.22425225</v>
      </c>
      <c r="K2194" s="10">
        <f>SUM(I$11:I2193)</f>
        <v>341353848.0083822</v>
      </c>
      <c r="L2194" s="27">
        <f t="shared" si="483"/>
        <v>365</v>
      </c>
      <c r="M2194" s="7">
        <f t="shared" si="491"/>
        <v>423772.17321712949</v>
      </c>
      <c r="N2194" s="7">
        <f>IF(ISNA(VLOOKUP(B2194,'Distribution Data'!$G:$H,2,FALSE)),0,VLOOKUP(B2194,'Distribution Data'!$G:$H,2,FALSE))</f>
        <v>0</v>
      </c>
      <c r="O2194" s="16">
        <f>IF(ISNA(INDEX($C2193:$C$3618,MATCH(TRUE,INDEX($C2193:$C$3618&lt;&gt;$C2193,0),0))), O2193, INDEX($C2193:$C$3618,MATCH(TRUE,INDEX($C2193:$C$3618&lt;&gt;$C2193,0),0)))</f>
        <v>5295286987.2144642</v>
      </c>
      <c r="P2194" s="16">
        <f t="shared" si="481"/>
        <v>5194852881.5242329</v>
      </c>
      <c r="Q2194" s="27">
        <f t="shared" si="487"/>
        <v>51</v>
      </c>
      <c r="R2194" s="7">
        <f t="shared" si="492"/>
        <v>1969296.1900045357</v>
      </c>
      <c r="S2194" s="7">
        <f t="shared" si="484"/>
        <v>1318560.4067188245</v>
      </c>
      <c r="T2194" s="5">
        <f>VLOOKUP($B2194,'Benchmark Data'!$A:$B,2,FALSE)</f>
        <v>11.94</v>
      </c>
      <c r="U2194" s="12">
        <f t="shared" si="493"/>
        <v>-1.7435061822101534E-2</v>
      </c>
      <c r="V2194" s="7">
        <f t="shared" si="494"/>
        <v>3673438288.2947283</v>
      </c>
    </row>
    <row r="2195" spans="1:22" x14ac:dyDescent="0.25">
      <c r="A2195" s="5">
        <f t="shared" si="485"/>
        <v>2009</v>
      </c>
      <c r="B2195" s="6">
        <f t="shared" si="488"/>
        <v>40135</v>
      </c>
      <c r="C2195" s="7">
        <f>MAX(SUMIFS('Filing Data'!$V:$V,'Filing Data'!$D:$D,'Benchmark Value'!$B2195),C2194)</f>
        <v>5194852881.5242329</v>
      </c>
      <c r="D2195" s="7">
        <f>SUMIFS('Filing Data'!$Z:$Z,'Filing Data'!$D:$D,'Benchmark Value'!$B2195)</f>
        <v>0</v>
      </c>
      <c r="E2195" s="16">
        <f t="shared" si="489"/>
        <v>-82841717.675032347</v>
      </c>
      <c r="F2195" s="10">
        <f>SUM(D$11:D2194)</f>
        <v>-222552136.95398432</v>
      </c>
      <c r="G2195" s="10">
        <f t="shared" si="482"/>
        <v>365</v>
      </c>
      <c r="H2195" s="7">
        <f t="shared" si="490"/>
        <v>-226963.61006858177</v>
      </c>
      <c r="I2195" s="16">
        <f>SUMIFS('Filing Data'!$X:$X,'Filing Data'!$D:$D,'Benchmark Value'!$B2195)</f>
        <v>0</v>
      </c>
      <c r="J2195" s="16">
        <f t="shared" si="486"/>
        <v>154676843.22425225</v>
      </c>
      <c r="K2195" s="10">
        <f>SUM(I$11:I2194)</f>
        <v>341353848.0083822</v>
      </c>
      <c r="L2195" s="27">
        <f t="shared" si="483"/>
        <v>365</v>
      </c>
      <c r="M2195" s="7">
        <f t="shared" si="491"/>
        <v>423772.17321712949</v>
      </c>
      <c r="N2195" s="7">
        <f>IF(ISNA(VLOOKUP(B2195,'Distribution Data'!$G:$H,2,FALSE)),0,VLOOKUP(B2195,'Distribution Data'!$G:$H,2,FALSE))</f>
        <v>0</v>
      </c>
      <c r="O2195" s="16">
        <f>IF(ISNA(INDEX($C2194:$C$3618,MATCH(TRUE,INDEX($C2194:$C$3618&lt;&gt;$C2194,0),0))), O2194, INDEX($C2194:$C$3618,MATCH(TRUE,INDEX($C2194:$C$3618&lt;&gt;$C2194,0),0)))</f>
        <v>5295286987.2144642</v>
      </c>
      <c r="P2195" s="16">
        <f t="shared" si="481"/>
        <v>5194852881.5242329</v>
      </c>
      <c r="Q2195" s="27">
        <f t="shared" si="487"/>
        <v>51</v>
      </c>
      <c r="R2195" s="7">
        <f t="shared" si="492"/>
        <v>1969296.1900045357</v>
      </c>
      <c r="S2195" s="7">
        <f t="shared" si="484"/>
        <v>1318560.4067188245</v>
      </c>
      <c r="T2195" s="5">
        <f>VLOOKUP($B2195,'Benchmark Data'!$A:$B,2,FALSE)</f>
        <v>12.17</v>
      </c>
      <c r="U2195" s="12">
        <f t="shared" si="493"/>
        <v>1.9079799034979732E-2</v>
      </c>
      <c r="V2195" s="7">
        <f t="shared" si="494"/>
        <v>3745518222.7640758</v>
      </c>
    </row>
    <row r="2196" spans="1:22" x14ac:dyDescent="0.25">
      <c r="A2196" s="5">
        <f t="shared" si="485"/>
        <v>2009</v>
      </c>
      <c r="B2196" s="6">
        <f t="shared" si="488"/>
        <v>40136</v>
      </c>
      <c r="C2196" s="7">
        <f>MAX(SUMIFS('Filing Data'!$V:$V,'Filing Data'!$D:$D,'Benchmark Value'!$B2196),C2195)</f>
        <v>5194852881.5242329</v>
      </c>
      <c r="D2196" s="7">
        <f>SUMIFS('Filing Data'!$Z:$Z,'Filing Data'!$D:$D,'Benchmark Value'!$B2196)</f>
        <v>0</v>
      </c>
      <c r="E2196" s="16">
        <f t="shared" si="489"/>
        <v>-82841717.675032347</v>
      </c>
      <c r="F2196" s="10">
        <f>SUM(D$11:D2195)</f>
        <v>-222552136.95398432</v>
      </c>
      <c r="G2196" s="10">
        <f t="shared" si="482"/>
        <v>365</v>
      </c>
      <c r="H2196" s="7">
        <f t="shared" si="490"/>
        <v>-226963.61006858177</v>
      </c>
      <c r="I2196" s="16">
        <f>SUMIFS('Filing Data'!$X:$X,'Filing Data'!$D:$D,'Benchmark Value'!$B2196)</f>
        <v>0</v>
      </c>
      <c r="J2196" s="16">
        <f t="shared" si="486"/>
        <v>154676843.22425225</v>
      </c>
      <c r="K2196" s="10">
        <f>SUM(I$11:I2195)</f>
        <v>341353848.0083822</v>
      </c>
      <c r="L2196" s="27">
        <f t="shared" si="483"/>
        <v>365</v>
      </c>
      <c r="M2196" s="7">
        <f t="shared" si="491"/>
        <v>423772.17321712949</v>
      </c>
      <c r="N2196" s="7">
        <f>IF(ISNA(VLOOKUP(B2196,'Distribution Data'!$G:$H,2,FALSE)),0,VLOOKUP(B2196,'Distribution Data'!$G:$H,2,FALSE))</f>
        <v>0</v>
      </c>
      <c r="O2196" s="16">
        <f>IF(ISNA(INDEX($C2195:$C$3618,MATCH(TRUE,INDEX($C2195:$C$3618&lt;&gt;$C2195,0),0))), O2195, INDEX($C2195:$C$3618,MATCH(TRUE,INDEX($C2195:$C$3618&lt;&gt;$C2195,0),0)))</f>
        <v>5295286987.2144642</v>
      </c>
      <c r="P2196" s="16">
        <f t="shared" si="481"/>
        <v>5194852881.5242329</v>
      </c>
      <c r="Q2196" s="27">
        <f t="shared" si="487"/>
        <v>51</v>
      </c>
      <c r="R2196" s="7">
        <f t="shared" si="492"/>
        <v>1969296.1900045357</v>
      </c>
      <c r="S2196" s="7">
        <f t="shared" si="484"/>
        <v>1318560.4067188245</v>
      </c>
      <c r="T2196" s="5">
        <f>VLOOKUP($B2196,'Benchmark Data'!$A:$B,2,FALSE)</f>
        <v>11.86</v>
      </c>
      <c r="U2196" s="12">
        <f t="shared" si="493"/>
        <v>-2.5802513429856434E-2</v>
      </c>
      <c r="V2196" s="7">
        <f t="shared" si="494"/>
        <v>3651429170.2655468</v>
      </c>
    </row>
    <row r="2197" spans="1:22" x14ac:dyDescent="0.25">
      <c r="A2197" s="5">
        <f t="shared" si="485"/>
        <v>2009</v>
      </c>
      <c r="B2197" s="6">
        <f t="shared" si="488"/>
        <v>40137</v>
      </c>
      <c r="C2197" s="7">
        <f>MAX(SUMIFS('Filing Data'!$V:$V,'Filing Data'!$D:$D,'Benchmark Value'!$B2197),C2196)</f>
        <v>5194852881.5242329</v>
      </c>
      <c r="D2197" s="7">
        <f>SUMIFS('Filing Data'!$Z:$Z,'Filing Data'!$D:$D,'Benchmark Value'!$B2197)</f>
        <v>0</v>
      </c>
      <c r="E2197" s="16">
        <f t="shared" si="489"/>
        <v>-82841717.675032347</v>
      </c>
      <c r="F2197" s="10">
        <f>SUM(D$11:D2196)</f>
        <v>-222552136.95398432</v>
      </c>
      <c r="G2197" s="10">
        <f t="shared" si="482"/>
        <v>365</v>
      </c>
      <c r="H2197" s="7">
        <f t="shared" si="490"/>
        <v>-226963.61006858177</v>
      </c>
      <c r="I2197" s="16">
        <f>SUMIFS('Filing Data'!$X:$X,'Filing Data'!$D:$D,'Benchmark Value'!$B2197)</f>
        <v>0</v>
      </c>
      <c r="J2197" s="16">
        <f t="shared" si="486"/>
        <v>154676843.22425225</v>
      </c>
      <c r="K2197" s="10">
        <f>SUM(I$11:I2196)</f>
        <v>341353848.0083822</v>
      </c>
      <c r="L2197" s="27">
        <f t="shared" si="483"/>
        <v>365</v>
      </c>
      <c r="M2197" s="7">
        <f t="shared" si="491"/>
        <v>423772.17321712949</v>
      </c>
      <c r="N2197" s="7">
        <f>IF(ISNA(VLOOKUP(B2197,'Distribution Data'!$G:$H,2,FALSE)),0,VLOOKUP(B2197,'Distribution Data'!$G:$H,2,FALSE))</f>
        <v>0</v>
      </c>
      <c r="O2197" s="16">
        <f>IF(ISNA(INDEX($C2196:$C$3618,MATCH(TRUE,INDEX($C2196:$C$3618&lt;&gt;$C2196,0),0))), O2196, INDEX($C2196:$C$3618,MATCH(TRUE,INDEX($C2196:$C$3618&lt;&gt;$C2196,0),0)))</f>
        <v>5295286987.2144642</v>
      </c>
      <c r="P2197" s="16">
        <f t="shared" si="481"/>
        <v>5194852881.5242329</v>
      </c>
      <c r="Q2197" s="27">
        <f t="shared" si="487"/>
        <v>51</v>
      </c>
      <c r="R2197" s="7">
        <f t="shared" si="492"/>
        <v>1969296.1900045357</v>
      </c>
      <c r="S2197" s="7">
        <f t="shared" si="484"/>
        <v>1318560.4067188245</v>
      </c>
      <c r="T2197" s="5">
        <f>VLOOKUP($B2197,'Benchmark Data'!$A:$B,2,FALSE)</f>
        <v>11.8</v>
      </c>
      <c r="U2197" s="12">
        <f t="shared" si="493"/>
        <v>-5.0718620979602284E-3</v>
      </c>
      <c r="V2197" s="7">
        <f t="shared" si="494"/>
        <v>3634275070.4516983</v>
      </c>
    </row>
    <row r="2198" spans="1:22" x14ac:dyDescent="0.25">
      <c r="A2198" s="5">
        <f t="shared" si="485"/>
        <v>2009</v>
      </c>
      <c r="B2198" s="6">
        <f t="shared" si="488"/>
        <v>40138</v>
      </c>
      <c r="C2198" s="7">
        <f>MAX(SUMIFS('Filing Data'!$V:$V,'Filing Data'!$D:$D,'Benchmark Value'!$B2198),C2197)</f>
        <v>5194852881.5242329</v>
      </c>
      <c r="D2198" s="7">
        <f>SUMIFS('Filing Data'!$Z:$Z,'Filing Data'!$D:$D,'Benchmark Value'!$B2198)</f>
        <v>0</v>
      </c>
      <c r="E2198" s="16">
        <f t="shared" si="489"/>
        <v>-82841717.675032347</v>
      </c>
      <c r="F2198" s="10">
        <f>SUM(D$11:D2197)</f>
        <v>-222552136.95398432</v>
      </c>
      <c r="G2198" s="10">
        <f t="shared" si="482"/>
        <v>365</v>
      </c>
      <c r="H2198" s="7">
        <f t="shared" si="490"/>
        <v>-226963.61006858177</v>
      </c>
      <c r="I2198" s="16">
        <f>SUMIFS('Filing Data'!$X:$X,'Filing Data'!$D:$D,'Benchmark Value'!$B2198)</f>
        <v>0</v>
      </c>
      <c r="J2198" s="16">
        <f t="shared" si="486"/>
        <v>154676843.22425225</v>
      </c>
      <c r="K2198" s="10">
        <f>SUM(I$11:I2197)</f>
        <v>341353848.0083822</v>
      </c>
      <c r="L2198" s="27">
        <f t="shared" si="483"/>
        <v>365</v>
      </c>
      <c r="M2198" s="7">
        <f t="shared" si="491"/>
        <v>423772.17321712949</v>
      </c>
      <c r="N2198" s="7">
        <f>IF(ISNA(VLOOKUP(B2198,'Distribution Data'!$G:$H,2,FALSE)),0,VLOOKUP(B2198,'Distribution Data'!$G:$H,2,FALSE))</f>
        <v>0</v>
      </c>
      <c r="O2198" s="16">
        <f>IF(ISNA(INDEX($C2197:$C$3618,MATCH(TRUE,INDEX($C2197:$C$3618&lt;&gt;$C2197,0),0))), O2197, INDEX($C2197:$C$3618,MATCH(TRUE,INDEX($C2197:$C$3618&lt;&gt;$C2197,0),0)))</f>
        <v>5295286987.2144642</v>
      </c>
      <c r="P2198" s="16">
        <f t="shared" si="481"/>
        <v>5194852881.5242329</v>
      </c>
      <c r="Q2198" s="27">
        <f t="shared" si="487"/>
        <v>51</v>
      </c>
      <c r="R2198" s="7">
        <f t="shared" si="492"/>
        <v>1969296.1900045357</v>
      </c>
      <c r="S2198" s="7">
        <f t="shared" si="484"/>
        <v>1318560.4067188245</v>
      </c>
      <c r="T2198" s="5">
        <f>VLOOKUP($B2198,'Benchmark Data'!$A:$B,2,FALSE)</f>
        <v>11.8</v>
      </c>
      <c r="U2198" s="12">
        <f t="shared" si="493"/>
        <v>0</v>
      </c>
      <c r="V2198" s="7">
        <f t="shared" si="494"/>
        <v>3635593630.858417</v>
      </c>
    </row>
    <row r="2199" spans="1:22" x14ac:dyDescent="0.25">
      <c r="A2199" s="5">
        <f t="shared" si="485"/>
        <v>2009</v>
      </c>
      <c r="B2199" s="6">
        <f t="shared" si="488"/>
        <v>40139</v>
      </c>
      <c r="C2199" s="7">
        <f>MAX(SUMIFS('Filing Data'!$V:$V,'Filing Data'!$D:$D,'Benchmark Value'!$B2199),C2198)</f>
        <v>5194852881.5242329</v>
      </c>
      <c r="D2199" s="7">
        <f>SUMIFS('Filing Data'!$Z:$Z,'Filing Data'!$D:$D,'Benchmark Value'!$B2199)</f>
        <v>0</v>
      </c>
      <c r="E2199" s="16">
        <f t="shared" si="489"/>
        <v>-82841717.675032347</v>
      </c>
      <c r="F2199" s="10">
        <f>SUM(D$11:D2198)</f>
        <v>-222552136.95398432</v>
      </c>
      <c r="G2199" s="10">
        <f t="shared" si="482"/>
        <v>365</v>
      </c>
      <c r="H2199" s="7">
        <f t="shared" si="490"/>
        <v>-226963.61006858177</v>
      </c>
      <c r="I2199" s="16">
        <f>SUMIFS('Filing Data'!$X:$X,'Filing Data'!$D:$D,'Benchmark Value'!$B2199)</f>
        <v>0</v>
      </c>
      <c r="J2199" s="16">
        <f t="shared" si="486"/>
        <v>154676843.22425225</v>
      </c>
      <c r="K2199" s="10">
        <f>SUM(I$11:I2198)</f>
        <v>341353848.0083822</v>
      </c>
      <c r="L2199" s="27">
        <f t="shared" si="483"/>
        <v>365</v>
      </c>
      <c r="M2199" s="7">
        <f t="shared" si="491"/>
        <v>423772.17321712949</v>
      </c>
      <c r="N2199" s="7">
        <f>IF(ISNA(VLOOKUP(B2199,'Distribution Data'!$G:$H,2,FALSE)),0,VLOOKUP(B2199,'Distribution Data'!$G:$H,2,FALSE))</f>
        <v>0</v>
      </c>
      <c r="O2199" s="16">
        <f>IF(ISNA(INDEX($C2198:$C$3618,MATCH(TRUE,INDEX($C2198:$C$3618&lt;&gt;$C2198,0),0))), O2198, INDEX($C2198:$C$3618,MATCH(TRUE,INDEX($C2198:$C$3618&lt;&gt;$C2198,0),0)))</f>
        <v>5295286987.2144642</v>
      </c>
      <c r="P2199" s="16">
        <f t="shared" si="481"/>
        <v>5194852881.5242329</v>
      </c>
      <c r="Q2199" s="27">
        <f t="shared" si="487"/>
        <v>51</v>
      </c>
      <c r="R2199" s="7">
        <f t="shared" si="492"/>
        <v>1969296.1900045357</v>
      </c>
      <c r="S2199" s="7">
        <f t="shared" si="484"/>
        <v>1318560.4067188245</v>
      </c>
      <c r="T2199" s="5">
        <f>VLOOKUP($B2199,'Benchmark Data'!$A:$B,2,FALSE)</f>
        <v>11.8</v>
      </c>
      <c r="U2199" s="12">
        <f t="shared" si="493"/>
        <v>0</v>
      </c>
      <c r="V2199" s="7">
        <f t="shared" si="494"/>
        <v>3636912191.2651358</v>
      </c>
    </row>
    <row r="2200" spans="1:22" x14ac:dyDescent="0.25">
      <c r="A2200" s="5">
        <f t="shared" si="485"/>
        <v>2009</v>
      </c>
      <c r="B2200" s="6">
        <f t="shared" si="488"/>
        <v>40140</v>
      </c>
      <c r="C2200" s="7">
        <f>MAX(SUMIFS('Filing Data'!$V:$V,'Filing Data'!$D:$D,'Benchmark Value'!$B2200),C2199)</f>
        <v>5194852881.5242329</v>
      </c>
      <c r="D2200" s="7">
        <f>SUMIFS('Filing Data'!$Z:$Z,'Filing Data'!$D:$D,'Benchmark Value'!$B2200)</f>
        <v>0</v>
      </c>
      <c r="E2200" s="16">
        <f t="shared" si="489"/>
        <v>-82841717.675032347</v>
      </c>
      <c r="F2200" s="10">
        <f>SUM(D$11:D2199)</f>
        <v>-222552136.95398432</v>
      </c>
      <c r="G2200" s="10">
        <f t="shared" si="482"/>
        <v>365</v>
      </c>
      <c r="H2200" s="7">
        <f t="shared" si="490"/>
        <v>-226963.61006858177</v>
      </c>
      <c r="I2200" s="16">
        <f>SUMIFS('Filing Data'!$X:$X,'Filing Data'!$D:$D,'Benchmark Value'!$B2200)</f>
        <v>0</v>
      </c>
      <c r="J2200" s="16">
        <f t="shared" si="486"/>
        <v>154676843.22425225</v>
      </c>
      <c r="K2200" s="10">
        <f>SUM(I$11:I2199)</f>
        <v>341353848.0083822</v>
      </c>
      <c r="L2200" s="27">
        <f t="shared" si="483"/>
        <v>365</v>
      </c>
      <c r="M2200" s="7">
        <f t="shared" si="491"/>
        <v>423772.17321712949</v>
      </c>
      <c r="N2200" s="7">
        <f>IF(ISNA(VLOOKUP(B2200,'Distribution Data'!$G:$H,2,FALSE)),0,VLOOKUP(B2200,'Distribution Data'!$G:$H,2,FALSE))</f>
        <v>0</v>
      </c>
      <c r="O2200" s="16">
        <f>IF(ISNA(INDEX($C2199:$C$3618,MATCH(TRUE,INDEX($C2199:$C$3618&lt;&gt;$C2199,0),0))), O2199, INDEX($C2199:$C$3618,MATCH(TRUE,INDEX($C2199:$C$3618&lt;&gt;$C2199,0),0)))</f>
        <v>5295286987.2144642</v>
      </c>
      <c r="P2200" s="16">
        <f t="shared" si="481"/>
        <v>5194852881.5242329</v>
      </c>
      <c r="Q2200" s="27">
        <f t="shared" si="487"/>
        <v>51</v>
      </c>
      <c r="R2200" s="7">
        <f t="shared" si="492"/>
        <v>1969296.1900045357</v>
      </c>
      <c r="S2200" s="7">
        <f t="shared" si="484"/>
        <v>1318560.4067188245</v>
      </c>
      <c r="T2200" s="5">
        <f>VLOOKUP($B2200,'Benchmark Data'!$A:$B,2,FALSE)</f>
        <v>11.94</v>
      </c>
      <c r="U2200" s="12">
        <f t="shared" si="493"/>
        <v>1.1794576492836877E-2</v>
      </c>
      <c r="V2200" s="7">
        <f t="shared" si="494"/>
        <v>3681380557.3309321</v>
      </c>
    </row>
    <row r="2201" spans="1:22" x14ac:dyDescent="0.25">
      <c r="A2201" s="5">
        <f t="shared" si="485"/>
        <v>2009</v>
      </c>
      <c r="B2201" s="6">
        <f t="shared" si="488"/>
        <v>40141</v>
      </c>
      <c r="C2201" s="7">
        <f>MAX(SUMIFS('Filing Data'!$V:$V,'Filing Data'!$D:$D,'Benchmark Value'!$B2201),C2200)</f>
        <v>5194852881.5242329</v>
      </c>
      <c r="D2201" s="7">
        <f>SUMIFS('Filing Data'!$Z:$Z,'Filing Data'!$D:$D,'Benchmark Value'!$B2201)</f>
        <v>0</v>
      </c>
      <c r="E2201" s="16">
        <f t="shared" si="489"/>
        <v>-82841717.675032347</v>
      </c>
      <c r="F2201" s="10">
        <f>SUM(D$11:D2200)</f>
        <v>-222552136.95398432</v>
      </c>
      <c r="G2201" s="10">
        <f t="shared" si="482"/>
        <v>365</v>
      </c>
      <c r="H2201" s="7">
        <f t="shared" si="490"/>
        <v>-226963.61006858177</v>
      </c>
      <c r="I2201" s="16">
        <f>SUMIFS('Filing Data'!$X:$X,'Filing Data'!$D:$D,'Benchmark Value'!$B2201)</f>
        <v>0</v>
      </c>
      <c r="J2201" s="16">
        <f t="shared" si="486"/>
        <v>154676843.22425225</v>
      </c>
      <c r="K2201" s="10">
        <f>SUM(I$11:I2200)</f>
        <v>341353848.0083822</v>
      </c>
      <c r="L2201" s="27">
        <f t="shared" si="483"/>
        <v>365</v>
      </c>
      <c r="M2201" s="7">
        <f t="shared" si="491"/>
        <v>423772.17321712949</v>
      </c>
      <c r="N2201" s="7">
        <f>IF(ISNA(VLOOKUP(B2201,'Distribution Data'!$G:$H,2,FALSE)),0,VLOOKUP(B2201,'Distribution Data'!$G:$H,2,FALSE))</f>
        <v>0</v>
      </c>
      <c r="O2201" s="16">
        <f>IF(ISNA(INDEX($C2200:$C$3618,MATCH(TRUE,INDEX($C2200:$C$3618&lt;&gt;$C2200,0),0))), O2200, INDEX($C2200:$C$3618,MATCH(TRUE,INDEX($C2200:$C$3618&lt;&gt;$C2200,0),0)))</f>
        <v>5295286987.2144642</v>
      </c>
      <c r="P2201" s="16">
        <f t="shared" si="481"/>
        <v>5194852881.5242329</v>
      </c>
      <c r="Q2201" s="27">
        <f t="shared" si="487"/>
        <v>51</v>
      </c>
      <c r="R2201" s="7">
        <f t="shared" si="492"/>
        <v>1969296.1900045357</v>
      </c>
      <c r="S2201" s="7">
        <f t="shared" si="484"/>
        <v>1318560.4067188245</v>
      </c>
      <c r="T2201" s="5">
        <f>VLOOKUP($B2201,'Benchmark Data'!$A:$B,2,FALSE)</f>
        <v>11.77</v>
      </c>
      <c r="U2201" s="12">
        <f t="shared" si="493"/>
        <v>-1.4340186692270723E-2</v>
      </c>
      <c r="V2201" s="7">
        <f t="shared" si="494"/>
        <v>3630284151.6785002</v>
      </c>
    </row>
    <row r="2202" spans="1:22" x14ac:dyDescent="0.25">
      <c r="A2202" s="5">
        <f t="shared" si="485"/>
        <v>2009</v>
      </c>
      <c r="B2202" s="6">
        <f t="shared" si="488"/>
        <v>40142</v>
      </c>
      <c r="C2202" s="7">
        <f>MAX(SUMIFS('Filing Data'!$V:$V,'Filing Data'!$D:$D,'Benchmark Value'!$B2202),C2201)</f>
        <v>5194852881.5242329</v>
      </c>
      <c r="D2202" s="7">
        <f>SUMIFS('Filing Data'!$Z:$Z,'Filing Data'!$D:$D,'Benchmark Value'!$B2202)</f>
        <v>0</v>
      </c>
      <c r="E2202" s="16">
        <f t="shared" si="489"/>
        <v>-82841717.675032347</v>
      </c>
      <c r="F2202" s="10">
        <f>SUM(D$11:D2201)</f>
        <v>-222552136.95398432</v>
      </c>
      <c r="G2202" s="10">
        <f t="shared" si="482"/>
        <v>365</v>
      </c>
      <c r="H2202" s="7">
        <f t="shared" si="490"/>
        <v>-226963.61006858177</v>
      </c>
      <c r="I2202" s="16">
        <f>SUMIFS('Filing Data'!$X:$X,'Filing Data'!$D:$D,'Benchmark Value'!$B2202)</f>
        <v>0</v>
      </c>
      <c r="J2202" s="16">
        <f t="shared" si="486"/>
        <v>154676843.22425225</v>
      </c>
      <c r="K2202" s="10">
        <f>SUM(I$11:I2201)</f>
        <v>341353848.0083822</v>
      </c>
      <c r="L2202" s="27">
        <f t="shared" si="483"/>
        <v>365</v>
      </c>
      <c r="M2202" s="7">
        <f t="shared" si="491"/>
        <v>423772.17321712949</v>
      </c>
      <c r="N2202" s="7">
        <f>IF(ISNA(VLOOKUP(B2202,'Distribution Data'!$G:$H,2,FALSE)),0,VLOOKUP(B2202,'Distribution Data'!$G:$H,2,FALSE))</f>
        <v>0</v>
      </c>
      <c r="O2202" s="16">
        <f>IF(ISNA(INDEX($C2201:$C$3618,MATCH(TRUE,INDEX($C2201:$C$3618&lt;&gt;$C2201,0),0))), O2201, INDEX($C2201:$C$3618,MATCH(TRUE,INDEX($C2201:$C$3618&lt;&gt;$C2201,0),0)))</f>
        <v>5295286987.2144642</v>
      </c>
      <c r="P2202" s="16">
        <f t="shared" si="481"/>
        <v>5194852881.5242329</v>
      </c>
      <c r="Q2202" s="27">
        <f t="shared" si="487"/>
        <v>51</v>
      </c>
      <c r="R2202" s="7">
        <f t="shared" si="492"/>
        <v>1969296.1900045357</v>
      </c>
      <c r="S2202" s="7">
        <f t="shared" si="484"/>
        <v>1318560.4067188245</v>
      </c>
      <c r="T2202" s="5">
        <f>VLOOKUP($B2202,'Benchmark Data'!$A:$B,2,FALSE)</f>
        <v>11.8</v>
      </c>
      <c r="U2202" s="12">
        <f t="shared" si="493"/>
        <v>2.5456101994338178E-3</v>
      </c>
      <c r="V2202" s="7">
        <f t="shared" si="494"/>
        <v>3640855772.7946801</v>
      </c>
    </row>
    <row r="2203" spans="1:22" x14ac:dyDescent="0.25">
      <c r="A2203" s="5">
        <f t="shared" si="485"/>
        <v>2009</v>
      </c>
      <c r="B2203" s="6">
        <f t="shared" si="488"/>
        <v>40143</v>
      </c>
      <c r="C2203" s="7">
        <f>MAX(SUMIFS('Filing Data'!$V:$V,'Filing Data'!$D:$D,'Benchmark Value'!$B2203),C2202)</f>
        <v>5194852881.5242329</v>
      </c>
      <c r="D2203" s="7">
        <f>SUMIFS('Filing Data'!$Z:$Z,'Filing Data'!$D:$D,'Benchmark Value'!$B2203)</f>
        <v>0</v>
      </c>
      <c r="E2203" s="16">
        <f t="shared" si="489"/>
        <v>-82841717.675032347</v>
      </c>
      <c r="F2203" s="10">
        <f>SUM(D$11:D2202)</f>
        <v>-222552136.95398432</v>
      </c>
      <c r="G2203" s="10">
        <f t="shared" si="482"/>
        <v>365</v>
      </c>
      <c r="H2203" s="7">
        <f t="shared" si="490"/>
        <v>-226963.61006858177</v>
      </c>
      <c r="I2203" s="16">
        <f>SUMIFS('Filing Data'!$X:$X,'Filing Data'!$D:$D,'Benchmark Value'!$B2203)</f>
        <v>0</v>
      </c>
      <c r="J2203" s="16">
        <f t="shared" si="486"/>
        <v>154676843.22425225</v>
      </c>
      <c r="K2203" s="10">
        <f>SUM(I$11:I2202)</f>
        <v>341353848.0083822</v>
      </c>
      <c r="L2203" s="27">
        <f t="shared" si="483"/>
        <v>365</v>
      </c>
      <c r="M2203" s="7">
        <f t="shared" si="491"/>
        <v>423772.17321712949</v>
      </c>
      <c r="N2203" s="7">
        <f>IF(ISNA(VLOOKUP(B2203,'Distribution Data'!$G:$H,2,FALSE)),0,VLOOKUP(B2203,'Distribution Data'!$G:$H,2,FALSE))</f>
        <v>0</v>
      </c>
      <c r="O2203" s="16">
        <f>IF(ISNA(INDEX($C2202:$C$3618,MATCH(TRUE,INDEX($C2202:$C$3618&lt;&gt;$C2202,0),0))), O2202, INDEX($C2202:$C$3618,MATCH(TRUE,INDEX($C2202:$C$3618&lt;&gt;$C2202,0),0)))</f>
        <v>5295286987.2144642</v>
      </c>
      <c r="P2203" s="16">
        <f t="shared" si="481"/>
        <v>5194852881.5242329</v>
      </c>
      <c r="Q2203" s="27">
        <f t="shared" si="487"/>
        <v>51</v>
      </c>
      <c r="R2203" s="7">
        <f t="shared" si="492"/>
        <v>1969296.1900045357</v>
      </c>
      <c r="S2203" s="7">
        <f t="shared" si="484"/>
        <v>1318560.4067188245</v>
      </c>
      <c r="T2203" s="5">
        <f>VLOOKUP($B2203,'Benchmark Data'!$A:$B,2,FALSE)</f>
        <v>11.8</v>
      </c>
      <c r="U2203" s="12">
        <f t="shared" si="493"/>
        <v>0</v>
      </c>
      <c r="V2203" s="7">
        <f t="shared" si="494"/>
        <v>3642174333.2013988</v>
      </c>
    </row>
    <row r="2204" spans="1:22" x14ac:dyDescent="0.25">
      <c r="A2204" s="5">
        <f t="shared" si="485"/>
        <v>2009</v>
      </c>
      <c r="B2204" s="6">
        <f t="shared" si="488"/>
        <v>40144</v>
      </c>
      <c r="C2204" s="7">
        <f>MAX(SUMIFS('Filing Data'!$V:$V,'Filing Data'!$D:$D,'Benchmark Value'!$B2204),C2203)</f>
        <v>5194852881.5242329</v>
      </c>
      <c r="D2204" s="7">
        <f>SUMIFS('Filing Data'!$Z:$Z,'Filing Data'!$D:$D,'Benchmark Value'!$B2204)</f>
        <v>0</v>
      </c>
      <c r="E2204" s="16">
        <f t="shared" si="489"/>
        <v>-82841717.675032347</v>
      </c>
      <c r="F2204" s="10">
        <f>SUM(D$11:D2203)</f>
        <v>-222552136.95398432</v>
      </c>
      <c r="G2204" s="10">
        <f t="shared" si="482"/>
        <v>365</v>
      </c>
      <c r="H2204" s="7">
        <f t="shared" si="490"/>
        <v>-226963.61006858177</v>
      </c>
      <c r="I2204" s="16">
        <f>SUMIFS('Filing Data'!$X:$X,'Filing Data'!$D:$D,'Benchmark Value'!$B2204)</f>
        <v>0</v>
      </c>
      <c r="J2204" s="16">
        <f t="shared" si="486"/>
        <v>154676843.22425225</v>
      </c>
      <c r="K2204" s="10">
        <f>SUM(I$11:I2203)</f>
        <v>341353848.0083822</v>
      </c>
      <c r="L2204" s="27">
        <f t="shared" si="483"/>
        <v>365</v>
      </c>
      <c r="M2204" s="7">
        <f t="shared" si="491"/>
        <v>423772.17321712949</v>
      </c>
      <c r="N2204" s="7">
        <f>IF(ISNA(VLOOKUP(B2204,'Distribution Data'!$G:$H,2,FALSE)),0,VLOOKUP(B2204,'Distribution Data'!$G:$H,2,FALSE))</f>
        <v>0</v>
      </c>
      <c r="O2204" s="16">
        <f>IF(ISNA(INDEX($C2203:$C$3618,MATCH(TRUE,INDEX($C2203:$C$3618&lt;&gt;$C2203,0),0))), O2203, INDEX($C2203:$C$3618,MATCH(TRUE,INDEX($C2203:$C$3618&lt;&gt;$C2203,0),0)))</f>
        <v>5295286987.2144642</v>
      </c>
      <c r="P2204" s="16">
        <f t="shared" si="481"/>
        <v>5194852881.5242329</v>
      </c>
      <c r="Q2204" s="27">
        <f t="shared" si="487"/>
        <v>51</v>
      </c>
      <c r="R2204" s="7">
        <f t="shared" si="492"/>
        <v>1969296.1900045357</v>
      </c>
      <c r="S2204" s="7">
        <f t="shared" si="484"/>
        <v>1318560.4067188245</v>
      </c>
      <c r="T2204" s="5">
        <f>VLOOKUP($B2204,'Benchmark Data'!$A:$B,2,FALSE)</f>
        <v>11.45</v>
      </c>
      <c r="U2204" s="12">
        <f t="shared" si="493"/>
        <v>-3.010980147137057E-2</v>
      </c>
      <c r="V2204" s="7">
        <f t="shared" si="494"/>
        <v>3535462298.9792619</v>
      </c>
    </row>
    <row r="2205" spans="1:22" x14ac:dyDescent="0.25">
      <c r="A2205" s="5">
        <f t="shared" si="485"/>
        <v>2009</v>
      </c>
      <c r="B2205" s="6">
        <f t="shared" si="488"/>
        <v>40145</v>
      </c>
      <c r="C2205" s="7">
        <f>MAX(SUMIFS('Filing Data'!$V:$V,'Filing Data'!$D:$D,'Benchmark Value'!$B2205),C2204)</f>
        <v>5194852881.5242329</v>
      </c>
      <c r="D2205" s="7">
        <f>SUMIFS('Filing Data'!$Z:$Z,'Filing Data'!$D:$D,'Benchmark Value'!$B2205)</f>
        <v>0</v>
      </c>
      <c r="E2205" s="16">
        <f t="shared" si="489"/>
        <v>-82841717.675032347</v>
      </c>
      <c r="F2205" s="10">
        <f>SUM(D$11:D2204)</f>
        <v>-222552136.95398432</v>
      </c>
      <c r="G2205" s="10">
        <f t="shared" si="482"/>
        <v>365</v>
      </c>
      <c r="H2205" s="7">
        <f t="shared" si="490"/>
        <v>-226963.61006858177</v>
      </c>
      <c r="I2205" s="16">
        <f>SUMIFS('Filing Data'!$X:$X,'Filing Data'!$D:$D,'Benchmark Value'!$B2205)</f>
        <v>0</v>
      </c>
      <c r="J2205" s="16">
        <f t="shared" si="486"/>
        <v>154676843.22425225</v>
      </c>
      <c r="K2205" s="10">
        <f>SUM(I$11:I2204)</f>
        <v>341353848.0083822</v>
      </c>
      <c r="L2205" s="27">
        <f t="shared" si="483"/>
        <v>365</v>
      </c>
      <c r="M2205" s="7">
        <f t="shared" si="491"/>
        <v>423772.17321712949</v>
      </c>
      <c r="N2205" s="7">
        <f>IF(ISNA(VLOOKUP(B2205,'Distribution Data'!$G:$H,2,FALSE)),0,VLOOKUP(B2205,'Distribution Data'!$G:$H,2,FALSE))</f>
        <v>0</v>
      </c>
      <c r="O2205" s="16">
        <f>IF(ISNA(INDEX($C2204:$C$3618,MATCH(TRUE,INDEX($C2204:$C$3618&lt;&gt;$C2204,0),0))), O2204, INDEX($C2204:$C$3618,MATCH(TRUE,INDEX($C2204:$C$3618&lt;&gt;$C2204,0),0)))</f>
        <v>5295286987.2144642</v>
      </c>
      <c r="P2205" s="16">
        <f t="shared" si="481"/>
        <v>5194852881.5242329</v>
      </c>
      <c r="Q2205" s="27">
        <f t="shared" si="487"/>
        <v>51</v>
      </c>
      <c r="R2205" s="7">
        <f t="shared" si="492"/>
        <v>1969296.1900045357</v>
      </c>
      <c r="S2205" s="7">
        <f t="shared" si="484"/>
        <v>1318560.4067188245</v>
      </c>
      <c r="T2205" s="5">
        <f>VLOOKUP($B2205,'Benchmark Data'!$A:$B,2,FALSE)</f>
        <v>11.45</v>
      </c>
      <c r="U2205" s="12">
        <f t="shared" si="493"/>
        <v>0</v>
      </c>
      <c r="V2205" s="7">
        <f t="shared" si="494"/>
        <v>3536780859.3859806</v>
      </c>
    </row>
    <row r="2206" spans="1:22" x14ac:dyDescent="0.25">
      <c r="A2206" s="5">
        <f t="shared" si="485"/>
        <v>2009</v>
      </c>
      <c r="B2206" s="6">
        <f t="shared" si="488"/>
        <v>40146</v>
      </c>
      <c r="C2206" s="7">
        <f>MAX(SUMIFS('Filing Data'!$V:$V,'Filing Data'!$D:$D,'Benchmark Value'!$B2206),C2205)</f>
        <v>5194852881.5242329</v>
      </c>
      <c r="D2206" s="7">
        <f>SUMIFS('Filing Data'!$Z:$Z,'Filing Data'!$D:$D,'Benchmark Value'!$B2206)</f>
        <v>0</v>
      </c>
      <c r="E2206" s="16">
        <f t="shared" si="489"/>
        <v>-82841717.675032347</v>
      </c>
      <c r="F2206" s="10">
        <f>SUM(D$11:D2205)</f>
        <v>-222552136.95398432</v>
      </c>
      <c r="G2206" s="10">
        <f t="shared" si="482"/>
        <v>365</v>
      </c>
      <c r="H2206" s="7">
        <f t="shared" si="490"/>
        <v>-226963.61006858177</v>
      </c>
      <c r="I2206" s="16">
        <f>SUMIFS('Filing Data'!$X:$X,'Filing Data'!$D:$D,'Benchmark Value'!$B2206)</f>
        <v>0</v>
      </c>
      <c r="J2206" s="16">
        <f t="shared" si="486"/>
        <v>154676843.22425225</v>
      </c>
      <c r="K2206" s="10">
        <f>SUM(I$11:I2205)</f>
        <v>341353848.0083822</v>
      </c>
      <c r="L2206" s="27">
        <f t="shared" si="483"/>
        <v>365</v>
      </c>
      <c r="M2206" s="7">
        <f t="shared" si="491"/>
        <v>423772.17321712949</v>
      </c>
      <c r="N2206" s="7">
        <f>IF(ISNA(VLOOKUP(B2206,'Distribution Data'!$G:$H,2,FALSE)),0,VLOOKUP(B2206,'Distribution Data'!$G:$H,2,FALSE))</f>
        <v>0</v>
      </c>
      <c r="O2206" s="16">
        <f>IF(ISNA(INDEX($C2205:$C$3618,MATCH(TRUE,INDEX($C2205:$C$3618&lt;&gt;$C2205,0),0))), O2205, INDEX($C2205:$C$3618,MATCH(TRUE,INDEX($C2205:$C$3618&lt;&gt;$C2205,0),0)))</f>
        <v>5295286987.2144642</v>
      </c>
      <c r="P2206" s="16">
        <f t="shared" si="481"/>
        <v>5194852881.5242329</v>
      </c>
      <c r="Q2206" s="27">
        <f t="shared" si="487"/>
        <v>51</v>
      </c>
      <c r="R2206" s="7">
        <f t="shared" si="492"/>
        <v>1969296.1900045357</v>
      </c>
      <c r="S2206" s="7">
        <f t="shared" si="484"/>
        <v>1318560.4067188245</v>
      </c>
      <c r="T2206" s="5">
        <f>VLOOKUP($B2206,'Benchmark Data'!$A:$B,2,FALSE)</f>
        <v>11.45</v>
      </c>
      <c r="U2206" s="12">
        <f t="shared" si="493"/>
        <v>0</v>
      </c>
      <c r="V2206" s="7">
        <f t="shared" si="494"/>
        <v>3538099419.7926993</v>
      </c>
    </row>
    <row r="2207" spans="1:22" x14ac:dyDescent="0.25">
      <c r="A2207" s="5">
        <f t="shared" si="485"/>
        <v>2009</v>
      </c>
      <c r="B2207" s="6">
        <f t="shared" si="488"/>
        <v>40147</v>
      </c>
      <c r="C2207" s="7">
        <f>MAX(SUMIFS('Filing Data'!$V:$V,'Filing Data'!$D:$D,'Benchmark Value'!$B2207),C2206)</f>
        <v>5194852881.5242329</v>
      </c>
      <c r="D2207" s="7">
        <f>SUMIFS('Filing Data'!$Z:$Z,'Filing Data'!$D:$D,'Benchmark Value'!$B2207)</f>
        <v>0</v>
      </c>
      <c r="E2207" s="16">
        <f t="shared" si="489"/>
        <v>-82841717.675032347</v>
      </c>
      <c r="F2207" s="10">
        <f>SUM(D$11:D2206)</f>
        <v>-222552136.95398432</v>
      </c>
      <c r="G2207" s="10">
        <f t="shared" si="482"/>
        <v>365</v>
      </c>
      <c r="H2207" s="7">
        <f t="shared" si="490"/>
        <v>-226963.61006858177</v>
      </c>
      <c r="I2207" s="16">
        <f>SUMIFS('Filing Data'!$X:$X,'Filing Data'!$D:$D,'Benchmark Value'!$B2207)</f>
        <v>0</v>
      </c>
      <c r="J2207" s="16">
        <f t="shared" si="486"/>
        <v>154676843.22425225</v>
      </c>
      <c r="K2207" s="10">
        <f>SUM(I$11:I2206)</f>
        <v>341353848.0083822</v>
      </c>
      <c r="L2207" s="27">
        <f t="shared" si="483"/>
        <v>365</v>
      </c>
      <c r="M2207" s="7">
        <f t="shared" si="491"/>
        <v>423772.17321712949</v>
      </c>
      <c r="N2207" s="7">
        <f>IF(ISNA(VLOOKUP(B2207,'Distribution Data'!$G:$H,2,FALSE)),0,VLOOKUP(B2207,'Distribution Data'!$G:$H,2,FALSE))</f>
        <v>0</v>
      </c>
      <c r="O2207" s="16">
        <f>IF(ISNA(INDEX($C2206:$C$3618,MATCH(TRUE,INDEX($C2206:$C$3618&lt;&gt;$C2206,0),0))), O2206, INDEX($C2206:$C$3618,MATCH(TRUE,INDEX($C2206:$C$3618&lt;&gt;$C2206,0),0)))</f>
        <v>5295286987.2144642</v>
      </c>
      <c r="P2207" s="16">
        <f t="shared" si="481"/>
        <v>5194852881.5242329</v>
      </c>
      <c r="Q2207" s="27">
        <f t="shared" si="487"/>
        <v>51</v>
      </c>
      <c r="R2207" s="7">
        <f t="shared" si="492"/>
        <v>1969296.1900045357</v>
      </c>
      <c r="S2207" s="7">
        <f t="shared" si="484"/>
        <v>1318560.4067188245</v>
      </c>
      <c r="T2207" s="5">
        <f>VLOOKUP($B2207,'Benchmark Data'!$A:$B,2,FALSE)</f>
        <v>11.92</v>
      </c>
      <c r="U2207" s="12">
        <f t="shared" si="493"/>
        <v>4.0227931636955157E-2</v>
      </c>
      <c r="V2207" s="7">
        <f t="shared" si="494"/>
        <v>3684650008.7847958</v>
      </c>
    </row>
    <row r="2208" spans="1:22" x14ac:dyDescent="0.25">
      <c r="A2208" s="5">
        <f t="shared" si="485"/>
        <v>2009</v>
      </c>
      <c r="B2208" s="6">
        <f t="shared" si="488"/>
        <v>40148</v>
      </c>
      <c r="C2208" s="7">
        <f>MAX(SUMIFS('Filing Data'!$V:$V,'Filing Data'!$D:$D,'Benchmark Value'!$B2208),C2207)</f>
        <v>5194852881.5242329</v>
      </c>
      <c r="D2208" s="7">
        <f>SUMIFS('Filing Data'!$Z:$Z,'Filing Data'!$D:$D,'Benchmark Value'!$B2208)</f>
        <v>0</v>
      </c>
      <c r="E2208" s="16">
        <f t="shared" si="489"/>
        <v>-82841717.675032347</v>
      </c>
      <c r="F2208" s="10">
        <f>SUM(D$11:D2207)</f>
        <v>-222552136.95398432</v>
      </c>
      <c r="G2208" s="10">
        <f t="shared" si="482"/>
        <v>365</v>
      </c>
      <c r="H2208" s="7">
        <f t="shared" si="490"/>
        <v>-226963.61006858177</v>
      </c>
      <c r="I2208" s="16">
        <f>SUMIFS('Filing Data'!$X:$X,'Filing Data'!$D:$D,'Benchmark Value'!$B2208)</f>
        <v>0</v>
      </c>
      <c r="J2208" s="16">
        <f t="shared" si="486"/>
        <v>154676843.22425225</v>
      </c>
      <c r="K2208" s="10">
        <f>SUM(I$11:I2207)</f>
        <v>341353848.0083822</v>
      </c>
      <c r="L2208" s="27">
        <f t="shared" si="483"/>
        <v>365</v>
      </c>
      <c r="M2208" s="7">
        <f t="shared" si="491"/>
        <v>423772.17321712949</v>
      </c>
      <c r="N2208" s="7">
        <f>IF(ISNA(VLOOKUP(B2208,'Distribution Data'!$G:$H,2,FALSE)),0,VLOOKUP(B2208,'Distribution Data'!$G:$H,2,FALSE))</f>
        <v>0</v>
      </c>
      <c r="O2208" s="16">
        <f>IF(ISNA(INDEX($C2207:$C$3618,MATCH(TRUE,INDEX($C2207:$C$3618&lt;&gt;$C2207,0),0))), O2207, INDEX($C2207:$C$3618,MATCH(TRUE,INDEX($C2207:$C$3618&lt;&gt;$C2207,0),0)))</f>
        <v>5295286987.2144642</v>
      </c>
      <c r="P2208" s="16">
        <f t="shared" si="481"/>
        <v>5194852881.5242329</v>
      </c>
      <c r="Q2208" s="27">
        <f t="shared" si="487"/>
        <v>51</v>
      </c>
      <c r="R2208" s="7">
        <f t="shared" si="492"/>
        <v>1969296.1900045357</v>
      </c>
      <c r="S2208" s="7">
        <f t="shared" si="484"/>
        <v>1318560.4067188245</v>
      </c>
      <c r="T2208" s="5">
        <f>VLOOKUP($B2208,'Benchmark Data'!$A:$B,2,FALSE)</f>
        <v>12.08</v>
      </c>
      <c r="U2208" s="12">
        <f t="shared" si="493"/>
        <v>1.3333530869465168E-2</v>
      </c>
      <c r="V2208" s="7">
        <f t="shared" si="494"/>
        <v>3735426958.5711761</v>
      </c>
    </row>
    <row r="2209" spans="1:22" x14ac:dyDescent="0.25">
      <c r="A2209" s="5">
        <f t="shared" si="485"/>
        <v>2009</v>
      </c>
      <c r="B2209" s="6">
        <f t="shared" si="488"/>
        <v>40149</v>
      </c>
      <c r="C2209" s="7">
        <f>MAX(SUMIFS('Filing Data'!$V:$V,'Filing Data'!$D:$D,'Benchmark Value'!$B2209),C2208)</f>
        <v>5194852881.5242329</v>
      </c>
      <c r="D2209" s="7">
        <f>SUMIFS('Filing Data'!$Z:$Z,'Filing Data'!$D:$D,'Benchmark Value'!$B2209)</f>
        <v>0</v>
      </c>
      <c r="E2209" s="16">
        <f t="shared" si="489"/>
        <v>-82841717.675032347</v>
      </c>
      <c r="F2209" s="10">
        <f>SUM(D$11:D2208)</f>
        <v>-222552136.95398432</v>
      </c>
      <c r="G2209" s="10">
        <f t="shared" si="482"/>
        <v>365</v>
      </c>
      <c r="H2209" s="7">
        <f t="shared" si="490"/>
        <v>-226963.61006858177</v>
      </c>
      <c r="I2209" s="16">
        <f>SUMIFS('Filing Data'!$X:$X,'Filing Data'!$D:$D,'Benchmark Value'!$B2209)</f>
        <v>0</v>
      </c>
      <c r="J2209" s="16">
        <f t="shared" si="486"/>
        <v>154676843.22425225</v>
      </c>
      <c r="K2209" s="10">
        <f>SUM(I$11:I2208)</f>
        <v>341353848.0083822</v>
      </c>
      <c r="L2209" s="27">
        <f t="shared" si="483"/>
        <v>365</v>
      </c>
      <c r="M2209" s="7">
        <f t="shared" si="491"/>
        <v>423772.17321712949</v>
      </c>
      <c r="N2209" s="7">
        <f>IF(ISNA(VLOOKUP(B2209,'Distribution Data'!$G:$H,2,FALSE)),0,VLOOKUP(B2209,'Distribution Data'!$G:$H,2,FALSE))</f>
        <v>0</v>
      </c>
      <c r="O2209" s="16">
        <f>IF(ISNA(INDEX($C2208:$C$3618,MATCH(TRUE,INDEX($C2208:$C$3618&lt;&gt;$C2208,0),0))), O2208, INDEX($C2208:$C$3618,MATCH(TRUE,INDEX($C2208:$C$3618&lt;&gt;$C2208,0),0)))</f>
        <v>5295286987.2144642</v>
      </c>
      <c r="P2209" s="16">
        <f t="shared" si="481"/>
        <v>5194852881.5242329</v>
      </c>
      <c r="Q2209" s="27">
        <f t="shared" si="487"/>
        <v>51</v>
      </c>
      <c r="R2209" s="7">
        <f t="shared" si="492"/>
        <v>1969296.1900045357</v>
      </c>
      <c r="S2209" s="7">
        <f t="shared" si="484"/>
        <v>1318560.4067188245</v>
      </c>
      <c r="T2209" s="5">
        <f>VLOOKUP($B2209,'Benchmark Data'!$A:$B,2,FALSE)</f>
        <v>12.27</v>
      </c>
      <c r="U2209" s="12">
        <f t="shared" si="493"/>
        <v>1.5606066216151177E-2</v>
      </c>
      <c r="V2209" s="7">
        <f t="shared" si="494"/>
        <v>3795498095.3130374</v>
      </c>
    </row>
    <row r="2210" spans="1:22" x14ac:dyDescent="0.25">
      <c r="A2210" s="5">
        <f t="shared" si="485"/>
        <v>2009</v>
      </c>
      <c r="B2210" s="6">
        <f t="shared" si="488"/>
        <v>40150</v>
      </c>
      <c r="C2210" s="7">
        <f>MAX(SUMIFS('Filing Data'!$V:$V,'Filing Data'!$D:$D,'Benchmark Value'!$B2210),C2209)</f>
        <v>5194852881.5242329</v>
      </c>
      <c r="D2210" s="7">
        <f>SUMIFS('Filing Data'!$Z:$Z,'Filing Data'!$D:$D,'Benchmark Value'!$B2210)</f>
        <v>0</v>
      </c>
      <c r="E2210" s="16">
        <f t="shared" si="489"/>
        <v>-82841717.675032347</v>
      </c>
      <c r="F2210" s="10">
        <f>SUM(D$11:D2209)</f>
        <v>-222552136.95398432</v>
      </c>
      <c r="G2210" s="10">
        <f t="shared" si="482"/>
        <v>365</v>
      </c>
      <c r="H2210" s="7">
        <f t="shared" si="490"/>
        <v>-226963.61006858177</v>
      </c>
      <c r="I2210" s="16">
        <f>SUMIFS('Filing Data'!$X:$X,'Filing Data'!$D:$D,'Benchmark Value'!$B2210)</f>
        <v>0</v>
      </c>
      <c r="J2210" s="16">
        <f t="shared" si="486"/>
        <v>154676843.22425225</v>
      </c>
      <c r="K2210" s="10">
        <f>SUM(I$11:I2209)</f>
        <v>341353848.0083822</v>
      </c>
      <c r="L2210" s="27">
        <f t="shared" si="483"/>
        <v>365</v>
      </c>
      <c r="M2210" s="7">
        <f t="shared" si="491"/>
        <v>423772.17321712949</v>
      </c>
      <c r="N2210" s="7">
        <f>IF(ISNA(VLOOKUP(B2210,'Distribution Data'!$G:$H,2,FALSE)),0,VLOOKUP(B2210,'Distribution Data'!$G:$H,2,FALSE))</f>
        <v>0</v>
      </c>
      <c r="O2210" s="16">
        <f>IF(ISNA(INDEX($C2209:$C$3618,MATCH(TRUE,INDEX($C2209:$C$3618&lt;&gt;$C2209,0),0))), O2209, INDEX($C2209:$C$3618,MATCH(TRUE,INDEX($C2209:$C$3618&lt;&gt;$C2209,0),0)))</f>
        <v>5295286987.2144642</v>
      </c>
      <c r="P2210" s="16">
        <f t="shared" si="481"/>
        <v>5194852881.5242329</v>
      </c>
      <c r="Q2210" s="27">
        <f t="shared" si="487"/>
        <v>51</v>
      </c>
      <c r="R2210" s="7">
        <f t="shared" si="492"/>
        <v>1969296.1900045357</v>
      </c>
      <c r="S2210" s="7">
        <f t="shared" si="484"/>
        <v>1318560.4067188245</v>
      </c>
      <c r="T2210" s="5">
        <f>VLOOKUP($B2210,'Benchmark Data'!$A:$B,2,FALSE)</f>
        <v>12.14</v>
      </c>
      <c r="U2210" s="12">
        <f t="shared" si="493"/>
        <v>-1.0651473091467746E-2</v>
      </c>
      <c r="V2210" s="7">
        <f t="shared" si="494"/>
        <v>3756603554.4654212</v>
      </c>
    </row>
    <row r="2211" spans="1:22" x14ac:dyDescent="0.25">
      <c r="A2211" s="5">
        <f t="shared" si="485"/>
        <v>2009</v>
      </c>
      <c r="B2211" s="6">
        <f t="shared" si="488"/>
        <v>40151</v>
      </c>
      <c r="C2211" s="7">
        <f>MAX(SUMIFS('Filing Data'!$V:$V,'Filing Data'!$D:$D,'Benchmark Value'!$B2211),C2210)</f>
        <v>5194852881.5242329</v>
      </c>
      <c r="D2211" s="7">
        <f>SUMIFS('Filing Data'!$Z:$Z,'Filing Data'!$D:$D,'Benchmark Value'!$B2211)</f>
        <v>0</v>
      </c>
      <c r="E2211" s="16">
        <f t="shared" si="489"/>
        <v>-82841717.675032347</v>
      </c>
      <c r="F2211" s="10">
        <f>SUM(D$11:D2210)</f>
        <v>-222552136.95398432</v>
      </c>
      <c r="G2211" s="10">
        <f t="shared" si="482"/>
        <v>365</v>
      </c>
      <c r="H2211" s="7">
        <f t="shared" si="490"/>
        <v>-226963.61006858177</v>
      </c>
      <c r="I2211" s="16">
        <f>SUMIFS('Filing Data'!$X:$X,'Filing Data'!$D:$D,'Benchmark Value'!$B2211)</f>
        <v>0</v>
      </c>
      <c r="J2211" s="16">
        <f t="shared" si="486"/>
        <v>154676843.22425225</v>
      </c>
      <c r="K2211" s="10">
        <f>SUM(I$11:I2210)</f>
        <v>341353848.0083822</v>
      </c>
      <c r="L2211" s="27">
        <f t="shared" si="483"/>
        <v>365</v>
      </c>
      <c r="M2211" s="7">
        <f t="shared" si="491"/>
        <v>423772.17321712949</v>
      </c>
      <c r="N2211" s="7">
        <f>IF(ISNA(VLOOKUP(B2211,'Distribution Data'!$G:$H,2,FALSE)),0,VLOOKUP(B2211,'Distribution Data'!$G:$H,2,FALSE))</f>
        <v>0</v>
      </c>
      <c r="O2211" s="16">
        <f>IF(ISNA(INDEX($C2210:$C$3618,MATCH(TRUE,INDEX($C2210:$C$3618&lt;&gt;$C2210,0),0))), O2210, INDEX($C2210:$C$3618,MATCH(TRUE,INDEX($C2210:$C$3618&lt;&gt;$C2210,0),0)))</f>
        <v>5295286987.2144642</v>
      </c>
      <c r="P2211" s="16">
        <f t="shared" si="481"/>
        <v>5194852881.5242329</v>
      </c>
      <c r="Q2211" s="27">
        <f t="shared" si="487"/>
        <v>51</v>
      </c>
      <c r="R2211" s="7">
        <f t="shared" si="492"/>
        <v>1969296.1900045357</v>
      </c>
      <c r="S2211" s="7">
        <f t="shared" si="484"/>
        <v>1318560.4067188245</v>
      </c>
      <c r="T2211" s="5">
        <f>VLOOKUP($B2211,'Benchmark Data'!$A:$B,2,FALSE)</f>
        <v>12.5</v>
      </c>
      <c r="U2211" s="12">
        <f t="shared" si="493"/>
        <v>2.9222858676903177E-2</v>
      </c>
      <c r="V2211" s="7">
        <f t="shared" si="494"/>
        <v>3869320572.8299279</v>
      </c>
    </row>
    <row r="2212" spans="1:22" x14ac:dyDescent="0.25">
      <c r="A2212" s="5">
        <f t="shared" si="485"/>
        <v>2009</v>
      </c>
      <c r="B2212" s="6">
        <f t="shared" si="488"/>
        <v>40152</v>
      </c>
      <c r="C2212" s="7">
        <f>MAX(SUMIFS('Filing Data'!$V:$V,'Filing Data'!$D:$D,'Benchmark Value'!$B2212),C2211)</f>
        <v>5194852881.5242329</v>
      </c>
      <c r="D2212" s="7">
        <f>SUMIFS('Filing Data'!$Z:$Z,'Filing Data'!$D:$D,'Benchmark Value'!$B2212)</f>
        <v>0</v>
      </c>
      <c r="E2212" s="16">
        <f t="shared" si="489"/>
        <v>-82841717.675032347</v>
      </c>
      <c r="F2212" s="10">
        <f>SUM(D$11:D2211)</f>
        <v>-222552136.95398432</v>
      </c>
      <c r="G2212" s="10">
        <f t="shared" si="482"/>
        <v>365</v>
      </c>
      <c r="H2212" s="7">
        <f t="shared" si="490"/>
        <v>-226963.61006858177</v>
      </c>
      <c r="I2212" s="16">
        <f>SUMIFS('Filing Data'!$X:$X,'Filing Data'!$D:$D,'Benchmark Value'!$B2212)</f>
        <v>0</v>
      </c>
      <c r="J2212" s="16">
        <f t="shared" si="486"/>
        <v>154676843.22425225</v>
      </c>
      <c r="K2212" s="10">
        <f>SUM(I$11:I2211)</f>
        <v>341353848.0083822</v>
      </c>
      <c r="L2212" s="27">
        <f t="shared" si="483"/>
        <v>365</v>
      </c>
      <c r="M2212" s="7">
        <f t="shared" si="491"/>
        <v>423772.17321712949</v>
      </c>
      <c r="N2212" s="7">
        <f>IF(ISNA(VLOOKUP(B2212,'Distribution Data'!$G:$H,2,FALSE)),0,VLOOKUP(B2212,'Distribution Data'!$G:$H,2,FALSE))</f>
        <v>0</v>
      </c>
      <c r="O2212" s="16">
        <f>IF(ISNA(INDEX($C2211:$C$3618,MATCH(TRUE,INDEX($C2211:$C$3618&lt;&gt;$C2211,0),0))), O2211, INDEX($C2211:$C$3618,MATCH(TRUE,INDEX($C2211:$C$3618&lt;&gt;$C2211,0),0)))</f>
        <v>5295286987.2144642</v>
      </c>
      <c r="P2212" s="16">
        <f t="shared" si="481"/>
        <v>5194852881.5242329</v>
      </c>
      <c r="Q2212" s="27">
        <f t="shared" si="487"/>
        <v>51</v>
      </c>
      <c r="R2212" s="7">
        <f t="shared" si="492"/>
        <v>1969296.1900045357</v>
      </c>
      <c r="S2212" s="7">
        <f t="shared" si="484"/>
        <v>1318560.4067188245</v>
      </c>
      <c r="T2212" s="5">
        <f>VLOOKUP($B2212,'Benchmark Data'!$A:$B,2,FALSE)</f>
        <v>12.5</v>
      </c>
      <c r="U2212" s="12">
        <f t="shared" si="493"/>
        <v>0</v>
      </c>
      <c r="V2212" s="7">
        <f t="shared" si="494"/>
        <v>3870639133.2366467</v>
      </c>
    </row>
    <row r="2213" spans="1:22" x14ac:dyDescent="0.25">
      <c r="A2213" s="5">
        <f t="shared" si="485"/>
        <v>2009</v>
      </c>
      <c r="B2213" s="6">
        <f t="shared" si="488"/>
        <v>40153</v>
      </c>
      <c r="C2213" s="7">
        <f>MAX(SUMIFS('Filing Data'!$V:$V,'Filing Data'!$D:$D,'Benchmark Value'!$B2213),C2212)</f>
        <v>5194852881.5242329</v>
      </c>
      <c r="D2213" s="7">
        <f>SUMIFS('Filing Data'!$Z:$Z,'Filing Data'!$D:$D,'Benchmark Value'!$B2213)</f>
        <v>0</v>
      </c>
      <c r="E2213" s="16">
        <f t="shared" si="489"/>
        <v>-82841717.675032347</v>
      </c>
      <c r="F2213" s="10">
        <f>SUM(D$11:D2212)</f>
        <v>-222552136.95398432</v>
      </c>
      <c r="G2213" s="10">
        <f t="shared" si="482"/>
        <v>365</v>
      </c>
      <c r="H2213" s="7">
        <f t="shared" si="490"/>
        <v>-226963.61006858177</v>
      </c>
      <c r="I2213" s="16">
        <f>SUMIFS('Filing Data'!$X:$X,'Filing Data'!$D:$D,'Benchmark Value'!$B2213)</f>
        <v>0</v>
      </c>
      <c r="J2213" s="16">
        <f t="shared" si="486"/>
        <v>154676843.22425225</v>
      </c>
      <c r="K2213" s="10">
        <f>SUM(I$11:I2212)</f>
        <v>341353848.0083822</v>
      </c>
      <c r="L2213" s="27">
        <f t="shared" si="483"/>
        <v>365</v>
      </c>
      <c r="M2213" s="7">
        <f t="shared" si="491"/>
        <v>423772.17321712949</v>
      </c>
      <c r="N2213" s="7">
        <f>IF(ISNA(VLOOKUP(B2213,'Distribution Data'!$G:$H,2,FALSE)),0,VLOOKUP(B2213,'Distribution Data'!$G:$H,2,FALSE))</f>
        <v>0</v>
      </c>
      <c r="O2213" s="16">
        <f>IF(ISNA(INDEX($C2212:$C$3618,MATCH(TRUE,INDEX($C2212:$C$3618&lt;&gt;$C2212,0),0))), O2212, INDEX($C2212:$C$3618,MATCH(TRUE,INDEX($C2212:$C$3618&lt;&gt;$C2212,0),0)))</f>
        <v>5295286987.2144642</v>
      </c>
      <c r="P2213" s="16">
        <f t="shared" si="481"/>
        <v>5194852881.5242329</v>
      </c>
      <c r="Q2213" s="27">
        <f t="shared" si="487"/>
        <v>51</v>
      </c>
      <c r="R2213" s="7">
        <f t="shared" si="492"/>
        <v>1969296.1900045357</v>
      </c>
      <c r="S2213" s="7">
        <f t="shared" si="484"/>
        <v>1318560.4067188245</v>
      </c>
      <c r="T2213" s="5">
        <f>VLOOKUP($B2213,'Benchmark Data'!$A:$B,2,FALSE)</f>
        <v>12.5</v>
      </c>
      <c r="U2213" s="12">
        <f t="shared" si="493"/>
        <v>0</v>
      </c>
      <c r="V2213" s="7">
        <f t="shared" si="494"/>
        <v>3871957693.6433654</v>
      </c>
    </row>
    <row r="2214" spans="1:22" x14ac:dyDescent="0.25">
      <c r="A2214" s="5">
        <f t="shared" si="485"/>
        <v>2009</v>
      </c>
      <c r="B2214" s="6">
        <f t="shared" si="488"/>
        <v>40154</v>
      </c>
      <c r="C2214" s="7">
        <f>MAX(SUMIFS('Filing Data'!$V:$V,'Filing Data'!$D:$D,'Benchmark Value'!$B2214),C2213)</f>
        <v>5194852881.5242329</v>
      </c>
      <c r="D2214" s="7">
        <f>SUMIFS('Filing Data'!$Z:$Z,'Filing Data'!$D:$D,'Benchmark Value'!$B2214)</f>
        <v>0</v>
      </c>
      <c r="E2214" s="16">
        <f t="shared" si="489"/>
        <v>-82841717.675032347</v>
      </c>
      <c r="F2214" s="10">
        <f>SUM(D$11:D2213)</f>
        <v>-222552136.95398432</v>
      </c>
      <c r="G2214" s="10">
        <f t="shared" si="482"/>
        <v>365</v>
      </c>
      <c r="H2214" s="7">
        <f t="shared" si="490"/>
        <v>-226963.61006858177</v>
      </c>
      <c r="I2214" s="16">
        <f>SUMIFS('Filing Data'!$X:$X,'Filing Data'!$D:$D,'Benchmark Value'!$B2214)</f>
        <v>0</v>
      </c>
      <c r="J2214" s="16">
        <f t="shared" si="486"/>
        <v>154676843.22425225</v>
      </c>
      <c r="K2214" s="10">
        <f>SUM(I$11:I2213)</f>
        <v>341353848.0083822</v>
      </c>
      <c r="L2214" s="27">
        <f t="shared" si="483"/>
        <v>365</v>
      </c>
      <c r="M2214" s="7">
        <f t="shared" si="491"/>
        <v>423772.17321712949</v>
      </c>
      <c r="N2214" s="7">
        <f>IF(ISNA(VLOOKUP(B2214,'Distribution Data'!$G:$H,2,FALSE)),0,VLOOKUP(B2214,'Distribution Data'!$G:$H,2,FALSE))</f>
        <v>0</v>
      </c>
      <c r="O2214" s="16">
        <f>IF(ISNA(INDEX($C2213:$C$3618,MATCH(TRUE,INDEX($C2213:$C$3618&lt;&gt;$C2213,0),0))), O2213, INDEX($C2213:$C$3618,MATCH(TRUE,INDEX($C2213:$C$3618&lt;&gt;$C2213,0),0)))</f>
        <v>5295286987.2144642</v>
      </c>
      <c r="P2214" s="16">
        <f t="shared" si="481"/>
        <v>5194852881.5242329</v>
      </c>
      <c r="Q2214" s="27">
        <f t="shared" si="487"/>
        <v>51</v>
      </c>
      <c r="R2214" s="7">
        <f t="shared" si="492"/>
        <v>1969296.1900045357</v>
      </c>
      <c r="S2214" s="7">
        <f t="shared" si="484"/>
        <v>1318560.4067188245</v>
      </c>
      <c r="T2214" s="5">
        <f>VLOOKUP($B2214,'Benchmark Data'!$A:$B,2,FALSE)</f>
        <v>12.23</v>
      </c>
      <c r="U2214" s="12">
        <f t="shared" si="493"/>
        <v>-2.1836694609174406E-2</v>
      </c>
      <c r="V2214" s="7">
        <f t="shared" si="494"/>
        <v>3789641967.8673878</v>
      </c>
    </row>
    <row r="2215" spans="1:22" x14ac:dyDescent="0.25">
      <c r="A2215" s="5">
        <f t="shared" si="485"/>
        <v>2009</v>
      </c>
      <c r="B2215" s="6">
        <f t="shared" si="488"/>
        <v>40155</v>
      </c>
      <c r="C2215" s="7">
        <f>MAX(SUMIFS('Filing Data'!$V:$V,'Filing Data'!$D:$D,'Benchmark Value'!$B2215),C2214)</f>
        <v>5194852881.5242329</v>
      </c>
      <c r="D2215" s="7">
        <f>SUMIFS('Filing Data'!$Z:$Z,'Filing Data'!$D:$D,'Benchmark Value'!$B2215)</f>
        <v>0</v>
      </c>
      <c r="E2215" s="16">
        <f t="shared" si="489"/>
        <v>-82841717.675032347</v>
      </c>
      <c r="F2215" s="10">
        <f>SUM(D$11:D2214)</f>
        <v>-222552136.95398432</v>
      </c>
      <c r="G2215" s="10">
        <f t="shared" si="482"/>
        <v>365</v>
      </c>
      <c r="H2215" s="7">
        <f t="shared" si="490"/>
        <v>-226963.61006858177</v>
      </c>
      <c r="I2215" s="16">
        <f>SUMIFS('Filing Data'!$X:$X,'Filing Data'!$D:$D,'Benchmark Value'!$B2215)</f>
        <v>0</v>
      </c>
      <c r="J2215" s="16">
        <f t="shared" si="486"/>
        <v>154676843.22425225</v>
      </c>
      <c r="K2215" s="10">
        <f>SUM(I$11:I2214)</f>
        <v>341353848.0083822</v>
      </c>
      <c r="L2215" s="27">
        <f t="shared" si="483"/>
        <v>365</v>
      </c>
      <c r="M2215" s="7">
        <f t="shared" si="491"/>
        <v>423772.17321712949</v>
      </c>
      <c r="N2215" s="7">
        <f>IF(ISNA(VLOOKUP(B2215,'Distribution Data'!$G:$H,2,FALSE)),0,VLOOKUP(B2215,'Distribution Data'!$G:$H,2,FALSE))</f>
        <v>0</v>
      </c>
      <c r="O2215" s="16">
        <f>IF(ISNA(INDEX($C2214:$C$3618,MATCH(TRUE,INDEX($C2214:$C$3618&lt;&gt;$C2214,0),0))), O2214, INDEX($C2214:$C$3618,MATCH(TRUE,INDEX($C2214:$C$3618&lt;&gt;$C2214,0),0)))</f>
        <v>5295286987.2144642</v>
      </c>
      <c r="P2215" s="16">
        <f t="shared" si="481"/>
        <v>5194852881.5242329</v>
      </c>
      <c r="Q2215" s="27">
        <f t="shared" si="487"/>
        <v>51</v>
      </c>
      <c r="R2215" s="7">
        <f t="shared" si="492"/>
        <v>1969296.1900045357</v>
      </c>
      <c r="S2215" s="7">
        <f t="shared" si="484"/>
        <v>1318560.4067188245</v>
      </c>
      <c r="T2215" s="5">
        <f>VLOOKUP($B2215,'Benchmark Data'!$A:$B,2,FALSE)</f>
        <v>12.17</v>
      </c>
      <c r="U2215" s="12">
        <f t="shared" si="493"/>
        <v>-4.9180426996452567E-3</v>
      </c>
      <c r="V2215" s="7">
        <f t="shared" si="494"/>
        <v>3772368662.5282321</v>
      </c>
    </row>
    <row r="2216" spans="1:22" x14ac:dyDescent="0.25">
      <c r="A2216" s="5">
        <f t="shared" si="485"/>
        <v>2009</v>
      </c>
      <c r="B2216" s="6">
        <f t="shared" si="488"/>
        <v>40156</v>
      </c>
      <c r="C2216" s="7">
        <f>MAX(SUMIFS('Filing Data'!$V:$V,'Filing Data'!$D:$D,'Benchmark Value'!$B2216),C2215)</f>
        <v>5194852881.5242329</v>
      </c>
      <c r="D2216" s="7">
        <f>SUMIFS('Filing Data'!$Z:$Z,'Filing Data'!$D:$D,'Benchmark Value'!$B2216)</f>
        <v>0</v>
      </c>
      <c r="E2216" s="16">
        <f t="shared" si="489"/>
        <v>-82841717.675032347</v>
      </c>
      <c r="F2216" s="10">
        <f>SUM(D$11:D2215)</f>
        <v>-222552136.95398432</v>
      </c>
      <c r="G2216" s="10">
        <f t="shared" si="482"/>
        <v>365</v>
      </c>
      <c r="H2216" s="7">
        <f t="shared" si="490"/>
        <v>-226963.61006858177</v>
      </c>
      <c r="I2216" s="16">
        <f>SUMIFS('Filing Data'!$X:$X,'Filing Data'!$D:$D,'Benchmark Value'!$B2216)</f>
        <v>0</v>
      </c>
      <c r="J2216" s="16">
        <f t="shared" si="486"/>
        <v>154676843.22425225</v>
      </c>
      <c r="K2216" s="10">
        <f>SUM(I$11:I2215)</f>
        <v>341353848.0083822</v>
      </c>
      <c r="L2216" s="27">
        <f t="shared" si="483"/>
        <v>365</v>
      </c>
      <c r="M2216" s="7">
        <f t="shared" si="491"/>
        <v>423772.17321712949</v>
      </c>
      <c r="N2216" s="7">
        <f>IF(ISNA(VLOOKUP(B2216,'Distribution Data'!$G:$H,2,FALSE)),0,VLOOKUP(B2216,'Distribution Data'!$G:$H,2,FALSE))</f>
        <v>0</v>
      </c>
      <c r="O2216" s="16">
        <f>IF(ISNA(INDEX($C2215:$C$3618,MATCH(TRUE,INDEX($C2215:$C$3618&lt;&gt;$C2215,0),0))), O2215, INDEX($C2215:$C$3618,MATCH(TRUE,INDEX($C2215:$C$3618&lt;&gt;$C2215,0),0)))</f>
        <v>5295286987.2144642</v>
      </c>
      <c r="P2216" s="16">
        <f t="shared" si="481"/>
        <v>5194852881.5242329</v>
      </c>
      <c r="Q2216" s="27">
        <f t="shared" si="487"/>
        <v>51</v>
      </c>
      <c r="R2216" s="7">
        <f t="shared" si="492"/>
        <v>1969296.1900045357</v>
      </c>
      <c r="S2216" s="7">
        <f t="shared" si="484"/>
        <v>1318560.4067188245</v>
      </c>
      <c r="T2216" s="5">
        <f>VLOOKUP($B2216,'Benchmark Data'!$A:$B,2,FALSE)</f>
        <v>12.14</v>
      </c>
      <c r="U2216" s="12">
        <f t="shared" si="493"/>
        <v>-2.4681213680835461E-3</v>
      </c>
      <c r="V2216" s="7">
        <f t="shared" si="494"/>
        <v>3764388039.7076836</v>
      </c>
    </row>
    <row r="2217" spans="1:22" x14ac:dyDescent="0.25">
      <c r="A2217" s="5">
        <f t="shared" si="485"/>
        <v>2009</v>
      </c>
      <c r="B2217" s="6">
        <f t="shared" si="488"/>
        <v>40157</v>
      </c>
      <c r="C2217" s="7">
        <f>MAX(SUMIFS('Filing Data'!$V:$V,'Filing Data'!$D:$D,'Benchmark Value'!$B2217),C2216)</f>
        <v>5194852881.5242329</v>
      </c>
      <c r="D2217" s="7">
        <f>SUMIFS('Filing Data'!$Z:$Z,'Filing Data'!$D:$D,'Benchmark Value'!$B2217)</f>
        <v>0</v>
      </c>
      <c r="E2217" s="16">
        <f t="shared" si="489"/>
        <v>-82841717.675032347</v>
      </c>
      <c r="F2217" s="10">
        <f>SUM(D$11:D2216)</f>
        <v>-222552136.95398432</v>
      </c>
      <c r="G2217" s="10">
        <f t="shared" si="482"/>
        <v>365</v>
      </c>
      <c r="H2217" s="7">
        <f t="shared" si="490"/>
        <v>-226963.61006858177</v>
      </c>
      <c r="I2217" s="16">
        <f>SUMIFS('Filing Data'!$X:$X,'Filing Data'!$D:$D,'Benchmark Value'!$B2217)</f>
        <v>0</v>
      </c>
      <c r="J2217" s="16">
        <f t="shared" si="486"/>
        <v>154676843.22425225</v>
      </c>
      <c r="K2217" s="10">
        <f>SUM(I$11:I2216)</f>
        <v>341353848.0083822</v>
      </c>
      <c r="L2217" s="27">
        <f t="shared" si="483"/>
        <v>365</v>
      </c>
      <c r="M2217" s="7">
        <f t="shared" si="491"/>
        <v>423772.17321712949</v>
      </c>
      <c r="N2217" s="7">
        <f>IF(ISNA(VLOOKUP(B2217,'Distribution Data'!$G:$H,2,FALSE)),0,VLOOKUP(B2217,'Distribution Data'!$G:$H,2,FALSE))</f>
        <v>0</v>
      </c>
      <c r="O2217" s="16">
        <f>IF(ISNA(INDEX($C2216:$C$3618,MATCH(TRUE,INDEX($C2216:$C$3618&lt;&gt;$C2216,0),0))), O2216, INDEX($C2216:$C$3618,MATCH(TRUE,INDEX($C2216:$C$3618&lt;&gt;$C2216,0),0)))</f>
        <v>5295286987.2144642</v>
      </c>
      <c r="P2217" s="16">
        <f t="shared" si="481"/>
        <v>5194852881.5242329</v>
      </c>
      <c r="Q2217" s="27">
        <f t="shared" si="487"/>
        <v>51</v>
      </c>
      <c r="R2217" s="7">
        <f t="shared" si="492"/>
        <v>1969296.1900045357</v>
      </c>
      <c r="S2217" s="7">
        <f t="shared" si="484"/>
        <v>1318560.4067188245</v>
      </c>
      <c r="T2217" s="5">
        <f>VLOOKUP($B2217,'Benchmark Data'!$A:$B,2,FALSE)</f>
        <v>12.11</v>
      </c>
      <c r="U2217" s="12">
        <f t="shared" si="493"/>
        <v>-2.4742280663513886E-3</v>
      </c>
      <c r="V2217" s="7">
        <f t="shared" si="494"/>
        <v>3756404158.500627</v>
      </c>
    </row>
    <row r="2218" spans="1:22" x14ac:dyDescent="0.25">
      <c r="A2218" s="5">
        <f t="shared" si="485"/>
        <v>2009</v>
      </c>
      <c r="B2218" s="6">
        <f t="shared" si="488"/>
        <v>40158</v>
      </c>
      <c r="C2218" s="7">
        <f>MAX(SUMIFS('Filing Data'!$V:$V,'Filing Data'!$D:$D,'Benchmark Value'!$B2218),C2217)</f>
        <v>5194852881.5242329</v>
      </c>
      <c r="D2218" s="7">
        <f>SUMIFS('Filing Data'!$Z:$Z,'Filing Data'!$D:$D,'Benchmark Value'!$B2218)</f>
        <v>0</v>
      </c>
      <c r="E2218" s="16">
        <f t="shared" si="489"/>
        <v>-82841717.675032347</v>
      </c>
      <c r="F2218" s="10">
        <f>SUM(D$11:D2217)</f>
        <v>-222552136.95398432</v>
      </c>
      <c r="G2218" s="10">
        <f t="shared" si="482"/>
        <v>365</v>
      </c>
      <c r="H2218" s="7">
        <f t="shared" si="490"/>
        <v>-226963.61006858177</v>
      </c>
      <c r="I2218" s="16">
        <f>SUMIFS('Filing Data'!$X:$X,'Filing Data'!$D:$D,'Benchmark Value'!$B2218)</f>
        <v>0</v>
      </c>
      <c r="J2218" s="16">
        <f t="shared" si="486"/>
        <v>154676843.22425225</v>
      </c>
      <c r="K2218" s="10">
        <f>SUM(I$11:I2217)</f>
        <v>341353848.0083822</v>
      </c>
      <c r="L2218" s="27">
        <f t="shared" si="483"/>
        <v>365</v>
      </c>
      <c r="M2218" s="7">
        <f t="shared" si="491"/>
        <v>423772.17321712949</v>
      </c>
      <c r="N2218" s="7">
        <f>IF(ISNA(VLOOKUP(B2218,'Distribution Data'!$G:$H,2,FALSE)),0,VLOOKUP(B2218,'Distribution Data'!$G:$H,2,FALSE))</f>
        <v>0</v>
      </c>
      <c r="O2218" s="16">
        <f>IF(ISNA(INDEX($C2217:$C$3618,MATCH(TRUE,INDEX($C2217:$C$3618&lt;&gt;$C2217,0),0))), O2217, INDEX($C2217:$C$3618,MATCH(TRUE,INDEX($C2217:$C$3618&lt;&gt;$C2217,0),0)))</f>
        <v>5295286987.2144642</v>
      </c>
      <c r="P2218" s="16">
        <f t="shared" si="481"/>
        <v>5194852881.5242329</v>
      </c>
      <c r="Q2218" s="27">
        <f t="shared" si="487"/>
        <v>51</v>
      </c>
      <c r="R2218" s="7">
        <f t="shared" si="492"/>
        <v>1969296.1900045357</v>
      </c>
      <c r="S2218" s="7">
        <f t="shared" si="484"/>
        <v>1318560.4067188245</v>
      </c>
      <c r="T2218" s="5">
        <f>VLOOKUP($B2218,'Benchmark Data'!$A:$B,2,FALSE)</f>
        <v>12.28</v>
      </c>
      <c r="U2218" s="12">
        <f t="shared" si="493"/>
        <v>1.3940365153995583E-2</v>
      </c>
      <c r="V2218" s="7">
        <f t="shared" si="494"/>
        <v>3810455064.6501293</v>
      </c>
    </row>
    <row r="2219" spans="1:22" x14ac:dyDescent="0.25">
      <c r="A2219" s="5">
        <f t="shared" si="485"/>
        <v>2009</v>
      </c>
      <c r="B2219" s="6">
        <f t="shared" si="488"/>
        <v>40159</v>
      </c>
      <c r="C2219" s="7">
        <f>MAX(SUMIFS('Filing Data'!$V:$V,'Filing Data'!$D:$D,'Benchmark Value'!$B2219),C2218)</f>
        <v>5194852881.5242329</v>
      </c>
      <c r="D2219" s="7">
        <f>SUMIFS('Filing Data'!$Z:$Z,'Filing Data'!$D:$D,'Benchmark Value'!$B2219)</f>
        <v>0</v>
      </c>
      <c r="E2219" s="16">
        <f t="shared" si="489"/>
        <v>-82841717.675032347</v>
      </c>
      <c r="F2219" s="10">
        <f>SUM(D$11:D2218)</f>
        <v>-222552136.95398432</v>
      </c>
      <c r="G2219" s="10">
        <f t="shared" si="482"/>
        <v>365</v>
      </c>
      <c r="H2219" s="7">
        <f t="shared" si="490"/>
        <v>-226963.61006858177</v>
      </c>
      <c r="I2219" s="16">
        <f>SUMIFS('Filing Data'!$X:$X,'Filing Data'!$D:$D,'Benchmark Value'!$B2219)</f>
        <v>0</v>
      </c>
      <c r="J2219" s="16">
        <f t="shared" si="486"/>
        <v>154676843.22425225</v>
      </c>
      <c r="K2219" s="10">
        <f>SUM(I$11:I2218)</f>
        <v>341353848.0083822</v>
      </c>
      <c r="L2219" s="27">
        <f t="shared" si="483"/>
        <v>365</v>
      </c>
      <c r="M2219" s="7">
        <f t="shared" si="491"/>
        <v>423772.17321712949</v>
      </c>
      <c r="N2219" s="7">
        <f>IF(ISNA(VLOOKUP(B2219,'Distribution Data'!$G:$H,2,FALSE)),0,VLOOKUP(B2219,'Distribution Data'!$G:$H,2,FALSE))</f>
        <v>0</v>
      </c>
      <c r="O2219" s="16">
        <f>IF(ISNA(INDEX($C2218:$C$3618,MATCH(TRUE,INDEX($C2218:$C$3618&lt;&gt;$C2218,0),0))), O2218, INDEX($C2218:$C$3618,MATCH(TRUE,INDEX($C2218:$C$3618&lt;&gt;$C2218,0),0)))</f>
        <v>5295286987.2144642</v>
      </c>
      <c r="P2219" s="16">
        <f t="shared" si="481"/>
        <v>5194852881.5242329</v>
      </c>
      <c r="Q2219" s="27">
        <f t="shared" si="487"/>
        <v>51</v>
      </c>
      <c r="R2219" s="7">
        <f t="shared" si="492"/>
        <v>1969296.1900045357</v>
      </c>
      <c r="S2219" s="7">
        <f t="shared" si="484"/>
        <v>1318560.4067188245</v>
      </c>
      <c r="T2219" s="5">
        <f>VLOOKUP($B2219,'Benchmark Data'!$A:$B,2,FALSE)</f>
        <v>12.28</v>
      </c>
      <c r="U2219" s="12">
        <f t="shared" si="493"/>
        <v>0</v>
      </c>
      <c r="V2219" s="7">
        <f t="shared" si="494"/>
        <v>3811773625.056848</v>
      </c>
    </row>
    <row r="2220" spans="1:22" x14ac:dyDescent="0.25">
      <c r="A2220" s="5">
        <f t="shared" si="485"/>
        <v>2009</v>
      </c>
      <c r="B2220" s="6">
        <f t="shared" si="488"/>
        <v>40160</v>
      </c>
      <c r="C2220" s="7">
        <f>MAX(SUMIFS('Filing Data'!$V:$V,'Filing Data'!$D:$D,'Benchmark Value'!$B2220),C2219)</f>
        <v>5194852881.5242329</v>
      </c>
      <c r="D2220" s="7">
        <f>SUMIFS('Filing Data'!$Z:$Z,'Filing Data'!$D:$D,'Benchmark Value'!$B2220)</f>
        <v>0</v>
      </c>
      <c r="E2220" s="16">
        <f t="shared" si="489"/>
        <v>-82841717.675032347</v>
      </c>
      <c r="F2220" s="10">
        <f>SUM(D$11:D2219)</f>
        <v>-222552136.95398432</v>
      </c>
      <c r="G2220" s="10">
        <f t="shared" si="482"/>
        <v>365</v>
      </c>
      <c r="H2220" s="7">
        <f t="shared" si="490"/>
        <v>-226963.61006858177</v>
      </c>
      <c r="I2220" s="16">
        <f>SUMIFS('Filing Data'!$X:$X,'Filing Data'!$D:$D,'Benchmark Value'!$B2220)</f>
        <v>0</v>
      </c>
      <c r="J2220" s="16">
        <f t="shared" si="486"/>
        <v>154676843.22425225</v>
      </c>
      <c r="K2220" s="10">
        <f>SUM(I$11:I2219)</f>
        <v>341353848.0083822</v>
      </c>
      <c r="L2220" s="27">
        <f t="shared" si="483"/>
        <v>365</v>
      </c>
      <c r="M2220" s="7">
        <f t="shared" si="491"/>
        <v>423772.17321712949</v>
      </c>
      <c r="N2220" s="7">
        <f>IF(ISNA(VLOOKUP(B2220,'Distribution Data'!$G:$H,2,FALSE)),0,VLOOKUP(B2220,'Distribution Data'!$G:$H,2,FALSE))</f>
        <v>0</v>
      </c>
      <c r="O2220" s="16">
        <f>IF(ISNA(INDEX($C2219:$C$3618,MATCH(TRUE,INDEX($C2219:$C$3618&lt;&gt;$C2219,0),0))), O2219, INDEX($C2219:$C$3618,MATCH(TRUE,INDEX($C2219:$C$3618&lt;&gt;$C2219,0),0)))</f>
        <v>5295286987.2144642</v>
      </c>
      <c r="P2220" s="16">
        <f t="shared" si="481"/>
        <v>5194852881.5242329</v>
      </c>
      <c r="Q2220" s="27">
        <f t="shared" si="487"/>
        <v>51</v>
      </c>
      <c r="R2220" s="7">
        <f t="shared" si="492"/>
        <v>1969296.1900045357</v>
      </c>
      <c r="S2220" s="7">
        <f t="shared" si="484"/>
        <v>1318560.4067188245</v>
      </c>
      <c r="T2220" s="5">
        <f>VLOOKUP($B2220,'Benchmark Data'!$A:$B,2,FALSE)</f>
        <v>12.28</v>
      </c>
      <c r="U2220" s="12">
        <f t="shared" si="493"/>
        <v>0</v>
      </c>
      <c r="V2220" s="7">
        <f t="shared" si="494"/>
        <v>3813092185.4635668</v>
      </c>
    </row>
    <row r="2221" spans="1:22" x14ac:dyDescent="0.25">
      <c r="A2221" s="5">
        <f t="shared" si="485"/>
        <v>2009</v>
      </c>
      <c r="B2221" s="6">
        <f t="shared" si="488"/>
        <v>40161</v>
      </c>
      <c r="C2221" s="7">
        <f>MAX(SUMIFS('Filing Data'!$V:$V,'Filing Data'!$D:$D,'Benchmark Value'!$B2221),C2220)</f>
        <v>5194852881.5242329</v>
      </c>
      <c r="D2221" s="7">
        <f>SUMIFS('Filing Data'!$Z:$Z,'Filing Data'!$D:$D,'Benchmark Value'!$B2221)</f>
        <v>0</v>
      </c>
      <c r="E2221" s="16">
        <f t="shared" si="489"/>
        <v>-82841717.675032347</v>
      </c>
      <c r="F2221" s="10">
        <f>SUM(D$11:D2220)</f>
        <v>-222552136.95398432</v>
      </c>
      <c r="G2221" s="10">
        <f t="shared" si="482"/>
        <v>365</v>
      </c>
      <c r="H2221" s="7">
        <f t="shared" si="490"/>
        <v>-226963.61006858177</v>
      </c>
      <c r="I2221" s="16">
        <f>SUMIFS('Filing Data'!$X:$X,'Filing Data'!$D:$D,'Benchmark Value'!$B2221)</f>
        <v>0</v>
      </c>
      <c r="J2221" s="16">
        <f t="shared" si="486"/>
        <v>154676843.22425225</v>
      </c>
      <c r="K2221" s="10">
        <f>SUM(I$11:I2220)</f>
        <v>341353848.0083822</v>
      </c>
      <c r="L2221" s="27">
        <f t="shared" si="483"/>
        <v>365</v>
      </c>
      <c r="M2221" s="7">
        <f t="shared" si="491"/>
        <v>423772.17321712949</v>
      </c>
      <c r="N2221" s="7">
        <f>IF(ISNA(VLOOKUP(B2221,'Distribution Data'!$G:$H,2,FALSE)),0,VLOOKUP(B2221,'Distribution Data'!$G:$H,2,FALSE))</f>
        <v>0</v>
      </c>
      <c r="O2221" s="16">
        <f>IF(ISNA(INDEX($C2220:$C$3618,MATCH(TRUE,INDEX($C2220:$C$3618&lt;&gt;$C2220,0),0))), O2220, INDEX($C2220:$C$3618,MATCH(TRUE,INDEX($C2220:$C$3618&lt;&gt;$C2220,0),0)))</f>
        <v>5295286987.2144642</v>
      </c>
      <c r="P2221" s="16">
        <f t="shared" si="481"/>
        <v>5194852881.5242329</v>
      </c>
      <c r="Q2221" s="27">
        <f t="shared" si="487"/>
        <v>51</v>
      </c>
      <c r="R2221" s="7">
        <f t="shared" si="492"/>
        <v>1969296.1900045357</v>
      </c>
      <c r="S2221" s="7">
        <f t="shared" si="484"/>
        <v>1318560.4067188245</v>
      </c>
      <c r="T2221" s="5">
        <f>VLOOKUP($B2221,'Benchmark Data'!$A:$B,2,FALSE)</f>
        <v>12.52</v>
      </c>
      <c r="U2221" s="12">
        <f t="shared" si="493"/>
        <v>1.9355442952956072E-2</v>
      </c>
      <c r="V2221" s="7">
        <f t="shared" si="494"/>
        <v>3888933720.1790199</v>
      </c>
    </row>
    <row r="2222" spans="1:22" x14ac:dyDescent="0.25">
      <c r="A2222" s="5">
        <f t="shared" si="485"/>
        <v>2009</v>
      </c>
      <c r="B2222" s="6">
        <f t="shared" si="488"/>
        <v>40162</v>
      </c>
      <c r="C2222" s="7">
        <f>MAX(SUMIFS('Filing Data'!$V:$V,'Filing Data'!$D:$D,'Benchmark Value'!$B2222),C2221)</f>
        <v>5194852881.5242329</v>
      </c>
      <c r="D2222" s="7">
        <f>SUMIFS('Filing Data'!$Z:$Z,'Filing Data'!$D:$D,'Benchmark Value'!$B2222)</f>
        <v>0</v>
      </c>
      <c r="E2222" s="16">
        <f t="shared" si="489"/>
        <v>-82841717.675032347</v>
      </c>
      <c r="F2222" s="10">
        <f>SUM(D$11:D2221)</f>
        <v>-222552136.95398432</v>
      </c>
      <c r="G2222" s="10">
        <f t="shared" si="482"/>
        <v>365</v>
      </c>
      <c r="H2222" s="7">
        <f t="shared" si="490"/>
        <v>-226963.61006858177</v>
      </c>
      <c r="I2222" s="16">
        <f>SUMIFS('Filing Data'!$X:$X,'Filing Data'!$D:$D,'Benchmark Value'!$B2222)</f>
        <v>0</v>
      </c>
      <c r="J2222" s="16">
        <f t="shared" si="486"/>
        <v>154676843.22425225</v>
      </c>
      <c r="K2222" s="10">
        <f>SUM(I$11:I2221)</f>
        <v>341353848.0083822</v>
      </c>
      <c r="L2222" s="27">
        <f t="shared" si="483"/>
        <v>365</v>
      </c>
      <c r="M2222" s="7">
        <f t="shared" si="491"/>
        <v>423772.17321712949</v>
      </c>
      <c r="N2222" s="7">
        <f>IF(ISNA(VLOOKUP(B2222,'Distribution Data'!$G:$H,2,FALSE)),0,VLOOKUP(B2222,'Distribution Data'!$G:$H,2,FALSE))</f>
        <v>0</v>
      </c>
      <c r="O2222" s="16">
        <f>IF(ISNA(INDEX($C2221:$C$3618,MATCH(TRUE,INDEX($C2221:$C$3618&lt;&gt;$C2221,0),0))), O2221, INDEX($C2221:$C$3618,MATCH(TRUE,INDEX($C2221:$C$3618&lt;&gt;$C2221,0),0)))</f>
        <v>5295286987.2144642</v>
      </c>
      <c r="P2222" s="16">
        <f t="shared" si="481"/>
        <v>5194852881.5242329</v>
      </c>
      <c r="Q2222" s="27">
        <f t="shared" si="487"/>
        <v>51</v>
      </c>
      <c r="R2222" s="7">
        <f t="shared" si="492"/>
        <v>1969296.1900045357</v>
      </c>
      <c r="S2222" s="7">
        <f t="shared" si="484"/>
        <v>1318560.4067188245</v>
      </c>
      <c r="T2222" s="5">
        <f>VLOOKUP($B2222,'Benchmark Data'!$A:$B,2,FALSE)</f>
        <v>12.38</v>
      </c>
      <c r="U2222" s="12">
        <f t="shared" si="493"/>
        <v>-1.1245098415502291E-2</v>
      </c>
      <c r="V2222" s="7">
        <f t="shared" si="494"/>
        <v>3846765801.286613</v>
      </c>
    </row>
    <row r="2223" spans="1:22" x14ac:dyDescent="0.25">
      <c r="A2223" s="5">
        <f t="shared" si="485"/>
        <v>2009</v>
      </c>
      <c r="B2223" s="6">
        <f t="shared" si="488"/>
        <v>40163</v>
      </c>
      <c r="C2223" s="7">
        <f>MAX(SUMIFS('Filing Data'!$V:$V,'Filing Data'!$D:$D,'Benchmark Value'!$B2223),C2222)</f>
        <v>5194852881.5242329</v>
      </c>
      <c r="D2223" s="7">
        <f>SUMIFS('Filing Data'!$Z:$Z,'Filing Data'!$D:$D,'Benchmark Value'!$B2223)</f>
        <v>0</v>
      </c>
      <c r="E2223" s="16">
        <f t="shared" si="489"/>
        <v>-82841717.675032347</v>
      </c>
      <c r="F2223" s="10">
        <f>SUM(D$11:D2222)</f>
        <v>-222552136.95398432</v>
      </c>
      <c r="G2223" s="10">
        <f t="shared" si="482"/>
        <v>365</v>
      </c>
      <c r="H2223" s="7">
        <f t="shared" si="490"/>
        <v>-226963.61006858177</v>
      </c>
      <c r="I2223" s="16">
        <f>SUMIFS('Filing Data'!$X:$X,'Filing Data'!$D:$D,'Benchmark Value'!$B2223)</f>
        <v>0</v>
      </c>
      <c r="J2223" s="16">
        <f t="shared" si="486"/>
        <v>154676843.22425225</v>
      </c>
      <c r="K2223" s="10">
        <f>SUM(I$11:I2222)</f>
        <v>341353848.0083822</v>
      </c>
      <c r="L2223" s="27">
        <f t="shared" si="483"/>
        <v>365</v>
      </c>
      <c r="M2223" s="7">
        <f t="shared" si="491"/>
        <v>423772.17321712949</v>
      </c>
      <c r="N2223" s="7">
        <f>IF(ISNA(VLOOKUP(B2223,'Distribution Data'!$G:$H,2,FALSE)),0,VLOOKUP(B2223,'Distribution Data'!$G:$H,2,FALSE))</f>
        <v>0</v>
      </c>
      <c r="O2223" s="16">
        <f>IF(ISNA(INDEX($C2222:$C$3618,MATCH(TRUE,INDEX($C2222:$C$3618&lt;&gt;$C2222,0),0))), O2222, INDEX($C2222:$C$3618,MATCH(TRUE,INDEX($C2222:$C$3618&lt;&gt;$C2222,0),0)))</f>
        <v>5295286987.2144642</v>
      </c>
      <c r="P2223" s="16">
        <f t="shared" si="481"/>
        <v>5194852881.5242329</v>
      </c>
      <c r="Q2223" s="27">
        <f t="shared" si="487"/>
        <v>51</v>
      </c>
      <c r="R2223" s="7">
        <f t="shared" si="492"/>
        <v>1969296.1900045357</v>
      </c>
      <c r="S2223" s="7">
        <f t="shared" si="484"/>
        <v>1318560.4067188245</v>
      </c>
      <c r="T2223" s="5">
        <f>VLOOKUP($B2223,'Benchmark Data'!$A:$B,2,FALSE)</f>
        <v>12.47</v>
      </c>
      <c r="U2223" s="12">
        <f t="shared" si="493"/>
        <v>7.2434924354951042E-3</v>
      </c>
      <c r="V2223" s="7">
        <f t="shared" si="494"/>
        <v>3876049541.1857224</v>
      </c>
    </row>
    <row r="2224" spans="1:22" x14ac:dyDescent="0.25">
      <c r="A2224" s="5">
        <f t="shared" si="485"/>
        <v>2009</v>
      </c>
      <c r="B2224" s="6">
        <f t="shared" si="488"/>
        <v>40164</v>
      </c>
      <c r="C2224" s="7">
        <f>MAX(SUMIFS('Filing Data'!$V:$V,'Filing Data'!$D:$D,'Benchmark Value'!$B2224),C2223)</f>
        <v>5194852881.5242329</v>
      </c>
      <c r="D2224" s="7">
        <f>SUMIFS('Filing Data'!$Z:$Z,'Filing Data'!$D:$D,'Benchmark Value'!$B2224)</f>
        <v>0</v>
      </c>
      <c r="E2224" s="16">
        <f t="shared" si="489"/>
        <v>-82841717.675032347</v>
      </c>
      <c r="F2224" s="10">
        <f>SUM(D$11:D2223)</f>
        <v>-222552136.95398432</v>
      </c>
      <c r="G2224" s="10">
        <f t="shared" si="482"/>
        <v>365</v>
      </c>
      <c r="H2224" s="7">
        <f t="shared" si="490"/>
        <v>-226963.61006858177</v>
      </c>
      <c r="I2224" s="16">
        <f>SUMIFS('Filing Data'!$X:$X,'Filing Data'!$D:$D,'Benchmark Value'!$B2224)</f>
        <v>0</v>
      </c>
      <c r="J2224" s="16">
        <f t="shared" si="486"/>
        <v>154676843.22425225</v>
      </c>
      <c r="K2224" s="10">
        <f>SUM(I$11:I2223)</f>
        <v>341353848.0083822</v>
      </c>
      <c r="L2224" s="27">
        <f t="shared" si="483"/>
        <v>365</v>
      </c>
      <c r="M2224" s="7">
        <f t="shared" si="491"/>
        <v>423772.17321712949</v>
      </c>
      <c r="N2224" s="7">
        <f>IF(ISNA(VLOOKUP(B2224,'Distribution Data'!$G:$H,2,FALSE)),0,VLOOKUP(B2224,'Distribution Data'!$G:$H,2,FALSE))</f>
        <v>0</v>
      </c>
      <c r="O2224" s="16">
        <f>IF(ISNA(INDEX($C2223:$C$3618,MATCH(TRUE,INDEX($C2223:$C$3618&lt;&gt;$C2223,0),0))), O2223, INDEX($C2223:$C$3618,MATCH(TRUE,INDEX($C2223:$C$3618&lt;&gt;$C2223,0),0)))</f>
        <v>5295286987.2144642</v>
      </c>
      <c r="P2224" s="16">
        <f t="shared" si="481"/>
        <v>5194852881.5242329</v>
      </c>
      <c r="Q2224" s="27">
        <f t="shared" si="487"/>
        <v>51</v>
      </c>
      <c r="R2224" s="7">
        <f t="shared" si="492"/>
        <v>1969296.1900045357</v>
      </c>
      <c r="S2224" s="7">
        <f t="shared" si="484"/>
        <v>1318560.4067188245</v>
      </c>
      <c r="T2224" s="5">
        <f>VLOOKUP($B2224,'Benchmark Data'!$A:$B,2,FALSE)</f>
        <v>12.4</v>
      </c>
      <c r="U2224" s="12">
        <f t="shared" si="493"/>
        <v>-5.6292870809539156E-3</v>
      </c>
      <c r="V2224" s="7">
        <f t="shared" si="494"/>
        <v>3855610004.7293296</v>
      </c>
    </row>
    <row r="2225" spans="1:22" x14ac:dyDescent="0.25">
      <c r="A2225" s="5">
        <f t="shared" si="485"/>
        <v>2009</v>
      </c>
      <c r="B2225" s="6">
        <f t="shared" si="488"/>
        <v>40165</v>
      </c>
      <c r="C2225" s="7">
        <f>MAX(SUMIFS('Filing Data'!$V:$V,'Filing Data'!$D:$D,'Benchmark Value'!$B2225),C2224)</f>
        <v>5194852881.5242329</v>
      </c>
      <c r="D2225" s="7">
        <f>SUMIFS('Filing Data'!$Z:$Z,'Filing Data'!$D:$D,'Benchmark Value'!$B2225)</f>
        <v>0</v>
      </c>
      <c r="E2225" s="16">
        <f t="shared" si="489"/>
        <v>-82841717.675032347</v>
      </c>
      <c r="F2225" s="10">
        <f>SUM(D$11:D2224)</f>
        <v>-222552136.95398432</v>
      </c>
      <c r="G2225" s="10">
        <f t="shared" si="482"/>
        <v>365</v>
      </c>
      <c r="H2225" s="7">
        <f t="shared" si="490"/>
        <v>-226963.61006858177</v>
      </c>
      <c r="I2225" s="16">
        <f>SUMIFS('Filing Data'!$X:$X,'Filing Data'!$D:$D,'Benchmark Value'!$B2225)</f>
        <v>0</v>
      </c>
      <c r="J2225" s="16">
        <f t="shared" si="486"/>
        <v>154676843.22425225</v>
      </c>
      <c r="K2225" s="10">
        <f>SUM(I$11:I2224)</f>
        <v>341353848.0083822</v>
      </c>
      <c r="L2225" s="27">
        <f t="shared" si="483"/>
        <v>365</v>
      </c>
      <c r="M2225" s="7">
        <f t="shared" si="491"/>
        <v>423772.17321712949</v>
      </c>
      <c r="N2225" s="7">
        <f>IF(ISNA(VLOOKUP(B2225,'Distribution Data'!$G:$H,2,FALSE)),0,VLOOKUP(B2225,'Distribution Data'!$G:$H,2,FALSE))</f>
        <v>0</v>
      </c>
      <c r="O2225" s="16">
        <f>IF(ISNA(INDEX($C2224:$C$3618,MATCH(TRUE,INDEX($C2224:$C$3618&lt;&gt;$C2224,0),0))), O2224, INDEX($C2224:$C$3618,MATCH(TRUE,INDEX($C2224:$C$3618&lt;&gt;$C2224,0),0)))</f>
        <v>5295286987.2144642</v>
      </c>
      <c r="P2225" s="16">
        <f t="shared" si="481"/>
        <v>5194852881.5242329</v>
      </c>
      <c r="Q2225" s="27">
        <f t="shared" si="487"/>
        <v>51</v>
      </c>
      <c r="R2225" s="7">
        <f t="shared" si="492"/>
        <v>1969296.1900045357</v>
      </c>
      <c r="S2225" s="7">
        <f t="shared" si="484"/>
        <v>1318560.4067188245</v>
      </c>
      <c r="T2225" s="5">
        <f>VLOOKUP($B2225,'Benchmark Data'!$A:$B,2,FALSE)</f>
        <v>12.5</v>
      </c>
      <c r="U2225" s="12">
        <f t="shared" si="493"/>
        <v>8.0321716972642527E-3</v>
      </c>
      <c r="V2225" s="7">
        <f t="shared" si="494"/>
        <v>3888022194.2064462</v>
      </c>
    </row>
    <row r="2226" spans="1:22" x14ac:dyDescent="0.25">
      <c r="A2226" s="5">
        <f t="shared" si="485"/>
        <v>2009</v>
      </c>
      <c r="B2226" s="6">
        <f t="shared" si="488"/>
        <v>40166</v>
      </c>
      <c r="C2226" s="7">
        <f>MAX(SUMIFS('Filing Data'!$V:$V,'Filing Data'!$D:$D,'Benchmark Value'!$B2226),C2225)</f>
        <v>5194852881.5242329</v>
      </c>
      <c r="D2226" s="7">
        <f>SUMIFS('Filing Data'!$Z:$Z,'Filing Data'!$D:$D,'Benchmark Value'!$B2226)</f>
        <v>0</v>
      </c>
      <c r="E2226" s="16">
        <f t="shared" si="489"/>
        <v>-82841717.675032347</v>
      </c>
      <c r="F2226" s="10">
        <f>SUM(D$11:D2225)</f>
        <v>-222552136.95398432</v>
      </c>
      <c r="G2226" s="10">
        <f t="shared" si="482"/>
        <v>365</v>
      </c>
      <c r="H2226" s="7">
        <f t="shared" si="490"/>
        <v>-226963.61006858177</v>
      </c>
      <c r="I2226" s="16">
        <f>SUMIFS('Filing Data'!$X:$X,'Filing Data'!$D:$D,'Benchmark Value'!$B2226)</f>
        <v>0</v>
      </c>
      <c r="J2226" s="16">
        <f t="shared" si="486"/>
        <v>154676843.22425225</v>
      </c>
      <c r="K2226" s="10">
        <f>SUM(I$11:I2225)</f>
        <v>341353848.0083822</v>
      </c>
      <c r="L2226" s="27">
        <f t="shared" si="483"/>
        <v>365</v>
      </c>
      <c r="M2226" s="7">
        <f t="shared" si="491"/>
        <v>423772.17321712949</v>
      </c>
      <c r="N2226" s="7">
        <f>IF(ISNA(VLOOKUP(B2226,'Distribution Data'!$G:$H,2,FALSE)),0,VLOOKUP(B2226,'Distribution Data'!$G:$H,2,FALSE))</f>
        <v>0</v>
      </c>
      <c r="O2226" s="16">
        <f>IF(ISNA(INDEX($C2225:$C$3618,MATCH(TRUE,INDEX($C2225:$C$3618&lt;&gt;$C2225,0),0))), O2225, INDEX($C2225:$C$3618,MATCH(TRUE,INDEX($C2225:$C$3618&lt;&gt;$C2225,0),0)))</f>
        <v>5295286987.2144642</v>
      </c>
      <c r="P2226" s="16">
        <f t="shared" si="481"/>
        <v>5194852881.5242329</v>
      </c>
      <c r="Q2226" s="27">
        <f t="shared" si="487"/>
        <v>51</v>
      </c>
      <c r="R2226" s="7">
        <f t="shared" si="492"/>
        <v>1969296.1900045357</v>
      </c>
      <c r="S2226" s="7">
        <f t="shared" si="484"/>
        <v>1318560.4067188245</v>
      </c>
      <c r="T2226" s="5">
        <f>VLOOKUP($B2226,'Benchmark Data'!$A:$B,2,FALSE)</f>
        <v>12.5</v>
      </c>
      <c r="U2226" s="12">
        <f t="shared" si="493"/>
        <v>0</v>
      </c>
      <c r="V2226" s="7">
        <f t="shared" si="494"/>
        <v>3889340754.6131649</v>
      </c>
    </row>
    <row r="2227" spans="1:22" x14ac:dyDescent="0.25">
      <c r="A2227" s="5">
        <f t="shared" si="485"/>
        <v>2009</v>
      </c>
      <c r="B2227" s="6">
        <f t="shared" si="488"/>
        <v>40167</v>
      </c>
      <c r="C2227" s="7">
        <f>MAX(SUMIFS('Filing Data'!$V:$V,'Filing Data'!$D:$D,'Benchmark Value'!$B2227),C2226)</f>
        <v>5194852881.5242329</v>
      </c>
      <c r="D2227" s="7">
        <f>SUMIFS('Filing Data'!$Z:$Z,'Filing Data'!$D:$D,'Benchmark Value'!$B2227)</f>
        <v>0</v>
      </c>
      <c r="E2227" s="16">
        <f t="shared" si="489"/>
        <v>-82841717.675032347</v>
      </c>
      <c r="F2227" s="10">
        <f>SUM(D$11:D2226)</f>
        <v>-222552136.95398432</v>
      </c>
      <c r="G2227" s="10">
        <f t="shared" si="482"/>
        <v>365</v>
      </c>
      <c r="H2227" s="7">
        <f t="shared" si="490"/>
        <v>-226963.61006858177</v>
      </c>
      <c r="I2227" s="16">
        <f>SUMIFS('Filing Data'!$X:$X,'Filing Data'!$D:$D,'Benchmark Value'!$B2227)</f>
        <v>0</v>
      </c>
      <c r="J2227" s="16">
        <f t="shared" si="486"/>
        <v>154676843.22425225</v>
      </c>
      <c r="K2227" s="10">
        <f>SUM(I$11:I2226)</f>
        <v>341353848.0083822</v>
      </c>
      <c r="L2227" s="27">
        <f t="shared" si="483"/>
        <v>365</v>
      </c>
      <c r="M2227" s="7">
        <f t="shared" si="491"/>
        <v>423772.17321712949</v>
      </c>
      <c r="N2227" s="7">
        <f>IF(ISNA(VLOOKUP(B2227,'Distribution Data'!$G:$H,2,FALSE)),0,VLOOKUP(B2227,'Distribution Data'!$G:$H,2,FALSE))</f>
        <v>0</v>
      </c>
      <c r="O2227" s="16">
        <f>IF(ISNA(INDEX($C2226:$C$3618,MATCH(TRUE,INDEX($C2226:$C$3618&lt;&gt;$C2226,0),0))), O2226, INDEX($C2226:$C$3618,MATCH(TRUE,INDEX($C2226:$C$3618&lt;&gt;$C2226,0),0)))</f>
        <v>5295286987.2144642</v>
      </c>
      <c r="P2227" s="16">
        <f t="shared" si="481"/>
        <v>5194852881.5242329</v>
      </c>
      <c r="Q2227" s="27">
        <f t="shared" si="487"/>
        <v>51</v>
      </c>
      <c r="R2227" s="7">
        <f t="shared" si="492"/>
        <v>1969296.1900045357</v>
      </c>
      <c r="S2227" s="7">
        <f t="shared" si="484"/>
        <v>1318560.4067188245</v>
      </c>
      <c r="T2227" s="5">
        <f>VLOOKUP($B2227,'Benchmark Data'!$A:$B,2,FALSE)</f>
        <v>12.5</v>
      </c>
      <c r="U2227" s="12">
        <f t="shared" si="493"/>
        <v>0</v>
      </c>
      <c r="V2227" s="7">
        <f t="shared" si="494"/>
        <v>3890659315.0198836</v>
      </c>
    </row>
    <row r="2228" spans="1:22" x14ac:dyDescent="0.25">
      <c r="A2228" s="5">
        <f t="shared" si="485"/>
        <v>2009</v>
      </c>
      <c r="B2228" s="6">
        <f t="shared" si="488"/>
        <v>40168</v>
      </c>
      <c r="C2228" s="7">
        <f>MAX(SUMIFS('Filing Data'!$V:$V,'Filing Data'!$D:$D,'Benchmark Value'!$B2228),C2227)</f>
        <v>5194852881.5242329</v>
      </c>
      <c r="D2228" s="7">
        <f>SUMIFS('Filing Data'!$Z:$Z,'Filing Data'!$D:$D,'Benchmark Value'!$B2228)</f>
        <v>0</v>
      </c>
      <c r="E2228" s="16">
        <f t="shared" si="489"/>
        <v>-82841717.675032347</v>
      </c>
      <c r="F2228" s="10">
        <f>SUM(D$11:D2227)</f>
        <v>-222552136.95398432</v>
      </c>
      <c r="G2228" s="10">
        <f t="shared" si="482"/>
        <v>365</v>
      </c>
      <c r="H2228" s="7">
        <f t="shared" si="490"/>
        <v>-226963.61006858177</v>
      </c>
      <c r="I2228" s="16">
        <f>SUMIFS('Filing Data'!$X:$X,'Filing Data'!$D:$D,'Benchmark Value'!$B2228)</f>
        <v>0</v>
      </c>
      <c r="J2228" s="16">
        <f t="shared" si="486"/>
        <v>154676843.22425225</v>
      </c>
      <c r="K2228" s="10">
        <f>SUM(I$11:I2227)</f>
        <v>341353848.0083822</v>
      </c>
      <c r="L2228" s="27">
        <f t="shared" si="483"/>
        <v>365</v>
      </c>
      <c r="M2228" s="7">
        <f t="shared" si="491"/>
        <v>423772.17321712949</v>
      </c>
      <c r="N2228" s="7">
        <f>IF(ISNA(VLOOKUP(B2228,'Distribution Data'!$G:$H,2,FALSE)),0,VLOOKUP(B2228,'Distribution Data'!$G:$H,2,FALSE))</f>
        <v>0</v>
      </c>
      <c r="O2228" s="16">
        <f>IF(ISNA(INDEX($C2227:$C$3618,MATCH(TRUE,INDEX($C2227:$C$3618&lt;&gt;$C2227,0),0))), O2227, INDEX($C2227:$C$3618,MATCH(TRUE,INDEX($C2227:$C$3618&lt;&gt;$C2227,0),0)))</f>
        <v>5295286987.2144642</v>
      </c>
      <c r="P2228" s="16">
        <f t="shared" si="481"/>
        <v>5194852881.5242329</v>
      </c>
      <c r="Q2228" s="27">
        <f t="shared" si="487"/>
        <v>51</v>
      </c>
      <c r="R2228" s="7">
        <f t="shared" si="492"/>
        <v>1969296.1900045357</v>
      </c>
      <c r="S2228" s="7">
        <f t="shared" si="484"/>
        <v>1318560.4067188245</v>
      </c>
      <c r="T2228" s="5">
        <f>VLOOKUP($B2228,'Benchmark Data'!$A:$B,2,FALSE)</f>
        <v>12.67</v>
      </c>
      <c r="U2228" s="12">
        <f t="shared" si="493"/>
        <v>1.3508350024792299E-2</v>
      </c>
      <c r="V2228" s="7">
        <f t="shared" si="494"/>
        <v>3944890842.1108732</v>
      </c>
    </row>
    <row r="2229" spans="1:22" x14ac:dyDescent="0.25">
      <c r="A2229" s="5">
        <f t="shared" si="485"/>
        <v>2009</v>
      </c>
      <c r="B2229" s="6">
        <f t="shared" si="488"/>
        <v>40169</v>
      </c>
      <c r="C2229" s="7">
        <f>MAX(SUMIFS('Filing Data'!$V:$V,'Filing Data'!$D:$D,'Benchmark Value'!$B2229),C2228)</f>
        <v>5194852881.5242329</v>
      </c>
      <c r="D2229" s="7">
        <f>SUMIFS('Filing Data'!$Z:$Z,'Filing Data'!$D:$D,'Benchmark Value'!$B2229)</f>
        <v>0</v>
      </c>
      <c r="E2229" s="16">
        <f t="shared" si="489"/>
        <v>-82841717.675032347</v>
      </c>
      <c r="F2229" s="10">
        <f>SUM(D$11:D2228)</f>
        <v>-222552136.95398432</v>
      </c>
      <c r="G2229" s="10">
        <f t="shared" si="482"/>
        <v>365</v>
      </c>
      <c r="H2229" s="7">
        <f t="shared" si="490"/>
        <v>-226963.61006858177</v>
      </c>
      <c r="I2229" s="16">
        <f>SUMIFS('Filing Data'!$X:$X,'Filing Data'!$D:$D,'Benchmark Value'!$B2229)</f>
        <v>0</v>
      </c>
      <c r="J2229" s="16">
        <f t="shared" si="486"/>
        <v>154676843.22425225</v>
      </c>
      <c r="K2229" s="10">
        <f>SUM(I$11:I2228)</f>
        <v>341353848.0083822</v>
      </c>
      <c r="L2229" s="27">
        <f t="shared" si="483"/>
        <v>365</v>
      </c>
      <c r="M2229" s="7">
        <f t="shared" si="491"/>
        <v>423772.17321712949</v>
      </c>
      <c r="N2229" s="7">
        <f>IF(ISNA(VLOOKUP(B2229,'Distribution Data'!$G:$H,2,FALSE)),0,VLOOKUP(B2229,'Distribution Data'!$G:$H,2,FALSE))</f>
        <v>0</v>
      </c>
      <c r="O2229" s="16">
        <f>IF(ISNA(INDEX($C2228:$C$3618,MATCH(TRUE,INDEX($C2228:$C$3618&lt;&gt;$C2228,0),0))), O2228, INDEX($C2228:$C$3618,MATCH(TRUE,INDEX($C2228:$C$3618&lt;&gt;$C2228,0),0)))</f>
        <v>5295286987.2144642</v>
      </c>
      <c r="P2229" s="16">
        <f t="shared" si="481"/>
        <v>5194852881.5242329</v>
      </c>
      <c r="Q2229" s="27">
        <f t="shared" si="487"/>
        <v>51</v>
      </c>
      <c r="R2229" s="7">
        <f t="shared" si="492"/>
        <v>1969296.1900045357</v>
      </c>
      <c r="S2229" s="7">
        <f t="shared" si="484"/>
        <v>1318560.4067188245</v>
      </c>
      <c r="T2229" s="5">
        <f>VLOOKUP($B2229,'Benchmark Data'!$A:$B,2,FALSE)</f>
        <v>12.78</v>
      </c>
      <c r="U2229" s="12">
        <f t="shared" si="493"/>
        <v>8.6444546163410556E-3</v>
      </c>
      <c r="V2229" s="7">
        <f t="shared" si="494"/>
        <v>3980458652.1333928</v>
      </c>
    </row>
    <row r="2230" spans="1:22" x14ac:dyDescent="0.25">
      <c r="A2230" s="5">
        <f t="shared" si="485"/>
        <v>2009</v>
      </c>
      <c r="B2230" s="6">
        <f t="shared" si="488"/>
        <v>40170</v>
      </c>
      <c r="C2230" s="7">
        <f>MAX(SUMIFS('Filing Data'!$V:$V,'Filing Data'!$D:$D,'Benchmark Value'!$B2230),C2229)</f>
        <v>5194852881.5242329</v>
      </c>
      <c r="D2230" s="7">
        <f>SUMIFS('Filing Data'!$Z:$Z,'Filing Data'!$D:$D,'Benchmark Value'!$B2230)</f>
        <v>0</v>
      </c>
      <c r="E2230" s="16">
        <f t="shared" si="489"/>
        <v>-82841717.675032347</v>
      </c>
      <c r="F2230" s="10">
        <f>SUM(D$11:D2229)</f>
        <v>-222552136.95398432</v>
      </c>
      <c r="G2230" s="10">
        <f t="shared" si="482"/>
        <v>365</v>
      </c>
      <c r="H2230" s="7">
        <f t="shared" si="490"/>
        <v>-226963.61006858177</v>
      </c>
      <c r="I2230" s="16">
        <f>SUMIFS('Filing Data'!$X:$X,'Filing Data'!$D:$D,'Benchmark Value'!$B2230)</f>
        <v>0</v>
      </c>
      <c r="J2230" s="16">
        <f t="shared" si="486"/>
        <v>154676843.22425225</v>
      </c>
      <c r="K2230" s="10">
        <f>SUM(I$11:I2229)</f>
        <v>341353848.0083822</v>
      </c>
      <c r="L2230" s="27">
        <f t="shared" si="483"/>
        <v>365</v>
      </c>
      <c r="M2230" s="7">
        <f t="shared" si="491"/>
        <v>423772.17321712949</v>
      </c>
      <c r="N2230" s="7">
        <f>IF(ISNA(VLOOKUP(B2230,'Distribution Data'!$G:$H,2,FALSE)),0,VLOOKUP(B2230,'Distribution Data'!$G:$H,2,FALSE))</f>
        <v>0</v>
      </c>
      <c r="O2230" s="16">
        <f>IF(ISNA(INDEX($C2229:$C$3618,MATCH(TRUE,INDEX($C2229:$C$3618&lt;&gt;$C2229,0),0))), O2229, INDEX($C2229:$C$3618,MATCH(TRUE,INDEX($C2229:$C$3618&lt;&gt;$C2229,0),0)))</f>
        <v>5295286987.2144642</v>
      </c>
      <c r="P2230" s="16">
        <f t="shared" si="481"/>
        <v>5194852881.5242329</v>
      </c>
      <c r="Q2230" s="27">
        <f t="shared" si="487"/>
        <v>51</v>
      </c>
      <c r="R2230" s="7">
        <f t="shared" si="492"/>
        <v>1969296.1900045357</v>
      </c>
      <c r="S2230" s="7">
        <f t="shared" si="484"/>
        <v>1318560.4067188245</v>
      </c>
      <c r="T2230" s="5">
        <f>VLOOKUP($B2230,'Benchmark Data'!$A:$B,2,FALSE)</f>
        <v>12.94</v>
      </c>
      <c r="U2230" s="12">
        <f t="shared" si="493"/>
        <v>1.244184012336572E-2</v>
      </c>
      <c r="V2230" s="7">
        <f t="shared" si="494"/>
        <v>4031610810.6888862</v>
      </c>
    </row>
    <row r="2231" spans="1:22" x14ac:dyDescent="0.25">
      <c r="A2231" s="5">
        <f t="shared" si="485"/>
        <v>2009</v>
      </c>
      <c r="B2231" s="6">
        <f t="shared" si="488"/>
        <v>40171</v>
      </c>
      <c r="C2231" s="7">
        <f>MAX(SUMIFS('Filing Data'!$V:$V,'Filing Data'!$D:$D,'Benchmark Value'!$B2231),C2230)</f>
        <v>5194852881.5242329</v>
      </c>
      <c r="D2231" s="7">
        <f>SUMIFS('Filing Data'!$Z:$Z,'Filing Data'!$D:$D,'Benchmark Value'!$B2231)</f>
        <v>0</v>
      </c>
      <c r="E2231" s="16">
        <f t="shared" si="489"/>
        <v>-82841717.675032347</v>
      </c>
      <c r="F2231" s="10">
        <f>SUM(D$11:D2230)</f>
        <v>-222552136.95398432</v>
      </c>
      <c r="G2231" s="10">
        <f t="shared" si="482"/>
        <v>365</v>
      </c>
      <c r="H2231" s="7">
        <f t="shared" si="490"/>
        <v>-226963.61006858177</v>
      </c>
      <c r="I2231" s="16">
        <f>SUMIFS('Filing Data'!$X:$X,'Filing Data'!$D:$D,'Benchmark Value'!$B2231)</f>
        <v>0</v>
      </c>
      <c r="J2231" s="16">
        <f t="shared" si="486"/>
        <v>154676843.22425225</v>
      </c>
      <c r="K2231" s="10">
        <f>SUM(I$11:I2230)</f>
        <v>341353848.0083822</v>
      </c>
      <c r="L2231" s="27">
        <f t="shared" si="483"/>
        <v>365</v>
      </c>
      <c r="M2231" s="7">
        <f t="shared" si="491"/>
        <v>423772.17321712949</v>
      </c>
      <c r="N2231" s="7">
        <f>IF(ISNA(VLOOKUP(B2231,'Distribution Data'!$G:$H,2,FALSE)),0,VLOOKUP(B2231,'Distribution Data'!$G:$H,2,FALSE))</f>
        <v>0</v>
      </c>
      <c r="O2231" s="16">
        <f>IF(ISNA(INDEX($C2230:$C$3618,MATCH(TRUE,INDEX($C2230:$C$3618&lt;&gt;$C2230,0),0))), O2230, INDEX($C2230:$C$3618,MATCH(TRUE,INDEX($C2230:$C$3618&lt;&gt;$C2230,0),0)))</f>
        <v>5295286987.2144642</v>
      </c>
      <c r="P2231" s="16">
        <f t="shared" si="481"/>
        <v>5194852881.5242329</v>
      </c>
      <c r="Q2231" s="27">
        <f t="shared" si="487"/>
        <v>51</v>
      </c>
      <c r="R2231" s="7">
        <f t="shared" si="492"/>
        <v>1969296.1900045357</v>
      </c>
      <c r="S2231" s="7">
        <f t="shared" si="484"/>
        <v>1318560.4067188245</v>
      </c>
      <c r="T2231" s="5">
        <f>VLOOKUP($B2231,'Benchmark Data'!$A:$B,2,FALSE)</f>
        <v>13.13</v>
      </c>
      <c r="U2231" s="12">
        <f t="shared" si="493"/>
        <v>1.4576399241950389E-2</v>
      </c>
      <c r="V2231" s="7">
        <f t="shared" si="494"/>
        <v>4092126129.5214853</v>
      </c>
    </row>
    <row r="2232" spans="1:22" x14ac:dyDescent="0.25">
      <c r="A2232" s="5">
        <f t="shared" si="485"/>
        <v>2009</v>
      </c>
      <c r="B2232" s="6">
        <f t="shared" si="488"/>
        <v>40172</v>
      </c>
      <c r="C2232" s="7">
        <f>MAX(SUMIFS('Filing Data'!$V:$V,'Filing Data'!$D:$D,'Benchmark Value'!$B2232),C2231)</f>
        <v>5194852881.5242329</v>
      </c>
      <c r="D2232" s="7">
        <f>SUMIFS('Filing Data'!$Z:$Z,'Filing Data'!$D:$D,'Benchmark Value'!$B2232)</f>
        <v>0</v>
      </c>
      <c r="E2232" s="16">
        <f t="shared" si="489"/>
        <v>-82841717.675032347</v>
      </c>
      <c r="F2232" s="10">
        <f>SUM(D$11:D2231)</f>
        <v>-222552136.95398432</v>
      </c>
      <c r="G2232" s="10">
        <f t="shared" si="482"/>
        <v>365</v>
      </c>
      <c r="H2232" s="7">
        <f t="shared" si="490"/>
        <v>-226963.61006858177</v>
      </c>
      <c r="I2232" s="16">
        <f>SUMIFS('Filing Data'!$X:$X,'Filing Data'!$D:$D,'Benchmark Value'!$B2232)</f>
        <v>0</v>
      </c>
      <c r="J2232" s="16">
        <f t="shared" si="486"/>
        <v>154676843.22425225</v>
      </c>
      <c r="K2232" s="10">
        <f>SUM(I$11:I2231)</f>
        <v>341353848.0083822</v>
      </c>
      <c r="L2232" s="27">
        <f t="shared" si="483"/>
        <v>365</v>
      </c>
      <c r="M2232" s="7">
        <f t="shared" si="491"/>
        <v>423772.17321712949</v>
      </c>
      <c r="N2232" s="7">
        <f>IF(ISNA(VLOOKUP(B2232,'Distribution Data'!$G:$H,2,FALSE)),0,VLOOKUP(B2232,'Distribution Data'!$G:$H,2,FALSE))</f>
        <v>0</v>
      </c>
      <c r="O2232" s="16">
        <f>IF(ISNA(INDEX($C2231:$C$3618,MATCH(TRUE,INDEX($C2231:$C$3618&lt;&gt;$C2231,0),0))), O2231, INDEX($C2231:$C$3618,MATCH(TRUE,INDEX($C2231:$C$3618&lt;&gt;$C2231,0),0)))</f>
        <v>5295286987.2144642</v>
      </c>
      <c r="P2232" s="16">
        <f t="shared" si="481"/>
        <v>5194852881.5242329</v>
      </c>
      <c r="Q2232" s="27">
        <f t="shared" si="487"/>
        <v>51</v>
      </c>
      <c r="R2232" s="7">
        <f t="shared" si="492"/>
        <v>1969296.1900045357</v>
      </c>
      <c r="S2232" s="7">
        <f t="shared" si="484"/>
        <v>1318560.4067188245</v>
      </c>
      <c r="T2232" s="5">
        <f>VLOOKUP($B2232,'Benchmark Data'!$A:$B,2,FALSE)</f>
        <v>13.13</v>
      </c>
      <c r="U2232" s="12">
        <f t="shared" si="493"/>
        <v>0</v>
      </c>
      <c r="V2232" s="7">
        <f t="shared" si="494"/>
        <v>4093444689.9282041</v>
      </c>
    </row>
    <row r="2233" spans="1:22" x14ac:dyDescent="0.25">
      <c r="A2233" s="5">
        <f t="shared" si="485"/>
        <v>2009</v>
      </c>
      <c r="B2233" s="6">
        <f t="shared" si="488"/>
        <v>40173</v>
      </c>
      <c r="C2233" s="7">
        <f>MAX(SUMIFS('Filing Data'!$V:$V,'Filing Data'!$D:$D,'Benchmark Value'!$B2233),C2232)</f>
        <v>5194852881.5242329</v>
      </c>
      <c r="D2233" s="7">
        <f>SUMIFS('Filing Data'!$Z:$Z,'Filing Data'!$D:$D,'Benchmark Value'!$B2233)</f>
        <v>0</v>
      </c>
      <c r="E2233" s="16">
        <f t="shared" si="489"/>
        <v>-82841717.675032347</v>
      </c>
      <c r="F2233" s="10">
        <f>SUM(D$11:D2232)</f>
        <v>-222552136.95398432</v>
      </c>
      <c r="G2233" s="10">
        <f t="shared" si="482"/>
        <v>365</v>
      </c>
      <c r="H2233" s="7">
        <f t="shared" si="490"/>
        <v>-226963.61006858177</v>
      </c>
      <c r="I2233" s="16">
        <f>SUMIFS('Filing Data'!$X:$X,'Filing Data'!$D:$D,'Benchmark Value'!$B2233)</f>
        <v>0</v>
      </c>
      <c r="J2233" s="16">
        <f t="shared" si="486"/>
        <v>154676843.22425225</v>
      </c>
      <c r="K2233" s="10">
        <f>SUM(I$11:I2232)</f>
        <v>341353848.0083822</v>
      </c>
      <c r="L2233" s="27">
        <f t="shared" si="483"/>
        <v>365</v>
      </c>
      <c r="M2233" s="7">
        <f t="shared" si="491"/>
        <v>423772.17321712949</v>
      </c>
      <c r="N2233" s="7">
        <f>IF(ISNA(VLOOKUP(B2233,'Distribution Data'!$G:$H,2,FALSE)),0,VLOOKUP(B2233,'Distribution Data'!$G:$H,2,FALSE))</f>
        <v>0</v>
      </c>
      <c r="O2233" s="16">
        <f>IF(ISNA(INDEX($C2232:$C$3618,MATCH(TRUE,INDEX($C2232:$C$3618&lt;&gt;$C2232,0),0))), O2232, INDEX($C2232:$C$3618,MATCH(TRUE,INDEX($C2232:$C$3618&lt;&gt;$C2232,0),0)))</f>
        <v>5295286987.2144642</v>
      </c>
      <c r="P2233" s="16">
        <f t="shared" si="481"/>
        <v>5194852881.5242329</v>
      </c>
      <c r="Q2233" s="27">
        <f t="shared" si="487"/>
        <v>51</v>
      </c>
      <c r="R2233" s="7">
        <f t="shared" si="492"/>
        <v>1969296.1900045357</v>
      </c>
      <c r="S2233" s="7">
        <f t="shared" si="484"/>
        <v>1318560.4067188245</v>
      </c>
      <c r="T2233" s="5">
        <f>VLOOKUP($B2233,'Benchmark Data'!$A:$B,2,FALSE)</f>
        <v>13.13</v>
      </c>
      <c r="U2233" s="12">
        <f t="shared" si="493"/>
        <v>0</v>
      </c>
      <c r="V2233" s="7">
        <f t="shared" si="494"/>
        <v>4094763250.3349228</v>
      </c>
    </row>
    <row r="2234" spans="1:22" x14ac:dyDescent="0.25">
      <c r="A2234" s="5">
        <f t="shared" si="485"/>
        <v>2009</v>
      </c>
      <c r="B2234" s="6">
        <f t="shared" si="488"/>
        <v>40174</v>
      </c>
      <c r="C2234" s="7">
        <f>MAX(SUMIFS('Filing Data'!$V:$V,'Filing Data'!$D:$D,'Benchmark Value'!$B2234),C2233)</f>
        <v>5194852881.5242329</v>
      </c>
      <c r="D2234" s="7">
        <f>SUMIFS('Filing Data'!$Z:$Z,'Filing Data'!$D:$D,'Benchmark Value'!$B2234)</f>
        <v>0</v>
      </c>
      <c r="E2234" s="16">
        <f t="shared" si="489"/>
        <v>-82841717.675032347</v>
      </c>
      <c r="F2234" s="10">
        <f>SUM(D$11:D2233)</f>
        <v>-222552136.95398432</v>
      </c>
      <c r="G2234" s="10">
        <f t="shared" si="482"/>
        <v>365</v>
      </c>
      <c r="H2234" s="7">
        <f t="shared" si="490"/>
        <v>-226963.61006858177</v>
      </c>
      <c r="I2234" s="16">
        <f>SUMIFS('Filing Data'!$X:$X,'Filing Data'!$D:$D,'Benchmark Value'!$B2234)</f>
        <v>0</v>
      </c>
      <c r="J2234" s="16">
        <f t="shared" si="486"/>
        <v>154676843.22425225</v>
      </c>
      <c r="K2234" s="10">
        <f>SUM(I$11:I2233)</f>
        <v>341353848.0083822</v>
      </c>
      <c r="L2234" s="27">
        <f t="shared" si="483"/>
        <v>365</v>
      </c>
      <c r="M2234" s="7">
        <f t="shared" si="491"/>
        <v>423772.17321712949</v>
      </c>
      <c r="N2234" s="7">
        <f>IF(ISNA(VLOOKUP(B2234,'Distribution Data'!$G:$H,2,FALSE)),0,VLOOKUP(B2234,'Distribution Data'!$G:$H,2,FALSE))</f>
        <v>0</v>
      </c>
      <c r="O2234" s="16">
        <f>IF(ISNA(INDEX($C2233:$C$3618,MATCH(TRUE,INDEX($C2233:$C$3618&lt;&gt;$C2233,0),0))), O2233, INDEX($C2233:$C$3618,MATCH(TRUE,INDEX($C2233:$C$3618&lt;&gt;$C2233,0),0)))</f>
        <v>5295286987.2144642</v>
      </c>
      <c r="P2234" s="16">
        <f t="shared" si="481"/>
        <v>5194852881.5242329</v>
      </c>
      <c r="Q2234" s="27">
        <f t="shared" si="487"/>
        <v>51</v>
      </c>
      <c r="R2234" s="7">
        <f t="shared" si="492"/>
        <v>1969296.1900045357</v>
      </c>
      <c r="S2234" s="7">
        <f t="shared" si="484"/>
        <v>1318560.4067188245</v>
      </c>
      <c r="T2234" s="5">
        <f>VLOOKUP($B2234,'Benchmark Data'!$A:$B,2,FALSE)</f>
        <v>13.13</v>
      </c>
      <c r="U2234" s="12">
        <f t="shared" si="493"/>
        <v>0</v>
      </c>
      <c r="V2234" s="7">
        <f t="shared" si="494"/>
        <v>4096081810.7416415</v>
      </c>
    </row>
    <row r="2235" spans="1:22" x14ac:dyDescent="0.25">
      <c r="A2235" s="5">
        <f t="shared" si="485"/>
        <v>2009</v>
      </c>
      <c r="B2235" s="6">
        <f t="shared" si="488"/>
        <v>40175</v>
      </c>
      <c r="C2235" s="7">
        <f>MAX(SUMIFS('Filing Data'!$V:$V,'Filing Data'!$D:$D,'Benchmark Value'!$B2235),C2234)</f>
        <v>5194852881.5242329</v>
      </c>
      <c r="D2235" s="7">
        <f>SUMIFS('Filing Data'!$Z:$Z,'Filing Data'!$D:$D,'Benchmark Value'!$B2235)</f>
        <v>0</v>
      </c>
      <c r="E2235" s="16">
        <f t="shared" si="489"/>
        <v>-82841717.675032347</v>
      </c>
      <c r="F2235" s="10">
        <f>SUM(D$11:D2234)</f>
        <v>-222552136.95398432</v>
      </c>
      <c r="G2235" s="10">
        <f t="shared" si="482"/>
        <v>365</v>
      </c>
      <c r="H2235" s="7">
        <f t="shared" si="490"/>
        <v>-226963.61006858177</v>
      </c>
      <c r="I2235" s="16">
        <f>SUMIFS('Filing Data'!$X:$X,'Filing Data'!$D:$D,'Benchmark Value'!$B2235)</f>
        <v>0</v>
      </c>
      <c r="J2235" s="16">
        <f t="shared" si="486"/>
        <v>154676843.22425225</v>
      </c>
      <c r="K2235" s="10">
        <f>SUM(I$11:I2234)</f>
        <v>341353848.0083822</v>
      </c>
      <c r="L2235" s="27">
        <f t="shared" si="483"/>
        <v>365</v>
      </c>
      <c r="M2235" s="7">
        <f t="shared" si="491"/>
        <v>423772.17321712949</v>
      </c>
      <c r="N2235" s="7">
        <f>IF(ISNA(VLOOKUP(B2235,'Distribution Data'!$G:$H,2,FALSE)),0,VLOOKUP(B2235,'Distribution Data'!$G:$H,2,FALSE))</f>
        <v>0</v>
      </c>
      <c r="O2235" s="16">
        <f>IF(ISNA(INDEX($C2234:$C$3618,MATCH(TRUE,INDEX($C2234:$C$3618&lt;&gt;$C2234,0),0))), O2234, INDEX($C2234:$C$3618,MATCH(TRUE,INDEX($C2234:$C$3618&lt;&gt;$C2234,0),0)))</f>
        <v>5295286987.2144642</v>
      </c>
      <c r="P2235" s="16">
        <f t="shared" si="481"/>
        <v>5194852881.5242329</v>
      </c>
      <c r="Q2235" s="27">
        <f t="shared" si="487"/>
        <v>51</v>
      </c>
      <c r="R2235" s="7">
        <f t="shared" si="492"/>
        <v>1969296.1900045357</v>
      </c>
      <c r="S2235" s="7">
        <f t="shared" si="484"/>
        <v>1318560.4067188245</v>
      </c>
      <c r="T2235" s="5">
        <f>VLOOKUP($B2235,'Benchmark Data'!$A:$B,2,FALSE)</f>
        <v>13.17</v>
      </c>
      <c r="U2235" s="12">
        <f t="shared" si="493"/>
        <v>3.0418274404847207E-3</v>
      </c>
      <c r="V2235" s="7">
        <f t="shared" si="494"/>
        <v>4109878914.3646326</v>
      </c>
    </row>
    <row r="2236" spans="1:22" x14ac:dyDescent="0.25">
      <c r="A2236" s="5">
        <f t="shared" si="485"/>
        <v>2009</v>
      </c>
      <c r="B2236" s="6">
        <f t="shared" si="488"/>
        <v>40176</v>
      </c>
      <c r="C2236" s="7">
        <f>MAX(SUMIFS('Filing Data'!$V:$V,'Filing Data'!$D:$D,'Benchmark Value'!$B2236),C2235)</f>
        <v>5194852881.5242329</v>
      </c>
      <c r="D2236" s="7">
        <f>SUMIFS('Filing Data'!$Z:$Z,'Filing Data'!$D:$D,'Benchmark Value'!$B2236)</f>
        <v>0</v>
      </c>
      <c r="E2236" s="16">
        <f t="shared" si="489"/>
        <v>-82841717.675032347</v>
      </c>
      <c r="F2236" s="10">
        <f>SUM(D$11:D2235)</f>
        <v>-222552136.95398432</v>
      </c>
      <c r="G2236" s="10">
        <f t="shared" si="482"/>
        <v>365</v>
      </c>
      <c r="H2236" s="7">
        <f t="shared" si="490"/>
        <v>-226963.61006858177</v>
      </c>
      <c r="I2236" s="16">
        <f>SUMIFS('Filing Data'!$X:$X,'Filing Data'!$D:$D,'Benchmark Value'!$B2236)</f>
        <v>0</v>
      </c>
      <c r="J2236" s="16">
        <f t="shared" si="486"/>
        <v>154676843.22425225</v>
      </c>
      <c r="K2236" s="10">
        <f>SUM(I$11:I2235)</f>
        <v>341353848.0083822</v>
      </c>
      <c r="L2236" s="27">
        <f t="shared" si="483"/>
        <v>365</v>
      </c>
      <c r="M2236" s="7">
        <f t="shared" si="491"/>
        <v>423772.17321712949</v>
      </c>
      <c r="N2236" s="7">
        <f>IF(ISNA(VLOOKUP(B2236,'Distribution Data'!$G:$H,2,FALSE)),0,VLOOKUP(B2236,'Distribution Data'!$G:$H,2,FALSE))</f>
        <v>0</v>
      </c>
      <c r="O2236" s="16">
        <f>IF(ISNA(INDEX($C2235:$C$3618,MATCH(TRUE,INDEX($C2235:$C$3618&lt;&gt;$C2235,0),0))), O2235, INDEX($C2235:$C$3618,MATCH(TRUE,INDEX($C2235:$C$3618&lt;&gt;$C2235,0),0)))</f>
        <v>5295286987.2144642</v>
      </c>
      <c r="P2236" s="16">
        <f t="shared" si="481"/>
        <v>5194852881.5242329</v>
      </c>
      <c r="Q2236" s="27">
        <f t="shared" si="487"/>
        <v>51</v>
      </c>
      <c r="R2236" s="7">
        <f t="shared" si="492"/>
        <v>1969296.1900045357</v>
      </c>
      <c r="S2236" s="7">
        <f t="shared" si="484"/>
        <v>1318560.4067188245</v>
      </c>
      <c r="T2236" s="5">
        <f>VLOOKUP($B2236,'Benchmark Data'!$A:$B,2,FALSE)</f>
        <v>13</v>
      </c>
      <c r="U2236" s="12">
        <f t="shared" si="493"/>
        <v>-1.2992158293652887E-2</v>
      </c>
      <c r="V2236" s="7">
        <f t="shared" si="494"/>
        <v>4058146645.9602666</v>
      </c>
    </row>
    <row r="2237" spans="1:22" x14ac:dyDescent="0.25">
      <c r="A2237" s="5">
        <f t="shared" si="485"/>
        <v>2009</v>
      </c>
      <c r="B2237" s="6">
        <f t="shared" si="488"/>
        <v>40177</v>
      </c>
      <c r="C2237" s="7">
        <f>MAX(SUMIFS('Filing Data'!$V:$V,'Filing Data'!$D:$D,'Benchmark Value'!$B2237),C2236)</f>
        <v>5194852881.5242329</v>
      </c>
      <c r="D2237" s="7">
        <f>SUMIFS('Filing Data'!$Z:$Z,'Filing Data'!$D:$D,'Benchmark Value'!$B2237)</f>
        <v>0</v>
      </c>
      <c r="E2237" s="16">
        <f t="shared" si="489"/>
        <v>-82841717.675032347</v>
      </c>
      <c r="F2237" s="10">
        <f>SUM(D$11:D2236)</f>
        <v>-222552136.95398432</v>
      </c>
      <c r="G2237" s="10">
        <f t="shared" si="482"/>
        <v>365</v>
      </c>
      <c r="H2237" s="7">
        <f t="shared" si="490"/>
        <v>-226963.61006858177</v>
      </c>
      <c r="I2237" s="16">
        <f>SUMIFS('Filing Data'!$X:$X,'Filing Data'!$D:$D,'Benchmark Value'!$B2237)</f>
        <v>0</v>
      </c>
      <c r="J2237" s="16">
        <f t="shared" si="486"/>
        <v>154676843.22425225</v>
      </c>
      <c r="K2237" s="10">
        <f>SUM(I$11:I2236)</f>
        <v>341353848.0083822</v>
      </c>
      <c r="L2237" s="27">
        <f t="shared" si="483"/>
        <v>365</v>
      </c>
      <c r="M2237" s="7">
        <f t="shared" si="491"/>
        <v>423772.17321712949</v>
      </c>
      <c r="N2237" s="7">
        <f>IF(ISNA(VLOOKUP(B2237,'Distribution Data'!$G:$H,2,FALSE)),0,VLOOKUP(B2237,'Distribution Data'!$G:$H,2,FALSE))</f>
        <v>0</v>
      </c>
      <c r="O2237" s="16">
        <f>IF(ISNA(INDEX($C2236:$C$3618,MATCH(TRUE,INDEX($C2236:$C$3618&lt;&gt;$C2236,0),0))), O2236, INDEX($C2236:$C$3618,MATCH(TRUE,INDEX($C2236:$C$3618&lt;&gt;$C2236,0),0)))</f>
        <v>5295286987.2144642</v>
      </c>
      <c r="P2237" s="16">
        <f t="shared" ref="P2237:P2300" si="495">C2236</f>
        <v>5194852881.5242329</v>
      </c>
      <c r="Q2237" s="27">
        <f t="shared" si="487"/>
        <v>51</v>
      </c>
      <c r="R2237" s="7">
        <f t="shared" si="492"/>
        <v>1969296.1900045357</v>
      </c>
      <c r="S2237" s="7">
        <f t="shared" si="484"/>
        <v>1318560.4067188245</v>
      </c>
      <c r="T2237" s="5">
        <f>VLOOKUP($B2237,'Benchmark Data'!$A:$B,2,FALSE)</f>
        <v>13.01</v>
      </c>
      <c r="U2237" s="12">
        <f t="shared" si="493"/>
        <v>7.6893506287725667E-4</v>
      </c>
      <c r="V2237" s="7">
        <f t="shared" si="494"/>
        <v>4062586857.6331091</v>
      </c>
    </row>
    <row r="2238" spans="1:22" x14ac:dyDescent="0.25">
      <c r="A2238" s="5">
        <f t="shared" si="485"/>
        <v>2009</v>
      </c>
      <c r="B2238" s="6">
        <f t="shared" si="488"/>
        <v>40178</v>
      </c>
      <c r="C2238" s="7">
        <f>MAX(SUMIFS('Filing Data'!$V:$V,'Filing Data'!$D:$D,'Benchmark Value'!$B2238),C2237)</f>
        <v>5295286987.2144642</v>
      </c>
      <c r="D2238" s="7">
        <f>SUMIFS('Filing Data'!$Z:$Z,'Filing Data'!$D:$D,'Benchmark Value'!$B2238)</f>
        <v>-82841717.675032347</v>
      </c>
      <c r="E2238" s="16">
        <f t="shared" si="489"/>
        <v>-82841717.675032347</v>
      </c>
      <c r="F2238" s="10">
        <f>SUM(D$11:D2237)</f>
        <v>-222552136.95398432</v>
      </c>
      <c r="G2238" s="10">
        <f t="shared" si="482"/>
        <v>365</v>
      </c>
      <c r="H2238" s="7">
        <f t="shared" si="490"/>
        <v>-226963.61006858177</v>
      </c>
      <c r="I2238" s="16">
        <f>SUMIFS('Filing Data'!$X:$X,'Filing Data'!$D:$D,'Benchmark Value'!$B2238)</f>
        <v>154676843.22425225</v>
      </c>
      <c r="J2238" s="16">
        <f t="shared" si="486"/>
        <v>154676843.22425225</v>
      </c>
      <c r="K2238" s="10">
        <f>SUM(I$11:I2237)</f>
        <v>341353848.0083822</v>
      </c>
      <c r="L2238" s="27">
        <f t="shared" si="483"/>
        <v>365</v>
      </c>
      <c r="M2238" s="7">
        <f t="shared" si="491"/>
        <v>423772.17321712949</v>
      </c>
      <c r="N2238" s="7">
        <f>IF(ISNA(VLOOKUP(B2238,'Distribution Data'!$G:$H,2,FALSE)),0,VLOOKUP(B2238,'Distribution Data'!$G:$H,2,FALSE))</f>
        <v>31108993.255438454</v>
      </c>
      <c r="O2238" s="16">
        <f>IF(ISNA(INDEX($C2237:$C$3618,MATCH(TRUE,INDEX($C2237:$C$3618&lt;&gt;$C2237,0),0))), O2237, INDEX($C2237:$C$3618,MATCH(TRUE,INDEX($C2237:$C$3618&lt;&gt;$C2237,0),0)))</f>
        <v>5295286987.2144642</v>
      </c>
      <c r="P2238" s="16">
        <f t="shared" si="495"/>
        <v>5194852881.5242329</v>
      </c>
      <c r="Q2238" s="27">
        <f t="shared" si="487"/>
        <v>51</v>
      </c>
      <c r="R2238" s="7">
        <f t="shared" si="492"/>
        <v>1969296.1900045357</v>
      </c>
      <c r="S2238" s="7">
        <f t="shared" si="484"/>
        <v>-29790432.84871963</v>
      </c>
      <c r="T2238" s="5">
        <f>VLOOKUP($B2238,'Benchmark Data'!$A:$B,2,FALSE)</f>
        <v>12.76</v>
      </c>
      <c r="U2238" s="12">
        <f t="shared" si="493"/>
        <v>-1.9403014607770126E-2</v>
      </c>
      <c r="V2238" s="7">
        <f t="shared" si="494"/>
        <v>3954729805.6907477</v>
      </c>
    </row>
    <row r="2239" spans="1:22" x14ac:dyDescent="0.25">
      <c r="A2239" s="5">
        <f t="shared" si="485"/>
        <v>2010</v>
      </c>
      <c r="B2239" s="6">
        <f t="shared" si="488"/>
        <v>40179</v>
      </c>
      <c r="C2239" s="7">
        <f>MAX(SUMIFS('Filing Data'!$V:$V,'Filing Data'!$D:$D,'Benchmark Value'!$B2239),C2238)</f>
        <v>5295286987.2144642</v>
      </c>
      <c r="D2239" s="7">
        <f>SUMIFS('Filing Data'!$Z:$Z,'Filing Data'!$D:$D,'Benchmark Value'!$B2239)</f>
        <v>0</v>
      </c>
      <c r="E2239" s="16">
        <f t="shared" si="489"/>
        <v>-72700942.449473366</v>
      </c>
      <c r="F2239" s="10">
        <f>SUM(D$11:D2238)</f>
        <v>-305393854.62901664</v>
      </c>
      <c r="G2239" s="10">
        <f t="shared" si="482"/>
        <v>365</v>
      </c>
      <c r="H2239" s="7">
        <f t="shared" si="490"/>
        <v>-199180.6642451325</v>
      </c>
      <c r="I2239" s="16">
        <f>SUMIFS('Filing Data'!$X:$X,'Filing Data'!$D:$D,'Benchmark Value'!$B2239)</f>
        <v>0</v>
      </c>
      <c r="J2239" s="16">
        <f t="shared" si="486"/>
        <v>163442973.94777015</v>
      </c>
      <c r="K2239" s="10">
        <f>SUM(I$11:I2238)</f>
        <v>496030691.23263443</v>
      </c>
      <c r="L2239" s="27">
        <f t="shared" si="483"/>
        <v>365</v>
      </c>
      <c r="M2239" s="7">
        <f t="shared" si="491"/>
        <v>447788.96971991821</v>
      </c>
      <c r="N2239" s="7">
        <f>IF(ISNA(VLOOKUP(B2239,'Distribution Data'!$G:$H,2,FALSE)),0,VLOOKUP(B2239,'Distribution Data'!$G:$H,2,FALSE))</f>
        <v>0</v>
      </c>
      <c r="O2239" s="16">
        <f>IF(ISNA(INDEX($C2238:$C$3618,MATCH(TRUE,INDEX($C2238:$C$3618&lt;&gt;$C2238,0),0))), O2238, INDEX($C2238:$C$3618,MATCH(TRUE,INDEX($C2238:$C$3618&lt;&gt;$C2238,0),0)))</f>
        <v>5395198062.4449253</v>
      </c>
      <c r="P2239" s="16">
        <f t="shared" si="495"/>
        <v>5295286987.2144642</v>
      </c>
      <c r="Q2239" s="27">
        <f t="shared" si="487"/>
        <v>78</v>
      </c>
      <c r="R2239" s="7">
        <f t="shared" si="492"/>
        <v>1280911.2209033477</v>
      </c>
      <c r="S2239" s="7">
        <f t="shared" si="484"/>
        <v>633941.58693829703</v>
      </c>
      <c r="T2239" s="5">
        <f>VLOOKUP($B2239,'Benchmark Data'!$A:$B,2,FALSE)</f>
        <v>12.76</v>
      </c>
      <c r="U2239" s="12">
        <f t="shared" si="493"/>
        <v>0</v>
      </c>
      <c r="V2239" s="7">
        <f t="shared" si="494"/>
        <v>3955363747.2776861</v>
      </c>
    </row>
    <row r="2240" spans="1:22" x14ac:dyDescent="0.25">
      <c r="A2240" s="5">
        <f t="shared" si="485"/>
        <v>2010</v>
      </c>
      <c r="B2240" s="6">
        <f t="shared" si="488"/>
        <v>40180</v>
      </c>
      <c r="C2240" s="7">
        <f>MAX(SUMIFS('Filing Data'!$V:$V,'Filing Data'!$D:$D,'Benchmark Value'!$B2240),C2239)</f>
        <v>5295286987.2144642</v>
      </c>
      <c r="D2240" s="7">
        <f>SUMIFS('Filing Data'!$Z:$Z,'Filing Data'!$D:$D,'Benchmark Value'!$B2240)</f>
        <v>0</v>
      </c>
      <c r="E2240" s="16">
        <f t="shared" si="489"/>
        <v>-72700942.449473366</v>
      </c>
      <c r="F2240" s="10">
        <f>SUM(D$11:D2239)</f>
        <v>-305393854.62901664</v>
      </c>
      <c r="G2240" s="10">
        <f t="shared" si="482"/>
        <v>365</v>
      </c>
      <c r="H2240" s="7">
        <f t="shared" si="490"/>
        <v>-199180.6642451325</v>
      </c>
      <c r="I2240" s="16">
        <f>SUMIFS('Filing Data'!$X:$X,'Filing Data'!$D:$D,'Benchmark Value'!$B2240)</f>
        <v>0</v>
      </c>
      <c r="J2240" s="16">
        <f t="shared" si="486"/>
        <v>163442973.94777015</v>
      </c>
      <c r="K2240" s="10">
        <f>SUM(I$11:I2239)</f>
        <v>496030691.23263443</v>
      </c>
      <c r="L2240" s="27">
        <f t="shared" si="483"/>
        <v>365</v>
      </c>
      <c r="M2240" s="7">
        <f t="shared" si="491"/>
        <v>447788.96971991821</v>
      </c>
      <c r="N2240" s="7">
        <f>IF(ISNA(VLOOKUP(B2240,'Distribution Data'!$G:$H,2,FALSE)),0,VLOOKUP(B2240,'Distribution Data'!$G:$H,2,FALSE))</f>
        <v>0</v>
      </c>
      <c r="O2240" s="16">
        <f>IF(ISNA(INDEX($C2239:$C$3618,MATCH(TRUE,INDEX($C2239:$C$3618&lt;&gt;$C2239,0),0))), O2239, INDEX($C2239:$C$3618,MATCH(TRUE,INDEX($C2239:$C$3618&lt;&gt;$C2239,0),0)))</f>
        <v>5395198062.4449253</v>
      </c>
      <c r="P2240" s="16">
        <f t="shared" si="495"/>
        <v>5295286987.2144642</v>
      </c>
      <c r="Q2240" s="27">
        <f t="shared" si="487"/>
        <v>78</v>
      </c>
      <c r="R2240" s="7">
        <f t="shared" si="492"/>
        <v>1280911.2209033477</v>
      </c>
      <c r="S2240" s="7">
        <f t="shared" si="484"/>
        <v>633941.58693829703</v>
      </c>
      <c r="T2240" s="5">
        <f>VLOOKUP($B2240,'Benchmark Data'!$A:$B,2,FALSE)</f>
        <v>12.76</v>
      </c>
      <c r="U2240" s="12">
        <f t="shared" si="493"/>
        <v>0</v>
      </c>
      <c r="V2240" s="7">
        <f t="shared" si="494"/>
        <v>3955997688.8646245</v>
      </c>
    </row>
    <row r="2241" spans="1:22" x14ac:dyDescent="0.25">
      <c r="A2241" s="5">
        <f t="shared" si="485"/>
        <v>2010</v>
      </c>
      <c r="B2241" s="6">
        <f t="shared" si="488"/>
        <v>40181</v>
      </c>
      <c r="C2241" s="7">
        <f>MAX(SUMIFS('Filing Data'!$V:$V,'Filing Data'!$D:$D,'Benchmark Value'!$B2241),C2240)</f>
        <v>5295286987.2144642</v>
      </c>
      <c r="D2241" s="7">
        <f>SUMIFS('Filing Data'!$Z:$Z,'Filing Data'!$D:$D,'Benchmark Value'!$B2241)</f>
        <v>0</v>
      </c>
      <c r="E2241" s="16">
        <f t="shared" si="489"/>
        <v>-72700942.449473366</v>
      </c>
      <c r="F2241" s="10">
        <f>SUM(D$11:D2240)</f>
        <v>-305393854.62901664</v>
      </c>
      <c r="G2241" s="10">
        <f t="shared" si="482"/>
        <v>365</v>
      </c>
      <c r="H2241" s="7">
        <f t="shared" si="490"/>
        <v>-199180.6642451325</v>
      </c>
      <c r="I2241" s="16">
        <f>SUMIFS('Filing Data'!$X:$X,'Filing Data'!$D:$D,'Benchmark Value'!$B2241)</f>
        <v>0</v>
      </c>
      <c r="J2241" s="16">
        <f t="shared" si="486"/>
        <v>163442973.94777015</v>
      </c>
      <c r="K2241" s="10">
        <f>SUM(I$11:I2240)</f>
        <v>496030691.23263443</v>
      </c>
      <c r="L2241" s="27">
        <f t="shared" si="483"/>
        <v>365</v>
      </c>
      <c r="M2241" s="7">
        <f t="shared" si="491"/>
        <v>447788.96971991821</v>
      </c>
      <c r="N2241" s="7">
        <f>IF(ISNA(VLOOKUP(B2241,'Distribution Data'!$G:$H,2,FALSE)),0,VLOOKUP(B2241,'Distribution Data'!$G:$H,2,FALSE))</f>
        <v>0</v>
      </c>
      <c r="O2241" s="16">
        <f>IF(ISNA(INDEX($C2240:$C$3618,MATCH(TRUE,INDEX($C2240:$C$3618&lt;&gt;$C2240,0),0))), O2240, INDEX($C2240:$C$3618,MATCH(TRUE,INDEX($C2240:$C$3618&lt;&gt;$C2240,0),0)))</f>
        <v>5395198062.4449253</v>
      </c>
      <c r="P2241" s="16">
        <f t="shared" si="495"/>
        <v>5295286987.2144642</v>
      </c>
      <c r="Q2241" s="27">
        <f t="shared" si="487"/>
        <v>78</v>
      </c>
      <c r="R2241" s="7">
        <f t="shared" si="492"/>
        <v>1280911.2209033477</v>
      </c>
      <c r="S2241" s="7">
        <f t="shared" si="484"/>
        <v>633941.58693829703</v>
      </c>
      <c r="T2241" s="5">
        <f>VLOOKUP($B2241,'Benchmark Data'!$A:$B,2,FALSE)</f>
        <v>12.76</v>
      </c>
      <c r="U2241" s="12">
        <f t="shared" si="493"/>
        <v>0</v>
      </c>
      <c r="V2241" s="7">
        <f t="shared" si="494"/>
        <v>3956631630.4515629</v>
      </c>
    </row>
    <row r="2242" spans="1:22" x14ac:dyDescent="0.25">
      <c r="A2242" s="5">
        <f t="shared" si="485"/>
        <v>2010</v>
      </c>
      <c r="B2242" s="6">
        <f t="shared" si="488"/>
        <v>40182</v>
      </c>
      <c r="C2242" s="7">
        <f>MAX(SUMIFS('Filing Data'!$V:$V,'Filing Data'!$D:$D,'Benchmark Value'!$B2242),C2241)</f>
        <v>5295286987.2144642</v>
      </c>
      <c r="D2242" s="7">
        <f>SUMIFS('Filing Data'!$Z:$Z,'Filing Data'!$D:$D,'Benchmark Value'!$B2242)</f>
        <v>0</v>
      </c>
      <c r="E2242" s="16">
        <f t="shared" si="489"/>
        <v>-72700942.449473366</v>
      </c>
      <c r="F2242" s="10">
        <f>SUM(D$11:D2241)</f>
        <v>-305393854.62901664</v>
      </c>
      <c r="G2242" s="10">
        <f t="shared" si="482"/>
        <v>365</v>
      </c>
      <c r="H2242" s="7">
        <f t="shared" si="490"/>
        <v>-199180.6642451325</v>
      </c>
      <c r="I2242" s="16">
        <f>SUMIFS('Filing Data'!$X:$X,'Filing Data'!$D:$D,'Benchmark Value'!$B2242)</f>
        <v>0</v>
      </c>
      <c r="J2242" s="16">
        <f t="shared" si="486"/>
        <v>163442973.94777015</v>
      </c>
      <c r="K2242" s="10">
        <f>SUM(I$11:I2241)</f>
        <v>496030691.23263443</v>
      </c>
      <c r="L2242" s="27">
        <f t="shared" si="483"/>
        <v>365</v>
      </c>
      <c r="M2242" s="7">
        <f t="shared" si="491"/>
        <v>447788.96971991821</v>
      </c>
      <c r="N2242" s="7">
        <f>IF(ISNA(VLOOKUP(B2242,'Distribution Data'!$G:$H,2,FALSE)),0,VLOOKUP(B2242,'Distribution Data'!$G:$H,2,FALSE))</f>
        <v>0</v>
      </c>
      <c r="O2242" s="16">
        <f>IF(ISNA(INDEX($C2241:$C$3618,MATCH(TRUE,INDEX($C2241:$C$3618&lt;&gt;$C2241,0),0))), O2241, INDEX($C2241:$C$3618,MATCH(TRUE,INDEX($C2241:$C$3618&lt;&gt;$C2241,0),0)))</f>
        <v>5395198062.4449253</v>
      </c>
      <c r="P2242" s="16">
        <f t="shared" si="495"/>
        <v>5295286987.2144642</v>
      </c>
      <c r="Q2242" s="27">
        <f t="shared" si="487"/>
        <v>78</v>
      </c>
      <c r="R2242" s="7">
        <f t="shared" si="492"/>
        <v>1280911.2209033477</v>
      </c>
      <c r="S2242" s="7">
        <f t="shared" si="484"/>
        <v>633941.58693829703</v>
      </c>
      <c r="T2242" s="5">
        <f>VLOOKUP($B2242,'Benchmark Data'!$A:$B,2,FALSE)</f>
        <v>12.69</v>
      </c>
      <c r="U2242" s="12">
        <f t="shared" si="493"/>
        <v>-5.500996190347586E-3</v>
      </c>
      <c r="V2242" s="7">
        <f t="shared" si="494"/>
        <v>3935559912.6237979</v>
      </c>
    </row>
    <row r="2243" spans="1:22" x14ac:dyDescent="0.25">
      <c r="A2243" s="5">
        <f t="shared" si="485"/>
        <v>2010</v>
      </c>
      <c r="B2243" s="6">
        <f t="shared" si="488"/>
        <v>40183</v>
      </c>
      <c r="C2243" s="7">
        <f>MAX(SUMIFS('Filing Data'!$V:$V,'Filing Data'!$D:$D,'Benchmark Value'!$B2243),C2242)</f>
        <v>5295286987.2144642</v>
      </c>
      <c r="D2243" s="7">
        <f>SUMIFS('Filing Data'!$Z:$Z,'Filing Data'!$D:$D,'Benchmark Value'!$B2243)</f>
        <v>0</v>
      </c>
      <c r="E2243" s="16">
        <f t="shared" si="489"/>
        <v>-72700942.449473366</v>
      </c>
      <c r="F2243" s="10">
        <f>SUM(D$11:D2242)</f>
        <v>-305393854.62901664</v>
      </c>
      <c r="G2243" s="10">
        <f t="shared" si="482"/>
        <v>365</v>
      </c>
      <c r="H2243" s="7">
        <f t="shared" si="490"/>
        <v>-199180.6642451325</v>
      </c>
      <c r="I2243" s="16">
        <f>SUMIFS('Filing Data'!$X:$X,'Filing Data'!$D:$D,'Benchmark Value'!$B2243)</f>
        <v>0</v>
      </c>
      <c r="J2243" s="16">
        <f t="shared" si="486"/>
        <v>163442973.94777015</v>
      </c>
      <c r="K2243" s="10">
        <f>SUM(I$11:I2242)</f>
        <v>496030691.23263443</v>
      </c>
      <c r="L2243" s="27">
        <f t="shared" si="483"/>
        <v>365</v>
      </c>
      <c r="M2243" s="7">
        <f t="shared" si="491"/>
        <v>447788.96971991821</v>
      </c>
      <c r="N2243" s="7">
        <f>IF(ISNA(VLOOKUP(B2243,'Distribution Data'!$G:$H,2,FALSE)),0,VLOOKUP(B2243,'Distribution Data'!$G:$H,2,FALSE))</f>
        <v>0</v>
      </c>
      <c r="O2243" s="16">
        <f>IF(ISNA(INDEX($C2242:$C$3618,MATCH(TRUE,INDEX($C2242:$C$3618&lt;&gt;$C2242,0),0))), O2242, INDEX($C2242:$C$3618,MATCH(TRUE,INDEX($C2242:$C$3618&lt;&gt;$C2242,0),0)))</f>
        <v>5395198062.4449253</v>
      </c>
      <c r="P2243" s="16">
        <f t="shared" si="495"/>
        <v>5295286987.2144642</v>
      </c>
      <c r="Q2243" s="27">
        <f t="shared" si="487"/>
        <v>78</v>
      </c>
      <c r="R2243" s="7">
        <f t="shared" si="492"/>
        <v>1280911.2209033477</v>
      </c>
      <c r="S2243" s="7">
        <f t="shared" si="484"/>
        <v>633941.58693829703</v>
      </c>
      <c r="T2243" s="5">
        <f>VLOOKUP($B2243,'Benchmark Data'!$A:$B,2,FALSE)</f>
        <v>12.72</v>
      </c>
      <c r="U2243" s="12">
        <f t="shared" si="493"/>
        <v>2.361276185679907E-3</v>
      </c>
      <c r="V2243" s="7">
        <f t="shared" si="494"/>
        <v>3945497778.3540554</v>
      </c>
    </row>
    <row r="2244" spans="1:22" x14ac:dyDescent="0.25">
      <c r="A2244" s="5">
        <f t="shared" si="485"/>
        <v>2010</v>
      </c>
      <c r="B2244" s="6">
        <f t="shared" si="488"/>
        <v>40184</v>
      </c>
      <c r="C2244" s="7">
        <f>MAX(SUMIFS('Filing Data'!$V:$V,'Filing Data'!$D:$D,'Benchmark Value'!$B2244),C2243)</f>
        <v>5295286987.2144642</v>
      </c>
      <c r="D2244" s="7">
        <f>SUMIFS('Filing Data'!$Z:$Z,'Filing Data'!$D:$D,'Benchmark Value'!$B2244)</f>
        <v>0</v>
      </c>
      <c r="E2244" s="16">
        <f t="shared" si="489"/>
        <v>-72700942.449473366</v>
      </c>
      <c r="F2244" s="10">
        <f>SUM(D$11:D2243)</f>
        <v>-305393854.62901664</v>
      </c>
      <c r="G2244" s="10">
        <f t="shared" si="482"/>
        <v>365</v>
      </c>
      <c r="H2244" s="7">
        <f t="shared" si="490"/>
        <v>-199180.6642451325</v>
      </c>
      <c r="I2244" s="16">
        <f>SUMIFS('Filing Data'!$X:$X,'Filing Data'!$D:$D,'Benchmark Value'!$B2244)</f>
        <v>0</v>
      </c>
      <c r="J2244" s="16">
        <f t="shared" si="486"/>
        <v>163442973.94777015</v>
      </c>
      <c r="K2244" s="10">
        <f>SUM(I$11:I2243)</f>
        <v>496030691.23263443</v>
      </c>
      <c r="L2244" s="27">
        <f t="shared" si="483"/>
        <v>365</v>
      </c>
      <c r="M2244" s="7">
        <f t="shared" si="491"/>
        <v>447788.96971991821</v>
      </c>
      <c r="N2244" s="7">
        <f>IF(ISNA(VLOOKUP(B2244,'Distribution Data'!$G:$H,2,FALSE)),0,VLOOKUP(B2244,'Distribution Data'!$G:$H,2,FALSE))</f>
        <v>0</v>
      </c>
      <c r="O2244" s="16">
        <f>IF(ISNA(INDEX($C2243:$C$3618,MATCH(TRUE,INDEX($C2243:$C$3618&lt;&gt;$C2243,0),0))), O2243, INDEX($C2243:$C$3618,MATCH(TRUE,INDEX($C2243:$C$3618&lt;&gt;$C2243,0),0)))</f>
        <v>5395198062.4449253</v>
      </c>
      <c r="P2244" s="16">
        <f t="shared" si="495"/>
        <v>5295286987.2144642</v>
      </c>
      <c r="Q2244" s="27">
        <f t="shared" si="487"/>
        <v>78</v>
      </c>
      <c r="R2244" s="7">
        <f t="shared" si="492"/>
        <v>1280911.2209033477</v>
      </c>
      <c r="S2244" s="7">
        <f t="shared" si="484"/>
        <v>633941.58693829703</v>
      </c>
      <c r="T2244" s="5">
        <f>VLOOKUP($B2244,'Benchmark Data'!$A:$B,2,FALSE)</f>
        <v>12.69</v>
      </c>
      <c r="U2244" s="12">
        <f t="shared" si="493"/>
        <v>-2.3612761856799313E-3</v>
      </c>
      <c r="V2244" s="7">
        <f t="shared" si="494"/>
        <v>3936826300.6524224</v>
      </c>
    </row>
    <row r="2245" spans="1:22" x14ac:dyDescent="0.25">
      <c r="A2245" s="5">
        <f t="shared" si="485"/>
        <v>2010</v>
      </c>
      <c r="B2245" s="6">
        <f t="shared" si="488"/>
        <v>40185</v>
      </c>
      <c r="C2245" s="7">
        <f>MAX(SUMIFS('Filing Data'!$V:$V,'Filing Data'!$D:$D,'Benchmark Value'!$B2245),C2244)</f>
        <v>5295286987.2144642</v>
      </c>
      <c r="D2245" s="7">
        <f>SUMIFS('Filing Data'!$Z:$Z,'Filing Data'!$D:$D,'Benchmark Value'!$B2245)</f>
        <v>0</v>
      </c>
      <c r="E2245" s="16">
        <f t="shared" si="489"/>
        <v>-72700942.449473366</v>
      </c>
      <c r="F2245" s="10">
        <f>SUM(D$11:D2244)</f>
        <v>-305393854.62901664</v>
      </c>
      <c r="G2245" s="10">
        <f t="shared" si="482"/>
        <v>365</v>
      </c>
      <c r="H2245" s="7">
        <f t="shared" si="490"/>
        <v>-199180.6642451325</v>
      </c>
      <c r="I2245" s="16">
        <f>SUMIFS('Filing Data'!$X:$X,'Filing Data'!$D:$D,'Benchmark Value'!$B2245)</f>
        <v>0</v>
      </c>
      <c r="J2245" s="16">
        <f t="shared" si="486"/>
        <v>163442973.94777015</v>
      </c>
      <c r="K2245" s="10">
        <f>SUM(I$11:I2244)</f>
        <v>496030691.23263443</v>
      </c>
      <c r="L2245" s="27">
        <f t="shared" si="483"/>
        <v>365</v>
      </c>
      <c r="M2245" s="7">
        <f t="shared" si="491"/>
        <v>447788.96971991821</v>
      </c>
      <c r="N2245" s="7">
        <f>IF(ISNA(VLOOKUP(B2245,'Distribution Data'!$G:$H,2,FALSE)),0,VLOOKUP(B2245,'Distribution Data'!$G:$H,2,FALSE))</f>
        <v>0</v>
      </c>
      <c r="O2245" s="16">
        <f>IF(ISNA(INDEX($C2244:$C$3618,MATCH(TRUE,INDEX($C2244:$C$3618&lt;&gt;$C2244,0),0))), O2244, INDEX($C2244:$C$3618,MATCH(TRUE,INDEX($C2244:$C$3618&lt;&gt;$C2244,0),0)))</f>
        <v>5395198062.4449253</v>
      </c>
      <c r="P2245" s="16">
        <f t="shared" si="495"/>
        <v>5295286987.2144642</v>
      </c>
      <c r="Q2245" s="27">
        <f t="shared" si="487"/>
        <v>78</v>
      </c>
      <c r="R2245" s="7">
        <f t="shared" si="492"/>
        <v>1280911.2209033477</v>
      </c>
      <c r="S2245" s="7">
        <f t="shared" si="484"/>
        <v>633941.58693829703</v>
      </c>
      <c r="T2245" s="5">
        <f>VLOOKUP($B2245,'Benchmark Data'!$A:$B,2,FALSE)</f>
        <v>12.84</v>
      </c>
      <c r="U2245" s="12">
        <f t="shared" si="493"/>
        <v>1.175101653551895E-2</v>
      </c>
      <c r="V2245" s="7">
        <f t="shared" si="494"/>
        <v>3983994832.0815887</v>
      </c>
    </row>
    <row r="2246" spans="1:22" x14ac:dyDescent="0.25">
      <c r="A2246" s="5">
        <f t="shared" si="485"/>
        <v>2010</v>
      </c>
      <c r="B2246" s="6">
        <f t="shared" si="488"/>
        <v>40186</v>
      </c>
      <c r="C2246" s="7">
        <f>MAX(SUMIFS('Filing Data'!$V:$V,'Filing Data'!$D:$D,'Benchmark Value'!$B2246),C2245)</f>
        <v>5295286987.2144642</v>
      </c>
      <c r="D2246" s="7">
        <f>SUMIFS('Filing Data'!$Z:$Z,'Filing Data'!$D:$D,'Benchmark Value'!$B2246)</f>
        <v>0</v>
      </c>
      <c r="E2246" s="16">
        <f t="shared" si="489"/>
        <v>-72700942.449473366</v>
      </c>
      <c r="F2246" s="10">
        <f>SUM(D$11:D2245)</f>
        <v>-305393854.62901664</v>
      </c>
      <c r="G2246" s="10">
        <f t="shared" si="482"/>
        <v>365</v>
      </c>
      <c r="H2246" s="7">
        <f t="shared" si="490"/>
        <v>-199180.6642451325</v>
      </c>
      <c r="I2246" s="16">
        <f>SUMIFS('Filing Data'!$X:$X,'Filing Data'!$D:$D,'Benchmark Value'!$B2246)</f>
        <v>0</v>
      </c>
      <c r="J2246" s="16">
        <f t="shared" si="486"/>
        <v>163442973.94777015</v>
      </c>
      <c r="K2246" s="10">
        <f>SUM(I$11:I2245)</f>
        <v>496030691.23263443</v>
      </c>
      <c r="L2246" s="27">
        <f t="shared" si="483"/>
        <v>365</v>
      </c>
      <c r="M2246" s="7">
        <f t="shared" si="491"/>
        <v>447788.96971991821</v>
      </c>
      <c r="N2246" s="7">
        <f>IF(ISNA(VLOOKUP(B2246,'Distribution Data'!$G:$H,2,FALSE)),0,VLOOKUP(B2246,'Distribution Data'!$G:$H,2,FALSE))</f>
        <v>0</v>
      </c>
      <c r="O2246" s="16">
        <f>IF(ISNA(INDEX($C2245:$C$3618,MATCH(TRUE,INDEX($C2245:$C$3618&lt;&gt;$C2245,0),0))), O2245, INDEX($C2245:$C$3618,MATCH(TRUE,INDEX($C2245:$C$3618&lt;&gt;$C2245,0),0)))</f>
        <v>5395198062.4449253</v>
      </c>
      <c r="P2246" s="16">
        <f t="shared" si="495"/>
        <v>5295286987.2144642</v>
      </c>
      <c r="Q2246" s="27">
        <f t="shared" si="487"/>
        <v>78</v>
      </c>
      <c r="R2246" s="7">
        <f t="shared" si="492"/>
        <v>1280911.2209033477</v>
      </c>
      <c r="S2246" s="7">
        <f t="shared" si="484"/>
        <v>633941.58693829703</v>
      </c>
      <c r="T2246" s="5">
        <f>VLOOKUP($B2246,'Benchmark Data'!$A:$B,2,FALSE)</f>
        <v>12.72</v>
      </c>
      <c r="U2246" s="12">
        <f t="shared" si="493"/>
        <v>-9.3897403498389188E-3</v>
      </c>
      <c r="V2246" s="7">
        <f t="shared" si="494"/>
        <v>3947395177.1070175</v>
      </c>
    </row>
    <row r="2247" spans="1:22" x14ac:dyDescent="0.25">
      <c r="A2247" s="5">
        <f t="shared" si="485"/>
        <v>2010</v>
      </c>
      <c r="B2247" s="6">
        <f t="shared" si="488"/>
        <v>40187</v>
      </c>
      <c r="C2247" s="7">
        <f>MAX(SUMIFS('Filing Data'!$V:$V,'Filing Data'!$D:$D,'Benchmark Value'!$B2247),C2246)</f>
        <v>5295286987.2144642</v>
      </c>
      <c r="D2247" s="7">
        <f>SUMIFS('Filing Data'!$Z:$Z,'Filing Data'!$D:$D,'Benchmark Value'!$B2247)</f>
        <v>0</v>
      </c>
      <c r="E2247" s="16">
        <f t="shared" si="489"/>
        <v>-72700942.449473366</v>
      </c>
      <c r="F2247" s="10">
        <f>SUM(D$11:D2246)</f>
        <v>-305393854.62901664</v>
      </c>
      <c r="G2247" s="10">
        <f t="shared" si="482"/>
        <v>365</v>
      </c>
      <c r="H2247" s="7">
        <f t="shared" si="490"/>
        <v>-199180.6642451325</v>
      </c>
      <c r="I2247" s="16">
        <f>SUMIFS('Filing Data'!$X:$X,'Filing Data'!$D:$D,'Benchmark Value'!$B2247)</f>
        <v>0</v>
      </c>
      <c r="J2247" s="16">
        <f t="shared" si="486"/>
        <v>163442973.94777015</v>
      </c>
      <c r="K2247" s="10">
        <f>SUM(I$11:I2246)</f>
        <v>496030691.23263443</v>
      </c>
      <c r="L2247" s="27">
        <f t="shared" si="483"/>
        <v>365</v>
      </c>
      <c r="M2247" s="7">
        <f t="shared" si="491"/>
        <v>447788.96971991821</v>
      </c>
      <c r="N2247" s="7">
        <f>IF(ISNA(VLOOKUP(B2247,'Distribution Data'!$G:$H,2,FALSE)),0,VLOOKUP(B2247,'Distribution Data'!$G:$H,2,FALSE))</f>
        <v>0</v>
      </c>
      <c r="O2247" s="16">
        <f>IF(ISNA(INDEX($C2246:$C$3618,MATCH(TRUE,INDEX($C2246:$C$3618&lt;&gt;$C2246,0),0))), O2246, INDEX($C2246:$C$3618,MATCH(TRUE,INDEX($C2246:$C$3618&lt;&gt;$C2246,0),0)))</f>
        <v>5395198062.4449253</v>
      </c>
      <c r="P2247" s="16">
        <f t="shared" si="495"/>
        <v>5295286987.2144642</v>
      </c>
      <c r="Q2247" s="27">
        <f t="shared" si="487"/>
        <v>78</v>
      </c>
      <c r="R2247" s="7">
        <f t="shared" si="492"/>
        <v>1280911.2209033477</v>
      </c>
      <c r="S2247" s="7">
        <f t="shared" si="484"/>
        <v>633941.58693829703</v>
      </c>
      <c r="T2247" s="5">
        <f>VLOOKUP($B2247,'Benchmark Data'!$A:$B,2,FALSE)</f>
        <v>12.72</v>
      </c>
      <c r="U2247" s="12">
        <f t="shared" si="493"/>
        <v>0</v>
      </c>
      <c r="V2247" s="7">
        <f t="shared" si="494"/>
        <v>3948029118.6939559</v>
      </c>
    </row>
    <row r="2248" spans="1:22" x14ac:dyDescent="0.25">
      <c r="A2248" s="5">
        <f t="shared" si="485"/>
        <v>2010</v>
      </c>
      <c r="B2248" s="6">
        <f t="shared" si="488"/>
        <v>40188</v>
      </c>
      <c r="C2248" s="7">
        <f>MAX(SUMIFS('Filing Data'!$V:$V,'Filing Data'!$D:$D,'Benchmark Value'!$B2248),C2247)</f>
        <v>5295286987.2144642</v>
      </c>
      <c r="D2248" s="7">
        <f>SUMIFS('Filing Data'!$Z:$Z,'Filing Data'!$D:$D,'Benchmark Value'!$B2248)</f>
        <v>0</v>
      </c>
      <c r="E2248" s="16">
        <f t="shared" si="489"/>
        <v>-72700942.449473366</v>
      </c>
      <c r="F2248" s="10">
        <f>SUM(D$11:D2247)</f>
        <v>-305393854.62901664</v>
      </c>
      <c r="G2248" s="10">
        <f t="shared" si="482"/>
        <v>365</v>
      </c>
      <c r="H2248" s="7">
        <f t="shared" si="490"/>
        <v>-199180.6642451325</v>
      </c>
      <c r="I2248" s="16">
        <f>SUMIFS('Filing Data'!$X:$X,'Filing Data'!$D:$D,'Benchmark Value'!$B2248)</f>
        <v>0</v>
      </c>
      <c r="J2248" s="16">
        <f t="shared" si="486"/>
        <v>163442973.94777015</v>
      </c>
      <c r="K2248" s="10">
        <f>SUM(I$11:I2247)</f>
        <v>496030691.23263443</v>
      </c>
      <c r="L2248" s="27">
        <f t="shared" si="483"/>
        <v>365</v>
      </c>
      <c r="M2248" s="7">
        <f t="shared" si="491"/>
        <v>447788.96971991821</v>
      </c>
      <c r="N2248" s="7">
        <f>IF(ISNA(VLOOKUP(B2248,'Distribution Data'!$G:$H,2,FALSE)),0,VLOOKUP(B2248,'Distribution Data'!$G:$H,2,FALSE))</f>
        <v>0</v>
      </c>
      <c r="O2248" s="16">
        <f>IF(ISNA(INDEX($C2247:$C$3618,MATCH(TRUE,INDEX($C2247:$C$3618&lt;&gt;$C2247,0),0))), O2247, INDEX($C2247:$C$3618,MATCH(TRUE,INDEX($C2247:$C$3618&lt;&gt;$C2247,0),0)))</f>
        <v>5395198062.4449253</v>
      </c>
      <c r="P2248" s="16">
        <f t="shared" si="495"/>
        <v>5295286987.2144642</v>
      </c>
      <c r="Q2248" s="27">
        <f t="shared" si="487"/>
        <v>78</v>
      </c>
      <c r="R2248" s="7">
        <f t="shared" si="492"/>
        <v>1280911.2209033477</v>
      </c>
      <c r="S2248" s="7">
        <f t="shared" si="484"/>
        <v>633941.58693829703</v>
      </c>
      <c r="T2248" s="5">
        <f>VLOOKUP($B2248,'Benchmark Data'!$A:$B,2,FALSE)</f>
        <v>12.72</v>
      </c>
      <c r="U2248" s="12">
        <f t="shared" si="493"/>
        <v>0</v>
      </c>
      <c r="V2248" s="7">
        <f t="shared" si="494"/>
        <v>3948663060.2808943</v>
      </c>
    </row>
    <row r="2249" spans="1:22" x14ac:dyDescent="0.25">
      <c r="A2249" s="5">
        <f t="shared" si="485"/>
        <v>2010</v>
      </c>
      <c r="B2249" s="6">
        <f t="shared" si="488"/>
        <v>40189</v>
      </c>
      <c r="C2249" s="7">
        <f>MAX(SUMIFS('Filing Data'!$V:$V,'Filing Data'!$D:$D,'Benchmark Value'!$B2249),C2248)</f>
        <v>5295286987.2144642</v>
      </c>
      <c r="D2249" s="7">
        <f>SUMIFS('Filing Data'!$Z:$Z,'Filing Data'!$D:$D,'Benchmark Value'!$B2249)</f>
        <v>0</v>
      </c>
      <c r="E2249" s="16">
        <f t="shared" si="489"/>
        <v>-72700942.449473366</v>
      </c>
      <c r="F2249" s="10">
        <f>SUM(D$11:D2248)</f>
        <v>-305393854.62901664</v>
      </c>
      <c r="G2249" s="10">
        <f t="shared" si="482"/>
        <v>365</v>
      </c>
      <c r="H2249" s="7">
        <f t="shared" si="490"/>
        <v>-199180.6642451325</v>
      </c>
      <c r="I2249" s="16">
        <f>SUMIFS('Filing Data'!$X:$X,'Filing Data'!$D:$D,'Benchmark Value'!$B2249)</f>
        <v>0</v>
      </c>
      <c r="J2249" s="16">
        <f t="shared" si="486"/>
        <v>163442973.94777015</v>
      </c>
      <c r="K2249" s="10">
        <f>SUM(I$11:I2248)</f>
        <v>496030691.23263443</v>
      </c>
      <c r="L2249" s="27">
        <f t="shared" si="483"/>
        <v>365</v>
      </c>
      <c r="M2249" s="7">
        <f t="shared" si="491"/>
        <v>447788.96971991821</v>
      </c>
      <c r="N2249" s="7">
        <f>IF(ISNA(VLOOKUP(B2249,'Distribution Data'!$G:$H,2,FALSE)),0,VLOOKUP(B2249,'Distribution Data'!$G:$H,2,FALSE))</f>
        <v>0</v>
      </c>
      <c r="O2249" s="16">
        <f>IF(ISNA(INDEX($C2248:$C$3618,MATCH(TRUE,INDEX($C2248:$C$3618&lt;&gt;$C2248,0),0))), O2248, INDEX($C2248:$C$3618,MATCH(TRUE,INDEX($C2248:$C$3618&lt;&gt;$C2248,0),0)))</f>
        <v>5395198062.4449253</v>
      </c>
      <c r="P2249" s="16">
        <f t="shared" si="495"/>
        <v>5295286987.2144642</v>
      </c>
      <c r="Q2249" s="27">
        <f t="shared" si="487"/>
        <v>78</v>
      </c>
      <c r="R2249" s="7">
        <f t="shared" si="492"/>
        <v>1280911.2209033477</v>
      </c>
      <c r="S2249" s="7">
        <f t="shared" si="484"/>
        <v>633941.58693829703</v>
      </c>
      <c r="T2249" s="5">
        <f>VLOOKUP($B2249,'Benchmark Data'!$A:$B,2,FALSE)</f>
        <v>12.8</v>
      </c>
      <c r="U2249" s="12">
        <f t="shared" si="493"/>
        <v>6.269613013595395E-3</v>
      </c>
      <c r="V2249" s="7">
        <f t="shared" si="494"/>
        <v>3974131360.737524</v>
      </c>
    </row>
    <row r="2250" spans="1:22" x14ac:dyDescent="0.25">
      <c r="A2250" s="5">
        <f t="shared" si="485"/>
        <v>2010</v>
      </c>
      <c r="B2250" s="6">
        <f t="shared" si="488"/>
        <v>40190</v>
      </c>
      <c r="C2250" s="7">
        <f>MAX(SUMIFS('Filing Data'!$V:$V,'Filing Data'!$D:$D,'Benchmark Value'!$B2250),C2249)</f>
        <v>5295286987.2144642</v>
      </c>
      <c r="D2250" s="7">
        <f>SUMIFS('Filing Data'!$Z:$Z,'Filing Data'!$D:$D,'Benchmark Value'!$B2250)</f>
        <v>0</v>
      </c>
      <c r="E2250" s="16">
        <f t="shared" si="489"/>
        <v>-72700942.449473366</v>
      </c>
      <c r="F2250" s="10">
        <f>SUM(D$11:D2249)</f>
        <v>-305393854.62901664</v>
      </c>
      <c r="G2250" s="10">
        <f t="shared" si="482"/>
        <v>365</v>
      </c>
      <c r="H2250" s="7">
        <f t="shared" si="490"/>
        <v>-199180.6642451325</v>
      </c>
      <c r="I2250" s="16">
        <f>SUMIFS('Filing Data'!$X:$X,'Filing Data'!$D:$D,'Benchmark Value'!$B2250)</f>
        <v>0</v>
      </c>
      <c r="J2250" s="16">
        <f t="shared" si="486"/>
        <v>163442973.94777015</v>
      </c>
      <c r="K2250" s="10">
        <f>SUM(I$11:I2249)</f>
        <v>496030691.23263443</v>
      </c>
      <c r="L2250" s="27">
        <f t="shared" si="483"/>
        <v>365</v>
      </c>
      <c r="M2250" s="7">
        <f t="shared" si="491"/>
        <v>447788.96971991821</v>
      </c>
      <c r="N2250" s="7">
        <f>IF(ISNA(VLOOKUP(B2250,'Distribution Data'!$G:$H,2,FALSE)),0,VLOOKUP(B2250,'Distribution Data'!$G:$H,2,FALSE))</f>
        <v>0</v>
      </c>
      <c r="O2250" s="16">
        <f>IF(ISNA(INDEX($C2249:$C$3618,MATCH(TRUE,INDEX($C2249:$C$3618&lt;&gt;$C2249,0),0))), O2249, INDEX($C2249:$C$3618,MATCH(TRUE,INDEX($C2249:$C$3618&lt;&gt;$C2249,0),0)))</f>
        <v>5395198062.4449253</v>
      </c>
      <c r="P2250" s="16">
        <f t="shared" si="495"/>
        <v>5295286987.2144642</v>
      </c>
      <c r="Q2250" s="27">
        <f t="shared" si="487"/>
        <v>78</v>
      </c>
      <c r="R2250" s="7">
        <f t="shared" si="492"/>
        <v>1280911.2209033477</v>
      </c>
      <c r="S2250" s="7">
        <f t="shared" si="484"/>
        <v>633941.58693829703</v>
      </c>
      <c r="T2250" s="5">
        <f>VLOOKUP($B2250,'Benchmark Data'!$A:$B,2,FALSE)</f>
        <v>12.59</v>
      </c>
      <c r="U2250" s="12">
        <f t="shared" si="493"/>
        <v>-1.654232286931575E-2</v>
      </c>
      <c r="V2250" s="7">
        <f t="shared" si="494"/>
        <v>3909564709.6873622</v>
      </c>
    </row>
    <row r="2251" spans="1:22" x14ac:dyDescent="0.25">
      <c r="A2251" s="5">
        <f t="shared" si="485"/>
        <v>2010</v>
      </c>
      <c r="B2251" s="6">
        <f t="shared" si="488"/>
        <v>40191</v>
      </c>
      <c r="C2251" s="7">
        <f>MAX(SUMIFS('Filing Data'!$V:$V,'Filing Data'!$D:$D,'Benchmark Value'!$B2251),C2250)</f>
        <v>5295286987.2144642</v>
      </c>
      <c r="D2251" s="7">
        <f>SUMIFS('Filing Data'!$Z:$Z,'Filing Data'!$D:$D,'Benchmark Value'!$B2251)</f>
        <v>0</v>
      </c>
      <c r="E2251" s="16">
        <f t="shared" si="489"/>
        <v>-72700942.449473366</v>
      </c>
      <c r="F2251" s="10">
        <f>SUM(D$11:D2250)</f>
        <v>-305393854.62901664</v>
      </c>
      <c r="G2251" s="10">
        <f t="shared" ref="G2251:G2314" si="496">COUNTIFS(F$11:F$3618,F2251,A$11:A$3618,YEAR(B2251))</f>
        <v>365</v>
      </c>
      <c r="H2251" s="7">
        <f t="shared" si="490"/>
        <v>-199180.6642451325</v>
      </c>
      <c r="I2251" s="16">
        <f>SUMIFS('Filing Data'!$X:$X,'Filing Data'!$D:$D,'Benchmark Value'!$B2251)</f>
        <v>0</v>
      </c>
      <c r="J2251" s="16">
        <f t="shared" si="486"/>
        <v>163442973.94777015</v>
      </c>
      <c r="K2251" s="10">
        <f>SUM(I$11:I2250)</f>
        <v>496030691.23263443</v>
      </c>
      <c r="L2251" s="27">
        <f t="shared" ref="L2251:L2314" si="497">COUNTIFS(K$11:K$3618,K2251,A$11:A$3618,YEAR(B2251))</f>
        <v>365</v>
      </c>
      <c r="M2251" s="7">
        <f t="shared" si="491"/>
        <v>447788.96971991821</v>
      </c>
      <c r="N2251" s="7">
        <f>IF(ISNA(VLOOKUP(B2251,'Distribution Data'!$G:$H,2,FALSE)),0,VLOOKUP(B2251,'Distribution Data'!$G:$H,2,FALSE))</f>
        <v>0</v>
      </c>
      <c r="O2251" s="16">
        <f>IF(ISNA(INDEX($C2250:$C$3618,MATCH(TRUE,INDEX($C2250:$C$3618&lt;&gt;$C2250,0),0))), O2250, INDEX($C2250:$C$3618,MATCH(TRUE,INDEX($C2250:$C$3618&lt;&gt;$C2250,0),0)))</f>
        <v>5395198062.4449253</v>
      </c>
      <c r="P2251" s="16">
        <f t="shared" si="495"/>
        <v>5295286987.2144642</v>
      </c>
      <c r="Q2251" s="27">
        <f t="shared" si="487"/>
        <v>78</v>
      </c>
      <c r="R2251" s="7">
        <f t="shared" si="492"/>
        <v>1280911.2209033477</v>
      </c>
      <c r="S2251" s="7">
        <f t="shared" ref="S2251:S2314" si="498">IF(AND($E$3&lt;&gt;"Y",$E$4&lt;&gt;"Y"),R2251-N2251+H2251, IF(AND($E$3="Y",$E$4="Y"), R2251-N2251-M2251, IF($E$4="Y", R2251-N2251-M2251+H2251, IF($E$3="Y", R2251-N2251, R2251-N2251))))</f>
        <v>633941.58693829703</v>
      </c>
      <c r="T2251" s="5">
        <f>VLOOKUP($B2251,'Benchmark Data'!$A:$B,2,FALSE)</f>
        <v>12.85</v>
      </c>
      <c r="U2251" s="12">
        <f t="shared" si="493"/>
        <v>2.0440963284973024E-2</v>
      </c>
      <c r="V2251" s="7">
        <f t="shared" si="494"/>
        <v>3990936286.2638726</v>
      </c>
    </row>
    <row r="2252" spans="1:22" x14ac:dyDescent="0.25">
      <c r="A2252" s="5">
        <f t="shared" ref="A2252:A2315" si="499">YEAR(B2252)</f>
        <v>2010</v>
      </c>
      <c r="B2252" s="6">
        <f t="shared" si="488"/>
        <v>40192</v>
      </c>
      <c r="C2252" s="7">
        <f>MAX(SUMIFS('Filing Data'!$V:$V,'Filing Data'!$D:$D,'Benchmark Value'!$B2252),C2251)</f>
        <v>5295286987.2144642</v>
      </c>
      <c r="D2252" s="7">
        <f>SUMIFS('Filing Data'!$Z:$Z,'Filing Data'!$D:$D,'Benchmark Value'!$B2252)</f>
        <v>0</v>
      </c>
      <c r="E2252" s="16">
        <f t="shared" si="489"/>
        <v>-72700942.449473366</v>
      </c>
      <c r="F2252" s="10">
        <f>SUM(D$11:D2251)</f>
        <v>-305393854.62901664</v>
      </c>
      <c r="G2252" s="10">
        <f t="shared" si="496"/>
        <v>365</v>
      </c>
      <c r="H2252" s="7">
        <f t="shared" si="490"/>
        <v>-199180.6642451325</v>
      </c>
      <c r="I2252" s="16">
        <f>SUMIFS('Filing Data'!$X:$X,'Filing Data'!$D:$D,'Benchmark Value'!$B2252)</f>
        <v>0</v>
      </c>
      <c r="J2252" s="16">
        <f t="shared" ref="J2252:J2315" si="500">IF(I2252&lt;&gt;0,J2251,IF(ISNA(INDEX($I2252:$I2616,MATCH(TRUE,INDEX($I2252:$I2616&lt;&gt;$I2252,0),0))),0,INDEX($I2252:$I2616,MATCH(TRUE,INDEX($I2252:$I2616&lt;&gt;$I2252,0),0))))</f>
        <v>163442973.94777015</v>
      </c>
      <c r="K2252" s="10">
        <f>SUM(I$11:I2251)</f>
        <v>496030691.23263443</v>
      </c>
      <c r="L2252" s="27">
        <f t="shared" si="497"/>
        <v>365</v>
      </c>
      <c r="M2252" s="7">
        <f t="shared" si="491"/>
        <v>447788.96971991821</v>
      </c>
      <c r="N2252" s="7">
        <f>IF(ISNA(VLOOKUP(B2252,'Distribution Data'!$G:$H,2,FALSE)),0,VLOOKUP(B2252,'Distribution Data'!$G:$H,2,FALSE))</f>
        <v>0</v>
      </c>
      <c r="O2252" s="16">
        <f>IF(ISNA(INDEX($C2251:$C$3618,MATCH(TRUE,INDEX($C2251:$C$3618&lt;&gt;$C2251,0),0))), O2251, INDEX($C2251:$C$3618,MATCH(TRUE,INDEX($C2251:$C$3618&lt;&gt;$C2251,0),0)))</f>
        <v>5395198062.4449253</v>
      </c>
      <c r="P2252" s="16">
        <f t="shared" si="495"/>
        <v>5295286987.2144642</v>
      </c>
      <c r="Q2252" s="27">
        <f t="shared" ref="Q2252:Q2315" si="501">MATCH($O2252,$C$11:$C$3618,0)-MATCH($C2251,$C$11:$C$3618,0)</f>
        <v>78</v>
      </c>
      <c r="R2252" s="7">
        <f t="shared" si="492"/>
        <v>1280911.2209033477</v>
      </c>
      <c r="S2252" s="7">
        <f t="shared" si="498"/>
        <v>633941.58693829703</v>
      </c>
      <c r="T2252" s="5">
        <f>VLOOKUP($B2252,'Benchmark Data'!$A:$B,2,FALSE)</f>
        <v>12.82</v>
      </c>
      <c r="U2252" s="12">
        <f t="shared" si="493"/>
        <v>-2.3373598487048154E-3</v>
      </c>
      <c r="V2252" s="7">
        <f t="shared" si="494"/>
        <v>3982252866.8712068</v>
      </c>
    </row>
    <row r="2253" spans="1:22" x14ac:dyDescent="0.25">
      <c r="A2253" s="5">
        <f t="shared" si="499"/>
        <v>2010</v>
      </c>
      <c r="B2253" s="6">
        <f t="shared" ref="B2253:B2316" si="502">B2252+1</f>
        <v>40193</v>
      </c>
      <c r="C2253" s="7">
        <f>MAX(SUMIFS('Filing Data'!$V:$V,'Filing Data'!$D:$D,'Benchmark Value'!$B2253),C2252)</f>
        <v>5295286987.2144642</v>
      </c>
      <c r="D2253" s="7">
        <f>SUMIFS('Filing Data'!$Z:$Z,'Filing Data'!$D:$D,'Benchmark Value'!$B2253)</f>
        <v>0</v>
      </c>
      <c r="E2253" s="16">
        <f t="shared" ref="E2253:E2316" si="503">IF(D2253&lt;&gt;0,E2252,IF(ISNA(INDEX($D2253:$D2617,MATCH(TRUE,INDEX($D2253:$D2617&lt;&gt;$D2253,0),0))),0,INDEX($D2253:$D2617,MATCH(TRUE,INDEX($D2253:$D2617&lt;&gt;$D2253,0),0))))</f>
        <v>-72700942.449473366</v>
      </c>
      <c r="F2253" s="10">
        <f>SUM(D$11:D2252)</f>
        <v>-305393854.62901664</v>
      </c>
      <c r="G2253" s="10">
        <f t="shared" si="496"/>
        <v>365</v>
      </c>
      <c r="H2253" s="7">
        <f t="shared" ref="H2253:H2316" si="504">E2253/G2253</f>
        <v>-199180.6642451325</v>
      </c>
      <c r="I2253" s="16">
        <f>SUMIFS('Filing Data'!$X:$X,'Filing Data'!$D:$D,'Benchmark Value'!$B2253)</f>
        <v>0</v>
      </c>
      <c r="J2253" s="16">
        <f t="shared" si="500"/>
        <v>163442973.94777015</v>
      </c>
      <c r="K2253" s="10">
        <f>SUM(I$11:I2252)</f>
        <v>496030691.23263443</v>
      </c>
      <c r="L2253" s="27">
        <f t="shared" si="497"/>
        <v>365</v>
      </c>
      <c r="M2253" s="7">
        <f t="shared" ref="M2253:M2316" si="505">J2253/L2253</f>
        <v>447788.96971991821</v>
      </c>
      <c r="N2253" s="7">
        <f>IF(ISNA(VLOOKUP(B2253,'Distribution Data'!$G:$H,2,FALSE)),0,VLOOKUP(B2253,'Distribution Data'!$G:$H,2,FALSE))</f>
        <v>0</v>
      </c>
      <c r="O2253" s="16">
        <f>IF(ISNA(INDEX($C2252:$C$3618,MATCH(TRUE,INDEX($C2252:$C$3618&lt;&gt;$C2252,0),0))), O2252, INDEX($C2252:$C$3618,MATCH(TRUE,INDEX($C2252:$C$3618&lt;&gt;$C2252,0),0)))</f>
        <v>5395198062.4449253</v>
      </c>
      <c r="P2253" s="16">
        <f t="shared" si="495"/>
        <v>5295286987.2144642</v>
      </c>
      <c r="Q2253" s="27">
        <f t="shared" si="501"/>
        <v>78</v>
      </c>
      <c r="R2253" s="7">
        <f t="shared" ref="R2253:R2316" si="506">IF(Q2253=0, 0, (O2253-P2253)/Q2253)</f>
        <v>1280911.2209033477</v>
      </c>
      <c r="S2253" s="7">
        <f t="shared" si="498"/>
        <v>633941.58693829703</v>
      </c>
      <c r="T2253" s="5">
        <f>VLOOKUP($B2253,'Benchmark Data'!$A:$B,2,FALSE)</f>
        <v>12.72</v>
      </c>
      <c r="U2253" s="12">
        <f t="shared" ref="U2253:U2316" si="507">LN(T2253/T2252)</f>
        <v>-7.8308935805478323E-3</v>
      </c>
      <c r="V2253" s="7">
        <f t="shared" ref="V2253:V2316" si="508">V2252*EXP($U2253)+$S2253</f>
        <v>3951823993.5839548</v>
      </c>
    </row>
    <row r="2254" spans="1:22" x14ac:dyDescent="0.25">
      <c r="A2254" s="5">
        <f t="shared" si="499"/>
        <v>2010</v>
      </c>
      <c r="B2254" s="6">
        <f t="shared" si="502"/>
        <v>40194</v>
      </c>
      <c r="C2254" s="7">
        <f>MAX(SUMIFS('Filing Data'!$V:$V,'Filing Data'!$D:$D,'Benchmark Value'!$B2254),C2253)</f>
        <v>5295286987.2144642</v>
      </c>
      <c r="D2254" s="7">
        <f>SUMIFS('Filing Data'!$Z:$Z,'Filing Data'!$D:$D,'Benchmark Value'!$B2254)</f>
        <v>0</v>
      </c>
      <c r="E2254" s="16">
        <f t="shared" si="503"/>
        <v>-72700942.449473366</v>
      </c>
      <c r="F2254" s="10">
        <f>SUM(D$11:D2253)</f>
        <v>-305393854.62901664</v>
      </c>
      <c r="G2254" s="10">
        <f t="shared" si="496"/>
        <v>365</v>
      </c>
      <c r="H2254" s="7">
        <f t="shared" si="504"/>
        <v>-199180.6642451325</v>
      </c>
      <c r="I2254" s="16">
        <f>SUMIFS('Filing Data'!$X:$X,'Filing Data'!$D:$D,'Benchmark Value'!$B2254)</f>
        <v>0</v>
      </c>
      <c r="J2254" s="16">
        <f t="shared" si="500"/>
        <v>163442973.94777015</v>
      </c>
      <c r="K2254" s="10">
        <f>SUM(I$11:I2253)</f>
        <v>496030691.23263443</v>
      </c>
      <c r="L2254" s="27">
        <f t="shared" si="497"/>
        <v>365</v>
      </c>
      <c r="M2254" s="7">
        <f t="shared" si="505"/>
        <v>447788.96971991821</v>
      </c>
      <c r="N2254" s="7">
        <f>IF(ISNA(VLOOKUP(B2254,'Distribution Data'!$G:$H,2,FALSE)),0,VLOOKUP(B2254,'Distribution Data'!$G:$H,2,FALSE))</f>
        <v>0</v>
      </c>
      <c r="O2254" s="16">
        <f>IF(ISNA(INDEX($C2253:$C$3618,MATCH(TRUE,INDEX($C2253:$C$3618&lt;&gt;$C2253,0),0))), O2253, INDEX($C2253:$C$3618,MATCH(TRUE,INDEX($C2253:$C$3618&lt;&gt;$C2253,0),0)))</f>
        <v>5395198062.4449253</v>
      </c>
      <c r="P2254" s="16">
        <f t="shared" si="495"/>
        <v>5295286987.2144642</v>
      </c>
      <c r="Q2254" s="27">
        <f t="shared" si="501"/>
        <v>78</v>
      </c>
      <c r="R2254" s="7">
        <f t="shared" si="506"/>
        <v>1280911.2209033477</v>
      </c>
      <c r="S2254" s="7">
        <f t="shared" si="498"/>
        <v>633941.58693829703</v>
      </c>
      <c r="T2254" s="5">
        <f>VLOOKUP($B2254,'Benchmark Data'!$A:$B,2,FALSE)</f>
        <v>12.72</v>
      </c>
      <c r="U2254" s="12">
        <f t="shared" si="507"/>
        <v>0</v>
      </c>
      <c r="V2254" s="7">
        <f t="shared" si="508"/>
        <v>3952457935.1708932</v>
      </c>
    </row>
    <row r="2255" spans="1:22" x14ac:dyDescent="0.25">
      <c r="A2255" s="5">
        <f t="shared" si="499"/>
        <v>2010</v>
      </c>
      <c r="B2255" s="6">
        <f t="shared" si="502"/>
        <v>40195</v>
      </c>
      <c r="C2255" s="7">
        <f>MAX(SUMIFS('Filing Data'!$V:$V,'Filing Data'!$D:$D,'Benchmark Value'!$B2255),C2254)</f>
        <v>5295286987.2144642</v>
      </c>
      <c r="D2255" s="7">
        <f>SUMIFS('Filing Data'!$Z:$Z,'Filing Data'!$D:$D,'Benchmark Value'!$B2255)</f>
        <v>0</v>
      </c>
      <c r="E2255" s="16">
        <f t="shared" si="503"/>
        <v>-72700942.449473366</v>
      </c>
      <c r="F2255" s="10">
        <f>SUM(D$11:D2254)</f>
        <v>-305393854.62901664</v>
      </c>
      <c r="G2255" s="10">
        <f t="shared" si="496"/>
        <v>365</v>
      </c>
      <c r="H2255" s="7">
        <f t="shared" si="504"/>
        <v>-199180.6642451325</v>
      </c>
      <c r="I2255" s="16">
        <f>SUMIFS('Filing Data'!$X:$X,'Filing Data'!$D:$D,'Benchmark Value'!$B2255)</f>
        <v>0</v>
      </c>
      <c r="J2255" s="16">
        <f t="shared" si="500"/>
        <v>163442973.94777015</v>
      </c>
      <c r="K2255" s="10">
        <f>SUM(I$11:I2254)</f>
        <v>496030691.23263443</v>
      </c>
      <c r="L2255" s="27">
        <f t="shared" si="497"/>
        <v>365</v>
      </c>
      <c r="M2255" s="7">
        <f t="shared" si="505"/>
        <v>447788.96971991821</v>
      </c>
      <c r="N2255" s="7">
        <f>IF(ISNA(VLOOKUP(B2255,'Distribution Data'!$G:$H,2,FALSE)),0,VLOOKUP(B2255,'Distribution Data'!$G:$H,2,FALSE))</f>
        <v>0</v>
      </c>
      <c r="O2255" s="16">
        <f>IF(ISNA(INDEX($C2254:$C$3618,MATCH(TRUE,INDEX($C2254:$C$3618&lt;&gt;$C2254,0),0))), O2254, INDEX($C2254:$C$3618,MATCH(TRUE,INDEX($C2254:$C$3618&lt;&gt;$C2254,0),0)))</f>
        <v>5395198062.4449253</v>
      </c>
      <c r="P2255" s="16">
        <f t="shared" si="495"/>
        <v>5295286987.2144642</v>
      </c>
      <c r="Q2255" s="27">
        <f t="shared" si="501"/>
        <v>78</v>
      </c>
      <c r="R2255" s="7">
        <f t="shared" si="506"/>
        <v>1280911.2209033477</v>
      </c>
      <c r="S2255" s="7">
        <f t="shared" si="498"/>
        <v>633941.58693829703</v>
      </c>
      <c r="T2255" s="5">
        <f>VLOOKUP($B2255,'Benchmark Data'!$A:$B,2,FALSE)</f>
        <v>12.72</v>
      </c>
      <c r="U2255" s="12">
        <f t="shared" si="507"/>
        <v>0</v>
      </c>
      <c r="V2255" s="7">
        <f t="shared" si="508"/>
        <v>3953091876.7578316</v>
      </c>
    </row>
    <row r="2256" spans="1:22" x14ac:dyDescent="0.25">
      <c r="A2256" s="5">
        <f t="shared" si="499"/>
        <v>2010</v>
      </c>
      <c r="B2256" s="6">
        <f t="shared" si="502"/>
        <v>40196</v>
      </c>
      <c r="C2256" s="7">
        <f>MAX(SUMIFS('Filing Data'!$V:$V,'Filing Data'!$D:$D,'Benchmark Value'!$B2256),C2255)</f>
        <v>5295286987.2144642</v>
      </c>
      <c r="D2256" s="7">
        <f>SUMIFS('Filing Data'!$Z:$Z,'Filing Data'!$D:$D,'Benchmark Value'!$B2256)</f>
        <v>0</v>
      </c>
      <c r="E2256" s="16">
        <f t="shared" si="503"/>
        <v>-72700942.449473366</v>
      </c>
      <c r="F2256" s="10">
        <f>SUM(D$11:D2255)</f>
        <v>-305393854.62901664</v>
      </c>
      <c r="G2256" s="10">
        <f t="shared" si="496"/>
        <v>365</v>
      </c>
      <c r="H2256" s="7">
        <f t="shared" si="504"/>
        <v>-199180.6642451325</v>
      </c>
      <c r="I2256" s="16">
        <f>SUMIFS('Filing Data'!$X:$X,'Filing Data'!$D:$D,'Benchmark Value'!$B2256)</f>
        <v>0</v>
      </c>
      <c r="J2256" s="16">
        <f t="shared" si="500"/>
        <v>163442973.94777015</v>
      </c>
      <c r="K2256" s="10">
        <f>SUM(I$11:I2255)</f>
        <v>496030691.23263443</v>
      </c>
      <c r="L2256" s="27">
        <f t="shared" si="497"/>
        <v>365</v>
      </c>
      <c r="M2256" s="7">
        <f t="shared" si="505"/>
        <v>447788.96971991821</v>
      </c>
      <c r="N2256" s="7">
        <f>IF(ISNA(VLOOKUP(B2256,'Distribution Data'!$G:$H,2,FALSE)),0,VLOOKUP(B2256,'Distribution Data'!$G:$H,2,FALSE))</f>
        <v>0</v>
      </c>
      <c r="O2256" s="16">
        <f>IF(ISNA(INDEX($C2255:$C$3618,MATCH(TRUE,INDEX($C2255:$C$3618&lt;&gt;$C2255,0),0))), O2255, INDEX($C2255:$C$3618,MATCH(TRUE,INDEX($C2255:$C$3618&lt;&gt;$C2255,0),0)))</f>
        <v>5395198062.4449253</v>
      </c>
      <c r="P2256" s="16">
        <f t="shared" si="495"/>
        <v>5295286987.2144642</v>
      </c>
      <c r="Q2256" s="27">
        <f t="shared" si="501"/>
        <v>78</v>
      </c>
      <c r="R2256" s="7">
        <f t="shared" si="506"/>
        <v>1280911.2209033477</v>
      </c>
      <c r="S2256" s="7">
        <f t="shared" si="498"/>
        <v>633941.58693829703</v>
      </c>
      <c r="T2256" s="5">
        <f>VLOOKUP($B2256,'Benchmark Data'!$A:$B,2,FALSE)</f>
        <v>12.72</v>
      </c>
      <c r="U2256" s="12">
        <f t="shared" si="507"/>
        <v>0</v>
      </c>
      <c r="V2256" s="7">
        <f t="shared" si="508"/>
        <v>3953725818.34477</v>
      </c>
    </row>
    <row r="2257" spans="1:22" x14ac:dyDescent="0.25">
      <c r="A2257" s="5">
        <f t="shared" si="499"/>
        <v>2010</v>
      </c>
      <c r="B2257" s="6">
        <f t="shared" si="502"/>
        <v>40197</v>
      </c>
      <c r="C2257" s="7">
        <f>MAX(SUMIFS('Filing Data'!$V:$V,'Filing Data'!$D:$D,'Benchmark Value'!$B2257),C2256)</f>
        <v>5295286987.2144642</v>
      </c>
      <c r="D2257" s="7">
        <f>SUMIFS('Filing Data'!$Z:$Z,'Filing Data'!$D:$D,'Benchmark Value'!$B2257)</f>
        <v>0</v>
      </c>
      <c r="E2257" s="16">
        <f t="shared" si="503"/>
        <v>-72700942.449473366</v>
      </c>
      <c r="F2257" s="10">
        <f>SUM(D$11:D2256)</f>
        <v>-305393854.62901664</v>
      </c>
      <c r="G2257" s="10">
        <f t="shared" si="496"/>
        <v>365</v>
      </c>
      <c r="H2257" s="7">
        <f t="shared" si="504"/>
        <v>-199180.6642451325</v>
      </c>
      <c r="I2257" s="16">
        <f>SUMIFS('Filing Data'!$X:$X,'Filing Data'!$D:$D,'Benchmark Value'!$B2257)</f>
        <v>0</v>
      </c>
      <c r="J2257" s="16">
        <f t="shared" si="500"/>
        <v>163442973.94777015</v>
      </c>
      <c r="K2257" s="10">
        <f>SUM(I$11:I2256)</f>
        <v>496030691.23263443</v>
      </c>
      <c r="L2257" s="27">
        <f t="shared" si="497"/>
        <v>365</v>
      </c>
      <c r="M2257" s="7">
        <f t="shared" si="505"/>
        <v>447788.96971991821</v>
      </c>
      <c r="N2257" s="7">
        <f>IF(ISNA(VLOOKUP(B2257,'Distribution Data'!$G:$H,2,FALSE)),0,VLOOKUP(B2257,'Distribution Data'!$G:$H,2,FALSE))</f>
        <v>0</v>
      </c>
      <c r="O2257" s="16">
        <f>IF(ISNA(INDEX($C2256:$C$3618,MATCH(TRUE,INDEX($C2256:$C$3618&lt;&gt;$C2256,0),0))), O2256, INDEX($C2256:$C$3618,MATCH(TRUE,INDEX($C2256:$C$3618&lt;&gt;$C2256,0),0)))</f>
        <v>5395198062.4449253</v>
      </c>
      <c r="P2257" s="16">
        <f t="shared" si="495"/>
        <v>5295286987.2144642</v>
      </c>
      <c r="Q2257" s="27">
        <f t="shared" si="501"/>
        <v>78</v>
      </c>
      <c r="R2257" s="7">
        <f t="shared" si="506"/>
        <v>1280911.2209033477</v>
      </c>
      <c r="S2257" s="7">
        <f t="shared" si="498"/>
        <v>633941.58693829703</v>
      </c>
      <c r="T2257" s="5">
        <f>VLOOKUP($B2257,'Benchmark Data'!$A:$B,2,FALSE)</f>
        <v>13.02</v>
      </c>
      <c r="U2257" s="12">
        <f t="shared" si="507"/>
        <v>2.3311078868446931E-2</v>
      </c>
      <c r="V2257" s="7">
        <f t="shared" si="508"/>
        <v>4047608010.3643675</v>
      </c>
    </row>
    <row r="2258" spans="1:22" x14ac:dyDescent="0.25">
      <c r="A2258" s="5">
        <f t="shared" si="499"/>
        <v>2010</v>
      </c>
      <c r="B2258" s="6">
        <f t="shared" si="502"/>
        <v>40198</v>
      </c>
      <c r="C2258" s="7">
        <f>MAX(SUMIFS('Filing Data'!$V:$V,'Filing Data'!$D:$D,'Benchmark Value'!$B2258),C2257)</f>
        <v>5295286987.2144642</v>
      </c>
      <c r="D2258" s="7">
        <f>SUMIFS('Filing Data'!$Z:$Z,'Filing Data'!$D:$D,'Benchmark Value'!$B2258)</f>
        <v>0</v>
      </c>
      <c r="E2258" s="16">
        <f t="shared" si="503"/>
        <v>-72700942.449473366</v>
      </c>
      <c r="F2258" s="10">
        <f>SUM(D$11:D2257)</f>
        <v>-305393854.62901664</v>
      </c>
      <c r="G2258" s="10">
        <f t="shared" si="496"/>
        <v>365</v>
      </c>
      <c r="H2258" s="7">
        <f t="shared" si="504"/>
        <v>-199180.6642451325</v>
      </c>
      <c r="I2258" s="16">
        <f>SUMIFS('Filing Data'!$X:$X,'Filing Data'!$D:$D,'Benchmark Value'!$B2258)</f>
        <v>0</v>
      </c>
      <c r="J2258" s="16">
        <f t="shared" si="500"/>
        <v>163442973.94777015</v>
      </c>
      <c r="K2258" s="10">
        <f>SUM(I$11:I2257)</f>
        <v>496030691.23263443</v>
      </c>
      <c r="L2258" s="27">
        <f t="shared" si="497"/>
        <v>365</v>
      </c>
      <c r="M2258" s="7">
        <f t="shared" si="505"/>
        <v>447788.96971991821</v>
      </c>
      <c r="N2258" s="7">
        <f>IF(ISNA(VLOOKUP(B2258,'Distribution Data'!$G:$H,2,FALSE)),0,VLOOKUP(B2258,'Distribution Data'!$G:$H,2,FALSE))</f>
        <v>0</v>
      </c>
      <c r="O2258" s="16">
        <f>IF(ISNA(INDEX($C2257:$C$3618,MATCH(TRUE,INDEX($C2257:$C$3618&lt;&gt;$C2257,0),0))), O2257, INDEX($C2257:$C$3618,MATCH(TRUE,INDEX($C2257:$C$3618&lt;&gt;$C2257,0),0)))</f>
        <v>5395198062.4449253</v>
      </c>
      <c r="P2258" s="16">
        <f t="shared" si="495"/>
        <v>5295286987.2144642</v>
      </c>
      <c r="Q2258" s="27">
        <f t="shared" si="501"/>
        <v>78</v>
      </c>
      <c r="R2258" s="7">
        <f t="shared" si="506"/>
        <v>1280911.2209033477</v>
      </c>
      <c r="S2258" s="7">
        <f t="shared" si="498"/>
        <v>633941.58693829703</v>
      </c>
      <c r="T2258" s="5">
        <f>VLOOKUP($B2258,'Benchmark Data'!$A:$B,2,FALSE)</f>
        <v>12.84</v>
      </c>
      <c r="U2258" s="12">
        <f t="shared" si="507"/>
        <v>-1.3921338518608007E-2</v>
      </c>
      <c r="V2258" s="7">
        <f t="shared" si="508"/>
        <v>3992284237.5223055</v>
      </c>
    </row>
    <row r="2259" spans="1:22" x14ac:dyDescent="0.25">
      <c r="A2259" s="5">
        <f t="shared" si="499"/>
        <v>2010</v>
      </c>
      <c r="B2259" s="6">
        <f t="shared" si="502"/>
        <v>40199</v>
      </c>
      <c r="C2259" s="7">
        <f>MAX(SUMIFS('Filing Data'!$V:$V,'Filing Data'!$D:$D,'Benchmark Value'!$B2259),C2258)</f>
        <v>5295286987.2144642</v>
      </c>
      <c r="D2259" s="7">
        <f>SUMIFS('Filing Data'!$Z:$Z,'Filing Data'!$D:$D,'Benchmark Value'!$B2259)</f>
        <v>0</v>
      </c>
      <c r="E2259" s="16">
        <f t="shared" si="503"/>
        <v>-72700942.449473366</v>
      </c>
      <c r="F2259" s="10">
        <f>SUM(D$11:D2258)</f>
        <v>-305393854.62901664</v>
      </c>
      <c r="G2259" s="10">
        <f t="shared" si="496"/>
        <v>365</v>
      </c>
      <c r="H2259" s="7">
        <f t="shared" si="504"/>
        <v>-199180.6642451325</v>
      </c>
      <c r="I2259" s="16">
        <f>SUMIFS('Filing Data'!$X:$X,'Filing Data'!$D:$D,'Benchmark Value'!$B2259)</f>
        <v>0</v>
      </c>
      <c r="J2259" s="16">
        <f t="shared" si="500"/>
        <v>163442973.94777015</v>
      </c>
      <c r="K2259" s="10">
        <f>SUM(I$11:I2258)</f>
        <v>496030691.23263443</v>
      </c>
      <c r="L2259" s="27">
        <f t="shared" si="497"/>
        <v>365</v>
      </c>
      <c r="M2259" s="7">
        <f t="shared" si="505"/>
        <v>447788.96971991821</v>
      </c>
      <c r="N2259" s="7">
        <f>IF(ISNA(VLOOKUP(B2259,'Distribution Data'!$G:$H,2,FALSE)),0,VLOOKUP(B2259,'Distribution Data'!$G:$H,2,FALSE))</f>
        <v>0</v>
      </c>
      <c r="O2259" s="16">
        <f>IF(ISNA(INDEX($C2258:$C$3618,MATCH(TRUE,INDEX($C2258:$C$3618&lt;&gt;$C2258,0),0))), O2258, INDEX($C2258:$C$3618,MATCH(TRUE,INDEX($C2258:$C$3618&lt;&gt;$C2258,0),0)))</f>
        <v>5395198062.4449253</v>
      </c>
      <c r="P2259" s="16">
        <f t="shared" si="495"/>
        <v>5295286987.2144642</v>
      </c>
      <c r="Q2259" s="27">
        <f t="shared" si="501"/>
        <v>78</v>
      </c>
      <c r="R2259" s="7">
        <f t="shared" si="506"/>
        <v>1280911.2209033477</v>
      </c>
      <c r="S2259" s="7">
        <f t="shared" si="498"/>
        <v>633941.58693829703</v>
      </c>
      <c r="T2259" s="5">
        <f>VLOOKUP($B2259,'Benchmark Data'!$A:$B,2,FALSE)</f>
        <v>12.46</v>
      </c>
      <c r="U2259" s="12">
        <f t="shared" si="507"/>
        <v>-3.0041784902507977E-2</v>
      </c>
      <c r="V2259" s="7">
        <f t="shared" si="508"/>
        <v>3874766464.9146585</v>
      </c>
    </row>
    <row r="2260" spans="1:22" x14ac:dyDescent="0.25">
      <c r="A2260" s="5">
        <f t="shared" si="499"/>
        <v>2010</v>
      </c>
      <c r="B2260" s="6">
        <f t="shared" si="502"/>
        <v>40200</v>
      </c>
      <c r="C2260" s="7">
        <f>MAX(SUMIFS('Filing Data'!$V:$V,'Filing Data'!$D:$D,'Benchmark Value'!$B2260),C2259)</f>
        <v>5295286987.2144642</v>
      </c>
      <c r="D2260" s="7">
        <f>SUMIFS('Filing Data'!$Z:$Z,'Filing Data'!$D:$D,'Benchmark Value'!$B2260)</f>
        <v>0</v>
      </c>
      <c r="E2260" s="16">
        <f t="shared" si="503"/>
        <v>-72700942.449473366</v>
      </c>
      <c r="F2260" s="10">
        <f>SUM(D$11:D2259)</f>
        <v>-305393854.62901664</v>
      </c>
      <c r="G2260" s="10">
        <f t="shared" si="496"/>
        <v>365</v>
      </c>
      <c r="H2260" s="7">
        <f t="shared" si="504"/>
        <v>-199180.6642451325</v>
      </c>
      <c r="I2260" s="16">
        <f>SUMIFS('Filing Data'!$X:$X,'Filing Data'!$D:$D,'Benchmark Value'!$B2260)</f>
        <v>0</v>
      </c>
      <c r="J2260" s="16">
        <f t="shared" si="500"/>
        <v>163442973.94777015</v>
      </c>
      <c r="K2260" s="10">
        <f>SUM(I$11:I2259)</f>
        <v>496030691.23263443</v>
      </c>
      <c r="L2260" s="27">
        <f t="shared" si="497"/>
        <v>365</v>
      </c>
      <c r="M2260" s="7">
        <f t="shared" si="505"/>
        <v>447788.96971991821</v>
      </c>
      <c r="N2260" s="7">
        <f>IF(ISNA(VLOOKUP(B2260,'Distribution Data'!$G:$H,2,FALSE)),0,VLOOKUP(B2260,'Distribution Data'!$G:$H,2,FALSE))</f>
        <v>0</v>
      </c>
      <c r="O2260" s="16">
        <f>IF(ISNA(INDEX($C2259:$C$3618,MATCH(TRUE,INDEX($C2259:$C$3618&lt;&gt;$C2259,0),0))), O2259, INDEX($C2259:$C$3618,MATCH(TRUE,INDEX($C2259:$C$3618&lt;&gt;$C2259,0),0)))</f>
        <v>5395198062.4449253</v>
      </c>
      <c r="P2260" s="16">
        <f t="shared" si="495"/>
        <v>5295286987.2144642</v>
      </c>
      <c r="Q2260" s="27">
        <f t="shared" si="501"/>
        <v>78</v>
      </c>
      <c r="R2260" s="7">
        <f t="shared" si="506"/>
        <v>1280911.2209033477</v>
      </c>
      <c r="S2260" s="7">
        <f t="shared" si="498"/>
        <v>633941.58693829703</v>
      </c>
      <c r="T2260" s="5">
        <f>VLOOKUP($B2260,'Benchmark Data'!$A:$B,2,FALSE)</f>
        <v>12.16</v>
      </c>
      <c r="U2260" s="12">
        <f t="shared" si="507"/>
        <v>-2.437163682128618E-2</v>
      </c>
      <c r="V2260" s="7">
        <f t="shared" si="508"/>
        <v>3782107473.9595103</v>
      </c>
    </row>
    <row r="2261" spans="1:22" x14ac:dyDescent="0.25">
      <c r="A2261" s="5">
        <f t="shared" si="499"/>
        <v>2010</v>
      </c>
      <c r="B2261" s="6">
        <f t="shared" si="502"/>
        <v>40201</v>
      </c>
      <c r="C2261" s="7">
        <f>MAX(SUMIFS('Filing Data'!$V:$V,'Filing Data'!$D:$D,'Benchmark Value'!$B2261),C2260)</f>
        <v>5295286987.2144642</v>
      </c>
      <c r="D2261" s="7">
        <f>SUMIFS('Filing Data'!$Z:$Z,'Filing Data'!$D:$D,'Benchmark Value'!$B2261)</f>
        <v>0</v>
      </c>
      <c r="E2261" s="16">
        <f t="shared" si="503"/>
        <v>-72700942.449473366</v>
      </c>
      <c r="F2261" s="10">
        <f>SUM(D$11:D2260)</f>
        <v>-305393854.62901664</v>
      </c>
      <c r="G2261" s="10">
        <f t="shared" si="496"/>
        <v>365</v>
      </c>
      <c r="H2261" s="7">
        <f t="shared" si="504"/>
        <v>-199180.6642451325</v>
      </c>
      <c r="I2261" s="16">
        <f>SUMIFS('Filing Data'!$X:$X,'Filing Data'!$D:$D,'Benchmark Value'!$B2261)</f>
        <v>0</v>
      </c>
      <c r="J2261" s="16">
        <f t="shared" si="500"/>
        <v>163442973.94777015</v>
      </c>
      <c r="K2261" s="10">
        <f>SUM(I$11:I2260)</f>
        <v>496030691.23263443</v>
      </c>
      <c r="L2261" s="27">
        <f t="shared" si="497"/>
        <v>365</v>
      </c>
      <c r="M2261" s="7">
        <f t="shared" si="505"/>
        <v>447788.96971991821</v>
      </c>
      <c r="N2261" s="7">
        <f>IF(ISNA(VLOOKUP(B2261,'Distribution Data'!$G:$H,2,FALSE)),0,VLOOKUP(B2261,'Distribution Data'!$G:$H,2,FALSE))</f>
        <v>0</v>
      </c>
      <c r="O2261" s="16">
        <f>IF(ISNA(INDEX($C2260:$C$3618,MATCH(TRUE,INDEX($C2260:$C$3618&lt;&gt;$C2260,0),0))), O2260, INDEX($C2260:$C$3618,MATCH(TRUE,INDEX($C2260:$C$3618&lt;&gt;$C2260,0),0)))</f>
        <v>5395198062.4449253</v>
      </c>
      <c r="P2261" s="16">
        <f t="shared" si="495"/>
        <v>5295286987.2144642</v>
      </c>
      <c r="Q2261" s="27">
        <f t="shared" si="501"/>
        <v>78</v>
      </c>
      <c r="R2261" s="7">
        <f t="shared" si="506"/>
        <v>1280911.2209033477</v>
      </c>
      <c r="S2261" s="7">
        <f t="shared" si="498"/>
        <v>633941.58693829703</v>
      </c>
      <c r="T2261" s="5">
        <f>VLOOKUP($B2261,'Benchmark Data'!$A:$B,2,FALSE)</f>
        <v>12.16</v>
      </c>
      <c r="U2261" s="12">
        <f t="shared" si="507"/>
        <v>0</v>
      </c>
      <c r="V2261" s="7">
        <f t="shared" si="508"/>
        <v>3782741415.5464487</v>
      </c>
    </row>
    <row r="2262" spans="1:22" x14ac:dyDescent="0.25">
      <c r="A2262" s="5">
        <f t="shared" si="499"/>
        <v>2010</v>
      </c>
      <c r="B2262" s="6">
        <f t="shared" si="502"/>
        <v>40202</v>
      </c>
      <c r="C2262" s="7">
        <f>MAX(SUMIFS('Filing Data'!$V:$V,'Filing Data'!$D:$D,'Benchmark Value'!$B2262),C2261)</f>
        <v>5295286987.2144642</v>
      </c>
      <c r="D2262" s="7">
        <f>SUMIFS('Filing Data'!$Z:$Z,'Filing Data'!$D:$D,'Benchmark Value'!$B2262)</f>
        <v>0</v>
      </c>
      <c r="E2262" s="16">
        <f t="shared" si="503"/>
        <v>-72700942.449473366</v>
      </c>
      <c r="F2262" s="10">
        <f>SUM(D$11:D2261)</f>
        <v>-305393854.62901664</v>
      </c>
      <c r="G2262" s="10">
        <f t="shared" si="496"/>
        <v>365</v>
      </c>
      <c r="H2262" s="7">
        <f t="shared" si="504"/>
        <v>-199180.6642451325</v>
      </c>
      <c r="I2262" s="16">
        <f>SUMIFS('Filing Data'!$X:$X,'Filing Data'!$D:$D,'Benchmark Value'!$B2262)</f>
        <v>0</v>
      </c>
      <c r="J2262" s="16">
        <f t="shared" si="500"/>
        <v>163442973.94777015</v>
      </c>
      <c r="K2262" s="10">
        <f>SUM(I$11:I2261)</f>
        <v>496030691.23263443</v>
      </c>
      <c r="L2262" s="27">
        <f t="shared" si="497"/>
        <v>365</v>
      </c>
      <c r="M2262" s="7">
        <f t="shared" si="505"/>
        <v>447788.96971991821</v>
      </c>
      <c r="N2262" s="7">
        <f>IF(ISNA(VLOOKUP(B2262,'Distribution Data'!$G:$H,2,FALSE)),0,VLOOKUP(B2262,'Distribution Data'!$G:$H,2,FALSE))</f>
        <v>0</v>
      </c>
      <c r="O2262" s="16">
        <f>IF(ISNA(INDEX($C2261:$C$3618,MATCH(TRUE,INDEX($C2261:$C$3618&lt;&gt;$C2261,0),0))), O2261, INDEX($C2261:$C$3618,MATCH(TRUE,INDEX($C2261:$C$3618&lt;&gt;$C2261,0),0)))</f>
        <v>5395198062.4449253</v>
      </c>
      <c r="P2262" s="16">
        <f t="shared" si="495"/>
        <v>5295286987.2144642</v>
      </c>
      <c r="Q2262" s="27">
        <f t="shared" si="501"/>
        <v>78</v>
      </c>
      <c r="R2262" s="7">
        <f t="shared" si="506"/>
        <v>1280911.2209033477</v>
      </c>
      <c r="S2262" s="7">
        <f t="shared" si="498"/>
        <v>633941.58693829703</v>
      </c>
      <c r="T2262" s="5">
        <f>VLOOKUP($B2262,'Benchmark Data'!$A:$B,2,FALSE)</f>
        <v>12.16</v>
      </c>
      <c r="U2262" s="12">
        <f t="shared" si="507"/>
        <v>0</v>
      </c>
      <c r="V2262" s="7">
        <f t="shared" si="508"/>
        <v>3783375357.1333871</v>
      </c>
    </row>
    <row r="2263" spans="1:22" x14ac:dyDescent="0.25">
      <c r="A2263" s="5">
        <f t="shared" si="499"/>
        <v>2010</v>
      </c>
      <c r="B2263" s="6">
        <f t="shared" si="502"/>
        <v>40203</v>
      </c>
      <c r="C2263" s="7">
        <f>MAX(SUMIFS('Filing Data'!$V:$V,'Filing Data'!$D:$D,'Benchmark Value'!$B2263),C2262)</f>
        <v>5295286987.2144642</v>
      </c>
      <c r="D2263" s="7">
        <f>SUMIFS('Filing Data'!$Z:$Z,'Filing Data'!$D:$D,'Benchmark Value'!$B2263)</f>
        <v>0</v>
      </c>
      <c r="E2263" s="16">
        <f t="shared" si="503"/>
        <v>-72700942.449473366</v>
      </c>
      <c r="F2263" s="10">
        <f>SUM(D$11:D2262)</f>
        <v>-305393854.62901664</v>
      </c>
      <c r="G2263" s="10">
        <f t="shared" si="496"/>
        <v>365</v>
      </c>
      <c r="H2263" s="7">
        <f t="shared" si="504"/>
        <v>-199180.6642451325</v>
      </c>
      <c r="I2263" s="16">
        <f>SUMIFS('Filing Data'!$X:$X,'Filing Data'!$D:$D,'Benchmark Value'!$B2263)</f>
        <v>0</v>
      </c>
      <c r="J2263" s="16">
        <f t="shared" si="500"/>
        <v>163442973.94777015</v>
      </c>
      <c r="K2263" s="10">
        <f>SUM(I$11:I2262)</f>
        <v>496030691.23263443</v>
      </c>
      <c r="L2263" s="27">
        <f t="shared" si="497"/>
        <v>365</v>
      </c>
      <c r="M2263" s="7">
        <f t="shared" si="505"/>
        <v>447788.96971991821</v>
      </c>
      <c r="N2263" s="7">
        <f>IF(ISNA(VLOOKUP(B2263,'Distribution Data'!$G:$H,2,FALSE)),0,VLOOKUP(B2263,'Distribution Data'!$G:$H,2,FALSE))</f>
        <v>0</v>
      </c>
      <c r="O2263" s="16">
        <f>IF(ISNA(INDEX($C2262:$C$3618,MATCH(TRUE,INDEX($C2262:$C$3618&lt;&gt;$C2262,0),0))), O2262, INDEX($C2262:$C$3618,MATCH(TRUE,INDEX($C2262:$C$3618&lt;&gt;$C2262,0),0)))</f>
        <v>5395198062.4449253</v>
      </c>
      <c r="P2263" s="16">
        <f t="shared" si="495"/>
        <v>5295286987.2144642</v>
      </c>
      <c r="Q2263" s="27">
        <f t="shared" si="501"/>
        <v>78</v>
      </c>
      <c r="R2263" s="7">
        <f t="shared" si="506"/>
        <v>1280911.2209033477</v>
      </c>
      <c r="S2263" s="7">
        <f t="shared" si="498"/>
        <v>633941.58693829703</v>
      </c>
      <c r="T2263" s="5">
        <f>VLOOKUP($B2263,'Benchmark Data'!$A:$B,2,FALSE)</f>
        <v>12.24</v>
      </c>
      <c r="U2263" s="12">
        <f t="shared" si="507"/>
        <v>6.5574005461590396E-3</v>
      </c>
      <c r="V2263" s="7">
        <f t="shared" si="508"/>
        <v>3808899926.0698872</v>
      </c>
    </row>
    <row r="2264" spans="1:22" x14ac:dyDescent="0.25">
      <c r="A2264" s="5">
        <f t="shared" si="499"/>
        <v>2010</v>
      </c>
      <c r="B2264" s="6">
        <f t="shared" si="502"/>
        <v>40204</v>
      </c>
      <c r="C2264" s="7">
        <f>MAX(SUMIFS('Filing Data'!$V:$V,'Filing Data'!$D:$D,'Benchmark Value'!$B2264),C2263)</f>
        <v>5295286987.2144642</v>
      </c>
      <c r="D2264" s="7">
        <f>SUMIFS('Filing Data'!$Z:$Z,'Filing Data'!$D:$D,'Benchmark Value'!$B2264)</f>
        <v>0</v>
      </c>
      <c r="E2264" s="16">
        <f t="shared" si="503"/>
        <v>-72700942.449473366</v>
      </c>
      <c r="F2264" s="10">
        <f>SUM(D$11:D2263)</f>
        <v>-305393854.62901664</v>
      </c>
      <c r="G2264" s="10">
        <f t="shared" si="496"/>
        <v>365</v>
      </c>
      <c r="H2264" s="7">
        <f t="shared" si="504"/>
        <v>-199180.6642451325</v>
      </c>
      <c r="I2264" s="16">
        <f>SUMIFS('Filing Data'!$X:$X,'Filing Data'!$D:$D,'Benchmark Value'!$B2264)</f>
        <v>0</v>
      </c>
      <c r="J2264" s="16">
        <f t="shared" si="500"/>
        <v>163442973.94777015</v>
      </c>
      <c r="K2264" s="10">
        <f>SUM(I$11:I2263)</f>
        <v>496030691.23263443</v>
      </c>
      <c r="L2264" s="27">
        <f t="shared" si="497"/>
        <v>365</v>
      </c>
      <c r="M2264" s="7">
        <f t="shared" si="505"/>
        <v>447788.96971991821</v>
      </c>
      <c r="N2264" s="7">
        <f>IF(ISNA(VLOOKUP(B2264,'Distribution Data'!$G:$H,2,FALSE)),0,VLOOKUP(B2264,'Distribution Data'!$G:$H,2,FALSE))</f>
        <v>0</v>
      </c>
      <c r="O2264" s="16">
        <f>IF(ISNA(INDEX($C2263:$C$3618,MATCH(TRUE,INDEX($C2263:$C$3618&lt;&gt;$C2263,0),0))), O2263, INDEX($C2263:$C$3618,MATCH(TRUE,INDEX($C2263:$C$3618&lt;&gt;$C2263,0),0)))</f>
        <v>5395198062.4449253</v>
      </c>
      <c r="P2264" s="16">
        <f t="shared" si="495"/>
        <v>5295286987.2144642</v>
      </c>
      <c r="Q2264" s="27">
        <f t="shared" si="501"/>
        <v>78</v>
      </c>
      <c r="R2264" s="7">
        <f t="shared" si="506"/>
        <v>1280911.2209033477</v>
      </c>
      <c r="S2264" s="7">
        <f t="shared" si="498"/>
        <v>633941.58693829703</v>
      </c>
      <c r="T2264" s="5">
        <f>VLOOKUP($B2264,'Benchmark Data'!$A:$B,2,FALSE)</f>
        <v>12.14</v>
      </c>
      <c r="U2264" s="12">
        <f t="shared" si="507"/>
        <v>-8.2034914528277911E-3</v>
      </c>
      <c r="V2264" s="7">
        <f t="shared" si="508"/>
        <v>3778415404.2085423</v>
      </c>
    </row>
    <row r="2265" spans="1:22" x14ac:dyDescent="0.25">
      <c r="A2265" s="5">
        <f t="shared" si="499"/>
        <v>2010</v>
      </c>
      <c r="B2265" s="6">
        <f t="shared" si="502"/>
        <v>40205</v>
      </c>
      <c r="C2265" s="7">
        <f>MAX(SUMIFS('Filing Data'!$V:$V,'Filing Data'!$D:$D,'Benchmark Value'!$B2265),C2264)</f>
        <v>5295286987.2144642</v>
      </c>
      <c r="D2265" s="7">
        <f>SUMIFS('Filing Data'!$Z:$Z,'Filing Data'!$D:$D,'Benchmark Value'!$B2265)</f>
        <v>0</v>
      </c>
      <c r="E2265" s="16">
        <f t="shared" si="503"/>
        <v>-72700942.449473366</v>
      </c>
      <c r="F2265" s="10">
        <f>SUM(D$11:D2264)</f>
        <v>-305393854.62901664</v>
      </c>
      <c r="G2265" s="10">
        <f t="shared" si="496"/>
        <v>365</v>
      </c>
      <c r="H2265" s="7">
        <f t="shared" si="504"/>
        <v>-199180.6642451325</v>
      </c>
      <c r="I2265" s="16">
        <f>SUMIFS('Filing Data'!$X:$X,'Filing Data'!$D:$D,'Benchmark Value'!$B2265)</f>
        <v>0</v>
      </c>
      <c r="J2265" s="16">
        <f t="shared" si="500"/>
        <v>163442973.94777015</v>
      </c>
      <c r="K2265" s="10">
        <f>SUM(I$11:I2264)</f>
        <v>496030691.23263443</v>
      </c>
      <c r="L2265" s="27">
        <f t="shared" si="497"/>
        <v>365</v>
      </c>
      <c r="M2265" s="7">
        <f t="shared" si="505"/>
        <v>447788.96971991821</v>
      </c>
      <c r="N2265" s="7">
        <f>IF(ISNA(VLOOKUP(B2265,'Distribution Data'!$G:$H,2,FALSE)),0,VLOOKUP(B2265,'Distribution Data'!$G:$H,2,FALSE))</f>
        <v>0</v>
      </c>
      <c r="O2265" s="16">
        <f>IF(ISNA(INDEX($C2264:$C$3618,MATCH(TRUE,INDEX($C2264:$C$3618&lt;&gt;$C2264,0),0))), O2264, INDEX($C2264:$C$3618,MATCH(TRUE,INDEX($C2264:$C$3618&lt;&gt;$C2264,0),0)))</f>
        <v>5395198062.4449253</v>
      </c>
      <c r="P2265" s="16">
        <f t="shared" si="495"/>
        <v>5295286987.2144642</v>
      </c>
      <c r="Q2265" s="27">
        <f t="shared" si="501"/>
        <v>78</v>
      </c>
      <c r="R2265" s="7">
        <f t="shared" si="506"/>
        <v>1280911.2209033477</v>
      </c>
      <c r="S2265" s="7">
        <f t="shared" si="498"/>
        <v>633941.58693829703</v>
      </c>
      <c r="T2265" s="5">
        <f>VLOOKUP($B2265,'Benchmark Data'!$A:$B,2,FALSE)</f>
        <v>12.25</v>
      </c>
      <c r="U2265" s="12">
        <f t="shared" si="507"/>
        <v>9.0201513593837438E-3</v>
      </c>
      <c r="V2265" s="7">
        <f t="shared" si="508"/>
        <v>3813285399.7051129</v>
      </c>
    </row>
    <row r="2266" spans="1:22" x14ac:dyDescent="0.25">
      <c r="A2266" s="5">
        <f t="shared" si="499"/>
        <v>2010</v>
      </c>
      <c r="B2266" s="6">
        <f t="shared" si="502"/>
        <v>40206</v>
      </c>
      <c r="C2266" s="7">
        <f>MAX(SUMIFS('Filing Data'!$V:$V,'Filing Data'!$D:$D,'Benchmark Value'!$B2266),C2265)</f>
        <v>5295286987.2144642</v>
      </c>
      <c r="D2266" s="7">
        <f>SUMIFS('Filing Data'!$Z:$Z,'Filing Data'!$D:$D,'Benchmark Value'!$B2266)</f>
        <v>0</v>
      </c>
      <c r="E2266" s="16">
        <f t="shared" si="503"/>
        <v>-72700942.449473366</v>
      </c>
      <c r="F2266" s="10">
        <f>SUM(D$11:D2265)</f>
        <v>-305393854.62901664</v>
      </c>
      <c r="G2266" s="10">
        <f t="shared" si="496"/>
        <v>365</v>
      </c>
      <c r="H2266" s="7">
        <f t="shared" si="504"/>
        <v>-199180.6642451325</v>
      </c>
      <c r="I2266" s="16">
        <f>SUMIFS('Filing Data'!$X:$X,'Filing Data'!$D:$D,'Benchmark Value'!$B2266)</f>
        <v>0</v>
      </c>
      <c r="J2266" s="16">
        <f t="shared" si="500"/>
        <v>163442973.94777015</v>
      </c>
      <c r="K2266" s="10">
        <f>SUM(I$11:I2265)</f>
        <v>496030691.23263443</v>
      </c>
      <c r="L2266" s="27">
        <f t="shared" si="497"/>
        <v>365</v>
      </c>
      <c r="M2266" s="7">
        <f t="shared" si="505"/>
        <v>447788.96971991821</v>
      </c>
      <c r="N2266" s="7">
        <f>IF(ISNA(VLOOKUP(B2266,'Distribution Data'!$G:$H,2,FALSE)),0,VLOOKUP(B2266,'Distribution Data'!$G:$H,2,FALSE))</f>
        <v>0</v>
      </c>
      <c r="O2266" s="16">
        <f>IF(ISNA(INDEX($C2265:$C$3618,MATCH(TRUE,INDEX($C2265:$C$3618&lt;&gt;$C2265,0),0))), O2265, INDEX($C2265:$C$3618,MATCH(TRUE,INDEX($C2265:$C$3618&lt;&gt;$C2265,0),0)))</f>
        <v>5395198062.4449253</v>
      </c>
      <c r="P2266" s="16">
        <f t="shared" si="495"/>
        <v>5295286987.2144642</v>
      </c>
      <c r="Q2266" s="27">
        <f t="shared" si="501"/>
        <v>78</v>
      </c>
      <c r="R2266" s="7">
        <f t="shared" si="506"/>
        <v>1280911.2209033477</v>
      </c>
      <c r="S2266" s="7">
        <f t="shared" si="498"/>
        <v>633941.58693829703</v>
      </c>
      <c r="T2266" s="5">
        <f>VLOOKUP($B2266,'Benchmark Data'!$A:$B,2,FALSE)</f>
        <v>12.13</v>
      </c>
      <c r="U2266" s="12">
        <f t="shared" si="507"/>
        <v>-9.8442140347771226E-3</v>
      </c>
      <c r="V2266" s="7">
        <f t="shared" si="508"/>
        <v>3776564708.8051443</v>
      </c>
    </row>
    <row r="2267" spans="1:22" x14ac:dyDescent="0.25">
      <c r="A2267" s="5">
        <f t="shared" si="499"/>
        <v>2010</v>
      </c>
      <c r="B2267" s="6">
        <f t="shared" si="502"/>
        <v>40207</v>
      </c>
      <c r="C2267" s="7">
        <f>MAX(SUMIFS('Filing Data'!$V:$V,'Filing Data'!$D:$D,'Benchmark Value'!$B2267),C2266)</f>
        <v>5295286987.2144642</v>
      </c>
      <c r="D2267" s="7">
        <f>SUMIFS('Filing Data'!$Z:$Z,'Filing Data'!$D:$D,'Benchmark Value'!$B2267)</f>
        <v>0</v>
      </c>
      <c r="E2267" s="16">
        <f t="shared" si="503"/>
        <v>-72700942.449473366</v>
      </c>
      <c r="F2267" s="10">
        <f>SUM(D$11:D2266)</f>
        <v>-305393854.62901664</v>
      </c>
      <c r="G2267" s="10">
        <f t="shared" si="496"/>
        <v>365</v>
      </c>
      <c r="H2267" s="7">
        <f t="shared" si="504"/>
        <v>-199180.6642451325</v>
      </c>
      <c r="I2267" s="16">
        <f>SUMIFS('Filing Data'!$X:$X,'Filing Data'!$D:$D,'Benchmark Value'!$B2267)</f>
        <v>0</v>
      </c>
      <c r="J2267" s="16">
        <f t="shared" si="500"/>
        <v>163442973.94777015</v>
      </c>
      <c r="K2267" s="10">
        <f>SUM(I$11:I2266)</f>
        <v>496030691.23263443</v>
      </c>
      <c r="L2267" s="27">
        <f t="shared" si="497"/>
        <v>365</v>
      </c>
      <c r="M2267" s="7">
        <f t="shared" si="505"/>
        <v>447788.96971991821</v>
      </c>
      <c r="N2267" s="7">
        <f>IF(ISNA(VLOOKUP(B2267,'Distribution Data'!$G:$H,2,FALSE)),0,VLOOKUP(B2267,'Distribution Data'!$G:$H,2,FALSE))</f>
        <v>0</v>
      </c>
      <c r="O2267" s="16">
        <f>IF(ISNA(INDEX($C2266:$C$3618,MATCH(TRUE,INDEX($C2266:$C$3618&lt;&gt;$C2266,0),0))), O2266, INDEX($C2266:$C$3618,MATCH(TRUE,INDEX($C2266:$C$3618&lt;&gt;$C2266,0),0)))</f>
        <v>5395198062.4449253</v>
      </c>
      <c r="P2267" s="16">
        <f t="shared" si="495"/>
        <v>5295286987.2144642</v>
      </c>
      <c r="Q2267" s="27">
        <f t="shared" si="501"/>
        <v>78</v>
      </c>
      <c r="R2267" s="7">
        <f t="shared" si="506"/>
        <v>1280911.2209033477</v>
      </c>
      <c r="S2267" s="7">
        <f t="shared" si="498"/>
        <v>633941.58693829703</v>
      </c>
      <c r="T2267" s="5">
        <f>VLOOKUP($B2267,'Benchmark Data'!$A:$B,2,FALSE)</f>
        <v>12.08</v>
      </c>
      <c r="U2267" s="12">
        <f t="shared" si="507"/>
        <v>-4.1305304492899441E-3</v>
      </c>
      <c r="V2267" s="7">
        <f t="shared" si="508"/>
        <v>3761631607.0746665</v>
      </c>
    </row>
    <row r="2268" spans="1:22" x14ac:dyDescent="0.25">
      <c r="A2268" s="5">
        <f t="shared" si="499"/>
        <v>2010</v>
      </c>
      <c r="B2268" s="6">
        <f t="shared" si="502"/>
        <v>40208</v>
      </c>
      <c r="C2268" s="7">
        <f>MAX(SUMIFS('Filing Data'!$V:$V,'Filing Data'!$D:$D,'Benchmark Value'!$B2268),C2267)</f>
        <v>5295286987.2144642</v>
      </c>
      <c r="D2268" s="7">
        <f>SUMIFS('Filing Data'!$Z:$Z,'Filing Data'!$D:$D,'Benchmark Value'!$B2268)</f>
        <v>0</v>
      </c>
      <c r="E2268" s="16">
        <f t="shared" si="503"/>
        <v>-72700942.449473366</v>
      </c>
      <c r="F2268" s="10">
        <f>SUM(D$11:D2267)</f>
        <v>-305393854.62901664</v>
      </c>
      <c r="G2268" s="10">
        <f t="shared" si="496"/>
        <v>365</v>
      </c>
      <c r="H2268" s="7">
        <f t="shared" si="504"/>
        <v>-199180.6642451325</v>
      </c>
      <c r="I2268" s="16">
        <f>SUMIFS('Filing Data'!$X:$X,'Filing Data'!$D:$D,'Benchmark Value'!$B2268)</f>
        <v>0</v>
      </c>
      <c r="J2268" s="16">
        <f t="shared" si="500"/>
        <v>163442973.94777015</v>
      </c>
      <c r="K2268" s="10">
        <f>SUM(I$11:I2267)</f>
        <v>496030691.23263443</v>
      </c>
      <c r="L2268" s="27">
        <f t="shared" si="497"/>
        <v>365</v>
      </c>
      <c r="M2268" s="7">
        <f t="shared" si="505"/>
        <v>447788.96971991821</v>
      </c>
      <c r="N2268" s="7">
        <f>IF(ISNA(VLOOKUP(B2268,'Distribution Data'!$G:$H,2,FALSE)),0,VLOOKUP(B2268,'Distribution Data'!$G:$H,2,FALSE))</f>
        <v>0</v>
      </c>
      <c r="O2268" s="16">
        <f>IF(ISNA(INDEX($C2267:$C$3618,MATCH(TRUE,INDEX($C2267:$C$3618&lt;&gt;$C2267,0),0))), O2267, INDEX($C2267:$C$3618,MATCH(TRUE,INDEX($C2267:$C$3618&lt;&gt;$C2267,0),0)))</f>
        <v>5395198062.4449253</v>
      </c>
      <c r="P2268" s="16">
        <f t="shared" si="495"/>
        <v>5295286987.2144642</v>
      </c>
      <c r="Q2268" s="27">
        <f t="shared" si="501"/>
        <v>78</v>
      </c>
      <c r="R2268" s="7">
        <f t="shared" si="506"/>
        <v>1280911.2209033477</v>
      </c>
      <c r="S2268" s="7">
        <f t="shared" si="498"/>
        <v>633941.58693829703</v>
      </c>
      <c r="T2268" s="5">
        <f>VLOOKUP($B2268,'Benchmark Data'!$A:$B,2,FALSE)</f>
        <v>12.08</v>
      </c>
      <c r="U2268" s="12">
        <f t="shared" si="507"/>
        <v>0</v>
      </c>
      <c r="V2268" s="7">
        <f t="shared" si="508"/>
        <v>3762265548.6616049</v>
      </c>
    </row>
    <row r="2269" spans="1:22" x14ac:dyDescent="0.25">
      <c r="A2269" s="5">
        <f t="shared" si="499"/>
        <v>2010</v>
      </c>
      <c r="B2269" s="6">
        <f t="shared" si="502"/>
        <v>40209</v>
      </c>
      <c r="C2269" s="7">
        <f>MAX(SUMIFS('Filing Data'!$V:$V,'Filing Data'!$D:$D,'Benchmark Value'!$B2269),C2268)</f>
        <v>5295286987.2144642</v>
      </c>
      <c r="D2269" s="7">
        <f>SUMIFS('Filing Data'!$Z:$Z,'Filing Data'!$D:$D,'Benchmark Value'!$B2269)</f>
        <v>0</v>
      </c>
      <c r="E2269" s="16">
        <f t="shared" si="503"/>
        <v>-72700942.449473366</v>
      </c>
      <c r="F2269" s="10">
        <f>SUM(D$11:D2268)</f>
        <v>-305393854.62901664</v>
      </c>
      <c r="G2269" s="10">
        <f t="shared" si="496"/>
        <v>365</v>
      </c>
      <c r="H2269" s="7">
        <f t="shared" si="504"/>
        <v>-199180.6642451325</v>
      </c>
      <c r="I2269" s="16">
        <f>SUMIFS('Filing Data'!$X:$X,'Filing Data'!$D:$D,'Benchmark Value'!$B2269)</f>
        <v>0</v>
      </c>
      <c r="J2269" s="16">
        <f t="shared" si="500"/>
        <v>163442973.94777015</v>
      </c>
      <c r="K2269" s="10">
        <f>SUM(I$11:I2268)</f>
        <v>496030691.23263443</v>
      </c>
      <c r="L2269" s="27">
        <f t="shared" si="497"/>
        <v>365</v>
      </c>
      <c r="M2269" s="7">
        <f t="shared" si="505"/>
        <v>447788.96971991821</v>
      </c>
      <c r="N2269" s="7">
        <f>IF(ISNA(VLOOKUP(B2269,'Distribution Data'!$G:$H,2,FALSE)),0,VLOOKUP(B2269,'Distribution Data'!$G:$H,2,FALSE))</f>
        <v>0</v>
      </c>
      <c r="O2269" s="16">
        <f>IF(ISNA(INDEX($C2268:$C$3618,MATCH(TRUE,INDEX($C2268:$C$3618&lt;&gt;$C2268,0),0))), O2268, INDEX($C2268:$C$3618,MATCH(TRUE,INDEX($C2268:$C$3618&lt;&gt;$C2268,0),0)))</f>
        <v>5395198062.4449253</v>
      </c>
      <c r="P2269" s="16">
        <f t="shared" si="495"/>
        <v>5295286987.2144642</v>
      </c>
      <c r="Q2269" s="27">
        <f t="shared" si="501"/>
        <v>78</v>
      </c>
      <c r="R2269" s="7">
        <f t="shared" si="506"/>
        <v>1280911.2209033477</v>
      </c>
      <c r="S2269" s="7">
        <f t="shared" si="498"/>
        <v>633941.58693829703</v>
      </c>
      <c r="T2269" s="5">
        <f>VLOOKUP($B2269,'Benchmark Data'!$A:$B,2,FALSE)</f>
        <v>12.08</v>
      </c>
      <c r="U2269" s="12">
        <f t="shared" si="507"/>
        <v>0</v>
      </c>
      <c r="V2269" s="7">
        <f t="shared" si="508"/>
        <v>3762899490.2485433</v>
      </c>
    </row>
    <row r="2270" spans="1:22" x14ac:dyDescent="0.25">
      <c r="A2270" s="5">
        <f t="shared" si="499"/>
        <v>2010</v>
      </c>
      <c r="B2270" s="6">
        <f t="shared" si="502"/>
        <v>40210</v>
      </c>
      <c r="C2270" s="7">
        <f>MAX(SUMIFS('Filing Data'!$V:$V,'Filing Data'!$D:$D,'Benchmark Value'!$B2270),C2269)</f>
        <v>5295286987.2144642</v>
      </c>
      <c r="D2270" s="7">
        <f>SUMIFS('Filing Data'!$Z:$Z,'Filing Data'!$D:$D,'Benchmark Value'!$B2270)</f>
        <v>0</v>
      </c>
      <c r="E2270" s="16">
        <f t="shared" si="503"/>
        <v>-72700942.449473366</v>
      </c>
      <c r="F2270" s="10">
        <f>SUM(D$11:D2269)</f>
        <v>-305393854.62901664</v>
      </c>
      <c r="G2270" s="10">
        <f t="shared" si="496"/>
        <v>365</v>
      </c>
      <c r="H2270" s="7">
        <f t="shared" si="504"/>
        <v>-199180.6642451325</v>
      </c>
      <c r="I2270" s="16">
        <f>SUMIFS('Filing Data'!$X:$X,'Filing Data'!$D:$D,'Benchmark Value'!$B2270)</f>
        <v>0</v>
      </c>
      <c r="J2270" s="16">
        <f t="shared" si="500"/>
        <v>163442973.94777015</v>
      </c>
      <c r="K2270" s="10">
        <f>SUM(I$11:I2269)</f>
        <v>496030691.23263443</v>
      </c>
      <c r="L2270" s="27">
        <f t="shared" si="497"/>
        <v>365</v>
      </c>
      <c r="M2270" s="7">
        <f t="shared" si="505"/>
        <v>447788.96971991821</v>
      </c>
      <c r="N2270" s="7">
        <f>IF(ISNA(VLOOKUP(B2270,'Distribution Data'!$G:$H,2,FALSE)),0,VLOOKUP(B2270,'Distribution Data'!$G:$H,2,FALSE))</f>
        <v>0</v>
      </c>
      <c r="O2270" s="16">
        <f>IF(ISNA(INDEX($C2269:$C$3618,MATCH(TRUE,INDEX($C2269:$C$3618&lt;&gt;$C2269,0),0))), O2269, INDEX($C2269:$C$3618,MATCH(TRUE,INDEX($C2269:$C$3618&lt;&gt;$C2269,0),0)))</f>
        <v>5395198062.4449253</v>
      </c>
      <c r="P2270" s="16">
        <f t="shared" si="495"/>
        <v>5295286987.2144642</v>
      </c>
      <c r="Q2270" s="27">
        <f t="shared" si="501"/>
        <v>78</v>
      </c>
      <c r="R2270" s="7">
        <f t="shared" si="506"/>
        <v>1280911.2209033477</v>
      </c>
      <c r="S2270" s="7">
        <f t="shared" si="498"/>
        <v>633941.58693829703</v>
      </c>
      <c r="T2270" s="5">
        <f>VLOOKUP($B2270,'Benchmark Data'!$A:$B,2,FALSE)</f>
        <v>12.3</v>
      </c>
      <c r="U2270" s="12">
        <f t="shared" si="507"/>
        <v>1.8048069871703067E-2</v>
      </c>
      <c r="V2270" s="7">
        <f t="shared" si="508"/>
        <v>3832063058.3135185</v>
      </c>
    </row>
    <row r="2271" spans="1:22" x14ac:dyDescent="0.25">
      <c r="A2271" s="5">
        <f t="shared" si="499"/>
        <v>2010</v>
      </c>
      <c r="B2271" s="6">
        <f t="shared" si="502"/>
        <v>40211</v>
      </c>
      <c r="C2271" s="7">
        <f>MAX(SUMIFS('Filing Data'!$V:$V,'Filing Data'!$D:$D,'Benchmark Value'!$B2271),C2270)</f>
        <v>5295286987.2144642</v>
      </c>
      <c r="D2271" s="7">
        <f>SUMIFS('Filing Data'!$Z:$Z,'Filing Data'!$D:$D,'Benchmark Value'!$B2271)</f>
        <v>0</v>
      </c>
      <c r="E2271" s="16">
        <f t="shared" si="503"/>
        <v>-72700942.449473366</v>
      </c>
      <c r="F2271" s="10">
        <f>SUM(D$11:D2270)</f>
        <v>-305393854.62901664</v>
      </c>
      <c r="G2271" s="10">
        <f t="shared" si="496"/>
        <v>365</v>
      </c>
      <c r="H2271" s="7">
        <f t="shared" si="504"/>
        <v>-199180.6642451325</v>
      </c>
      <c r="I2271" s="16">
        <f>SUMIFS('Filing Data'!$X:$X,'Filing Data'!$D:$D,'Benchmark Value'!$B2271)</f>
        <v>0</v>
      </c>
      <c r="J2271" s="16">
        <f t="shared" si="500"/>
        <v>163442973.94777015</v>
      </c>
      <c r="K2271" s="10">
        <f>SUM(I$11:I2270)</f>
        <v>496030691.23263443</v>
      </c>
      <c r="L2271" s="27">
        <f t="shared" si="497"/>
        <v>365</v>
      </c>
      <c r="M2271" s="7">
        <f t="shared" si="505"/>
        <v>447788.96971991821</v>
      </c>
      <c r="N2271" s="7">
        <f>IF(ISNA(VLOOKUP(B2271,'Distribution Data'!$G:$H,2,FALSE)),0,VLOOKUP(B2271,'Distribution Data'!$G:$H,2,FALSE))</f>
        <v>0</v>
      </c>
      <c r="O2271" s="16">
        <f>IF(ISNA(INDEX($C2270:$C$3618,MATCH(TRUE,INDEX($C2270:$C$3618&lt;&gt;$C2270,0),0))), O2270, INDEX($C2270:$C$3618,MATCH(TRUE,INDEX($C2270:$C$3618&lt;&gt;$C2270,0),0)))</f>
        <v>5395198062.4449253</v>
      </c>
      <c r="P2271" s="16">
        <f t="shared" si="495"/>
        <v>5295286987.2144642</v>
      </c>
      <c r="Q2271" s="27">
        <f t="shared" si="501"/>
        <v>78</v>
      </c>
      <c r="R2271" s="7">
        <f t="shared" si="506"/>
        <v>1280911.2209033477</v>
      </c>
      <c r="S2271" s="7">
        <f t="shared" si="498"/>
        <v>633941.58693829703</v>
      </c>
      <c r="T2271" s="5">
        <f>VLOOKUP($B2271,'Benchmark Data'!$A:$B,2,FALSE)</f>
        <v>12.48</v>
      </c>
      <c r="U2271" s="12">
        <f t="shared" si="507"/>
        <v>1.4528100562909808E-2</v>
      </c>
      <c r="V2271" s="7">
        <f t="shared" si="508"/>
        <v>3888775971.4855328</v>
      </c>
    </row>
    <row r="2272" spans="1:22" x14ac:dyDescent="0.25">
      <c r="A2272" s="5">
        <f t="shared" si="499"/>
        <v>2010</v>
      </c>
      <c r="B2272" s="6">
        <f t="shared" si="502"/>
        <v>40212</v>
      </c>
      <c r="C2272" s="7">
        <f>MAX(SUMIFS('Filing Data'!$V:$V,'Filing Data'!$D:$D,'Benchmark Value'!$B2272),C2271)</f>
        <v>5295286987.2144642</v>
      </c>
      <c r="D2272" s="7">
        <f>SUMIFS('Filing Data'!$Z:$Z,'Filing Data'!$D:$D,'Benchmark Value'!$B2272)</f>
        <v>0</v>
      </c>
      <c r="E2272" s="16">
        <f t="shared" si="503"/>
        <v>-72700942.449473366</v>
      </c>
      <c r="F2272" s="10">
        <f>SUM(D$11:D2271)</f>
        <v>-305393854.62901664</v>
      </c>
      <c r="G2272" s="10">
        <f t="shared" si="496"/>
        <v>365</v>
      </c>
      <c r="H2272" s="7">
        <f t="shared" si="504"/>
        <v>-199180.6642451325</v>
      </c>
      <c r="I2272" s="16">
        <f>SUMIFS('Filing Data'!$X:$X,'Filing Data'!$D:$D,'Benchmark Value'!$B2272)</f>
        <v>0</v>
      </c>
      <c r="J2272" s="16">
        <f t="shared" si="500"/>
        <v>163442973.94777015</v>
      </c>
      <c r="K2272" s="10">
        <f>SUM(I$11:I2271)</f>
        <v>496030691.23263443</v>
      </c>
      <c r="L2272" s="27">
        <f t="shared" si="497"/>
        <v>365</v>
      </c>
      <c r="M2272" s="7">
        <f t="shared" si="505"/>
        <v>447788.96971991821</v>
      </c>
      <c r="N2272" s="7">
        <f>IF(ISNA(VLOOKUP(B2272,'Distribution Data'!$G:$H,2,FALSE)),0,VLOOKUP(B2272,'Distribution Data'!$G:$H,2,FALSE))</f>
        <v>0</v>
      </c>
      <c r="O2272" s="16">
        <f>IF(ISNA(INDEX($C2271:$C$3618,MATCH(TRUE,INDEX($C2271:$C$3618&lt;&gt;$C2271,0),0))), O2271, INDEX($C2271:$C$3618,MATCH(TRUE,INDEX($C2271:$C$3618&lt;&gt;$C2271,0),0)))</f>
        <v>5395198062.4449253</v>
      </c>
      <c r="P2272" s="16">
        <f t="shared" si="495"/>
        <v>5295286987.2144642</v>
      </c>
      <c r="Q2272" s="27">
        <f t="shared" si="501"/>
        <v>78</v>
      </c>
      <c r="R2272" s="7">
        <f t="shared" si="506"/>
        <v>1280911.2209033477</v>
      </c>
      <c r="S2272" s="7">
        <f t="shared" si="498"/>
        <v>633941.58693829703</v>
      </c>
      <c r="T2272" s="5">
        <f>VLOOKUP($B2272,'Benchmark Data'!$A:$B,2,FALSE)</f>
        <v>12.25</v>
      </c>
      <c r="U2272" s="12">
        <f t="shared" si="507"/>
        <v>-1.8601425950545661E-2</v>
      </c>
      <c r="V2272" s="7">
        <f t="shared" si="508"/>
        <v>3817741766.1620808</v>
      </c>
    </row>
    <row r="2273" spans="1:22" x14ac:dyDescent="0.25">
      <c r="A2273" s="5">
        <f t="shared" si="499"/>
        <v>2010</v>
      </c>
      <c r="B2273" s="6">
        <f t="shared" si="502"/>
        <v>40213</v>
      </c>
      <c r="C2273" s="7">
        <f>MAX(SUMIFS('Filing Data'!$V:$V,'Filing Data'!$D:$D,'Benchmark Value'!$B2273),C2272)</f>
        <v>5295286987.2144642</v>
      </c>
      <c r="D2273" s="7">
        <f>SUMIFS('Filing Data'!$Z:$Z,'Filing Data'!$D:$D,'Benchmark Value'!$B2273)</f>
        <v>0</v>
      </c>
      <c r="E2273" s="16">
        <f t="shared" si="503"/>
        <v>-72700942.449473366</v>
      </c>
      <c r="F2273" s="10">
        <f>SUM(D$11:D2272)</f>
        <v>-305393854.62901664</v>
      </c>
      <c r="G2273" s="10">
        <f t="shared" si="496"/>
        <v>365</v>
      </c>
      <c r="H2273" s="7">
        <f t="shared" si="504"/>
        <v>-199180.6642451325</v>
      </c>
      <c r="I2273" s="16">
        <f>SUMIFS('Filing Data'!$X:$X,'Filing Data'!$D:$D,'Benchmark Value'!$B2273)</f>
        <v>0</v>
      </c>
      <c r="J2273" s="16">
        <f t="shared" si="500"/>
        <v>163442973.94777015</v>
      </c>
      <c r="K2273" s="10">
        <f>SUM(I$11:I2272)</f>
        <v>496030691.23263443</v>
      </c>
      <c r="L2273" s="27">
        <f t="shared" si="497"/>
        <v>365</v>
      </c>
      <c r="M2273" s="7">
        <f t="shared" si="505"/>
        <v>447788.96971991821</v>
      </c>
      <c r="N2273" s="7">
        <f>IF(ISNA(VLOOKUP(B2273,'Distribution Data'!$G:$H,2,FALSE)),0,VLOOKUP(B2273,'Distribution Data'!$G:$H,2,FALSE))</f>
        <v>0</v>
      </c>
      <c r="O2273" s="16">
        <f>IF(ISNA(INDEX($C2272:$C$3618,MATCH(TRUE,INDEX($C2272:$C$3618&lt;&gt;$C2272,0),0))), O2272, INDEX($C2272:$C$3618,MATCH(TRUE,INDEX($C2272:$C$3618&lt;&gt;$C2272,0),0)))</f>
        <v>5395198062.4449253</v>
      </c>
      <c r="P2273" s="16">
        <f t="shared" si="495"/>
        <v>5295286987.2144642</v>
      </c>
      <c r="Q2273" s="27">
        <f t="shared" si="501"/>
        <v>78</v>
      </c>
      <c r="R2273" s="7">
        <f t="shared" si="506"/>
        <v>1280911.2209033477</v>
      </c>
      <c r="S2273" s="7">
        <f t="shared" si="498"/>
        <v>633941.58693829703</v>
      </c>
      <c r="T2273" s="5">
        <f>VLOOKUP($B2273,'Benchmark Data'!$A:$B,2,FALSE)</f>
        <v>11.8</v>
      </c>
      <c r="U2273" s="12">
        <f t="shared" si="507"/>
        <v>-3.7426405519116912E-2</v>
      </c>
      <c r="V2273" s="7">
        <f t="shared" si="508"/>
        <v>3678132132.665514</v>
      </c>
    </row>
    <row r="2274" spans="1:22" x14ac:dyDescent="0.25">
      <c r="A2274" s="5">
        <f t="shared" si="499"/>
        <v>2010</v>
      </c>
      <c r="B2274" s="6">
        <f t="shared" si="502"/>
        <v>40214</v>
      </c>
      <c r="C2274" s="7">
        <f>MAX(SUMIFS('Filing Data'!$V:$V,'Filing Data'!$D:$D,'Benchmark Value'!$B2274),C2273)</f>
        <v>5295286987.2144642</v>
      </c>
      <c r="D2274" s="7">
        <f>SUMIFS('Filing Data'!$Z:$Z,'Filing Data'!$D:$D,'Benchmark Value'!$B2274)</f>
        <v>0</v>
      </c>
      <c r="E2274" s="16">
        <f t="shared" si="503"/>
        <v>-72700942.449473366</v>
      </c>
      <c r="F2274" s="10">
        <f>SUM(D$11:D2273)</f>
        <v>-305393854.62901664</v>
      </c>
      <c r="G2274" s="10">
        <f t="shared" si="496"/>
        <v>365</v>
      </c>
      <c r="H2274" s="7">
        <f t="shared" si="504"/>
        <v>-199180.6642451325</v>
      </c>
      <c r="I2274" s="16">
        <f>SUMIFS('Filing Data'!$X:$X,'Filing Data'!$D:$D,'Benchmark Value'!$B2274)</f>
        <v>0</v>
      </c>
      <c r="J2274" s="16">
        <f t="shared" si="500"/>
        <v>163442973.94777015</v>
      </c>
      <c r="K2274" s="10">
        <f>SUM(I$11:I2273)</f>
        <v>496030691.23263443</v>
      </c>
      <c r="L2274" s="27">
        <f t="shared" si="497"/>
        <v>365</v>
      </c>
      <c r="M2274" s="7">
        <f t="shared" si="505"/>
        <v>447788.96971991821</v>
      </c>
      <c r="N2274" s="7">
        <f>IF(ISNA(VLOOKUP(B2274,'Distribution Data'!$G:$H,2,FALSE)),0,VLOOKUP(B2274,'Distribution Data'!$G:$H,2,FALSE))</f>
        <v>0</v>
      </c>
      <c r="O2274" s="16">
        <f>IF(ISNA(INDEX($C2273:$C$3618,MATCH(TRUE,INDEX($C2273:$C$3618&lt;&gt;$C2273,0),0))), O2273, INDEX($C2273:$C$3618,MATCH(TRUE,INDEX($C2273:$C$3618&lt;&gt;$C2273,0),0)))</f>
        <v>5395198062.4449253</v>
      </c>
      <c r="P2274" s="16">
        <f t="shared" si="495"/>
        <v>5295286987.2144642</v>
      </c>
      <c r="Q2274" s="27">
        <f t="shared" si="501"/>
        <v>78</v>
      </c>
      <c r="R2274" s="7">
        <f t="shared" si="506"/>
        <v>1280911.2209033477</v>
      </c>
      <c r="S2274" s="7">
        <f t="shared" si="498"/>
        <v>633941.58693829703</v>
      </c>
      <c r="T2274" s="5">
        <f>VLOOKUP($B2274,'Benchmark Data'!$A:$B,2,FALSE)</f>
        <v>12.04</v>
      </c>
      <c r="U2274" s="12">
        <f t="shared" si="507"/>
        <v>2.0134908409055807E-2</v>
      </c>
      <c r="V2274" s="7">
        <f t="shared" si="508"/>
        <v>3753575541.3575134</v>
      </c>
    </row>
    <row r="2275" spans="1:22" x14ac:dyDescent="0.25">
      <c r="A2275" s="5">
        <f t="shared" si="499"/>
        <v>2010</v>
      </c>
      <c r="B2275" s="6">
        <f t="shared" si="502"/>
        <v>40215</v>
      </c>
      <c r="C2275" s="7">
        <f>MAX(SUMIFS('Filing Data'!$V:$V,'Filing Data'!$D:$D,'Benchmark Value'!$B2275),C2274)</f>
        <v>5295286987.2144642</v>
      </c>
      <c r="D2275" s="7">
        <f>SUMIFS('Filing Data'!$Z:$Z,'Filing Data'!$D:$D,'Benchmark Value'!$B2275)</f>
        <v>0</v>
      </c>
      <c r="E2275" s="16">
        <f t="shared" si="503"/>
        <v>-72700942.449473366</v>
      </c>
      <c r="F2275" s="10">
        <f>SUM(D$11:D2274)</f>
        <v>-305393854.62901664</v>
      </c>
      <c r="G2275" s="10">
        <f t="shared" si="496"/>
        <v>365</v>
      </c>
      <c r="H2275" s="7">
        <f t="shared" si="504"/>
        <v>-199180.6642451325</v>
      </c>
      <c r="I2275" s="16">
        <f>SUMIFS('Filing Data'!$X:$X,'Filing Data'!$D:$D,'Benchmark Value'!$B2275)</f>
        <v>0</v>
      </c>
      <c r="J2275" s="16">
        <f t="shared" si="500"/>
        <v>163442973.94777015</v>
      </c>
      <c r="K2275" s="10">
        <f>SUM(I$11:I2274)</f>
        <v>496030691.23263443</v>
      </c>
      <c r="L2275" s="27">
        <f t="shared" si="497"/>
        <v>365</v>
      </c>
      <c r="M2275" s="7">
        <f t="shared" si="505"/>
        <v>447788.96971991821</v>
      </c>
      <c r="N2275" s="7">
        <f>IF(ISNA(VLOOKUP(B2275,'Distribution Data'!$G:$H,2,FALSE)),0,VLOOKUP(B2275,'Distribution Data'!$G:$H,2,FALSE))</f>
        <v>0</v>
      </c>
      <c r="O2275" s="16">
        <f>IF(ISNA(INDEX($C2274:$C$3618,MATCH(TRUE,INDEX($C2274:$C$3618&lt;&gt;$C2274,0),0))), O2274, INDEX($C2274:$C$3618,MATCH(TRUE,INDEX($C2274:$C$3618&lt;&gt;$C2274,0),0)))</f>
        <v>5395198062.4449253</v>
      </c>
      <c r="P2275" s="16">
        <f t="shared" si="495"/>
        <v>5295286987.2144642</v>
      </c>
      <c r="Q2275" s="27">
        <f t="shared" si="501"/>
        <v>78</v>
      </c>
      <c r="R2275" s="7">
        <f t="shared" si="506"/>
        <v>1280911.2209033477</v>
      </c>
      <c r="S2275" s="7">
        <f t="shared" si="498"/>
        <v>633941.58693829703</v>
      </c>
      <c r="T2275" s="5">
        <f>VLOOKUP($B2275,'Benchmark Data'!$A:$B,2,FALSE)</f>
        <v>12.04</v>
      </c>
      <c r="U2275" s="12">
        <f t="shared" si="507"/>
        <v>0</v>
      </c>
      <c r="V2275" s="7">
        <f t="shared" si="508"/>
        <v>3754209482.9444518</v>
      </c>
    </row>
    <row r="2276" spans="1:22" x14ac:dyDescent="0.25">
      <c r="A2276" s="5">
        <f t="shared" si="499"/>
        <v>2010</v>
      </c>
      <c r="B2276" s="6">
        <f t="shared" si="502"/>
        <v>40216</v>
      </c>
      <c r="C2276" s="7">
        <f>MAX(SUMIFS('Filing Data'!$V:$V,'Filing Data'!$D:$D,'Benchmark Value'!$B2276),C2275)</f>
        <v>5295286987.2144642</v>
      </c>
      <c r="D2276" s="7">
        <f>SUMIFS('Filing Data'!$Z:$Z,'Filing Data'!$D:$D,'Benchmark Value'!$B2276)</f>
        <v>0</v>
      </c>
      <c r="E2276" s="16">
        <f t="shared" si="503"/>
        <v>-72700942.449473366</v>
      </c>
      <c r="F2276" s="10">
        <f>SUM(D$11:D2275)</f>
        <v>-305393854.62901664</v>
      </c>
      <c r="G2276" s="10">
        <f t="shared" si="496"/>
        <v>365</v>
      </c>
      <c r="H2276" s="7">
        <f t="shared" si="504"/>
        <v>-199180.6642451325</v>
      </c>
      <c r="I2276" s="16">
        <f>SUMIFS('Filing Data'!$X:$X,'Filing Data'!$D:$D,'Benchmark Value'!$B2276)</f>
        <v>0</v>
      </c>
      <c r="J2276" s="16">
        <f t="shared" si="500"/>
        <v>163442973.94777015</v>
      </c>
      <c r="K2276" s="10">
        <f>SUM(I$11:I2275)</f>
        <v>496030691.23263443</v>
      </c>
      <c r="L2276" s="27">
        <f t="shared" si="497"/>
        <v>365</v>
      </c>
      <c r="M2276" s="7">
        <f t="shared" si="505"/>
        <v>447788.96971991821</v>
      </c>
      <c r="N2276" s="7">
        <f>IF(ISNA(VLOOKUP(B2276,'Distribution Data'!$G:$H,2,FALSE)),0,VLOOKUP(B2276,'Distribution Data'!$G:$H,2,FALSE))</f>
        <v>0</v>
      </c>
      <c r="O2276" s="16">
        <f>IF(ISNA(INDEX($C2275:$C$3618,MATCH(TRUE,INDEX($C2275:$C$3618&lt;&gt;$C2275,0),0))), O2275, INDEX($C2275:$C$3618,MATCH(TRUE,INDEX($C2275:$C$3618&lt;&gt;$C2275,0),0)))</f>
        <v>5395198062.4449253</v>
      </c>
      <c r="P2276" s="16">
        <f t="shared" si="495"/>
        <v>5295286987.2144642</v>
      </c>
      <c r="Q2276" s="27">
        <f t="shared" si="501"/>
        <v>78</v>
      </c>
      <c r="R2276" s="7">
        <f t="shared" si="506"/>
        <v>1280911.2209033477</v>
      </c>
      <c r="S2276" s="7">
        <f t="shared" si="498"/>
        <v>633941.58693829703</v>
      </c>
      <c r="T2276" s="5">
        <f>VLOOKUP($B2276,'Benchmark Data'!$A:$B,2,FALSE)</f>
        <v>12.04</v>
      </c>
      <c r="U2276" s="12">
        <f t="shared" si="507"/>
        <v>0</v>
      </c>
      <c r="V2276" s="7">
        <f t="shared" si="508"/>
        <v>3754843424.5313902</v>
      </c>
    </row>
    <row r="2277" spans="1:22" x14ac:dyDescent="0.25">
      <c r="A2277" s="5">
        <f t="shared" si="499"/>
        <v>2010</v>
      </c>
      <c r="B2277" s="6">
        <f t="shared" si="502"/>
        <v>40217</v>
      </c>
      <c r="C2277" s="7">
        <f>MAX(SUMIFS('Filing Data'!$V:$V,'Filing Data'!$D:$D,'Benchmark Value'!$B2277),C2276)</f>
        <v>5295286987.2144642</v>
      </c>
      <c r="D2277" s="7">
        <f>SUMIFS('Filing Data'!$Z:$Z,'Filing Data'!$D:$D,'Benchmark Value'!$B2277)</f>
        <v>0</v>
      </c>
      <c r="E2277" s="16">
        <f t="shared" si="503"/>
        <v>-72700942.449473366</v>
      </c>
      <c r="F2277" s="10">
        <f>SUM(D$11:D2276)</f>
        <v>-305393854.62901664</v>
      </c>
      <c r="G2277" s="10">
        <f t="shared" si="496"/>
        <v>365</v>
      </c>
      <c r="H2277" s="7">
        <f t="shared" si="504"/>
        <v>-199180.6642451325</v>
      </c>
      <c r="I2277" s="16">
        <f>SUMIFS('Filing Data'!$X:$X,'Filing Data'!$D:$D,'Benchmark Value'!$B2277)</f>
        <v>0</v>
      </c>
      <c r="J2277" s="16">
        <f t="shared" si="500"/>
        <v>163442973.94777015</v>
      </c>
      <c r="K2277" s="10">
        <f>SUM(I$11:I2276)</f>
        <v>496030691.23263443</v>
      </c>
      <c r="L2277" s="27">
        <f t="shared" si="497"/>
        <v>365</v>
      </c>
      <c r="M2277" s="7">
        <f t="shared" si="505"/>
        <v>447788.96971991821</v>
      </c>
      <c r="N2277" s="7">
        <f>IF(ISNA(VLOOKUP(B2277,'Distribution Data'!$G:$H,2,FALSE)),0,VLOOKUP(B2277,'Distribution Data'!$G:$H,2,FALSE))</f>
        <v>0</v>
      </c>
      <c r="O2277" s="16">
        <f>IF(ISNA(INDEX($C2276:$C$3618,MATCH(TRUE,INDEX($C2276:$C$3618&lt;&gt;$C2276,0),0))), O2276, INDEX($C2276:$C$3618,MATCH(TRUE,INDEX($C2276:$C$3618&lt;&gt;$C2276,0),0)))</f>
        <v>5395198062.4449253</v>
      </c>
      <c r="P2277" s="16">
        <f t="shared" si="495"/>
        <v>5295286987.2144642</v>
      </c>
      <c r="Q2277" s="27">
        <f t="shared" si="501"/>
        <v>78</v>
      </c>
      <c r="R2277" s="7">
        <f t="shared" si="506"/>
        <v>1280911.2209033477</v>
      </c>
      <c r="S2277" s="7">
        <f t="shared" si="498"/>
        <v>633941.58693829703</v>
      </c>
      <c r="T2277" s="5">
        <f>VLOOKUP($B2277,'Benchmark Data'!$A:$B,2,FALSE)</f>
        <v>11.74</v>
      </c>
      <c r="U2277" s="12">
        <f t="shared" si="507"/>
        <v>-2.5232625480724472E-2</v>
      </c>
      <c r="V2277" s="7">
        <f t="shared" si="508"/>
        <v>3661918144.576849</v>
      </c>
    </row>
    <row r="2278" spans="1:22" x14ac:dyDescent="0.25">
      <c r="A2278" s="5">
        <f t="shared" si="499"/>
        <v>2010</v>
      </c>
      <c r="B2278" s="6">
        <f t="shared" si="502"/>
        <v>40218</v>
      </c>
      <c r="C2278" s="7">
        <f>MAX(SUMIFS('Filing Data'!$V:$V,'Filing Data'!$D:$D,'Benchmark Value'!$B2278),C2277)</f>
        <v>5295286987.2144642</v>
      </c>
      <c r="D2278" s="7">
        <f>SUMIFS('Filing Data'!$Z:$Z,'Filing Data'!$D:$D,'Benchmark Value'!$B2278)</f>
        <v>0</v>
      </c>
      <c r="E2278" s="16">
        <f t="shared" si="503"/>
        <v>-72700942.449473366</v>
      </c>
      <c r="F2278" s="10">
        <f>SUM(D$11:D2277)</f>
        <v>-305393854.62901664</v>
      </c>
      <c r="G2278" s="10">
        <f t="shared" si="496"/>
        <v>365</v>
      </c>
      <c r="H2278" s="7">
        <f t="shared" si="504"/>
        <v>-199180.6642451325</v>
      </c>
      <c r="I2278" s="16">
        <f>SUMIFS('Filing Data'!$X:$X,'Filing Data'!$D:$D,'Benchmark Value'!$B2278)</f>
        <v>0</v>
      </c>
      <c r="J2278" s="16">
        <f t="shared" si="500"/>
        <v>163442973.94777015</v>
      </c>
      <c r="K2278" s="10">
        <f>SUM(I$11:I2277)</f>
        <v>496030691.23263443</v>
      </c>
      <c r="L2278" s="27">
        <f t="shared" si="497"/>
        <v>365</v>
      </c>
      <c r="M2278" s="7">
        <f t="shared" si="505"/>
        <v>447788.96971991821</v>
      </c>
      <c r="N2278" s="7">
        <f>IF(ISNA(VLOOKUP(B2278,'Distribution Data'!$G:$H,2,FALSE)),0,VLOOKUP(B2278,'Distribution Data'!$G:$H,2,FALSE))</f>
        <v>0</v>
      </c>
      <c r="O2278" s="16">
        <f>IF(ISNA(INDEX($C2277:$C$3618,MATCH(TRUE,INDEX($C2277:$C$3618&lt;&gt;$C2277,0),0))), O2277, INDEX($C2277:$C$3618,MATCH(TRUE,INDEX($C2277:$C$3618&lt;&gt;$C2277,0),0)))</f>
        <v>5395198062.4449253</v>
      </c>
      <c r="P2278" s="16">
        <f t="shared" si="495"/>
        <v>5295286987.2144642</v>
      </c>
      <c r="Q2278" s="27">
        <f t="shared" si="501"/>
        <v>78</v>
      </c>
      <c r="R2278" s="7">
        <f t="shared" si="506"/>
        <v>1280911.2209033477</v>
      </c>
      <c r="S2278" s="7">
        <f t="shared" si="498"/>
        <v>633941.58693829703</v>
      </c>
      <c r="T2278" s="5">
        <f>VLOOKUP($B2278,'Benchmark Data'!$A:$B,2,FALSE)</f>
        <v>11.72</v>
      </c>
      <c r="U2278" s="12">
        <f t="shared" si="507"/>
        <v>-1.7050302510838342E-3</v>
      </c>
      <c r="V2278" s="7">
        <f t="shared" si="508"/>
        <v>3656313724.7590566</v>
      </c>
    </row>
    <row r="2279" spans="1:22" x14ac:dyDescent="0.25">
      <c r="A2279" s="5">
        <f t="shared" si="499"/>
        <v>2010</v>
      </c>
      <c r="B2279" s="6">
        <f t="shared" si="502"/>
        <v>40219</v>
      </c>
      <c r="C2279" s="7">
        <f>MAX(SUMIFS('Filing Data'!$V:$V,'Filing Data'!$D:$D,'Benchmark Value'!$B2279),C2278)</f>
        <v>5295286987.2144642</v>
      </c>
      <c r="D2279" s="7">
        <f>SUMIFS('Filing Data'!$Z:$Z,'Filing Data'!$D:$D,'Benchmark Value'!$B2279)</f>
        <v>0</v>
      </c>
      <c r="E2279" s="16">
        <f t="shared" si="503"/>
        <v>-72700942.449473366</v>
      </c>
      <c r="F2279" s="10">
        <f>SUM(D$11:D2278)</f>
        <v>-305393854.62901664</v>
      </c>
      <c r="G2279" s="10">
        <f t="shared" si="496"/>
        <v>365</v>
      </c>
      <c r="H2279" s="7">
        <f t="shared" si="504"/>
        <v>-199180.6642451325</v>
      </c>
      <c r="I2279" s="16">
        <f>SUMIFS('Filing Data'!$X:$X,'Filing Data'!$D:$D,'Benchmark Value'!$B2279)</f>
        <v>0</v>
      </c>
      <c r="J2279" s="16">
        <f t="shared" si="500"/>
        <v>163442973.94777015</v>
      </c>
      <c r="K2279" s="10">
        <f>SUM(I$11:I2278)</f>
        <v>496030691.23263443</v>
      </c>
      <c r="L2279" s="27">
        <f t="shared" si="497"/>
        <v>365</v>
      </c>
      <c r="M2279" s="7">
        <f t="shared" si="505"/>
        <v>447788.96971991821</v>
      </c>
      <c r="N2279" s="7">
        <f>IF(ISNA(VLOOKUP(B2279,'Distribution Data'!$G:$H,2,FALSE)),0,VLOOKUP(B2279,'Distribution Data'!$G:$H,2,FALSE))</f>
        <v>0</v>
      </c>
      <c r="O2279" s="16">
        <f>IF(ISNA(INDEX($C2278:$C$3618,MATCH(TRUE,INDEX($C2278:$C$3618&lt;&gt;$C2278,0),0))), O2278, INDEX($C2278:$C$3618,MATCH(TRUE,INDEX($C2278:$C$3618&lt;&gt;$C2278,0),0)))</f>
        <v>5395198062.4449253</v>
      </c>
      <c r="P2279" s="16">
        <f t="shared" si="495"/>
        <v>5295286987.2144642</v>
      </c>
      <c r="Q2279" s="27">
        <f t="shared" si="501"/>
        <v>78</v>
      </c>
      <c r="R2279" s="7">
        <f t="shared" si="506"/>
        <v>1280911.2209033477</v>
      </c>
      <c r="S2279" s="7">
        <f t="shared" si="498"/>
        <v>633941.58693829703</v>
      </c>
      <c r="T2279" s="5">
        <f>VLOOKUP($B2279,'Benchmark Data'!$A:$B,2,FALSE)</f>
        <v>11.74</v>
      </c>
      <c r="U2279" s="12">
        <f t="shared" si="507"/>
        <v>1.7050302510837475E-3</v>
      </c>
      <c r="V2279" s="7">
        <f t="shared" si="508"/>
        <v>3663187109.5623069</v>
      </c>
    </row>
    <row r="2280" spans="1:22" x14ac:dyDescent="0.25">
      <c r="A2280" s="5">
        <f t="shared" si="499"/>
        <v>2010</v>
      </c>
      <c r="B2280" s="6">
        <f t="shared" si="502"/>
        <v>40220</v>
      </c>
      <c r="C2280" s="7">
        <f>MAX(SUMIFS('Filing Data'!$V:$V,'Filing Data'!$D:$D,'Benchmark Value'!$B2280),C2279)</f>
        <v>5295286987.2144642</v>
      </c>
      <c r="D2280" s="7">
        <f>SUMIFS('Filing Data'!$Z:$Z,'Filing Data'!$D:$D,'Benchmark Value'!$B2280)</f>
        <v>0</v>
      </c>
      <c r="E2280" s="16">
        <f t="shared" si="503"/>
        <v>-72700942.449473366</v>
      </c>
      <c r="F2280" s="10">
        <f>SUM(D$11:D2279)</f>
        <v>-305393854.62901664</v>
      </c>
      <c r="G2280" s="10">
        <f t="shared" si="496"/>
        <v>365</v>
      </c>
      <c r="H2280" s="7">
        <f t="shared" si="504"/>
        <v>-199180.6642451325</v>
      </c>
      <c r="I2280" s="16">
        <f>SUMIFS('Filing Data'!$X:$X,'Filing Data'!$D:$D,'Benchmark Value'!$B2280)</f>
        <v>0</v>
      </c>
      <c r="J2280" s="16">
        <f t="shared" si="500"/>
        <v>163442973.94777015</v>
      </c>
      <c r="K2280" s="10">
        <f>SUM(I$11:I2279)</f>
        <v>496030691.23263443</v>
      </c>
      <c r="L2280" s="27">
        <f t="shared" si="497"/>
        <v>365</v>
      </c>
      <c r="M2280" s="7">
        <f t="shared" si="505"/>
        <v>447788.96971991821</v>
      </c>
      <c r="N2280" s="7">
        <f>IF(ISNA(VLOOKUP(B2280,'Distribution Data'!$G:$H,2,FALSE)),0,VLOOKUP(B2280,'Distribution Data'!$G:$H,2,FALSE))</f>
        <v>0</v>
      </c>
      <c r="O2280" s="16">
        <f>IF(ISNA(INDEX($C2279:$C$3618,MATCH(TRUE,INDEX($C2279:$C$3618&lt;&gt;$C2279,0),0))), O2279, INDEX($C2279:$C$3618,MATCH(TRUE,INDEX($C2279:$C$3618&lt;&gt;$C2279,0),0)))</f>
        <v>5395198062.4449253</v>
      </c>
      <c r="P2280" s="16">
        <f t="shared" si="495"/>
        <v>5295286987.2144642</v>
      </c>
      <c r="Q2280" s="27">
        <f t="shared" si="501"/>
        <v>78</v>
      </c>
      <c r="R2280" s="7">
        <f t="shared" si="506"/>
        <v>1280911.2209033477</v>
      </c>
      <c r="S2280" s="7">
        <f t="shared" si="498"/>
        <v>633941.58693829703</v>
      </c>
      <c r="T2280" s="5">
        <f>VLOOKUP($B2280,'Benchmark Data'!$A:$B,2,FALSE)</f>
        <v>11.86</v>
      </c>
      <c r="U2280" s="12">
        <f t="shared" si="507"/>
        <v>1.0169579169629012E-2</v>
      </c>
      <c r="V2280" s="7">
        <f t="shared" si="508"/>
        <v>3701264190.2589111</v>
      </c>
    </row>
    <row r="2281" spans="1:22" x14ac:dyDescent="0.25">
      <c r="A2281" s="5">
        <f t="shared" si="499"/>
        <v>2010</v>
      </c>
      <c r="B2281" s="6">
        <f t="shared" si="502"/>
        <v>40221</v>
      </c>
      <c r="C2281" s="7">
        <f>MAX(SUMIFS('Filing Data'!$V:$V,'Filing Data'!$D:$D,'Benchmark Value'!$B2281),C2280)</f>
        <v>5295286987.2144642</v>
      </c>
      <c r="D2281" s="7">
        <f>SUMIFS('Filing Data'!$Z:$Z,'Filing Data'!$D:$D,'Benchmark Value'!$B2281)</f>
        <v>0</v>
      </c>
      <c r="E2281" s="16">
        <f t="shared" si="503"/>
        <v>-72700942.449473366</v>
      </c>
      <c r="F2281" s="10">
        <f>SUM(D$11:D2280)</f>
        <v>-305393854.62901664</v>
      </c>
      <c r="G2281" s="10">
        <f t="shared" si="496"/>
        <v>365</v>
      </c>
      <c r="H2281" s="7">
        <f t="shared" si="504"/>
        <v>-199180.6642451325</v>
      </c>
      <c r="I2281" s="16">
        <f>SUMIFS('Filing Data'!$X:$X,'Filing Data'!$D:$D,'Benchmark Value'!$B2281)</f>
        <v>0</v>
      </c>
      <c r="J2281" s="16">
        <f t="shared" si="500"/>
        <v>163442973.94777015</v>
      </c>
      <c r="K2281" s="10">
        <f>SUM(I$11:I2280)</f>
        <v>496030691.23263443</v>
      </c>
      <c r="L2281" s="27">
        <f t="shared" si="497"/>
        <v>365</v>
      </c>
      <c r="M2281" s="7">
        <f t="shared" si="505"/>
        <v>447788.96971991821</v>
      </c>
      <c r="N2281" s="7">
        <f>IF(ISNA(VLOOKUP(B2281,'Distribution Data'!$G:$H,2,FALSE)),0,VLOOKUP(B2281,'Distribution Data'!$G:$H,2,FALSE))</f>
        <v>0</v>
      </c>
      <c r="O2281" s="16">
        <f>IF(ISNA(INDEX($C2280:$C$3618,MATCH(TRUE,INDEX($C2280:$C$3618&lt;&gt;$C2280,0),0))), O2280, INDEX($C2280:$C$3618,MATCH(TRUE,INDEX($C2280:$C$3618&lt;&gt;$C2280,0),0)))</f>
        <v>5395198062.4449253</v>
      </c>
      <c r="P2281" s="16">
        <f t="shared" si="495"/>
        <v>5295286987.2144642</v>
      </c>
      <c r="Q2281" s="27">
        <f t="shared" si="501"/>
        <v>78</v>
      </c>
      <c r="R2281" s="7">
        <f t="shared" si="506"/>
        <v>1280911.2209033477</v>
      </c>
      <c r="S2281" s="7">
        <f t="shared" si="498"/>
        <v>633941.58693829703</v>
      </c>
      <c r="T2281" s="5">
        <f>VLOOKUP($B2281,'Benchmark Data'!$A:$B,2,FALSE)</f>
        <v>11.98</v>
      </c>
      <c r="U2281" s="12">
        <f t="shared" si="507"/>
        <v>1.0067199117723941E-2</v>
      </c>
      <c r="V2281" s="7">
        <f t="shared" si="508"/>
        <v>3739347685.2042871</v>
      </c>
    </row>
    <row r="2282" spans="1:22" x14ac:dyDescent="0.25">
      <c r="A2282" s="5">
        <f t="shared" si="499"/>
        <v>2010</v>
      </c>
      <c r="B2282" s="6">
        <f t="shared" si="502"/>
        <v>40222</v>
      </c>
      <c r="C2282" s="7">
        <f>MAX(SUMIFS('Filing Data'!$V:$V,'Filing Data'!$D:$D,'Benchmark Value'!$B2282),C2281)</f>
        <v>5295286987.2144642</v>
      </c>
      <c r="D2282" s="7">
        <f>SUMIFS('Filing Data'!$Z:$Z,'Filing Data'!$D:$D,'Benchmark Value'!$B2282)</f>
        <v>0</v>
      </c>
      <c r="E2282" s="16">
        <f t="shared" si="503"/>
        <v>-72700942.449473366</v>
      </c>
      <c r="F2282" s="10">
        <f>SUM(D$11:D2281)</f>
        <v>-305393854.62901664</v>
      </c>
      <c r="G2282" s="10">
        <f t="shared" si="496"/>
        <v>365</v>
      </c>
      <c r="H2282" s="7">
        <f t="shared" si="504"/>
        <v>-199180.6642451325</v>
      </c>
      <c r="I2282" s="16">
        <f>SUMIFS('Filing Data'!$X:$X,'Filing Data'!$D:$D,'Benchmark Value'!$B2282)</f>
        <v>0</v>
      </c>
      <c r="J2282" s="16">
        <f t="shared" si="500"/>
        <v>163442973.94777015</v>
      </c>
      <c r="K2282" s="10">
        <f>SUM(I$11:I2281)</f>
        <v>496030691.23263443</v>
      </c>
      <c r="L2282" s="27">
        <f t="shared" si="497"/>
        <v>365</v>
      </c>
      <c r="M2282" s="7">
        <f t="shared" si="505"/>
        <v>447788.96971991821</v>
      </c>
      <c r="N2282" s="7">
        <f>IF(ISNA(VLOOKUP(B2282,'Distribution Data'!$G:$H,2,FALSE)),0,VLOOKUP(B2282,'Distribution Data'!$G:$H,2,FALSE))</f>
        <v>0</v>
      </c>
      <c r="O2282" s="16">
        <f>IF(ISNA(INDEX($C2281:$C$3618,MATCH(TRUE,INDEX($C2281:$C$3618&lt;&gt;$C2281,0),0))), O2281, INDEX($C2281:$C$3618,MATCH(TRUE,INDEX($C2281:$C$3618&lt;&gt;$C2281,0),0)))</f>
        <v>5395198062.4449253</v>
      </c>
      <c r="P2282" s="16">
        <f t="shared" si="495"/>
        <v>5295286987.2144642</v>
      </c>
      <c r="Q2282" s="27">
        <f t="shared" si="501"/>
        <v>78</v>
      </c>
      <c r="R2282" s="7">
        <f t="shared" si="506"/>
        <v>1280911.2209033477</v>
      </c>
      <c r="S2282" s="7">
        <f t="shared" si="498"/>
        <v>633941.58693829703</v>
      </c>
      <c r="T2282" s="5">
        <f>VLOOKUP($B2282,'Benchmark Data'!$A:$B,2,FALSE)</f>
        <v>11.98</v>
      </c>
      <c r="U2282" s="12">
        <f t="shared" si="507"/>
        <v>0</v>
      </c>
      <c r="V2282" s="7">
        <f t="shared" si="508"/>
        <v>3739981626.7912254</v>
      </c>
    </row>
    <row r="2283" spans="1:22" x14ac:dyDescent="0.25">
      <c r="A2283" s="5">
        <f t="shared" si="499"/>
        <v>2010</v>
      </c>
      <c r="B2283" s="6">
        <f t="shared" si="502"/>
        <v>40223</v>
      </c>
      <c r="C2283" s="7">
        <f>MAX(SUMIFS('Filing Data'!$V:$V,'Filing Data'!$D:$D,'Benchmark Value'!$B2283),C2282)</f>
        <v>5295286987.2144642</v>
      </c>
      <c r="D2283" s="7">
        <f>SUMIFS('Filing Data'!$Z:$Z,'Filing Data'!$D:$D,'Benchmark Value'!$B2283)</f>
        <v>0</v>
      </c>
      <c r="E2283" s="16">
        <f t="shared" si="503"/>
        <v>-72700942.449473366</v>
      </c>
      <c r="F2283" s="10">
        <f>SUM(D$11:D2282)</f>
        <v>-305393854.62901664</v>
      </c>
      <c r="G2283" s="10">
        <f t="shared" si="496"/>
        <v>365</v>
      </c>
      <c r="H2283" s="7">
        <f t="shared" si="504"/>
        <v>-199180.6642451325</v>
      </c>
      <c r="I2283" s="16">
        <f>SUMIFS('Filing Data'!$X:$X,'Filing Data'!$D:$D,'Benchmark Value'!$B2283)</f>
        <v>0</v>
      </c>
      <c r="J2283" s="16">
        <f t="shared" si="500"/>
        <v>163442973.94777015</v>
      </c>
      <c r="K2283" s="10">
        <f>SUM(I$11:I2282)</f>
        <v>496030691.23263443</v>
      </c>
      <c r="L2283" s="27">
        <f t="shared" si="497"/>
        <v>365</v>
      </c>
      <c r="M2283" s="7">
        <f t="shared" si="505"/>
        <v>447788.96971991821</v>
      </c>
      <c r="N2283" s="7">
        <f>IF(ISNA(VLOOKUP(B2283,'Distribution Data'!$G:$H,2,FALSE)),0,VLOOKUP(B2283,'Distribution Data'!$G:$H,2,FALSE))</f>
        <v>0</v>
      </c>
      <c r="O2283" s="16">
        <f>IF(ISNA(INDEX($C2282:$C$3618,MATCH(TRUE,INDEX($C2282:$C$3618&lt;&gt;$C2282,0),0))), O2282, INDEX($C2282:$C$3618,MATCH(TRUE,INDEX($C2282:$C$3618&lt;&gt;$C2282,0),0)))</f>
        <v>5395198062.4449253</v>
      </c>
      <c r="P2283" s="16">
        <f t="shared" si="495"/>
        <v>5295286987.2144642</v>
      </c>
      <c r="Q2283" s="27">
        <f t="shared" si="501"/>
        <v>78</v>
      </c>
      <c r="R2283" s="7">
        <f t="shared" si="506"/>
        <v>1280911.2209033477</v>
      </c>
      <c r="S2283" s="7">
        <f t="shared" si="498"/>
        <v>633941.58693829703</v>
      </c>
      <c r="T2283" s="5">
        <f>VLOOKUP($B2283,'Benchmark Data'!$A:$B,2,FALSE)</f>
        <v>11.98</v>
      </c>
      <c r="U2283" s="12">
        <f t="shared" si="507"/>
        <v>0</v>
      </c>
      <c r="V2283" s="7">
        <f t="shared" si="508"/>
        <v>3740615568.3781638</v>
      </c>
    </row>
    <row r="2284" spans="1:22" x14ac:dyDescent="0.25">
      <c r="A2284" s="5">
        <f t="shared" si="499"/>
        <v>2010</v>
      </c>
      <c r="B2284" s="6">
        <f t="shared" si="502"/>
        <v>40224</v>
      </c>
      <c r="C2284" s="7">
        <f>MAX(SUMIFS('Filing Data'!$V:$V,'Filing Data'!$D:$D,'Benchmark Value'!$B2284),C2283)</f>
        <v>5295286987.2144642</v>
      </c>
      <c r="D2284" s="7">
        <f>SUMIFS('Filing Data'!$Z:$Z,'Filing Data'!$D:$D,'Benchmark Value'!$B2284)</f>
        <v>0</v>
      </c>
      <c r="E2284" s="16">
        <f t="shared" si="503"/>
        <v>-72700942.449473366</v>
      </c>
      <c r="F2284" s="10">
        <f>SUM(D$11:D2283)</f>
        <v>-305393854.62901664</v>
      </c>
      <c r="G2284" s="10">
        <f t="shared" si="496"/>
        <v>365</v>
      </c>
      <c r="H2284" s="7">
        <f t="shared" si="504"/>
        <v>-199180.6642451325</v>
      </c>
      <c r="I2284" s="16">
        <f>SUMIFS('Filing Data'!$X:$X,'Filing Data'!$D:$D,'Benchmark Value'!$B2284)</f>
        <v>0</v>
      </c>
      <c r="J2284" s="16">
        <f t="shared" si="500"/>
        <v>163442973.94777015</v>
      </c>
      <c r="K2284" s="10">
        <f>SUM(I$11:I2283)</f>
        <v>496030691.23263443</v>
      </c>
      <c r="L2284" s="27">
        <f t="shared" si="497"/>
        <v>365</v>
      </c>
      <c r="M2284" s="7">
        <f t="shared" si="505"/>
        <v>447788.96971991821</v>
      </c>
      <c r="N2284" s="7">
        <f>IF(ISNA(VLOOKUP(B2284,'Distribution Data'!$G:$H,2,FALSE)),0,VLOOKUP(B2284,'Distribution Data'!$G:$H,2,FALSE))</f>
        <v>0</v>
      </c>
      <c r="O2284" s="16">
        <f>IF(ISNA(INDEX($C2283:$C$3618,MATCH(TRUE,INDEX($C2283:$C$3618&lt;&gt;$C2283,0),0))), O2283, INDEX($C2283:$C$3618,MATCH(TRUE,INDEX($C2283:$C$3618&lt;&gt;$C2283,0),0)))</f>
        <v>5395198062.4449253</v>
      </c>
      <c r="P2284" s="16">
        <f t="shared" si="495"/>
        <v>5295286987.2144642</v>
      </c>
      <c r="Q2284" s="27">
        <f t="shared" si="501"/>
        <v>78</v>
      </c>
      <c r="R2284" s="7">
        <f t="shared" si="506"/>
        <v>1280911.2209033477</v>
      </c>
      <c r="S2284" s="7">
        <f t="shared" si="498"/>
        <v>633941.58693829703</v>
      </c>
      <c r="T2284" s="5">
        <f>VLOOKUP($B2284,'Benchmark Data'!$A:$B,2,FALSE)</f>
        <v>11.98</v>
      </c>
      <c r="U2284" s="12">
        <f t="shared" si="507"/>
        <v>0</v>
      </c>
      <c r="V2284" s="7">
        <f t="shared" si="508"/>
        <v>3741249509.9651022</v>
      </c>
    </row>
    <row r="2285" spans="1:22" x14ac:dyDescent="0.25">
      <c r="A2285" s="5">
        <f t="shared" si="499"/>
        <v>2010</v>
      </c>
      <c r="B2285" s="6">
        <f t="shared" si="502"/>
        <v>40225</v>
      </c>
      <c r="C2285" s="7">
        <f>MAX(SUMIFS('Filing Data'!$V:$V,'Filing Data'!$D:$D,'Benchmark Value'!$B2285),C2284)</f>
        <v>5295286987.2144642</v>
      </c>
      <c r="D2285" s="7">
        <f>SUMIFS('Filing Data'!$Z:$Z,'Filing Data'!$D:$D,'Benchmark Value'!$B2285)</f>
        <v>0</v>
      </c>
      <c r="E2285" s="16">
        <f t="shared" si="503"/>
        <v>-72700942.449473366</v>
      </c>
      <c r="F2285" s="10">
        <f>SUM(D$11:D2284)</f>
        <v>-305393854.62901664</v>
      </c>
      <c r="G2285" s="10">
        <f t="shared" si="496"/>
        <v>365</v>
      </c>
      <c r="H2285" s="7">
        <f t="shared" si="504"/>
        <v>-199180.6642451325</v>
      </c>
      <c r="I2285" s="16">
        <f>SUMIFS('Filing Data'!$X:$X,'Filing Data'!$D:$D,'Benchmark Value'!$B2285)</f>
        <v>0</v>
      </c>
      <c r="J2285" s="16">
        <f t="shared" si="500"/>
        <v>163442973.94777015</v>
      </c>
      <c r="K2285" s="10">
        <f>SUM(I$11:I2284)</f>
        <v>496030691.23263443</v>
      </c>
      <c r="L2285" s="27">
        <f t="shared" si="497"/>
        <v>365</v>
      </c>
      <c r="M2285" s="7">
        <f t="shared" si="505"/>
        <v>447788.96971991821</v>
      </c>
      <c r="N2285" s="7">
        <f>IF(ISNA(VLOOKUP(B2285,'Distribution Data'!$G:$H,2,FALSE)),0,VLOOKUP(B2285,'Distribution Data'!$G:$H,2,FALSE))</f>
        <v>0</v>
      </c>
      <c r="O2285" s="16">
        <f>IF(ISNA(INDEX($C2284:$C$3618,MATCH(TRUE,INDEX($C2284:$C$3618&lt;&gt;$C2284,0),0))), O2284, INDEX($C2284:$C$3618,MATCH(TRUE,INDEX($C2284:$C$3618&lt;&gt;$C2284,0),0)))</f>
        <v>5395198062.4449253</v>
      </c>
      <c r="P2285" s="16">
        <f t="shared" si="495"/>
        <v>5295286987.2144642</v>
      </c>
      <c r="Q2285" s="27">
        <f t="shared" si="501"/>
        <v>78</v>
      </c>
      <c r="R2285" s="7">
        <f t="shared" si="506"/>
        <v>1280911.2209033477</v>
      </c>
      <c r="S2285" s="7">
        <f t="shared" si="498"/>
        <v>633941.58693829703</v>
      </c>
      <c r="T2285" s="5">
        <f>VLOOKUP($B2285,'Benchmark Data'!$A:$B,2,FALSE)</f>
        <v>12.33</v>
      </c>
      <c r="U2285" s="12">
        <f t="shared" si="507"/>
        <v>2.8796724488949526E-2</v>
      </c>
      <c r="V2285" s="7">
        <f t="shared" si="508"/>
        <v>3851185398.8381658</v>
      </c>
    </row>
    <row r="2286" spans="1:22" x14ac:dyDescent="0.25">
      <c r="A2286" s="5">
        <f t="shared" si="499"/>
        <v>2010</v>
      </c>
      <c r="B2286" s="6">
        <f t="shared" si="502"/>
        <v>40226</v>
      </c>
      <c r="C2286" s="7">
        <f>MAX(SUMIFS('Filing Data'!$V:$V,'Filing Data'!$D:$D,'Benchmark Value'!$B2286),C2285)</f>
        <v>5295286987.2144642</v>
      </c>
      <c r="D2286" s="7">
        <f>SUMIFS('Filing Data'!$Z:$Z,'Filing Data'!$D:$D,'Benchmark Value'!$B2286)</f>
        <v>0</v>
      </c>
      <c r="E2286" s="16">
        <f t="shared" si="503"/>
        <v>-72700942.449473366</v>
      </c>
      <c r="F2286" s="10">
        <f>SUM(D$11:D2285)</f>
        <v>-305393854.62901664</v>
      </c>
      <c r="G2286" s="10">
        <f t="shared" si="496"/>
        <v>365</v>
      </c>
      <c r="H2286" s="7">
        <f t="shared" si="504"/>
        <v>-199180.6642451325</v>
      </c>
      <c r="I2286" s="16">
        <f>SUMIFS('Filing Data'!$X:$X,'Filing Data'!$D:$D,'Benchmark Value'!$B2286)</f>
        <v>0</v>
      </c>
      <c r="J2286" s="16">
        <f t="shared" si="500"/>
        <v>163442973.94777015</v>
      </c>
      <c r="K2286" s="10">
        <f>SUM(I$11:I2285)</f>
        <v>496030691.23263443</v>
      </c>
      <c r="L2286" s="27">
        <f t="shared" si="497"/>
        <v>365</v>
      </c>
      <c r="M2286" s="7">
        <f t="shared" si="505"/>
        <v>447788.96971991821</v>
      </c>
      <c r="N2286" s="7">
        <f>IF(ISNA(VLOOKUP(B2286,'Distribution Data'!$G:$H,2,FALSE)),0,VLOOKUP(B2286,'Distribution Data'!$G:$H,2,FALSE))</f>
        <v>0</v>
      </c>
      <c r="O2286" s="16">
        <f>IF(ISNA(INDEX($C2285:$C$3618,MATCH(TRUE,INDEX($C2285:$C$3618&lt;&gt;$C2285,0),0))), O2285, INDEX($C2285:$C$3618,MATCH(TRUE,INDEX($C2285:$C$3618&lt;&gt;$C2285,0),0)))</f>
        <v>5395198062.4449253</v>
      </c>
      <c r="P2286" s="16">
        <f t="shared" si="495"/>
        <v>5295286987.2144642</v>
      </c>
      <c r="Q2286" s="27">
        <f t="shared" si="501"/>
        <v>78</v>
      </c>
      <c r="R2286" s="7">
        <f t="shared" si="506"/>
        <v>1280911.2209033477</v>
      </c>
      <c r="S2286" s="7">
        <f t="shared" si="498"/>
        <v>633941.58693829703</v>
      </c>
      <c r="T2286" s="5">
        <f>VLOOKUP($B2286,'Benchmark Data'!$A:$B,2,FALSE)</f>
        <v>12.45</v>
      </c>
      <c r="U2286" s="12">
        <f t="shared" si="507"/>
        <v>9.6853057344636791E-3</v>
      </c>
      <c r="V2286" s="7">
        <f t="shared" si="508"/>
        <v>3889300463.528152</v>
      </c>
    </row>
    <row r="2287" spans="1:22" x14ac:dyDescent="0.25">
      <c r="A2287" s="5">
        <f t="shared" si="499"/>
        <v>2010</v>
      </c>
      <c r="B2287" s="6">
        <f t="shared" si="502"/>
        <v>40227</v>
      </c>
      <c r="C2287" s="7">
        <f>MAX(SUMIFS('Filing Data'!$V:$V,'Filing Data'!$D:$D,'Benchmark Value'!$B2287),C2286)</f>
        <v>5295286987.2144642</v>
      </c>
      <c r="D2287" s="7">
        <f>SUMIFS('Filing Data'!$Z:$Z,'Filing Data'!$D:$D,'Benchmark Value'!$B2287)</f>
        <v>0</v>
      </c>
      <c r="E2287" s="16">
        <f t="shared" si="503"/>
        <v>-72700942.449473366</v>
      </c>
      <c r="F2287" s="10">
        <f>SUM(D$11:D2286)</f>
        <v>-305393854.62901664</v>
      </c>
      <c r="G2287" s="10">
        <f t="shared" si="496"/>
        <v>365</v>
      </c>
      <c r="H2287" s="7">
        <f t="shared" si="504"/>
        <v>-199180.6642451325</v>
      </c>
      <c r="I2287" s="16">
        <f>SUMIFS('Filing Data'!$X:$X,'Filing Data'!$D:$D,'Benchmark Value'!$B2287)</f>
        <v>0</v>
      </c>
      <c r="J2287" s="16">
        <f t="shared" si="500"/>
        <v>163442973.94777015</v>
      </c>
      <c r="K2287" s="10">
        <f>SUM(I$11:I2286)</f>
        <v>496030691.23263443</v>
      </c>
      <c r="L2287" s="27">
        <f t="shared" si="497"/>
        <v>365</v>
      </c>
      <c r="M2287" s="7">
        <f t="shared" si="505"/>
        <v>447788.96971991821</v>
      </c>
      <c r="N2287" s="7">
        <f>IF(ISNA(VLOOKUP(B2287,'Distribution Data'!$G:$H,2,FALSE)),0,VLOOKUP(B2287,'Distribution Data'!$G:$H,2,FALSE))</f>
        <v>0</v>
      </c>
      <c r="O2287" s="16">
        <f>IF(ISNA(INDEX($C2286:$C$3618,MATCH(TRUE,INDEX($C2286:$C$3618&lt;&gt;$C2286,0),0))), O2286, INDEX($C2286:$C$3618,MATCH(TRUE,INDEX($C2286:$C$3618&lt;&gt;$C2286,0),0)))</f>
        <v>5395198062.4449253</v>
      </c>
      <c r="P2287" s="16">
        <f t="shared" si="495"/>
        <v>5295286987.2144642</v>
      </c>
      <c r="Q2287" s="27">
        <f t="shared" si="501"/>
        <v>78</v>
      </c>
      <c r="R2287" s="7">
        <f t="shared" si="506"/>
        <v>1280911.2209033477</v>
      </c>
      <c r="S2287" s="7">
        <f t="shared" si="498"/>
        <v>633941.58693829703</v>
      </c>
      <c r="T2287" s="5">
        <f>VLOOKUP($B2287,'Benchmark Data'!$A:$B,2,FALSE)</f>
        <v>12.61</v>
      </c>
      <c r="U2287" s="12">
        <f t="shared" si="507"/>
        <v>1.2769527066111595E-2</v>
      </c>
      <c r="V2287" s="7">
        <f t="shared" si="508"/>
        <v>3939917382.9596291</v>
      </c>
    </row>
    <row r="2288" spans="1:22" x14ac:dyDescent="0.25">
      <c r="A2288" s="5">
        <f t="shared" si="499"/>
        <v>2010</v>
      </c>
      <c r="B2288" s="6">
        <f t="shared" si="502"/>
        <v>40228</v>
      </c>
      <c r="C2288" s="7">
        <f>MAX(SUMIFS('Filing Data'!$V:$V,'Filing Data'!$D:$D,'Benchmark Value'!$B2288),C2287)</f>
        <v>5295286987.2144642</v>
      </c>
      <c r="D2288" s="7">
        <f>SUMIFS('Filing Data'!$Z:$Z,'Filing Data'!$D:$D,'Benchmark Value'!$B2288)</f>
        <v>0</v>
      </c>
      <c r="E2288" s="16">
        <f t="shared" si="503"/>
        <v>-72700942.449473366</v>
      </c>
      <c r="F2288" s="10">
        <f>SUM(D$11:D2287)</f>
        <v>-305393854.62901664</v>
      </c>
      <c r="G2288" s="10">
        <f t="shared" si="496"/>
        <v>365</v>
      </c>
      <c r="H2288" s="7">
        <f t="shared" si="504"/>
        <v>-199180.6642451325</v>
      </c>
      <c r="I2288" s="16">
        <f>SUMIFS('Filing Data'!$X:$X,'Filing Data'!$D:$D,'Benchmark Value'!$B2288)</f>
        <v>0</v>
      </c>
      <c r="J2288" s="16">
        <f t="shared" si="500"/>
        <v>163442973.94777015</v>
      </c>
      <c r="K2288" s="10">
        <f>SUM(I$11:I2287)</f>
        <v>496030691.23263443</v>
      </c>
      <c r="L2288" s="27">
        <f t="shared" si="497"/>
        <v>365</v>
      </c>
      <c r="M2288" s="7">
        <f t="shared" si="505"/>
        <v>447788.96971991821</v>
      </c>
      <c r="N2288" s="7">
        <f>IF(ISNA(VLOOKUP(B2288,'Distribution Data'!$G:$H,2,FALSE)),0,VLOOKUP(B2288,'Distribution Data'!$G:$H,2,FALSE))</f>
        <v>0</v>
      </c>
      <c r="O2288" s="16">
        <f>IF(ISNA(INDEX($C2287:$C$3618,MATCH(TRUE,INDEX($C2287:$C$3618&lt;&gt;$C2287,0),0))), O2287, INDEX($C2287:$C$3618,MATCH(TRUE,INDEX($C2287:$C$3618&lt;&gt;$C2287,0),0)))</f>
        <v>5395198062.4449253</v>
      </c>
      <c r="P2288" s="16">
        <f t="shared" si="495"/>
        <v>5295286987.2144642</v>
      </c>
      <c r="Q2288" s="27">
        <f t="shared" si="501"/>
        <v>78</v>
      </c>
      <c r="R2288" s="7">
        <f t="shared" si="506"/>
        <v>1280911.2209033477</v>
      </c>
      <c r="S2288" s="7">
        <f t="shared" si="498"/>
        <v>633941.58693829703</v>
      </c>
      <c r="T2288" s="5">
        <f>VLOOKUP($B2288,'Benchmark Data'!$A:$B,2,FALSE)</f>
        <v>12.65</v>
      </c>
      <c r="U2288" s="12">
        <f t="shared" si="507"/>
        <v>3.1670651967010402E-3</v>
      </c>
      <c r="V2288" s="7">
        <f t="shared" si="508"/>
        <v>3953049079.9247108</v>
      </c>
    </row>
    <row r="2289" spans="1:22" x14ac:dyDescent="0.25">
      <c r="A2289" s="5">
        <f t="shared" si="499"/>
        <v>2010</v>
      </c>
      <c r="B2289" s="6">
        <f t="shared" si="502"/>
        <v>40229</v>
      </c>
      <c r="C2289" s="7">
        <f>MAX(SUMIFS('Filing Data'!$V:$V,'Filing Data'!$D:$D,'Benchmark Value'!$B2289),C2288)</f>
        <v>5295286987.2144642</v>
      </c>
      <c r="D2289" s="7">
        <f>SUMIFS('Filing Data'!$Z:$Z,'Filing Data'!$D:$D,'Benchmark Value'!$B2289)</f>
        <v>0</v>
      </c>
      <c r="E2289" s="16">
        <f t="shared" si="503"/>
        <v>-72700942.449473366</v>
      </c>
      <c r="F2289" s="10">
        <f>SUM(D$11:D2288)</f>
        <v>-305393854.62901664</v>
      </c>
      <c r="G2289" s="10">
        <f t="shared" si="496"/>
        <v>365</v>
      </c>
      <c r="H2289" s="7">
        <f t="shared" si="504"/>
        <v>-199180.6642451325</v>
      </c>
      <c r="I2289" s="16">
        <f>SUMIFS('Filing Data'!$X:$X,'Filing Data'!$D:$D,'Benchmark Value'!$B2289)</f>
        <v>0</v>
      </c>
      <c r="J2289" s="16">
        <f t="shared" si="500"/>
        <v>163442973.94777015</v>
      </c>
      <c r="K2289" s="10">
        <f>SUM(I$11:I2288)</f>
        <v>496030691.23263443</v>
      </c>
      <c r="L2289" s="27">
        <f t="shared" si="497"/>
        <v>365</v>
      </c>
      <c r="M2289" s="7">
        <f t="shared" si="505"/>
        <v>447788.96971991821</v>
      </c>
      <c r="N2289" s="7">
        <f>IF(ISNA(VLOOKUP(B2289,'Distribution Data'!$G:$H,2,FALSE)),0,VLOOKUP(B2289,'Distribution Data'!$G:$H,2,FALSE))</f>
        <v>0</v>
      </c>
      <c r="O2289" s="16">
        <f>IF(ISNA(INDEX($C2288:$C$3618,MATCH(TRUE,INDEX($C2288:$C$3618&lt;&gt;$C2288,0),0))), O2288, INDEX($C2288:$C$3618,MATCH(TRUE,INDEX($C2288:$C$3618&lt;&gt;$C2288,0),0)))</f>
        <v>5395198062.4449253</v>
      </c>
      <c r="P2289" s="16">
        <f t="shared" si="495"/>
        <v>5295286987.2144642</v>
      </c>
      <c r="Q2289" s="27">
        <f t="shared" si="501"/>
        <v>78</v>
      </c>
      <c r="R2289" s="7">
        <f t="shared" si="506"/>
        <v>1280911.2209033477</v>
      </c>
      <c r="S2289" s="7">
        <f t="shared" si="498"/>
        <v>633941.58693829703</v>
      </c>
      <c r="T2289" s="5">
        <f>VLOOKUP($B2289,'Benchmark Data'!$A:$B,2,FALSE)</f>
        <v>12.65</v>
      </c>
      <c r="U2289" s="12">
        <f t="shared" si="507"/>
        <v>0</v>
      </c>
      <c r="V2289" s="7">
        <f t="shared" si="508"/>
        <v>3953683021.5116491</v>
      </c>
    </row>
    <row r="2290" spans="1:22" x14ac:dyDescent="0.25">
      <c r="A2290" s="5">
        <f t="shared" si="499"/>
        <v>2010</v>
      </c>
      <c r="B2290" s="6">
        <f t="shared" si="502"/>
        <v>40230</v>
      </c>
      <c r="C2290" s="7">
        <f>MAX(SUMIFS('Filing Data'!$V:$V,'Filing Data'!$D:$D,'Benchmark Value'!$B2290),C2289)</f>
        <v>5295286987.2144642</v>
      </c>
      <c r="D2290" s="7">
        <f>SUMIFS('Filing Data'!$Z:$Z,'Filing Data'!$D:$D,'Benchmark Value'!$B2290)</f>
        <v>0</v>
      </c>
      <c r="E2290" s="16">
        <f t="shared" si="503"/>
        <v>-72700942.449473366</v>
      </c>
      <c r="F2290" s="10">
        <f>SUM(D$11:D2289)</f>
        <v>-305393854.62901664</v>
      </c>
      <c r="G2290" s="10">
        <f t="shared" si="496"/>
        <v>365</v>
      </c>
      <c r="H2290" s="7">
        <f t="shared" si="504"/>
        <v>-199180.6642451325</v>
      </c>
      <c r="I2290" s="16">
        <f>SUMIFS('Filing Data'!$X:$X,'Filing Data'!$D:$D,'Benchmark Value'!$B2290)</f>
        <v>0</v>
      </c>
      <c r="J2290" s="16">
        <f t="shared" si="500"/>
        <v>163442973.94777015</v>
      </c>
      <c r="K2290" s="10">
        <f>SUM(I$11:I2289)</f>
        <v>496030691.23263443</v>
      </c>
      <c r="L2290" s="27">
        <f t="shared" si="497"/>
        <v>365</v>
      </c>
      <c r="M2290" s="7">
        <f t="shared" si="505"/>
        <v>447788.96971991821</v>
      </c>
      <c r="N2290" s="7">
        <f>IF(ISNA(VLOOKUP(B2290,'Distribution Data'!$G:$H,2,FALSE)),0,VLOOKUP(B2290,'Distribution Data'!$G:$H,2,FALSE))</f>
        <v>0</v>
      </c>
      <c r="O2290" s="16">
        <f>IF(ISNA(INDEX($C2289:$C$3618,MATCH(TRUE,INDEX($C2289:$C$3618&lt;&gt;$C2289,0),0))), O2289, INDEX($C2289:$C$3618,MATCH(TRUE,INDEX($C2289:$C$3618&lt;&gt;$C2289,0),0)))</f>
        <v>5395198062.4449253</v>
      </c>
      <c r="P2290" s="16">
        <f t="shared" si="495"/>
        <v>5295286987.2144642</v>
      </c>
      <c r="Q2290" s="27">
        <f t="shared" si="501"/>
        <v>78</v>
      </c>
      <c r="R2290" s="7">
        <f t="shared" si="506"/>
        <v>1280911.2209033477</v>
      </c>
      <c r="S2290" s="7">
        <f t="shared" si="498"/>
        <v>633941.58693829703</v>
      </c>
      <c r="T2290" s="5">
        <f>VLOOKUP($B2290,'Benchmark Data'!$A:$B,2,FALSE)</f>
        <v>12.65</v>
      </c>
      <c r="U2290" s="12">
        <f t="shared" si="507"/>
        <v>0</v>
      </c>
      <c r="V2290" s="7">
        <f t="shared" si="508"/>
        <v>3954316963.0985875</v>
      </c>
    </row>
    <row r="2291" spans="1:22" x14ac:dyDescent="0.25">
      <c r="A2291" s="5">
        <f t="shared" si="499"/>
        <v>2010</v>
      </c>
      <c r="B2291" s="6">
        <f t="shared" si="502"/>
        <v>40231</v>
      </c>
      <c r="C2291" s="7">
        <f>MAX(SUMIFS('Filing Data'!$V:$V,'Filing Data'!$D:$D,'Benchmark Value'!$B2291),C2290)</f>
        <v>5295286987.2144642</v>
      </c>
      <c r="D2291" s="7">
        <f>SUMIFS('Filing Data'!$Z:$Z,'Filing Data'!$D:$D,'Benchmark Value'!$B2291)</f>
        <v>0</v>
      </c>
      <c r="E2291" s="16">
        <f t="shared" si="503"/>
        <v>-72700942.449473366</v>
      </c>
      <c r="F2291" s="10">
        <f>SUM(D$11:D2290)</f>
        <v>-305393854.62901664</v>
      </c>
      <c r="G2291" s="10">
        <f t="shared" si="496"/>
        <v>365</v>
      </c>
      <c r="H2291" s="7">
        <f t="shared" si="504"/>
        <v>-199180.6642451325</v>
      </c>
      <c r="I2291" s="16">
        <f>SUMIFS('Filing Data'!$X:$X,'Filing Data'!$D:$D,'Benchmark Value'!$B2291)</f>
        <v>0</v>
      </c>
      <c r="J2291" s="16">
        <f t="shared" si="500"/>
        <v>163442973.94777015</v>
      </c>
      <c r="K2291" s="10">
        <f>SUM(I$11:I2290)</f>
        <v>496030691.23263443</v>
      </c>
      <c r="L2291" s="27">
        <f t="shared" si="497"/>
        <v>365</v>
      </c>
      <c r="M2291" s="7">
        <f t="shared" si="505"/>
        <v>447788.96971991821</v>
      </c>
      <c r="N2291" s="7">
        <f>IF(ISNA(VLOOKUP(B2291,'Distribution Data'!$G:$H,2,FALSE)),0,VLOOKUP(B2291,'Distribution Data'!$G:$H,2,FALSE))</f>
        <v>0</v>
      </c>
      <c r="O2291" s="16">
        <f>IF(ISNA(INDEX($C2290:$C$3618,MATCH(TRUE,INDEX($C2290:$C$3618&lt;&gt;$C2290,0),0))), O2290, INDEX($C2290:$C$3618,MATCH(TRUE,INDEX($C2290:$C$3618&lt;&gt;$C2290,0),0)))</f>
        <v>5395198062.4449253</v>
      </c>
      <c r="P2291" s="16">
        <f t="shared" si="495"/>
        <v>5295286987.2144642</v>
      </c>
      <c r="Q2291" s="27">
        <f t="shared" si="501"/>
        <v>78</v>
      </c>
      <c r="R2291" s="7">
        <f t="shared" si="506"/>
        <v>1280911.2209033477</v>
      </c>
      <c r="S2291" s="7">
        <f t="shared" si="498"/>
        <v>633941.58693829703</v>
      </c>
      <c r="T2291" s="5">
        <f>VLOOKUP($B2291,'Benchmark Data'!$A:$B,2,FALSE)</f>
        <v>12.69</v>
      </c>
      <c r="U2291" s="12">
        <f t="shared" si="507"/>
        <v>3.1570665527670331E-3</v>
      </c>
      <c r="V2291" s="7">
        <f t="shared" si="508"/>
        <v>3967454673.738802</v>
      </c>
    </row>
    <row r="2292" spans="1:22" x14ac:dyDescent="0.25">
      <c r="A2292" s="5">
        <f t="shared" si="499"/>
        <v>2010</v>
      </c>
      <c r="B2292" s="6">
        <f t="shared" si="502"/>
        <v>40232</v>
      </c>
      <c r="C2292" s="7">
        <f>MAX(SUMIFS('Filing Data'!$V:$V,'Filing Data'!$D:$D,'Benchmark Value'!$B2292),C2291)</f>
        <v>5295286987.2144642</v>
      </c>
      <c r="D2292" s="7">
        <f>SUMIFS('Filing Data'!$Z:$Z,'Filing Data'!$D:$D,'Benchmark Value'!$B2292)</f>
        <v>0</v>
      </c>
      <c r="E2292" s="16">
        <f t="shared" si="503"/>
        <v>-72700942.449473366</v>
      </c>
      <c r="F2292" s="10">
        <f>SUM(D$11:D2291)</f>
        <v>-305393854.62901664</v>
      </c>
      <c r="G2292" s="10">
        <f t="shared" si="496"/>
        <v>365</v>
      </c>
      <c r="H2292" s="7">
        <f t="shared" si="504"/>
        <v>-199180.6642451325</v>
      </c>
      <c r="I2292" s="16">
        <f>SUMIFS('Filing Data'!$X:$X,'Filing Data'!$D:$D,'Benchmark Value'!$B2292)</f>
        <v>0</v>
      </c>
      <c r="J2292" s="16">
        <f t="shared" si="500"/>
        <v>163442973.94777015</v>
      </c>
      <c r="K2292" s="10">
        <f>SUM(I$11:I2291)</f>
        <v>496030691.23263443</v>
      </c>
      <c r="L2292" s="27">
        <f t="shared" si="497"/>
        <v>365</v>
      </c>
      <c r="M2292" s="7">
        <f t="shared" si="505"/>
        <v>447788.96971991821</v>
      </c>
      <c r="N2292" s="7">
        <f>IF(ISNA(VLOOKUP(B2292,'Distribution Data'!$G:$H,2,FALSE)),0,VLOOKUP(B2292,'Distribution Data'!$G:$H,2,FALSE))</f>
        <v>0</v>
      </c>
      <c r="O2292" s="16">
        <f>IF(ISNA(INDEX($C2291:$C$3618,MATCH(TRUE,INDEX($C2291:$C$3618&lt;&gt;$C2291,0),0))), O2291, INDEX($C2291:$C$3618,MATCH(TRUE,INDEX($C2291:$C$3618&lt;&gt;$C2291,0),0)))</f>
        <v>5395198062.4449253</v>
      </c>
      <c r="P2292" s="16">
        <f t="shared" si="495"/>
        <v>5295286987.2144642</v>
      </c>
      <c r="Q2292" s="27">
        <f t="shared" si="501"/>
        <v>78</v>
      </c>
      <c r="R2292" s="7">
        <f t="shared" si="506"/>
        <v>1280911.2209033477</v>
      </c>
      <c r="S2292" s="7">
        <f t="shared" si="498"/>
        <v>633941.58693829703</v>
      </c>
      <c r="T2292" s="5">
        <f>VLOOKUP($B2292,'Benchmark Data'!$A:$B,2,FALSE)</f>
        <v>12.58</v>
      </c>
      <c r="U2292" s="12">
        <f t="shared" si="507"/>
        <v>-8.7060304540017269E-3</v>
      </c>
      <c r="V2292" s="7">
        <f t="shared" si="508"/>
        <v>3933697755.269691</v>
      </c>
    </row>
    <row r="2293" spans="1:22" x14ac:dyDescent="0.25">
      <c r="A2293" s="5">
        <f t="shared" si="499"/>
        <v>2010</v>
      </c>
      <c r="B2293" s="6">
        <f t="shared" si="502"/>
        <v>40233</v>
      </c>
      <c r="C2293" s="7">
        <f>MAX(SUMIFS('Filing Data'!$V:$V,'Filing Data'!$D:$D,'Benchmark Value'!$B2293),C2292)</f>
        <v>5295286987.2144642</v>
      </c>
      <c r="D2293" s="7">
        <f>SUMIFS('Filing Data'!$Z:$Z,'Filing Data'!$D:$D,'Benchmark Value'!$B2293)</f>
        <v>0</v>
      </c>
      <c r="E2293" s="16">
        <f t="shared" si="503"/>
        <v>-72700942.449473366</v>
      </c>
      <c r="F2293" s="10">
        <f>SUM(D$11:D2292)</f>
        <v>-305393854.62901664</v>
      </c>
      <c r="G2293" s="10">
        <f t="shared" si="496"/>
        <v>365</v>
      </c>
      <c r="H2293" s="7">
        <f t="shared" si="504"/>
        <v>-199180.6642451325</v>
      </c>
      <c r="I2293" s="16">
        <f>SUMIFS('Filing Data'!$X:$X,'Filing Data'!$D:$D,'Benchmark Value'!$B2293)</f>
        <v>0</v>
      </c>
      <c r="J2293" s="16">
        <f t="shared" si="500"/>
        <v>163442973.94777015</v>
      </c>
      <c r="K2293" s="10">
        <f>SUM(I$11:I2292)</f>
        <v>496030691.23263443</v>
      </c>
      <c r="L2293" s="27">
        <f t="shared" si="497"/>
        <v>365</v>
      </c>
      <c r="M2293" s="7">
        <f t="shared" si="505"/>
        <v>447788.96971991821</v>
      </c>
      <c r="N2293" s="7">
        <f>IF(ISNA(VLOOKUP(B2293,'Distribution Data'!$G:$H,2,FALSE)),0,VLOOKUP(B2293,'Distribution Data'!$G:$H,2,FALSE))</f>
        <v>0</v>
      </c>
      <c r="O2293" s="16">
        <f>IF(ISNA(INDEX($C2292:$C$3618,MATCH(TRUE,INDEX($C2292:$C$3618&lt;&gt;$C2292,0),0))), O2292, INDEX($C2292:$C$3618,MATCH(TRUE,INDEX($C2292:$C$3618&lt;&gt;$C2292,0),0)))</f>
        <v>5395198062.4449253</v>
      </c>
      <c r="P2293" s="16">
        <f t="shared" si="495"/>
        <v>5295286987.2144642</v>
      </c>
      <c r="Q2293" s="27">
        <f t="shared" si="501"/>
        <v>78</v>
      </c>
      <c r="R2293" s="7">
        <f t="shared" si="506"/>
        <v>1280911.2209033477</v>
      </c>
      <c r="S2293" s="7">
        <f t="shared" si="498"/>
        <v>633941.58693829703</v>
      </c>
      <c r="T2293" s="5">
        <f>VLOOKUP($B2293,'Benchmark Data'!$A:$B,2,FALSE)</f>
        <v>12.71</v>
      </c>
      <c r="U2293" s="12">
        <f t="shared" si="507"/>
        <v>1.0280833929068292E-2</v>
      </c>
      <c r="V2293" s="7">
        <f t="shared" si="508"/>
        <v>3974981991.6249175</v>
      </c>
    </row>
    <row r="2294" spans="1:22" x14ac:dyDescent="0.25">
      <c r="A2294" s="5">
        <f t="shared" si="499"/>
        <v>2010</v>
      </c>
      <c r="B2294" s="6">
        <f t="shared" si="502"/>
        <v>40234</v>
      </c>
      <c r="C2294" s="7">
        <f>MAX(SUMIFS('Filing Data'!$V:$V,'Filing Data'!$D:$D,'Benchmark Value'!$B2294),C2293)</f>
        <v>5295286987.2144642</v>
      </c>
      <c r="D2294" s="7">
        <f>SUMIFS('Filing Data'!$Z:$Z,'Filing Data'!$D:$D,'Benchmark Value'!$B2294)</f>
        <v>0</v>
      </c>
      <c r="E2294" s="16">
        <f t="shared" si="503"/>
        <v>-72700942.449473366</v>
      </c>
      <c r="F2294" s="10">
        <f>SUM(D$11:D2293)</f>
        <v>-305393854.62901664</v>
      </c>
      <c r="G2294" s="10">
        <f t="shared" si="496"/>
        <v>365</v>
      </c>
      <c r="H2294" s="7">
        <f t="shared" si="504"/>
        <v>-199180.6642451325</v>
      </c>
      <c r="I2294" s="16">
        <f>SUMIFS('Filing Data'!$X:$X,'Filing Data'!$D:$D,'Benchmark Value'!$B2294)</f>
        <v>0</v>
      </c>
      <c r="J2294" s="16">
        <f t="shared" si="500"/>
        <v>163442973.94777015</v>
      </c>
      <c r="K2294" s="10">
        <f>SUM(I$11:I2293)</f>
        <v>496030691.23263443</v>
      </c>
      <c r="L2294" s="27">
        <f t="shared" si="497"/>
        <v>365</v>
      </c>
      <c r="M2294" s="7">
        <f t="shared" si="505"/>
        <v>447788.96971991821</v>
      </c>
      <c r="N2294" s="7">
        <f>IF(ISNA(VLOOKUP(B2294,'Distribution Data'!$G:$H,2,FALSE)),0,VLOOKUP(B2294,'Distribution Data'!$G:$H,2,FALSE))</f>
        <v>0</v>
      </c>
      <c r="O2294" s="16">
        <f>IF(ISNA(INDEX($C2293:$C$3618,MATCH(TRUE,INDEX($C2293:$C$3618&lt;&gt;$C2293,0),0))), O2293, INDEX($C2293:$C$3618,MATCH(TRUE,INDEX($C2293:$C$3618&lt;&gt;$C2293,0),0)))</f>
        <v>5395198062.4449253</v>
      </c>
      <c r="P2294" s="16">
        <f t="shared" si="495"/>
        <v>5295286987.2144642</v>
      </c>
      <c r="Q2294" s="27">
        <f t="shared" si="501"/>
        <v>78</v>
      </c>
      <c r="R2294" s="7">
        <f t="shared" si="506"/>
        <v>1280911.2209033477</v>
      </c>
      <c r="S2294" s="7">
        <f t="shared" si="498"/>
        <v>633941.58693829703</v>
      </c>
      <c r="T2294" s="5">
        <f>VLOOKUP($B2294,'Benchmark Data'!$A:$B,2,FALSE)</f>
        <v>12.76</v>
      </c>
      <c r="U2294" s="12">
        <f t="shared" si="507"/>
        <v>3.9261927152811149E-3</v>
      </c>
      <c r="V2294" s="7">
        <f t="shared" si="508"/>
        <v>3991253155.8382325</v>
      </c>
    </row>
    <row r="2295" spans="1:22" x14ac:dyDescent="0.25">
      <c r="A2295" s="5">
        <f t="shared" si="499"/>
        <v>2010</v>
      </c>
      <c r="B2295" s="6">
        <f t="shared" si="502"/>
        <v>40235</v>
      </c>
      <c r="C2295" s="7">
        <f>MAX(SUMIFS('Filing Data'!$V:$V,'Filing Data'!$D:$D,'Benchmark Value'!$B2295),C2294)</f>
        <v>5295286987.2144642</v>
      </c>
      <c r="D2295" s="7">
        <f>SUMIFS('Filing Data'!$Z:$Z,'Filing Data'!$D:$D,'Benchmark Value'!$B2295)</f>
        <v>0</v>
      </c>
      <c r="E2295" s="16">
        <f t="shared" si="503"/>
        <v>-72700942.449473366</v>
      </c>
      <c r="F2295" s="10">
        <f>SUM(D$11:D2294)</f>
        <v>-305393854.62901664</v>
      </c>
      <c r="G2295" s="10">
        <f t="shared" si="496"/>
        <v>365</v>
      </c>
      <c r="H2295" s="7">
        <f t="shared" si="504"/>
        <v>-199180.6642451325</v>
      </c>
      <c r="I2295" s="16">
        <f>SUMIFS('Filing Data'!$X:$X,'Filing Data'!$D:$D,'Benchmark Value'!$B2295)</f>
        <v>0</v>
      </c>
      <c r="J2295" s="16">
        <f t="shared" si="500"/>
        <v>163442973.94777015</v>
      </c>
      <c r="K2295" s="10">
        <f>SUM(I$11:I2294)</f>
        <v>496030691.23263443</v>
      </c>
      <c r="L2295" s="27">
        <f t="shared" si="497"/>
        <v>365</v>
      </c>
      <c r="M2295" s="7">
        <f t="shared" si="505"/>
        <v>447788.96971991821</v>
      </c>
      <c r="N2295" s="7">
        <f>IF(ISNA(VLOOKUP(B2295,'Distribution Data'!$G:$H,2,FALSE)),0,VLOOKUP(B2295,'Distribution Data'!$G:$H,2,FALSE))</f>
        <v>0</v>
      </c>
      <c r="O2295" s="16">
        <f>IF(ISNA(INDEX($C2294:$C$3618,MATCH(TRUE,INDEX($C2294:$C$3618&lt;&gt;$C2294,0),0))), O2294, INDEX($C2294:$C$3618,MATCH(TRUE,INDEX($C2294:$C$3618&lt;&gt;$C2294,0),0)))</f>
        <v>5395198062.4449253</v>
      </c>
      <c r="P2295" s="16">
        <f t="shared" si="495"/>
        <v>5295286987.2144642</v>
      </c>
      <c r="Q2295" s="27">
        <f t="shared" si="501"/>
        <v>78</v>
      </c>
      <c r="R2295" s="7">
        <f t="shared" si="506"/>
        <v>1280911.2209033477</v>
      </c>
      <c r="S2295" s="7">
        <f t="shared" si="498"/>
        <v>633941.58693829703</v>
      </c>
      <c r="T2295" s="5">
        <f>VLOOKUP($B2295,'Benchmark Data'!$A:$B,2,FALSE)</f>
        <v>12.75</v>
      </c>
      <c r="U2295" s="12">
        <f t="shared" si="507"/>
        <v>-7.8400631220864551E-4</v>
      </c>
      <c r="V2295" s="7">
        <f t="shared" si="508"/>
        <v>3988759156.0804701</v>
      </c>
    </row>
    <row r="2296" spans="1:22" x14ac:dyDescent="0.25">
      <c r="A2296" s="5">
        <f t="shared" si="499"/>
        <v>2010</v>
      </c>
      <c r="B2296" s="6">
        <f t="shared" si="502"/>
        <v>40236</v>
      </c>
      <c r="C2296" s="7">
        <f>MAX(SUMIFS('Filing Data'!$V:$V,'Filing Data'!$D:$D,'Benchmark Value'!$B2296),C2295)</f>
        <v>5295286987.2144642</v>
      </c>
      <c r="D2296" s="7">
        <f>SUMIFS('Filing Data'!$Z:$Z,'Filing Data'!$D:$D,'Benchmark Value'!$B2296)</f>
        <v>0</v>
      </c>
      <c r="E2296" s="16">
        <f t="shared" si="503"/>
        <v>-72700942.449473366</v>
      </c>
      <c r="F2296" s="10">
        <f>SUM(D$11:D2295)</f>
        <v>-305393854.62901664</v>
      </c>
      <c r="G2296" s="10">
        <f t="shared" si="496"/>
        <v>365</v>
      </c>
      <c r="H2296" s="7">
        <f t="shared" si="504"/>
        <v>-199180.6642451325</v>
      </c>
      <c r="I2296" s="16">
        <f>SUMIFS('Filing Data'!$X:$X,'Filing Data'!$D:$D,'Benchmark Value'!$B2296)</f>
        <v>0</v>
      </c>
      <c r="J2296" s="16">
        <f t="shared" si="500"/>
        <v>163442973.94777015</v>
      </c>
      <c r="K2296" s="10">
        <f>SUM(I$11:I2295)</f>
        <v>496030691.23263443</v>
      </c>
      <c r="L2296" s="27">
        <f t="shared" si="497"/>
        <v>365</v>
      </c>
      <c r="M2296" s="7">
        <f t="shared" si="505"/>
        <v>447788.96971991821</v>
      </c>
      <c r="N2296" s="7">
        <f>IF(ISNA(VLOOKUP(B2296,'Distribution Data'!$G:$H,2,FALSE)),0,VLOOKUP(B2296,'Distribution Data'!$G:$H,2,FALSE))</f>
        <v>0</v>
      </c>
      <c r="O2296" s="16">
        <f>IF(ISNA(INDEX($C2295:$C$3618,MATCH(TRUE,INDEX($C2295:$C$3618&lt;&gt;$C2295,0),0))), O2295, INDEX($C2295:$C$3618,MATCH(TRUE,INDEX($C2295:$C$3618&lt;&gt;$C2295,0),0)))</f>
        <v>5395198062.4449253</v>
      </c>
      <c r="P2296" s="16">
        <f t="shared" si="495"/>
        <v>5295286987.2144642</v>
      </c>
      <c r="Q2296" s="27">
        <f t="shared" si="501"/>
        <v>78</v>
      </c>
      <c r="R2296" s="7">
        <f t="shared" si="506"/>
        <v>1280911.2209033477</v>
      </c>
      <c r="S2296" s="7">
        <f t="shared" si="498"/>
        <v>633941.58693829703</v>
      </c>
      <c r="T2296" s="5">
        <f>VLOOKUP($B2296,'Benchmark Data'!$A:$B,2,FALSE)</f>
        <v>12.75</v>
      </c>
      <c r="U2296" s="12">
        <f t="shared" si="507"/>
        <v>0</v>
      </c>
      <c r="V2296" s="7">
        <f t="shared" si="508"/>
        <v>3989393097.6674085</v>
      </c>
    </row>
    <row r="2297" spans="1:22" x14ac:dyDescent="0.25">
      <c r="A2297" s="5">
        <f t="shared" si="499"/>
        <v>2010</v>
      </c>
      <c r="B2297" s="6">
        <f t="shared" si="502"/>
        <v>40237</v>
      </c>
      <c r="C2297" s="7">
        <f>MAX(SUMIFS('Filing Data'!$V:$V,'Filing Data'!$D:$D,'Benchmark Value'!$B2297),C2296)</f>
        <v>5295286987.2144642</v>
      </c>
      <c r="D2297" s="7">
        <f>SUMIFS('Filing Data'!$Z:$Z,'Filing Data'!$D:$D,'Benchmark Value'!$B2297)</f>
        <v>0</v>
      </c>
      <c r="E2297" s="16">
        <f t="shared" si="503"/>
        <v>-72700942.449473366</v>
      </c>
      <c r="F2297" s="10">
        <f>SUM(D$11:D2296)</f>
        <v>-305393854.62901664</v>
      </c>
      <c r="G2297" s="10">
        <f t="shared" si="496"/>
        <v>365</v>
      </c>
      <c r="H2297" s="7">
        <f t="shared" si="504"/>
        <v>-199180.6642451325</v>
      </c>
      <c r="I2297" s="16">
        <f>SUMIFS('Filing Data'!$X:$X,'Filing Data'!$D:$D,'Benchmark Value'!$B2297)</f>
        <v>0</v>
      </c>
      <c r="J2297" s="16">
        <f t="shared" si="500"/>
        <v>163442973.94777015</v>
      </c>
      <c r="K2297" s="10">
        <f>SUM(I$11:I2296)</f>
        <v>496030691.23263443</v>
      </c>
      <c r="L2297" s="27">
        <f t="shared" si="497"/>
        <v>365</v>
      </c>
      <c r="M2297" s="7">
        <f t="shared" si="505"/>
        <v>447788.96971991821</v>
      </c>
      <c r="N2297" s="7">
        <f>IF(ISNA(VLOOKUP(B2297,'Distribution Data'!$G:$H,2,FALSE)),0,VLOOKUP(B2297,'Distribution Data'!$G:$H,2,FALSE))</f>
        <v>0</v>
      </c>
      <c r="O2297" s="16">
        <f>IF(ISNA(INDEX($C2296:$C$3618,MATCH(TRUE,INDEX($C2296:$C$3618&lt;&gt;$C2296,0),0))), O2296, INDEX($C2296:$C$3618,MATCH(TRUE,INDEX($C2296:$C$3618&lt;&gt;$C2296,0),0)))</f>
        <v>5395198062.4449253</v>
      </c>
      <c r="P2297" s="16">
        <f t="shared" si="495"/>
        <v>5295286987.2144642</v>
      </c>
      <c r="Q2297" s="27">
        <f t="shared" si="501"/>
        <v>78</v>
      </c>
      <c r="R2297" s="7">
        <f t="shared" si="506"/>
        <v>1280911.2209033477</v>
      </c>
      <c r="S2297" s="7">
        <f t="shared" si="498"/>
        <v>633941.58693829703</v>
      </c>
      <c r="T2297" s="5">
        <f>VLOOKUP($B2297,'Benchmark Data'!$A:$B,2,FALSE)</f>
        <v>12.75</v>
      </c>
      <c r="U2297" s="12">
        <f t="shared" si="507"/>
        <v>0</v>
      </c>
      <c r="V2297" s="7">
        <f t="shared" si="508"/>
        <v>3990027039.2543468</v>
      </c>
    </row>
    <row r="2298" spans="1:22" x14ac:dyDescent="0.25">
      <c r="A2298" s="5">
        <f t="shared" si="499"/>
        <v>2010</v>
      </c>
      <c r="B2298" s="6">
        <f t="shared" si="502"/>
        <v>40238</v>
      </c>
      <c r="C2298" s="7">
        <f>MAX(SUMIFS('Filing Data'!$V:$V,'Filing Data'!$D:$D,'Benchmark Value'!$B2298),C2297)</f>
        <v>5295286987.2144642</v>
      </c>
      <c r="D2298" s="7">
        <f>SUMIFS('Filing Data'!$Z:$Z,'Filing Data'!$D:$D,'Benchmark Value'!$B2298)</f>
        <v>0</v>
      </c>
      <c r="E2298" s="16">
        <f t="shared" si="503"/>
        <v>-72700942.449473366</v>
      </c>
      <c r="F2298" s="10">
        <f>SUM(D$11:D2297)</f>
        <v>-305393854.62901664</v>
      </c>
      <c r="G2298" s="10">
        <f t="shared" si="496"/>
        <v>365</v>
      </c>
      <c r="H2298" s="7">
        <f t="shared" si="504"/>
        <v>-199180.6642451325</v>
      </c>
      <c r="I2298" s="16">
        <f>SUMIFS('Filing Data'!$X:$X,'Filing Data'!$D:$D,'Benchmark Value'!$B2298)</f>
        <v>0</v>
      </c>
      <c r="J2298" s="16">
        <f t="shared" si="500"/>
        <v>163442973.94777015</v>
      </c>
      <c r="K2298" s="10">
        <f>SUM(I$11:I2297)</f>
        <v>496030691.23263443</v>
      </c>
      <c r="L2298" s="27">
        <f t="shared" si="497"/>
        <v>365</v>
      </c>
      <c r="M2298" s="7">
        <f t="shared" si="505"/>
        <v>447788.96971991821</v>
      </c>
      <c r="N2298" s="7">
        <f>IF(ISNA(VLOOKUP(B2298,'Distribution Data'!$G:$H,2,FALSE)),0,VLOOKUP(B2298,'Distribution Data'!$G:$H,2,FALSE))</f>
        <v>0</v>
      </c>
      <c r="O2298" s="16">
        <f>IF(ISNA(INDEX($C2297:$C$3618,MATCH(TRUE,INDEX($C2297:$C$3618&lt;&gt;$C2297,0),0))), O2297, INDEX($C2297:$C$3618,MATCH(TRUE,INDEX($C2297:$C$3618&lt;&gt;$C2297,0),0)))</f>
        <v>5395198062.4449253</v>
      </c>
      <c r="P2298" s="16">
        <f t="shared" si="495"/>
        <v>5295286987.2144642</v>
      </c>
      <c r="Q2298" s="27">
        <f t="shared" si="501"/>
        <v>78</v>
      </c>
      <c r="R2298" s="7">
        <f t="shared" si="506"/>
        <v>1280911.2209033477</v>
      </c>
      <c r="S2298" s="7">
        <f t="shared" si="498"/>
        <v>633941.58693829703</v>
      </c>
      <c r="T2298" s="5">
        <f>VLOOKUP($B2298,'Benchmark Data'!$A:$B,2,FALSE)</f>
        <v>12.85</v>
      </c>
      <c r="U2298" s="12">
        <f t="shared" si="507"/>
        <v>7.8125397367936247E-3</v>
      </c>
      <c r="V2298" s="7">
        <f t="shared" si="508"/>
        <v>4021955310.5609269</v>
      </c>
    </row>
    <row r="2299" spans="1:22" x14ac:dyDescent="0.25">
      <c r="A2299" s="5">
        <f t="shared" si="499"/>
        <v>2010</v>
      </c>
      <c r="B2299" s="6">
        <f t="shared" si="502"/>
        <v>40239</v>
      </c>
      <c r="C2299" s="7">
        <f>MAX(SUMIFS('Filing Data'!$V:$V,'Filing Data'!$D:$D,'Benchmark Value'!$B2299),C2298)</f>
        <v>5295286987.2144642</v>
      </c>
      <c r="D2299" s="7">
        <f>SUMIFS('Filing Data'!$Z:$Z,'Filing Data'!$D:$D,'Benchmark Value'!$B2299)</f>
        <v>0</v>
      </c>
      <c r="E2299" s="16">
        <f t="shared" si="503"/>
        <v>-72700942.449473366</v>
      </c>
      <c r="F2299" s="10">
        <f>SUM(D$11:D2298)</f>
        <v>-305393854.62901664</v>
      </c>
      <c r="G2299" s="10">
        <f t="shared" si="496"/>
        <v>365</v>
      </c>
      <c r="H2299" s="7">
        <f t="shared" si="504"/>
        <v>-199180.6642451325</v>
      </c>
      <c r="I2299" s="16">
        <f>SUMIFS('Filing Data'!$X:$X,'Filing Data'!$D:$D,'Benchmark Value'!$B2299)</f>
        <v>0</v>
      </c>
      <c r="J2299" s="16">
        <f t="shared" si="500"/>
        <v>163442973.94777015</v>
      </c>
      <c r="K2299" s="10">
        <f>SUM(I$11:I2298)</f>
        <v>496030691.23263443</v>
      </c>
      <c r="L2299" s="27">
        <f t="shared" si="497"/>
        <v>365</v>
      </c>
      <c r="M2299" s="7">
        <f t="shared" si="505"/>
        <v>447788.96971991821</v>
      </c>
      <c r="N2299" s="7">
        <f>IF(ISNA(VLOOKUP(B2299,'Distribution Data'!$G:$H,2,FALSE)),0,VLOOKUP(B2299,'Distribution Data'!$G:$H,2,FALSE))</f>
        <v>0</v>
      </c>
      <c r="O2299" s="16">
        <f>IF(ISNA(INDEX($C2298:$C$3618,MATCH(TRUE,INDEX($C2298:$C$3618&lt;&gt;$C2298,0),0))), O2298, INDEX($C2298:$C$3618,MATCH(TRUE,INDEX($C2298:$C$3618&lt;&gt;$C2298,0),0)))</f>
        <v>5395198062.4449253</v>
      </c>
      <c r="P2299" s="16">
        <f t="shared" si="495"/>
        <v>5295286987.2144642</v>
      </c>
      <c r="Q2299" s="27">
        <f t="shared" si="501"/>
        <v>78</v>
      </c>
      <c r="R2299" s="7">
        <f t="shared" si="506"/>
        <v>1280911.2209033477</v>
      </c>
      <c r="S2299" s="7">
        <f t="shared" si="498"/>
        <v>633941.58693829703</v>
      </c>
      <c r="T2299" s="5">
        <f>VLOOKUP($B2299,'Benchmark Data'!$A:$B,2,FALSE)</f>
        <v>12.87</v>
      </c>
      <c r="U2299" s="12">
        <f t="shared" si="507"/>
        <v>1.5552102668064845E-3</v>
      </c>
      <c r="V2299" s="7">
        <f t="shared" si="508"/>
        <v>4028849104.7713065</v>
      </c>
    </row>
    <row r="2300" spans="1:22" x14ac:dyDescent="0.25">
      <c r="A2300" s="5">
        <f t="shared" si="499"/>
        <v>2010</v>
      </c>
      <c r="B2300" s="6">
        <f t="shared" si="502"/>
        <v>40240</v>
      </c>
      <c r="C2300" s="7">
        <f>MAX(SUMIFS('Filing Data'!$V:$V,'Filing Data'!$D:$D,'Benchmark Value'!$B2300),C2299)</f>
        <v>5295286987.2144642</v>
      </c>
      <c r="D2300" s="7">
        <f>SUMIFS('Filing Data'!$Z:$Z,'Filing Data'!$D:$D,'Benchmark Value'!$B2300)</f>
        <v>0</v>
      </c>
      <c r="E2300" s="16">
        <f t="shared" si="503"/>
        <v>-72700942.449473366</v>
      </c>
      <c r="F2300" s="10">
        <f>SUM(D$11:D2299)</f>
        <v>-305393854.62901664</v>
      </c>
      <c r="G2300" s="10">
        <f t="shared" si="496"/>
        <v>365</v>
      </c>
      <c r="H2300" s="7">
        <f t="shared" si="504"/>
        <v>-199180.6642451325</v>
      </c>
      <c r="I2300" s="16">
        <f>SUMIFS('Filing Data'!$X:$X,'Filing Data'!$D:$D,'Benchmark Value'!$B2300)</f>
        <v>0</v>
      </c>
      <c r="J2300" s="16">
        <f t="shared" si="500"/>
        <v>163442973.94777015</v>
      </c>
      <c r="K2300" s="10">
        <f>SUM(I$11:I2299)</f>
        <v>496030691.23263443</v>
      </c>
      <c r="L2300" s="27">
        <f t="shared" si="497"/>
        <v>365</v>
      </c>
      <c r="M2300" s="7">
        <f t="shared" si="505"/>
        <v>447788.96971991821</v>
      </c>
      <c r="N2300" s="7">
        <f>IF(ISNA(VLOOKUP(B2300,'Distribution Data'!$G:$H,2,FALSE)),0,VLOOKUP(B2300,'Distribution Data'!$G:$H,2,FALSE))</f>
        <v>0</v>
      </c>
      <c r="O2300" s="16">
        <f>IF(ISNA(INDEX($C2299:$C$3618,MATCH(TRUE,INDEX($C2299:$C$3618&lt;&gt;$C2299,0),0))), O2299, INDEX($C2299:$C$3618,MATCH(TRUE,INDEX($C2299:$C$3618&lt;&gt;$C2299,0),0)))</f>
        <v>5395198062.4449253</v>
      </c>
      <c r="P2300" s="16">
        <f t="shared" si="495"/>
        <v>5295286987.2144642</v>
      </c>
      <c r="Q2300" s="27">
        <f t="shared" si="501"/>
        <v>78</v>
      </c>
      <c r="R2300" s="7">
        <f t="shared" si="506"/>
        <v>1280911.2209033477</v>
      </c>
      <c r="S2300" s="7">
        <f t="shared" si="498"/>
        <v>633941.58693829703</v>
      </c>
      <c r="T2300" s="5">
        <f>VLOOKUP($B2300,'Benchmark Data'!$A:$B,2,FALSE)</f>
        <v>12.83</v>
      </c>
      <c r="U2300" s="12">
        <f t="shared" si="507"/>
        <v>-3.1128429804902036E-3</v>
      </c>
      <c r="V2300" s="7">
        <f t="shared" si="508"/>
        <v>4016961370.8189402</v>
      </c>
    </row>
    <row r="2301" spans="1:22" x14ac:dyDescent="0.25">
      <c r="A2301" s="5">
        <f t="shared" si="499"/>
        <v>2010</v>
      </c>
      <c r="B2301" s="6">
        <f t="shared" si="502"/>
        <v>40241</v>
      </c>
      <c r="C2301" s="7">
        <f>MAX(SUMIFS('Filing Data'!$V:$V,'Filing Data'!$D:$D,'Benchmark Value'!$B2301),C2300)</f>
        <v>5295286987.2144642</v>
      </c>
      <c r="D2301" s="7">
        <f>SUMIFS('Filing Data'!$Z:$Z,'Filing Data'!$D:$D,'Benchmark Value'!$B2301)</f>
        <v>0</v>
      </c>
      <c r="E2301" s="16">
        <f t="shared" si="503"/>
        <v>-72700942.449473366</v>
      </c>
      <c r="F2301" s="10">
        <f>SUM(D$11:D2300)</f>
        <v>-305393854.62901664</v>
      </c>
      <c r="G2301" s="10">
        <f t="shared" si="496"/>
        <v>365</v>
      </c>
      <c r="H2301" s="7">
        <f t="shared" si="504"/>
        <v>-199180.6642451325</v>
      </c>
      <c r="I2301" s="16">
        <f>SUMIFS('Filing Data'!$X:$X,'Filing Data'!$D:$D,'Benchmark Value'!$B2301)</f>
        <v>0</v>
      </c>
      <c r="J2301" s="16">
        <f t="shared" si="500"/>
        <v>163442973.94777015</v>
      </c>
      <c r="K2301" s="10">
        <f>SUM(I$11:I2300)</f>
        <v>496030691.23263443</v>
      </c>
      <c r="L2301" s="27">
        <f t="shared" si="497"/>
        <v>365</v>
      </c>
      <c r="M2301" s="7">
        <f t="shared" si="505"/>
        <v>447788.96971991821</v>
      </c>
      <c r="N2301" s="7">
        <f>IF(ISNA(VLOOKUP(B2301,'Distribution Data'!$G:$H,2,FALSE)),0,VLOOKUP(B2301,'Distribution Data'!$G:$H,2,FALSE))</f>
        <v>0</v>
      </c>
      <c r="O2301" s="16">
        <f>IF(ISNA(INDEX($C2300:$C$3618,MATCH(TRUE,INDEX($C2300:$C$3618&lt;&gt;$C2300,0),0))), O2300, INDEX($C2300:$C$3618,MATCH(TRUE,INDEX($C2300:$C$3618&lt;&gt;$C2300,0),0)))</f>
        <v>5395198062.4449253</v>
      </c>
      <c r="P2301" s="16">
        <f t="shared" ref="P2301:P2364" si="509">C2300</f>
        <v>5295286987.2144642</v>
      </c>
      <c r="Q2301" s="27">
        <f t="shared" si="501"/>
        <v>78</v>
      </c>
      <c r="R2301" s="7">
        <f t="shared" si="506"/>
        <v>1280911.2209033477</v>
      </c>
      <c r="S2301" s="7">
        <f t="shared" si="498"/>
        <v>633941.58693829703</v>
      </c>
      <c r="T2301" s="5">
        <f>VLOOKUP($B2301,'Benchmark Data'!$A:$B,2,FALSE)</f>
        <v>12.91</v>
      </c>
      <c r="U2301" s="12">
        <f t="shared" si="507"/>
        <v>6.2160262310060298E-3</v>
      </c>
      <c r="V2301" s="7">
        <f t="shared" si="508"/>
        <v>4042642616.3548665</v>
      </c>
    </row>
    <row r="2302" spans="1:22" x14ac:dyDescent="0.25">
      <c r="A2302" s="5">
        <f t="shared" si="499"/>
        <v>2010</v>
      </c>
      <c r="B2302" s="6">
        <f t="shared" si="502"/>
        <v>40242</v>
      </c>
      <c r="C2302" s="7">
        <f>MAX(SUMIFS('Filing Data'!$V:$V,'Filing Data'!$D:$D,'Benchmark Value'!$B2302),C2301)</f>
        <v>5295286987.2144642</v>
      </c>
      <c r="D2302" s="7">
        <f>SUMIFS('Filing Data'!$Z:$Z,'Filing Data'!$D:$D,'Benchmark Value'!$B2302)</f>
        <v>0</v>
      </c>
      <c r="E2302" s="16">
        <f t="shared" si="503"/>
        <v>-72700942.449473366</v>
      </c>
      <c r="F2302" s="10">
        <f>SUM(D$11:D2301)</f>
        <v>-305393854.62901664</v>
      </c>
      <c r="G2302" s="10">
        <f t="shared" si="496"/>
        <v>365</v>
      </c>
      <c r="H2302" s="7">
        <f t="shared" si="504"/>
        <v>-199180.6642451325</v>
      </c>
      <c r="I2302" s="16">
        <f>SUMIFS('Filing Data'!$X:$X,'Filing Data'!$D:$D,'Benchmark Value'!$B2302)</f>
        <v>0</v>
      </c>
      <c r="J2302" s="16">
        <f t="shared" si="500"/>
        <v>163442973.94777015</v>
      </c>
      <c r="K2302" s="10">
        <f>SUM(I$11:I2301)</f>
        <v>496030691.23263443</v>
      </c>
      <c r="L2302" s="27">
        <f t="shared" si="497"/>
        <v>365</v>
      </c>
      <c r="M2302" s="7">
        <f t="shared" si="505"/>
        <v>447788.96971991821</v>
      </c>
      <c r="N2302" s="7">
        <f>IF(ISNA(VLOOKUP(B2302,'Distribution Data'!$G:$H,2,FALSE)),0,VLOOKUP(B2302,'Distribution Data'!$G:$H,2,FALSE))</f>
        <v>0</v>
      </c>
      <c r="O2302" s="16">
        <f>IF(ISNA(INDEX($C2301:$C$3618,MATCH(TRUE,INDEX($C2301:$C$3618&lt;&gt;$C2301,0),0))), O2301, INDEX($C2301:$C$3618,MATCH(TRUE,INDEX($C2301:$C$3618&lt;&gt;$C2301,0),0)))</f>
        <v>5395198062.4449253</v>
      </c>
      <c r="P2302" s="16">
        <f t="shared" si="509"/>
        <v>5295286987.2144642</v>
      </c>
      <c r="Q2302" s="27">
        <f t="shared" si="501"/>
        <v>78</v>
      </c>
      <c r="R2302" s="7">
        <f t="shared" si="506"/>
        <v>1280911.2209033477</v>
      </c>
      <c r="S2302" s="7">
        <f t="shared" si="498"/>
        <v>633941.58693829703</v>
      </c>
      <c r="T2302" s="5">
        <f>VLOOKUP($B2302,'Benchmark Data'!$A:$B,2,FALSE)</f>
        <v>13.25</v>
      </c>
      <c r="U2302" s="12">
        <f t="shared" si="507"/>
        <v>2.5995347573680085E-2</v>
      </c>
      <c r="V2302" s="7">
        <f t="shared" si="508"/>
        <v>4149744295.3206315</v>
      </c>
    </row>
    <row r="2303" spans="1:22" x14ac:dyDescent="0.25">
      <c r="A2303" s="5">
        <f t="shared" si="499"/>
        <v>2010</v>
      </c>
      <c r="B2303" s="6">
        <f t="shared" si="502"/>
        <v>40243</v>
      </c>
      <c r="C2303" s="7">
        <f>MAX(SUMIFS('Filing Data'!$V:$V,'Filing Data'!$D:$D,'Benchmark Value'!$B2303),C2302)</f>
        <v>5295286987.2144642</v>
      </c>
      <c r="D2303" s="7">
        <f>SUMIFS('Filing Data'!$Z:$Z,'Filing Data'!$D:$D,'Benchmark Value'!$B2303)</f>
        <v>0</v>
      </c>
      <c r="E2303" s="16">
        <f t="shared" si="503"/>
        <v>-72700942.449473366</v>
      </c>
      <c r="F2303" s="10">
        <f>SUM(D$11:D2302)</f>
        <v>-305393854.62901664</v>
      </c>
      <c r="G2303" s="10">
        <f t="shared" si="496"/>
        <v>365</v>
      </c>
      <c r="H2303" s="7">
        <f t="shared" si="504"/>
        <v>-199180.6642451325</v>
      </c>
      <c r="I2303" s="16">
        <f>SUMIFS('Filing Data'!$X:$X,'Filing Data'!$D:$D,'Benchmark Value'!$B2303)</f>
        <v>0</v>
      </c>
      <c r="J2303" s="16">
        <f t="shared" si="500"/>
        <v>163442973.94777015</v>
      </c>
      <c r="K2303" s="10">
        <f>SUM(I$11:I2302)</f>
        <v>496030691.23263443</v>
      </c>
      <c r="L2303" s="27">
        <f t="shared" si="497"/>
        <v>365</v>
      </c>
      <c r="M2303" s="7">
        <f t="shared" si="505"/>
        <v>447788.96971991821</v>
      </c>
      <c r="N2303" s="7">
        <f>IF(ISNA(VLOOKUP(B2303,'Distribution Data'!$G:$H,2,FALSE)),0,VLOOKUP(B2303,'Distribution Data'!$G:$H,2,FALSE))</f>
        <v>0</v>
      </c>
      <c r="O2303" s="16">
        <f>IF(ISNA(INDEX($C2302:$C$3618,MATCH(TRUE,INDEX($C2302:$C$3618&lt;&gt;$C2302,0),0))), O2302, INDEX($C2302:$C$3618,MATCH(TRUE,INDEX($C2302:$C$3618&lt;&gt;$C2302,0),0)))</f>
        <v>5395198062.4449253</v>
      </c>
      <c r="P2303" s="16">
        <f t="shared" si="509"/>
        <v>5295286987.2144642</v>
      </c>
      <c r="Q2303" s="27">
        <f t="shared" si="501"/>
        <v>78</v>
      </c>
      <c r="R2303" s="7">
        <f t="shared" si="506"/>
        <v>1280911.2209033477</v>
      </c>
      <c r="S2303" s="7">
        <f t="shared" si="498"/>
        <v>633941.58693829703</v>
      </c>
      <c r="T2303" s="5">
        <f>VLOOKUP($B2303,'Benchmark Data'!$A:$B,2,FALSE)</f>
        <v>13.25</v>
      </c>
      <c r="U2303" s="12">
        <f t="shared" si="507"/>
        <v>0</v>
      </c>
      <c r="V2303" s="7">
        <f t="shared" si="508"/>
        <v>4150378236.9075699</v>
      </c>
    </row>
    <row r="2304" spans="1:22" x14ac:dyDescent="0.25">
      <c r="A2304" s="5">
        <f t="shared" si="499"/>
        <v>2010</v>
      </c>
      <c r="B2304" s="6">
        <f t="shared" si="502"/>
        <v>40244</v>
      </c>
      <c r="C2304" s="7">
        <f>MAX(SUMIFS('Filing Data'!$V:$V,'Filing Data'!$D:$D,'Benchmark Value'!$B2304),C2303)</f>
        <v>5295286987.2144642</v>
      </c>
      <c r="D2304" s="7">
        <f>SUMIFS('Filing Data'!$Z:$Z,'Filing Data'!$D:$D,'Benchmark Value'!$B2304)</f>
        <v>0</v>
      </c>
      <c r="E2304" s="16">
        <f t="shared" si="503"/>
        <v>-72700942.449473366</v>
      </c>
      <c r="F2304" s="10">
        <f>SUM(D$11:D2303)</f>
        <v>-305393854.62901664</v>
      </c>
      <c r="G2304" s="10">
        <f t="shared" si="496"/>
        <v>365</v>
      </c>
      <c r="H2304" s="7">
        <f t="shared" si="504"/>
        <v>-199180.6642451325</v>
      </c>
      <c r="I2304" s="16">
        <f>SUMIFS('Filing Data'!$X:$X,'Filing Data'!$D:$D,'Benchmark Value'!$B2304)</f>
        <v>0</v>
      </c>
      <c r="J2304" s="16">
        <f t="shared" si="500"/>
        <v>163442973.94777015</v>
      </c>
      <c r="K2304" s="10">
        <f>SUM(I$11:I2303)</f>
        <v>496030691.23263443</v>
      </c>
      <c r="L2304" s="27">
        <f t="shared" si="497"/>
        <v>365</v>
      </c>
      <c r="M2304" s="7">
        <f t="shared" si="505"/>
        <v>447788.96971991821</v>
      </c>
      <c r="N2304" s="7">
        <f>IF(ISNA(VLOOKUP(B2304,'Distribution Data'!$G:$H,2,FALSE)),0,VLOOKUP(B2304,'Distribution Data'!$G:$H,2,FALSE))</f>
        <v>0</v>
      </c>
      <c r="O2304" s="16">
        <f>IF(ISNA(INDEX($C2303:$C$3618,MATCH(TRUE,INDEX($C2303:$C$3618&lt;&gt;$C2303,0),0))), O2303, INDEX($C2303:$C$3618,MATCH(TRUE,INDEX($C2303:$C$3618&lt;&gt;$C2303,0),0)))</f>
        <v>5395198062.4449253</v>
      </c>
      <c r="P2304" s="16">
        <f t="shared" si="509"/>
        <v>5295286987.2144642</v>
      </c>
      <c r="Q2304" s="27">
        <f t="shared" si="501"/>
        <v>78</v>
      </c>
      <c r="R2304" s="7">
        <f t="shared" si="506"/>
        <v>1280911.2209033477</v>
      </c>
      <c r="S2304" s="7">
        <f t="shared" si="498"/>
        <v>633941.58693829703</v>
      </c>
      <c r="T2304" s="5">
        <f>VLOOKUP($B2304,'Benchmark Data'!$A:$B,2,FALSE)</f>
        <v>13.25</v>
      </c>
      <c r="U2304" s="12">
        <f t="shared" si="507"/>
        <v>0</v>
      </c>
      <c r="V2304" s="7">
        <f t="shared" si="508"/>
        <v>4151012178.4945083</v>
      </c>
    </row>
    <row r="2305" spans="1:22" x14ac:dyDescent="0.25">
      <c r="A2305" s="5">
        <f t="shared" si="499"/>
        <v>2010</v>
      </c>
      <c r="B2305" s="6">
        <f t="shared" si="502"/>
        <v>40245</v>
      </c>
      <c r="C2305" s="7">
        <f>MAX(SUMIFS('Filing Data'!$V:$V,'Filing Data'!$D:$D,'Benchmark Value'!$B2305),C2304)</f>
        <v>5295286987.2144642</v>
      </c>
      <c r="D2305" s="7">
        <f>SUMIFS('Filing Data'!$Z:$Z,'Filing Data'!$D:$D,'Benchmark Value'!$B2305)</f>
        <v>0</v>
      </c>
      <c r="E2305" s="16">
        <f t="shared" si="503"/>
        <v>-72700942.449473366</v>
      </c>
      <c r="F2305" s="10">
        <f>SUM(D$11:D2304)</f>
        <v>-305393854.62901664</v>
      </c>
      <c r="G2305" s="10">
        <f t="shared" si="496"/>
        <v>365</v>
      </c>
      <c r="H2305" s="7">
        <f t="shared" si="504"/>
        <v>-199180.6642451325</v>
      </c>
      <c r="I2305" s="16">
        <f>SUMIFS('Filing Data'!$X:$X,'Filing Data'!$D:$D,'Benchmark Value'!$B2305)</f>
        <v>0</v>
      </c>
      <c r="J2305" s="16">
        <f t="shared" si="500"/>
        <v>163442973.94777015</v>
      </c>
      <c r="K2305" s="10">
        <f>SUM(I$11:I2304)</f>
        <v>496030691.23263443</v>
      </c>
      <c r="L2305" s="27">
        <f t="shared" si="497"/>
        <v>365</v>
      </c>
      <c r="M2305" s="7">
        <f t="shared" si="505"/>
        <v>447788.96971991821</v>
      </c>
      <c r="N2305" s="7">
        <f>IF(ISNA(VLOOKUP(B2305,'Distribution Data'!$G:$H,2,FALSE)),0,VLOOKUP(B2305,'Distribution Data'!$G:$H,2,FALSE))</f>
        <v>0</v>
      </c>
      <c r="O2305" s="16">
        <f>IF(ISNA(INDEX($C2304:$C$3618,MATCH(TRUE,INDEX($C2304:$C$3618&lt;&gt;$C2304,0),0))), O2304, INDEX($C2304:$C$3618,MATCH(TRUE,INDEX($C2304:$C$3618&lt;&gt;$C2304,0),0)))</f>
        <v>5395198062.4449253</v>
      </c>
      <c r="P2305" s="16">
        <f t="shared" si="509"/>
        <v>5295286987.2144642</v>
      </c>
      <c r="Q2305" s="27">
        <f t="shared" si="501"/>
        <v>78</v>
      </c>
      <c r="R2305" s="7">
        <f t="shared" si="506"/>
        <v>1280911.2209033477</v>
      </c>
      <c r="S2305" s="7">
        <f t="shared" si="498"/>
        <v>633941.58693829703</v>
      </c>
      <c r="T2305" s="5">
        <f>VLOOKUP($B2305,'Benchmark Data'!$A:$B,2,FALSE)</f>
        <v>13.4</v>
      </c>
      <c r="U2305" s="12">
        <f t="shared" si="507"/>
        <v>1.1257154524634468E-2</v>
      </c>
      <c r="V2305" s="7">
        <f t="shared" si="508"/>
        <v>4198638710.7813845</v>
      </c>
    </row>
    <row r="2306" spans="1:22" x14ac:dyDescent="0.25">
      <c r="A2306" s="5">
        <f t="shared" si="499"/>
        <v>2010</v>
      </c>
      <c r="B2306" s="6">
        <f t="shared" si="502"/>
        <v>40246</v>
      </c>
      <c r="C2306" s="7">
        <f>MAX(SUMIFS('Filing Data'!$V:$V,'Filing Data'!$D:$D,'Benchmark Value'!$B2306),C2305)</f>
        <v>5295286987.2144642</v>
      </c>
      <c r="D2306" s="7">
        <f>SUMIFS('Filing Data'!$Z:$Z,'Filing Data'!$D:$D,'Benchmark Value'!$B2306)</f>
        <v>0</v>
      </c>
      <c r="E2306" s="16">
        <f t="shared" si="503"/>
        <v>-72700942.449473366</v>
      </c>
      <c r="F2306" s="10">
        <f>SUM(D$11:D2305)</f>
        <v>-305393854.62901664</v>
      </c>
      <c r="G2306" s="10">
        <f t="shared" si="496"/>
        <v>365</v>
      </c>
      <c r="H2306" s="7">
        <f t="shared" si="504"/>
        <v>-199180.6642451325</v>
      </c>
      <c r="I2306" s="16">
        <f>SUMIFS('Filing Data'!$X:$X,'Filing Data'!$D:$D,'Benchmark Value'!$B2306)</f>
        <v>0</v>
      </c>
      <c r="J2306" s="16">
        <f t="shared" si="500"/>
        <v>163442973.94777015</v>
      </c>
      <c r="K2306" s="10">
        <f>SUM(I$11:I2305)</f>
        <v>496030691.23263443</v>
      </c>
      <c r="L2306" s="27">
        <f t="shared" si="497"/>
        <v>365</v>
      </c>
      <c r="M2306" s="7">
        <f t="shared" si="505"/>
        <v>447788.96971991821</v>
      </c>
      <c r="N2306" s="7">
        <f>IF(ISNA(VLOOKUP(B2306,'Distribution Data'!$G:$H,2,FALSE)),0,VLOOKUP(B2306,'Distribution Data'!$G:$H,2,FALSE))</f>
        <v>0</v>
      </c>
      <c r="O2306" s="16">
        <f>IF(ISNA(INDEX($C2305:$C$3618,MATCH(TRUE,INDEX($C2305:$C$3618&lt;&gt;$C2305,0),0))), O2305, INDEX($C2305:$C$3618,MATCH(TRUE,INDEX($C2305:$C$3618&lt;&gt;$C2305,0),0)))</f>
        <v>5395198062.4449253</v>
      </c>
      <c r="P2306" s="16">
        <f t="shared" si="509"/>
        <v>5295286987.2144642</v>
      </c>
      <c r="Q2306" s="27">
        <f t="shared" si="501"/>
        <v>78</v>
      </c>
      <c r="R2306" s="7">
        <f t="shared" si="506"/>
        <v>1280911.2209033477</v>
      </c>
      <c r="S2306" s="7">
        <f t="shared" si="498"/>
        <v>633941.58693829703</v>
      </c>
      <c r="T2306" s="5">
        <f>VLOOKUP($B2306,'Benchmark Data'!$A:$B,2,FALSE)</f>
        <v>13.47</v>
      </c>
      <c r="U2306" s="12">
        <f t="shared" si="507"/>
        <v>5.2102834654068472E-3</v>
      </c>
      <c r="V2306" s="7">
        <f t="shared" si="508"/>
        <v>4221205839.6634493</v>
      </c>
    </row>
    <row r="2307" spans="1:22" x14ac:dyDescent="0.25">
      <c r="A2307" s="5">
        <f t="shared" si="499"/>
        <v>2010</v>
      </c>
      <c r="B2307" s="6">
        <f t="shared" si="502"/>
        <v>40247</v>
      </c>
      <c r="C2307" s="7">
        <f>MAX(SUMIFS('Filing Data'!$V:$V,'Filing Data'!$D:$D,'Benchmark Value'!$B2307),C2306)</f>
        <v>5295286987.2144642</v>
      </c>
      <c r="D2307" s="7">
        <f>SUMIFS('Filing Data'!$Z:$Z,'Filing Data'!$D:$D,'Benchmark Value'!$B2307)</f>
        <v>0</v>
      </c>
      <c r="E2307" s="16">
        <f t="shared" si="503"/>
        <v>-72700942.449473366</v>
      </c>
      <c r="F2307" s="10">
        <f>SUM(D$11:D2306)</f>
        <v>-305393854.62901664</v>
      </c>
      <c r="G2307" s="10">
        <f t="shared" si="496"/>
        <v>365</v>
      </c>
      <c r="H2307" s="7">
        <f t="shared" si="504"/>
        <v>-199180.6642451325</v>
      </c>
      <c r="I2307" s="16">
        <f>SUMIFS('Filing Data'!$X:$X,'Filing Data'!$D:$D,'Benchmark Value'!$B2307)</f>
        <v>0</v>
      </c>
      <c r="J2307" s="16">
        <f t="shared" si="500"/>
        <v>163442973.94777015</v>
      </c>
      <c r="K2307" s="10">
        <f>SUM(I$11:I2306)</f>
        <v>496030691.23263443</v>
      </c>
      <c r="L2307" s="27">
        <f t="shared" si="497"/>
        <v>365</v>
      </c>
      <c r="M2307" s="7">
        <f t="shared" si="505"/>
        <v>447788.96971991821</v>
      </c>
      <c r="N2307" s="7">
        <f>IF(ISNA(VLOOKUP(B2307,'Distribution Data'!$G:$H,2,FALSE)),0,VLOOKUP(B2307,'Distribution Data'!$G:$H,2,FALSE))</f>
        <v>0</v>
      </c>
      <c r="O2307" s="16">
        <f>IF(ISNA(INDEX($C2306:$C$3618,MATCH(TRUE,INDEX($C2306:$C$3618&lt;&gt;$C2306,0),0))), O2306, INDEX($C2306:$C$3618,MATCH(TRUE,INDEX($C2306:$C$3618&lt;&gt;$C2306,0),0)))</f>
        <v>5395198062.4449253</v>
      </c>
      <c r="P2307" s="16">
        <f t="shared" si="509"/>
        <v>5295286987.2144642</v>
      </c>
      <c r="Q2307" s="27">
        <f t="shared" si="501"/>
        <v>78</v>
      </c>
      <c r="R2307" s="7">
        <f t="shared" si="506"/>
        <v>1280911.2209033477</v>
      </c>
      <c r="S2307" s="7">
        <f t="shared" si="498"/>
        <v>633941.58693829703</v>
      </c>
      <c r="T2307" s="5">
        <f>VLOOKUP($B2307,'Benchmark Data'!$A:$B,2,FALSE)</f>
        <v>13.55</v>
      </c>
      <c r="U2307" s="12">
        <f t="shared" si="507"/>
        <v>5.9215569034372587E-3</v>
      </c>
      <c r="V2307" s="7">
        <f t="shared" si="508"/>
        <v>4246910046.0739269</v>
      </c>
    </row>
    <row r="2308" spans="1:22" x14ac:dyDescent="0.25">
      <c r="A2308" s="5">
        <f t="shared" si="499"/>
        <v>2010</v>
      </c>
      <c r="B2308" s="6">
        <f t="shared" si="502"/>
        <v>40248</v>
      </c>
      <c r="C2308" s="7">
        <f>MAX(SUMIFS('Filing Data'!$V:$V,'Filing Data'!$D:$D,'Benchmark Value'!$B2308),C2307)</f>
        <v>5295286987.2144642</v>
      </c>
      <c r="D2308" s="7">
        <f>SUMIFS('Filing Data'!$Z:$Z,'Filing Data'!$D:$D,'Benchmark Value'!$B2308)</f>
        <v>0</v>
      </c>
      <c r="E2308" s="16">
        <f t="shared" si="503"/>
        <v>-72700942.449473366</v>
      </c>
      <c r="F2308" s="10">
        <f>SUM(D$11:D2307)</f>
        <v>-305393854.62901664</v>
      </c>
      <c r="G2308" s="10">
        <f t="shared" si="496"/>
        <v>365</v>
      </c>
      <c r="H2308" s="7">
        <f t="shared" si="504"/>
        <v>-199180.6642451325</v>
      </c>
      <c r="I2308" s="16">
        <f>SUMIFS('Filing Data'!$X:$X,'Filing Data'!$D:$D,'Benchmark Value'!$B2308)</f>
        <v>0</v>
      </c>
      <c r="J2308" s="16">
        <f t="shared" si="500"/>
        <v>163442973.94777015</v>
      </c>
      <c r="K2308" s="10">
        <f>SUM(I$11:I2307)</f>
        <v>496030691.23263443</v>
      </c>
      <c r="L2308" s="27">
        <f t="shared" si="497"/>
        <v>365</v>
      </c>
      <c r="M2308" s="7">
        <f t="shared" si="505"/>
        <v>447788.96971991821</v>
      </c>
      <c r="N2308" s="7">
        <f>IF(ISNA(VLOOKUP(B2308,'Distribution Data'!$G:$H,2,FALSE)),0,VLOOKUP(B2308,'Distribution Data'!$G:$H,2,FALSE))</f>
        <v>0</v>
      </c>
      <c r="O2308" s="16">
        <f>IF(ISNA(INDEX($C2307:$C$3618,MATCH(TRUE,INDEX($C2307:$C$3618&lt;&gt;$C2307,0),0))), O2307, INDEX($C2307:$C$3618,MATCH(TRUE,INDEX($C2307:$C$3618&lt;&gt;$C2307,0),0)))</f>
        <v>5395198062.4449253</v>
      </c>
      <c r="P2308" s="16">
        <f t="shared" si="509"/>
        <v>5295286987.2144642</v>
      </c>
      <c r="Q2308" s="27">
        <f t="shared" si="501"/>
        <v>78</v>
      </c>
      <c r="R2308" s="7">
        <f t="shared" si="506"/>
        <v>1280911.2209033477</v>
      </c>
      <c r="S2308" s="7">
        <f t="shared" si="498"/>
        <v>633941.58693829703</v>
      </c>
      <c r="T2308" s="5">
        <f>VLOOKUP($B2308,'Benchmark Data'!$A:$B,2,FALSE)</f>
        <v>13.64</v>
      </c>
      <c r="U2308" s="12">
        <f t="shared" si="507"/>
        <v>6.6201050896060451E-3</v>
      </c>
      <c r="V2308" s="7">
        <f t="shared" si="508"/>
        <v>4275752246.269474</v>
      </c>
    </row>
    <row r="2309" spans="1:22" x14ac:dyDescent="0.25">
      <c r="A2309" s="5">
        <f t="shared" si="499"/>
        <v>2010</v>
      </c>
      <c r="B2309" s="6">
        <f t="shared" si="502"/>
        <v>40249</v>
      </c>
      <c r="C2309" s="7">
        <f>MAX(SUMIFS('Filing Data'!$V:$V,'Filing Data'!$D:$D,'Benchmark Value'!$B2309),C2308)</f>
        <v>5295286987.2144642</v>
      </c>
      <c r="D2309" s="7">
        <f>SUMIFS('Filing Data'!$Z:$Z,'Filing Data'!$D:$D,'Benchmark Value'!$B2309)</f>
        <v>0</v>
      </c>
      <c r="E2309" s="16">
        <f t="shared" si="503"/>
        <v>-72700942.449473366</v>
      </c>
      <c r="F2309" s="10">
        <f>SUM(D$11:D2308)</f>
        <v>-305393854.62901664</v>
      </c>
      <c r="G2309" s="10">
        <f t="shared" si="496"/>
        <v>365</v>
      </c>
      <c r="H2309" s="7">
        <f t="shared" si="504"/>
        <v>-199180.6642451325</v>
      </c>
      <c r="I2309" s="16">
        <f>SUMIFS('Filing Data'!$X:$X,'Filing Data'!$D:$D,'Benchmark Value'!$B2309)</f>
        <v>0</v>
      </c>
      <c r="J2309" s="16">
        <f t="shared" si="500"/>
        <v>163442973.94777015</v>
      </c>
      <c r="K2309" s="10">
        <f>SUM(I$11:I2308)</f>
        <v>496030691.23263443</v>
      </c>
      <c r="L2309" s="27">
        <f t="shared" si="497"/>
        <v>365</v>
      </c>
      <c r="M2309" s="7">
        <f t="shared" si="505"/>
        <v>447788.96971991821</v>
      </c>
      <c r="N2309" s="7">
        <f>IF(ISNA(VLOOKUP(B2309,'Distribution Data'!$G:$H,2,FALSE)),0,VLOOKUP(B2309,'Distribution Data'!$G:$H,2,FALSE))</f>
        <v>0</v>
      </c>
      <c r="O2309" s="16">
        <f>IF(ISNA(INDEX($C2308:$C$3618,MATCH(TRUE,INDEX($C2308:$C$3618&lt;&gt;$C2308,0),0))), O2308, INDEX($C2308:$C$3618,MATCH(TRUE,INDEX($C2308:$C$3618&lt;&gt;$C2308,0),0)))</f>
        <v>5395198062.4449253</v>
      </c>
      <c r="P2309" s="16">
        <f t="shared" si="509"/>
        <v>5295286987.2144642</v>
      </c>
      <c r="Q2309" s="27">
        <f t="shared" si="501"/>
        <v>78</v>
      </c>
      <c r="R2309" s="7">
        <f t="shared" si="506"/>
        <v>1280911.2209033477</v>
      </c>
      <c r="S2309" s="7">
        <f t="shared" si="498"/>
        <v>633941.58693829703</v>
      </c>
      <c r="T2309" s="5">
        <f>VLOOKUP($B2309,'Benchmark Data'!$A:$B,2,FALSE)</f>
        <v>13.75</v>
      </c>
      <c r="U2309" s="12">
        <f t="shared" si="507"/>
        <v>8.0321716972642527E-3</v>
      </c>
      <c r="V2309" s="7">
        <f t="shared" si="508"/>
        <v>4310868060.8101978</v>
      </c>
    </row>
    <row r="2310" spans="1:22" x14ac:dyDescent="0.25">
      <c r="A2310" s="5">
        <f t="shared" si="499"/>
        <v>2010</v>
      </c>
      <c r="B2310" s="6">
        <f t="shared" si="502"/>
        <v>40250</v>
      </c>
      <c r="C2310" s="7">
        <f>MAX(SUMIFS('Filing Data'!$V:$V,'Filing Data'!$D:$D,'Benchmark Value'!$B2310),C2309)</f>
        <v>5295286987.2144642</v>
      </c>
      <c r="D2310" s="7">
        <f>SUMIFS('Filing Data'!$Z:$Z,'Filing Data'!$D:$D,'Benchmark Value'!$B2310)</f>
        <v>0</v>
      </c>
      <c r="E2310" s="16">
        <f t="shared" si="503"/>
        <v>-72700942.449473366</v>
      </c>
      <c r="F2310" s="10">
        <f>SUM(D$11:D2309)</f>
        <v>-305393854.62901664</v>
      </c>
      <c r="G2310" s="10">
        <f t="shared" si="496"/>
        <v>365</v>
      </c>
      <c r="H2310" s="7">
        <f t="shared" si="504"/>
        <v>-199180.6642451325</v>
      </c>
      <c r="I2310" s="16">
        <f>SUMIFS('Filing Data'!$X:$X,'Filing Data'!$D:$D,'Benchmark Value'!$B2310)</f>
        <v>0</v>
      </c>
      <c r="J2310" s="16">
        <f t="shared" si="500"/>
        <v>163442973.94777015</v>
      </c>
      <c r="K2310" s="10">
        <f>SUM(I$11:I2309)</f>
        <v>496030691.23263443</v>
      </c>
      <c r="L2310" s="27">
        <f t="shared" si="497"/>
        <v>365</v>
      </c>
      <c r="M2310" s="7">
        <f t="shared" si="505"/>
        <v>447788.96971991821</v>
      </c>
      <c r="N2310" s="7">
        <f>IF(ISNA(VLOOKUP(B2310,'Distribution Data'!$G:$H,2,FALSE)),0,VLOOKUP(B2310,'Distribution Data'!$G:$H,2,FALSE))</f>
        <v>0</v>
      </c>
      <c r="O2310" s="16">
        <f>IF(ISNA(INDEX($C2309:$C$3618,MATCH(TRUE,INDEX($C2309:$C$3618&lt;&gt;$C2309,0),0))), O2309, INDEX($C2309:$C$3618,MATCH(TRUE,INDEX($C2309:$C$3618&lt;&gt;$C2309,0),0)))</f>
        <v>5395198062.4449253</v>
      </c>
      <c r="P2310" s="16">
        <f t="shared" si="509"/>
        <v>5295286987.2144642</v>
      </c>
      <c r="Q2310" s="27">
        <f t="shared" si="501"/>
        <v>78</v>
      </c>
      <c r="R2310" s="7">
        <f t="shared" si="506"/>
        <v>1280911.2209033477</v>
      </c>
      <c r="S2310" s="7">
        <f t="shared" si="498"/>
        <v>633941.58693829703</v>
      </c>
      <c r="T2310" s="5">
        <f>VLOOKUP($B2310,'Benchmark Data'!$A:$B,2,FALSE)</f>
        <v>13.75</v>
      </c>
      <c r="U2310" s="12">
        <f t="shared" si="507"/>
        <v>0</v>
      </c>
      <c r="V2310" s="7">
        <f t="shared" si="508"/>
        <v>4311502002.3971357</v>
      </c>
    </row>
    <row r="2311" spans="1:22" x14ac:dyDescent="0.25">
      <c r="A2311" s="5">
        <f t="shared" si="499"/>
        <v>2010</v>
      </c>
      <c r="B2311" s="6">
        <f t="shared" si="502"/>
        <v>40251</v>
      </c>
      <c r="C2311" s="7">
        <f>MAX(SUMIFS('Filing Data'!$V:$V,'Filing Data'!$D:$D,'Benchmark Value'!$B2311),C2310)</f>
        <v>5295286987.2144642</v>
      </c>
      <c r="D2311" s="7">
        <f>SUMIFS('Filing Data'!$Z:$Z,'Filing Data'!$D:$D,'Benchmark Value'!$B2311)</f>
        <v>0</v>
      </c>
      <c r="E2311" s="16">
        <f t="shared" si="503"/>
        <v>-72700942.449473366</v>
      </c>
      <c r="F2311" s="10">
        <f>SUM(D$11:D2310)</f>
        <v>-305393854.62901664</v>
      </c>
      <c r="G2311" s="10">
        <f t="shared" si="496"/>
        <v>365</v>
      </c>
      <c r="H2311" s="7">
        <f t="shared" si="504"/>
        <v>-199180.6642451325</v>
      </c>
      <c r="I2311" s="16">
        <f>SUMIFS('Filing Data'!$X:$X,'Filing Data'!$D:$D,'Benchmark Value'!$B2311)</f>
        <v>0</v>
      </c>
      <c r="J2311" s="16">
        <f t="shared" si="500"/>
        <v>163442973.94777015</v>
      </c>
      <c r="K2311" s="10">
        <f>SUM(I$11:I2310)</f>
        <v>496030691.23263443</v>
      </c>
      <c r="L2311" s="27">
        <f t="shared" si="497"/>
        <v>365</v>
      </c>
      <c r="M2311" s="7">
        <f t="shared" si="505"/>
        <v>447788.96971991821</v>
      </c>
      <c r="N2311" s="7">
        <f>IF(ISNA(VLOOKUP(B2311,'Distribution Data'!$G:$H,2,FALSE)),0,VLOOKUP(B2311,'Distribution Data'!$G:$H,2,FALSE))</f>
        <v>0</v>
      </c>
      <c r="O2311" s="16">
        <f>IF(ISNA(INDEX($C2310:$C$3618,MATCH(TRUE,INDEX($C2310:$C$3618&lt;&gt;$C2310,0),0))), O2310, INDEX($C2310:$C$3618,MATCH(TRUE,INDEX($C2310:$C$3618&lt;&gt;$C2310,0),0)))</f>
        <v>5395198062.4449253</v>
      </c>
      <c r="P2311" s="16">
        <f t="shared" si="509"/>
        <v>5295286987.2144642</v>
      </c>
      <c r="Q2311" s="27">
        <f t="shared" si="501"/>
        <v>78</v>
      </c>
      <c r="R2311" s="7">
        <f t="shared" si="506"/>
        <v>1280911.2209033477</v>
      </c>
      <c r="S2311" s="7">
        <f t="shared" si="498"/>
        <v>633941.58693829703</v>
      </c>
      <c r="T2311" s="5">
        <f>VLOOKUP($B2311,'Benchmark Data'!$A:$B,2,FALSE)</f>
        <v>13.75</v>
      </c>
      <c r="U2311" s="12">
        <f t="shared" si="507"/>
        <v>0</v>
      </c>
      <c r="V2311" s="7">
        <f t="shared" si="508"/>
        <v>4312135943.9840736</v>
      </c>
    </row>
    <row r="2312" spans="1:22" x14ac:dyDescent="0.25">
      <c r="A2312" s="5">
        <f t="shared" si="499"/>
        <v>2010</v>
      </c>
      <c r="B2312" s="6">
        <f t="shared" si="502"/>
        <v>40252</v>
      </c>
      <c r="C2312" s="7">
        <f>MAX(SUMIFS('Filing Data'!$V:$V,'Filing Data'!$D:$D,'Benchmark Value'!$B2312),C2311)</f>
        <v>5295286987.2144642</v>
      </c>
      <c r="D2312" s="7">
        <f>SUMIFS('Filing Data'!$Z:$Z,'Filing Data'!$D:$D,'Benchmark Value'!$B2312)</f>
        <v>0</v>
      </c>
      <c r="E2312" s="16">
        <f t="shared" si="503"/>
        <v>-72700942.449473366</v>
      </c>
      <c r="F2312" s="10">
        <f>SUM(D$11:D2311)</f>
        <v>-305393854.62901664</v>
      </c>
      <c r="G2312" s="10">
        <f t="shared" si="496"/>
        <v>365</v>
      </c>
      <c r="H2312" s="7">
        <f t="shared" si="504"/>
        <v>-199180.6642451325</v>
      </c>
      <c r="I2312" s="16">
        <f>SUMIFS('Filing Data'!$X:$X,'Filing Data'!$D:$D,'Benchmark Value'!$B2312)</f>
        <v>0</v>
      </c>
      <c r="J2312" s="16">
        <f t="shared" si="500"/>
        <v>163442973.94777015</v>
      </c>
      <c r="K2312" s="10">
        <f>SUM(I$11:I2311)</f>
        <v>496030691.23263443</v>
      </c>
      <c r="L2312" s="27">
        <f t="shared" si="497"/>
        <v>365</v>
      </c>
      <c r="M2312" s="7">
        <f t="shared" si="505"/>
        <v>447788.96971991821</v>
      </c>
      <c r="N2312" s="7">
        <f>IF(ISNA(VLOOKUP(B2312,'Distribution Data'!$G:$H,2,FALSE)),0,VLOOKUP(B2312,'Distribution Data'!$G:$H,2,FALSE))</f>
        <v>0</v>
      </c>
      <c r="O2312" s="16">
        <f>IF(ISNA(INDEX($C2311:$C$3618,MATCH(TRUE,INDEX($C2311:$C$3618&lt;&gt;$C2311,0),0))), O2311, INDEX($C2311:$C$3618,MATCH(TRUE,INDEX($C2311:$C$3618&lt;&gt;$C2311,0),0)))</f>
        <v>5395198062.4449253</v>
      </c>
      <c r="P2312" s="16">
        <f t="shared" si="509"/>
        <v>5295286987.2144642</v>
      </c>
      <c r="Q2312" s="27">
        <f t="shared" si="501"/>
        <v>78</v>
      </c>
      <c r="R2312" s="7">
        <f t="shared" si="506"/>
        <v>1280911.2209033477</v>
      </c>
      <c r="S2312" s="7">
        <f t="shared" si="498"/>
        <v>633941.58693829703</v>
      </c>
      <c r="T2312" s="5">
        <f>VLOOKUP($B2312,'Benchmark Data'!$A:$B,2,FALSE)</f>
        <v>13.7</v>
      </c>
      <c r="U2312" s="12">
        <f t="shared" si="507"/>
        <v>-3.6429912785010919E-3</v>
      </c>
      <c r="V2312" s="7">
        <f t="shared" si="508"/>
        <v>4297089391.2292509</v>
      </c>
    </row>
    <row r="2313" spans="1:22" x14ac:dyDescent="0.25">
      <c r="A2313" s="5">
        <f t="shared" si="499"/>
        <v>2010</v>
      </c>
      <c r="B2313" s="6">
        <f t="shared" si="502"/>
        <v>40253</v>
      </c>
      <c r="C2313" s="7">
        <f>MAX(SUMIFS('Filing Data'!$V:$V,'Filing Data'!$D:$D,'Benchmark Value'!$B2313),C2312)</f>
        <v>5295286987.2144642</v>
      </c>
      <c r="D2313" s="7">
        <f>SUMIFS('Filing Data'!$Z:$Z,'Filing Data'!$D:$D,'Benchmark Value'!$B2313)</f>
        <v>0</v>
      </c>
      <c r="E2313" s="16">
        <f t="shared" si="503"/>
        <v>-72700942.449473366</v>
      </c>
      <c r="F2313" s="10">
        <f>SUM(D$11:D2312)</f>
        <v>-305393854.62901664</v>
      </c>
      <c r="G2313" s="10">
        <f t="shared" si="496"/>
        <v>365</v>
      </c>
      <c r="H2313" s="7">
        <f t="shared" si="504"/>
        <v>-199180.6642451325</v>
      </c>
      <c r="I2313" s="16">
        <f>SUMIFS('Filing Data'!$X:$X,'Filing Data'!$D:$D,'Benchmark Value'!$B2313)</f>
        <v>0</v>
      </c>
      <c r="J2313" s="16">
        <f t="shared" si="500"/>
        <v>163442973.94777015</v>
      </c>
      <c r="K2313" s="10">
        <f>SUM(I$11:I2312)</f>
        <v>496030691.23263443</v>
      </c>
      <c r="L2313" s="27">
        <f t="shared" si="497"/>
        <v>365</v>
      </c>
      <c r="M2313" s="7">
        <f t="shared" si="505"/>
        <v>447788.96971991821</v>
      </c>
      <c r="N2313" s="7">
        <f>IF(ISNA(VLOOKUP(B2313,'Distribution Data'!$G:$H,2,FALSE)),0,VLOOKUP(B2313,'Distribution Data'!$G:$H,2,FALSE))</f>
        <v>0</v>
      </c>
      <c r="O2313" s="16">
        <f>IF(ISNA(INDEX($C2312:$C$3618,MATCH(TRUE,INDEX($C2312:$C$3618&lt;&gt;$C2312,0),0))), O2312, INDEX($C2312:$C$3618,MATCH(TRUE,INDEX($C2312:$C$3618&lt;&gt;$C2312,0),0)))</f>
        <v>5395198062.4449253</v>
      </c>
      <c r="P2313" s="16">
        <f t="shared" si="509"/>
        <v>5295286987.2144642</v>
      </c>
      <c r="Q2313" s="27">
        <f t="shared" si="501"/>
        <v>78</v>
      </c>
      <c r="R2313" s="7">
        <f t="shared" si="506"/>
        <v>1280911.2209033477</v>
      </c>
      <c r="S2313" s="7">
        <f t="shared" si="498"/>
        <v>633941.58693829703</v>
      </c>
      <c r="T2313" s="5">
        <f>VLOOKUP($B2313,'Benchmark Data'!$A:$B,2,FALSE)</f>
        <v>14.03</v>
      </c>
      <c r="U2313" s="12">
        <f t="shared" si="507"/>
        <v>2.3802061280290429E-2</v>
      </c>
      <c r="V2313" s="7">
        <f t="shared" si="508"/>
        <v>4401229865.5976238</v>
      </c>
    </row>
    <row r="2314" spans="1:22" x14ac:dyDescent="0.25">
      <c r="A2314" s="5">
        <f t="shared" si="499"/>
        <v>2010</v>
      </c>
      <c r="B2314" s="6">
        <f t="shared" si="502"/>
        <v>40254</v>
      </c>
      <c r="C2314" s="7">
        <f>MAX(SUMIFS('Filing Data'!$V:$V,'Filing Data'!$D:$D,'Benchmark Value'!$B2314),C2313)</f>
        <v>5295286987.2144642</v>
      </c>
      <c r="D2314" s="7">
        <f>SUMIFS('Filing Data'!$Z:$Z,'Filing Data'!$D:$D,'Benchmark Value'!$B2314)</f>
        <v>0</v>
      </c>
      <c r="E2314" s="16">
        <f t="shared" si="503"/>
        <v>-72700942.449473366</v>
      </c>
      <c r="F2314" s="10">
        <f>SUM(D$11:D2313)</f>
        <v>-305393854.62901664</v>
      </c>
      <c r="G2314" s="10">
        <f t="shared" si="496"/>
        <v>365</v>
      </c>
      <c r="H2314" s="7">
        <f t="shared" si="504"/>
        <v>-199180.6642451325</v>
      </c>
      <c r="I2314" s="16">
        <f>SUMIFS('Filing Data'!$X:$X,'Filing Data'!$D:$D,'Benchmark Value'!$B2314)</f>
        <v>0</v>
      </c>
      <c r="J2314" s="16">
        <f t="shared" si="500"/>
        <v>163442973.94777015</v>
      </c>
      <c r="K2314" s="10">
        <f>SUM(I$11:I2313)</f>
        <v>496030691.23263443</v>
      </c>
      <c r="L2314" s="27">
        <f t="shared" si="497"/>
        <v>365</v>
      </c>
      <c r="M2314" s="7">
        <f t="shared" si="505"/>
        <v>447788.96971991821</v>
      </c>
      <c r="N2314" s="7">
        <f>IF(ISNA(VLOOKUP(B2314,'Distribution Data'!$G:$H,2,FALSE)),0,VLOOKUP(B2314,'Distribution Data'!$G:$H,2,FALSE))</f>
        <v>0</v>
      </c>
      <c r="O2314" s="16">
        <f>IF(ISNA(INDEX($C2313:$C$3618,MATCH(TRUE,INDEX($C2313:$C$3618&lt;&gt;$C2313,0),0))), O2313, INDEX($C2313:$C$3618,MATCH(TRUE,INDEX($C2313:$C$3618&lt;&gt;$C2313,0),0)))</f>
        <v>5395198062.4449253</v>
      </c>
      <c r="P2314" s="16">
        <f t="shared" si="509"/>
        <v>5295286987.2144642</v>
      </c>
      <c r="Q2314" s="27">
        <f t="shared" si="501"/>
        <v>78</v>
      </c>
      <c r="R2314" s="7">
        <f t="shared" si="506"/>
        <v>1280911.2209033477</v>
      </c>
      <c r="S2314" s="7">
        <f t="shared" si="498"/>
        <v>633941.58693829703</v>
      </c>
      <c r="T2314" s="5">
        <f>VLOOKUP($B2314,'Benchmark Data'!$A:$B,2,FALSE)</f>
        <v>14.22</v>
      </c>
      <c r="U2314" s="12">
        <f t="shared" si="507"/>
        <v>1.3451530260725443E-2</v>
      </c>
      <c r="V2314" s="7">
        <f t="shared" si="508"/>
        <v>4461467062.6702042</v>
      </c>
    </row>
    <row r="2315" spans="1:22" x14ac:dyDescent="0.25">
      <c r="A2315" s="5">
        <f t="shared" si="499"/>
        <v>2010</v>
      </c>
      <c r="B2315" s="6">
        <f t="shared" si="502"/>
        <v>40255</v>
      </c>
      <c r="C2315" s="7">
        <f>MAX(SUMIFS('Filing Data'!$V:$V,'Filing Data'!$D:$D,'Benchmark Value'!$B2315),C2314)</f>
        <v>5295286987.2144642</v>
      </c>
      <c r="D2315" s="7">
        <f>SUMIFS('Filing Data'!$Z:$Z,'Filing Data'!$D:$D,'Benchmark Value'!$B2315)</f>
        <v>0</v>
      </c>
      <c r="E2315" s="16">
        <f t="shared" si="503"/>
        <v>-72700942.449473366</v>
      </c>
      <c r="F2315" s="10">
        <f>SUM(D$11:D2314)</f>
        <v>-305393854.62901664</v>
      </c>
      <c r="G2315" s="10">
        <f t="shared" ref="G2315:G2378" si="510">COUNTIFS(F$11:F$3618,F2315,A$11:A$3618,YEAR(B2315))</f>
        <v>365</v>
      </c>
      <c r="H2315" s="7">
        <f t="shared" si="504"/>
        <v>-199180.6642451325</v>
      </c>
      <c r="I2315" s="16">
        <f>SUMIFS('Filing Data'!$X:$X,'Filing Data'!$D:$D,'Benchmark Value'!$B2315)</f>
        <v>0</v>
      </c>
      <c r="J2315" s="16">
        <f t="shared" si="500"/>
        <v>163442973.94777015</v>
      </c>
      <c r="K2315" s="10">
        <f>SUM(I$11:I2314)</f>
        <v>496030691.23263443</v>
      </c>
      <c r="L2315" s="27">
        <f t="shared" ref="L2315:L2378" si="511">COUNTIFS(K$11:K$3618,K2315,A$11:A$3618,YEAR(B2315))</f>
        <v>365</v>
      </c>
      <c r="M2315" s="7">
        <f t="shared" si="505"/>
        <v>447788.96971991821</v>
      </c>
      <c r="N2315" s="7">
        <f>IF(ISNA(VLOOKUP(B2315,'Distribution Data'!$G:$H,2,FALSE)),0,VLOOKUP(B2315,'Distribution Data'!$G:$H,2,FALSE))</f>
        <v>0</v>
      </c>
      <c r="O2315" s="16">
        <f>IF(ISNA(INDEX($C2314:$C$3618,MATCH(TRUE,INDEX($C2314:$C$3618&lt;&gt;$C2314,0),0))), O2314, INDEX($C2314:$C$3618,MATCH(TRUE,INDEX($C2314:$C$3618&lt;&gt;$C2314,0),0)))</f>
        <v>5395198062.4449253</v>
      </c>
      <c r="P2315" s="16">
        <f t="shared" si="509"/>
        <v>5295286987.2144642</v>
      </c>
      <c r="Q2315" s="27">
        <f t="shared" si="501"/>
        <v>78</v>
      </c>
      <c r="R2315" s="7">
        <f t="shared" si="506"/>
        <v>1280911.2209033477</v>
      </c>
      <c r="S2315" s="7">
        <f t="shared" ref="S2315:S2378" si="512">IF(AND($E$3&lt;&gt;"Y",$E$4&lt;&gt;"Y"),R2315-N2315+H2315, IF(AND($E$3="Y",$E$4="Y"), R2315-N2315-M2315, IF($E$4="Y", R2315-N2315-M2315+H2315, IF($E$3="Y", R2315-N2315, R2315-N2315))))</f>
        <v>633941.58693829703</v>
      </c>
      <c r="T2315" s="5">
        <f>VLOOKUP($B2315,'Benchmark Data'!$A:$B,2,FALSE)</f>
        <v>14.16</v>
      </c>
      <c r="U2315" s="12">
        <f t="shared" si="507"/>
        <v>-4.2283361095211761E-3</v>
      </c>
      <c r="V2315" s="7">
        <f t="shared" si="508"/>
        <v>4443276248.7184486</v>
      </c>
    </row>
    <row r="2316" spans="1:22" x14ac:dyDescent="0.25">
      <c r="A2316" s="5">
        <f t="shared" ref="A2316:A2379" si="513">YEAR(B2316)</f>
        <v>2010</v>
      </c>
      <c r="B2316" s="6">
        <f t="shared" si="502"/>
        <v>40256</v>
      </c>
      <c r="C2316" s="7">
        <f>MAX(SUMIFS('Filing Data'!$V:$V,'Filing Data'!$D:$D,'Benchmark Value'!$B2316),C2315)</f>
        <v>5395198062.4449253</v>
      </c>
      <c r="D2316" s="7">
        <f>SUMIFS('Filing Data'!$Z:$Z,'Filing Data'!$D:$D,'Benchmark Value'!$B2316)</f>
        <v>0</v>
      </c>
      <c r="E2316" s="16">
        <f t="shared" si="503"/>
        <v>-72700942.449473366</v>
      </c>
      <c r="F2316" s="10">
        <f>SUM(D$11:D2315)</f>
        <v>-305393854.62901664</v>
      </c>
      <c r="G2316" s="10">
        <f t="shared" si="510"/>
        <v>365</v>
      </c>
      <c r="H2316" s="7">
        <f t="shared" si="504"/>
        <v>-199180.6642451325</v>
      </c>
      <c r="I2316" s="16">
        <f>SUMIFS('Filing Data'!$X:$X,'Filing Data'!$D:$D,'Benchmark Value'!$B2316)</f>
        <v>0</v>
      </c>
      <c r="J2316" s="16">
        <f t="shared" ref="J2316:J2379" si="514">IF(I2316&lt;&gt;0,J2315,IF(ISNA(INDEX($I2316:$I2680,MATCH(TRUE,INDEX($I2316:$I2680&lt;&gt;$I2316,0),0))),0,INDEX($I2316:$I2680,MATCH(TRUE,INDEX($I2316:$I2680&lt;&gt;$I2316,0),0))))</f>
        <v>163442973.94777015</v>
      </c>
      <c r="K2316" s="10">
        <f>SUM(I$11:I2315)</f>
        <v>496030691.23263443</v>
      </c>
      <c r="L2316" s="27">
        <f t="shared" si="511"/>
        <v>365</v>
      </c>
      <c r="M2316" s="7">
        <f t="shared" si="505"/>
        <v>447788.96971991821</v>
      </c>
      <c r="N2316" s="7">
        <f>IF(ISNA(VLOOKUP(B2316,'Distribution Data'!$G:$H,2,FALSE)),0,VLOOKUP(B2316,'Distribution Data'!$G:$H,2,FALSE))</f>
        <v>0</v>
      </c>
      <c r="O2316" s="16">
        <f>IF(ISNA(INDEX($C2315:$C$3618,MATCH(TRUE,INDEX($C2315:$C$3618&lt;&gt;$C2315,0),0))), O2315, INDEX($C2315:$C$3618,MATCH(TRUE,INDEX($C2315:$C$3618&lt;&gt;$C2315,0),0)))</f>
        <v>5395198062.4449253</v>
      </c>
      <c r="P2316" s="16">
        <f t="shared" si="509"/>
        <v>5295286987.2144642</v>
      </c>
      <c r="Q2316" s="27">
        <f t="shared" ref="Q2316:Q2379" si="515">MATCH($O2316,$C$11:$C$3618,0)-MATCH($C2315,$C$11:$C$3618,0)</f>
        <v>78</v>
      </c>
      <c r="R2316" s="7">
        <f t="shared" si="506"/>
        <v>1280911.2209033477</v>
      </c>
      <c r="S2316" s="7">
        <f t="shared" si="512"/>
        <v>633941.58693829703</v>
      </c>
      <c r="T2316" s="5">
        <f>VLOOKUP($B2316,'Benchmark Data'!$A:$B,2,FALSE)</f>
        <v>14.01</v>
      </c>
      <c r="U2316" s="12">
        <f t="shared" si="507"/>
        <v>-1.0649727916658039E-2</v>
      </c>
      <c r="V2316" s="7">
        <f t="shared" si="508"/>
        <v>4396841585.9757423</v>
      </c>
    </row>
    <row r="2317" spans="1:22" x14ac:dyDescent="0.25">
      <c r="A2317" s="5">
        <f t="shared" si="513"/>
        <v>2010</v>
      </c>
      <c r="B2317" s="6">
        <f t="shared" ref="B2317:B2380" si="516">B2316+1</f>
        <v>40257</v>
      </c>
      <c r="C2317" s="7">
        <f>MAX(SUMIFS('Filing Data'!$V:$V,'Filing Data'!$D:$D,'Benchmark Value'!$B2317),C2316)</f>
        <v>5395198062.4449253</v>
      </c>
      <c r="D2317" s="7">
        <f>SUMIFS('Filing Data'!$Z:$Z,'Filing Data'!$D:$D,'Benchmark Value'!$B2317)</f>
        <v>0</v>
      </c>
      <c r="E2317" s="16">
        <f t="shared" ref="E2317:E2380" si="517">IF(D2317&lt;&gt;0,E2316,IF(ISNA(INDEX($D2317:$D2681,MATCH(TRUE,INDEX($D2317:$D2681&lt;&gt;$D2317,0),0))),0,INDEX($D2317:$D2681,MATCH(TRUE,INDEX($D2317:$D2681&lt;&gt;$D2317,0),0))))</f>
        <v>-72700942.449473366</v>
      </c>
      <c r="F2317" s="10">
        <f>SUM(D$11:D2316)</f>
        <v>-305393854.62901664</v>
      </c>
      <c r="G2317" s="10">
        <f t="shared" si="510"/>
        <v>365</v>
      </c>
      <c r="H2317" s="7">
        <f t="shared" ref="H2317:H2380" si="518">E2317/G2317</f>
        <v>-199180.6642451325</v>
      </c>
      <c r="I2317" s="16">
        <f>SUMIFS('Filing Data'!$X:$X,'Filing Data'!$D:$D,'Benchmark Value'!$B2317)</f>
        <v>0</v>
      </c>
      <c r="J2317" s="16">
        <f t="shared" si="514"/>
        <v>163442973.94777015</v>
      </c>
      <c r="K2317" s="10">
        <f>SUM(I$11:I2316)</f>
        <v>496030691.23263443</v>
      </c>
      <c r="L2317" s="27">
        <f t="shared" si="511"/>
        <v>365</v>
      </c>
      <c r="M2317" s="7">
        <f t="shared" ref="M2317:M2380" si="519">J2317/L2317</f>
        <v>447788.96971991821</v>
      </c>
      <c r="N2317" s="7">
        <f>IF(ISNA(VLOOKUP(B2317,'Distribution Data'!$G:$H,2,FALSE)),0,VLOOKUP(B2317,'Distribution Data'!$G:$H,2,FALSE))</f>
        <v>0</v>
      </c>
      <c r="O2317" s="16">
        <f>IF(ISNA(INDEX($C2316:$C$3618,MATCH(TRUE,INDEX($C2316:$C$3618&lt;&gt;$C2316,0),0))), O2316, INDEX($C2316:$C$3618,MATCH(TRUE,INDEX($C2316:$C$3618&lt;&gt;$C2316,0),0)))</f>
        <v>5495109137.6753864</v>
      </c>
      <c r="P2317" s="16">
        <f t="shared" si="509"/>
        <v>5395198062.4449253</v>
      </c>
      <c r="Q2317" s="27">
        <f t="shared" si="515"/>
        <v>39</v>
      </c>
      <c r="R2317" s="7">
        <f t="shared" ref="R2317:R2380" si="520">IF(Q2317=0, 0, (O2317-P2317)/Q2317)</f>
        <v>2561822.4418066954</v>
      </c>
      <c r="S2317" s="7">
        <f t="shared" si="512"/>
        <v>1914852.8078416444</v>
      </c>
      <c r="T2317" s="5">
        <f>VLOOKUP($B2317,'Benchmark Data'!$A:$B,2,FALSE)</f>
        <v>14.01</v>
      </c>
      <c r="U2317" s="12">
        <f t="shared" ref="U2317:U2380" si="521">LN(T2317/T2316)</f>
        <v>0</v>
      </c>
      <c r="V2317" s="7">
        <f t="shared" ref="V2317:V2380" si="522">V2316*EXP($U2317)+$S2317</f>
        <v>4398756438.7835836</v>
      </c>
    </row>
    <row r="2318" spans="1:22" x14ac:dyDescent="0.25">
      <c r="A2318" s="5">
        <f t="shared" si="513"/>
        <v>2010</v>
      </c>
      <c r="B2318" s="6">
        <f t="shared" si="516"/>
        <v>40258</v>
      </c>
      <c r="C2318" s="7">
        <f>MAX(SUMIFS('Filing Data'!$V:$V,'Filing Data'!$D:$D,'Benchmark Value'!$B2318),C2317)</f>
        <v>5395198062.4449253</v>
      </c>
      <c r="D2318" s="7">
        <f>SUMIFS('Filing Data'!$Z:$Z,'Filing Data'!$D:$D,'Benchmark Value'!$B2318)</f>
        <v>0</v>
      </c>
      <c r="E2318" s="16">
        <f t="shared" si="517"/>
        <v>-72700942.449473366</v>
      </c>
      <c r="F2318" s="10">
        <f>SUM(D$11:D2317)</f>
        <v>-305393854.62901664</v>
      </c>
      <c r="G2318" s="10">
        <f t="shared" si="510"/>
        <v>365</v>
      </c>
      <c r="H2318" s="7">
        <f t="shared" si="518"/>
        <v>-199180.6642451325</v>
      </c>
      <c r="I2318" s="16">
        <f>SUMIFS('Filing Data'!$X:$X,'Filing Data'!$D:$D,'Benchmark Value'!$B2318)</f>
        <v>0</v>
      </c>
      <c r="J2318" s="16">
        <f t="shared" si="514"/>
        <v>163442973.94777015</v>
      </c>
      <c r="K2318" s="10">
        <f>SUM(I$11:I2317)</f>
        <v>496030691.23263443</v>
      </c>
      <c r="L2318" s="27">
        <f t="shared" si="511"/>
        <v>365</v>
      </c>
      <c r="M2318" s="7">
        <f t="shared" si="519"/>
        <v>447788.96971991821</v>
      </c>
      <c r="N2318" s="7">
        <f>IF(ISNA(VLOOKUP(B2318,'Distribution Data'!$G:$H,2,FALSE)),0,VLOOKUP(B2318,'Distribution Data'!$G:$H,2,FALSE))</f>
        <v>0</v>
      </c>
      <c r="O2318" s="16">
        <f>IF(ISNA(INDEX($C2317:$C$3618,MATCH(TRUE,INDEX($C2317:$C$3618&lt;&gt;$C2317,0),0))), O2317, INDEX($C2317:$C$3618,MATCH(TRUE,INDEX($C2317:$C$3618&lt;&gt;$C2317,0),0)))</f>
        <v>5495109137.6753864</v>
      </c>
      <c r="P2318" s="16">
        <f t="shared" si="509"/>
        <v>5395198062.4449253</v>
      </c>
      <c r="Q2318" s="27">
        <f t="shared" si="515"/>
        <v>39</v>
      </c>
      <c r="R2318" s="7">
        <f t="shared" si="520"/>
        <v>2561822.4418066954</v>
      </c>
      <c r="S2318" s="7">
        <f t="shared" si="512"/>
        <v>1914852.8078416444</v>
      </c>
      <c r="T2318" s="5">
        <f>VLOOKUP($B2318,'Benchmark Data'!$A:$B,2,FALSE)</f>
        <v>14.01</v>
      </c>
      <c r="U2318" s="12">
        <f t="shared" si="521"/>
        <v>0</v>
      </c>
      <c r="V2318" s="7">
        <f t="shared" si="522"/>
        <v>4400671291.5914249</v>
      </c>
    </row>
    <row r="2319" spans="1:22" x14ac:dyDescent="0.25">
      <c r="A2319" s="5">
        <f t="shared" si="513"/>
        <v>2010</v>
      </c>
      <c r="B2319" s="6">
        <f t="shared" si="516"/>
        <v>40259</v>
      </c>
      <c r="C2319" s="7">
        <f>MAX(SUMIFS('Filing Data'!$V:$V,'Filing Data'!$D:$D,'Benchmark Value'!$B2319),C2318)</f>
        <v>5395198062.4449253</v>
      </c>
      <c r="D2319" s="7">
        <f>SUMIFS('Filing Data'!$Z:$Z,'Filing Data'!$D:$D,'Benchmark Value'!$B2319)</f>
        <v>0</v>
      </c>
      <c r="E2319" s="16">
        <f t="shared" si="517"/>
        <v>-72700942.449473366</v>
      </c>
      <c r="F2319" s="10">
        <f>SUM(D$11:D2318)</f>
        <v>-305393854.62901664</v>
      </c>
      <c r="G2319" s="10">
        <f t="shared" si="510"/>
        <v>365</v>
      </c>
      <c r="H2319" s="7">
        <f t="shared" si="518"/>
        <v>-199180.6642451325</v>
      </c>
      <c r="I2319" s="16">
        <f>SUMIFS('Filing Data'!$X:$X,'Filing Data'!$D:$D,'Benchmark Value'!$B2319)</f>
        <v>0</v>
      </c>
      <c r="J2319" s="16">
        <f t="shared" si="514"/>
        <v>163442973.94777015</v>
      </c>
      <c r="K2319" s="10">
        <f>SUM(I$11:I2318)</f>
        <v>496030691.23263443</v>
      </c>
      <c r="L2319" s="27">
        <f t="shared" si="511"/>
        <v>365</v>
      </c>
      <c r="M2319" s="7">
        <f t="shared" si="519"/>
        <v>447788.96971991821</v>
      </c>
      <c r="N2319" s="7">
        <f>IF(ISNA(VLOOKUP(B2319,'Distribution Data'!$G:$H,2,FALSE)),0,VLOOKUP(B2319,'Distribution Data'!$G:$H,2,FALSE))</f>
        <v>0</v>
      </c>
      <c r="O2319" s="16">
        <f>IF(ISNA(INDEX($C2318:$C$3618,MATCH(TRUE,INDEX($C2318:$C$3618&lt;&gt;$C2318,0),0))), O2318, INDEX($C2318:$C$3618,MATCH(TRUE,INDEX($C2318:$C$3618&lt;&gt;$C2318,0),0)))</f>
        <v>5495109137.6753864</v>
      </c>
      <c r="P2319" s="16">
        <f t="shared" si="509"/>
        <v>5395198062.4449253</v>
      </c>
      <c r="Q2319" s="27">
        <f t="shared" si="515"/>
        <v>39</v>
      </c>
      <c r="R2319" s="7">
        <f t="shared" si="520"/>
        <v>2561822.4418066954</v>
      </c>
      <c r="S2319" s="7">
        <f t="shared" si="512"/>
        <v>1914852.8078416444</v>
      </c>
      <c r="T2319" s="5">
        <f>VLOOKUP($B2319,'Benchmark Data'!$A:$B,2,FALSE)</f>
        <v>14.19</v>
      </c>
      <c r="U2319" s="12">
        <f t="shared" si="521"/>
        <v>1.2766130823035533E-2</v>
      </c>
      <c r="V2319" s="7">
        <f t="shared" si="522"/>
        <v>4459125818.3811684</v>
      </c>
    </row>
    <row r="2320" spans="1:22" x14ac:dyDescent="0.25">
      <c r="A2320" s="5">
        <f t="shared" si="513"/>
        <v>2010</v>
      </c>
      <c r="B2320" s="6">
        <f t="shared" si="516"/>
        <v>40260</v>
      </c>
      <c r="C2320" s="7">
        <f>MAX(SUMIFS('Filing Data'!$V:$V,'Filing Data'!$D:$D,'Benchmark Value'!$B2320),C2319)</f>
        <v>5395198062.4449253</v>
      </c>
      <c r="D2320" s="7">
        <f>SUMIFS('Filing Data'!$Z:$Z,'Filing Data'!$D:$D,'Benchmark Value'!$B2320)</f>
        <v>0</v>
      </c>
      <c r="E2320" s="16">
        <f t="shared" si="517"/>
        <v>-72700942.449473366</v>
      </c>
      <c r="F2320" s="10">
        <f>SUM(D$11:D2319)</f>
        <v>-305393854.62901664</v>
      </c>
      <c r="G2320" s="10">
        <f t="shared" si="510"/>
        <v>365</v>
      </c>
      <c r="H2320" s="7">
        <f t="shared" si="518"/>
        <v>-199180.6642451325</v>
      </c>
      <c r="I2320" s="16">
        <f>SUMIFS('Filing Data'!$X:$X,'Filing Data'!$D:$D,'Benchmark Value'!$B2320)</f>
        <v>0</v>
      </c>
      <c r="J2320" s="16">
        <f t="shared" si="514"/>
        <v>163442973.94777015</v>
      </c>
      <c r="K2320" s="10">
        <f>SUM(I$11:I2319)</f>
        <v>496030691.23263443</v>
      </c>
      <c r="L2320" s="27">
        <f t="shared" si="511"/>
        <v>365</v>
      </c>
      <c r="M2320" s="7">
        <f t="shared" si="519"/>
        <v>447788.96971991821</v>
      </c>
      <c r="N2320" s="7">
        <f>IF(ISNA(VLOOKUP(B2320,'Distribution Data'!$G:$H,2,FALSE)),0,VLOOKUP(B2320,'Distribution Data'!$G:$H,2,FALSE))</f>
        <v>0</v>
      </c>
      <c r="O2320" s="16">
        <f>IF(ISNA(INDEX($C2319:$C$3618,MATCH(TRUE,INDEX($C2319:$C$3618&lt;&gt;$C2319,0),0))), O2319, INDEX($C2319:$C$3618,MATCH(TRUE,INDEX($C2319:$C$3618&lt;&gt;$C2319,0),0)))</f>
        <v>5495109137.6753864</v>
      </c>
      <c r="P2320" s="16">
        <f t="shared" si="509"/>
        <v>5395198062.4449253</v>
      </c>
      <c r="Q2320" s="27">
        <f t="shared" si="515"/>
        <v>39</v>
      </c>
      <c r="R2320" s="7">
        <f t="shared" si="520"/>
        <v>2561822.4418066954</v>
      </c>
      <c r="S2320" s="7">
        <f t="shared" si="512"/>
        <v>1914852.8078416444</v>
      </c>
      <c r="T2320" s="5">
        <f>VLOOKUP($B2320,'Benchmark Data'!$A:$B,2,FALSE)</f>
        <v>14.13</v>
      </c>
      <c r="U2320" s="12">
        <f t="shared" si="521"/>
        <v>-4.237294475515155E-3</v>
      </c>
      <c r="V2320" s="7">
        <f t="shared" si="522"/>
        <v>4442186016.565834</v>
      </c>
    </row>
    <row r="2321" spans="1:22" x14ac:dyDescent="0.25">
      <c r="A2321" s="5">
        <f t="shared" si="513"/>
        <v>2010</v>
      </c>
      <c r="B2321" s="6">
        <f t="shared" si="516"/>
        <v>40261</v>
      </c>
      <c r="C2321" s="7">
        <f>MAX(SUMIFS('Filing Data'!$V:$V,'Filing Data'!$D:$D,'Benchmark Value'!$B2321),C2320)</f>
        <v>5395198062.4449253</v>
      </c>
      <c r="D2321" s="7">
        <f>SUMIFS('Filing Data'!$Z:$Z,'Filing Data'!$D:$D,'Benchmark Value'!$B2321)</f>
        <v>0</v>
      </c>
      <c r="E2321" s="16">
        <f t="shared" si="517"/>
        <v>-72700942.449473366</v>
      </c>
      <c r="F2321" s="10">
        <f>SUM(D$11:D2320)</f>
        <v>-305393854.62901664</v>
      </c>
      <c r="G2321" s="10">
        <f t="shared" si="510"/>
        <v>365</v>
      </c>
      <c r="H2321" s="7">
        <f t="shared" si="518"/>
        <v>-199180.6642451325</v>
      </c>
      <c r="I2321" s="16">
        <f>SUMIFS('Filing Data'!$X:$X,'Filing Data'!$D:$D,'Benchmark Value'!$B2321)</f>
        <v>0</v>
      </c>
      <c r="J2321" s="16">
        <f t="shared" si="514"/>
        <v>163442973.94777015</v>
      </c>
      <c r="K2321" s="10">
        <f>SUM(I$11:I2320)</f>
        <v>496030691.23263443</v>
      </c>
      <c r="L2321" s="27">
        <f t="shared" si="511"/>
        <v>365</v>
      </c>
      <c r="M2321" s="7">
        <f t="shared" si="519"/>
        <v>447788.96971991821</v>
      </c>
      <c r="N2321" s="7">
        <f>IF(ISNA(VLOOKUP(B2321,'Distribution Data'!$G:$H,2,FALSE)),0,VLOOKUP(B2321,'Distribution Data'!$G:$H,2,FALSE))</f>
        <v>0</v>
      </c>
      <c r="O2321" s="16">
        <f>IF(ISNA(INDEX($C2320:$C$3618,MATCH(TRUE,INDEX($C2320:$C$3618&lt;&gt;$C2320,0),0))), O2320, INDEX($C2320:$C$3618,MATCH(TRUE,INDEX($C2320:$C$3618&lt;&gt;$C2320,0),0)))</f>
        <v>5495109137.6753864</v>
      </c>
      <c r="P2321" s="16">
        <f t="shared" si="509"/>
        <v>5395198062.4449253</v>
      </c>
      <c r="Q2321" s="27">
        <f t="shared" si="515"/>
        <v>39</v>
      </c>
      <c r="R2321" s="7">
        <f t="shared" si="520"/>
        <v>2561822.4418066954</v>
      </c>
      <c r="S2321" s="7">
        <f t="shared" si="512"/>
        <v>1914852.8078416444</v>
      </c>
      <c r="T2321" s="5">
        <f>VLOOKUP($B2321,'Benchmark Data'!$A:$B,2,FALSE)</f>
        <v>14.22</v>
      </c>
      <c r="U2321" s="12">
        <f t="shared" si="521"/>
        <v>6.3492276786587445E-3</v>
      </c>
      <c r="V2321" s="7">
        <f t="shared" si="522"/>
        <v>4472395047.8231392</v>
      </c>
    </row>
    <row r="2322" spans="1:22" x14ac:dyDescent="0.25">
      <c r="A2322" s="5">
        <f t="shared" si="513"/>
        <v>2010</v>
      </c>
      <c r="B2322" s="6">
        <f t="shared" si="516"/>
        <v>40262</v>
      </c>
      <c r="C2322" s="7">
        <f>MAX(SUMIFS('Filing Data'!$V:$V,'Filing Data'!$D:$D,'Benchmark Value'!$B2322),C2321)</f>
        <v>5395198062.4449253</v>
      </c>
      <c r="D2322" s="7">
        <f>SUMIFS('Filing Data'!$Z:$Z,'Filing Data'!$D:$D,'Benchmark Value'!$B2322)</f>
        <v>0</v>
      </c>
      <c r="E2322" s="16">
        <f t="shared" si="517"/>
        <v>-72700942.449473366</v>
      </c>
      <c r="F2322" s="10">
        <f>SUM(D$11:D2321)</f>
        <v>-305393854.62901664</v>
      </c>
      <c r="G2322" s="10">
        <f t="shared" si="510"/>
        <v>365</v>
      </c>
      <c r="H2322" s="7">
        <f t="shared" si="518"/>
        <v>-199180.6642451325</v>
      </c>
      <c r="I2322" s="16">
        <f>SUMIFS('Filing Data'!$X:$X,'Filing Data'!$D:$D,'Benchmark Value'!$B2322)</f>
        <v>0</v>
      </c>
      <c r="J2322" s="16">
        <f t="shared" si="514"/>
        <v>163442973.94777015</v>
      </c>
      <c r="K2322" s="10">
        <f>SUM(I$11:I2321)</f>
        <v>496030691.23263443</v>
      </c>
      <c r="L2322" s="27">
        <f t="shared" si="511"/>
        <v>365</v>
      </c>
      <c r="M2322" s="7">
        <f t="shared" si="519"/>
        <v>447788.96971991821</v>
      </c>
      <c r="N2322" s="7">
        <f>IF(ISNA(VLOOKUP(B2322,'Distribution Data'!$G:$H,2,FALSE)),0,VLOOKUP(B2322,'Distribution Data'!$G:$H,2,FALSE))</f>
        <v>0</v>
      </c>
      <c r="O2322" s="16">
        <f>IF(ISNA(INDEX($C2321:$C$3618,MATCH(TRUE,INDEX($C2321:$C$3618&lt;&gt;$C2321,0),0))), O2321, INDEX($C2321:$C$3618,MATCH(TRUE,INDEX($C2321:$C$3618&lt;&gt;$C2321,0),0)))</f>
        <v>5495109137.6753864</v>
      </c>
      <c r="P2322" s="16">
        <f t="shared" si="509"/>
        <v>5395198062.4449253</v>
      </c>
      <c r="Q2322" s="27">
        <f t="shared" si="515"/>
        <v>39</v>
      </c>
      <c r="R2322" s="7">
        <f t="shared" si="520"/>
        <v>2561822.4418066954</v>
      </c>
      <c r="S2322" s="7">
        <f t="shared" si="512"/>
        <v>1914852.8078416444</v>
      </c>
      <c r="T2322" s="5">
        <f>VLOOKUP($B2322,'Benchmark Data'!$A:$B,2,FALSE)</f>
        <v>14.27</v>
      </c>
      <c r="U2322" s="12">
        <f t="shared" si="521"/>
        <v>3.5100071136501508E-3</v>
      </c>
      <c r="V2322" s="7">
        <f t="shared" si="522"/>
        <v>4490035621.6148872</v>
      </c>
    </row>
    <row r="2323" spans="1:22" x14ac:dyDescent="0.25">
      <c r="A2323" s="5">
        <f t="shared" si="513"/>
        <v>2010</v>
      </c>
      <c r="B2323" s="6">
        <f t="shared" si="516"/>
        <v>40263</v>
      </c>
      <c r="C2323" s="7">
        <f>MAX(SUMIFS('Filing Data'!$V:$V,'Filing Data'!$D:$D,'Benchmark Value'!$B2323),C2322)</f>
        <v>5395198062.4449253</v>
      </c>
      <c r="D2323" s="7">
        <f>SUMIFS('Filing Data'!$Z:$Z,'Filing Data'!$D:$D,'Benchmark Value'!$B2323)</f>
        <v>0</v>
      </c>
      <c r="E2323" s="16">
        <f t="shared" si="517"/>
        <v>-72700942.449473366</v>
      </c>
      <c r="F2323" s="10">
        <f>SUM(D$11:D2322)</f>
        <v>-305393854.62901664</v>
      </c>
      <c r="G2323" s="10">
        <f t="shared" si="510"/>
        <v>365</v>
      </c>
      <c r="H2323" s="7">
        <f t="shared" si="518"/>
        <v>-199180.6642451325</v>
      </c>
      <c r="I2323" s="16">
        <f>SUMIFS('Filing Data'!$X:$X,'Filing Data'!$D:$D,'Benchmark Value'!$B2323)</f>
        <v>0</v>
      </c>
      <c r="J2323" s="16">
        <f t="shared" si="514"/>
        <v>163442973.94777015</v>
      </c>
      <c r="K2323" s="10">
        <f>SUM(I$11:I2322)</f>
        <v>496030691.23263443</v>
      </c>
      <c r="L2323" s="27">
        <f t="shared" si="511"/>
        <v>365</v>
      </c>
      <c r="M2323" s="7">
        <f t="shared" si="519"/>
        <v>447788.96971991821</v>
      </c>
      <c r="N2323" s="7">
        <f>IF(ISNA(VLOOKUP(B2323,'Distribution Data'!$G:$H,2,FALSE)),0,VLOOKUP(B2323,'Distribution Data'!$G:$H,2,FALSE))</f>
        <v>0</v>
      </c>
      <c r="O2323" s="16">
        <f>IF(ISNA(INDEX($C2322:$C$3618,MATCH(TRUE,INDEX($C2322:$C$3618&lt;&gt;$C2322,0),0))), O2322, INDEX($C2322:$C$3618,MATCH(TRUE,INDEX($C2322:$C$3618&lt;&gt;$C2322,0),0)))</f>
        <v>5495109137.6753864</v>
      </c>
      <c r="P2323" s="16">
        <f t="shared" si="509"/>
        <v>5395198062.4449253</v>
      </c>
      <c r="Q2323" s="27">
        <f t="shared" si="515"/>
        <v>39</v>
      </c>
      <c r="R2323" s="7">
        <f t="shared" si="520"/>
        <v>2561822.4418066954</v>
      </c>
      <c r="S2323" s="7">
        <f t="shared" si="512"/>
        <v>1914852.8078416444</v>
      </c>
      <c r="T2323" s="5">
        <f>VLOOKUP($B2323,'Benchmark Data'!$A:$B,2,FALSE)</f>
        <v>14.19</v>
      </c>
      <c r="U2323" s="12">
        <f t="shared" si="521"/>
        <v>-5.6219403167937689E-3</v>
      </c>
      <c r="V2323" s="7">
        <f t="shared" si="522"/>
        <v>4466778585.8642712</v>
      </c>
    </row>
    <row r="2324" spans="1:22" x14ac:dyDescent="0.25">
      <c r="A2324" s="5">
        <f t="shared" si="513"/>
        <v>2010</v>
      </c>
      <c r="B2324" s="6">
        <f t="shared" si="516"/>
        <v>40264</v>
      </c>
      <c r="C2324" s="7">
        <f>MAX(SUMIFS('Filing Data'!$V:$V,'Filing Data'!$D:$D,'Benchmark Value'!$B2324),C2323)</f>
        <v>5395198062.4449253</v>
      </c>
      <c r="D2324" s="7">
        <f>SUMIFS('Filing Data'!$Z:$Z,'Filing Data'!$D:$D,'Benchmark Value'!$B2324)</f>
        <v>0</v>
      </c>
      <c r="E2324" s="16">
        <f t="shared" si="517"/>
        <v>-72700942.449473366</v>
      </c>
      <c r="F2324" s="10">
        <f>SUM(D$11:D2323)</f>
        <v>-305393854.62901664</v>
      </c>
      <c r="G2324" s="10">
        <f t="shared" si="510"/>
        <v>365</v>
      </c>
      <c r="H2324" s="7">
        <f t="shared" si="518"/>
        <v>-199180.6642451325</v>
      </c>
      <c r="I2324" s="16">
        <f>SUMIFS('Filing Data'!$X:$X,'Filing Data'!$D:$D,'Benchmark Value'!$B2324)</f>
        <v>0</v>
      </c>
      <c r="J2324" s="16">
        <f t="shared" si="514"/>
        <v>163442973.94777015</v>
      </c>
      <c r="K2324" s="10">
        <f>SUM(I$11:I2323)</f>
        <v>496030691.23263443</v>
      </c>
      <c r="L2324" s="27">
        <f t="shared" si="511"/>
        <v>365</v>
      </c>
      <c r="M2324" s="7">
        <f t="shared" si="519"/>
        <v>447788.96971991821</v>
      </c>
      <c r="N2324" s="7">
        <f>IF(ISNA(VLOOKUP(B2324,'Distribution Data'!$G:$H,2,FALSE)),0,VLOOKUP(B2324,'Distribution Data'!$G:$H,2,FALSE))</f>
        <v>0</v>
      </c>
      <c r="O2324" s="16">
        <f>IF(ISNA(INDEX($C2323:$C$3618,MATCH(TRUE,INDEX($C2323:$C$3618&lt;&gt;$C2323,0),0))), O2323, INDEX($C2323:$C$3618,MATCH(TRUE,INDEX($C2323:$C$3618&lt;&gt;$C2323,0),0)))</f>
        <v>5495109137.6753864</v>
      </c>
      <c r="P2324" s="16">
        <f t="shared" si="509"/>
        <v>5395198062.4449253</v>
      </c>
      <c r="Q2324" s="27">
        <f t="shared" si="515"/>
        <v>39</v>
      </c>
      <c r="R2324" s="7">
        <f t="shared" si="520"/>
        <v>2561822.4418066954</v>
      </c>
      <c r="S2324" s="7">
        <f t="shared" si="512"/>
        <v>1914852.8078416444</v>
      </c>
      <c r="T2324" s="5">
        <f>VLOOKUP($B2324,'Benchmark Data'!$A:$B,2,FALSE)</f>
        <v>14.19</v>
      </c>
      <c r="U2324" s="12">
        <f t="shared" si="521"/>
        <v>0</v>
      </c>
      <c r="V2324" s="7">
        <f t="shared" si="522"/>
        <v>4468693438.6721125</v>
      </c>
    </row>
    <row r="2325" spans="1:22" x14ac:dyDescent="0.25">
      <c r="A2325" s="5">
        <f t="shared" si="513"/>
        <v>2010</v>
      </c>
      <c r="B2325" s="6">
        <f t="shared" si="516"/>
        <v>40265</v>
      </c>
      <c r="C2325" s="7">
        <f>MAX(SUMIFS('Filing Data'!$V:$V,'Filing Data'!$D:$D,'Benchmark Value'!$B2325),C2324)</f>
        <v>5395198062.4449253</v>
      </c>
      <c r="D2325" s="7">
        <f>SUMIFS('Filing Data'!$Z:$Z,'Filing Data'!$D:$D,'Benchmark Value'!$B2325)</f>
        <v>0</v>
      </c>
      <c r="E2325" s="16">
        <f t="shared" si="517"/>
        <v>-72700942.449473366</v>
      </c>
      <c r="F2325" s="10">
        <f>SUM(D$11:D2324)</f>
        <v>-305393854.62901664</v>
      </c>
      <c r="G2325" s="10">
        <f t="shared" si="510"/>
        <v>365</v>
      </c>
      <c r="H2325" s="7">
        <f t="shared" si="518"/>
        <v>-199180.6642451325</v>
      </c>
      <c r="I2325" s="16">
        <f>SUMIFS('Filing Data'!$X:$X,'Filing Data'!$D:$D,'Benchmark Value'!$B2325)</f>
        <v>0</v>
      </c>
      <c r="J2325" s="16">
        <f t="shared" si="514"/>
        <v>163442973.94777015</v>
      </c>
      <c r="K2325" s="10">
        <f>SUM(I$11:I2324)</f>
        <v>496030691.23263443</v>
      </c>
      <c r="L2325" s="27">
        <f t="shared" si="511"/>
        <v>365</v>
      </c>
      <c r="M2325" s="7">
        <f t="shared" si="519"/>
        <v>447788.96971991821</v>
      </c>
      <c r="N2325" s="7">
        <f>IF(ISNA(VLOOKUP(B2325,'Distribution Data'!$G:$H,2,FALSE)),0,VLOOKUP(B2325,'Distribution Data'!$G:$H,2,FALSE))</f>
        <v>0</v>
      </c>
      <c r="O2325" s="16">
        <f>IF(ISNA(INDEX($C2324:$C$3618,MATCH(TRUE,INDEX($C2324:$C$3618&lt;&gt;$C2324,0),0))), O2324, INDEX($C2324:$C$3618,MATCH(TRUE,INDEX($C2324:$C$3618&lt;&gt;$C2324,0),0)))</f>
        <v>5495109137.6753864</v>
      </c>
      <c r="P2325" s="16">
        <f t="shared" si="509"/>
        <v>5395198062.4449253</v>
      </c>
      <c r="Q2325" s="27">
        <f t="shared" si="515"/>
        <v>39</v>
      </c>
      <c r="R2325" s="7">
        <f t="shared" si="520"/>
        <v>2561822.4418066954</v>
      </c>
      <c r="S2325" s="7">
        <f t="shared" si="512"/>
        <v>1914852.8078416444</v>
      </c>
      <c r="T2325" s="5">
        <f>VLOOKUP($B2325,'Benchmark Data'!$A:$B,2,FALSE)</f>
        <v>14.19</v>
      </c>
      <c r="U2325" s="12">
        <f t="shared" si="521"/>
        <v>0</v>
      </c>
      <c r="V2325" s="7">
        <f t="shared" si="522"/>
        <v>4470608291.4799538</v>
      </c>
    </row>
    <row r="2326" spans="1:22" x14ac:dyDescent="0.25">
      <c r="A2326" s="5">
        <f t="shared" si="513"/>
        <v>2010</v>
      </c>
      <c r="B2326" s="6">
        <f t="shared" si="516"/>
        <v>40266</v>
      </c>
      <c r="C2326" s="7">
        <f>MAX(SUMIFS('Filing Data'!$V:$V,'Filing Data'!$D:$D,'Benchmark Value'!$B2326),C2325)</f>
        <v>5395198062.4449253</v>
      </c>
      <c r="D2326" s="7">
        <f>SUMIFS('Filing Data'!$Z:$Z,'Filing Data'!$D:$D,'Benchmark Value'!$B2326)</f>
        <v>0</v>
      </c>
      <c r="E2326" s="16">
        <f t="shared" si="517"/>
        <v>-72700942.449473366</v>
      </c>
      <c r="F2326" s="10">
        <f>SUM(D$11:D2325)</f>
        <v>-305393854.62901664</v>
      </c>
      <c r="G2326" s="10">
        <f t="shared" si="510"/>
        <v>365</v>
      </c>
      <c r="H2326" s="7">
        <f t="shared" si="518"/>
        <v>-199180.6642451325</v>
      </c>
      <c r="I2326" s="16">
        <f>SUMIFS('Filing Data'!$X:$X,'Filing Data'!$D:$D,'Benchmark Value'!$B2326)</f>
        <v>0</v>
      </c>
      <c r="J2326" s="16">
        <f t="shared" si="514"/>
        <v>163442973.94777015</v>
      </c>
      <c r="K2326" s="10">
        <f>SUM(I$11:I2325)</f>
        <v>496030691.23263443</v>
      </c>
      <c r="L2326" s="27">
        <f t="shared" si="511"/>
        <v>365</v>
      </c>
      <c r="M2326" s="7">
        <f t="shared" si="519"/>
        <v>447788.96971991821</v>
      </c>
      <c r="N2326" s="7">
        <f>IF(ISNA(VLOOKUP(B2326,'Distribution Data'!$G:$H,2,FALSE)),0,VLOOKUP(B2326,'Distribution Data'!$G:$H,2,FALSE))</f>
        <v>0</v>
      </c>
      <c r="O2326" s="16">
        <f>IF(ISNA(INDEX($C2325:$C$3618,MATCH(TRUE,INDEX($C2325:$C$3618&lt;&gt;$C2325,0),0))), O2325, INDEX($C2325:$C$3618,MATCH(TRUE,INDEX($C2325:$C$3618&lt;&gt;$C2325,0),0)))</f>
        <v>5495109137.6753864</v>
      </c>
      <c r="P2326" s="16">
        <f t="shared" si="509"/>
        <v>5395198062.4449253</v>
      </c>
      <c r="Q2326" s="27">
        <f t="shared" si="515"/>
        <v>39</v>
      </c>
      <c r="R2326" s="7">
        <f t="shared" si="520"/>
        <v>2561822.4418066954</v>
      </c>
      <c r="S2326" s="7">
        <f t="shared" si="512"/>
        <v>1914852.8078416444</v>
      </c>
      <c r="T2326" s="5">
        <f>VLOOKUP($B2326,'Benchmark Data'!$A:$B,2,FALSE)</f>
        <v>14.21</v>
      </c>
      <c r="U2326" s="12">
        <f t="shared" si="521"/>
        <v>1.4084509370581421E-3</v>
      </c>
      <c r="V2326" s="7">
        <f t="shared" si="522"/>
        <v>4478824213.0566187</v>
      </c>
    </row>
    <row r="2327" spans="1:22" x14ac:dyDescent="0.25">
      <c r="A2327" s="5">
        <f t="shared" si="513"/>
        <v>2010</v>
      </c>
      <c r="B2327" s="6">
        <f t="shared" si="516"/>
        <v>40267</v>
      </c>
      <c r="C2327" s="7">
        <f>MAX(SUMIFS('Filing Data'!$V:$V,'Filing Data'!$D:$D,'Benchmark Value'!$B2327),C2326)</f>
        <v>5395198062.4449253</v>
      </c>
      <c r="D2327" s="7">
        <f>SUMIFS('Filing Data'!$Z:$Z,'Filing Data'!$D:$D,'Benchmark Value'!$B2327)</f>
        <v>0</v>
      </c>
      <c r="E2327" s="16">
        <f t="shared" si="517"/>
        <v>-72700942.449473366</v>
      </c>
      <c r="F2327" s="10">
        <f>SUM(D$11:D2326)</f>
        <v>-305393854.62901664</v>
      </c>
      <c r="G2327" s="10">
        <f t="shared" si="510"/>
        <v>365</v>
      </c>
      <c r="H2327" s="7">
        <f t="shared" si="518"/>
        <v>-199180.6642451325</v>
      </c>
      <c r="I2327" s="16">
        <f>SUMIFS('Filing Data'!$X:$X,'Filing Data'!$D:$D,'Benchmark Value'!$B2327)</f>
        <v>0</v>
      </c>
      <c r="J2327" s="16">
        <f t="shared" si="514"/>
        <v>163442973.94777015</v>
      </c>
      <c r="K2327" s="10">
        <f>SUM(I$11:I2326)</f>
        <v>496030691.23263443</v>
      </c>
      <c r="L2327" s="27">
        <f t="shared" si="511"/>
        <v>365</v>
      </c>
      <c r="M2327" s="7">
        <f t="shared" si="519"/>
        <v>447788.96971991821</v>
      </c>
      <c r="N2327" s="7">
        <f>IF(ISNA(VLOOKUP(B2327,'Distribution Data'!$G:$H,2,FALSE)),0,VLOOKUP(B2327,'Distribution Data'!$G:$H,2,FALSE))</f>
        <v>0</v>
      </c>
      <c r="O2327" s="16">
        <f>IF(ISNA(INDEX($C2326:$C$3618,MATCH(TRUE,INDEX($C2326:$C$3618&lt;&gt;$C2326,0),0))), O2326, INDEX($C2326:$C$3618,MATCH(TRUE,INDEX($C2326:$C$3618&lt;&gt;$C2326,0),0)))</f>
        <v>5495109137.6753864</v>
      </c>
      <c r="P2327" s="16">
        <f t="shared" si="509"/>
        <v>5395198062.4449253</v>
      </c>
      <c r="Q2327" s="27">
        <f t="shared" si="515"/>
        <v>39</v>
      </c>
      <c r="R2327" s="7">
        <f t="shared" si="520"/>
        <v>2561822.4418066954</v>
      </c>
      <c r="S2327" s="7">
        <f t="shared" si="512"/>
        <v>1914852.8078416444</v>
      </c>
      <c r="T2327" s="5">
        <f>VLOOKUP($B2327,'Benchmark Data'!$A:$B,2,FALSE)</f>
        <v>14.19</v>
      </c>
      <c r="U2327" s="12">
        <f t="shared" si="521"/>
        <v>-1.4084509370580721E-3</v>
      </c>
      <c r="V2327" s="7">
        <f t="shared" si="522"/>
        <v>4474435302.0177927</v>
      </c>
    </row>
    <row r="2328" spans="1:22" x14ac:dyDescent="0.25">
      <c r="A2328" s="5">
        <f t="shared" si="513"/>
        <v>2010</v>
      </c>
      <c r="B2328" s="6">
        <f t="shared" si="516"/>
        <v>40268</v>
      </c>
      <c r="C2328" s="7">
        <f>MAX(SUMIFS('Filing Data'!$V:$V,'Filing Data'!$D:$D,'Benchmark Value'!$B2328),C2327)</f>
        <v>5395198062.4449253</v>
      </c>
      <c r="D2328" s="7">
        <f>SUMIFS('Filing Data'!$Z:$Z,'Filing Data'!$D:$D,'Benchmark Value'!$B2328)</f>
        <v>0</v>
      </c>
      <c r="E2328" s="16">
        <f t="shared" si="517"/>
        <v>-72700942.449473366</v>
      </c>
      <c r="F2328" s="10">
        <f>SUM(D$11:D2327)</f>
        <v>-305393854.62901664</v>
      </c>
      <c r="G2328" s="10">
        <f t="shared" si="510"/>
        <v>365</v>
      </c>
      <c r="H2328" s="7">
        <f t="shared" si="518"/>
        <v>-199180.6642451325</v>
      </c>
      <c r="I2328" s="16">
        <f>SUMIFS('Filing Data'!$X:$X,'Filing Data'!$D:$D,'Benchmark Value'!$B2328)</f>
        <v>0</v>
      </c>
      <c r="J2328" s="16">
        <f t="shared" si="514"/>
        <v>163442973.94777015</v>
      </c>
      <c r="K2328" s="10">
        <f>SUM(I$11:I2327)</f>
        <v>496030691.23263443</v>
      </c>
      <c r="L2328" s="27">
        <f t="shared" si="511"/>
        <v>365</v>
      </c>
      <c r="M2328" s="7">
        <f t="shared" si="519"/>
        <v>447788.96971991821</v>
      </c>
      <c r="N2328" s="7">
        <f>IF(ISNA(VLOOKUP(B2328,'Distribution Data'!$G:$H,2,FALSE)),0,VLOOKUP(B2328,'Distribution Data'!$G:$H,2,FALSE))</f>
        <v>37532838.589403607</v>
      </c>
      <c r="O2328" s="16">
        <f>IF(ISNA(INDEX($C2327:$C$3618,MATCH(TRUE,INDEX($C2327:$C$3618&lt;&gt;$C2327,0),0))), O2327, INDEX($C2327:$C$3618,MATCH(TRUE,INDEX($C2327:$C$3618&lt;&gt;$C2327,0),0)))</f>
        <v>5495109137.6753864</v>
      </c>
      <c r="P2328" s="16">
        <f t="shared" si="509"/>
        <v>5395198062.4449253</v>
      </c>
      <c r="Q2328" s="27">
        <f t="shared" si="515"/>
        <v>39</v>
      </c>
      <c r="R2328" s="7">
        <f t="shared" si="520"/>
        <v>2561822.4418066954</v>
      </c>
      <c r="S2328" s="7">
        <f t="shared" si="512"/>
        <v>-35617985.781561963</v>
      </c>
      <c r="T2328" s="5">
        <f>VLOOKUP($B2328,'Benchmark Data'!$A:$B,2,FALSE)</f>
        <v>14.05</v>
      </c>
      <c r="U2328" s="12">
        <f t="shared" si="521"/>
        <v>-9.915095392196446E-3</v>
      </c>
      <c r="V2328" s="7">
        <f t="shared" si="522"/>
        <v>4394672077.1747446</v>
      </c>
    </row>
    <row r="2329" spans="1:22" x14ac:dyDescent="0.25">
      <c r="A2329" s="5">
        <f t="shared" si="513"/>
        <v>2010</v>
      </c>
      <c r="B2329" s="6">
        <f t="shared" si="516"/>
        <v>40269</v>
      </c>
      <c r="C2329" s="7">
        <f>MAX(SUMIFS('Filing Data'!$V:$V,'Filing Data'!$D:$D,'Benchmark Value'!$B2329),C2328)</f>
        <v>5395198062.4449253</v>
      </c>
      <c r="D2329" s="7">
        <f>SUMIFS('Filing Data'!$Z:$Z,'Filing Data'!$D:$D,'Benchmark Value'!$B2329)</f>
        <v>0</v>
      </c>
      <c r="E2329" s="16">
        <f t="shared" si="517"/>
        <v>-72700942.449473366</v>
      </c>
      <c r="F2329" s="10">
        <f>SUM(D$11:D2328)</f>
        <v>-305393854.62901664</v>
      </c>
      <c r="G2329" s="10">
        <f t="shared" si="510"/>
        <v>365</v>
      </c>
      <c r="H2329" s="7">
        <f t="shared" si="518"/>
        <v>-199180.6642451325</v>
      </c>
      <c r="I2329" s="16">
        <f>SUMIFS('Filing Data'!$X:$X,'Filing Data'!$D:$D,'Benchmark Value'!$B2329)</f>
        <v>0</v>
      </c>
      <c r="J2329" s="16">
        <f t="shared" si="514"/>
        <v>163442973.94777015</v>
      </c>
      <c r="K2329" s="10">
        <f>SUM(I$11:I2328)</f>
        <v>496030691.23263443</v>
      </c>
      <c r="L2329" s="27">
        <f t="shared" si="511"/>
        <v>365</v>
      </c>
      <c r="M2329" s="7">
        <f t="shared" si="519"/>
        <v>447788.96971991821</v>
      </c>
      <c r="N2329" s="7">
        <f>IF(ISNA(VLOOKUP(B2329,'Distribution Data'!$G:$H,2,FALSE)),0,VLOOKUP(B2329,'Distribution Data'!$G:$H,2,FALSE))</f>
        <v>0</v>
      </c>
      <c r="O2329" s="16">
        <f>IF(ISNA(INDEX($C2328:$C$3618,MATCH(TRUE,INDEX($C2328:$C$3618&lt;&gt;$C2328,0),0))), O2328, INDEX($C2328:$C$3618,MATCH(TRUE,INDEX($C2328:$C$3618&lt;&gt;$C2328,0),0)))</f>
        <v>5495109137.6753864</v>
      </c>
      <c r="P2329" s="16">
        <f t="shared" si="509"/>
        <v>5395198062.4449253</v>
      </c>
      <c r="Q2329" s="27">
        <f t="shared" si="515"/>
        <v>39</v>
      </c>
      <c r="R2329" s="7">
        <f t="shared" si="520"/>
        <v>2561822.4418066954</v>
      </c>
      <c r="S2329" s="7">
        <f t="shared" si="512"/>
        <v>1914852.8078416444</v>
      </c>
      <c r="T2329" s="5">
        <f>VLOOKUP($B2329,'Benchmark Data'!$A:$B,2,FALSE)</f>
        <v>14.1</v>
      </c>
      <c r="U2329" s="12">
        <f t="shared" si="521"/>
        <v>3.5524016043677006E-3</v>
      </c>
      <c r="V2329" s="7">
        <f t="shared" si="522"/>
        <v>4412226332.3924599</v>
      </c>
    </row>
    <row r="2330" spans="1:22" x14ac:dyDescent="0.25">
      <c r="A2330" s="5">
        <f t="shared" si="513"/>
        <v>2010</v>
      </c>
      <c r="B2330" s="6">
        <f t="shared" si="516"/>
        <v>40270</v>
      </c>
      <c r="C2330" s="7">
        <f>MAX(SUMIFS('Filing Data'!$V:$V,'Filing Data'!$D:$D,'Benchmark Value'!$B2330),C2329)</f>
        <v>5395198062.4449253</v>
      </c>
      <c r="D2330" s="7">
        <f>SUMIFS('Filing Data'!$Z:$Z,'Filing Data'!$D:$D,'Benchmark Value'!$B2330)</f>
        <v>0</v>
      </c>
      <c r="E2330" s="16">
        <f t="shared" si="517"/>
        <v>-72700942.449473366</v>
      </c>
      <c r="F2330" s="10">
        <f>SUM(D$11:D2329)</f>
        <v>-305393854.62901664</v>
      </c>
      <c r="G2330" s="10">
        <f t="shared" si="510"/>
        <v>365</v>
      </c>
      <c r="H2330" s="7">
        <f t="shared" si="518"/>
        <v>-199180.6642451325</v>
      </c>
      <c r="I2330" s="16">
        <f>SUMIFS('Filing Data'!$X:$X,'Filing Data'!$D:$D,'Benchmark Value'!$B2330)</f>
        <v>0</v>
      </c>
      <c r="J2330" s="16">
        <f t="shared" si="514"/>
        <v>163442973.94777015</v>
      </c>
      <c r="K2330" s="10">
        <f>SUM(I$11:I2329)</f>
        <v>496030691.23263443</v>
      </c>
      <c r="L2330" s="27">
        <f t="shared" si="511"/>
        <v>365</v>
      </c>
      <c r="M2330" s="7">
        <f t="shared" si="519"/>
        <v>447788.96971991821</v>
      </c>
      <c r="N2330" s="7">
        <f>IF(ISNA(VLOOKUP(B2330,'Distribution Data'!$G:$H,2,FALSE)),0,VLOOKUP(B2330,'Distribution Data'!$G:$H,2,FALSE))</f>
        <v>0</v>
      </c>
      <c r="O2330" s="16">
        <f>IF(ISNA(INDEX($C2329:$C$3618,MATCH(TRUE,INDEX($C2329:$C$3618&lt;&gt;$C2329,0),0))), O2329, INDEX($C2329:$C$3618,MATCH(TRUE,INDEX($C2329:$C$3618&lt;&gt;$C2329,0),0)))</f>
        <v>5495109137.6753864</v>
      </c>
      <c r="P2330" s="16">
        <f t="shared" si="509"/>
        <v>5395198062.4449253</v>
      </c>
      <c r="Q2330" s="27">
        <f t="shared" si="515"/>
        <v>39</v>
      </c>
      <c r="R2330" s="7">
        <f t="shared" si="520"/>
        <v>2561822.4418066954</v>
      </c>
      <c r="S2330" s="7">
        <f t="shared" si="512"/>
        <v>1914852.8078416444</v>
      </c>
      <c r="T2330" s="5">
        <f>VLOOKUP($B2330,'Benchmark Data'!$A:$B,2,FALSE)</f>
        <v>14.1</v>
      </c>
      <c r="U2330" s="12">
        <f t="shared" si="521"/>
        <v>0</v>
      </c>
      <c r="V2330" s="7">
        <f t="shared" si="522"/>
        <v>4414141185.2003012</v>
      </c>
    </row>
    <row r="2331" spans="1:22" x14ac:dyDescent="0.25">
      <c r="A2331" s="5">
        <f t="shared" si="513"/>
        <v>2010</v>
      </c>
      <c r="B2331" s="6">
        <f t="shared" si="516"/>
        <v>40271</v>
      </c>
      <c r="C2331" s="7">
        <f>MAX(SUMIFS('Filing Data'!$V:$V,'Filing Data'!$D:$D,'Benchmark Value'!$B2331),C2330)</f>
        <v>5395198062.4449253</v>
      </c>
      <c r="D2331" s="7">
        <f>SUMIFS('Filing Data'!$Z:$Z,'Filing Data'!$D:$D,'Benchmark Value'!$B2331)</f>
        <v>0</v>
      </c>
      <c r="E2331" s="16">
        <f t="shared" si="517"/>
        <v>-72700942.449473366</v>
      </c>
      <c r="F2331" s="10">
        <f>SUM(D$11:D2330)</f>
        <v>-305393854.62901664</v>
      </c>
      <c r="G2331" s="10">
        <f t="shared" si="510"/>
        <v>365</v>
      </c>
      <c r="H2331" s="7">
        <f t="shared" si="518"/>
        <v>-199180.6642451325</v>
      </c>
      <c r="I2331" s="16">
        <f>SUMIFS('Filing Data'!$X:$X,'Filing Data'!$D:$D,'Benchmark Value'!$B2331)</f>
        <v>0</v>
      </c>
      <c r="J2331" s="16">
        <f t="shared" si="514"/>
        <v>163442973.94777015</v>
      </c>
      <c r="K2331" s="10">
        <f>SUM(I$11:I2330)</f>
        <v>496030691.23263443</v>
      </c>
      <c r="L2331" s="27">
        <f t="shared" si="511"/>
        <v>365</v>
      </c>
      <c r="M2331" s="7">
        <f t="shared" si="519"/>
        <v>447788.96971991821</v>
      </c>
      <c r="N2331" s="7">
        <f>IF(ISNA(VLOOKUP(B2331,'Distribution Data'!$G:$H,2,FALSE)),0,VLOOKUP(B2331,'Distribution Data'!$G:$H,2,FALSE))</f>
        <v>0</v>
      </c>
      <c r="O2331" s="16">
        <f>IF(ISNA(INDEX($C2330:$C$3618,MATCH(TRUE,INDEX($C2330:$C$3618&lt;&gt;$C2330,0),0))), O2330, INDEX($C2330:$C$3618,MATCH(TRUE,INDEX($C2330:$C$3618&lt;&gt;$C2330,0),0)))</f>
        <v>5495109137.6753864</v>
      </c>
      <c r="P2331" s="16">
        <f t="shared" si="509"/>
        <v>5395198062.4449253</v>
      </c>
      <c r="Q2331" s="27">
        <f t="shared" si="515"/>
        <v>39</v>
      </c>
      <c r="R2331" s="7">
        <f t="shared" si="520"/>
        <v>2561822.4418066954</v>
      </c>
      <c r="S2331" s="7">
        <f t="shared" si="512"/>
        <v>1914852.8078416444</v>
      </c>
      <c r="T2331" s="5">
        <f>VLOOKUP($B2331,'Benchmark Data'!$A:$B,2,FALSE)</f>
        <v>14.1</v>
      </c>
      <c r="U2331" s="12">
        <f t="shared" si="521"/>
        <v>0</v>
      </c>
      <c r="V2331" s="7">
        <f t="shared" si="522"/>
        <v>4416056038.0081425</v>
      </c>
    </row>
    <row r="2332" spans="1:22" x14ac:dyDescent="0.25">
      <c r="A2332" s="5">
        <f t="shared" si="513"/>
        <v>2010</v>
      </c>
      <c r="B2332" s="6">
        <f t="shared" si="516"/>
        <v>40272</v>
      </c>
      <c r="C2332" s="7">
        <f>MAX(SUMIFS('Filing Data'!$V:$V,'Filing Data'!$D:$D,'Benchmark Value'!$B2332),C2331)</f>
        <v>5395198062.4449253</v>
      </c>
      <c r="D2332" s="7">
        <f>SUMIFS('Filing Data'!$Z:$Z,'Filing Data'!$D:$D,'Benchmark Value'!$B2332)</f>
        <v>0</v>
      </c>
      <c r="E2332" s="16">
        <f t="shared" si="517"/>
        <v>-72700942.449473366</v>
      </c>
      <c r="F2332" s="10">
        <f>SUM(D$11:D2331)</f>
        <v>-305393854.62901664</v>
      </c>
      <c r="G2332" s="10">
        <f t="shared" si="510"/>
        <v>365</v>
      </c>
      <c r="H2332" s="7">
        <f t="shared" si="518"/>
        <v>-199180.6642451325</v>
      </c>
      <c r="I2332" s="16">
        <f>SUMIFS('Filing Data'!$X:$X,'Filing Data'!$D:$D,'Benchmark Value'!$B2332)</f>
        <v>0</v>
      </c>
      <c r="J2332" s="16">
        <f t="shared" si="514"/>
        <v>163442973.94777015</v>
      </c>
      <c r="K2332" s="10">
        <f>SUM(I$11:I2331)</f>
        <v>496030691.23263443</v>
      </c>
      <c r="L2332" s="27">
        <f t="shared" si="511"/>
        <v>365</v>
      </c>
      <c r="M2332" s="7">
        <f t="shared" si="519"/>
        <v>447788.96971991821</v>
      </c>
      <c r="N2332" s="7">
        <f>IF(ISNA(VLOOKUP(B2332,'Distribution Data'!$G:$H,2,FALSE)),0,VLOOKUP(B2332,'Distribution Data'!$G:$H,2,FALSE))</f>
        <v>0</v>
      </c>
      <c r="O2332" s="16">
        <f>IF(ISNA(INDEX($C2331:$C$3618,MATCH(TRUE,INDEX($C2331:$C$3618&lt;&gt;$C2331,0),0))), O2331, INDEX($C2331:$C$3618,MATCH(TRUE,INDEX($C2331:$C$3618&lt;&gt;$C2331,0),0)))</f>
        <v>5495109137.6753864</v>
      </c>
      <c r="P2332" s="16">
        <f t="shared" si="509"/>
        <v>5395198062.4449253</v>
      </c>
      <c r="Q2332" s="27">
        <f t="shared" si="515"/>
        <v>39</v>
      </c>
      <c r="R2332" s="7">
        <f t="shared" si="520"/>
        <v>2561822.4418066954</v>
      </c>
      <c r="S2332" s="7">
        <f t="shared" si="512"/>
        <v>1914852.8078416444</v>
      </c>
      <c r="T2332" s="5">
        <f>VLOOKUP($B2332,'Benchmark Data'!$A:$B,2,FALSE)</f>
        <v>14.1</v>
      </c>
      <c r="U2332" s="12">
        <f t="shared" si="521"/>
        <v>0</v>
      </c>
      <c r="V2332" s="7">
        <f t="shared" si="522"/>
        <v>4417970890.8159838</v>
      </c>
    </row>
    <row r="2333" spans="1:22" x14ac:dyDescent="0.25">
      <c r="A2333" s="5">
        <f t="shared" si="513"/>
        <v>2010</v>
      </c>
      <c r="B2333" s="6">
        <f t="shared" si="516"/>
        <v>40273</v>
      </c>
      <c r="C2333" s="7">
        <f>MAX(SUMIFS('Filing Data'!$V:$V,'Filing Data'!$D:$D,'Benchmark Value'!$B2333),C2332)</f>
        <v>5395198062.4449253</v>
      </c>
      <c r="D2333" s="7">
        <f>SUMIFS('Filing Data'!$Z:$Z,'Filing Data'!$D:$D,'Benchmark Value'!$B2333)</f>
        <v>0</v>
      </c>
      <c r="E2333" s="16">
        <f t="shared" si="517"/>
        <v>-72700942.449473366</v>
      </c>
      <c r="F2333" s="10">
        <f>SUM(D$11:D2332)</f>
        <v>-305393854.62901664</v>
      </c>
      <c r="G2333" s="10">
        <f t="shared" si="510"/>
        <v>365</v>
      </c>
      <c r="H2333" s="7">
        <f t="shared" si="518"/>
        <v>-199180.6642451325</v>
      </c>
      <c r="I2333" s="16">
        <f>SUMIFS('Filing Data'!$X:$X,'Filing Data'!$D:$D,'Benchmark Value'!$B2333)</f>
        <v>0</v>
      </c>
      <c r="J2333" s="16">
        <f t="shared" si="514"/>
        <v>163442973.94777015</v>
      </c>
      <c r="K2333" s="10">
        <f>SUM(I$11:I2332)</f>
        <v>496030691.23263443</v>
      </c>
      <c r="L2333" s="27">
        <f t="shared" si="511"/>
        <v>365</v>
      </c>
      <c r="M2333" s="7">
        <f t="shared" si="519"/>
        <v>447788.96971991821</v>
      </c>
      <c r="N2333" s="7">
        <f>IF(ISNA(VLOOKUP(B2333,'Distribution Data'!$G:$H,2,FALSE)),0,VLOOKUP(B2333,'Distribution Data'!$G:$H,2,FALSE))</f>
        <v>0</v>
      </c>
      <c r="O2333" s="16">
        <f>IF(ISNA(INDEX($C2332:$C$3618,MATCH(TRUE,INDEX($C2332:$C$3618&lt;&gt;$C2332,0),0))), O2332, INDEX($C2332:$C$3618,MATCH(TRUE,INDEX($C2332:$C$3618&lt;&gt;$C2332,0),0)))</f>
        <v>5495109137.6753864</v>
      </c>
      <c r="P2333" s="16">
        <f t="shared" si="509"/>
        <v>5395198062.4449253</v>
      </c>
      <c r="Q2333" s="27">
        <f t="shared" si="515"/>
        <v>39</v>
      </c>
      <c r="R2333" s="7">
        <f t="shared" si="520"/>
        <v>2561822.4418066954</v>
      </c>
      <c r="S2333" s="7">
        <f t="shared" si="512"/>
        <v>1914852.8078416444</v>
      </c>
      <c r="T2333" s="5">
        <f>VLOOKUP($B2333,'Benchmark Data'!$A:$B,2,FALSE)</f>
        <v>14.45</v>
      </c>
      <c r="U2333" s="12">
        <f t="shared" si="521"/>
        <v>2.4519617174318446E-2</v>
      </c>
      <c r="V2333" s="7">
        <f t="shared" si="522"/>
        <v>4529551687.7220936</v>
      </c>
    </row>
    <row r="2334" spans="1:22" x14ac:dyDescent="0.25">
      <c r="A2334" s="5">
        <f t="shared" si="513"/>
        <v>2010</v>
      </c>
      <c r="B2334" s="6">
        <f t="shared" si="516"/>
        <v>40274</v>
      </c>
      <c r="C2334" s="7">
        <f>MAX(SUMIFS('Filing Data'!$V:$V,'Filing Data'!$D:$D,'Benchmark Value'!$B2334),C2333)</f>
        <v>5395198062.4449253</v>
      </c>
      <c r="D2334" s="7">
        <f>SUMIFS('Filing Data'!$Z:$Z,'Filing Data'!$D:$D,'Benchmark Value'!$B2334)</f>
        <v>0</v>
      </c>
      <c r="E2334" s="16">
        <f t="shared" si="517"/>
        <v>-72700942.449473366</v>
      </c>
      <c r="F2334" s="10">
        <f>SUM(D$11:D2333)</f>
        <v>-305393854.62901664</v>
      </c>
      <c r="G2334" s="10">
        <f t="shared" si="510"/>
        <v>365</v>
      </c>
      <c r="H2334" s="7">
        <f t="shared" si="518"/>
        <v>-199180.6642451325</v>
      </c>
      <c r="I2334" s="16">
        <f>SUMIFS('Filing Data'!$X:$X,'Filing Data'!$D:$D,'Benchmark Value'!$B2334)</f>
        <v>0</v>
      </c>
      <c r="J2334" s="16">
        <f t="shared" si="514"/>
        <v>163442973.94777015</v>
      </c>
      <c r="K2334" s="10">
        <f>SUM(I$11:I2333)</f>
        <v>496030691.23263443</v>
      </c>
      <c r="L2334" s="27">
        <f t="shared" si="511"/>
        <v>365</v>
      </c>
      <c r="M2334" s="7">
        <f t="shared" si="519"/>
        <v>447788.96971991821</v>
      </c>
      <c r="N2334" s="7">
        <f>IF(ISNA(VLOOKUP(B2334,'Distribution Data'!$G:$H,2,FALSE)),0,VLOOKUP(B2334,'Distribution Data'!$G:$H,2,FALSE))</f>
        <v>0</v>
      </c>
      <c r="O2334" s="16">
        <f>IF(ISNA(INDEX($C2333:$C$3618,MATCH(TRUE,INDEX($C2333:$C$3618&lt;&gt;$C2333,0),0))), O2333, INDEX($C2333:$C$3618,MATCH(TRUE,INDEX($C2333:$C$3618&lt;&gt;$C2333,0),0)))</f>
        <v>5495109137.6753864</v>
      </c>
      <c r="P2334" s="16">
        <f t="shared" si="509"/>
        <v>5395198062.4449253</v>
      </c>
      <c r="Q2334" s="27">
        <f t="shared" si="515"/>
        <v>39</v>
      </c>
      <c r="R2334" s="7">
        <f t="shared" si="520"/>
        <v>2561822.4418066954</v>
      </c>
      <c r="S2334" s="7">
        <f t="shared" si="512"/>
        <v>1914852.8078416444</v>
      </c>
      <c r="T2334" s="5">
        <f>VLOOKUP($B2334,'Benchmark Data'!$A:$B,2,FALSE)</f>
        <v>14.76</v>
      </c>
      <c r="U2334" s="12">
        <f t="shared" si="521"/>
        <v>2.1226404613885374E-2</v>
      </c>
      <c r="V2334" s="7">
        <f t="shared" si="522"/>
        <v>4628640313.761344</v>
      </c>
    </row>
    <row r="2335" spans="1:22" x14ac:dyDescent="0.25">
      <c r="A2335" s="5">
        <f t="shared" si="513"/>
        <v>2010</v>
      </c>
      <c r="B2335" s="6">
        <f t="shared" si="516"/>
        <v>40275</v>
      </c>
      <c r="C2335" s="7">
        <f>MAX(SUMIFS('Filing Data'!$V:$V,'Filing Data'!$D:$D,'Benchmark Value'!$B2335),C2334)</f>
        <v>5395198062.4449253</v>
      </c>
      <c r="D2335" s="7">
        <f>SUMIFS('Filing Data'!$Z:$Z,'Filing Data'!$D:$D,'Benchmark Value'!$B2335)</f>
        <v>0</v>
      </c>
      <c r="E2335" s="16">
        <f t="shared" si="517"/>
        <v>-72700942.449473366</v>
      </c>
      <c r="F2335" s="10">
        <f>SUM(D$11:D2334)</f>
        <v>-305393854.62901664</v>
      </c>
      <c r="G2335" s="10">
        <f t="shared" si="510"/>
        <v>365</v>
      </c>
      <c r="H2335" s="7">
        <f t="shared" si="518"/>
        <v>-199180.6642451325</v>
      </c>
      <c r="I2335" s="16">
        <f>SUMIFS('Filing Data'!$X:$X,'Filing Data'!$D:$D,'Benchmark Value'!$B2335)</f>
        <v>0</v>
      </c>
      <c r="J2335" s="16">
        <f t="shared" si="514"/>
        <v>163442973.94777015</v>
      </c>
      <c r="K2335" s="10">
        <f>SUM(I$11:I2334)</f>
        <v>496030691.23263443</v>
      </c>
      <c r="L2335" s="27">
        <f t="shared" si="511"/>
        <v>365</v>
      </c>
      <c r="M2335" s="7">
        <f t="shared" si="519"/>
        <v>447788.96971991821</v>
      </c>
      <c r="N2335" s="7">
        <f>IF(ISNA(VLOOKUP(B2335,'Distribution Data'!$G:$H,2,FALSE)),0,VLOOKUP(B2335,'Distribution Data'!$G:$H,2,FALSE))</f>
        <v>0</v>
      </c>
      <c r="O2335" s="16">
        <f>IF(ISNA(INDEX($C2334:$C$3618,MATCH(TRUE,INDEX($C2334:$C$3618&lt;&gt;$C2334,0),0))), O2334, INDEX($C2334:$C$3618,MATCH(TRUE,INDEX($C2334:$C$3618&lt;&gt;$C2334,0),0)))</f>
        <v>5495109137.6753864</v>
      </c>
      <c r="P2335" s="16">
        <f t="shared" si="509"/>
        <v>5395198062.4449253</v>
      </c>
      <c r="Q2335" s="27">
        <f t="shared" si="515"/>
        <v>39</v>
      </c>
      <c r="R2335" s="7">
        <f t="shared" si="520"/>
        <v>2561822.4418066954</v>
      </c>
      <c r="S2335" s="7">
        <f t="shared" si="512"/>
        <v>1914852.8078416444</v>
      </c>
      <c r="T2335" s="5">
        <f>VLOOKUP($B2335,'Benchmark Data'!$A:$B,2,FALSE)</f>
        <v>14.43</v>
      </c>
      <c r="U2335" s="12">
        <f t="shared" si="521"/>
        <v>-2.2611446386546916E-2</v>
      </c>
      <c r="V2335" s="7">
        <f t="shared" si="522"/>
        <v>4527069305.8956594</v>
      </c>
    </row>
    <row r="2336" spans="1:22" x14ac:dyDescent="0.25">
      <c r="A2336" s="5">
        <f t="shared" si="513"/>
        <v>2010</v>
      </c>
      <c r="B2336" s="6">
        <f t="shared" si="516"/>
        <v>40276</v>
      </c>
      <c r="C2336" s="7">
        <f>MAX(SUMIFS('Filing Data'!$V:$V,'Filing Data'!$D:$D,'Benchmark Value'!$B2336),C2335)</f>
        <v>5395198062.4449253</v>
      </c>
      <c r="D2336" s="7">
        <f>SUMIFS('Filing Data'!$Z:$Z,'Filing Data'!$D:$D,'Benchmark Value'!$B2336)</f>
        <v>0</v>
      </c>
      <c r="E2336" s="16">
        <f t="shared" si="517"/>
        <v>-72700942.449473366</v>
      </c>
      <c r="F2336" s="10">
        <f>SUM(D$11:D2335)</f>
        <v>-305393854.62901664</v>
      </c>
      <c r="G2336" s="10">
        <f t="shared" si="510"/>
        <v>365</v>
      </c>
      <c r="H2336" s="7">
        <f t="shared" si="518"/>
        <v>-199180.6642451325</v>
      </c>
      <c r="I2336" s="16">
        <f>SUMIFS('Filing Data'!$X:$X,'Filing Data'!$D:$D,'Benchmark Value'!$B2336)</f>
        <v>0</v>
      </c>
      <c r="J2336" s="16">
        <f t="shared" si="514"/>
        <v>163442973.94777015</v>
      </c>
      <c r="K2336" s="10">
        <f>SUM(I$11:I2335)</f>
        <v>496030691.23263443</v>
      </c>
      <c r="L2336" s="27">
        <f t="shared" si="511"/>
        <v>365</v>
      </c>
      <c r="M2336" s="7">
        <f t="shared" si="519"/>
        <v>447788.96971991821</v>
      </c>
      <c r="N2336" s="7">
        <f>IF(ISNA(VLOOKUP(B2336,'Distribution Data'!$G:$H,2,FALSE)),0,VLOOKUP(B2336,'Distribution Data'!$G:$H,2,FALSE))</f>
        <v>0</v>
      </c>
      <c r="O2336" s="16">
        <f>IF(ISNA(INDEX($C2335:$C$3618,MATCH(TRUE,INDEX($C2335:$C$3618&lt;&gt;$C2335,0),0))), O2335, INDEX($C2335:$C$3618,MATCH(TRUE,INDEX($C2335:$C$3618&lt;&gt;$C2335,0),0)))</f>
        <v>5495109137.6753864</v>
      </c>
      <c r="P2336" s="16">
        <f t="shared" si="509"/>
        <v>5395198062.4449253</v>
      </c>
      <c r="Q2336" s="27">
        <f t="shared" si="515"/>
        <v>39</v>
      </c>
      <c r="R2336" s="7">
        <f t="shared" si="520"/>
        <v>2561822.4418066954</v>
      </c>
      <c r="S2336" s="7">
        <f t="shared" si="512"/>
        <v>1914852.8078416444</v>
      </c>
      <c r="T2336" s="5">
        <f>VLOOKUP($B2336,'Benchmark Data'!$A:$B,2,FALSE)</f>
        <v>14.43</v>
      </c>
      <c r="U2336" s="12">
        <f t="shared" si="521"/>
        <v>0</v>
      </c>
      <c r="V2336" s="7">
        <f t="shared" si="522"/>
        <v>4528984158.7035007</v>
      </c>
    </row>
    <row r="2337" spans="1:22" x14ac:dyDescent="0.25">
      <c r="A2337" s="5">
        <f t="shared" si="513"/>
        <v>2010</v>
      </c>
      <c r="B2337" s="6">
        <f t="shared" si="516"/>
        <v>40277</v>
      </c>
      <c r="C2337" s="7">
        <f>MAX(SUMIFS('Filing Data'!$V:$V,'Filing Data'!$D:$D,'Benchmark Value'!$B2337),C2336)</f>
        <v>5395198062.4449253</v>
      </c>
      <c r="D2337" s="7">
        <f>SUMIFS('Filing Data'!$Z:$Z,'Filing Data'!$D:$D,'Benchmark Value'!$B2337)</f>
        <v>0</v>
      </c>
      <c r="E2337" s="16">
        <f t="shared" si="517"/>
        <v>-72700942.449473366</v>
      </c>
      <c r="F2337" s="10">
        <f>SUM(D$11:D2336)</f>
        <v>-305393854.62901664</v>
      </c>
      <c r="G2337" s="10">
        <f t="shared" si="510"/>
        <v>365</v>
      </c>
      <c r="H2337" s="7">
        <f t="shared" si="518"/>
        <v>-199180.6642451325</v>
      </c>
      <c r="I2337" s="16">
        <f>SUMIFS('Filing Data'!$X:$X,'Filing Data'!$D:$D,'Benchmark Value'!$B2337)</f>
        <v>0</v>
      </c>
      <c r="J2337" s="16">
        <f t="shared" si="514"/>
        <v>163442973.94777015</v>
      </c>
      <c r="K2337" s="10">
        <f>SUM(I$11:I2336)</f>
        <v>496030691.23263443</v>
      </c>
      <c r="L2337" s="27">
        <f t="shared" si="511"/>
        <v>365</v>
      </c>
      <c r="M2337" s="7">
        <f t="shared" si="519"/>
        <v>447788.96971991821</v>
      </c>
      <c r="N2337" s="7">
        <f>IF(ISNA(VLOOKUP(B2337,'Distribution Data'!$G:$H,2,FALSE)),0,VLOOKUP(B2337,'Distribution Data'!$G:$H,2,FALSE))</f>
        <v>0</v>
      </c>
      <c r="O2337" s="16">
        <f>IF(ISNA(INDEX($C2336:$C$3618,MATCH(TRUE,INDEX($C2336:$C$3618&lt;&gt;$C2336,0),0))), O2336, INDEX($C2336:$C$3618,MATCH(TRUE,INDEX($C2336:$C$3618&lt;&gt;$C2336,0),0)))</f>
        <v>5495109137.6753864</v>
      </c>
      <c r="P2337" s="16">
        <f t="shared" si="509"/>
        <v>5395198062.4449253</v>
      </c>
      <c r="Q2337" s="27">
        <f t="shared" si="515"/>
        <v>39</v>
      </c>
      <c r="R2337" s="7">
        <f t="shared" si="520"/>
        <v>2561822.4418066954</v>
      </c>
      <c r="S2337" s="7">
        <f t="shared" si="512"/>
        <v>1914852.8078416444</v>
      </c>
      <c r="T2337" s="5">
        <f>VLOOKUP($B2337,'Benchmark Data'!$A:$B,2,FALSE)</f>
        <v>14.68</v>
      </c>
      <c r="U2337" s="12">
        <f t="shared" si="521"/>
        <v>1.7176650400589927E-2</v>
      </c>
      <c r="V2337" s="7">
        <f t="shared" si="522"/>
        <v>4609363740.525609</v>
      </c>
    </row>
    <row r="2338" spans="1:22" x14ac:dyDescent="0.25">
      <c r="A2338" s="5">
        <f t="shared" si="513"/>
        <v>2010</v>
      </c>
      <c r="B2338" s="6">
        <f t="shared" si="516"/>
        <v>40278</v>
      </c>
      <c r="C2338" s="7">
        <f>MAX(SUMIFS('Filing Data'!$V:$V,'Filing Data'!$D:$D,'Benchmark Value'!$B2338),C2337)</f>
        <v>5395198062.4449253</v>
      </c>
      <c r="D2338" s="7">
        <f>SUMIFS('Filing Data'!$Z:$Z,'Filing Data'!$D:$D,'Benchmark Value'!$B2338)</f>
        <v>0</v>
      </c>
      <c r="E2338" s="16">
        <f t="shared" si="517"/>
        <v>-72700942.449473366</v>
      </c>
      <c r="F2338" s="10">
        <f>SUM(D$11:D2337)</f>
        <v>-305393854.62901664</v>
      </c>
      <c r="G2338" s="10">
        <f t="shared" si="510"/>
        <v>365</v>
      </c>
      <c r="H2338" s="7">
        <f t="shared" si="518"/>
        <v>-199180.6642451325</v>
      </c>
      <c r="I2338" s="16">
        <f>SUMIFS('Filing Data'!$X:$X,'Filing Data'!$D:$D,'Benchmark Value'!$B2338)</f>
        <v>0</v>
      </c>
      <c r="J2338" s="16">
        <f t="shared" si="514"/>
        <v>163442973.94777015</v>
      </c>
      <c r="K2338" s="10">
        <f>SUM(I$11:I2337)</f>
        <v>496030691.23263443</v>
      </c>
      <c r="L2338" s="27">
        <f t="shared" si="511"/>
        <v>365</v>
      </c>
      <c r="M2338" s="7">
        <f t="shared" si="519"/>
        <v>447788.96971991821</v>
      </c>
      <c r="N2338" s="7">
        <f>IF(ISNA(VLOOKUP(B2338,'Distribution Data'!$G:$H,2,FALSE)),0,VLOOKUP(B2338,'Distribution Data'!$G:$H,2,FALSE))</f>
        <v>0</v>
      </c>
      <c r="O2338" s="16">
        <f>IF(ISNA(INDEX($C2337:$C$3618,MATCH(TRUE,INDEX($C2337:$C$3618&lt;&gt;$C2337,0),0))), O2337, INDEX($C2337:$C$3618,MATCH(TRUE,INDEX($C2337:$C$3618&lt;&gt;$C2337,0),0)))</f>
        <v>5495109137.6753864</v>
      </c>
      <c r="P2338" s="16">
        <f t="shared" si="509"/>
        <v>5395198062.4449253</v>
      </c>
      <c r="Q2338" s="27">
        <f t="shared" si="515"/>
        <v>39</v>
      </c>
      <c r="R2338" s="7">
        <f t="shared" si="520"/>
        <v>2561822.4418066954</v>
      </c>
      <c r="S2338" s="7">
        <f t="shared" si="512"/>
        <v>1914852.8078416444</v>
      </c>
      <c r="T2338" s="5">
        <f>VLOOKUP($B2338,'Benchmark Data'!$A:$B,2,FALSE)</f>
        <v>14.68</v>
      </c>
      <c r="U2338" s="12">
        <f t="shared" si="521"/>
        <v>0</v>
      </c>
      <c r="V2338" s="7">
        <f t="shared" si="522"/>
        <v>4611278593.3334503</v>
      </c>
    </row>
    <row r="2339" spans="1:22" x14ac:dyDescent="0.25">
      <c r="A2339" s="5">
        <f t="shared" si="513"/>
        <v>2010</v>
      </c>
      <c r="B2339" s="6">
        <f t="shared" si="516"/>
        <v>40279</v>
      </c>
      <c r="C2339" s="7">
        <f>MAX(SUMIFS('Filing Data'!$V:$V,'Filing Data'!$D:$D,'Benchmark Value'!$B2339),C2338)</f>
        <v>5395198062.4449253</v>
      </c>
      <c r="D2339" s="7">
        <f>SUMIFS('Filing Data'!$Z:$Z,'Filing Data'!$D:$D,'Benchmark Value'!$B2339)</f>
        <v>0</v>
      </c>
      <c r="E2339" s="16">
        <f t="shared" si="517"/>
        <v>-72700942.449473366</v>
      </c>
      <c r="F2339" s="10">
        <f>SUM(D$11:D2338)</f>
        <v>-305393854.62901664</v>
      </c>
      <c r="G2339" s="10">
        <f t="shared" si="510"/>
        <v>365</v>
      </c>
      <c r="H2339" s="7">
        <f t="shared" si="518"/>
        <v>-199180.6642451325</v>
      </c>
      <c r="I2339" s="16">
        <f>SUMIFS('Filing Data'!$X:$X,'Filing Data'!$D:$D,'Benchmark Value'!$B2339)</f>
        <v>0</v>
      </c>
      <c r="J2339" s="16">
        <f t="shared" si="514"/>
        <v>163442973.94777015</v>
      </c>
      <c r="K2339" s="10">
        <f>SUM(I$11:I2338)</f>
        <v>496030691.23263443</v>
      </c>
      <c r="L2339" s="27">
        <f t="shared" si="511"/>
        <v>365</v>
      </c>
      <c r="M2339" s="7">
        <f t="shared" si="519"/>
        <v>447788.96971991821</v>
      </c>
      <c r="N2339" s="7">
        <f>IF(ISNA(VLOOKUP(B2339,'Distribution Data'!$G:$H,2,FALSE)),0,VLOOKUP(B2339,'Distribution Data'!$G:$H,2,FALSE))</f>
        <v>0</v>
      </c>
      <c r="O2339" s="16">
        <f>IF(ISNA(INDEX($C2338:$C$3618,MATCH(TRUE,INDEX($C2338:$C$3618&lt;&gt;$C2338,0),0))), O2338, INDEX($C2338:$C$3618,MATCH(TRUE,INDEX($C2338:$C$3618&lt;&gt;$C2338,0),0)))</f>
        <v>5495109137.6753864</v>
      </c>
      <c r="P2339" s="16">
        <f t="shared" si="509"/>
        <v>5395198062.4449253</v>
      </c>
      <c r="Q2339" s="27">
        <f t="shared" si="515"/>
        <v>39</v>
      </c>
      <c r="R2339" s="7">
        <f t="shared" si="520"/>
        <v>2561822.4418066954</v>
      </c>
      <c r="S2339" s="7">
        <f t="shared" si="512"/>
        <v>1914852.8078416444</v>
      </c>
      <c r="T2339" s="5">
        <f>VLOOKUP($B2339,'Benchmark Data'!$A:$B,2,FALSE)</f>
        <v>14.68</v>
      </c>
      <c r="U2339" s="12">
        <f t="shared" si="521"/>
        <v>0</v>
      </c>
      <c r="V2339" s="7">
        <f t="shared" si="522"/>
        <v>4613193446.1412916</v>
      </c>
    </row>
    <row r="2340" spans="1:22" x14ac:dyDescent="0.25">
      <c r="A2340" s="5">
        <f t="shared" si="513"/>
        <v>2010</v>
      </c>
      <c r="B2340" s="6">
        <f t="shared" si="516"/>
        <v>40280</v>
      </c>
      <c r="C2340" s="7">
        <f>MAX(SUMIFS('Filing Data'!$V:$V,'Filing Data'!$D:$D,'Benchmark Value'!$B2340),C2339)</f>
        <v>5395198062.4449253</v>
      </c>
      <c r="D2340" s="7">
        <f>SUMIFS('Filing Data'!$Z:$Z,'Filing Data'!$D:$D,'Benchmark Value'!$B2340)</f>
        <v>0</v>
      </c>
      <c r="E2340" s="16">
        <f t="shared" si="517"/>
        <v>-72700942.449473366</v>
      </c>
      <c r="F2340" s="10">
        <f>SUM(D$11:D2339)</f>
        <v>-305393854.62901664</v>
      </c>
      <c r="G2340" s="10">
        <f t="shared" si="510"/>
        <v>365</v>
      </c>
      <c r="H2340" s="7">
        <f t="shared" si="518"/>
        <v>-199180.6642451325</v>
      </c>
      <c r="I2340" s="16">
        <f>SUMIFS('Filing Data'!$X:$X,'Filing Data'!$D:$D,'Benchmark Value'!$B2340)</f>
        <v>0</v>
      </c>
      <c r="J2340" s="16">
        <f t="shared" si="514"/>
        <v>163442973.94777015</v>
      </c>
      <c r="K2340" s="10">
        <f>SUM(I$11:I2339)</f>
        <v>496030691.23263443</v>
      </c>
      <c r="L2340" s="27">
        <f t="shared" si="511"/>
        <v>365</v>
      </c>
      <c r="M2340" s="7">
        <f t="shared" si="519"/>
        <v>447788.96971991821</v>
      </c>
      <c r="N2340" s="7">
        <f>IF(ISNA(VLOOKUP(B2340,'Distribution Data'!$G:$H,2,FALSE)),0,VLOOKUP(B2340,'Distribution Data'!$G:$H,2,FALSE))</f>
        <v>0</v>
      </c>
      <c r="O2340" s="16">
        <f>IF(ISNA(INDEX($C2339:$C$3618,MATCH(TRUE,INDEX($C2339:$C$3618&lt;&gt;$C2339,0),0))), O2339, INDEX($C2339:$C$3618,MATCH(TRUE,INDEX($C2339:$C$3618&lt;&gt;$C2339,0),0)))</f>
        <v>5495109137.6753864</v>
      </c>
      <c r="P2340" s="16">
        <f t="shared" si="509"/>
        <v>5395198062.4449253</v>
      </c>
      <c r="Q2340" s="27">
        <f t="shared" si="515"/>
        <v>39</v>
      </c>
      <c r="R2340" s="7">
        <f t="shared" si="520"/>
        <v>2561822.4418066954</v>
      </c>
      <c r="S2340" s="7">
        <f t="shared" si="512"/>
        <v>1914852.8078416444</v>
      </c>
      <c r="T2340" s="5">
        <f>VLOOKUP($B2340,'Benchmark Data'!$A:$B,2,FALSE)</f>
        <v>14.56</v>
      </c>
      <c r="U2340" s="12">
        <f t="shared" si="521"/>
        <v>-8.207980417829509E-3</v>
      </c>
      <c r="V2340" s="7">
        <f t="shared" si="522"/>
        <v>4577398270.7790413</v>
      </c>
    </row>
    <row r="2341" spans="1:22" x14ac:dyDescent="0.25">
      <c r="A2341" s="5">
        <f t="shared" si="513"/>
        <v>2010</v>
      </c>
      <c r="B2341" s="6">
        <f t="shared" si="516"/>
        <v>40281</v>
      </c>
      <c r="C2341" s="7">
        <f>MAX(SUMIFS('Filing Data'!$V:$V,'Filing Data'!$D:$D,'Benchmark Value'!$B2341),C2340)</f>
        <v>5395198062.4449253</v>
      </c>
      <c r="D2341" s="7">
        <f>SUMIFS('Filing Data'!$Z:$Z,'Filing Data'!$D:$D,'Benchmark Value'!$B2341)</f>
        <v>0</v>
      </c>
      <c r="E2341" s="16">
        <f t="shared" si="517"/>
        <v>-72700942.449473366</v>
      </c>
      <c r="F2341" s="10">
        <f>SUM(D$11:D2340)</f>
        <v>-305393854.62901664</v>
      </c>
      <c r="G2341" s="10">
        <f t="shared" si="510"/>
        <v>365</v>
      </c>
      <c r="H2341" s="7">
        <f t="shared" si="518"/>
        <v>-199180.6642451325</v>
      </c>
      <c r="I2341" s="16">
        <f>SUMIFS('Filing Data'!$X:$X,'Filing Data'!$D:$D,'Benchmark Value'!$B2341)</f>
        <v>0</v>
      </c>
      <c r="J2341" s="16">
        <f t="shared" si="514"/>
        <v>163442973.94777015</v>
      </c>
      <c r="K2341" s="10">
        <f>SUM(I$11:I2340)</f>
        <v>496030691.23263443</v>
      </c>
      <c r="L2341" s="27">
        <f t="shared" si="511"/>
        <v>365</v>
      </c>
      <c r="M2341" s="7">
        <f t="shared" si="519"/>
        <v>447788.96971991821</v>
      </c>
      <c r="N2341" s="7">
        <f>IF(ISNA(VLOOKUP(B2341,'Distribution Data'!$G:$H,2,FALSE)),0,VLOOKUP(B2341,'Distribution Data'!$G:$H,2,FALSE))</f>
        <v>0</v>
      </c>
      <c r="O2341" s="16">
        <f>IF(ISNA(INDEX($C2340:$C$3618,MATCH(TRUE,INDEX($C2340:$C$3618&lt;&gt;$C2340,0),0))), O2340, INDEX($C2340:$C$3618,MATCH(TRUE,INDEX($C2340:$C$3618&lt;&gt;$C2340,0),0)))</f>
        <v>5495109137.6753864</v>
      </c>
      <c r="P2341" s="16">
        <f t="shared" si="509"/>
        <v>5395198062.4449253</v>
      </c>
      <c r="Q2341" s="27">
        <f t="shared" si="515"/>
        <v>39</v>
      </c>
      <c r="R2341" s="7">
        <f t="shared" si="520"/>
        <v>2561822.4418066954</v>
      </c>
      <c r="S2341" s="7">
        <f t="shared" si="512"/>
        <v>1914852.8078416444</v>
      </c>
      <c r="T2341" s="5">
        <f>VLOOKUP($B2341,'Benchmark Data'!$A:$B,2,FALSE)</f>
        <v>14.92</v>
      </c>
      <c r="U2341" s="12">
        <f t="shared" si="521"/>
        <v>2.4424552007074794E-2</v>
      </c>
      <c r="V2341" s="7">
        <f t="shared" si="522"/>
        <v>4692490553.3588915</v>
      </c>
    </row>
    <row r="2342" spans="1:22" x14ac:dyDescent="0.25">
      <c r="A2342" s="5">
        <f t="shared" si="513"/>
        <v>2010</v>
      </c>
      <c r="B2342" s="6">
        <f t="shared" si="516"/>
        <v>40282</v>
      </c>
      <c r="C2342" s="7">
        <f>MAX(SUMIFS('Filing Data'!$V:$V,'Filing Data'!$D:$D,'Benchmark Value'!$B2342),C2341)</f>
        <v>5395198062.4449253</v>
      </c>
      <c r="D2342" s="7">
        <f>SUMIFS('Filing Data'!$Z:$Z,'Filing Data'!$D:$D,'Benchmark Value'!$B2342)</f>
        <v>0</v>
      </c>
      <c r="E2342" s="16">
        <f t="shared" si="517"/>
        <v>-72700942.449473366</v>
      </c>
      <c r="F2342" s="10">
        <f>SUM(D$11:D2341)</f>
        <v>-305393854.62901664</v>
      </c>
      <c r="G2342" s="10">
        <f t="shared" si="510"/>
        <v>365</v>
      </c>
      <c r="H2342" s="7">
        <f t="shared" si="518"/>
        <v>-199180.6642451325</v>
      </c>
      <c r="I2342" s="16">
        <f>SUMIFS('Filing Data'!$X:$X,'Filing Data'!$D:$D,'Benchmark Value'!$B2342)</f>
        <v>0</v>
      </c>
      <c r="J2342" s="16">
        <f t="shared" si="514"/>
        <v>163442973.94777015</v>
      </c>
      <c r="K2342" s="10">
        <f>SUM(I$11:I2341)</f>
        <v>496030691.23263443</v>
      </c>
      <c r="L2342" s="27">
        <f t="shared" si="511"/>
        <v>365</v>
      </c>
      <c r="M2342" s="7">
        <f t="shared" si="519"/>
        <v>447788.96971991821</v>
      </c>
      <c r="N2342" s="7">
        <f>IF(ISNA(VLOOKUP(B2342,'Distribution Data'!$G:$H,2,FALSE)),0,VLOOKUP(B2342,'Distribution Data'!$G:$H,2,FALSE))</f>
        <v>0</v>
      </c>
      <c r="O2342" s="16">
        <f>IF(ISNA(INDEX($C2341:$C$3618,MATCH(TRUE,INDEX($C2341:$C$3618&lt;&gt;$C2341,0),0))), O2341, INDEX($C2341:$C$3618,MATCH(TRUE,INDEX($C2341:$C$3618&lt;&gt;$C2341,0),0)))</f>
        <v>5495109137.6753864</v>
      </c>
      <c r="P2342" s="16">
        <f t="shared" si="509"/>
        <v>5395198062.4449253</v>
      </c>
      <c r="Q2342" s="27">
        <f t="shared" si="515"/>
        <v>39</v>
      </c>
      <c r="R2342" s="7">
        <f t="shared" si="520"/>
        <v>2561822.4418066954</v>
      </c>
      <c r="S2342" s="7">
        <f t="shared" si="512"/>
        <v>1914852.8078416444</v>
      </c>
      <c r="T2342" s="5">
        <f>VLOOKUP($B2342,'Benchmark Data'!$A:$B,2,FALSE)</f>
        <v>14.93</v>
      </c>
      <c r="U2342" s="12">
        <f t="shared" si="521"/>
        <v>6.7001677548428123E-4</v>
      </c>
      <c r="V2342" s="7">
        <f t="shared" si="522"/>
        <v>4697550507.0738096</v>
      </c>
    </row>
    <row r="2343" spans="1:22" x14ac:dyDescent="0.25">
      <c r="A2343" s="5">
        <f t="shared" si="513"/>
        <v>2010</v>
      </c>
      <c r="B2343" s="6">
        <f t="shared" si="516"/>
        <v>40283</v>
      </c>
      <c r="C2343" s="7">
        <f>MAX(SUMIFS('Filing Data'!$V:$V,'Filing Data'!$D:$D,'Benchmark Value'!$B2343),C2342)</f>
        <v>5395198062.4449253</v>
      </c>
      <c r="D2343" s="7">
        <f>SUMIFS('Filing Data'!$Z:$Z,'Filing Data'!$D:$D,'Benchmark Value'!$B2343)</f>
        <v>0</v>
      </c>
      <c r="E2343" s="16">
        <f t="shared" si="517"/>
        <v>-72700942.449473366</v>
      </c>
      <c r="F2343" s="10">
        <f>SUM(D$11:D2342)</f>
        <v>-305393854.62901664</v>
      </c>
      <c r="G2343" s="10">
        <f t="shared" si="510"/>
        <v>365</v>
      </c>
      <c r="H2343" s="7">
        <f t="shared" si="518"/>
        <v>-199180.6642451325</v>
      </c>
      <c r="I2343" s="16">
        <f>SUMIFS('Filing Data'!$X:$X,'Filing Data'!$D:$D,'Benchmark Value'!$B2343)</f>
        <v>0</v>
      </c>
      <c r="J2343" s="16">
        <f t="shared" si="514"/>
        <v>163442973.94777015</v>
      </c>
      <c r="K2343" s="10">
        <f>SUM(I$11:I2342)</f>
        <v>496030691.23263443</v>
      </c>
      <c r="L2343" s="27">
        <f t="shared" si="511"/>
        <v>365</v>
      </c>
      <c r="M2343" s="7">
        <f t="shared" si="519"/>
        <v>447788.96971991821</v>
      </c>
      <c r="N2343" s="7">
        <f>IF(ISNA(VLOOKUP(B2343,'Distribution Data'!$G:$H,2,FALSE)),0,VLOOKUP(B2343,'Distribution Data'!$G:$H,2,FALSE))</f>
        <v>0</v>
      </c>
      <c r="O2343" s="16">
        <f>IF(ISNA(INDEX($C2342:$C$3618,MATCH(TRUE,INDEX($C2342:$C$3618&lt;&gt;$C2342,0),0))), O2342, INDEX($C2342:$C$3618,MATCH(TRUE,INDEX($C2342:$C$3618&lt;&gt;$C2342,0),0)))</f>
        <v>5495109137.6753864</v>
      </c>
      <c r="P2343" s="16">
        <f t="shared" si="509"/>
        <v>5395198062.4449253</v>
      </c>
      <c r="Q2343" s="27">
        <f t="shared" si="515"/>
        <v>39</v>
      </c>
      <c r="R2343" s="7">
        <f t="shared" si="520"/>
        <v>2561822.4418066954</v>
      </c>
      <c r="S2343" s="7">
        <f t="shared" si="512"/>
        <v>1914852.8078416444</v>
      </c>
      <c r="T2343" s="5">
        <f>VLOOKUP($B2343,'Benchmark Data'!$A:$B,2,FALSE)</f>
        <v>14.52</v>
      </c>
      <c r="U2343" s="12">
        <f t="shared" si="521"/>
        <v>-2.7845602154449024E-2</v>
      </c>
      <c r="V2343" s="7">
        <f t="shared" si="522"/>
        <v>4570463637.9861212</v>
      </c>
    </row>
    <row r="2344" spans="1:22" x14ac:dyDescent="0.25">
      <c r="A2344" s="5">
        <f t="shared" si="513"/>
        <v>2010</v>
      </c>
      <c r="B2344" s="6">
        <f t="shared" si="516"/>
        <v>40284</v>
      </c>
      <c r="C2344" s="7">
        <f>MAX(SUMIFS('Filing Data'!$V:$V,'Filing Data'!$D:$D,'Benchmark Value'!$B2344),C2343)</f>
        <v>5395198062.4449253</v>
      </c>
      <c r="D2344" s="7">
        <f>SUMIFS('Filing Data'!$Z:$Z,'Filing Data'!$D:$D,'Benchmark Value'!$B2344)</f>
        <v>0</v>
      </c>
      <c r="E2344" s="16">
        <f t="shared" si="517"/>
        <v>-72700942.449473366</v>
      </c>
      <c r="F2344" s="10">
        <f>SUM(D$11:D2343)</f>
        <v>-305393854.62901664</v>
      </c>
      <c r="G2344" s="10">
        <f t="shared" si="510"/>
        <v>365</v>
      </c>
      <c r="H2344" s="7">
        <f t="shared" si="518"/>
        <v>-199180.6642451325</v>
      </c>
      <c r="I2344" s="16">
        <f>SUMIFS('Filing Data'!$X:$X,'Filing Data'!$D:$D,'Benchmark Value'!$B2344)</f>
        <v>0</v>
      </c>
      <c r="J2344" s="16">
        <f t="shared" si="514"/>
        <v>163442973.94777015</v>
      </c>
      <c r="K2344" s="10">
        <f>SUM(I$11:I2343)</f>
        <v>496030691.23263443</v>
      </c>
      <c r="L2344" s="27">
        <f t="shared" si="511"/>
        <v>365</v>
      </c>
      <c r="M2344" s="7">
        <f t="shared" si="519"/>
        <v>447788.96971991821</v>
      </c>
      <c r="N2344" s="7">
        <f>IF(ISNA(VLOOKUP(B2344,'Distribution Data'!$G:$H,2,FALSE)),0,VLOOKUP(B2344,'Distribution Data'!$G:$H,2,FALSE))</f>
        <v>0</v>
      </c>
      <c r="O2344" s="16">
        <f>IF(ISNA(INDEX($C2343:$C$3618,MATCH(TRUE,INDEX($C2343:$C$3618&lt;&gt;$C2343,0),0))), O2343, INDEX($C2343:$C$3618,MATCH(TRUE,INDEX($C2343:$C$3618&lt;&gt;$C2343,0),0)))</f>
        <v>5495109137.6753864</v>
      </c>
      <c r="P2344" s="16">
        <f t="shared" si="509"/>
        <v>5395198062.4449253</v>
      </c>
      <c r="Q2344" s="27">
        <f t="shared" si="515"/>
        <v>39</v>
      </c>
      <c r="R2344" s="7">
        <f t="shared" si="520"/>
        <v>2561822.4418066954</v>
      </c>
      <c r="S2344" s="7">
        <f t="shared" si="512"/>
        <v>1914852.8078416444</v>
      </c>
      <c r="T2344" s="5">
        <f>VLOOKUP($B2344,'Benchmark Data'!$A:$B,2,FALSE)</f>
        <v>14.18</v>
      </c>
      <c r="U2344" s="12">
        <f t="shared" si="521"/>
        <v>-2.3694488292668549E-2</v>
      </c>
      <c r="V2344" s="7">
        <f t="shared" si="522"/>
        <v>4465356614.9733515</v>
      </c>
    </row>
    <row r="2345" spans="1:22" x14ac:dyDescent="0.25">
      <c r="A2345" s="5">
        <f t="shared" si="513"/>
        <v>2010</v>
      </c>
      <c r="B2345" s="6">
        <f t="shared" si="516"/>
        <v>40285</v>
      </c>
      <c r="C2345" s="7">
        <f>MAX(SUMIFS('Filing Data'!$V:$V,'Filing Data'!$D:$D,'Benchmark Value'!$B2345),C2344)</f>
        <v>5395198062.4449253</v>
      </c>
      <c r="D2345" s="7">
        <f>SUMIFS('Filing Data'!$Z:$Z,'Filing Data'!$D:$D,'Benchmark Value'!$B2345)</f>
        <v>0</v>
      </c>
      <c r="E2345" s="16">
        <f t="shared" si="517"/>
        <v>-72700942.449473366</v>
      </c>
      <c r="F2345" s="10">
        <f>SUM(D$11:D2344)</f>
        <v>-305393854.62901664</v>
      </c>
      <c r="G2345" s="10">
        <f t="shared" si="510"/>
        <v>365</v>
      </c>
      <c r="H2345" s="7">
        <f t="shared" si="518"/>
        <v>-199180.6642451325</v>
      </c>
      <c r="I2345" s="16">
        <f>SUMIFS('Filing Data'!$X:$X,'Filing Data'!$D:$D,'Benchmark Value'!$B2345)</f>
        <v>0</v>
      </c>
      <c r="J2345" s="16">
        <f t="shared" si="514"/>
        <v>163442973.94777015</v>
      </c>
      <c r="K2345" s="10">
        <f>SUM(I$11:I2344)</f>
        <v>496030691.23263443</v>
      </c>
      <c r="L2345" s="27">
        <f t="shared" si="511"/>
        <v>365</v>
      </c>
      <c r="M2345" s="7">
        <f t="shared" si="519"/>
        <v>447788.96971991821</v>
      </c>
      <c r="N2345" s="7">
        <f>IF(ISNA(VLOOKUP(B2345,'Distribution Data'!$G:$H,2,FALSE)),0,VLOOKUP(B2345,'Distribution Data'!$G:$H,2,FALSE))</f>
        <v>0</v>
      </c>
      <c r="O2345" s="16">
        <f>IF(ISNA(INDEX($C2344:$C$3618,MATCH(TRUE,INDEX($C2344:$C$3618&lt;&gt;$C2344,0),0))), O2344, INDEX($C2344:$C$3618,MATCH(TRUE,INDEX($C2344:$C$3618&lt;&gt;$C2344,0),0)))</f>
        <v>5495109137.6753864</v>
      </c>
      <c r="P2345" s="16">
        <f t="shared" si="509"/>
        <v>5395198062.4449253</v>
      </c>
      <c r="Q2345" s="27">
        <f t="shared" si="515"/>
        <v>39</v>
      </c>
      <c r="R2345" s="7">
        <f t="shared" si="520"/>
        <v>2561822.4418066954</v>
      </c>
      <c r="S2345" s="7">
        <f t="shared" si="512"/>
        <v>1914852.8078416444</v>
      </c>
      <c r="T2345" s="5">
        <f>VLOOKUP($B2345,'Benchmark Data'!$A:$B,2,FALSE)</f>
        <v>14.18</v>
      </c>
      <c r="U2345" s="12">
        <f t="shared" si="521"/>
        <v>0</v>
      </c>
      <c r="V2345" s="7">
        <f t="shared" si="522"/>
        <v>4467271467.7811928</v>
      </c>
    </row>
    <row r="2346" spans="1:22" x14ac:dyDescent="0.25">
      <c r="A2346" s="5">
        <f t="shared" si="513"/>
        <v>2010</v>
      </c>
      <c r="B2346" s="6">
        <f t="shared" si="516"/>
        <v>40286</v>
      </c>
      <c r="C2346" s="7">
        <f>MAX(SUMIFS('Filing Data'!$V:$V,'Filing Data'!$D:$D,'Benchmark Value'!$B2346),C2345)</f>
        <v>5395198062.4449253</v>
      </c>
      <c r="D2346" s="7">
        <f>SUMIFS('Filing Data'!$Z:$Z,'Filing Data'!$D:$D,'Benchmark Value'!$B2346)</f>
        <v>0</v>
      </c>
      <c r="E2346" s="16">
        <f t="shared" si="517"/>
        <v>-72700942.449473366</v>
      </c>
      <c r="F2346" s="10">
        <f>SUM(D$11:D2345)</f>
        <v>-305393854.62901664</v>
      </c>
      <c r="G2346" s="10">
        <f t="shared" si="510"/>
        <v>365</v>
      </c>
      <c r="H2346" s="7">
        <f t="shared" si="518"/>
        <v>-199180.6642451325</v>
      </c>
      <c r="I2346" s="16">
        <f>SUMIFS('Filing Data'!$X:$X,'Filing Data'!$D:$D,'Benchmark Value'!$B2346)</f>
        <v>0</v>
      </c>
      <c r="J2346" s="16">
        <f t="shared" si="514"/>
        <v>163442973.94777015</v>
      </c>
      <c r="K2346" s="10">
        <f>SUM(I$11:I2345)</f>
        <v>496030691.23263443</v>
      </c>
      <c r="L2346" s="27">
        <f t="shared" si="511"/>
        <v>365</v>
      </c>
      <c r="M2346" s="7">
        <f t="shared" si="519"/>
        <v>447788.96971991821</v>
      </c>
      <c r="N2346" s="7">
        <f>IF(ISNA(VLOOKUP(B2346,'Distribution Data'!$G:$H,2,FALSE)),0,VLOOKUP(B2346,'Distribution Data'!$G:$H,2,FALSE))</f>
        <v>0</v>
      </c>
      <c r="O2346" s="16">
        <f>IF(ISNA(INDEX($C2345:$C$3618,MATCH(TRUE,INDEX($C2345:$C$3618&lt;&gt;$C2345,0),0))), O2345, INDEX($C2345:$C$3618,MATCH(TRUE,INDEX($C2345:$C$3618&lt;&gt;$C2345,0),0)))</f>
        <v>5495109137.6753864</v>
      </c>
      <c r="P2346" s="16">
        <f t="shared" si="509"/>
        <v>5395198062.4449253</v>
      </c>
      <c r="Q2346" s="27">
        <f t="shared" si="515"/>
        <v>39</v>
      </c>
      <c r="R2346" s="7">
        <f t="shared" si="520"/>
        <v>2561822.4418066954</v>
      </c>
      <c r="S2346" s="7">
        <f t="shared" si="512"/>
        <v>1914852.8078416444</v>
      </c>
      <c r="T2346" s="5">
        <f>VLOOKUP($B2346,'Benchmark Data'!$A:$B,2,FALSE)</f>
        <v>14.18</v>
      </c>
      <c r="U2346" s="12">
        <f t="shared" si="521"/>
        <v>0</v>
      </c>
      <c r="V2346" s="7">
        <f t="shared" si="522"/>
        <v>4469186320.5890341</v>
      </c>
    </row>
    <row r="2347" spans="1:22" x14ac:dyDescent="0.25">
      <c r="A2347" s="5">
        <f t="shared" si="513"/>
        <v>2010</v>
      </c>
      <c r="B2347" s="6">
        <f t="shared" si="516"/>
        <v>40287</v>
      </c>
      <c r="C2347" s="7">
        <f>MAX(SUMIFS('Filing Data'!$V:$V,'Filing Data'!$D:$D,'Benchmark Value'!$B2347),C2346)</f>
        <v>5395198062.4449253</v>
      </c>
      <c r="D2347" s="7">
        <f>SUMIFS('Filing Data'!$Z:$Z,'Filing Data'!$D:$D,'Benchmark Value'!$B2347)</f>
        <v>0</v>
      </c>
      <c r="E2347" s="16">
        <f t="shared" si="517"/>
        <v>-72700942.449473366</v>
      </c>
      <c r="F2347" s="10">
        <f>SUM(D$11:D2346)</f>
        <v>-305393854.62901664</v>
      </c>
      <c r="G2347" s="10">
        <f t="shared" si="510"/>
        <v>365</v>
      </c>
      <c r="H2347" s="7">
        <f t="shared" si="518"/>
        <v>-199180.6642451325</v>
      </c>
      <c r="I2347" s="16">
        <f>SUMIFS('Filing Data'!$X:$X,'Filing Data'!$D:$D,'Benchmark Value'!$B2347)</f>
        <v>0</v>
      </c>
      <c r="J2347" s="16">
        <f t="shared" si="514"/>
        <v>163442973.94777015</v>
      </c>
      <c r="K2347" s="10">
        <f>SUM(I$11:I2346)</f>
        <v>496030691.23263443</v>
      </c>
      <c r="L2347" s="27">
        <f t="shared" si="511"/>
        <v>365</v>
      </c>
      <c r="M2347" s="7">
        <f t="shared" si="519"/>
        <v>447788.96971991821</v>
      </c>
      <c r="N2347" s="7">
        <f>IF(ISNA(VLOOKUP(B2347,'Distribution Data'!$G:$H,2,FALSE)),0,VLOOKUP(B2347,'Distribution Data'!$G:$H,2,FALSE))</f>
        <v>0</v>
      </c>
      <c r="O2347" s="16">
        <f>IF(ISNA(INDEX($C2346:$C$3618,MATCH(TRUE,INDEX($C2346:$C$3618&lt;&gt;$C2346,0),0))), O2346, INDEX($C2346:$C$3618,MATCH(TRUE,INDEX($C2346:$C$3618&lt;&gt;$C2346,0),0)))</f>
        <v>5495109137.6753864</v>
      </c>
      <c r="P2347" s="16">
        <f t="shared" si="509"/>
        <v>5395198062.4449253</v>
      </c>
      <c r="Q2347" s="27">
        <f t="shared" si="515"/>
        <v>39</v>
      </c>
      <c r="R2347" s="7">
        <f t="shared" si="520"/>
        <v>2561822.4418066954</v>
      </c>
      <c r="S2347" s="7">
        <f t="shared" si="512"/>
        <v>1914852.8078416444</v>
      </c>
      <c r="T2347" s="5">
        <f>VLOOKUP($B2347,'Benchmark Data'!$A:$B,2,FALSE)</f>
        <v>14.25</v>
      </c>
      <c r="U2347" s="12">
        <f t="shared" si="521"/>
        <v>4.9243856106781945E-3</v>
      </c>
      <c r="V2347" s="7">
        <f t="shared" si="522"/>
        <v>4493163447.1938601</v>
      </c>
    </row>
    <row r="2348" spans="1:22" x14ac:dyDescent="0.25">
      <c r="A2348" s="5">
        <f t="shared" si="513"/>
        <v>2010</v>
      </c>
      <c r="B2348" s="6">
        <f t="shared" si="516"/>
        <v>40288</v>
      </c>
      <c r="C2348" s="7">
        <f>MAX(SUMIFS('Filing Data'!$V:$V,'Filing Data'!$D:$D,'Benchmark Value'!$B2348),C2347)</f>
        <v>5395198062.4449253</v>
      </c>
      <c r="D2348" s="7">
        <f>SUMIFS('Filing Data'!$Z:$Z,'Filing Data'!$D:$D,'Benchmark Value'!$B2348)</f>
        <v>0</v>
      </c>
      <c r="E2348" s="16">
        <f t="shared" si="517"/>
        <v>-72700942.449473366</v>
      </c>
      <c r="F2348" s="10">
        <f>SUM(D$11:D2347)</f>
        <v>-305393854.62901664</v>
      </c>
      <c r="G2348" s="10">
        <f t="shared" si="510"/>
        <v>365</v>
      </c>
      <c r="H2348" s="7">
        <f t="shared" si="518"/>
        <v>-199180.6642451325</v>
      </c>
      <c r="I2348" s="16">
        <f>SUMIFS('Filing Data'!$X:$X,'Filing Data'!$D:$D,'Benchmark Value'!$B2348)</f>
        <v>0</v>
      </c>
      <c r="J2348" s="16">
        <f t="shared" si="514"/>
        <v>163442973.94777015</v>
      </c>
      <c r="K2348" s="10">
        <f>SUM(I$11:I2347)</f>
        <v>496030691.23263443</v>
      </c>
      <c r="L2348" s="27">
        <f t="shared" si="511"/>
        <v>365</v>
      </c>
      <c r="M2348" s="7">
        <f t="shared" si="519"/>
        <v>447788.96971991821</v>
      </c>
      <c r="N2348" s="7">
        <f>IF(ISNA(VLOOKUP(B2348,'Distribution Data'!$G:$H,2,FALSE)),0,VLOOKUP(B2348,'Distribution Data'!$G:$H,2,FALSE))</f>
        <v>0</v>
      </c>
      <c r="O2348" s="16">
        <f>IF(ISNA(INDEX($C2347:$C$3618,MATCH(TRUE,INDEX($C2347:$C$3618&lt;&gt;$C2347,0),0))), O2347, INDEX($C2347:$C$3618,MATCH(TRUE,INDEX($C2347:$C$3618&lt;&gt;$C2347,0),0)))</f>
        <v>5495109137.6753864</v>
      </c>
      <c r="P2348" s="16">
        <f t="shared" si="509"/>
        <v>5395198062.4449253</v>
      </c>
      <c r="Q2348" s="27">
        <f t="shared" si="515"/>
        <v>39</v>
      </c>
      <c r="R2348" s="7">
        <f t="shared" si="520"/>
        <v>2561822.4418066954</v>
      </c>
      <c r="S2348" s="7">
        <f t="shared" si="512"/>
        <v>1914852.8078416444</v>
      </c>
      <c r="T2348" s="5">
        <f>VLOOKUP($B2348,'Benchmark Data'!$A:$B,2,FALSE)</f>
        <v>14.49</v>
      </c>
      <c r="U2348" s="12">
        <f t="shared" si="521"/>
        <v>1.6701849617931572E-2</v>
      </c>
      <c r="V2348" s="7">
        <f t="shared" si="522"/>
        <v>4570752631.7439146</v>
      </c>
    </row>
    <row r="2349" spans="1:22" x14ac:dyDescent="0.25">
      <c r="A2349" s="5">
        <f t="shared" si="513"/>
        <v>2010</v>
      </c>
      <c r="B2349" s="6">
        <f t="shared" si="516"/>
        <v>40289</v>
      </c>
      <c r="C2349" s="7">
        <f>MAX(SUMIFS('Filing Data'!$V:$V,'Filing Data'!$D:$D,'Benchmark Value'!$B2349),C2348)</f>
        <v>5395198062.4449253</v>
      </c>
      <c r="D2349" s="7">
        <f>SUMIFS('Filing Data'!$Z:$Z,'Filing Data'!$D:$D,'Benchmark Value'!$B2349)</f>
        <v>0</v>
      </c>
      <c r="E2349" s="16">
        <f t="shared" si="517"/>
        <v>-72700942.449473366</v>
      </c>
      <c r="F2349" s="10">
        <f>SUM(D$11:D2348)</f>
        <v>-305393854.62901664</v>
      </c>
      <c r="G2349" s="10">
        <f t="shared" si="510"/>
        <v>365</v>
      </c>
      <c r="H2349" s="7">
        <f t="shared" si="518"/>
        <v>-199180.6642451325</v>
      </c>
      <c r="I2349" s="16">
        <f>SUMIFS('Filing Data'!$X:$X,'Filing Data'!$D:$D,'Benchmark Value'!$B2349)</f>
        <v>0</v>
      </c>
      <c r="J2349" s="16">
        <f t="shared" si="514"/>
        <v>163442973.94777015</v>
      </c>
      <c r="K2349" s="10">
        <f>SUM(I$11:I2348)</f>
        <v>496030691.23263443</v>
      </c>
      <c r="L2349" s="27">
        <f t="shared" si="511"/>
        <v>365</v>
      </c>
      <c r="M2349" s="7">
        <f t="shared" si="519"/>
        <v>447788.96971991821</v>
      </c>
      <c r="N2349" s="7">
        <f>IF(ISNA(VLOOKUP(B2349,'Distribution Data'!$G:$H,2,FALSE)),0,VLOOKUP(B2349,'Distribution Data'!$G:$H,2,FALSE))</f>
        <v>0</v>
      </c>
      <c r="O2349" s="16">
        <f>IF(ISNA(INDEX($C2348:$C$3618,MATCH(TRUE,INDEX($C2348:$C$3618&lt;&gt;$C2348,0),0))), O2348, INDEX($C2348:$C$3618,MATCH(TRUE,INDEX($C2348:$C$3618&lt;&gt;$C2348,0),0)))</f>
        <v>5495109137.6753864</v>
      </c>
      <c r="P2349" s="16">
        <f t="shared" si="509"/>
        <v>5395198062.4449253</v>
      </c>
      <c r="Q2349" s="27">
        <f t="shared" si="515"/>
        <v>39</v>
      </c>
      <c r="R2349" s="7">
        <f t="shared" si="520"/>
        <v>2561822.4418066954</v>
      </c>
      <c r="S2349" s="7">
        <f t="shared" si="512"/>
        <v>1914852.8078416444</v>
      </c>
      <c r="T2349" s="5">
        <f>VLOOKUP($B2349,'Benchmark Data'!$A:$B,2,FALSE)</f>
        <v>14.76</v>
      </c>
      <c r="U2349" s="12">
        <f t="shared" si="521"/>
        <v>1.8462062839735352E-2</v>
      </c>
      <c r="V2349" s="7">
        <f t="shared" si="522"/>
        <v>4657836788.248847</v>
      </c>
    </row>
    <row r="2350" spans="1:22" x14ac:dyDescent="0.25">
      <c r="A2350" s="5">
        <f t="shared" si="513"/>
        <v>2010</v>
      </c>
      <c r="B2350" s="6">
        <f t="shared" si="516"/>
        <v>40290</v>
      </c>
      <c r="C2350" s="7">
        <f>MAX(SUMIFS('Filing Data'!$V:$V,'Filing Data'!$D:$D,'Benchmark Value'!$B2350),C2349)</f>
        <v>5395198062.4449253</v>
      </c>
      <c r="D2350" s="7">
        <f>SUMIFS('Filing Data'!$Z:$Z,'Filing Data'!$D:$D,'Benchmark Value'!$B2350)</f>
        <v>0</v>
      </c>
      <c r="E2350" s="16">
        <f t="shared" si="517"/>
        <v>-72700942.449473366</v>
      </c>
      <c r="F2350" s="10">
        <f>SUM(D$11:D2349)</f>
        <v>-305393854.62901664</v>
      </c>
      <c r="G2350" s="10">
        <f t="shared" si="510"/>
        <v>365</v>
      </c>
      <c r="H2350" s="7">
        <f t="shared" si="518"/>
        <v>-199180.6642451325</v>
      </c>
      <c r="I2350" s="16">
        <f>SUMIFS('Filing Data'!$X:$X,'Filing Data'!$D:$D,'Benchmark Value'!$B2350)</f>
        <v>0</v>
      </c>
      <c r="J2350" s="16">
        <f t="shared" si="514"/>
        <v>163442973.94777015</v>
      </c>
      <c r="K2350" s="10">
        <f>SUM(I$11:I2349)</f>
        <v>496030691.23263443</v>
      </c>
      <c r="L2350" s="27">
        <f t="shared" si="511"/>
        <v>365</v>
      </c>
      <c r="M2350" s="7">
        <f t="shared" si="519"/>
        <v>447788.96971991821</v>
      </c>
      <c r="N2350" s="7">
        <f>IF(ISNA(VLOOKUP(B2350,'Distribution Data'!$G:$H,2,FALSE)),0,VLOOKUP(B2350,'Distribution Data'!$G:$H,2,FALSE))</f>
        <v>0</v>
      </c>
      <c r="O2350" s="16">
        <f>IF(ISNA(INDEX($C2349:$C$3618,MATCH(TRUE,INDEX($C2349:$C$3618&lt;&gt;$C2349,0),0))), O2349, INDEX($C2349:$C$3618,MATCH(TRUE,INDEX($C2349:$C$3618&lt;&gt;$C2349,0),0)))</f>
        <v>5495109137.6753864</v>
      </c>
      <c r="P2350" s="16">
        <f t="shared" si="509"/>
        <v>5395198062.4449253</v>
      </c>
      <c r="Q2350" s="27">
        <f t="shared" si="515"/>
        <v>39</v>
      </c>
      <c r="R2350" s="7">
        <f t="shared" si="520"/>
        <v>2561822.4418066954</v>
      </c>
      <c r="S2350" s="7">
        <f t="shared" si="512"/>
        <v>1914852.8078416444</v>
      </c>
      <c r="T2350" s="5">
        <f>VLOOKUP($B2350,'Benchmark Data'!$A:$B,2,FALSE)</f>
        <v>15</v>
      </c>
      <c r="U2350" s="12">
        <f t="shared" si="521"/>
        <v>1.6129381929883717E-2</v>
      </c>
      <c r="V2350" s="7">
        <f t="shared" si="522"/>
        <v>4735488824.6054506</v>
      </c>
    </row>
    <row r="2351" spans="1:22" x14ac:dyDescent="0.25">
      <c r="A2351" s="5">
        <f t="shared" si="513"/>
        <v>2010</v>
      </c>
      <c r="B2351" s="6">
        <f t="shared" si="516"/>
        <v>40291</v>
      </c>
      <c r="C2351" s="7">
        <f>MAX(SUMIFS('Filing Data'!$V:$V,'Filing Data'!$D:$D,'Benchmark Value'!$B2351),C2350)</f>
        <v>5395198062.4449253</v>
      </c>
      <c r="D2351" s="7">
        <f>SUMIFS('Filing Data'!$Z:$Z,'Filing Data'!$D:$D,'Benchmark Value'!$B2351)</f>
        <v>0</v>
      </c>
      <c r="E2351" s="16">
        <f t="shared" si="517"/>
        <v>-72700942.449473366</v>
      </c>
      <c r="F2351" s="10">
        <f>SUM(D$11:D2350)</f>
        <v>-305393854.62901664</v>
      </c>
      <c r="G2351" s="10">
        <f t="shared" si="510"/>
        <v>365</v>
      </c>
      <c r="H2351" s="7">
        <f t="shared" si="518"/>
        <v>-199180.6642451325</v>
      </c>
      <c r="I2351" s="16">
        <f>SUMIFS('Filing Data'!$X:$X,'Filing Data'!$D:$D,'Benchmark Value'!$B2351)</f>
        <v>0</v>
      </c>
      <c r="J2351" s="16">
        <f t="shared" si="514"/>
        <v>163442973.94777015</v>
      </c>
      <c r="K2351" s="10">
        <f>SUM(I$11:I2350)</f>
        <v>496030691.23263443</v>
      </c>
      <c r="L2351" s="27">
        <f t="shared" si="511"/>
        <v>365</v>
      </c>
      <c r="M2351" s="7">
        <f t="shared" si="519"/>
        <v>447788.96971991821</v>
      </c>
      <c r="N2351" s="7">
        <f>IF(ISNA(VLOOKUP(B2351,'Distribution Data'!$G:$H,2,FALSE)),0,VLOOKUP(B2351,'Distribution Data'!$G:$H,2,FALSE))</f>
        <v>0</v>
      </c>
      <c r="O2351" s="16">
        <f>IF(ISNA(INDEX($C2350:$C$3618,MATCH(TRUE,INDEX($C2350:$C$3618&lt;&gt;$C2350,0),0))), O2350, INDEX($C2350:$C$3618,MATCH(TRUE,INDEX($C2350:$C$3618&lt;&gt;$C2350,0),0)))</f>
        <v>5495109137.6753864</v>
      </c>
      <c r="P2351" s="16">
        <f t="shared" si="509"/>
        <v>5395198062.4449253</v>
      </c>
      <c r="Q2351" s="27">
        <f t="shared" si="515"/>
        <v>39</v>
      </c>
      <c r="R2351" s="7">
        <f t="shared" si="520"/>
        <v>2561822.4418066954</v>
      </c>
      <c r="S2351" s="7">
        <f t="shared" si="512"/>
        <v>1914852.8078416444</v>
      </c>
      <c r="T2351" s="5">
        <f>VLOOKUP($B2351,'Benchmark Data'!$A:$B,2,FALSE)</f>
        <v>15.18</v>
      </c>
      <c r="U2351" s="12">
        <f t="shared" si="521"/>
        <v>1.1928570865273812E-2</v>
      </c>
      <c r="V2351" s="7">
        <f t="shared" si="522"/>
        <v>4794229543.3085575</v>
      </c>
    </row>
    <row r="2352" spans="1:22" x14ac:dyDescent="0.25">
      <c r="A2352" s="5">
        <f t="shared" si="513"/>
        <v>2010</v>
      </c>
      <c r="B2352" s="6">
        <f t="shared" si="516"/>
        <v>40292</v>
      </c>
      <c r="C2352" s="7">
        <f>MAX(SUMIFS('Filing Data'!$V:$V,'Filing Data'!$D:$D,'Benchmark Value'!$B2352),C2351)</f>
        <v>5395198062.4449253</v>
      </c>
      <c r="D2352" s="7">
        <f>SUMIFS('Filing Data'!$Z:$Z,'Filing Data'!$D:$D,'Benchmark Value'!$B2352)</f>
        <v>0</v>
      </c>
      <c r="E2352" s="16">
        <f t="shared" si="517"/>
        <v>-72700942.449473366</v>
      </c>
      <c r="F2352" s="10">
        <f>SUM(D$11:D2351)</f>
        <v>-305393854.62901664</v>
      </c>
      <c r="G2352" s="10">
        <f t="shared" si="510"/>
        <v>365</v>
      </c>
      <c r="H2352" s="7">
        <f t="shared" si="518"/>
        <v>-199180.6642451325</v>
      </c>
      <c r="I2352" s="16">
        <f>SUMIFS('Filing Data'!$X:$X,'Filing Data'!$D:$D,'Benchmark Value'!$B2352)</f>
        <v>0</v>
      </c>
      <c r="J2352" s="16">
        <f t="shared" si="514"/>
        <v>163442973.94777015</v>
      </c>
      <c r="K2352" s="10">
        <f>SUM(I$11:I2351)</f>
        <v>496030691.23263443</v>
      </c>
      <c r="L2352" s="27">
        <f t="shared" si="511"/>
        <v>365</v>
      </c>
      <c r="M2352" s="7">
        <f t="shared" si="519"/>
        <v>447788.96971991821</v>
      </c>
      <c r="N2352" s="7">
        <f>IF(ISNA(VLOOKUP(B2352,'Distribution Data'!$G:$H,2,FALSE)),0,VLOOKUP(B2352,'Distribution Data'!$G:$H,2,FALSE))</f>
        <v>0</v>
      </c>
      <c r="O2352" s="16">
        <f>IF(ISNA(INDEX($C2351:$C$3618,MATCH(TRUE,INDEX($C2351:$C$3618&lt;&gt;$C2351,0),0))), O2351, INDEX($C2351:$C$3618,MATCH(TRUE,INDEX($C2351:$C$3618&lt;&gt;$C2351,0),0)))</f>
        <v>5495109137.6753864</v>
      </c>
      <c r="P2352" s="16">
        <f t="shared" si="509"/>
        <v>5395198062.4449253</v>
      </c>
      <c r="Q2352" s="27">
        <f t="shared" si="515"/>
        <v>39</v>
      </c>
      <c r="R2352" s="7">
        <f t="shared" si="520"/>
        <v>2561822.4418066954</v>
      </c>
      <c r="S2352" s="7">
        <f t="shared" si="512"/>
        <v>1914852.8078416444</v>
      </c>
      <c r="T2352" s="5">
        <f>VLOOKUP($B2352,'Benchmark Data'!$A:$B,2,FALSE)</f>
        <v>15.18</v>
      </c>
      <c r="U2352" s="12">
        <f t="shared" si="521"/>
        <v>0</v>
      </c>
      <c r="V2352" s="7">
        <f t="shared" si="522"/>
        <v>4796144396.1163988</v>
      </c>
    </row>
    <row r="2353" spans="1:22" x14ac:dyDescent="0.25">
      <c r="A2353" s="5">
        <f t="shared" si="513"/>
        <v>2010</v>
      </c>
      <c r="B2353" s="6">
        <f t="shared" si="516"/>
        <v>40293</v>
      </c>
      <c r="C2353" s="7">
        <f>MAX(SUMIFS('Filing Data'!$V:$V,'Filing Data'!$D:$D,'Benchmark Value'!$B2353),C2352)</f>
        <v>5395198062.4449253</v>
      </c>
      <c r="D2353" s="7">
        <f>SUMIFS('Filing Data'!$Z:$Z,'Filing Data'!$D:$D,'Benchmark Value'!$B2353)</f>
        <v>0</v>
      </c>
      <c r="E2353" s="16">
        <f t="shared" si="517"/>
        <v>-72700942.449473366</v>
      </c>
      <c r="F2353" s="10">
        <f>SUM(D$11:D2352)</f>
        <v>-305393854.62901664</v>
      </c>
      <c r="G2353" s="10">
        <f t="shared" si="510"/>
        <v>365</v>
      </c>
      <c r="H2353" s="7">
        <f t="shared" si="518"/>
        <v>-199180.6642451325</v>
      </c>
      <c r="I2353" s="16">
        <f>SUMIFS('Filing Data'!$X:$X,'Filing Data'!$D:$D,'Benchmark Value'!$B2353)</f>
        <v>0</v>
      </c>
      <c r="J2353" s="16">
        <f t="shared" si="514"/>
        <v>163442973.94777015</v>
      </c>
      <c r="K2353" s="10">
        <f>SUM(I$11:I2352)</f>
        <v>496030691.23263443</v>
      </c>
      <c r="L2353" s="27">
        <f t="shared" si="511"/>
        <v>365</v>
      </c>
      <c r="M2353" s="7">
        <f t="shared" si="519"/>
        <v>447788.96971991821</v>
      </c>
      <c r="N2353" s="7">
        <f>IF(ISNA(VLOOKUP(B2353,'Distribution Data'!$G:$H,2,FALSE)),0,VLOOKUP(B2353,'Distribution Data'!$G:$H,2,FALSE))</f>
        <v>0</v>
      </c>
      <c r="O2353" s="16">
        <f>IF(ISNA(INDEX($C2352:$C$3618,MATCH(TRUE,INDEX($C2352:$C$3618&lt;&gt;$C2352,0),0))), O2352, INDEX($C2352:$C$3618,MATCH(TRUE,INDEX($C2352:$C$3618&lt;&gt;$C2352,0),0)))</f>
        <v>5495109137.6753864</v>
      </c>
      <c r="P2353" s="16">
        <f t="shared" si="509"/>
        <v>5395198062.4449253</v>
      </c>
      <c r="Q2353" s="27">
        <f t="shared" si="515"/>
        <v>39</v>
      </c>
      <c r="R2353" s="7">
        <f t="shared" si="520"/>
        <v>2561822.4418066954</v>
      </c>
      <c r="S2353" s="7">
        <f t="shared" si="512"/>
        <v>1914852.8078416444</v>
      </c>
      <c r="T2353" s="5">
        <f>VLOOKUP($B2353,'Benchmark Data'!$A:$B,2,FALSE)</f>
        <v>15.18</v>
      </c>
      <c r="U2353" s="12">
        <f t="shared" si="521"/>
        <v>0</v>
      </c>
      <c r="V2353" s="7">
        <f t="shared" si="522"/>
        <v>4798059248.9242401</v>
      </c>
    </row>
    <row r="2354" spans="1:22" x14ac:dyDescent="0.25">
      <c r="A2354" s="5">
        <f t="shared" si="513"/>
        <v>2010</v>
      </c>
      <c r="B2354" s="6">
        <f t="shared" si="516"/>
        <v>40294</v>
      </c>
      <c r="C2354" s="7">
        <f>MAX(SUMIFS('Filing Data'!$V:$V,'Filing Data'!$D:$D,'Benchmark Value'!$B2354),C2353)</f>
        <v>5395198062.4449253</v>
      </c>
      <c r="D2354" s="7">
        <f>SUMIFS('Filing Data'!$Z:$Z,'Filing Data'!$D:$D,'Benchmark Value'!$B2354)</f>
        <v>0</v>
      </c>
      <c r="E2354" s="16">
        <f t="shared" si="517"/>
        <v>-72700942.449473366</v>
      </c>
      <c r="F2354" s="10">
        <f>SUM(D$11:D2353)</f>
        <v>-305393854.62901664</v>
      </c>
      <c r="G2354" s="10">
        <f t="shared" si="510"/>
        <v>365</v>
      </c>
      <c r="H2354" s="7">
        <f t="shared" si="518"/>
        <v>-199180.6642451325</v>
      </c>
      <c r="I2354" s="16">
        <f>SUMIFS('Filing Data'!$X:$X,'Filing Data'!$D:$D,'Benchmark Value'!$B2354)</f>
        <v>0</v>
      </c>
      <c r="J2354" s="16">
        <f t="shared" si="514"/>
        <v>163442973.94777015</v>
      </c>
      <c r="K2354" s="10">
        <f>SUM(I$11:I2353)</f>
        <v>496030691.23263443</v>
      </c>
      <c r="L2354" s="27">
        <f t="shared" si="511"/>
        <v>365</v>
      </c>
      <c r="M2354" s="7">
        <f t="shared" si="519"/>
        <v>447788.96971991821</v>
      </c>
      <c r="N2354" s="7">
        <f>IF(ISNA(VLOOKUP(B2354,'Distribution Data'!$G:$H,2,FALSE)),0,VLOOKUP(B2354,'Distribution Data'!$G:$H,2,FALSE))</f>
        <v>0</v>
      </c>
      <c r="O2354" s="16">
        <f>IF(ISNA(INDEX($C2353:$C$3618,MATCH(TRUE,INDEX($C2353:$C$3618&lt;&gt;$C2353,0),0))), O2353, INDEX($C2353:$C$3618,MATCH(TRUE,INDEX($C2353:$C$3618&lt;&gt;$C2353,0),0)))</f>
        <v>5495109137.6753864</v>
      </c>
      <c r="P2354" s="16">
        <f t="shared" si="509"/>
        <v>5395198062.4449253</v>
      </c>
      <c r="Q2354" s="27">
        <f t="shared" si="515"/>
        <v>39</v>
      </c>
      <c r="R2354" s="7">
        <f t="shared" si="520"/>
        <v>2561822.4418066954</v>
      </c>
      <c r="S2354" s="7">
        <f t="shared" si="512"/>
        <v>1914852.8078416444</v>
      </c>
      <c r="T2354" s="5">
        <f>VLOOKUP($B2354,'Benchmark Data'!$A:$B,2,FALSE)</f>
        <v>15.31</v>
      </c>
      <c r="U2354" s="12">
        <f t="shared" si="521"/>
        <v>8.5274377021086166E-3</v>
      </c>
      <c r="V2354" s="7">
        <f t="shared" si="522"/>
        <v>4841064200.7017889</v>
      </c>
    </row>
    <row r="2355" spans="1:22" x14ac:dyDescent="0.25">
      <c r="A2355" s="5">
        <f t="shared" si="513"/>
        <v>2010</v>
      </c>
      <c r="B2355" s="6">
        <f t="shared" si="516"/>
        <v>40295</v>
      </c>
      <c r="C2355" s="7">
        <f>MAX(SUMIFS('Filing Data'!$V:$V,'Filing Data'!$D:$D,'Benchmark Value'!$B2355),C2354)</f>
        <v>5495109137.6753864</v>
      </c>
      <c r="D2355" s="7">
        <f>SUMIFS('Filing Data'!$Z:$Z,'Filing Data'!$D:$D,'Benchmark Value'!$B2355)</f>
        <v>0</v>
      </c>
      <c r="E2355" s="16">
        <f t="shared" si="517"/>
        <v>-72700942.449473366</v>
      </c>
      <c r="F2355" s="10">
        <f>SUM(D$11:D2354)</f>
        <v>-305393854.62901664</v>
      </c>
      <c r="G2355" s="10">
        <f t="shared" si="510"/>
        <v>365</v>
      </c>
      <c r="H2355" s="7">
        <f t="shared" si="518"/>
        <v>-199180.6642451325</v>
      </c>
      <c r="I2355" s="16">
        <f>SUMIFS('Filing Data'!$X:$X,'Filing Data'!$D:$D,'Benchmark Value'!$B2355)</f>
        <v>0</v>
      </c>
      <c r="J2355" s="16">
        <f t="shared" si="514"/>
        <v>163442973.94777015</v>
      </c>
      <c r="K2355" s="10">
        <f>SUM(I$11:I2354)</f>
        <v>496030691.23263443</v>
      </c>
      <c r="L2355" s="27">
        <f t="shared" si="511"/>
        <v>365</v>
      </c>
      <c r="M2355" s="7">
        <f t="shared" si="519"/>
        <v>447788.96971991821</v>
      </c>
      <c r="N2355" s="7">
        <f>IF(ISNA(VLOOKUP(B2355,'Distribution Data'!$G:$H,2,FALSE)),0,VLOOKUP(B2355,'Distribution Data'!$G:$H,2,FALSE))</f>
        <v>0</v>
      </c>
      <c r="O2355" s="16">
        <f>IF(ISNA(INDEX($C2354:$C$3618,MATCH(TRUE,INDEX($C2354:$C$3618&lt;&gt;$C2354,0),0))), O2354, INDEX($C2354:$C$3618,MATCH(TRUE,INDEX($C2354:$C$3618&lt;&gt;$C2354,0),0)))</f>
        <v>5495109137.6753864</v>
      </c>
      <c r="P2355" s="16">
        <f t="shared" si="509"/>
        <v>5395198062.4449253</v>
      </c>
      <c r="Q2355" s="27">
        <f t="shared" si="515"/>
        <v>39</v>
      </c>
      <c r="R2355" s="7">
        <f t="shared" si="520"/>
        <v>2561822.4418066954</v>
      </c>
      <c r="S2355" s="7">
        <f t="shared" si="512"/>
        <v>1914852.8078416444</v>
      </c>
      <c r="T2355" s="5">
        <f>VLOOKUP($B2355,'Benchmark Data'!$A:$B,2,FALSE)</f>
        <v>14.82</v>
      </c>
      <c r="U2355" s="12">
        <f t="shared" si="521"/>
        <v>-3.2528589801651596E-2</v>
      </c>
      <c r="V2355" s="7">
        <f t="shared" si="522"/>
        <v>4688039702.8666592</v>
      </c>
    </row>
    <row r="2356" spans="1:22" x14ac:dyDescent="0.25">
      <c r="A2356" s="5">
        <f t="shared" si="513"/>
        <v>2010</v>
      </c>
      <c r="B2356" s="6">
        <f t="shared" si="516"/>
        <v>40296</v>
      </c>
      <c r="C2356" s="7">
        <f>MAX(SUMIFS('Filing Data'!$V:$V,'Filing Data'!$D:$D,'Benchmark Value'!$B2356),C2355)</f>
        <v>5495109137.6753864</v>
      </c>
      <c r="D2356" s="7">
        <f>SUMIFS('Filing Data'!$Z:$Z,'Filing Data'!$D:$D,'Benchmark Value'!$B2356)</f>
        <v>0</v>
      </c>
      <c r="E2356" s="16">
        <f t="shared" si="517"/>
        <v>-72700942.449473366</v>
      </c>
      <c r="F2356" s="10">
        <f>SUM(D$11:D2355)</f>
        <v>-305393854.62901664</v>
      </c>
      <c r="G2356" s="10">
        <f t="shared" si="510"/>
        <v>365</v>
      </c>
      <c r="H2356" s="7">
        <f t="shared" si="518"/>
        <v>-199180.6642451325</v>
      </c>
      <c r="I2356" s="16">
        <f>SUMIFS('Filing Data'!$X:$X,'Filing Data'!$D:$D,'Benchmark Value'!$B2356)</f>
        <v>0</v>
      </c>
      <c r="J2356" s="16">
        <f t="shared" si="514"/>
        <v>163442973.94777015</v>
      </c>
      <c r="K2356" s="10">
        <f>SUM(I$11:I2355)</f>
        <v>496030691.23263443</v>
      </c>
      <c r="L2356" s="27">
        <f t="shared" si="511"/>
        <v>365</v>
      </c>
      <c r="M2356" s="7">
        <f t="shared" si="519"/>
        <v>447788.96971991821</v>
      </c>
      <c r="N2356" s="7">
        <f>IF(ISNA(VLOOKUP(B2356,'Distribution Data'!$G:$H,2,FALSE)),0,VLOOKUP(B2356,'Distribution Data'!$G:$H,2,FALSE))</f>
        <v>0</v>
      </c>
      <c r="O2356" s="16">
        <f>IF(ISNA(INDEX($C2355:$C$3618,MATCH(TRUE,INDEX($C2355:$C$3618&lt;&gt;$C2355,0),0))), O2355, INDEX($C2355:$C$3618,MATCH(TRUE,INDEX($C2355:$C$3618&lt;&gt;$C2355,0),0)))</f>
        <v>5795147068.2152042</v>
      </c>
      <c r="P2356" s="16">
        <f t="shared" si="509"/>
        <v>5495109137.6753864</v>
      </c>
      <c r="Q2356" s="27">
        <f t="shared" si="515"/>
        <v>248</v>
      </c>
      <c r="R2356" s="7">
        <f t="shared" si="520"/>
        <v>1209830.3650799105</v>
      </c>
      <c r="S2356" s="7">
        <f t="shared" si="512"/>
        <v>562860.73111485981</v>
      </c>
      <c r="T2356" s="5">
        <f>VLOOKUP($B2356,'Benchmark Data'!$A:$B,2,FALSE)</f>
        <v>14.86</v>
      </c>
      <c r="U2356" s="12">
        <f t="shared" si="521"/>
        <v>2.6954194216723027E-3</v>
      </c>
      <c r="V2356" s="7">
        <f t="shared" si="522"/>
        <v>4701255842.1480207</v>
      </c>
    </row>
    <row r="2357" spans="1:22" x14ac:dyDescent="0.25">
      <c r="A2357" s="5">
        <f t="shared" si="513"/>
        <v>2010</v>
      </c>
      <c r="B2357" s="6">
        <f t="shared" si="516"/>
        <v>40297</v>
      </c>
      <c r="C2357" s="7">
        <f>MAX(SUMIFS('Filing Data'!$V:$V,'Filing Data'!$D:$D,'Benchmark Value'!$B2357),C2356)</f>
        <v>5495109137.6753864</v>
      </c>
      <c r="D2357" s="7">
        <f>SUMIFS('Filing Data'!$Z:$Z,'Filing Data'!$D:$D,'Benchmark Value'!$B2357)</f>
        <v>0</v>
      </c>
      <c r="E2357" s="16">
        <f t="shared" si="517"/>
        <v>-72700942.449473366</v>
      </c>
      <c r="F2357" s="10">
        <f>SUM(D$11:D2356)</f>
        <v>-305393854.62901664</v>
      </c>
      <c r="G2357" s="10">
        <f t="shared" si="510"/>
        <v>365</v>
      </c>
      <c r="H2357" s="7">
        <f t="shared" si="518"/>
        <v>-199180.6642451325</v>
      </c>
      <c r="I2357" s="16">
        <f>SUMIFS('Filing Data'!$X:$X,'Filing Data'!$D:$D,'Benchmark Value'!$B2357)</f>
        <v>0</v>
      </c>
      <c r="J2357" s="16">
        <f t="shared" si="514"/>
        <v>163442973.94777015</v>
      </c>
      <c r="K2357" s="10">
        <f>SUM(I$11:I2356)</f>
        <v>496030691.23263443</v>
      </c>
      <c r="L2357" s="27">
        <f t="shared" si="511"/>
        <v>365</v>
      </c>
      <c r="M2357" s="7">
        <f t="shared" si="519"/>
        <v>447788.96971991821</v>
      </c>
      <c r="N2357" s="7">
        <f>IF(ISNA(VLOOKUP(B2357,'Distribution Data'!$G:$H,2,FALSE)),0,VLOOKUP(B2357,'Distribution Data'!$G:$H,2,FALSE))</f>
        <v>0</v>
      </c>
      <c r="O2357" s="16">
        <f>IF(ISNA(INDEX($C2356:$C$3618,MATCH(TRUE,INDEX($C2356:$C$3618&lt;&gt;$C2356,0),0))), O2356, INDEX($C2356:$C$3618,MATCH(TRUE,INDEX($C2356:$C$3618&lt;&gt;$C2356,0),0)))</f>
        <v>5795147068.2152042</v>
      </c>
      <c r="P2357" s="16">
        <f t="shared" si="509"/>
        <v>5495109137.6753864</v>
      </c>
      <c r="Q2357" s="27">
        <f t="shared" si="515"/>
        <v>248</v>
      </c>
      <c r="R2357" s="7">
        <f t="shared" si="520"/>
        <v>1209830.3650799105</v>
      </c>
      <c r="S2357" s="7">
        <f t="shared" si="512"/>
        <v>562860.73111485981</v>
      </c>
      <c r="T2357" s="5">
        <f>VLOOKUP($B2357,'Benchmark Data'!$A:$B,2,FALSE)</f>
        <v>15.54</v>
      </c>
      <c r="U2357" s="12">
        <f t="shared" si="521"/>
        <v>4.4744305649888162E-2</v>
      </c>
      <c r="V2357" s="7">
        <f t="shared" si="522"/>
        <v>4916950194.9828129</v>
      </c>
    </row>
    <row r="2358" spans="1:22" x14ac:dyDescent="0.25">
      <c r="A2358" s="5">
        <f t="shared" si="513"/>
        <v>2010</v>
      </c>
      <c r="B2358" s="6">
        <f t="shared" si="516"/>
        <v>40298</v>
      </c>
      <c r="C2358" s="7">
        <f>MAX(SUMIFS('Filing Data'!$V:$V,'Filing Data'!$D:$D,'Benchmark Value'!$B2358),C2357)</f>
        <v>5495109137.6753864</v>
      </c>
      <c r="D2358" s="7">
        <f>SUMIFS('Filing Data'!$Z:$Z,'Filing Data'!$D:$D,'Benchmark Value'!$B2358)</f>
        <v>0</v>
      </c>
      <c r="E2358" s="16">
        <f t="shared" si="517"/>
        <v>-72700942.449473366</v>
      </c>
      <c r="F2358" s="10">
        <f>SUM(D$11:D2357)</f>
        <v>-305393854.62901664</v>
      </c>
      <c r="G2358" s="10">
        <f t="shared" si="510"/>
        <v>365</v>
      </c>
      <c r="H2358" s="7">
        <f t="shared" si="518"/>
        <v>-199180.6642451325</v>
      </c>
      <c r="I2358" s="16">
        <f>SUMIFS('Filing Data'!$X:$X,'Filing Data'!$D:$D,'Benchmark Value'!$B2358)</f>
        <v>0</v>
      </c>
      <c r="J2358" s="16">
        <f t="shared" si="514"/>
        <v>163442973.94777015</v>
      </c>
      <c r="K2358" s="10">
        <f>SUM(I$11:I2357)</f>
        <v>496030691.23263443</v>
      </c>
      <c r="L2358" s="27">
        <f t="shared" si="511"/>
        <v>365</v>
      </c>
      <c r="M2358" s="7">
        <f t="shared" si="519"/>
        <v>447788.96971991821</v>
      </c>
      <c r="N2358" s="7">
        <f>IF(ISNA(VLOOKUP(B2358,'Distribution Data'!$G:$H,2,FALSE)),0,VLOOKUP(B2358,'Distribution Data'!$G:$H,2,FALSE))</f>
        <v>0</v>
      </c>
      <c r="O2358" s="16">
        <f>IF(ISNA(INDEX($C2357:$C$3618,MATCH(TRUE,INDEX($C2357:$C$3618&lt;&gt;$C2357,0),0))), O2357, INDEX($C2357:$C$3618,MATCH(TRUE,INDEX($C2357:$C$3618&lt;&gt;$C2357,0),0)))</f>
        <v>5795147068.2152042</v>
      </c>
      <c r="P2358" s="16">
        <f t="shared" si="509"/>
        <v>5495109137.6753864</v>
      </c>
      <c r="Q2358" s="27">
        <f t="shared" si="515"/>
        <v>248</v>
      </c>
      <c r="R2358" s="7">
        <f t="shared" si="520"/>
        <v>1209830.3650799105</v>
      </c>
      <c r="S2358" s="7">
        <f t="shared" si="512"/>
        <v>562860.73111485981</v>
      </c>
      <c r="T2358" s="5">
        <f>VLOOKUP($B2358,'Benchmark Data'!$A:$B,2,FALSE)</f>
        <v>15.03</v>
      </c>
      <c r="U2358" s="12">
        <f t="shared" si="521"/>
        <v>-3.3369141174618193E-2</v>
      </c>
      <c r="V2358" s="7">
        <f t="shared" si="522"/>
        <v>4756145964.3727932</v>
      </c>
    </row>
    <row r="2359" spans="1:22" x14ac:dyDescent="0.25">
      <c r="A2359" s="5">
        <f t="shared" si="513"/>
        <v>2010</v>
      </c>
      <c r="B2359" s="6">
        <f t="shared" si="516"/>
        <v>40299</v>
      </c>
      <c r="C2359" s="7">
        <f>MAX(SUMIFS('Filing Data'!$V:$V,'Filing Data'!$D:$D,'Benchmark Value'!$B2359),C2358)</f>
        <v>5495109137.6753864</v>
      </c>
      <c r="D2359" s="7">
        <f>SUMIFS('Filing Data'!$Z:$Z,'Filing Data'!$D:$D,'Benchmark Value'!$B2359)</f>
        <v>0</v>
      </c>
      <c r="E2359" s="16">
        <f t="shared" si="517"/>
        <v>-72700942.449473366</v>
      </c>
      <c r="F2359" s="10">
        <f>SUM(D$11:D2358)</f>
        <v>-305393854.62901664</v>
      </c>
      <c r="G2359" s="10">
        <f t="shared" si="510"/>
        <v>365</v>
      </c>
      <c r="H2359" s="7">
        <f t="shared" si="518"/>
        <v>-199180.6642451325</v>
      </c>
      <c r="I2359" s="16">
        <f>SUMIFS('Filing Data'!$X:$X,'Filing Data'!$D:$D,'Benchmark Value'!$B2359)</f>
        <v>0</v>
      </c>
      <c r="J2359" s="16">
        <f t="shared" si="514"/>
        <v>163442973.94777015</v>
      </c>
      <c r="K2359" s="10">
        <f>SUM(I$11:I2358)</f>
        <v>496030691.23263443</v>
      </c>
      <c r="L2359" s="27">
        <f t="shared" si="511"/>
        <v>365</v>
      </c>
      <c r="M2359" s="7">
        <f t="shared" si="519"/>
        <v>447788.96971991821</v>
      </c>
      <c r="N2359" s="7">
        <f>IF(ISNA(VLOOKUP(B2359,'Distribution Data'!$G:$H,2,FALSE)),0,VLOOKUP(B2359,'Distribution Data'!$G:$H,2,FALSE))</f>
        <v>0</v>
      </c>
      <c r="O2359" s="16">
        <f>IF(ISNA(INDEX($C2358:$C$3618,MATCH(TRUE,INDEX($C2358:$C$3618&lt;&gt;$C2358,0),0))), O2358, INDEX($C2358:$C$3618,MATCH(TRUE,INDEX($C2358:$C$3618&lt;&gt;$C2358,0),0)))</f>
        <v>5795147068.2152042</v>
      </c>
      <c r="P2359" s="16">
        <f t="shared" si="509"/>
        <v>5495109137.6753864</v>
      </c>
      <c r="Q2359" s="27">
        <f t="shared" si="515"/>
        <v>248</v>
      </c>
      <c r="R2359" s="7">
        <f t="shared" si="520"/>
        <v>1209830.3650799105</v>
      </c>
      <c r="S2359" s="7">
        <f t="shared" si="512"/>
        <v>562860.73111485981</v>
      </c>
      <c r="T2359" s="5">
        <f>VLOOKUP($B2359,'Benchmark Data'!$A:$B,2,FALSE)</f>
        <v>15.03</v>
      </c>
      <c r="U2359" s="12">
        <f t="shared" si="521"/>
        <v>0</v>
      </c>
      <c r="V2359" s="7">
        <f t="shared" si="522"/>
        <v>4756708825.1039076</v>
      </c>
    </row>
    <row r="2360" spans="1:22" x14ac:dyDescent="0.25">
      <c r="A2360" s="5">
        <f t="shared" si="513"/>
        <v>2010</v>
      </c>
      <c r="B2360" s="6">
        <f t="shared" si="516"/>
        <v>40300</v>
      </c>
      <c r="C2360" s="7">
        <f>MAX(SUMIFS('Filing Data'!$V:$V,'Filing Data'!$D:$D,'Benchmark Value'!$B2360),C2359)</f>
        <v>5495109137.6753864</v>
      </c>
      <c r="D2360" s="7">
        <f>SUMIFS('Filing Data'!$Z:$Z,'Filing Data'!$D:$D,'Benchmark Value'!$B2360)</f>
        <v>0</v>
      </c>
      <c r="E2360" s="16">
        <f t="shared" si="517"/>
        <v>-72700942.449473366</v>
      </c>
      <c r="F2360" s="10">
        <f>SUM(D$11:D2359)</f>
        <v>-305393854.62901664</v>
      </c>
      <c r="G2360" s="10">
        <f t="shared" si="510"/>
        <v>365</v>
      </c>
      <c r="H2360" s="7">
        <f t="shared" si="518"/>
        <v>-199180.6642451325</v>
      </c>
      <c r="I2360" s="16">
        <f>SUMIFS('Filing Data'!$X:$X,'Filing Data'!$D:$D,'Benchmark Value'!$B2360)</f>
        <v>0</v>
      </c>
      <c r="J2360" s="16">
        <f t="shared" si="514"/>
        <v>163442973.94777015</v>
      </c>
      <c r="K2360" s="10">
        <f>SUM(I$11:I2359)</f>
        <v>496030691.23263443</v>
      </c>
      <c r="L2360" s="27">
        <f t="shared" si="511"/>
        <v>365</v>
      </c>
      <c r="M2360" s="7">
        <f t="shared" si="519"/>
        <v>447788.96971991821</v>
      </c>
      <c r="N2360" s="7">
        <f>IF(ISNA(VLOOKUP(B2360,'Distribution Data'!$G:$H,2,FALSE)),0,VLOOKUP(B2360,'Distribution Data'!$G:$H,2,FALSE))</f>
        <v>0</v>
      </c>
      <c r="O2360" s="16">
        <f>IF(ISNA(INDEX($C2359:$C$3618,MATCH(TRUE,INDEX($C2359:$C$3618&lt;&gt;$C2359,0),0))), O2359, INDEX($C2359:$C$3618,MATCH(TRUE,INDEX($C2359:$C$3618&lt;&gt;$C2359,0),0)))</f>
        <v>5795147068.2152042</v>
      </c>
      <c r="P2360" s="16">
        <f t="shared" si="509"/>
        <v>5495109137.6753864</v>
      </c>
      <c r="Q2360" s="27">
        <f t="shared" si="515"/>
        <v>248</v>
      </c>
      <c r="R2360" s="7">
        <f t="shared" si="520"/>
        <v>1209830.3650799105</v>
      </c>
      <c r="S2360" s="7">
        <f t="shared" si="512"/>
        <v>562860.73111485981</v>
      </c>
      <c r="T2360" s="5">
        <f>VLOOKUP($B2360,'Benchmark Data'!$A:$B,2,FALSE)</f>
        <v>15.03</v>
      </c>
      <c r="U2360" s="12">
        <f t="shared" si="521"/>
        <v>0</v>
      </c>
      <c r="V2360" s="7">
        <f t="shared" si="522"/>
        <v>4757271685.835022</v>
      </c>
    </row>
    <row r="2361" spans="1:22" x14ac:dyDescent="0.25">
      <c r="A2361" s="5">
        <f t="shared" si="513"/>
        <v>2010</v>
      </c>
      <c r="B2361" s="6">
        <f t="shared" si="516"/>
        <v>40301</v>
      </c>
      <c r="C2361" s="7">
        <f>MAX(SUMIFS('Filing Data'!$V:$V,'Filing Data'!$D:$D,'Benchmark Value'!$B2361),C2360)</f>
        <v>5495109137.6753864</v>
      </c>
      <c r="D2361" s="7">
        <f>SUMIFS('Filing Data'!$Z:$Z,'Filing Data'!$D:$D,'Benchmark Value'!$B2361)</f>
        <v>0</v>
      </c>
      <c r="E2361" s="16">
        <f t="shared" si="517"/>
        <v>-72700942.449473366</v>
      </c>
      <c r="F2361" s="10">
        <f>SUM(D$11:D2360)</f>
        <v>-305393854.62901664</v>
      </c>
      <c r="G2361" s="10">
        <f t="shared" si="510"/>
        <v>365</v>
      </c>
      <c r="H2361" s="7">
        <f t="shared" si="518"/>
        <v>-199180.6642451325</v>
      </c>
      <c r="I2361" s="16">
        <f>SUMIFS('Filing Data'!$X:$X,'Filing Data'!$D:$D,'Benchmark Value'!$B2361)</f>
        <v>0</v>
      </c>
      <c r="J2361" s="16">
        <f t="shared" si="514"/>
        <v>163442973.94777015</v>
      </c>
      <c r="K2361" s="10">
        <f>SUM(I$11:I2360)</f>
        <v>496030691.23263443</v>
      </c>
      <c r="L2361" s="27">
        <f t="shared" si="511"/>
        <v>365</v>
      </c>
      <c r="M2361" s="7">
        <f t="shared" si="519"/>
        <v>447788.96971991821</v>
      </c>
      <c r="N2361" s="7">
        <f>IF(ISNA(VLOOKUP(B2361,'Distribution Data'!$G:$H,2,FALSE)),0,VLOOKUP(B2361,'Distribution Data'!$G:$H,2,FALSE))</f>
        <v>0</v>
      </c>
      <c r="O2361" s="16">
        <f>IF(ISNA(INDEX($C2360:$C$3618,MATCH(TRUE,INDEX($C2360:$C$3618&lt;&gt;$C2360,0),0))), O2360, INDEX($C2360:$C$3618,MATCH(TRUE,INDEX($C2360:$C$3618&lt;&gt;$C2360,0),0)))</f>
        <v>5795147068.2152042</v>
      </c>
      <c r="P2361" s="16">
        <f t="shared" si="509"/>
        <v>5495109137.6753864</v>
      </c>
      <c r="Q2361" s="27">
        <f t="shared" si="515"/>
        <v>248</v>
      </c>
      <c r="R2361" s="7">
        <f t="shared" si="520"/>
        <v>1209830.3650799105</v>
      </c>
      <c r="S2361" s="7">
        <f t="shared" si="512"/>
        <v>562860.73111485981</v>
      </c>
      <c r="T2361" s="5">
        <f>VLOOKUP($B2361,'Benchmark Data'!$A:$B,2,FALSE)</f>
        <v>15.55</v>
      </c>
      <c r="U2361" s="12">
        <f t="shared" si="521"/>
        <v>3.4012434860360041E-2</v>
      </c>
      <c r="V2361" s="7">
        <f t="shared" si="522"/>
        <v>4922424119.1964903</v>
      </c>
    </row>
    <row r="2362" spans="1:22" x14ac:dyDescent="0.25">
      <c r="A2362" s="5">
        <f t="shared" si="513"/>
        <v>2010</v>
      </c>
      <c r="B2362" s="6">
        <f t="shared" si="516"/>
        <v>40302</v>
      </c>
      <c r="C2362" s="7">
        <f>MAX(SUMIFS('Filing Data'!$V:$V,'Filing Data'!$D:$D,'Benchmark Value'!$B2362),C2361)</f>
        <v>5495109137.6753864</v>
      </c>
      <c r="D2362" s="7">
        <f>SUMIFS('Filing Data'!$Z:$Z,'Filing Data'!$D:$D,'Benchmark Value'!$B2362)</f>
        <v>0</v>
      </c>
      <c r="E2362" s="16">
        <f t="shared" si="517"/>
        <v>-72700942.449473366</v>
      </c>
      <c r="F2362" s="10">
        <f>SUM(D$11:D2361)</f>
        <v>-305393854.62901664</v>
      </c>
      <c r="G2362" s="10">
        <f t="shared" si="510"/>
        <v>365</v>
      </c>
      <c r="H2362" s="7">
        <f t="shared" si="518"/>
        <v>-199180.6642451325</v>
      </c>
      <c r="I2362" s="16">
        <f>SUMIFS('Filing Data'!$X:$X,'Filing Data'!$D:$D,'Benchmark Value'!$B2362)</f>
        <v>0</v>
      </c>
      <c r="J2362" s="16">
        <f t="shared" si="514"/>
        <v>163442973.94777015</v>
      </c>
      <c r="K2362" s="10">
        <f>SUM(I$11:I2361)</f>
        <v>496030691.23263443</v>
      </c>
      <c r="L2362" s="27">
        <f t="shared" si="511"/>
        <v>365</v>
      </c>
      <c r="M2362" s="7">
        <f t="shared" si="519"/>
        <v>447788.96971991821</v>
      </c>
      <c r="N2362" s="7">
        <f>IF(ISNA(VLOOKUP(B2362,'Distribution Data'!$G:$H,2,FALSE)),0,VLOOKUP(B2362,'Distribution Data'!$G:$H,2,FALSE))</f>
        <v>0</v>
      </c>
      <c r="O2362" s="16">
        <f>IF(ISNA(INDEX($C2361:$C$3618,MATCH(TRUE,INDEX($C2361:$C$3618&lt;&gt;$C2361,0),0))), O2361, INDEX($C2361:$C$3618,MATCH(TRUE,INDEX($C2361:$C$3618&lt;&gt;$C2361,0),0)))</f>
        <v>5795147068.2152042</v>
      </c>
      <c r="P2362" s="16">
        <f t="shared" si="509"/>
        <v>5495109137.6753864</v>
      </c>
      <c r="Q2362" s="27">
        <f t="shared" si="515"/>
        <v>248</v>
      </c>
      <c r="R2362" s="7">
        <f t="shared" si="520"/>
        <v>1209830.3650799105</v>
      </c>
      <c r="S2362" s="7">
        <f t="shared" si="512"/>
        <v>562860.73111485981</v>
      </c>
      <c r="T2362" s="5">
        <f>VLOOKUP($B2362,'Benchmark Data'!$A:$B,2,FALSE)</f>
        <v>15.18</v>
      </c>
      <c r="U2362" s="12">
        <f t="shared" si="521"/>
        <v>-2.4081866657759392E-2</v>
      </c>
      <c r="V2362" s="7">
        <f t="shared" si="522"/>
        <v>4805861775.8052435</v>
      </c>
    </row>
    <row r="2363" spans="1:22" x14ac:dyDescent="0.25">
      <c r="A2363" s="5">
        <f t="shared" si="513"/>
        <v>2010</v>
      </c>
      <c r="B2363" s="6">
        <f t="shared" si="516"/>
        <v>40303</v>
      </c>
      <c r="C2363" s="7">
        <f>MAX(SUMIFS('Filing Data'!$V:$V,'Filing Data'!$D:$D,'Benchmark Value'!$B2363),C2362)</f>
        <v>5495109137.6753864</v>
      </c>
      <c r="D2363" s="7">
        <f>SUMIFS('Filing Data'!$Z:$Z,'Filing Data'!$D:$D,'Benchmark Value'!$B2363)</f>
        <v>0</v>
      </c>
      <c r="E2363" s="16">
        <f t="shared" si="517"/>
        <v>-72700942.449473366</v>
      </c>
      <c r="F2363" s="10">
        <f>SUM(D$11:D2362)</f>
        <v>-305393854.62901664</v>
      </c>
      <c r="G2363" s="10">
        <f t="shared" si="510"/>
        <v>365</v>
      </c>
      <c r="H2363" s="7">
        <f t="shared" si="518"/>
        <v>-199180.6642451325</v>
      </c>
      <c r="I2363" s="16">
        <f>SUMIFS('Filing Data'!$X:$X,'Filing Data'!$D:$D,'Benchmark Value'!$B2363)</f>
        <v>0</v>
      </c>
      <c r="J2363" s="16">
        <f t="shared" si="514"/>
        <v>163442973.94777015</v>
      </c>
      <c r="K2363" s="10">
        <f>SUM(I$11:I2362)</f>
        <v>496030691.23263443</v>
      </c>
      <c r="L2363" s="27">
        <f t="shared" si="511"/>
        <v>365</v>
      </c>
      <c r="M2363" s="7">
        <f t="shared" si="519"/>
        <v>447788.96971991821</v>
      </c>
      <c r="N2363" s="7">
        <f>IF(ISNA(VLOOKUP(B2363,'Distribution Data'!$G:$H,2,FALSE)),0,VLOOKUP(B2363,'Distribution Data'!$G:$H,2,FALSE))</f>
        <v>0</v>
      </c>
      <c r="O2363" s="16">
        <f>IF(ISNA(INDEX($C2362:$C$3618,MATCH(TRUE,INDEX($C2362:$C$3618&lt;&gt;$C2362,0),0))), O2362, INDEX($C2362:$C$3618,MATCH(TRUE,INDEX($C2362:$C$3618&lt;&gt;$C2362,0),0)))</f>
        <v>5795147068.2152042</v>
      </c>
      <c r="P2363" s="16">
        <f t="shared" si="509"/>
        <v>5495109137.6753864</v>
      </c>
      <c r="Q2363" s="27">
        <f t="shared" si="515"/>
        <v>248</v>
      </c>
      <c r="R2363" s="7">
        <f t="shared" si="520"/>
        <v>1209830.3650799105</v>
      </c>
      <c r="S2363" s="7">
        <f t="shared" si="512"/>
        <v>562860.73111485981</v>
      </c>
      <c r="T2363" s="5">
        <f>VLOOKUP($B2363,'Benchmark Data'!$A:$B,2,FALSE)</f>
        <v>14.95</v>
      </c>
      <c r="U2363" s="12">
        <f t="shared" si="521"/>
        <v>-1.5267472130788421E-2</v>
      </c>
      <c r="V2363" s="7">
        <f t="shared" si="522"/>
        <v>4733608549.0241575</v>
      </c>
    </row>
    <row r="2364" spans="1:22" x14ac:dyDescent="0.25">
      <c r="A2364" s="5">
        <f t="shared" si="513"/>
        <v>2010</v>
      </c>
      <c r="B2364" s="6">
        <f t="shared" si="516"/>
        <v>40304</v>
      </c>
      <c r="C2364" s="7">
        <f>MAX(SUMIFS('Filing Data'!$V:$V,'Filing Data'!$D:$D,'Benchmark Value'!$B2364),C2363)</f>
        <v>5495109137.6753864</v>
      </c>
      <c r="D2364" s="7">
        <f>SUMIFS('Filing Data'!$Z:$Z,'Filing Data'!$D:$D,'Benchmark Value'!$B2364)</f>
        <v>0</v>
      </c>
      <c r="E2364" s="16">
        <f t="shared" si="517"/>
        <v>-72700942.449473366</v>
      </c>
      <c r="F2364" s="10">
        <f>SUM(D$11:D2363)</f>
        <v>-305393854.62901664</v>
      </c>
      <c r="G2364" s="10">
        <f t="shared" si="510"/>
        <v>365</v>
      </c>
      <c r="H2364" s="7">
        <f t="shared" si="518"/>
        <v>-199180.6642451325</v>
      </c>
      <c r="I2364" s="16">
        <f>SUMIFS('Filing Data'!$X:$X,'Filing Data'!$D:$D,'Benchmark Value'!$B2364)</f>
        <v>0</v>
      </c>
      <c r="J2364" s="16">
        <f t="shared" si="514"/>
        <v>163442973.94777015</v>
      </c>
      <c r="K2364" s="10">
        <f>SUM(I$11:I2363)</f>
        <v>496030691.23263443</v>
      </c>
      <c r="L2364" s="27">
        <f t="shared" si="511"/>
        <v>365</v>
      </c>
      <c r="M2364" s="7">
        <f t="shared" si="519"/>
        <v>447788.96971991821</v>
      </c>
      <c r="N2364" s="7">
        <f>IF(ISNA(VLOOKUP(B2364,'Distribution Data'!$G:$H,2,FALSE)),0,VLOOKUP(B2364,'Distribution Data'!$G:$H,2,FALSE))</f>
        <v>0</v>
      </c>
      <c r="O2364" s="16">
        <f>IF(ISNA(INDEX($C2363:$C$3618,MATCH(TRUE,INDEX($C2363:$C$3618&lt;&gt;$C2363,0),0))), O2363, INDEX($C2363:$C$3618,MATCH(TRUE,INDEX($C2363:$C$3618&lt;&gt;$C2363,0),0)))</f>
        <v>5795147068.2152042</v>
      </c>
      <c r="P2364" s="16">
        <f t="shared" si="509"/>
        <v>5495109137.6753864</v>
      </c>
      <c r="Q2364" s="27">
        <f t="shared" si="515"/>
        <v>248</v>
      </c>
      <c r="R2364" s="7">
        <f t="shared" si="520"/>
        <v>1209830.3650799105</v>
      </c>
      <c r="S2364" s="7">
        <f t="shared" si="512"/>
        <v>562860.73111485981</v>
      </c>
      <c r="T2364" s="5">
        <f>VLOOKUP($B2364,'Benchmark Data'!$A:$B,2,FALSE)</f>
        <v>14.37</v>
      </c>
      <c r="U2364" s="12">
        <f t="shared" si="521"/>
        <v>-3.956859974576192E-2</v>
      </c>
      <c r="V2364" s="7">
        <f t="shared" si="522"/>
        <v>4550526395.8131971</v>
      </c>
    </row>
    <row r="2365" spans="1:22" x14ac:dyDescent="0.25">
      <c r="A2365" s="5">
        <f t="shared" si="513"/>
        <v>2010</v>
      </c>
      <c r="B2365" s="6">
        <f t="shared" si="516"/>
        <v>40305</v>
      </c>
      <c r="C2365" s="7">
        <f>MAX(SUMIFS('Filing Data'!$V:$V,'Filing Data'!$D:$D,'Benchmark Value'!$B2365),C2364)</f>
        <v>5495109137.6753864</v>
      </c>
      <c r="D2365" s="7">
        <f>SUMIFS('Filing Data'!$Z:$Z,'Filing Data'!$D:$D,'Benchmark Value'!$B2365)</f>
        <v>0</v>
      </c>
      <c r="E2365" s="16">
        <f t="shared" si="517"/>
        <v>-72700942.449473366</v>
      </c>
      <c r="F2365" s="10">
        <f>SUM(D$11:D2364)</f>
        <v>-305393854.62901664</v>
      </c>
      <c r="G2365" s="10">
        <f t="shared" si="510"/>
        <v>365</v>
      </c>
      <c r="H2365" s="7">
        <f t="shared" si="518"/>
        <v>-199180.6642451325</v>
      </c>
      <c r="I2365" s="16">
        <f>SUMIFS('Filing Data'!$X:$X,'Filing Data'!$D:$D,'Benchmark Value'!$B2365)</f>
        <v>0</v>
      </c>
      <c r="J2365" s="16">
        <f t="shared" si="514"/>
        <v>163442973.94777015</v>
      </c>
      <c r="K2365" s="10">
        <f>SUM(I$11:I2364)</f>
        <v>496030691.23263443</v>
      </c>
      <c r="L2365" s="27">
        <f t="shared" si="511"/>
        <v>365</v>
      </c>
      <c r="M2365" s="7">
        <f t="shared" si="519"/>
        <v>447788.96971991821</v>
      </c>
      <c r="N2365" s="7">
        <f>IF(ISNA(VLOOKUP(B2365,'Distribution Data'!$G:$H,2,FALSE)),0,VLOOKUP(B2365,'Distribution Data'!$G:$H,2,FALSE))</f>
        <v>0</v>
      </c>
      <c r="O2365" s="16">
        <f>IF(ISNA(INDEX($C2364:$C$3618,MATCH(TRUE,INDEX($C2364:$C$3618&lt;&gt;$C2364,0),0))), O2364, INDEX($C2364:$C$3618,MATCH(TRUE,INDEX($C2364:$C$3618&lt;&gt;$C2364,0),0)))</f>
        <v>5795147068.2152042</v>
      </c>
      <c r="P2365" s="16">
        <f t="shared" ref="P2365:P2428" si="523">C2364</f>
        <v>5495109137.6753864</v>
      </c>
      <c r="Q2365" s="27">
        <f t="shared" si="515"/>
        <v>248</v>
      </c>
      <c r="R2365" s="7">
        <f t="shared" si="520"/>
        <v>1209830.3650799105</v>
      </c>
      <c r="S2365" s="7">
        <f t="shared" si="512"/>
        <v>562860.73111485981</v>
      </c>
      <c r="T2365" s="5">
        <f>VLOOKUP($B2365,'Benchmark Data'!$A:$B,2,FALSE)</f>
        <v>14.11</v>
      </c>
      <c r="U2365" s="12">
        <f t="shared" si="521"/>
        <v>-1.8258934226210926E-2</v>
      </c>
      <c r="V2365" s="7">
        <f t="shared" si="522"/>
        <v>4468755445.6249361</v>
      </c>
    </row>
    <row r="2366" spans="1:22" x14ac:dyDescent="0.25">
      <c r="A2366" s="5">
        <f t="shared" si="513"/>
        <v>2010</v>
      </c>
      <c r="B2366" s="6">
        <f t="shared" si="516"/>
        <v>40306</v>
      </c>
      <c r="C2366" s="7">
        <f>MAX(SUMIFS('Filing Data'!$V:$V,'Filing Data'!$D:$D,'Benchmark Value'!$B2366),C2365)</f>
        <v>5495109137.6753864</v>
      </c>
      <c r="D2366" s="7">
        <f>SUMIFS('Filing Data'!$Z:$Z,'Filing Data'!$D:$D,'Benchmark Value'!$B2366)</f>
        <v>0</v>
      </c>
      <c r="E2366" s="16">
        <f t="shared" si="517"/>
        <v>-72700942.449473366</v>
      </c>
      <c r="F2366" s="10">
        <f>SUM(D$11:D2365)</f>
        <v>-305393854.62901664</v>
      </c>
      <c r="G2366" s="10">
        <f t="shared" si="510"/>
        <v>365</v>
      </c>
      <c r="H2366" s="7">
        <f t="shared" si="518"/>
        <v>-199180.6642451325</v>
      </c>
      <c r="I2366" s="16">
        <f>SUMIFS('Filing Data'!$X:$X,'Filing Data'!$D:$D,'Benchmark Value'!$B2366)</f>
        <v>0</v>
      </c>
      <c r="J2366" s="16">
        <f t="shared" si="514"/>
        <v>163442973.94777015</v>
      </c>
      <c r="K2366" s="10">
        <f>SUM(I$11:I2365)</f>
        <v>496030691.23263443</v>
      </c>
      <c r="L2366" s="27">
        <f t="shared" si="511"/>
        <v>365</v>
      </c>
      <c r="M2366" s="7">
        <f t="shared" si="519"/>
        <v>447788.96971991821</v>
      </c>
      <c r="N2366" s="7">
        <f>IF(ISNA(VLOOKUP(B2366,'Distribution Data'!$G:$H,2,FALSE)),0,VLOOKUP(B2366,'Distribution Data'!$G:$H,2,FALSE))</f>
        <v>0</v>
      </c>
      <c r="O2366" s="16">
        <f>IF(ISNA(INDEX($C2365:$C$3618,MATCH(TRUE,INDEX($C2365:$C$3618&lt;&gt;$C2365,0),0))), O2365, INDEX($C2365:$C$3618,MATCH(TRUE,INDEX($C2365:$C$3618&lt;&gt;$C2365,0),0)))</f>
        <v>5795147068.2152042</v>
      </c>
      <c r="P2366" s="16">
        <f t="shared" si="523"/>
        <v>5495109137.6753864</v>
      </c>
      <c r="Q2366" s="27">
        <f t="shared" si="515"/>
        <v>248</v>
      </c>
      <c r="R2366" s="7">
        <f t="shared" si="520"/>
        <v>1209830.3650799105</v>
      </c>
      <c r="S2366" s="7">
        <f t="shared" si="512"/>
        <v>562860.73111485981</v>
      </c>
      <c r="T2366" s="5">
        <f>VLOOKUP($B2366,'Benchmark Data'!$A:$B,2,FALSE)</f>
        <v>14.11</v>
      </c>
      <c r="U2366" s="12">
        <f t="shared" si="521"/>
        <v>0</v>
      </c>
      <c r="V2366" s="7">
        <f t="shared" si="522"/>
        <v>4469318306.3560505</v>
      </c>
    </row>
    <row r="2367" spans="1:22" x14ac:dyDescent="0.25">
      <c r="A2367" s="5">
        <f t="shared" si="513"/>
        <v>2010</v>
      </c>
      <c r="B2367" s="6">
        <f t="shared" si="516"/>
        <v>40307</v>
      </c>
      <c r="C2367" s="7">
        <f>MAX(SUMIFS('Filing Data'!$V:$V,'Filing Data'!$D:$D,'Benchmark Value'!$B2367),C2366)</f>
        <v>5495109137.6753864</v>
      </c>
      <c r="D2367" s="7">
        <f>SUMIFS('Filing Data'!$Z:$Z,'Filing Data'!$D:$D,'Benchmark Value'!$B2367)</f>
        <v>0</v>
      </c>
      <c r="E2367" s="16">
        <f t="shared" si="517"/>
        <v>-72700942.449473366</v>
      </c>
      <c r="F2367" s="10">
        <f>SUM(D$11:D2366)</f>
        <v>-305393854.62901664</v>
      </c>
      <c r="G2367" s="10">
        <f t="shared" si="510"/>
        <v>365</v>
      </c>
      <c r="H2367" s="7">
        <f t="shared" si="518"/>
        <v>-199180.6642451325</v>
      </c>
      <c r="I2367" s="16">
        <f>SUMIFS('Filing Data'!$X:$X,'Filing Data'!$D:$D,'Benchmark Value'!$B2367)</f>
        <v>0</v>
      </c>
      <c r="J2367" s="16">
        <f t="shared" si="514"/>
        <v>163442973.94777015</v>
      </c>
      <c r="K2367" s="10">
        <f>SUM(I$11:I2366)</f>
        <v>496030691.23263443</v>
      </c>
      <c r="L2367" s="27">
        <f t="shared" si="511"/>
        <v>365</v>
      </c>
      <c r="M2367" s="7">
        <f t="shared" si="519"/>
        <v>447788.96971991821</v>
      </c>
      <c r="N2367" s="7">
        <f>IF(ISNA(VLOOKUP(B2367,'Distribution Data'!$G:$H,2,FALSE)),0,VLOOKUP(B2367,'Distribution Data'!$G:$H,2,FALSE))</f>
        <v>0</v>
      </c>
      <c r="O2367" s="16">
        <f>IF(ISNA(INDEX($C2366:$C$3618,MATCH(TRUE,INDEX($C2366:$C$3618&lt;&gt;$C2366,0),0))), O2366, INDEX($C2366:$C$3618,MATCH(TRUE,INDEX($C2366:$C$3618&lt;&gt;$C2366,0),0)))</f>
        <v>5795147068.2152042</v>
      </c>
      <c r="P2367" s="16">
        <f t="shared" si="523"/>
        <v>5495109137.6753864</v>
      </c>
      <c r="Q2367" s="27">
        <f t="shared" si="515"/>
        <v>248</v>
      </c>
      <c r="R2367" s="7">
        <f t="shared" si="520"/>
        <v>1209830.3650799105</v>
      </c>
      <c r="S2367" s="7">
        <f t="shared" si="512"/>
        <v>562860.73111485981</v>
      </c>
      <c r="T2367" s="5">
        <f>VLOOKUP($B2367,'Benchmark Data'!$A:$B,2,FALSE)</f>
        <v>14.11</v>
      </c>
      <c r="U2367" s="12">
        <f t="shared" si="521"/>
        <v>0</v>
      </c>
      <c r="V2367" s="7">
        <f t="shared" si="522"/>
        <v>4469881167.0871649</v>
      </c>
    </row>
    <row r="2368" spans="1:22" x14ac:dyDescent="0.25">
      <c r="A2368" s="5">
        <f t="shared" si="513"/>
        <v>2010</v>
      </c>
      <c r="B2368" s="6">
        <f t="shared" si="516"/>
        <v>40308</v>
      </c>
      <c r="C2368" s="7">
        <f>MAX(SUMIFS('Filing Data'!$V:$V,'Filing Data'!$D:$D,'Benchmark Value'!$B2368),C2367)</f>
        <v>5495109137.6753864</v>
      </c>
      <c r="D2368" s="7">
        <f>SUMIFS('Filing Data'!$Z:$Z,'Filing Data'!$D:$D,'Benchmark Value'!$B2368)</f>
        <v>0</v>
      </c>
      <c r="E2368" s="16">
        <f t="shared" si="517"/>
        <v>-72700942.449473366</v>
      </c>
      <c r="F2368" s="10">
        <f>SUM(D$11:D2367)</f>
        <v>-305393854.62901664</v>
      </c>
      <c r="G2368" s="10">
        <f t="shared" si="510"/>
        <v>365</v>
      </c>
      <c r="H2368" s="7">
        <f t="shared" si="518"/>
        <v>-199180.6642451325</v>
      </c>
      <c r="I2368" s="16">
        <f>SUMIFS('Filing Data'!$X:$X,'Filing Data'!$D:$D,'Benchmark Value'!$B2368)</f>
        <v>0</v>
      </c>
      <c r="J2368" s="16">
        <f t="shared" si="514"/>
        <v>163442973.94777015</v>
      </c>
      <c r="K2368" s="10">
        <f>SUM(I$11:I2367)</f>
        <v>496030691.23263443</v>
      </c>
      <c r="L2368" s="27">
        <f t="shared" si="511"/>
        <v>365</v>
      </c>
      <c r="M2368" s="7">
        <f t="shared" si="519"/>
        <v>447788.96971991821</v>
      </c>
      <c r="N2368" s="7">
        <f>IF(ISNA(VLOOKUP(B2368,'Distribution Data'!$G:$H,2,FALSE)),0,VLOOKUP(B2368,'Distribution Data'!$G:$H,2,FALSE))</f>
        <v>0</v>
      </c>
      <c r="O2368" s="16">
        <f>IF(ISNA(INDEX($C2367:$C$3618,MATCH(TRUE,INDEX($C2367:$C$3618&lt;&gt;$C2367,0),0))), O2367, INDEX($C2367:$C$3618,MATCH(TRUE,INDEX($C2367:$C$3618&lt;&gt;$C2367,0),0)))</f>
        <v>5795147068.2152042</v>
      </c>
      <c r="P2368" s="16">
        <f t="shared" si="523"/>
        <v>5495109137.6753864</v>
      </c>
      <c r="Q2368" s="27">
        <f t="shared" si="515"/>
        <v>248</v>
      </c>
      <c r="R2368" s="7">
        <f t="shared" si="520"/>
        <v>1209830.3650799105</v>
      </c>
      <c r="S2368" s="7">
        <f t="shared" si="512"/>
        <v>562860.73111485981</v>
      </c>
      <c r="T2368" s="5">
        <f>VLOOKUP($B2368,'Benchmark Data'!$A:$B,2,FALSE)</f>
        <v>15.09</v>
      </c>
      <c r="U2368" s="12">
        <f t="shared" si="521"/>
        <v>6.7148506915034975E-2</v>
      </c>
      <c r="V2368" s="7">
        <f t="shared" si="522"/>
        <v>4780896440.557147</v>
      </c>
    </row>
    <row r="2369" spans="1:22" x14ac:dyDescent="0.25">
      <c r="A2369" s="5">
        <f t="shared" si="513"/>
        <v>2010</v>
      </c>
      <c r="B2369" s="6">
        <f t="shared" si="516"/>
        <v>40309</v>
      </c>
      <c r="C2369" s="7">
        <f>MAX(SUMIFS('Filing Data'!$V:$V,'Filing Data'!$D:$D,'Benchmark Value'!$B2369),C2368)</f>
        <v>5495109137.6753864</v>
      </c>
      <c r="D2369" s="7">
        <f>SUMIFS('Filing Data'!$Z:$Z,'Filing Data'!$D:$D,'Benchmark Value'!$B2369)</f>
        <v>0</v>
      </c>
      <c r="E2369" s="16">
        <f t="shared" si="517"/>
        <v>-72700942.449473366</v>
      </c>
      <c r="F2369" s="10">
        <f>SUM(D$11:D2368)</f>
        <v>-305393854.62901664</v>
      </c>
      <c r="G2369" s="10">
        <f t="shared" si="510"/>
        <v>365</v>
      </c>
      <c r="H2369" s="7">
        <f t="shared" si="518"/>
        <v>-199180.6642451325</v>
      </c>
      <c r="I2369" s="16">
        <f>SUMIFS('Filing Data'!$X:$X,'Filing Data'!$D:$D,'Benchmark Value'!$B2369)</f>
        <v>0</v>
      </c>
      <c r="J2369" s="16">
        <f t="shared" si="514"/>
        <v>163442973.94777015</v>
      </c>
      <c r="K2369" s="10">
        <f>SUM(I$11:I2368)</f>
        <v>496030691.23263443</v>
      </c>
      <c r="L2369" s="27">
        <f t="shared" si="511"/>
        <v>365</v>
      </c>
      <c r="M2369" s="7">
        <f t="shared" si="519"/>
        <v>447788.96971991821</v>
      </c>
      <c r="N2369" s="7">
        <f>IF(ISNA(VLOOKUP(B2369,'Distribution Data'!$G:$H,2,FALSE)),0,VLOOKUP(B2369,'Distribution Data'!$G:$H,2,FALSE))</f>
        <v>0</v>
      </c>
      <c r="O2369" s="16">
        <f>IF(ISNA(INDEX($C2368:$C$3618,MATCH(TRUE,INDEX($C2368:$C$3618&lt;&gt;$C2368,0),0))), O2368, INDEX($C2368:$C$3618,MATCH(TRUE,INDEX($C2368:$C$3618&lt;&gt;$C2368,0),0)))</f>
        <v>5795147068.2152042</v>
      </c>
      <c r="P2369" s="16">
        <f t="shared" si="523"/>
        <v>5495109137.6753864</v>
      </c>
      <c r="Q2369" s="27">
        <f t="shared" si="515"/>
        <v>248</v>
      </c>
      <c r="R2369" s="7">
        <f t="shared" si="520"/>
        <v>1209830.3650799105</v>
      </c>
      <c r="S2369" s="7">
        <f t="shared" si="512"/>
        <v>562860.73111485981</v>
      </c>
      <c r="T2369" s="5">
        <f>VLOOKUP($B2369,'Benchmark Data'!$A:$B,2,FALSE)</f>
        <v>15.13</v>
      </c>
      <c r="U2369" s="12">
        <f t="shared" si="521"/>
        <v>2.6472550205070547E-3</v>
      </c>
      <c r="V2369" s="7">
        <f t="shared" si="522"/>
        <v>4794132320.3487177</v>
      </c>
    </row>
    <row r="2370" spans="1:22" x14ac:dyDescent="0.25">
      <c r="A2370" s="5">
        <f t="shared" si="513"/>
        <v>2010</v>
      </c>
      <c r="B2370" s="6">
        <f t="shared" si="516"/>
        <v>40310</v>
      </c>
      <c r="C2370" s="7">
        <f>MAX(SUMIFS('Filing Data'!$V:$V,'Filing Data'!$D:$D,'Benchmark Value'!$B2370),C2369)</f>
        <v>5495109137.6753864</v>
      </c>
      <c r="D2370" s="7">
        <f>SUMIFS('Filing Data'!$Z:$Z,'Filing Data'!$D:$D,'Benchmark Value'!$B2370)</f>
        <v>0</v>
      </c>
      <c r="E2370" s="16">
        <f t="shared" si="517"/>
        <v>-72700942.449473366</v>
      </c>
      <c r="F2370" s="10">
        <f>SUM(D$11:D2369)</f>
        <v>-305393854.62901664</v>
      </c>
      <c r="G2370" s="10">
        <f t="shared" si="510"/>
        <v>365</v>
      </c>
      <c r="H2370" s="7">
        <f t="shared" si="518"/>
        <v>-199180.6642451325</v>
      </c>
      <c r="I2370" s="16">
        <f>SUMIFS('Filing Data'!$X:$X,'Filing Data'!$D:$D,'Benchmark Value'!$B2370)</f>
        <v>0</v>
      </c>
      <c r="J2370" s="16">
        <f t="shared" si="514"/>
        <v>163442973.94777015</v>
      </c>
      <c r="K2370" s="10">
        <f>SUM(I$11:I2369)</f>
        <v>496030691.23263443</v>
      </c>
      <c r="L2370" s="27">
        <f t="shared" si="511"/>
        <v>365</v>
      </c>
      <c r="M2370" s="7">
        <f t="shared" si="519"/>
        <v>447788.96971991821</v>
      </c>
      <c r="N2370" s="7">
        <f>IF(ISNA(VLOOKUP(B2370,'Distribution Data'!$G:$H,2,FALSE)),0,VLOOKUP(B2370,'Distribution Data'!$G:$H,2,FALSE))</f>
        <v>0</v>
      </c>
      <c r="O2370" s="16">
        <f>IF(ISNA(INDEX($C2369:$C$3618,MATCH(TRUE,INDEX($C2369:$C$3618&lt;&gt;$C2369,0),0))), O2369, INDEX($C2369:$C$3618,MATCH(TRUE,INDEX($C2369:$C$3618&lt;&gt;$C2369,0),0)))</f>
        <v>5795147068.2152042</v>
      </c>
      <c r="P2370" s="16">
        <f t="shared" si="523"/>
        <v>5495109137.6753864</v>
      </c>
      <c r="Q2370" s="27">
        <f t="shared" si="515"/>
        <v>248</v>
      </c>
      <c r="R2370" s="7">
        <f t="shared" si="520"/>
        <v>1209830.3650799105</v>
      </c>
      <c r="S2370" s="7">
        <f t="shared" si="512"/>
        <v>562860.73111485981</v>
      </c>
      <c r="T2370" s="5">
        <f>VLOOKUP($B2370,'Benchmark Data'!$A:$B,2,FALSE)</f>
        <v>15.39</v>
      </c>
      <c r="U2370" s="12">
        <f t="shared" si="521"/>
        <v>1.7038420050523386E-2</v>
      </c>
      <c r="V2370" s="7">
        <f t="shared" si="522"/>
        <v>4877079477.397788</v>
      </c>
    </row>
    <row r="2371" spans="1:22" x14ac:dyDescent="0.25">
      <c r="A2371" s="5">
        <f t="shared" si="513"/>
        <v>2010</v>
      </c>
      <c r="B2371" s="6">
        <f t="shared" si="516"/>
        <v>40311</v>
      </c>
      <c r="C2371" s="7">
        <f>MAX(SUMIFS('Filing Data'!$V:$V,'Filing Data'!$D:$D,'Benchmark Value'!$B2371),C2370)</f>
        <v>5495109137.6753864</v>
      </c>
      <c r="D2371" s="7">
        <f>SUMIFS('Filing Data'!$Z:$Z,'Filing Data'!$D:$D,'Benchmark Value'!$B2371)</f>
        <v>0</v>
      </c>
      <c r="E2371" s="16">
        <f t="shared" si="517"/>
        <v>-72700942.449473366</v>
      </c>
      <c r="F2371" s="10">
        <f>SUM(D$11:D2370)</f>
        <v>-305393854.62901664</v>
      </c>
      <c r="G2371" s="10">
        <f t="shared" si="510"/>
        <v>365</v>
      </c>
      <c r="H2371" s="7">
        <f t="shared" si="518"/>
        <v>-199180.6642451325</v>
      </c>
      <c r="I2371" s="16">
        <f>SUMIFS('Filing Data'!$X:$X,'Filing Data'!$D:$D,'Benchmark Value'!$B2371)</f>
        <v>0</v>
      </c>
      <c r="J2371" s="16">
        <f t="shared" si="514"/>
        <v>163442973.94777015</v>
      </c>
      <c r="K2371" s="10">
        <f>SUM(I$11:I2370)</f>
        <v>496030691.23263443</v>
      </c>
      <c r="L2371" s="27">
        <f t="shared" si="511"/>
        <v>365</v>
      </c>
      <c r="M2371" s="7">
        <f t="shared" si="519"/>
        <v>447788.96971991821</v>
      </c>
      <c r="N2371" s="7">
        <f>IF(ISNA(VLOOKUP(B2371,'Distribution Data'!$G:$H,2,FALSE)),0,VLOOKUP(B2371,'Distribution Data'!$G:$H,2,FALSE))</f>
        <v>0</v>
      </c>
      <c r="O2371" s="16">
        <f>IF(ISNA(INDEX($C2370:$C$3618,MATCH(TRUE,INDEX($C2370:$C$3618&lt;&gt;$C2370,0),0))), O2370, INDEX($C2370:$C$3618,MATCH(TRUE,INDEX($C2370:$C$3618&lt;&gt;$C2370,0),0)))</f>
        <v>5795147068.2152042</v>
      </c>
      <c r="P2371" s="16">
        <f t="shared" si="523"/>
        <v>5495109137.6753864</v>
      </c>
      <c r="Q2371" s="27">
        <f t="shared" si="515"/>
        <v>248</v>
      </c>
      <c r="R2371" s="7">
        <f t="shared" si="520"/>
        <v>1209830.3650799105</v>
      </c>
      <c r="S2371" s="7">
        <f t="shared" si="512"/>
        <v>562860.73111485981</v>
      </c>
      <c r="T2371" s="5">
        <f>VLOOKUP($B2371,'Benchmark Data'!$A:$B,2,FALSE)</f>
        <v>15.16</v>
      </c>
      <c r="U2371" s="12">
        <f t="shared" si="521"/>
        <v>-1.5057567636562314E-2</v>
      </c>
      <c r="V2371" s="7">
        <f t="shared" si="522"/>
        <v>4804755510.3315344</v>
      </c>
    </row>
    <row r="2372" spans="1:22" x14ac:dyDescent="0.25">
      <c r="A2372" s="5">
        <f t="shared" si="513"/>
        <v>2010</v>
      </c>
      <c r="B2372" s="6">
        <f t="shared" si="516"/>
        <v>40312</v>
      </c>
      <c r="C2372" s="7">
        <f>MAX(SUMIFS('Filing Data'!$V:$V,'Filing Data'!$D:$D,'Benchmark Value'!$B2372),C2371)</f>
        <v>5495109137.6753864</v>
      </c>
      <c r="D2372" s="7">
        <f>SUMIFS('Filing Data'!$Z:$Z,'Filing Data'!$D:$D,'Benchmark Value'!$B2372)</f>
        <v>0</v>
      </c>
      <c r="E2372" s="16">
        <f t="shared" si="517"/>
        <v>-72700942.449473366</v>
      </c>
      <c r="F2372" s="10">
        <f>SUM(D$11:D2371)</f>
        <v>-305393854.62901664</v>
      </c>
      <c r="G2372" s="10">
        <f t="shared" si="510"/>
        <v>365</v>
      </c>
      <c r="H2372" s="7">
        <f t="shared" si="518"/>
        <v>-199180.6642451325</v>
      </c>
      <c r="I2372" s="16">
        <f>SUMIFS('Filing Data'!$X:$X,'Filing Data'!$D:$D,'Benchmark Value'!$B2372)</f>
        <v>0</v>
      </c>
      <c r="J2372" s="16">
        <f t="shared" si="514"/>
        <v>163442973.94777015</v>
      </c>
      <c r="K2372" s="10">
        <f>SUM(I$11:I2371)</f>
        <v>496030691.23263443</v>
      </c>
      <c r="L2372" s="27">
        <f t="shared" si="511"/>
        <v>365</v>
      </c>
      <c r="M2372" s="7">
        <f t="shared" si="519"/>
        <v>447788.96971991821</v>
      </c>
      <c r="N2372" s="7">
        <f>IF(ISNA(VLOOKUP(B2372,'Distribution Data'!$G:$H,2,FALSE)),0,VLOOKUP(B2372,'Distribution Data'!$G:$H,2,FALSE))</f>
        <v>0</v>
      </c>
      <c r="O2372" s="16">
        <f>IF(ISNA(INDEX($C2371:$C$3618,MATCH(TRUE,INDEX($C2371:$C$3618&lt;&gt;$C2371,0),0))), O2371, INDEX($C2371:$C$3618,MATCH(TRUE,INDEX($C2371:$C$3618&lt;&gt;$C2371,0),0)))</f>
        <v>5795147068.2152042</v>
      </c>
      <c r="P2372" s="16">
        <f t="shared" si="523"/>
        <v>5495109137.6753864</v>
      </c>
      <c r="Q2372" s="27">
        <f t="shared" si="515"/>
        <v>248</v>
      </c>
      <c r="R2372" s="7">
        <f t="shared" si="520"/>
        <v>1209830.3650799105</v>
      </c>
      <c r="S2372" s="7">
        <f t="shared" si="512"/>
        <v>562860.73111485981</v>
      </c>
      <c r="T2372" s="5">
        <f>VLOOKUP($B2372,'Benchmark Data'!$A:$B,2,FALSE)</f>
        <v>14.65</v>
      </c>
      <c r="U2372" s="12">
        <f t="shared" si="521"/>
        <v>-3.4220044751149231E-2</v>
      </c>
      <c r="V2372" s="7">
        <f t="shared" si="522"/>
        <v>4643680817.6148205</v>
      </c>
    </row>
    <row r="2373" spans="1:22" x14ac:dyDescent="0.25">
      <c r="A2373" s="5">
        <f t="shared" si="513"/>
        <v>2010</v>
      </c>
      <c r="B2373" s="6">
        <f t="shared" si="516"/>
        <v>40313</v>
      </c>
      <c r="C2373" s="7">
        <f>MAX(SUMIFS('Filing Data'!$V:$V,'Filing Data'!$D:$D,'Benchmark Value'!$B2373),C2372)</f>
        <v>5495109137.6753864</v>
      </c>
      <c r="D2373" s="7">
        <f>SUMIFS('Filing Data'!$Z:$Z,'Filing Data'!$D:$D,'Benchmark Value'!$B2373)</f>
        <v>0</v>
      </c>
      <c r="E2373" s="16">
        <f t="shared" si="517"/>
        <v>-72700942.449473366</v>
      </c>
      <c r="F2373" s="10">
        <f>SUM(D$11:D2372)</f>
        <v>-305393854.62901664</v>
      </c>
      <c r="G2373" s="10">
        <f t="shared" si="510"/>
        <v>365</v>
      </c>
      <c r="H2373" s="7">
        <f t="shared" si="518"/>
        <v>-199180.6642451325</v>
      </c>
      <c r="I2373" s="16">
        <f>SUMIFS('Filing Data'!$X:$X,'Filing Data'!$D:$D,'Benchmark Value'!$B2373)</f>
        <v>0</v>
      </c>
      <c r="J2373" s="16">
        <f t="shared" si="514"/>
        <v>163442973.94777015</v>
      </c>
      <c r="K2373" s="10">
        <f>SUM(I$11:I2372)</f>
        <v>496030691.23263443</v>
      </c>
      <c r="L2373" s="27">
        <f t="shared" si="511"/>
        <v>365</v>
      </c>
      <c r="M2373" s="7">
        <f t="shared" si="519"/>
        <v>447788.96971991821</v>
      </c>
      <c r="N2373" s="7">
        <f>IF(ISNA(VLOOKUP(B2373,'Distribution Data'!$G:$H,2,FALSE)),0,VLOOKUP(B2373,'Distribution Data'!$G:$H,2,FALSE))</f>
        <v>0</v>
      </c>
      <c r="O2373" s="16">
        <f>IF(ISNA(INDEX($C2372:$C$3618,MATCH(TRUE,INDEX($C2372:$C$3618&lt;&gt;$C2372,0),0))), O2372, INDEX($C2372:$C$3618,MATCH(TRUE,INDEX($C2372:$C$3618&lt;&gt;$C2372,0),0)))</f>
        <v>5795147068.2152042</v>
      </c>
      <c r="P2373" s="16">
        <f t="shared" si="523"/>
        <v>5495109137.6753864</v>
      </c>
      <c r="Q2373" s="27">
        <f t="shared" si="515"/>
        <v>248</v>
      </c>
      <c r="R2373" s="7">
        <f t="shared" si="520"/>
        <v>1209830.3650799105</v>
      </c>
      <c r="S2373" s="7">
        <f t="shared" si="512"/>
        <v>562860.73111485981</v>
      </c>
      <c r="T2373" s="5">
        <f>VLOOKUP($B2373,'Benchmark Data'!$A:$B,2,FALSE)</f>
        <v>14.65</v>
      </c>
      <c r="U2373" s="12">
        <f t="shared" si="521"/>
        <v>0</v>
      </c>
      <c r="V2373" s="7">
        <f t="shared" si="522"/>
        <v>4644243678.3459349</v>
      </c>
    </row>
    <row r="2374" spans="1:22" x14ac:dyDescent="0.25">
      <c r="A2374" s="5">
        <f t="shared" si="513"/>
        <v>2010</v>
      </c>
      <c r="B2374" s="6">
        <f t="shared" si="516"/>
        <v>40314</v>
      </c>
      <c r="C2374" s="7">
        <f>MAX(SUMIFS('Filing Data'!$V:$V,'Filing Data'!$D:$D,'Benchmark Value'!$B2374),C2373)</f>
        <v>5495109137.6753864</v>
      </c>
      <c r="D2374" s="7">
        <f>SUMIFS('Filing Data'!$Z:$Z,'Filing Data'!$D:$D,'Benchmark Value'!$B2374)</f>
        <v>0</v>
      </c>
      <c r="E2374" s="16">
        <f t="shared" si="517"/>
        <v>-72700942.449473366</v>
      </c>
      <c r="F2374" s="10">
        <f>SUM(D$11:D2373)</f>
        <v>-305393854.62901664</v>
      </c>
      <c r="G2374" s="10">
        <f t="shared" si="510"/>
        <v>365</v>
      </c>
      <c r="H2374" s="7">
        <f t="shared" si="518"/>
        <v>-199180.6642451325</v>
      </c>
      <c r="I2374" s="16">
        <f>SUMIFS('Filing Data'!$X:$X,'Filing Data'!$D:$D,'Benchmark Value'!$B2374)</f>
        <v>0</v>
      </c>
      <c r="J2374" s="16">
        <f t="shared" si="514"/>
        <v>163442973.94777015</v>
      </c>
      <c r="K2374" s="10">
        <f>SUM(I$11:I2373)</f>
        <v>496030691.23263443</v>
      </c>
      <c r="L2374" s="27">
        <f t="shared" si="511"/>
        <v>365</v>
      </c>
      <c r="M2374" s="7">
        <f t="shared" si="519"/>
        <v>447788.96971991821</v>
      </c>
      <c r="N2374" s="7">
        <f>IF(ISNA(VLOOKUP(B2374,'Distribution Data'!$G:$H,2,FALSE)),0,VLOOKUP(B2374,'Distribution Data'!$G:$H,2,FALSE))</f>
        <v>0</v>
      </c>
      <c r="O2374" s="16">
        <f>IF(ISNA(INDEX($C2373:$C$3618,MATCH(TRUE,INDEX($C2373:$C$3618&lt;&gt;$C2373,0),0))), O2373, INDEX($C2373:$C$3618,MATCH(TRUE,INDEX($C2373:$C$3618&lt;&gt;$C2373,0),0)))</f>
        <v>5795147068.2152042</v>
      </c>
      <c r="P2374" s="16">
        <f t="shared" si="523"/>
        <v>5495109137.6753864</v>
      </c>
      <c r="Q2374" s="27">
        <f t="shared" si="515"/>
        <v>248</v>
      </c>
      <c r="R2374" s="7">
        <f t="shared" si="520"/>
        <v>1209830.3650799105</v>
      </c>
      <c r="S2374" s="7">
        <f t="shared" si="512"/>
        <v>562860.73111485981</v>
      </c>
      <c r="T2374" s="5">
        <f>VLOOKUP($B2374,'Benchmark Data'!$A:$B,2,FALSE)</f>
        <v>14.65</v>
      </c>
      <c r="U2374" s="12">
        <f t="shared" si="521"/>
        <v>0</v>
      </c>
      <c r="V2374" s="7">
        <f t="shared" si="522"/>
        <v>4644806539.0770493</v>
      </c>
    </row>
    <row r="2375" spans="1:22" x14ac:dyDescent="0.25">
      <c r="A2375" s="5">
        <f t="shared" si="513"/>
        <v>2010</v>
      </c>
      <c r="B2375" s="6">
        <f t="shared" si="516"/>
        <v>40315</v>
      </c>
      <c r="C2375" s="7">
        <f>MAX(SUMIFS('Filing Data'!$V:$V,'Filing Data'!$D:$D,'Benchmark Value'!$B2375),C2374)</f>
        <v>5495109137.6753864</v>
      </c>
      <c r="D2375" s="7">
        <f>SUMIFS('Filing Data'!$Z:$Z,'Filing Data'!$D:$D,'Benchmark Value'!$B2375)</f>
        <v>0</v>
      </c>
      <c r="E2375" s="16">
        <f t="shared" si="517"/>
        <v>-72700942.449473366</v>
      </c>
      <c r="F2375" s="10">
        <f>SUM(D$11:D2374)</f>
        <v>-305393854.62901664</v>
      </c>
      <c r="G2375" s="10">
        <f t="shared" si="510"/>
        <v>365</v>
      </c>
      <c r="H2375" s="7">
        <f t="shared" si="518"/>
        <v>-199180.6642451325</v>
      </c>
      <c r="I2375" s="16">
        <f>SUMIFS('Filing Data'!$X:$X,'Filing Data'!$D:$D,'Benchmark Value'!$B2375)</f>
        <v>0</v>
      </c>
      <c r="J2375" s="16">
        <f t="shared" si="514"/>
        <v>163442973.94777015</v>
      </c>
      <c r="K2375" s="10">
        <f>SUM(I$11:I2374)</f>
        <v>496030691.23263443</v>
      </c>
      <c r="L2375" s="27">
        <f t="shared" si="511"/>
        <v>365</v>
      </c>
      <c r="M2375" s="7">
        <f t="shared" si="519"/>
        <v>447788.96971991821</v>
      </c>
      <c r="N2375" s="7">
        <f>IF(ISNA(VLOOKUP(B2375,'Distribution Data'!$G:$H,2,FALSE)),0,VLOOKUP(B2375,'Distribution Data'!$G:$H,2,FALSE))</f>
        <v>0</v>
      </c>
      <c r="O2375" s="16">
        <f>IF(ISNA(INDEX($C2374:$C$3618,MATCH(TRUE,INDEX($C2374:$C$3618&lt;&gt;$C2374,0),0))), O2374, INDEX($C2374:$C$3618,MATCH(TRUE,INDEX($C2374:$C$3618&lt;&gt;$C2374,0),0)))</f>
        <v>5795147068.2152042</v>
      </c>
      <c r="P2375" s="16">
        <f t="shared" si="523"/>
        <v>5495109137.6753864</v>
      </c>
      <c r="Q2375" s="27">
        <f t="shared" si="515"/>
        <v>248</v>
      </c>
      <c r="R2375" s="7">
        <f t="shared" si="520"/>
        <v>1209830.3650799105</v>
      </c>
      <c r="S2375" s="7">
        <f t="shared" si="512"/>
        <v>562860.73111485981</v>
      </c>
      <c r="T2375" s="5">
        <f>VLOOKUP($B2375,'Benchmark Data'!$A:$B,2,FALSE)</f>
        <v>14.68</v>
      </c>
      <c r="U2375" s="12">
        <f t="shared" si="521"/>
        <v>2.0456877232931073E-3</v>
      </c>
      <c r="V2375" s="7">
        <f t="shared" si="522"/>
        <v>4654880949.0349417</v>
      </c>
    </row>
    <row r="2376" spans="1:22" x14ac:dyDescent="0.25">
      <c r="A2376" s="5">
        <f t="shared" si="513"/>
        <v>2010</v>
      </c>
      <c r="B2376" s="6">
        <f t="shared" si="516"/>
        <v>40316</v>
      </c>
      <c r="C2376" s="7">
        <f>MAX(SUMIFS('Filing Data'!$V:$V,'Filing Data'!$D:$D,'Benchmark Value'!$B2376),C2375)</f>
        <v>5495109137.6753864</v>
      </c>
      <c r="D2376" s="7">
        <f>SUMIFS('Filing Data'!$Z:$Z,'Filing Data'!$D:$D,'Benchmark Value'!$B2376)</f>
        <v>0</v>
      </c>
      <c r="E2376" s="16">
        <f t="shared" si="517"/>
        <v>-72700942.449473366</v>
      </c>
      <c r="F2376" s="10">
        <f>SUM(D$11:D2375)</f>
        <v>-305393854.62901664</v>
      </c>
      <c r="G2376" s="10">
        <f t="shared" si="510"/>
        <v>365</v>
      </c>
      <c r="H2376" s="7">
        <f t="shared" si="518"/>
        <v>-199180.6642451325</v>
      </c>
      <c r="I2376" s="16">
        <f>SUMIFS('Filing Data'!$X:$X,'Filing Data'!$D:$D,'Benchmark Value'!$B2376)</f>
        <v>0</v>
      </c>
      <c r="J2376" s="16">
        <f t="shared" si="514"/>
        <v>163442973.94777015</v>
      </c>
      <c r="K2376" s="10">
        <f>SUM(I$11:I2375)</f>
        <v>496030691.23263443</v>
      </c>
      <c r="L2376" s="27">
        <f t="shared" si="511"/>
        <v>365</v>
      </c>
      <c r="M2376" s="7">
        <f t="shared" si="519"/>
        <v>447788.96971991821</v>
      </c>
      <c r="N2376" s="7">
        <f>IF(ISNA(VLOOKUP(B2376,'Distribution Data'!$G:$H,2,FALSE)),0,VLOOKUP(B2376,'Distribution Data'!$G:$H,2,FALSE))</f>
        <v>0</v>
      </c>
      <c r="O2376" s="16">
        <f>IF(ISNA(INDEX($C2375:$C$3618,MATCH(TRUE,INDEX($C2375:$C$3618&lt;&gt;$C2375,0),0))), O2375, INDEX($C2375:$C$3618,MATCH(TRUE,INDEX($C2375:$C$3618&lt;&gt;$C2375,0),0)))</f>
        <v>5795147068.2152042</v>
      </c>
      <c r="P2376" s="16">
        <f t="shared" si="523"/>
        <v>5495109137.6753864</v>
      </c>
      <c r="Q2376" s="27">
        <f t="shared" si="515"/>
        <v>248</v>
      </c>
      <c r="R2376" s="7">
        <f t="shared" si="520"/>
        <v>1209830.3650799105</v>
      </c>
      <c r="S2376" s="7">
        <f t="shared" si="512"/>
        <v>562860.73111485981</v>
      </c>
      <c r="T2376" s="5">
        <f>VLOOKUP($B2376,'Benchmark Data'!$A:$B,2,FALSE)</f>
        <v>14.28</v>
      </c>
      <c r="U2376" s="12">
        <f t="shared" si="521"/>
        <v>-2.7626066274931266E-2</v>
      </c>
      <c r="V2376" s="7">
        <f t="shared" si="522"/>
        <v>4528607816.6043406</v>
      </c>
    </row>
    <row r="2377" spans="1:22" x14ac:dyDescent="0.25">
      <c r="A2377" s="5">
        <f t="shared" si="513"/>
        <v>2010</v>
      </c>
      <c r="B2377" s="6">
        <f t="shared" si="516"/>
        <v>40317</v>
      </c>
      <c r="C2377" s="7">
        <f>MAX(SUMIFS('Filing Data'!$V:$V,'Filing Data'!$D:$D,'Benchmark Value'!$B2377),C2376)</f>
        <v>5495109137.6753864</v>
      </c>
      <c r="D2377" s="7">
        <f>SUMIFS('Filing Data'!$Z:$Z,'Filing Data'!$D:$D,'Benchmark Value'!$B2377)</f>
        <v>0</v>
      </c>
      <c r="E2377" s="16">
        <f t="shared" si="517"/>
        <v>-72700942.449473366</v>
      </c>
      <c r="F2377" s="10">
        <f>SUM(D$11:D2376)</f>
        <v>-305393854.62901664</v>
      </c>
      <c r="G2377" s="10">
        <f t="shared" si="510"/>
        <v>365</v>
      </c>
      <c r="H2377" s="7">
        <f t="shared" si="518"/>
        <v>-199180.6642451325</v>
      </c>
      <c r="I2377" s="16">
        <f>SUMIFS('Filing Data'!$X:$X,'Filing Data'!$D:$D,'Benchmark Value'!$B2377)</f>
        <v>0</v>
      </c>
      <c r="J2377" s="16">
        <f t="shared" si="514"/>
        <v>163442973.94777015</v>
      </c>
      <c r="K2377" s="10">
        <f>SUM(I$11:I2376)</f>
        <v>496030691.23263443</v>
      </c>
      <c r="L2377" s="27">
        <f t="shared" si="511"/>
        <v>365</v>
      </c>
      <c r="M2377" s="7">
        <f t="shared" si="519"/>
        <v>447788.96971991821</v>
      </c>
      <c r="N2377" s="7">
        <f>IF(ISNA(VLOOKUP(B2377,'Distribution Data'!$G:$H,2,FALSE)),0,VLOOKUP(B2377,'Distribution Data'!$G:$H,2,FALSE))</f>
        <v>0</v>
      </c>
      <c r="O2377" s="16">
        <f>IF(ISNA(INDEX($C2376:$C$3618,MATCH(TRUE,INDEX($C2376:$C$3618&lt;&gt;$C2376,0),0))), O2376, INDEX($C2376:$C$3618,MATCH(TRUE,INDEX($C2376:$C$3618&lt;&gt;$C2376,0),0)))</f>
        <v>5795147068.2152042</v>
      </c>
      <c r="P2377" s="16">
        <f t="shared" si="523"/>
        <v>5495109137.6753864</v>
      </c>
      <c r="Q2377" s="27">
        <f t="shared" si="515"/>
        <v>248</v>
      </c>
      <c r="R2377" s="7">
        <f t="shared" si="520"/>
        <v>1209830.3650799105</v>
      </c>
      <c r="S2377" s="7">
        <f t="shared" si="512"/>
        <v>562860.73111485981</v>
      </c>
      <c r="T2377" s="5">
        <f>VLOOKUP($B2377,'Benchmark Data'!$A:$B,2,FALSE)</f>
        <v>14.14</v>
      </c>
      <c r="U2377" s="12">
        <f t="shared" si="521"/>
        <v>-9.8522964430115944E-3</v>
      </c>
      <c r="V2377" s="7">
        <f t="shared" si="522"/>
        <v>4484772561.486393</v>
      </c>
    </row>
    <row r="2378" spans="1:22" x14ac:dyDescent="0.25">
      <c r="A2378" s="5">
        <f t="shared" si="513"/>
        <v>2010</v>
      </c>
      <c r="B2378" s="6">
        <f t="shared" si="516"/>
        <v>40318</v>
      </c>
      <c r="C2378" s="7">
        <f>MAX(SUMIFS('Filing Data'!$V:$V,'Filing Data'!$D:$D,'Benchmark Value'!$B2378),C2377)</f>
        <v>5495109137.6753864</v>
      </c>
      <c r="D2378" s="7">
        <f>SUMIFS('Filing Data'!$Z:$Z,'Filing Data'!$D:$D,'Benchmark Value'!$B2378)</f>
        <v>0</v>
      </c>
      <c r="E2378" s="16">
        <f t="shared" si="517"/>
        <v>-72700942.449473366</v>
      </c>
      <c r="F2378" s="10">
        <f>SUM(D$11:D2377)</f>
        <v>-305393854.62901664</v>
      </c>
      <c r="G2378" s="10">
        <f t="shared" si="510"/>
        <v>365</v>
      </c>
      <c r="H2378" s="7">
        <f t="shared" si="518"/>
        <v>-199180.6642451325</v>
      </c>
      <c r="I2378" s="16">
        <f>SUMIFS('Filing Data'!$X:$X,'Filing Data'!$D:$D,'Benchmark Value'!$B2378)</f>
        <v>0</v>
      </c>
      <c r="J2378" s="16">
        <f t="shared" si="514"/>
        <v>163442973.94777015</v>
      </c>
      <c r="K2378" s="10">
        <f>SUM(I$11:I2377)</f>
        <v>496030691.23263443</v>
      </c>
      <c r="L2378" s="27">
        <f t="shared" si="511"/>
        <v>365</v>
      </c>
      <c r="M2378" s="7">
        <f t="shared" si="519"/>
        <v>447788.96971991821</v>
      </c>
      <c r="N2378" s="7">
        <f>IF(ISNA(VLOOKUP(B2378,'Distribution Data'!$G:$H,2,FALSE)),0,VLOOKUP(B2378,'Distribution Data'!$G:$H,2,FALSE))</f>
        <v>0</v>
      </c>
      <c r="O2378" s="16">
        <f>IF(ISNA(INDEX($C2377:$C$3618,MATCH(TRUE,INDEX($C2377:$C$3618&lt;&gt;$C2377,0),0))), O2377, INDEX($C2377:$C$3618,MATCH(TRUE,INDEX($C2377:$C$3618&lt;&gt;$C2377,0),0)))</f>
        <v>5795147068.2152042</v>
      </c>
      <c r="P2378" s="16">
        <f t="shared" si="523"/>
        <v>5495109137.6753864</v>
      </c>
      <c r="Q2378" s="27">
        <f t="shared" si="515"/>
        <v>248</v>
      </c>
      <c r="R2378" s="7">
        <f t="shared" si="520"/>
        <v>1209830.3650799105</v>
      </c>
      <c r="S2378" s="7">
        <f t="shared" si="512"/>
        <v>562860.73111485981</v>
      </c>
      <c r="T2378" s="5">
        <f>VLOOKUP($B2378,'Benchmark Data'!$A:$B,2,FALSE)</f>
        <v>13.44</v>
      </c>
      <c r="U2378" s="12">
        <f t="shared" si="521"/>
        <v>-5.0772325373423258E-2</v>
      </c>
      <c r="V2378" s="7">
        <f t="shared" si="522"/>
        <v>4263316978.5795674</v>
      </c>
    </row>
    <row r="2379" spans="1:22" x14ac:dyDescent="0.25">
      <c r="A2379" s="5">
        <f t="shared" si="513"/>
        <v>2010</v>
      </c>
      <c r="B2379" s="6">
        <f t="shared" si="516"/>
        <v>40319</v>
      </c>
      <c r="C2379" s="7">
        <f>MAX(SUMIFS('Filing Data'!$V:$V,'Filing Data'!$D:$D,'Benchmark Value'!$B2379),C2378)</f>
        <v>5495109137.6753864</v>
      </c>
      <c r="D2379" s="7">
        <f>SUMIFS('Filing Data'!$Z:$Z,'Filing Data'!$D:$D,'Benchmark Value'!$B2379)</f>
        <v>0</v>
      </c>
      <c r="E2379" s="16">
        <f t="shared" si="517"/>
        <v>-72700942.449473366</v>
      </c>
      <c r="F2379" s="10">
        <f>SUM(D$11:D2378)</f>
        <v>-305393854.62901664</v>
      </c>
      <c r="G2379" s="10">
        <f t="shared" ref="G2379:G2442" si="524">COUNTIFS(F$11:F$3618,F2379,A$11:A$3618,YEAR(B2379))</f>
        <v>365</v>
      </c>
      <c r="H2379" s="7">
        <f t="shared" si="518"/>
        <v>-199180.6642451325</v>
      </c>
      <c r="I2379" s="16">
        <f>SUMIFS('Filing Data'!$X:$X,'Filing Data'!$D:$D,'Benchmark Value'!$B2379)</f>
        <v>0</v>
      </c>
      <c r="J2379" s="16">
        <f t="shared" si="514"/>
        <v>163442973.94777015</v>
      </c>
      <c r="K2379" s="10">
        <f>SUM(I$11:I2378)</f>
        <v>496030691.23263443</v>
      </c>
      <c r="L2379" s="27">
        <f t="shared" ref="L2379:L2442" si="525">COUNTIFS(K$11:K$3618,K2379,A$11:A$3618,YEAR(B2379))</f>
        <v>365</v>
      </c>
      <c r="M2379" s="7">
        <f t="shared" si="519"/>
        <v>447788.96971991821</v>
      </c>
      <c r="N2379" s="7">
        <f>IF(ISNA(VLOOKUP(B2379,'Distribution Data'!$G:$H,2,FALSE)),0,VLOOKUP(B2379,'Distribution Data'!$G:$H,2,FALSE))</f>
        <v>0</v>
      </c>
      <c r="O2379" s="16">
        <f>IF(ISNA(INDEX($C2378:$C$3618,MATCH(TRUE,INDEX($C2378:$C$3618&lt;&gt;$C2378,0),0))), O2378, INDEX($C2378:$C$3618,MATCH(TRUE,INDEX($C2378:$C$3618&lt;&gt;$C2378,0),0)))</f>
        <v>5795147068.2152042</v>
      </c>
      <c r="P2379" s="16">
        <f t="shared" si="523"/>
        <v>5495109137.6753864</v>
      </c>
      <c r="Q2379" s="27">
        <f t="shared" si="515"/>
        <v>248</v>
      </c>
      <c r="R2379" s="7">
        <f t="shared" si="520"/>
        <v>1209830.3650799105</v>
      </c>
      <c r="S2379" s="7">
        <f t="shared" ref="S2379:S2442" si="526">IF(AND($E$3&lt;&gt;"Y",$E$4&lt;&gt;"Y"),R2379-N2379+H2379, IF(AND($E$3="Y",$E$4="Y"), R2379-N2379-M2379, IF($E$4="Y", R2379-N2379-M2379+H2379, IF($E$3="Y", R2379-N2379, R2379-N2379))))</f>
        <v>562860.73111485981</v>
      </c>
      <c r="T2379" s="5">
        <f>VLOOKUP($B2379,'Benchmark Data'!$A:$B,2,FALSE)</f>
        <v>13.92</v>
      </c>
      <c r="U2379" s="12">
        <f t="shared" si="521"/>
        <v>3.5091319811270193E-2</v>
      </c>
      <c r="V2379" s="7">
        <f t="shared" si="522"/>
        <v>4416141159.9742384</v>
      </c>
    </row>
    <row r="2380" spans="1:22" x14ac:dyDescent="0.25">
      <c r="A2380" s="5">
        <f t="shared" ref="A2380:A2443" si="527">YEAR(B2380)</f>
        <v>2010</v>
      </c>
      <c r="B2380" s="6">
        <f t="shared" si="516"/>
        <v>40320</v>
      </c>
      <c r="C2380" s="7">
        <f>MAX(SUMIFS('Filing Data'!$V:$V,'Filing Data'!$D:$D,'Benchmark Value'!$B2380),C2379)</f>
        <v>5495109137.6753864</v>
      </c>
      <c r="D2380" s="7">
        <f>SUMIFS('Filing Data'!$Z:$Z,'Filing Data'!$D:$D,'Benchmark Value'!$B2380)</f>
        <v>0</v>
      </c>
      <c r="E2380" s="16">
        <f t="shared" si="517"/>
        <v>-72700942.449473366</v>
      </c>
      <c r="F2380" s="10">
        <f>SUM(D$11:D2379)</f>
        <v>-305393854.62901664</v>
      </c>
      <c r="G2380" s="10">
        <f t="shared" si="524"/>
        <v>365</v>
      </c>
      <c r="H2380" s="7">
        <f t="shared" si="518"/>
        <v>-199180.6642451325</v>
      </c>
      <c r="I2380" s="16">
        <f>SUMIFS('Filing Data'!$X:$X,'Filing Data'!$D:$D,'Benchmark Value'!$B2380)</f>
        <v>0</v>
      </c>
      <c r="J2380" s="16">
        <f t="shared" ref="J2380:J2443" si="528">IF(I2380&lt;&gt;0,J2379,IF(ISNA(INDEX($I2380:$I2744,MATCH(TRUE,INDEX($I2380:$I2744&lt;&gt;$I2380,0),0))),0,INDEX($I2380:$I2744,MATCH(TRUE,INDEX($I2380:$I2744&lt;&gt;$I2380,0),0))))</f>
        <v>163442973.94777015</v>
      </c>
      <c r="K2380" s="10">
        <f>SUM(I$11:I2379)</f>
        <v>496030691.23263443</v>
      </c>
      <c r="L2380" s="27">
        <f t="shared" si="525"/>
        <v>365</v>
      </c>
      <c r="M2380" s="7">
        <f t="shared" si="519"/>
        <v>447788.96971991821</v>
      </c>
      <c r="N2380" s="7">
        <f>IF(ISNA(VLOOKUP(B2380,'Distribution Data'!$G:$H,2,FALSE)),0,VLOOKUP(B2380,'Distribution Data'!$G:$H,2,FALSE))</f>
        <v>0</v>
      </c>
      <c r="O2380" s="16">
        <f>IF(ISNA(INDEX($C2379:$C$3618,MATCH(TRUE,INDEX($C2379:$C$3618&lt;&gt;$C2379,0),0))), O2379, INDEX($C2379:$C$3618,MATCH(TRUE,INDEX($C2379:$C$3618&lt;&gt;$C2379,0),0)))</f>
        <v>5795147068.2152042</v>
      </c>
      <c r="P2380" s="16">
        <f t="shared" si="523"/>
        <v>5495109137.6753864</v>
      </c>
      <c r="Q2380" s="27">
        <f t="shared" ref="Q2380:Q2443" si="529">MATCH($O2380,$C$11:$C$3618,0)-MATCH($C2379,$C$11:$C$3618,0)</f>
        <v>248</v>
      </c>
      <c r="R2380" s="7">
        <f t="shared" si="520"/>
        <v>1209830.3650799105</v>
      </c>
      <c r="S2380" s="7">
        <f t="shared" si="526"/>
        <v>562860.73111485981</v>
      </c>
      <c r="T2380" s="5">
        <f>VLOOKUP($B2380,'Benchmark Data'!$A:$B,2,FALSE)</f>
        <v>13.92</v>
      </c>
      <c r="U2380" s="12">
        <f t="shared" si="521"/>
        <v>0</v>
      </c>
      <c r="V2380" s="7">
        <f t="shared" si="522"/>
        <v>4416704020.7053528</v>
      </c>
    </row>
    <row r="2381" spans="1:22" x14ac:dyDescent="0.25">
      <c r="A2381" s="5">
        <f t="shared" si="527"/>
        <v>2010</v>
      </c>
      <c r="B2381" s="6">
        <f t="shared" ref="B2381:B2444" si="530">B2380+1</f>
        <v>40321</v>
      </c>
      <c r="C2381" s="7">
        <f>MAX(SUMIFS('Filing Data'!$V:$V,'Filing Data'!$D:$D,'Benchmark Value'!$B2381),C2380)</f>
        <v>5495109137.6753864</v>
      </c>
      <c r="D2381" s="7">
        <f>SUMIFS('Filing Data'!$Z:$Z,'Filing Data'!$D:$D,'Benchmark Value'!$B2381)</f>
        <v>0</v>
      </c>
      <c r="E2381" s="16">
        <f t="shared" ref="E2381:E2444" si="531">IF(D2381&lt;&gt;0,E2380,IF(ISNA(INDEX($D2381:$D2745,MATCH(TRUE,INDEX($D2381:$D2745&lt;&gt;$D2381,0),0))),0,INDEX($D2381:$D2745,MATCH(TRUE,INDEX($D2381:$D2745&lt;&gt;$D2381,0),0))))</f>
        <v>-72700942.449473366</v>
      </c>
      <c r="F2381" s="10">
        <f>SUM(D$11:D2380)</f>
        <v>-305393854.62901664</v>
      </c>
      <c r="G2381" s="10">
        <f t="shared" si="524"/>
        <v>365</v>
      </c>
      <c r="H2381" s="7">
        <f t="shared" ref="H2381:H2444" si="532">E2381/G2381</f>
        <v>-199180.6642451325</v>
      </c>
      <c r="I2381" s="16">
        <f>SUMIFS('Filing Data'!$X:$X,'Filing Data'!$D:$D,'Benchmark Value'!$B2381)</f>
        <v>0</v>
      </c>
      <c r="J2381" s="16">
        <f t="shared" si="528"/>
        <v>163442973.94777015</v>
      </c>
      <c r="K2381" s="10">
        <f>SUM(I$11:I2380)</f>
        <v>496030691.23263443</v>
      </c>
      <c r="L2381" s="27">
        <f t="shared" si="525"/>
        <v>365</v>
      </c>
      <c r="M2381" s="7">
        <f t="shared" ref="M2381:M2444" si="533">J2381/L2381</f>
        <v>447788.96971991821</v>
      </c>
      <c r="N2381" s="7">
        <f>IF(ISNA(VLOOKUP(B2381,'Distribution Data'!$G:$H,2,FALSE)),0,VLOOKUP(B2381,'Distribution Data'!$G:$H,2,FALSE))</f>
        <v>0</v>
      </c>
      <c r="O2381" s="16">
        <f>IF(ISNA(INDEX($C2380:$C$3618,MATCH(TRUE,INDEX($C2380:$C$3618&lt;&gt;$C2380,0),0))), O2380, INDEX($C2380:$C$3618,MATCH(TRUE,INDEX($C2380:$C$3618&lt;&gt;$C2380,0),0)))</f>
        <v>5795147068.2152042</v>
      </c>
      <c r="P2381" s="16">
        <f t="shared" si="523"/>
        <v>5495109137.6753864</v>
      </c>
      <c r="Q2381" s="27">
        <f t="shared" si="529"/>
        <v>248</v>
      </c>
      <c r="R2381" s="7">
        <f t="shared" ref="R2381:R2444" si="534">IF(Q2381=0, 0, (O2381-P2381)/Q2381)</f>
        <v>1209830.3650799105</v>
      </c>
      <c r="S2381" s="7">
        <f t="shared" si="526"/>
        <v>562860.73111485981</v>
      </c>
      <c r="T2381" s="5">
        <f>VLOOKUP($B2381,'Benchmark Data'!$A:$B,2,FALSE)</f>
        <v>13.92</v>
      </c>
      <c r="U2381" s="12">
        <f t="shared" ref="U2381:U2444" si="535">LN(T2381/T2380)</f>
        <v>0</v>
      </c>
      <c r="V2381" s="7">
        <f t="shared" ref="V2381:V2444" si="536">V2380*EXP($U2381)+$S2381</f>
        <v>4417266881.4364672</v>
      </c>
    </row>
    <row r="2382" spans="1:22" x14ac:dyDescent="0.25">
      <c r="A2382" s="5">
        <f t="shared" si="527"/>
        <v>2010</v>
      </c>
      <c r="B2382" s="6">
        <f t="shared" si="530"/>
        <v>40322</v>
      </c>
      <c r="C2382" s="7">
        <f>MAX(SUMIFS('Filing Data'!$V:$V,'Filing Data'!$D:$D,'Benchmark Value'!$B2382),C2381)</f>
        <v>5495109137.6753864</v>
      </c>
      <c r="D2382" s="7">
        <f>SUMIFS('Filing Data'!$Z:$Z,'Filing Data'!$D:$D,'Benchmark Value'!$B2382)</f>
        <v>0</v>
      </c>
      <c r="E2382" s="16">
        <f t="shared" si="531"/>
        <v>-72700942.449473366</v>
      </c>
      <c r="F2382" s="10">
        <f>SUM(D$11:D2381)</f>
        <v>-305393854.62901664</v>
      </c>
      <c r="G2382" s="10">
        <f t="shared" si="524"/>
        <v>365</v>
      </c>
      <c r="H2382" s="7">
        <f t="shared" si="532"/>
        <v>-199180.6642451325</v>
      </c>
      <c r="I2382" s="16">
        <f>SUMIFS('Filing Data'!$X:$X,'Filing Data'!$D:$D,'Benchmark Value'!$B2382)</f>
        <v>0</v>
      </c>
      <c r="J2382" s="16">
        <f t="shared" si="528"/>
        <v>163442973.94777015</v>
      </c>
      <c r="K2382" s="10">
        <f>SUM(I$11:I2381)</f>
        <v>496030691.23263443</v>
      </c>
      <c r="L2382" s="27">
        <f t="shared" si="525"/>
        <v>365</v>
      </c>
      <c r="M2382" s="7">
        <f t="shared" si="533"/>
        <v>447788.96971991821</v>
      </c>
      <c r="N2382" s="7">
        <f>IF(ISNA(VLOOKUP(B2382,'Distribution Data'!$G:$H,2,FALSE)),0,VLOOKUP(B2382,'Distribution Data'!$G:$H,2,FALSE))</f>
        <v>0</v>
      </c>
      <c r="O2382" s="16">
        <f>IF(ISNA(INDEX($C2381:$C$3618,MATCH(TRUE,INDEX($C2381:$C$3618&lt;&gt;$C2381,0),0))), O2381, INDEX($C2381:$C$3618,MATCH(TRUE,INDEX($C2381:$C$3618&lt;&gt;$C2381,0),0)))</f>
        <v>5795147068.2152042</v>
      </c>
      <c r="P2382" s="16">
        <f t="shared" si="523"/>
        <v>5495109137.6753864</v>
      </c>
      <c r="Q2382" s="27">
        <f t="shared" si="529"/>
        <v>248</v>
      </c>
      <c r="R2382" s="7">
        <f t="shared" si="534"/>
        <v>1209830.3650799105</v>
      </c>
      <c r="S2382" s="7">
        <f t="shared" si="526"/>
        <v>562860.73111485981</v>
      </c>
      <c r="T2382" s="5">
        <f>VLOOKUP($B2382,'Benchmark Data'!$A:$B,2,FALSE)</f>
        <v>13.59</v>
      </c>
      <c r="U2382" s="12">
        <f t="shared" si="535"/>
        <v>-2.3992426743221194E-2</v>
      </c>
      <c r="V2382" s="7">
        <f t="shared" si="536"/>
        <v>4313110053.1680107</v>
      </c>
    </row>
    <row r="2383" spans="1:22" x14ac:dyDescent="0.25">
      <c r="A2383" s="5">
        <f t="shared" si="527"/>
        <v>2010</v>
      </c>
      <c r="B2383" s="6">
        <f t="shared" si="530"/>
        <v>40323</v>
      </c>
      <c r="C2383" s="7">
        <f>MAX(SUMIFS('Filing Data'!$V:$V,'Filing Data'!$D:$D,'Benchmark Value'!$B2383),C2382)</f>
        <v>5495109137.6753864</v>
      </c>
      <c r="D2383" s="7">
        <f>SUMIFS('Filing Data'!$Z:$Z,'Filing Data'!$D:$D,'Benchmark Value'!$B2383)</f>
        <v>0</v>
      </c>
      <c r="E2383" s="16">
        <f t="shared" si="531"/>
        <v>-72700942.449473366</v>
      </c>
      <c r="F2383" s="10">
        <f>SUM(D$11:D2382)</f>
        <v>-305393854.62901664</v>
      </c>
      <c r="G2383" s="10">
        <f t="shared" si="524"/>
        <v>365</v>
      </c>
      <c r="H2383" s="7">
        <f t="shared" si="532"/>
        <v>-199180.6642451325</v>
      </c>
      <c r="I2383" s="16">
        <f>SUMIFS('Filing Data'!$X:$X,'Filing Data'!$D:$D,'Benchmark Value'!$B2383)</f>
        <v>0</v>
      </c>
      <c r="J2383" s="16">
        <f t="shared" si="528"/>
        <v>163442973.94777015</v>
      </c>
      <c r="K2383" s="10">
        <f>SUM(I$11:I2382)</f>
        <v>496030691.23263443</v>
      </c>
      <c r="L2383" s="27">
        <f t="shared" si="525"/>
        <v>365</v>
      </c>
      <c r="M2383" s="7">
        <f t="shared" si="533"/>
        <v>447788.96971991821</v>
      </c>
      <c r="N2383" s="7">
        <f>IF(ISNA(VLOOKUP(B2383,'Distribution Data'!$G:$H,2,FALSE)),0,VLOOKUP(B2383,'Distribution Data'!$G:$H,2,FALSE))</f>
        <v>0</v>
      </c>
      <c r="O2383" s="16">
        <f>IF(ISNA(INDEX($C2382:$C$3618,MATCH(TRUE,INDEX($C2382:$C$3618&lt;&gt;$C2382,0),0))), O2382, INDEX($C2382:$C$3618,MATCH(TRUE,INDEX($C2382:$C$3618&lt;&gt;$C2382,0),0)))</f>
        <v>5795147068.2152042</v>
      </c>
      <c r="P2383" s="16">
        <f t="shared" si="523"/>
        <v>5495109137.6753864</v>
      </c>
      <c r="Q2383" s="27">
        <f t="shared" si="529"/>
        <v>248</v>
      </c>
      <c r="R2383" s="7">
        <f t="shared" si="534"/>
        <v>1209830.3650799105</v>
      </c>
      <c r="S2383" s="7">
        <f t="shared" si="526"/>
        <v>562860.73111485981</v>
      </c>
      <c r="T2383" s="5">
        <f>VLOOKUP($B2383,'Benchmark Data'!$A:$B,2,FALSE)</f>
        <v>13.7</v>
      </c>
      <c r="U2383" s="12">
        <f t="shared" si="535"/>
        <v>8.0616046710267827E-3</v>
      </c>
      <c r="V2383" s="7">
        <f t="shared" si="536"/>
        <v>4348584032.7989397</v>
      </c>
    </row>
    <row r="2384" spans="1:22" x14ac:dyDescent="0.25">
      <c r="A2384" s="5">
        <f t="shared" si="527"/>
        <v>2010</v>
      </c>
      <c r="B2384" s="6">
        <f t="shared" si="530"/>
        <v>40324</v>
      </c>
      <c r="C2384" s="7">
        <f>MAX(SUMIFS('Filing Data'!$V:$V,'Filing Data'!$D:$D,'Benchmark Value'!$B2384),C2383)</f>
        <v>5495109137.6753864</v>
      </c>
      <c r="D2384" s="7">
        <f>SUMIFS('Filing Data'!$Z:$Z,'Filing Data'!$D:$D,'Benchmark Value'!$B2384)</f>
        <v>0</v>
      </c>
      <c r="E2384" s="16">
        <f t="shared" si="531"/>
        <v>-72700942.449473366</v>
      </c>
      <c r="F2384" s="10">
        <f>SUM(D$11:D2383)</f>
        <v>-305393854.62901664</v>
      </c>
      <c r="G2384" s="10">
        <f t="shared" si="524"/>
        <v>365</v>
      </c>
      <c r="H2384" s="7">
        <f t="shared" si="532"/>
        <v>-199180.6642451325</v>
      </c>
      <c r="I2384" s="16">
        <f>SUMIFS('Filing Data'!$X:$X,'Filing Data'!$D:$D,'Benchmark Value'!$B2384)</f>
        <v>0</v>
      </c>
      <c r="J2384" s="16">
        <f t="shared" si="528"/>
        <v>163442973.94777015</v>
      </c>
      <c r="K2384" s="10">
        <f>SUM(I$11:I2383)</f>
        <v>496030691.23263443</v>
      </c>
      <c r="L2384" s="27">
        <f t="shared" si="525"/>
        <v>365</v>
      </c>
      <c r="M2384" s="7">
        <f t="shared" si="533"/>
        <v>447788.96971991821</v>
      </c>
      <c r="N2384" s="7">
        <f>IF(ISNA(VLOOKUP(B2384,'Distribution Data'!$G:$H,2,FALSE)),0,VLOOKUP(B2384,'Distribution Data'!$G:$H,2,FALSE))</f>
        <v>0</v>
      </c>
      <c r="O2384" s="16">
        <f>IF(ISNA(INDEX($C2383:$C$3618,MATCH(TRUE,INDEX($C2383:$C$3618&lt;&gt;$C2383,0),0))), O2383, INDEX($C2383:$C$3618,MATCH(TRUE,INDEX($C2383:$C$3618&lt;&gt;$C2383,0),0)))</f>
        <v>5795147068.2152042</v>
      </c>
      <c r="P2384" s="16">
        <f t="shared" si="523"/>
        <v>5495109137.6753864</v>
      </c>
      <c r="Q2384" s="27">
        <f t="shared" si="529"/>
        <v>248</v>
      </c>
      <c r="R2384" s="7">
        <f t="shared" si="534"/>
        <v>1209830.3650799105</v>
      </c>
      <c r="S2384" s="7">
        <f t="shared" si="526"/>
        <v>562860.73111485981</v>
      </c>
      <c r="T2384" s="5">
        <f>VLOOKUP($B2384,'Benchmark Data'!$A:$B,2,FALSE)</f>
        <v>13.67</v>
      </c>
      <c r="U2384" s="12">
        <f t="shared" si="535"/>
        <v>-2.1921820982210472E-3</v>
      </c>
      <c r="V2384" s="7">
        <f t="shared" si="536"/>
        <v>4339624446.7429028</v>
      </c>
    </row>
    <row r="2385" spans="1:22" x14ac:dyDescent="0.25">
      <c r="A2385" s="5">
        <f t="shared" si="527"/>
        <v>2010</v>
      </c>
      <c r="B2385" s="6">
        <f t="shared" si="530"/>
        <v>40325</v>
      </c>
      <c r="C2385" s="7">
        <f>MAX(SUMIFS('Filing Data'!$V:$V,'Filing Data'!$D:$D,'Benchmark Value'!$B2385),C2384)</f>
        <v>5495109137.6753864</v>
      </c>
      <c r="D2385" s="7">
        <f>SUMIFS('Filing Data'!$Z:$Z,'Filing Data'!$D:$D,'Benchmark Value'!$B2385)</f>
        <v>0</v>
      </c>
      <c r="E2385" s="16">
        <f t="shared" si="531"/>
        <v>-72700942.449473366</v>
      </c>
      <c r="F2385" s="10">
        <f>SUM(D$11:D2384)</f>
        <v>-305393854.62901664</v>
      </c>
      <c r="G2385" s="10">
        <f t="shared" si="524"/>
        <v>365</v>
      </c>
      <c r="H2385" s="7">
        <f t="shared" si="532"/>
        <v>-199180.6642451325</v>
      </c>
      <c r="I2385" s="16">
        <f>SUMIFS('Filing Data'!$X:$X,'Filing Data'!$D:$D,'Benchmark Value'!$B2385)</f>
        <v>0</v>
      </c>
      <c r="J2385" s="16">
        <f t="shared" si="528"/>
        <v>163442973.94777015</v>
      </c>
      <c r="K2385" s="10">
        <f>SUM(I$11:I2384)</f>
        <v>496030691.23263443</v>
      </c>
      <c r="L2385" s="27">
        <f t="shared" si="525"/>
        <v>365</v>
      </c>
      <c r="M2385" s="7">
        <f t="shared" si="533"/>
        <v>447788.96971991821</v>
      </c>
      <c r="N2385" s="7">
        <f>IF(ISNA(VLOOKUP(B2385,'Distribution Data'!$G:$H,2,FALSE)),0,VLOOKUP(B2385,'Distribution Data'!$G:$H,2,FALSE))</f>
        <v>0</v>
      </c>
      <c r="O2385" s="16">
        <f>IF(ISNA(INDEX($C2384:$C$3618,MATCH(TRUE,INDEX($C2384:$C$3618&lt;&gt;$C2384,0),0))), O2384, INDEX($C2384:$C$3618,MATCH(TRUE,INDEX($C2384:$C$3618&lt;&gt;$C2384,0),0)))</f>
        <v>5795147068.2152042</v>
      </c>
      <c r="P2385" s="16">
        <f t="shared" si="523"/>
        <v>5495109137.6753864</v>
      </c>
      <c r="Q2385" s="27">
        <f t="shared" si="529"/>
        <v>248</v>
      </c>
      <c r="R2385" s="7">
        <f t="shared" si="534"/>
        <v>1209830.3650799105</v>
      </c>
      <c r="S2385" s="7">
        <f t="shared" si="526"/>
        <v>562860.73111485981</v>
      </c>
      <c r="T2385" s="5">
        <f>VLOOKUP($B2385,'Benchmark Data'!$A:$B,2,FALSE)</f>
        <v>14.43</v>
      </c>
      <c r="U2385" s="12">
        <f t="shared" si="535"/>
        <v>5.4105722049921319E-2</v>
      </c>
      <c r="V2385" s="7">
        <f t="shared" si="536"/>
        <v>4581453918.9973974</v>
      </c>
    </row>
    <row r="2386" spans="1:22" x14ac:dyDescent="0.25">
      <c r="A2386" s="5">
        <f t="shared" si="527"/>
        <v>2010</v>
      </c>
      <c r="B2386" s="6">
        <f t="shared" si="530"/>
        <v>40326</v>
      </c>
      <c r="C2386" s="7">
        <f>MAX(SUMIFS('Filing Data'!$V:$V,'Filing Data'!$D:$D,'Benchmark Value'!$B2386),C2385)</f>
        <v>5495109137.6753864</v>
      </c>
      <c r="D2386" s="7">
        <f>SUMIFS('Filing Data'!$Z:$Z,'Filing Data'!$D:$D,'Benchmark Value'!$B2386)</f>
        <v>0</v>
      </c>
      <c r="E2386" s="16">
        <f t="shared" si="531"/>
        <v>-72700942.449473366</v>
      </c>
      <c r="F2386" s="10">
        <f>SUM(D$11:D2385)</f>
        <v>-305393854.62901664</v>
      </c>
      <c r="G2386" s="10">
        <f t="shared" si="524"/>
        <v>365</v>
      </c>
      <c r="H2386" s="7">
        <f t="shared" si="532"/>
        <v>-199180.6642451325</v>
      </c>
      <c r="I2386" s="16">
        <f>SUMIFS('Filing Data'!$X:$X,'Filing Data'!$D:$D,'Benchmark Value'!$B2386)</f>
        <v>0</v>
      </c>
      <c r="J2386" s="16">
        <f t="shared" si="528"/>
        <v>163442973.94777015</v>
      </c>
      <c r="K2386" s="10">
        <f>SUM(I$11:I2385)</f>
        <v>496030691.23263443</v>
      </c>
      <c r="L2386" s="27">
        <f t="shared" si="525"/>
        <v>365</v>
      </c>
      <c r="M2386" s="7">
        <f t="shared" si="533"/>
        <v>447788.96971991821</v>
      </c>
      <c r="N2386" s="7">
        <f>IF(ISNA(VLOOKUP(B2386,'Distribution Data'!$G:$H,2,FALSE)),0,VLOOKUP(B2386,'Distribution Data'!$G:$H,2,FALSE))</f>
        <v>0</v>
      </c>
      <c r="O2386" s="16">
        <f>IF(ISNA(INDEX($C2385:$C$3618,MATCH(TRUE,INDEX($C2385:$C$3618&lt;&gt;$C2385,0),0))), O2385, INDEX($C2385:$C$3618,MATCH(TRUE,INDEX($C2385:$C$3618&lt;&gt;$C2385,0),0)))</f>
        <v>5795147068.2152042</v>
      </c>
      <c r="P2386" s="16">
        <f t="shared" si="523"/>
        <v>5495109137.6753864</v>
      </c>
      <c r="Q2386" s="27">
        <f t="shared" si="529"/>
        <v>248</v>
      </c>
      <c r="R2386" s="7">
        <f t="shared" si="534"/>
        <v>1209830.3650799105</v>
      </c>
      <c r="S2386" s="7">
        <f t="shared" si="526"/>
        <v>562860.73111485981</v>
      </c>
      <c r="T2386" s="5">
        <f>VLOOKUP($B2386,'Benchmark Data'!$A:$B,2,FALSE)</f>
        <v>14.22</v>
      </c>
      <c r="U2386" s="12">
        <f t="shared" si="535"/>
        <v>-1.4659948410684629E-2</v>
      </c>
      <c r="V2386" s="7">
        <f t="shared" si="536"/>
        <v>4515342814.1713772</v>
      </c>
    </row>
    <row r="2387" spans="1:22" x14ac:dyDescent="0.25">
      <c r="A2387" s="5">
        <f t="shared" si="527"/>
        <v>2010</v>
      </c>
      <c r="B2387" s="6">
        <f t="shared" si="530"/>
        <v>40327</v>
      </c>
      <c r="C2387" s="7">
        <f>MAX(SUMIFS('Filing Data'!$V:$V,'Filing Data'!$D:$D,'Benchmark Value'!$B2387),C2386)</f>
        <v>5495109137.6753864</v>
      </c>
      <c r="D2387" s="7">
        <f>SUMIFS('Filing Data'!$Z:$Z,'Filing Data'!$D:$D,'Benchmark Value'!$B2387)</f>
        <v>0</v>
      </c>
      <c r="E2387" s="16">
        <f t="shared" si="531"/>
        <v>-72700942.449473366</v>
      </c>
      <c r="F2387" s="10">
        <f>SUM(D$11:D2386)</f>
        <v>-305393854.62901664</v>
      </c>
      <c r="G2387" s="10">
        <f t="shared" si="524"/>
        <v>365</v>
      </c>
      <c r="H2387" s="7">
        <f t="shared" si="532"/>
        <v>-199180.6642451325</v>
      </c>
      <c r="I2387" s="16">
        <f>SUMIFS('Filing Data'!$X:$X,'Filing Data'!$D:$D,'Benchmark Value'!$B2387)</f>
        <v>0</v>
      </c>
      <c r="J2387" s="16">
        <f t="shared" si="528"/>
        <v>163442973.94777015</v>
      </c>
      <c r="K2387" s="10">
        <f>SUM(I$11:I2386)</f>
        <v>496030691.23263443</v>
      </c>
      <c r="L2387" s="27">
        <f t="shared" si="525"/>
        <v>365</v>
      </c>
      <c r="M2387" s="7">
        <f t="shared" si="533"/>
        <v>447788.96971991821</v>
      </c>
      <c r="N2387" s="7">
        <f>IF(ISNA(VLOOKUP(B2387,'Distribution Data'!$G:$H,2,FALSE)),0,VLOOKUP(B2387,'Distribution Data'!$G:$H,2,FALSE))</f>
        <v>0</v>
      </c>
      <c r="O2387" s="16">
        <f>IF(ISNA(INDEX($C2386:$C$3618,MATCH(TRUE,INDEX($C2386:$C$3618&lt;&gt;$C2386,0),0))), O2386, INDEX($C2386:$C$3618,MATCH(TRUE,INDEX($C2386:$C$3618&lt;&gt;$C2386,0),0)))</f>
        <v>5795147068.2152042</v>
      </c>
      <c r="P2387" s="16">
        <f t="shared" si="523"/>
        <v>5495109137.6753864</v>
      </c>
      <c r="Q2387" s="27">
        <f t="shared" si="529"/>
        <v>248</v>
      </c>
      <c r="R2387" s="7">
        <f t="shared" si="534"/>
        <v>1209830.3650799105</v>
      </c>
      <c r="S2387" s="7">
        <f t="shared" si="526"/>
        <v>562860.73111485981</v>
      </c>
      <c r="T2387" s="5">
        <f>VLOOKUP($B2387,'Benchmark Data'!$A:$B,2,FALSE)</f>
        <v>14.22</v>
      </c>
      <c r="U2387" s="12">
        <f t="shared" si="535"/>
        <v>0</v>
      </c>
      <c r="V2387" s="7">
        <f t="shared" si="536"/>
        <v>4515905674.9024916</v>
      </c>
    </row>
    <row r="2388" spans="1:22" x14ac:dyDescent="0.25">
      <c r="A2388" s="5">
        <f t="shared" si="527"/>
        <v>2010</v>
      </c>
      <c r="B2388" s="6">
        <f t="shared" si="530"/>
        <v>40328</v>
      </c>
      <c r="C2388" s="7">
        <f>MAX(SUMIFS('Filing Data'!$V:$V,'Filing Data'!$D:$D,'Benchmark Value'!$B2388),C2387)</f>
        <v>5495109137.6753864</v>
      </c>
      <c r="D2388" s="7">
        <f>SUMIFS('Filing Data'!$Z:$Z,'Filing Data'!$D:$D,'Benchmark Value'!$B2388)</f>
        <v>0</v>
      </c>
      <c r="E2388" s="16">
        <f t="shared" si="531"/>
        <v>-72700942.449473366</v>
      </c>
      <c r="F2388" s="10">
        <f>SUM(D$11:D2387)</f>
        <v>-305393854.62901664</v>
      </c>
      <c r="G2388" s="10">
        <f t="shared" si="524"/>
        <v>365</v>
      </c>
      <c r="H2388" s="7">
        <f t="shared" si="532"/>
        <v>-199180.6642451325</v>
      </c>
      <c r="I2388" s="16">
        <f>SUMIFS('Filing Data'!$X:$X,'Filing Data'!$D:$D,'Benchmark Value'!$B2388)</f>
        <v>0</v>
      </c>
      <c r="J2388" s="16">
        <f t="shared" si="528"/>
        <v>163442973.94777015</v>
      </c>
      <c r="K2388" s="10">
        <f>SUM(I$11:I2387)</f>
        <v>496030691.23263443</v>
      </c>
      <c r="L2388" s="27">
        <f t="shared" si="525"/>
        <v>365</v>
      </c>
      <c r="M2388" s="7">
        <f t="shared" si="533"/>
        <v>447788.96971991821</v>
      </c>
      <c r="N2388" s="7">
        <f>IF(ISNA(VLOOKUP(B2388,'Distribution Data'!$G:$H,2,FALSE)),0,VLOOKUP(B2388,'Distribution Data'!$G:$H,2,FALSE))</f>
        <v>0</v>
      </c>
      <c r="O2388" s="16">
        <f>IF(ISNA(INDEX($C2387:$C$3618,MATCH(TRUE,INDEX($C2387:$C$3618&lt;&gt;$C2387,0),0))), O2387, INDEX($C2387:$C$3618,MATCH(TRUE,INDEX($C2387:$C$3618&lt;&gt;$C2387,0),0)))</f>
        <v>5795147068.2152042</v>
      </c>
      <c r="P2388" s="16">
        <f t="shared" si="523"/>
        <v>5495109137.6753864</v>
      </c>
      <c r="Q2388" s="27">
        <f t="shared" si="529"/>
        <v>248</v>
      </c>
      <c r="R2388" s="7">
        <f t="shared" si="534"/>
        <v>1209830.3650799105</v>
      </c>
      <c r="S2388" s="7">
        <f t="shared" si="526"/>
        <v>562860.73111485981</v>
      </c>
      <c r="T2388" s="5">
        <f>VLOOKUP($B2388,'Benchmark Data'!$A:$B,2,FALSE)</f>
        <v>14.22</v>
      </c>
      <c r="U2388" s="12">
        <f t="shared" si="535"/>
        <v>0</v>
      </c>
      <c r="V2388" s="7">
        <f t="shared" si="536"/>
        <v>4516468535.633606</v>
      </c>
    </row>
    <row r="2389" spans="1:22" x14ac:dyDescent="0.25">
      <c r="A2389" s="5">
        <f t="shared" si="527"/>
        <v>2010</v>
      </c>
      <c r="B2389" s="6">
        <f t="shared" si="530"/>
        <v>40329</v>
      </c>
      <c r="C2389" s="7">
        <f>MAX(SUMIFS('Filing Data'!$V:$V,'Filing Data'!$D:$D,'Benchmark Value'!$B2389),C2388)</f>
        <v>5495109137.6753864</v>
      </c>
      <c r="D2389" s="7">
        <f>SUMIFS('Filing Data'!$Z:$Z,'Filing Data'!$D:$D,'Benchmark Value'!$B2389)</f>
        <v>0</v>
      </c>
      <c r="E2389" s="16">
        <f t="shared" si="531"/>
        <v>-72700942.449473366</v>
      </c>
      <c r="F2389" s="10">
        <f>SUM(D$11:D2388)</f>
        <v>-305393854.62901664</v>
      </c>
      <c r="G2389" s="10">
        <f t="shared" si="524"/>
        <v>365</v>
      </c>
      <c r="H2389" s="7">
        <f t="shared" si="532"/>
        <v>-199180.6642451325</v>
      </c>
      <c r="I2389" s="16">
        <f>SUMIFS('Filing Data'!$X:$X,'Filing Data'!$D:$D,'Benchmark Value'!$B2389)</f>
        <v>0</v>
      </c>
      <c r="J2389" s="16">
        <f t="shared" si="528"/>
        <v>163442973.94777015</v>
      </c>
      <c r="K2389" s="10">
        <f>SUM(I$11:I2388)</f>
        <v>496030691.23263443</v>
      </c>
      <c r="L2389" s="27">
        <f t="shared" si="525"/>
        <v>365</v>
      </c>
      <c r="M2389" s="7">
        <f t="shared" si="533"/>
        <v>447788.96971991821</v>
      </c>
      <c r="N2389" s="7">
        <f>IF(ISNA(VLOOKUP(B2389,'Distribution Data'!$G:$H,2,FALSE)),0,VLOOKUP(B2389,'Distribution Data'!$G:$H,2,FALSE))</f>
        <v>0</v>
      </c>
      <c r="O2389" s="16">
        <f>IF(ISNA(INDEX($C2388:$C$3618,MATCH(TRUE,INDEX($C2388:$C$3618&lt;&gt;$C2388,0),0))), O2388, INDEX($C2388:$C$3618,MATCH(TRUE,INDEX($C2388:$C$3618&lt;&gt;$C2388,0),0)))</f>
        <v>5795147068.2152042</v>
      </c>
      <c r="P2389" s="16">
        <f t="shared" si="523"/>
        <v>5495109137.6753864</v>
      </c>
      <c r="Q2389" s="27">
        <f t="shared" si="529"/>
        <v>248</v>
      </c>
      <c r="R2389" s="7">
        <f t="shared" si="534"/>
        <v>1209830.3650799105</v>
      </c>
      <c r="S2389" s="7">
        <f t="shared" si="526"/>
        <v>562860.73111485981</v>
      </c>
      <c r="T2389" s="5">
        <f>VLOOKUP($B2389,'Benchmark Data'!$A:$B,2,FALSE)</f>
        <v>14.22</v>
      </c>
      <c r="U2389" s="12">
        <f t="shared" si="535"/>
        <v>0</v>
      </c>
      <c r="V2389" s="7">
        <f t="shared" si="536"/>
        <v>4517031396.3647203</v>
      </c>
    </row>
    <row r="2390" spans="1:22" x14ac:dyDescent="0.25">
      <c r="A2390" s="5">
        <f t="shared" si="527"/>
        <v>2010</v>
      </c>
      <c r="B2390" s="6">
        <f t="shared" si="530"/>
        <v>40330</v>
      </c>
      <c r="C2390" s="7">
        <f>MAX(SUMIFS('Filing Data'!$V:$V,'Filing Data'!$D:$D,'Benchmark Value'!$B2390),C2389)</f>
        <v>5495109137.6753864</v>
      </c>
      <c r="D2390" s="7">
        <f>SUMIFS('Filing Data'!$Z:$Z,'Filing Data'!$D:$D,'Benchmark Value'!$B2390)</f>
        <v>0</v>
      </c>
      <c r="E2390" s="16">
        <f t="shared" si="531"/>
        <v>-72700942.449473366</v>
      </c>
      <c r="F2390" s="10">
        <f>SUM(D$11:D2389)</f>
        <v>-305393854.62901664</v>
      </c>
      <c r="G2390" s="10">
        <f t="shared" si="524"/>
        <v>365</v>
      </c>
      <c r="H2390" s="7">
        <f t="shared" si="532"/>
        <v>-199180.6642451325</v>
      </c>
      <c r="I2390" s="16">
        <f>SUMIFS('Filing Data'!$X:$X,'Filing Data'!$D:$D,'Benchmark Value'!$B2390)</f>
        <v>0</v>
      </c>
      <c r="J2390" s="16">
        <f t="shared" si="528"/>
        <v>163442973.94777015</v>
      </c>
      <c r="K2390" s="10">
        <f>SUM(I$11:I2389)</f>
        <v>496030691.23263443</v>
      </c>
      <c r="L2390" s="27">
        <f t="shared" si="525"/>
        <v>365</v>
      </c>
      <c r="M2390" s="7">
        <f t="shared" si="533"/>
        <v>447788.96971991821</v>
      </c>
      <c r="N2390" s="7">
        <f>IF(ISNA(VLOOKUP(B2390,'Distribution Data'!$G:$H,2,FALSE)),0,VLOOKUP(B2390,'Distribution Data'!$G:$H,2,FALSE))</f>
        <v>0</v>
      </c>
      <c r="O2390" s="16">
        <f>IF(ISNA(INDEX($C2389:$C$3618,MATCH(TRUE,INDEX($C2389:$C$3618&lt;&gt;$C2389,0),0))), O2389, INDEX($C2389:$C$3618,MATCH(TRUE,INDEX($C2389:$C$3618&lt;&gt;$C2389,0),0)))</f>
        <v>5795147068.2152042</v>
      </c>
      <c r="P2390" s="16">
        <f t="shared" si="523"/>
        <v>5495109137.6753864</v>
      </c>
      <c r="Q2390" s="27">
        <f t="shared" si="529"/>
        <v>248</v>
      </c>
      <c r="R2390" s="7">
        <f t="shared" si="534"/>
        <v>1209830.3650799105</v>
      </c>
      <c r="S2390" s="7">
        <f t="shared" si="526"/>
        <v>562860.73111485981</v>
      </c>
      <c r="T2390" s="5">
        <f>VLOOKUP($B2390,'Benchmark Data'!$A:$B,2,FALSE)</f>
        <v>13.94</v>
      </c>
      <c r="U2390" s="12">
        <f t="shared" si="535"/>
        <v>-1.9887019042717124E-2</v>
      </c>
      <c r="V2390" s="7">
        <f t="shared" si="536"/>
        <v>4428651304.1435051</v>
      </c>
    </row>
    <row r="2391" spans="1:22" x14ac:dyDescent="0.25">
      <c r="A2391" s="5">
        <f t="shared" si="527"/>
        <v>2010</v>
      </c>
      <c r="B2391" s="6">
        <f t="shared" si="530"/>
        <v>40331</v>
      </c>
      <c r="C2391" s="7">
        <f>MAX(SUMIFS('Filing Data'!$V:$V,'Filing Data'!$D:$D,'Benchmark Value'!$B2391),C2390)</f>
        <v>5495109137.6753864</v>
      </c>
      <c r="D2391" s="7">
        <f>SUMIFS('Filing Data'!$Z:$Z,'Filing Data'!$D:$D,'Benchmark Value'!$B2391)</f>
        <v>0</v>
      </c>
      <c r="E2391" s="16">
        <f t="shared" si="531"/>
        <v>-72700942.449473366</v>
      </c>
      <c r="F2391" s="10">
        <f>SUM(D$11:D2390)</f>
        <v>-305393854.62901664</v>
      </c>
      <c r="G2391" s="10">
        <f t="shared" si="524"/>
        <v>365</v>
      </c>
      <c r="H2391" s="7">
        <f t="shared" si="532"/>
        <v>-199180.6642451325</v>
      </c>
      <c r="I2391" s="16">
        <f>SUMIFS('Filing Data'!$X:$X,'Filing Data'!$D:$D,'Benchmark Value'!$B2391)</f>
        <v>0</v>
      </c>
      <c r="J2391" s="16">
        <f t="shared" si="528"/>
        <v>163442973.94777015</v>
      </c>
      <c r="K2391" s="10">
        <f>SUM(I$11:I2390)</f>
        <v>496030691.23263443</v>
      </c>
      <c r="L2391" s="27">
        <f t="shared" si="525"/>
        <v>365</v>
      </c>
      <c r="M2391" s="7">
        <f t="shared" si="533"/>
        <v>447788.96971991821</v>
      </c>
      <c r="N2391" s="7">
        <f>IF(ISNA(VLOOKUP(B2391,'Distribution Data'!$G:$H,2,FALSE)),0,VLOOKUP(B2391,'Distribution Data'!$G:$H,2,FALSE))</f>
        <v>0</v>
      </c>
      <c r="O2391" s="16">
        <f>IF(ISNA(INDEX($C2390:$C$3618,MATCH(TRUE,INDEX($C2390:$C$3618&lt;&gt;$C2390,0),0))), O2390, INDEX($C2390:$C$3618,MATCH(TRUE,INDEX($C2390:$C$3618&lt;&gt;$C2390,0),0)))</f>
        <v>5795147068.2152042</v>
      </c>
      <c r="P2391" s="16">
        <f t="shared" si="523"/>
        <v>5495109137.6753864</v>
      </c>
      <c r="Q2391" s="27">
        <f t="shared" si="529"/>
        <v>248</v>
      </c>
      <c r="R2391" s="7">
        <f t="shared" si="534"/>
        <v>1209830.3650799105</v>
      </c>
      <c r="S2391" s="7">
        <f t="shared" si="526"/>
        <v>562860.73111485981</v>
      </c>
      <c r="T2391" s="5">
        <f>VLOOKUP($B2391,'Benchmark Data'!$A:$B,2,FALSE)</f>
        <v>14.24</v>
      </c>
      <c r="U2391" s="12">
        <f t="shared" si="535"/>
        <v>2.129250065145185E-2</v>
      </c>
      <c r="V2391" s="7">
        <f t="shared" si="536"/>
        <v>4524522299.1101322</v>
      </c>
    </row>
    <row r="2392" spans="1:22" x14ac:dyDescent="0.25">
      <c r="A2392" s="5">
        <f t="shared" si="527"/>
        <v>2010</v>
      </c>
      <c r="B2392" s="6">
        <f t="shared" si="530"/>
        <v>40332</v>
      </c>
      <c r="C2392" s="7">
        <f>MAX(SUMIFS('Filing Data'!$V:$V,'Filing Data'!$D:$D,'Benchmark Value'!$B2392),C2391)</f>
        <v>5495109137.6753864</v>
      </c>
      <c r="D2392" s="7">
        <f>SUMIFS('Filing Data'!$Z:$Z,'Filing Data'!$D:$D,'Benchmark Value'!$B2392)</f>
        <v>0</v>
      </c>
      <c r="E2392" s="16">
        <f t="shared" si="531"/>
        <v>-72700942.449473366</v>
      </c>
      <c r="F2392" s="10">
        <f>SUM(D$11:D2391)</f>
        <v>-305393854.62901664</v>
      </c>
      <c r="G2392" s="10">
        <f t="shared" si="524"/>
        <v>365</v>
      </c>
      <c r="H2392" s="7">
        <f t="shared" si="532"/>
        <v>-199180.6642451325</v>
      </c>
      <c r="I2392" s="16">
        <f>SUMIFS('Filing Data'!$X:$X,'Filing Data'!$D:$D,'Benchmark Value'!$B2392)</f>
        <v>0</v>
      </c>
      <c r="J2392" s="16">
        <f t="shared" si="528"/>
        <v>163442973.94777015</v>
      </c>
      <c r="K2392" s="10">
        <f>SUM(I$11:I2391)</f>
        <v>496030691.23263443</v>
      </c>
      <c r="L2392" s="27">
        <f t="shared" si="525"/>
        <v>365</v>
      </c>
      <c r="M2392" s="7">
        <f t="shared" si="533"/>
        <v>447788.96971991821</v>
      </c>
      <c r="N2392" s="7">
        <f>IF(ISNA(VLOOKUP(B2392,'Distribution Data'!$G:$H,2,FALSE)),0,VLOOKUP(B2392,'Distribution Data'!$G:$H,2,FALSE))</f>
        <v>0</v>
      </c>
      <c r="O2392" s="16">
        <f>IF(ISNA(INDEX($C2391:$C$3618,MATCH(TRUE,INDEX($C2391:$C$3618&lt;&gt;$C2391,0),0))), O2391, INDEX($C2391:$C$3618,MATCH(TRUE,INDEX($C2391:$C$3618&lt;&gt;$C2391,0),0)))</f>
        <v>5795147068.2152042</v>
      </c>
      <c r="P2392" s="16">
        <f t="shared" si="523"/>
        <v>5495109137.6753864</v>
      </c>
      <c r="Q2392" s="27">
        <f t="shared" si="529"/>
        <v>248</v>
      </c>
      <c r="R2392" s="7">
        <f t="shared" si="534"/>
        <v>1209830.3650799105</v>
      </c>
      <c r="S2392" s="7">
        <f t="shared" si="526"/>
        <v>562860.73111485981</v>
      </c>
      <c r="T2392" s="5">
        <f>VLOOKUP($B2392,'Benchmark Data'!$A:$B,2,FALSE)</f>
        <v>14.17</v>
      </c>
      <c r="U2392" s="12">
        <f t="shared" si="535"/>
        <v>-4.9278522812406939E-3</v>
      </c>
      <c r="V2392" s="7">
        <f t="shared" si="536"/>
        <v>4502843828.3147221</v>
      </c>
    </row>
    <row r="2393" spans="1:22" x14ac:dyDescent="0.25">
      <c r="A2393" s="5">
        <f t="shared" si="527"/>
        <v>2010</v>
      </c>
      <c r="B2393" s="6">
        <f t="shared" si="530"/>
        <v>40333</v>
      </c>
      <c r="C2393" s="7">
        <f>MAX(SUMIFS('Filing Data'!$V:$V,'Filing Data'!$D:$D,'Benchmark Value'!$B2393),C2392)</f>
        <v>5495109137.6753864</v>
      </c>
      <c r="D2393" s="7">
        <f>SUMIFS('Filing Data'!$Z:$Z,'Filing Data'!$D:$D,'Benchmark Value'!$B2393)</f>
        <v>0</v>
      </c>
      <c r="E2393" s="16">
        <f t="shared" si="531"/>
        <v>-72700942.449473366</v>
      </c>
      <c r="F2393" s="10">
        <f>SUM(D$11:D2392)</f>
        <v>-305393854.62901664</v>
      </c>
      <c r="G2393" s="10">
        <f t="shared" si="524"/>
        <v>365</v>
      </c>
      <c r="H2393" s="7">
        <f t="shared" si="532"/>
        <v>-199180.6642451325</v>
      </c>
      <c r="I2393" s="16">
        <f>SUMIFS('Filing Data'!$X:$X,'Filing Data'!$D:$D,'Benchmark Value'!$B2393)</f>
        <v>0</v>
      </c>
      <c r="J2393" s="16">
        <f t="shared" si="528"/>
        <v>163442973.94777015</v>
      </c>
      <c r="K2393" s="10">
        <f>SUM(I$11:I2392)</f>
        <v>496030691.23263443</v>
      </c>
      <c r="L2393" s="27">
        <f t="shared" si="525"/>
        <v>365</v>
      </c>
      <c r="M2393" s="7">
        <f t="shared" si="533"/>
        <v>447788.96971991821</v>
      </c>
      <c r="N2393" s="7">
        <f>IF(ISNA(VLOOKUP(B2393,'Distribution Data'!$G:$H,2,FALSE)),0,VLOOKUP(B2393,'Distribution Data'!$G:$H,2,FALSE))</f>
        <v>0</v>
      </c>
      <c r="O2393" s="16">
        <f>IF(ISNA(INDEX($C2392:$C$3618,MATCH(TRUE,INDEX($C2392:$C$3618&lt;&gt;$C2392,0),0))), O2392, INDEX($C2392:$C$3618,MATCH(TRUE,INDEX($C2392:$C$3618&lt;&gt;$C2392,0),0)))</f>
        <v>5795147068.2152042</v>
      </c>
      <c r="P2393" s="16">
        <f t="shared" si="523"/>
        <v>5495109137.6753864</v>
      </c>
      <c r="Q2393" s="27">
        <f t="shared" si="529"/>
        <v>248</v>
      </c>
      <c r="R2393" s="7">
        <f t="shared" si="534"/>
        <v>1209830.3650799105</v>
      </c>
      <c r="S2393" s="7">
        <f t="shared" si="526"/>
        <v>562860.73111485981</v>
      </c>
      <c r="T2393" s="5">
        <f>VLOOKUP($B2393,'Benchmark Data'!$A:$B,2,FALSE)</f>
        <v>13.35</v>
      </c>
      <c r="U2393" s="12">
        <f t="shared" si="535"/>
        <v>-5.9610668856330533E-2</v>
      </c>
      <c r="V2393" s="7">
        <f t="shared" si="536"/>
        <v>4242832804.8384924</v>
      </c>
    </row>
    <row r="2394" spans="1:22" x14ac:dyDescent="0.25">
      <c r="A2394" s="5">
        <f t="shared" si="527"/>
        <v>2010</v>
      </c>
      <c r="B2394" s="6">
        <f t="shared" si="530"/>
        <v>40334</v>
      </c>
      <c r="C2394" s="7">
        <f>MAX(SUMIFS('Filing Data'!$V:$V,'Filing Data'!$D:$D,'Benchmark Value'!$B2394),C2393)</f>
        <v>5495109137.6753864</v>
      </c>
      <c r="D2394" s="7">
        <f>SUMIFS('Filing Data'!$Z:$Z,'Filing Data'!$D:$D,'Benchmark Value'!$B2394)</f>
        <v>0</v>
      </c>
      <c r="E2394" s="16">
        <f t="shared" si="531"/>
        <v>-72700942.449473366</v>
      </c>
      <c r="F2394" s="10">
        <f>SUM(D$11:D2393)</f>
        <v>-305393854.62901664</v>
      </c>
      <c r="G2394" s="10">
        <f t="shared" si="524"/>
        <v>365</v>
      </c>
      <c r="H2394" s="7">
        <f t="shared" si="532"/>
        <v>-199180.6642451325</v>
      </c>
      <c r="I2394" s="16">
        <f>SUMIFS('Filing Data'!$X:$X,'Filing Data'!$D:$D,'Benchmark Value'!$B2394)</f>
        <v>0</v>
      </c>
      <c r="J2394" s="16">
        <f t="shared" si="528"/>
        <v>163442973.94777015</v>
      </c>
      <c r="K2394" s="10">
        <f>SUM(I$11:I2393)</f>
        <v>496030691.23263443</v>
      </c>
      <c r="L2394" s="27">
        <f t="shared" si="525"/>
        <v>365</v>
      </c>
      <c r="M2394" s="7">
        <f t="shared" si="533"/>
        <v>447788.96971991821</v>
      </c>
      <c r="N2394" s="7">
        <f>IF(ISNA(VLOOKUP(B2394,'Distribution Data'!$G:$H,2,FALSE)),0,VLOOKUP(B2394,'Distribution Data'!$G:$H,2,FALSE))</f>
        <v>0</v>
      </c>
      <c r="O2394" s="16">
        <f>IF(ISNA(INDEX($C2393:$C$3618,MATCH(TRUE,INDEX($C2393:$C$3618&lt;&gt;$C2393,0),0))), O2393, INDEX($C2393:$C$3618,MATCH(TRUE,INDEX($C2393:$C$3618&lt;&gt;$C2393,0),0)))</f>
        <v>5795147068.2152042</v>
      </c>
      <c r="P2394" s="16">
        <f t="shared" si="523"/>
        <v>5495109137.6753864</v>
      </c>
      <c r="Q2394" s="27">
        <f t="shared" si="529"/>
        <v>248</v>
      </c>
      <c r="R2394" s="7">
        <f t="shared" si="534"/>
        <v>1209830.3650799105</v>
      </c>
      <c r="S2394" s="7">
        <f t="shared" si="526"/>
        <v>562860.73111485981</v>
      </c>
      <c r="T2394" s="5">
        <f>VLOOKUP($B2394,'Benchmark Data'!$A:$B,2,FALSE)</f>
        <v>13.35</v>
      </c>
      <c r="U2394" s="12">
        <f t="shared" si="535"/>
        <v>0</v>
      </c>
      <c r="V2394" s="7">
        <f t="shared" si="536"/>
        <v>4243395665.5696073</v>
      </c>
    </row>
    <row r="2395" spans="1:22" x14ac:dyDescent="0.25">
      <c r="A2395" s="5">
        <f t="shared" si="527"/>
        <v>2010</v>
      </c>
      <c r="B2395" s="6">
        <f t="shared" si="530"/>
        <v>40335</v>
      </c>
      <c r="C2395" s="7">
        <f>MAX(SUMIFS('Filing Data'!$V:$V,'Filing Data'!$D:$D,'Benchmark Value'!$B2395),C2394)</f>
        <v>5495109137.6753864</v>
      </c>
      <c r="D2395" s="7">
        <f>SUMIFS('Filing Data'!$Z:$Z,'Filing Data'!$D:$D,'Benchmark Value'!$B2395)</f>
        <v>0</v>
      </c>
      <c r="E2395" s="16">
        <f t="shared" si="531"/>
        <v>-72700942.449473366</v>
      </c>
      <c r="F2395" s="10">
        <f>SUM(D$11:D2394)</f>
        <v>-305393854.62901664</v>
      </c>
      <c r="G2395" s="10">
        <f t="shared" si="524"/>
        <v>365</v>
      </c>
      <c r="H2395" s="7">
        <f t="shared" si="532"/>
        <v>-199180.6642451325</v>
      </c>
      <c r="I2395" s="16">
        <f>SUMIFS('Filing Data'!$X:$X,'Filing Data'!$D:$D,'Benchmark Value'!$B2395)</f>
        <v>0</v>
      </c>
      <c r="J2395" s="16">
        <f t="shared" si="528"/>
        <v>163442973.94777015</v>
      </c>
      <c r="K2395" s="10">
        <f>SUM(I$11:I2394)</f>
        <v>496030691.23263443</v>
      </c>
      <c r="L2395" s="27">
        <f t="shared" si="525"/>
        <v>365</v>
      </c>
      <c r="M2395" s="7">
        <f t="shared" si="533"/>
        <v>447788.96971991821</v>
      </c>
      <c r="N2395" s="7">
        <f>IF(ISNA(VLOOKUP(B2395,'Distribution Data'!$G:$H,2,FALSE)),0,VLOOKUP(B2395,'Distribution Data'!$G:$H,2,FALSE))</f>
        <v>0</v>
      </c>
      <c r="O2395" s="16">
        <f>IF(ISNA(INDEX($C2394:$C$3618,MATCH(TRUE,INDEX($C2394:$C$3618&lt;&gt;$C2394,0),0))), O2394, INDEX($C2394:$C$3618,MATCH(TRUE,INDEX($C2394:$C$3618&lt;&gt;$C2394,0),0)))</f>
        <v>5795147068.2152042</v>
      </c>
      <c r="P2395" s="16">
        <f t="shared" si="523"/>
        <v>5495109137.6753864</v>
      </c>
      <c r="Q2395" s="27">
        <f t="shared" si="529"/>
        <v>248</v>
      </c>
      <c r="R2395" s="7">
        <f t="shared" si="534"/>
        <v>1209830.3650799105</v>
      </c>
      <c r="S2395" s="7">
        <f t="shared" si="526"/>
        <v>562860.73111485981</v>
      </c>
      <c r="T2395" s="5">
        <f>VLOOKUP($B2395,'Benchmark Data'!$A:$B,2,FALSE)</f>
        <v>13.35</v>
      </c>
      <c r="U2395" s="12">
        <f t="shared" si="535"/>
        <v>0</v>
      </c>
      <c r="V2395" s="7">
        <f t="shared" si="536"/>
        <v>4243958526.3007221</v>
      </c>
    </row>
    <row r="2396" spans="1:22" x14ac:dyDescent="0.25">
      <c r="A2396" s="5">
        <f t="shared" si="527"/>
        <v>2010</v>
      </c>
      <c r="B2396" s="6">
        <f t="shared" si="530"/>
        <v>40336</v>
      </c>
      <c r="C2396" s="7">
        <f>MAX(SUMIFS('Filing Data'!$V:$V,'Filing Data'!$D:$D,'Benchmark Value'!$B2396),C2395)</f>
        <v>5495109137.6753864</v>
      </c>
      <c r="D2396" s="7">
        <f>SUMIFS('Filing Data'!$Z:$Z,'Filing Data'!$D:$D,'Benchmark Value'!$B2396)</f>
        <v>0</v>
      </c>
      <c r="E2396" s="16">
        <f t="shared" si="531"/>
        <v>-72700942.449473366</v>
      </c>
      <c r="F2396" s="10">
        <f>SUM(D$11:D2395)</f>
        <v>-305393854.62901664</v>
      </c>
      <c r="G2396" s="10">
        <f t="shared" si="524"/>
        <v>365</v>
      </c>
      <c r="H2396" s="7">
        <f t="shared" si="532"/>
        <v>-199180.6642451325</v>
      </c>
      <c r="I2396" s="16">
        <f>SUMIFS('Filing Data'!$X:$X,'Filing Data'!$D:$D,'Benchmark Value'!$B2396)</f>
        <v>0</v>
      </c>
      <c r="J2396" s="16">
        <f t="shared" si="528"/>
        <v>163442973.94777015</v>
      </c>
      <c r="K2396" s="10">
        <f>SUM(I$11:I2395)</f>
        <v>496030691.23263443</v>
      </c>
      <c r="L2396" s="27">
        <f t="shared" si="525"/>
        <v>365</v>
      </c>
      <c r="M2396" s="7">
        <f t="shared" si="533"/>
        <v>447788.96971991821</v>
      </c>
      <c r="N2396" s="7">
        <f>IF(ISNA(VLOOKUP(B2396,'Distribution Data'!$G:$H,2,FALSE)),0,VLOOKUP(B2396,'Distribution Data'!$G:$H,2,FALSE))</f>
        <v>0</v>
      </c>
      <c r="O2396" s="16">
        <f>IF(ISNA(INDEX($C2395:$C$3618,MATCH(TRUE,INDEX($C2395:$C$3618&lt;&gt;$C2395,0),0))), O2395, INDEX($C2395:$C$3618,MATCH(TRUE,INDEX($C2395:$C$3618&lt;&gt;$C2395,0),0)))</f>
        <v>5795147068.2152042</v>
      </c>
      <c r="P2396" s="16">
        <f t="shared" si="523"/>
        <v>5495109137.6753864</v>
      </c>
      <c r="Q2396" s="27">
        <f t="shared" si="529"/>
        <v>248</v>
      </c>
      <c r="R2396" s="7">
        <f t="shared" si="534"/>
        <v>1209830.3650799105</v>
      </c>
      <c r="S2396" s="7">
        <f t="shared" si="526"/>
        <v>562860.73111485981</v>
      </c>
      <c r="T2396" s="5">
        <f>VLOOKUP($B2396,'Benchmark Data'!$A:$B,2,FALSE)</f>
        <v>13.28</v>
      </c>
      <c r="U2396" s="12">
        <f t="shared" si="535"/>
        <v>-5.2572407979707787E-3</v>
      </c>
      <c r="V2396" s="7">
        <f t="shared" si="536"/>
        <v>4222268420.9763274</v>
      </c>
    </row>
    <row r="2397" spans="1:22" x14ac:dyDescent="0.25">
      <c r="A2397" s="5">
        <f t="shared" si="527"/>
        <v>2010</v>
      </c>
      <c r="B2397" s="6">
        <f t="shared" si="530"/>
        <v>40337</v>
      </c>
      <c r="C2397" s="7">
        <f>MAX(SUMIFS('Filing Data'!$V:$V,'Filing Data'!$D:$D,'Benchmark Value'!$B2397),C2396)</f>
        <v>5495109137.6753864</v>
      </c>
      <c r="D2397" s="7">
        <f>SUMIFS('Filing Data'!$Z:$Z,'Filing Data'!$D:$D,'Benchmark Value'!$B2397)</f>
        <v>0</v>
      </c>
      <c r="E2397" s="16">
        <f t="shared" si="531"/>
        <v>-72700942.449473366</v>
      </c>
      <c r="F2397" s="10">
        <f>SUM(D$11:D2396)</f>
        <v>-305393854.62901664</v>
      </c>
      <c r="G2397" s="10">
        <f t="shared" si="524"/>
        <v>365</v>
      </c>
      <c r="H2397" s="7">
        <f t="shared" si="532"/>
        <v>-199180.6642451325</v>
      </c>
      <c r="I2397" s="16">
        <f>SUMIFS('Filing Data'!$X:$X,'Filing Data'!$D:$D,'Benchmark Value'!$B2397)</f>
        <v>0</v>
      </c>
      <c r="J2397" s="16">
        <f t="shared" si="528"/>
        <v>163442973.94777015</v>
      </c>
      <c r="K2397" s="10">
        <f>SUM(I$11:I2396)</f>
        <v>496030691.23263443</v>
      </c>
      <c r="L2397" s="27">
        <f t="shared" si="525"/>
        <v>365</v>
      </c>
      <c r="M2397" s="7">
        <f t="shared" si="533"/>
        <v>447788.96971991821</v>
      </c>
      <c r="N2397" s="7">
        <f>IF(ISNA(VLOOKUP(B2397,'Distribution Data'!$G:$H,2,FALSE)),0,VLOOKUP(B2397,'Distribution Data'!$G:$H,2,FALSE))</f>
        <v>0</v>
      </c>
      <c r="O2397" s="16">
        <f>IF(ISNA(INDEX($C2396:$C$3618,MATCH(TRUE,INDEX($C2396:$C$3618&lt;&gt;$C2396,0),0))), O2396, INDEX($C2396:$C$3618,MATCH(TRUE,INDEX($C2396:$C$3618&lt;&gt;$C2396,0),0)))</f>
        <v>5795147068.2152042</v>
      </c>
      <c r="P2397" s="16">
        <f t="shared" si="523"/>
        <v>5495109137.6753864</v>
      </c>
      <c r="Q2397" s="27">
        <f t="shared" si="529"/>
        <v>248</v>
      </c>
      <c r="R2397" s="7">
        <f t="shared" si="534"/>
        <v>1209830.3650799105</v>
      </c>
      <c r="S2397" s="7">
        <f t="shared" si="526"/>
        <v>562860.73111485981</v>
      </c>
      <c r="T2397" s="5">
        <f>VLOOKUP($B2397,'Benchmark Data'!$A:$B,2,FALSE)</f>
        <v>13.53</v>
      </c>
      <c r="U2397" s="12">
        <f t="shared" si="535"/>
        <v>1.8650298134408782E-2</v>
      </c>
      <c r="V2397" s="7">
        <f t="shared" si="536"/>
        <v>4302316756.499917</v>
      </c>
    </row>
    <row r="2398" spans="1:22" x14ac:dyDescent="0.25">
      <c r="A2398" s="5">
        <f t="shared" si="527"/>
        <v>2010</v>
      </c>
      <c r="B2398" s="6">
        <f t="shared" si="530"/>
        <v>40338</v>
      </c>
      <c r="C2398" s="7">
        <f>MAX(SUMIFS('Filing Data'!$V:$V,'Filing Data'!$D:$D,'Benchmark Value'!$B2398),C2397)</f>
        <v>5495109137.6753864</v>
      </c>
      <c r="D2398" s="7">
        <f>SUMIFS('Filing Data'!$Z:$Z,'Filing Data'!$D:$D,'Benchmark Value'!$B2398)</f>
        <v>0</v>
      </c>
      <c r="E2398" s="16">
        <f t="shared" si="531"/>
        <v>-72700942.449473366</v>
      </c>
      <c r="F2398" s="10">
        <f>SUM(D$11:D2397)</f>
        <v>-305393854.62901664</v>
      </c>
      <c r="G2398" s="10">
        <f t="shared" si="524"/>
        <v>365</v>
      </c>
      <c r="H2398" s="7">
        <f t="shared" si="532"/>
        <v>-199180.6642451325</v>
      </c>
      <c r="I2398" s="16">
        <f>SUMIFS('Filing Data'!$X:$X,'Filing Data'!$D:$D,'Benchmark Value'!$B2398)</f>
        <v>0</v>
      </c>
      <c r="J2398" s="16">
        <f t="shared" si="528"/>
        <v>163442973.94777015</v>
      </c>
      <c r="K2398" s="10">
        <f>SUM(I$11:I2397)</f>
        <v>496030691.23263443</v>
      </c>
      <c r="L2398" s="27">
        <f t="shared" si="525"/>
        <v>365</v>
      </c>
      <c r="M2398" s="7">
        <f t="shared" si="533"/>
        <v>447788.96971991821</v>
      </c>
      <c r="N2398" s="7">
        <f>IF(ISNA(VLOOKUP(B2398,'Distribution Data'!$G:$H,2,FALSE)),0,VLOOKUP(B2398,'Distribution Data'!$G:$H,2,FALSE))</f>
        <v>0</v>
      </c>
      <c r="O2398" s="16">
        <f>IF(ISNA(INDEX($C2397:$C$3618,MATCH(TRUE,INDEX($C2397:$C$3618&lt;&gt;$C2397,0),0))), O2397, INDEX($C2397:$C$3618,MATCH(TRUE,INDEX($C2397:$C$3618&lt;&gt;$C2397,0),0)))</f>
        <v>5795147068.2152042</v>
      </c>
      <c r="P2398" s="16">
        <f t="shared" si="523"/>
        <v>5495109137.6753864</v>
      </c>
      <c r="Q2398" s="27">
        <f t="shared" si="529"/>
        <v>248</v>
      </c>
      <c r="R2398" s="7">
        <f t="shared" si="534"/>
        <v>1209830.3650799105</v>
      </c>
      <c r="S2398" s="7">
        <f t="shared" si="526"/>
        <v>562860.73111485981</v>
      </c>
      <c r="T2398" s="5">
        <f>VLOOKUP($B2398,'Benchmark Data'!$A:$B,2,FALSE)</f>
        <v>13.62</v>
      </c>
      <c r="U2398" s="12">
        <f t="shared" si="535"/>
        <v>6.6298585386695818E-3</v>
      </c>
      <c r="V2398" s="7">
        <f t="shared" si="536"/>
        <v>4331498132.2410088</v>
      </c>
    </row>
    <row r="2399" spans="1:22" x14ac:dyDescent="0.25">
      <c r="A2399" s="5">
        <f t="shared" si="527"/>
        <v>2010</v>
      </c>
      <c r="B2399" s="6">
        <f t="shared" si="530"/>
        <v>40339</v>
      </c>
      <c r="C2399" s="7">
        <f>MAX(SUMIFS('Filing Data'!$V:$V,'Filing Data'!$D:$D,'Benchmark Value'!$B2399),C2398)</f>
        <v>5495109137.6753864</v>
      </c>
      <c r="D2399" s="7">
        <f>SUMIFS('Filing Data'!$Z:$Z,'Filing Data'!$D:$D,'Benchmark Value'!$B2399)</f>
        <v>0</v>
      </c>
      <c r="E2399" s="16">
        <f t="shared" si="531"/>
        <v>-72700942.449473366</v>
      </c>
      <c r="F2399" s="10">
        <f>SUM(D$11:D2398)</f>
        <v>-305393854.62901664</v>
      </c>
      <c r="G2399" s="10">
        <f t="shared" si="524"/>
        <v>365</v>
      </c>
      <c r="H2399" s="7">
        <f t="shared" si="532"/>
        <v>-199180.6642451325</v>
      </c>
      <c r="I2399" s="16">
        <f>SUMIFS('Filing Data'!$X:$X,'Filing Data'!$D:$D,'Benchmark Value'!$B2399)</f>
        <v>0</v>
      </c>
      <c r="J2399" s="16">
        <f t="shared" si="528"/>
        <v>163442973.94777015</v>
      </c>
      <c r="K2399" s="10">
        <f>SUM(I$11:I2398)</f>
        <v>496030691.23263443</v>
      </c>
      <c r="L2399" s="27">
        <f t="shared" si="525"/>
        <v>365</v>
      </c>
      <c r="M2399" s="7">
        <f t="shared" si="533"/>
        <v>447788.96971991821</v>
      </c>
      <c r="N2399" s="7">
        <f>IF(ISNA(VLOOKUP(B2399,'Distribution Data'!$G:$H,2,FALSE)),0,VLOOKUP(B2399,'Distribution Data'!$G:$H,2,FALSE))</f>
        <v>0</v>
      </c>
      <c r="O2399" s="16">
        <f>IF(ISNA(INDEX($C2398:$C$3618,MATCH(TRUE,INDEX($C2398:$C$3618&lt;&gt;$C2398,0),0))), O2398, INDEX($C2398:$C$3618,MATCH(TRUE,INDEX($C2398:$C$3618&lt;&gt;$C2398,0),0)))</f>
        <v>5795147068.2152042</v>
      </c>
      <c r="P2399" s="16">
        <f t="shared" si="523"/>
        <v>5495109137.6753864</v>
      </c>
      <c r="Q2399" s="27">
        <f t="shared" si="529"/>
        <v>248</v>
      </c>
      <c r="R2399" s="7">
        <f t="shared" si="534"/>
        <v>1209830.3650799105</v>
      </c>
      <c r="S2399" s="7">
        <f t="shared" si="526"/>
        <v>562860.73111485981</v>
      </c>
      <c r="T2399" s="5">
        <f>VLOOKUP($B2399,'Benchmark Data'!$A:$B,2,FALSE)</f>
        <v>14.24</v>
      </c>
      <c r="U2399" s="12">
        <f t="shared" si="535"/>
        <v>4.4515605262463523E-2</v>
      </c>
      <c r="V2399" s="7">
        <f t="shared" si="536"/>
        <v>4529236385.1886749</v>
      </c>
    </row>
    <row r="2400" spans="1:22" x14ac:dyDescent="0.25">
      <c r="A2400" s="5">
        <f t="shared" si="527"/>
        <v>2010</v>
      </c>
      <c r="B2400" s="6">
        <f t="shared" si="530"/>
        <v>40340</v>
      </c>
      <c r="C2400" s="7">
        <f>MAX(SUMIFS('Filing Data'!$V:$V,'Filing Data'!$D:$D,'Benchmark Value'!$B2400),C2399)</f>
        <v>5495109137.6753864</v>
      </c>
      <c r="D2400" s="7">
        <f>SUMIFS('Filing Data'!$Z:$Z,'Filing Data'!$D:$D,'Benchmark Value'!$B2400)</f>
        <v>0</v>
      </c>
      <c r="E2400" s="16">
        <f t="shared" si="531"/>
        <v>-72700942.449473366</v>
      </c>
      <c r="F2400" s="10">
        <f>SUM(D$11:D2399)</f>
        <v>-305393854.62901664</v>
      </c>
      <c r="G2400" s="10">
        <f t="shared" si="524"/>
        <v>365</v>
      </c>
      <c r="H2400" s="7">
        <f t="shared" si="532"/>
        <v>-199180.6642451325</v>
      </c>
      <c r="I2400" s="16">
        <f>SUMIFS('Filing Data'!$X:$X,'Filing Data'!$D:$D,'Benchmark Value'!$B2400)</f>
        <v>0</v>
      </c>
      <c r="J2400" s="16">
        <f t="shared" si="528"/>
        <v>163442973.94777015</v>
      </c>
      <c r="K2400" s="10">
        <f>SUM(I$11:I2399)</f>
        <v>496030691.23263443</v>
      </c>
      <c r="L2400" s="27">
        <f t="shared" si="525"/>
        <v>365</v>
      </c>
      <c r="M2400" s="7">
        <f t="shared" si="533"/>
        <v>447788.96971991821</v>
      </c>
      <c r="N2400" s="7">
        <f>IF(ISNA(VLOOKUP(B2400,'Distribution Data'!$G:$H,2,FALSE)),0,VLOOKUP(B2400,'Distribution Data'!$G:$H,2,FALSE))</f>
        <v>0</v>
      </c>
      <c r="O2400" s="16">
        <f>IF(ISNA(INDEX($C2399:$C$3618,MATCH(TRUE,INDEX($C2399:$C$3618&lt;&gt;$C2399,0),0))), O2399, INDEX($C2399:$C$3618,MATCH(TRUE,INDEX($C2399:$C$3618&lt;&gt;$C2399,0),0)))</f>
        <v>5795147068.2152042</v>
      </c>
      <c r="P2400" s="16">
        <f t="shared" si="523"/>
        <v>5495109137.6753864</v>
      </c>
      <c r="Q2400" s="27">
        <f t="shared" si="529"/>
        <v>248</v>
      </c>
      <c r="R2400" s="7">
        <f t="shared" si="534"/>
        <v>1209830.3650799105</v>
      </c>
      <c r="S2400" s="7">
        <f t="shared" si="526"/>
        <v>562860.73111485981</v>
      </c>
      <c r="T2400" s="5">
        <f>VLOOKUP($B2400,'Benchmark Data'!$A:$B,2,FALSE)</f>
        <v>14.39</v>
      </c>
      <c r="U2400" s="12">
        <f t="shared" si="535"/>
        <v>1.0478614915446808E-2</v>
      </c>
      <c r="V2400" s="7">
        <f t="shared" si="536"/>
        <v>4577508898.8536587</v>
      </c>
    </row>
    <row r="2401" spans="1:22" x14ac:dyDescent="0.25">
      <c r="A2401" s="5">
        <f t="shared" si="527"/>
        <v>2010</v>
      </c>
      <c r="B2401" s="6">
        <f t="shared" si="530"/>
        <v>40341</v>
      </c>
      <c r="C2401" s="7">
        <f>MAX(SUMIFS('Filing Data'!$V:$V,'Filing Data'!$D:$D,'Benchmark Value'!$B2401),C2400)</f>
        <v>5495109137.6753864</v>
      </c>
      <c r="D2401" s="7">
        <f>SUMIFS('Filing Data'!$Z:$Z,'Filing Data'!$D:$D,'Benchmark Value'!$B2401)</f>
        <v>0</v>
      </c>
      <c r="E2401" s="16">
        <f t="shared" si="531"/>
        <v>-72700942.449473366</v>
      </c>
      <c r="F2401" s="10">
        <f>SUM(D$11:D2400)</f>
        <v>-305393854.62901664</v>
      </c>
      <c r="G2401" s="10">
        <f t="shared" si="524"/>
        <v>365</v>
      </c>
      <c r="H2401" s="7">
        <f t="shared" si="532"/>
        <v>-199180.6642451325</v>
      </c>
      <c r="I2401" s="16">
        <f>SUMIFS('Filing Data'!$X:$X,'Filing Data'!$D:$D,'Benchmark Value'!$B2401)</f>
        <v>0</v>
      </c>
      <c r="J2401" s="16">
        <f t="shared" si="528"/>
        <v>163442973.94777015</v>
      </c>
      <c r="K2401" s="10">
        <f>SUM(I$11:I2400)</f>
        <v>496030691.23263443</v>
      </c>
      <c r="L2401" s="27">
        <f t="shared" si="525"/>
        <v>365</v>
      </c>
      <c r="M2401" s="7">
        <f t="shared" si="533"/>
        <v>447788.96971991821</v>
      </c>
      <c r="N2401" s="7">
        <f>IF(ISNA(VLOOKUP(B2401,'Distribution Data'!$G:$H,2,FALSE)),0,VLOOKUP(B2401,'Distribution Data'!$G:$H,2,FALSE))</f>
        <v>0</v>
      </c>
      <c r="O2401" s="16">
        <f>IF(ISNA(INDEX($C2400:$C$3618,MATCH(TRUE,INDEX($C2400:$C$3618&lt;&gt;$C2400,0),0))), O2400, INDEX($C2400:$C$3618,MATCH(TRUE,INDEX($C2400:$C$3618&lt;&gt;$C2400,0),0)))</f>
        <v>5795147068.2152042</v>
      </c>
      <c r="P2401" s="16">
        <f t="shared" si="523"/>
        <v>5495109137.6753864</v>
      </c>
      <c r="Q2401" s="27">
        <f t="shared" si="529"/>
        <v>248</v>
      </c>
      <c r="R2401" s="7">
        <f t="shared" si="534"/>
        <v>1209830.3650799105</v>
      </c>
      <c r="S2401" s="7">
        <f t="shared" si="526"/>
        <v>562860.73111485981</v>
      </c>
      <c r="T2401" s="5">
        <f>VLOOKUP($B2401,'Benchmark Data'!$A:$B,2,FALSE)</f>
        <v>14.39</v>
      </c>
      <c r="U2401" s="12">
        <f t="shared" si="535"/>
        <v>0</v>
      </c>
      <c r="V2401" s="7">
        <f t="shared" si="536"/>
        <v>4578071759.5847731</v>
      </c>
    </row>
    <row r="2402" spans="1:22" x14ac:dyDescent="0.25">
      <c r="A2402" s="5">
        <f t="shared" si="527"/>
        <v>2010</v>
      </c>
      <c r="B2402" s="6">
        <f t="shared" si="530"/>
        <v>40342</v>
      </c>
      <c r="C2402" s="7">
        <f>MAX(SUMIFS('Filing Data'!$V:$V,'Filing Data'!$D:$D,'Benchmark Value'!$B2402),C2401)</f>
        <v>5495109137.6753864</v>
      </c>
      <c r="D2402" s="7">
        <f>SUMIFS('Filing Data'!$Z:$Z,'Filing Data'!$D:$D,'Benchmark Value'!$B2402)</f>
        <v>0</v>
      </c>
      <c r="E2402" s="16">
        <f t="shared" si="531"/>
        <v>-72700942.449473366</v>
      </c>
      <c r="F2402" s="10">
        <f>SUM(D$11:D2401)</f>
        <v>-305393854.62901664</v>
      </c>
      <c r="G2402" s="10">
        <f t="shared" si="524"/>
        <v>365</v>
      </c>
      <c r="H2402" s="7">
        <f t="shared" si="532"/>
        <v>-199180.6642451325</v>
      </c>
      <c r="I2402" s="16">
        <f>SUMIFS('Filing Data'!$X:$X,'Filing Data'!$D:$D,'Benchmark Value'!$B2402)</f>
        <v>0</v>
      </c>
      <c r="J2402" s="16">
        <f t="shared" si="528"/>
        <v>163442973.94777015</v>
      </c>
      <c r="K2402" s="10">
        <f>SUM(I$11:I2401)</f>
        <v>496030691.23263443</v>
      </c>
      <c r="L2402" s="27">
        <f t="shared" si="525"/>
        <v>365</v>
      </c>
      <c r="M2402" s="7">
        <f t="shared" si="533"/>
        <v>447788.96971991821</v>
      </c>
      <c r="N2402" s="7">
        <f>IF(ISNA(VLOOKUP(B2402,'Distribution Data'!$G:$H,2,FALSE)),0,VLOOKUP(B2402,'Distribution Data'!$G:$H,2,FALSE))</f>
        <v>0</v>
      </c>
      <c r="O2402" s="16">
        <f>IF(ISNA(INDEX($C2401:$C$3618,MATCH(TRUE,INDEX($C2401:$C$3618&lt;&gt;$C2401,0),0))), O2401, INDEX($C2401:$C$3618,MATCH(TRUE,INDEX($C2401:$C$3618&lt;&gt;$C2401,0),0)))</f>
        <v>5795147068.2152042</v>
      </c>
      <c r="P2402" s="16">
        <f t="shared" si="523"/>
        <v>5495109137.6753864</v>
      </c>
      <c r="Q2402" s="27">
        <f t="shared" si="529"/>
        <v>248</v>
      </c>
      <c r="R2402" s="7">
        <f t="shared" si="534"/>
        <v>1209830.3650799105</v>
      </c>
      <c r="S2402" s="7">
        <f t="shared" si="526"/>
        <v>562860.73111485981</v>
      </c>
      <c r="T2402" s="5">
        <f>VLOOKUP($B2402,'Benchmark Data'!$A:$B,2,FALSE)</f>
        <v>14.39</v>
      </c>
      <c r="U2402" s="12">
        <f t="shared" si="535"/>
        <v>0</v>
      </c>
      <c r="V2402" s="7">
        <f t="shared" si="536"/>
        <v>4578634620.3158875</v>
      </c>
    </row>
    <row r="2403" spans="1:22" x14ac:dyDescent="0.25">
      <c r="A2403" s="5">
        <f t="shared" si="527"/>
        <v>2010</v>
      </c>
      <c r="B2403" s="6">
        <f t="shared" si="530"/>
        <v>40343</v>
      </c>
      <c r="C2403" s="7">
        <f>MAX(SUMIFS('Filing Data'!$V:$V,'Filing Data'!$D:$D,'Benchmark Value'!$B2403),C2402)</f>
        <v>5495109137.6753864</v>
      </c>
      <c r="D2403" s="7">
        <f>SUMIFS('Filing Data'!$Z:$Z,'Filing Data'!$D:$D,'Benchmark Value'!$B2403)</f>
        <v>0</v>
      </c>
      <c r="E2403" s="16">
        <f t="shared" si="531"/>
        <v>-72700942.449473366</v>
      </c>
      <c r="F2403" s="10">
        <f>SUM(D$11:D2402)</f>
        <v>-305393854.62901664</v>
      </c>
      <c r="G2403" s="10">
        <f t="shared" si="524"/>
        <v>365</v>
      </c>
      <c r="H2403" s="7">
        <f t="shared" si="532"/>
        <v>-199180.6642451325</v>
      </c>
      <c r="I2403" s="16">
        <f>SUMIFS('Filing Data'!$X:$X,'Filing Data'!$D:$D,'Benchmark Value'!$B2403)</f>
        <v>0</v>
      </c>
      <c r="J2403" s="16">
        <f t="shared" si="528"/>
        <v>163442973.94777015</v>
      </c>
      <c r="K2403" s="10">
        <f>SUM(I$11:I2402)</f>
        <v>496030691.23263443</v>
      </c>
      <c r="L2403" s="27">
        <f t="shared" si="525"/>
        <v>365</v>
      </c>
      <c r="M2403" s="7">
        <f t="shared" si="533"/>
        <v>447788.96971991821</v>
      </c>
      <c r="N2403" s="7">
        <f>IF(ISNA(VLOOKUP(B2403,'Distribution Data'!$G:$H,2,FALSE)),0,VLOOKUP(B2403,'Distribution Data'!$G:$H,2,FALSE))</f>
        <v>0</v>
      </c>
      <c r="O2403" s="16">
        <f>IF(ISNA(INDEX($C2402:$C$3618,MATCH(TRUE,INDEX($C2402:$C$3618&lt;&gt;$C2402,0),0))), O2402, INDEX($C2402:$C$3618,MATCH(TRUE,INDEX($C2402:$C$3618&lt;&gt;$C2402,0),0)))</f>
        <v>5795147068.2152042</v>
      </c>
      <c r="P2403" s="16">
        <f t="shared" si="523"/>
        <v>5495109137.6753864</v>
      </c>
      <c r="Q2403" s="27">
        <f t="shared" si="529"/>
        <v>248</v>
      </c>
      <c r="R2403" s="7">
        <f t="shared" si="534"/>
        <v>1209830.3650799105</v>
      </c>
      <c r="S2403" s="7">
        <f t="shared" si="526"/>
        <v>562860.73111485981</v>
      </c>
      <c r="T2403" s="5">
        <f>VLOOKUP($B2403,'Benchmark Data'!$A:$B,2,FALSE)</f>
        <v>14.56</v>
      </c>
      <c r="U2403" s="12">
        <f t="shared" si="535"/>
        <v>1.1744521869263534E-2</v>
      </c>
      <c r="V2403" s="7">
        <f t="shared" si="536"/>
        <v>4633288369.5427427</v>
      </c>
    </row>
    <row r="2404" spans="1:22" x14ac:dyDescent="0.25">
      <c r="A2404" s="5">
        <f t="shared" si="527"/>
        <v>2010</v>
      </c>
      <c r="B2404" s="6">
        <f t="shared" si="530"/>
        <v>40344</v>
      </c>
      <c r="C2404" s="7">
        <f>MAX(SUMIFS('Filing Data'!$V:$V,'Filing Data'!$D:$D,'Benchmark Value'!$B2404),C2403)</f>
        <v>5495109137.6753864</v>
      </c>
      <c r="D2404" s="7">
        <f>SUMIFS('Filing Data'!$Z:$Z,'Filing Data'!$D:$D,'Benchmark Value'!$B2404)</f>
        <v>0</v>
      </c>
      <c r="E2404" s="16">
        <f t="shared" si="531"/>
        <v>-72700942.449473366</v>
      </c>
      <c r="F2404" s="10">
        <f>SUM(D$11:D2403)</f>
        <v>-305393854.62901664</v>
      </c>
      <c r="G2404" s="10">
        <f t="shared" si="524"/>
        <v>365</v>
      </c>
      <c r="H2404" s="7">
        <f t="shared" si="532"/>
        <v>-199180.6642451325</v>
      </c>
      <c r="I2404" s="16">
        <f>SUMIFS('Filing Data'!$X:$X,'Filing Data'!$D:$D,'Benchmark Value'!$B2404)</f>
        <v>0</v>
      </c>
      <c r="J2404" s="16">
        <f t="shared" si="528"/>
        <v>163442973.94777015</v>
      </c>
      <c r="K2404" s="10">
        <f>SUM(I$11:I2403)</f>
        <v>496030691.23263443</v>
      </c>
      <c r="L2404" s="27">
        <f t="shared" si="525"/>
        <v>365</v>
      </c>
      <c r="M2404" s="7">
        <f t="shared" si="533"/>
        <v>447788.96971991821</v>
      </c>
      <c r="N2404" s="7">
        <f>IF(ISNA(VLOOKUP(B2404,'Distribution Data'!$G:$H,2,FALSE)),0,VLOOKUP(B2404,'Distribution Data'!$G:$H,2,FALSE))</f>
        <v>0</v>
      </c>
      <c r="O2404" s="16">
        <f>IF(ISNA(INDEX($C2403:$C$3618,MATCH(TRUE,INDEX($C2403:$C$3618&lt;&gt;$C2403,0),0))), O2403, INDEX($C2403:$C$3618,MATCH(TRUE,INDEX($C2403:$C$3618&lt;&gt;$C2403,0),0)))</f>
        <v>5795147068.2152042</v>
      </c>
      <c r="P2404" s="16">
        <f t="shared" si="523"/>
        <v>5495109137.6753864</v>
      </c>
      <c r="Q2404" s="27">
        <f t="shared" si="529"/>
        <v>248</v>
      </c>
      <c r="R2404" s="7">
        <f t="shared" si="534"/>
        <v>1209830.3650799105</v>
      </c>
      <c r="S2404" s="7">
        <f t="shared" si="526"/>
        <v>562860.73111485981</v>
      </c>
      <c r="T2404" s="5">
        <f>VLOOKUP($B2404,'Benchmark Data'!$A:$B,2,FALSE)</f>
        <v>14.9</v>
      </c>
      <c r="U2404" s="12">
        <f t="shared" si="535"/>
        <v>2.3083170182873466E-2</v>
      </c>
      <c r="V2404" s="7">
        <f t="shared" si="536"/>
        <v>4742046150.9912014</v>
      </c>
    </row>
    <row r="2405" spans="1:22" x14ac:dyDescent="0.25">
      <c r="A2405" s="5">
        <f t="shared" si="527"/>
        <v>2010</v>
      </c>
      <c r="B2405" s="6">
        <f t="shared" si="530"/>
        <v>40345</v>
      </c>
      <c r="C2405" s="7">
        <f>MAX(SUMIFS('Filing Data'!$V:$V,'Filing Data'!$D:$D,'Benchmark Value'!$B2405),C2404)</f>
        <v>5495109137.6753864</v>
      </c>
      <c r="D2405" s="7">
        <f>SUMIFS('Filing Data'!$Z:$Z,'Filing Data'!$D:$D,'Benchmark Value'!$B2405)</f>
        <v>0</v>
      </c>
      <c r="E2405" s="16">
        <f t="shared" si="531"/>
        <v>-72700942.449473366</v>
      </c>
      <c r="F2405" s="10">
        <f>SUM(D$11:D2404)</f>
        <v>-305393854.62901664</v>
      </c>
      <c r="G2405" s="10">
        <f t="shared" si="524"/>
        <v>365</v>
      </c>
      <c r="H2405" s="7">
        <f t="shared" si="532"/>
        <v>-199180.6642451325</v>
      </c>
      <c r="I2405" s="16">
        <f>SUMIFS('Filing Data'!$X:$X,'Filing Data'!$D:$D,'Benchmark Value'!$B2405)</f>
        <v>0</v>
      </c>
      <c r="J2405" s="16">
        <f t="shared" si="528"/>
        <v>163442973.94777015</v>
      </c>
      <c r="K2405" s="10">
        <f>SUM(I$11:I2404)</f>
        <v>496030691.23263443</v>
      </c>
      <c r="L2405" s="27">
        <f t="shared" si="525"/>
        <v>365</v>
      </c>
      <c r="M2405" s="7">
        <f t="shared" si="533"/>
        <v>447788.96971991821</v>
      </c>
      <c r="N2405" s="7">
        <f>IF(ISNA(VLOOKUP(B2405,'Distribution Data'!$G:$H,2,FALSE)),0,VLOOKUP(B2405,'Distribution Data'!$G:$H,2,FALSE))</f>
        <v>0</v>
      </c>
      <c r="O2405" s="16">
        <f>IF(ISNA(INDEX($C2404:$C$3618,MATCH(TRUE,INDEX($C2404:$C$3618&lt;&gt;$C2404,0),0))), O2404, INDEX($C2404:$C$3618,MATCH(TRUE,INDEX($C2404:$C$3618&lt;&gt;$C2404,0),0)))</f>
        <v>5795147068.2152042</v>
      </c>
      <c r="P2405" s="16">
        <f t="shared" si="523"/>
        <v>5495109137.6753864</v>
      </c>
      <c r="Q2405" s="27">
        <f t="shared" si="529"/>
        <v>248</v>
      </c>
      <c r="R2405" s="7">
        <f t="shared" si="534"/>
        <v>1209830.3650799105</v>
      </c>
      <c r="S2405" s="7">
        <f t="shared" si="526"/>
        <v>562860.73111485981</v>
      </c>
      <c r="T2405" s="5">
        <f>VLOOKUP($B2405,'Benchmark Data'!$A:$B,2,FALSE)</f>
        <v>14.76</v>
      </c>
      <c r="U2405" s="12">
        <f t="shared" si="535"/>
        <v>-9.4403937790870727E-3</v>
      </c>
      <c r="V2405" s="7">
        <f t="shared" si="536"/>
        <v>4698052873.3908548</v>
      </c>
    </row>
    <row r="2406" spans="1:22" x14ac:dyDescent="0.25">
      <c r="A2406" s="5">
        <f t="shared" si="527"/>
        <v>2010</v>
      </c>
      <c r="B2406" s="6">
        <f t="shared" si="530"/>
        <v>40346</v>
      </c>
      <c r="C2406" s="7">
        <f>MAX(SUMIFS('Filing Data'!$V:$V,'Filing Data'!$D:$D,'Benchmark Value'!$B2406),C2405)</f>
        <v>5495109137.6753864</v>
      </c>
      <c r="D2406" s="7">
        <f>SUMIFS('Filing Data'!$Z:$Z,'Filing Data'!$D:$D,'Benchmark Value'!$B2406)</f>
        <v>0</v>
      </c>
      <c r="E2406" s="16">
        <f t="shared" si="531"/>
        <v>-72700942.449473366</v>
      </c>
      <c r="F2406" s="10">
        <f>SUM(D$11:D2405)</f>
        <v>-305393854.62901664</v>
      </c>
      <c r="G2406" s="10">
        <f t="shared" si="524"/>
        <v>365</v>
      </c>
      <c r="H2406" s="7">
        <f t="shared" si="532"/>
        <v>-199180.6642451325</v>
      </c>
      <c r="I2406" s="16">
        <f>SUMIFS('Filing Data'!$X:$X,'Filing Data'!$D:$D,'Benchmark Value'!$B2406)</f>
        <v>0</v>
      </c>
      <c r="J2406" s="16">
        <f t="shared" si="528"/>
        <v>163442973.94777015</v>
      </c>
      <c r="K2406" s="10">
        <f>SUM(I$11:I2405)</f>
        <v>496030691.23263443</v>
      </c>
      <c r="L2406" s="27">
        <f t="shared" si="525"/>
        <v>365</v>
      </c>
      <c r="M2406" s="7">
        <f t="shared" si="533"/>
        <v>447788.96971991821</v>
      </c>
      <c r="N2406" s="7">
        <f>IF(ISNA(VLOOKUP(B2406,'Distribution Data'!$G:$H,2,FALSE)),0,VLOOKUP(B2406,'Distribution Data'!$G:$H,2,FALSE))</f>
        <v>0</v>
      </c>
      <c r="O2406" s="16">
        <f>IF(ISNA(INDEX($C2405:$C$3618,MATCH(TRUE,INDEX($C2405:$C$3618&lt;&gt;$C2405,0),0))), O2405, INDEX($C2405:$C$3618,MATCH(TRUE,INDEX($C2405:$C$3618&lt;&gt;$C2405,0),0)))</f>
        <v>5795147068.2152042</v>
      </c>
      <c r="P2406" s="16">
        <f t="shared" si="523"/>
        <v>5495109137.6753864</v>
      </c>
      <c r="Q2406" s="27">
        <f t="shared" si="529"/>
        <v>248</v>
      </c>
      <c r="R2406" s="7">
        <f t="shared" si="534"/>
        <v>1209830.3650799105</v>
      </c>
      <c r="S2406" s="7">
        <f t="shared" si="526"/>
        <v>562860.73111485981</v>
      </c>
      <c r="T2406" s="5">
        <f>VLOOKUP($B2406,'Benchmark Data'!$A:$B,2,FALSE)</f>
        <v>14.77</v>
      </c>
      <c r="U2406" s="12">
        <f t="shared" si="535"/>
        <v>6.7727737096197132E-4</v>
      </c>
      <c r="V2406" s="7">
        <f t="shared" si="536"/>
        <v>4701798696.7733183</v>
      </c>
    </row>
    <row r="2407" spans="1:22" x14ac:dyDescent="0.25">
      <c r="A2407" s="5">
        <f t="shared" si="527"/>
        <v>2010</v>
      </c>
      <c r="B2407" s="6">
        <f t="shared" si="530"/>
        <v>40347</v>
      </c>
      <c r="C2407" s="7">
        <f>MAX(SUMIFS('Filing Data'!$V:$V,'Filing Data'!$D:$D,'Benchmark Value'!$B2407),C2406)</f>
        <v>5495109137.6753864</v>
      </c>
      <c r="D2407" s="7">
        <f>SUMIFS('Filing Data'!$Z:$Z,'Filing Data'!$D:$D,'Benchmark Value'!$B2407)</f>
        <v>0</v>
      </c>
      <c r="E2407" s="16">
        <f t="shared" si="531"/>
        <v>-72700942.449473366</v>
      </c>
      <c r="F2407" s="10">
        <f>SUM(D$11:D2406)</f>
        <v>-305393854.62901664</v>
      </c>
      <c r="G2407" s="10">
        <f t="shared" si="524"/>
        <v>365</v>
      </c>
      <c r="H2407" s="7">
        <f t="shared" si="532"/>
        <v>-199180.6642451325</v>
      </c>
      <c r="I2407" s="16">
        <f>SUMIFS('Filing Data'!$X:$X,'Filing Data'!$D:$D,'Benchmark Value'!$B2407)</f>
        <v>0</v>
      </c>
      <c r="J2407" s="16">
        <f t="shared" si="528"/>
        <v>163442973.94777015</v>
      </c>
      <c r="K2407" s="10">
        <f>SUM(I$11:I2406)</f>
        <v>496030691.23263443</v>
      </c>
      <c r="L2407" s="27">
        <f t="shared" si="525"/>
        <v>365</v>
      </c>
      <c r="M2407" s="7">
        <f t="shared" si="533"/>
        <v>447788.96971991821</v>
      </c>
      <c r="N2407" s="7">
        <f>IF(ISNA(VLOOKUP(B2407,'Distribution Data'!$G:$H,2,FALSE)),0,VLOOKUP(B2407,'Distribution Data'!$G:$H,2,FALSE))</f>
        <v>0</v>
      </c>
      <c r="O2407" s="16">
        <f>IF(ISNA(INDEX($C2406:$C$3618,MATCH(TRUE,INDEX($C2406:$C$3618&lt;&gt;$C2406,0),0))), O2406, INDEX($C2406:$C$3618,MATCH(TRUE,INDEX($C2406:$C$3618&lt;&gt;$C2406,0),0)))</f>
        <v>5795147068.2152042</v>
      </c>
      <c r="P2407" s="16">
        <f t="shared" si="523"/>
        <v>5495109137.6753864</v>
      </c>
      <c r="Q2407" s="27">
        <f t="shared" si="529"/>
        <v>248</v>
      </c>
      <c r="R2407" s="7">
        <f t="shared" si="534"/>
        <v>1209830.3650799105</v>
      </c>
      <c r="S2407" s="7">
        <f t="shared" si="526"/>
        <v>562860.73111485981</v>
      </c>
      <c r="T2407" s="5">
        <f>VLOOKUP($B2407,'Benchmark Data'!$A:$B,2,FALSE)</f>
        <v>14.73</v>
      </c>
      <c r="U2407" s="12">
        <f t="shared" si="535"/>
        <v>-2.7118660687495111E-3</v>
      </c>
      <c r="V2407" s="7">
        <f t="shared" si="536"/>
        <v>4689628182.5639496</v>
      </c>
    </row>
    <row r="2408" spans="1:22" x14ac:dyDescent="0.25">
      <c r="A2408" s="5">
        <f t="shared" si="527"/>
        <v>2010</v>
      </c>
      <c r="B2408" s="6">
        <f t="shared" si="530"/>
        <v>40348</v>
      </c>
      <c r="C2408" s="7">
        <f>MAX(SUMIFS('Filing Data'!$V:$V,'Filing Data'!$D:$D,'Benchmark Value'!$B2408),C2407)</f>
        <v>5495109137.6753864</v>
      </c>
      <c r="D2408" s="7">
        <f>SUMIFS('Filing Data'!$Z:$Z,'Filing Data'!$D:$D,'Benchmark Value'!$B2408)</f>
        <v>0</v>
      </c>
      <c r="E2408" s="16">
        <f t="shared" si="531"/>
        <v>-72700942.449473366</v>
      </c>
      <c r="F2408" s="10">
        <f>SUM(D$11:D2407)</f>
        <v>-305393854.62901664</v>
      </c>
      <c r="G2408" s="10">
        <f t="shared" si="524"/>
        <v>365</v>
      </c>
      <c r="H2408" s="7">
        <f t="shared" si="532"/>
        <v>-199180.6642451325</v>
      </c>
      <c r="I2408" s="16">
        <f>SUMIFS('Filing Data'!$X:$X,'Filing Data'!$D:$D,'Benchmark Value'!$B2408)</f>
        <v>0</v>
      </c>
      <c r="J2408" s="16">
        <f t="shared" si="528"/>
        <v>163442973.94777015</v>
      </c>
      <c r="K2408" s="10">
        <f>SUM(I$11:I2407)</f>
        <v>496030691.23263443</v>
      </c>
      <c r="L2408" s="27">
        <f t="shared" si="525"/>
        <v>365</v>
      </c>
      <c r="M2408" s="7">
        <f t="shared" si="533"/>
        <v>447788.96971991821</v>
      </c>
      <c r="N2408" s="7">
        <f>IF(ISNA(VLOOKUP(B2408,'Distribution Data'!$G:$H,2,FALSE)),0,VLOOKUP(B2408,'Distribution Data'!$G:$H,2,FALSE))</f>
        <v>0</v>
      </c>
      <c r="O2408" s="16">
        <f>IF(ISNA(INDEX($C2407:$C$3618,MATCH(TRUE,INDEX($C2407:$C$3618&lt;&gt;$C2407,0),0))), O2407, INDEX($C2407:$C$3618,MATCH(TRUE,INDEX($C2407:$C$3618&lt;&gt;$C2407,0),0)))</f>
        <v>5795147068.2152042</v>
      </c>
      <c r="P2408" s="16">
        <f t="shared" si="523"/>
        <v>5495109137.6753864</v>
      </c>
      <c r="Q2408" s="27">
        <f t="shared" si="529"/>
        <v>248</v>
      </c>
      <c r="R2408" s="7">
        <f t="shared" si="534"/>
        <v>1209830.3650799105</v>
      </c>
      <c r="S2408" s="7">
        <f t="shared" si="526"/>
        <v>562860.73111485981</v>
      </c>
      <c r="T2408" s="5">
        <f>VLOOKUP($B2408,'Benchmark Data'!$A:$B,2,FALSE)</f>
        <v>14.73</v>
      </c>
      <c r="U2408" s="12">
        <f t="shared" si="535"/>
        <v>0</v>
      </c>
      <c r="V2408" s="7">
        <f t="shared" si="536"/>
        <v>4690191043.295064</v>
      </c>
    </row>
    <row r="2409" spans="1:22" x14ac:dyDescent="0.25">
      <c r="A2409" s="5">
        <f t="shared" si="527"/>
        <v>2010</v>
      </c>
      <c r="B2409" s="6">
        <f t="shared" si="530"/>
        <v>40349</v>
      </c>
      <c r="C2409" s="7">
        <f>MAX(SUMIFS('Filing Data'!$V:$V,'Filing Data'!$D:$D,'Benchmark Value'!$B2409),C2408)</f>
        <v>5495109137.6753864</v>
      </c>
      <c r="D2409" s="7">
        <f>SUMIFS('Filing Data'!$Z:$Z,'Filing Data'!$D:$D,'Benchmark Value'!$B2409)</f>
        <v>0</v>
      </c>
      <c r="E2409" s="16">
        <f t="shared" si="531"/>
        <v>-72700942.449473366</v>
      </c>
      <c r="F2409" s="10">
        <f>SUM(D$11:D2408)</f>
        <v>-305393854.62901664</v>
      </c>
      <c r="G2409" s="10">
        <f t="shared" si="524"/>
        <v>365</v>
      </c>
      <c r="H2409" s="7">
        <f t="shared" si="532"/>
        <v>-199180.6642451325</v>
      </c>
      <c r="I2409" s="16">
        <f>SUMIFS('Filing Data'!$X:$X,'Filing Data'!$D:$D,'Benchmark Value'!$B2409)</f>
        <v>0</v>
      </c>
      <c r="J2409" s="16">
        <f t="shared" si="528"/>
        <v>163442973.94777015</v>
      </c>
      <c r="K2409" s="10">
        <f>SUM(I$11:I2408)</f>
        <v>496030691.23263443</v>
      </c>
      <c r="L2409" s="27">
        <f t="shared" si="525"/>
        <v>365</v>
      </c>
      <c r="M2409" s="7">
        <f t="shared" si="533"/>
        <v>447788.96971991821</v>
      </c>
      <c r="N2409" s="7">
        <f>IF(ISNA(VLOOKUP(B2409,'Distribution Data'!$G:$H,2,FALSE)),0,VLOOKUP(B2409,'Distribution Data'!$G:$H,2,FALSE))</f>
        <v>0</v>
      </c>
      <c r="O2409" s="16">
        <f>IF(ISNA(INDEX($C2408:$C$3618,MATCH(TRUE,INDEX($C2408:$C$3618&lt;&gt;$C2408,0),0))), O2408, INDEX($C2408:$C$3618,MATCH(TRUE,INDEX($C2408:$C$3618&lt;&gt;$C2408,0),0)))</f>
        <v>5795147068.2152042</v>
      </c>
      <c r="P2409" s="16">
        <f t="shared" si="523"/>
        <v>5495109137.6753864</v>
      </c>
      <c r="Q2409" s="27">
        <f t="shared" si="529"/>
        <v>248</v>
      </c>
      <c r="R2409" s="7">
        <f t="shared" si="534"/>
        <v>1209830.3650799105</v>
      </c>
      <c r="S2409" s="7">
        <f t="shared" si="526"/>
        <v>562860.73111485981</v>
      </c>
      <c r="T2409" s="5">
        <f>VLOOKUP($B2409,'Benchmark Data'!$A:$B,2,FALSE)</f>
        <v>14.73</v>
      </c>
      <c r="U2409" s="12">
        <f t="shared" si="535"/>
        <v>0</v>
      </c>
      <c r="V2409" s="7">
        <f t="shared" si="536"/>
        <v>4690753904.0261784</v>
      </c>
    </row>
    <row r="2410" spans="1:22" x14ac:dyDescent="0.25">
      <c r="A2410" s="5">
        <f t="shared" si="527"/>
        <v>2010</v>
      </c>
      <c r="B2410" s="6">
        <f t="shared" si="530"/>
        <v>40350</v>
      </c>
      <c r="C2410" s="7">
        <f>MAX(SUMIFS('Filing Data'!$V:$V,'Filing Data'!$D:$D,'Benchmark Value'!$B2410),C2409)</f>
        <v>5495109137.6753864</v>
      </c>
      <c r="D2410" s="7">
        <f>SUMIFS('Filing Data'!$Z:$Z,'Filing Data'!$D:$D,'Benchmark Value'!$B2410)</f>
        <v>0</v>
      </c>
      <c r="E2410" s="16">
        <f t="shared" si="531"/>
        <v>-72700942.449473366</v>
      </c>
      <c r="F2410" s="10">
        <f>SUM(D$11:D2409)</f>
        <v>-305393854.62901664</v>
      </c>
      <c r="G2410" s="10">
        <f t="shared" si="524"/>
        <v>365</v>
      </c>
      <c r="H2410" s="7">
        <f t="shared" si="532"/>
        <v>-199180.6642451325</v>
      </c>
      <c r="I2410" s="16">
        <f>SUMIFS('Filing Data'!$X:$X,'Filing Data'!$D:$D,'Benchmark Value'!$B2410)</f>
        <v>0</v>
      </c>
      <c r="J2410" s="16">
        <f t="shared" si="528"/>
        <v>163442973.94777015</v>
      </c>
      <c r="K2410" s="10">
        <f>SUM(I$11:I2409)</f>
        <v>496030691.23263443</v>
      </c>
      <c r="L2410" s="27">
        <f t="shared" si="525"/>
        <v>365</v>
      </c>
      <c r="M2410" s="7">
        <f t="shared" si="533"/>
        <v>447788.96971991821</v>
      </c>
      <c r="N2410" s="7">
        <f>IF(ISNA(VLOOKUP(B2410,'Distribution Data'!$G:$H,2,FALSE)),0,VLOOKUP(B2410,'Distribution Data'!$G:$H,2,FALSE))</f>
        <v>0</v>
      </c>
      <c r="O2410" s="16">
        <f>IF(ISNA(INDEX($C2409:$C$3618,MATCH(TRUE,INDEX($C2409:$C$3618&lt;&gt;$C2409,0),0))), O2409, INDEX($C2409:$C$3618,MATCH(TRUE,INDEX($C2409:$C$3618&lt;&gt;$C2409,0),0)))</f>
        <v>5795147068.2152042</v>
      </c>
      <c r="P2410" s="16">
        <f t="shared" si="523"/>
        <v>5495109137.6753864</v>
      </c>
      <c r="Q2410" s="27">
        <f t="shared" si="529"/>
        <v>248</v>
      </c>
      <c r="R2410" s="7">
        <f t="shared" si="534"/>
        <v>1209830.3650799105</v>
      </c>
      <c r="S2410" s="7">
        <f t="shared" si="526"/>
        <v>562860.73111485981</v>
      </c>
      <c r="T2410" s="5">
        <f>VLOOKUP($B2410,'Benchmark Data'!$A:$B,2,FALSE)</f>
        <v>14.63</v>
      </c>
      <c r="U2410" s="12">
        <f t="shared" si="535"/>
        <v>-6.8120154425058829E-3</v>
      </c>
      <c r="V2410" s="7">
        <f t="shared" si="536"/>
        <v>4659471863.8474073</v>
      </c>
    </row>
    <row r="2411" spans="1:22" x14ac:dyDescent="0.25">
      <c r="A2411" s="5">
        <f t="shared" si="527"/>
        <v>2010</v>
      </c>
      <c r="B2411" s="6">
        <f t="shared" si="530"/>
        <v>40351</v>
      </c>
      <c r="C2411" s="7">
        <f>MAX(SUMIFS('Filing Data'!$V:$V,'Filing Data'!$D:$D,'Benchmark Value'!$B2411),C2410)</f>
        <v>5495109137.6753864</v>
      </c>
      <c r="D2411" s="7">
        <f>SUMIFS('Filing Data'!$Z:$Z,'Filing Data'!$D:$D,'Benchmark Value'!$B2411)</f>
        <v>0</v>
      </c>
      <c r="E2411" s="16">
        <f t="shared" si="531"/>
        <v>-72700942.449473366</v>
      </c>
      <c r="F2411" s="10">
        <f>SUM(D$11:D2410)</f>
        <v>-305393854.62901664</v>
      </c>
      <c r="G2411" s="10">
        <f t="shared" si="524"/>
        <v>365</v>
      </c>
      <c r="H2411" s="7">
        <f t="shared" si="532"/>
        <v>-199180.6642451325</v>
      </c>
      <c r="I2411" s="16">
        <f>SUMIFS('Filing Data'!$X:$X,'Filing Data'!$D:$D,'Benchmark Value'!$B2411)</f>
        <v>0</v>
      </c>
      <c r="J2411" s="16">
        <f t="shared" si="528"/>
        <v>163442973.94777015</v>
      </c>
      <c r="K2411" s="10">
        <f>SUM(I$11:I2410)</f>
        <v>496030691.23263443</v>
      </c>
      <c r="L2411" s="27">
        <f t="shared" si="525"/>
        <v>365</v>
      </c>
      <c r="M2411" s="7">
        <f t="shared" si="533"/>
        <v>447788.96971991821</v>
      </c>
      <c r="N2411" s="7">
        <f>IF(ISNA(VLOOKUP(B2411,'Distribution Data'!$G:$H,2,FALSE)),0,VLOOKUP(B2411,'Distribution Data'!$G:$H,2,FALSE))</f>
        <v>0</v>
      </c>
      <c r="O2411" s="16">
        <f>IF(ISNA(INDEX($C2410:$C$3618,MATCH(TRUE,INDEX($C2410:$C$3618&lt;&gt;$C2410,0),0))), O2410, INDEX($C2410:$C$3618,MATCH(TRUE,INDEX($C2410:$C$3618&lt;&gt;$C2410,0),0)))</f>
        <v>5795147068.2152042</v>
      </c>
      <c r="P2411" s="16">
        <f t="shared" si="523"/>
        <v>5495109137.6753864</v>
      </c>
      <c r="Q2411" s="27">
        <f t="shared" si="529"/>
        <v>248</v>
      </c>
      <c r="R2411" s="7">
        <f t="shared" si="534"/>
        <v>1209830.3650799105</v>
      </c>
      <c r="S2411" s="7">
        <f t="shared" si="526"/>
        <v>562860.73111485981</v>
      </c>
      <c r="T2411" s="5">
        <f>VLOOKUP($B2411,'Benchmark Data'!$A:$B,2,FALSE)</f>
        <v>14.16</v>
      </c>
      <c r="U2411" s="12">
        <f t="shared" si="535"/>
        <v>-3.2653126766459234E-2</v>
      </c>
      <c r="V2411" s="7">
        <f t="shared" si="536"/>
        <v>4510345607.9682493</v>
      </c>
    </row>
    <row r="2412" spans="1:22" x14ac:dyDescent="0.25">
      <c r="A2412" s="5">
        <f t="shared" si="527"/>
        <v>2010</v>
      </c>
      <c r="B2412" s="6">
        <f t="shared" si="530"/>
        <v>40352</v>
      </c>
      <c r="C2412" s="7">
        <f>MAX(SUMIFS('Filing Data'!$V:$V,'Filing Data'!$D:$D,'Benchmark Value'!$B2412),C2411)</f>
        <v>5495109137.6753864</v>
      </c>
      <c r="D2412" s="7">
        <f>SUMIFS('Filing Data'!$Z:$Z,'Filing Data'!$D:$D,'Benchmark Value'!$B2412)</f>
        <v>0</v>
      </c>
      <c r="E2412" s="16">
        <f t="shared" si="531"/>
        <v>-72700942.449473366</v>
      </c>
      <c r="F2412" s="10">
        <f>SUM(D$11:D2411)</f>
        <v>-305393854.62901664</v>
      </c>
      <c r="G2412" s="10">
        <f t="shared" si="524"/>
        <v>365</v>
      </c>
      <c r="H2412" s="7">
        <f t="shared" si="532"/>
        <v>-199180.6642451325</v>
      </c>
      <c r="I2412" s="16">
        <f>SUMIFS('Filing Data'!$X:$X,'Filing Data'!$D:$D,'Benchmark Value'!$B2412)</f>
        <v>0</v>
      </c>
      <c r="J2412" s="16">
        <f t="shared" si="528"/>
        <v>163442973.94777015</v>
      </c>
      <c r="K2412" s="10">
        <f>SUM(I$11:I2411)</f>
        <v>496030691.23263443</v>
      </c>
      <c r="L2412" s="27">
        <f t="shared" si="525"/>
        <v>365</v>
      </c>
      <c r="M2412" s="7">
        <f t="shared" si="533"/>
        <v>447788.96971991821</v>
      </c>
      <c r="N2412" s="7">
        <f>IF(ISNA(VLOOKUP(B2412,'Distribution Data'!$G:$H,2,FALSE)),0,VLOOKUP(B2412,'Distribution Data'!$G:$H,2,FALSE))</f>
        <v>0</v>
      </c>
      <c r="O2412" s="16">
        <f>IF(ISNA(INDEX($C2411:$C$3618,MATCH(TRUE,INDEX($C2411:$C$3618&lt;&gt;$C2411,0),0))), O2411, INDEX($C2411:$C$3618,MATCH(TRUE,INDEX($C2411:$C$3618&lt;&gt;$C2411,0),0)))</f>
        <v>5795147068.2152042</v>
      </c>
      <c r="P2412" s="16">
        <f t="shared" si="523"/>
        <v>5495109137.6753864</v>
      </c>
      <c r="Q2412" s="27">
        <f t="shared" si="529"/>
        <v>248</v>
      </c>
      <c r="R2412" s="7">
        <f t="shared" si="534"/>
        <v>1209830.3650799105</v>
      </c>
      <c r="S2412" s="7">
        <f t="shared" si="526"/>
        <v>562860.73111485981</v>
      </c>
      <c r="T2412" s="5">
        <f>VLOOKUP($B2412,'Benchmark Data'!$A:$B,2,FALSE)</f>
        <v>14.22</v>
      </c>
      <c r="U2412" s="12">
        <f t="shared" si="535"/>
        <v>4.2283361095211049E-3</v>
      </c>
      <c r="V2412" s="7">
        <f t="shared" si="536"/>
        <v>4530020102.6314325</v>
      </c>
    </row>
    <row r="2413" spans="1:22" x14ac:dyDescent="0.25">
      <c r="A2413" s="5">
        <f t="shared" si="527"/>
        <v>2010</v>
      </c>
      <c r="B2413" s="6">
        <f t="shared" si="530"/>
        <v>40353</v>
      </c>
      <c r="C2413" s="7">
        <f>MAX(SUMIFS('Filing Data'!$V:$V,'Filing Data'!$D:$D,'Benchmark Value'!$B2413),C2412)</f>
        <v>5495109137.6753864</v>
      </c>
      <c r="D2413" s="7">
        <f>SUMIFS('Filing Data'!$Z:$Z,'Filing Data'!$D:$D,'Benchmark Value'!$B2413)</f>
        <v>0</v>
      </c>
      <c r="E2413" s="16">
        <f t="shared" si="531"/>
        <v>-72700942.449473366</v>
      </c>
      <c r="F2413" s="10">
        <f>SUM(D$11:D2412)</f>
        <v>-305393854.62901664</v>
      </c>
      <c r="G2413" s="10">
        <f t="shared" si="524"/>
        <v>365</v>
      </c>
      <c r="H2413" s="7">
        <f t="shared" si="532"/>
        <v>-199180.6642451325</v>
      </c>
      <c r="I2413" s="16">
        <f>SUMIFS('Filing Data'!$X:$X,'Filing Data'!$D:$D,'Benchmark Value'!$B2413)</f>
        <v>0</v>
      </c>
      <c r="J2413" s="16">
        <f t="shared" si="528"/>
        <v>163442973.94777015</v>
      </c>
      <c r="K2413" s="10">
        <f>SUM(I$11:I2412)</f>
        <v>496030691.23263443</v>
      </c>
      <c r="L2413" s="27">
        <f t="shared" si="525"/>
        <v>365</v>
      </c>
      <c r="M2413" s="7">
        <f t="shared" si="533"/>
        <v>447788.96971991821</v>
      </c>
      <c r="N2413" s="7">
        <f>IF(ISNA(VLOOKUP(B2413,'Distribution Data'!$G:$H,2,FALSE)),0,VLOOKUP(B2413,'Distribution Data'!$G:$H,2,FALSE))</f>
        <v>0</v>
      </c>
      <c r="O2413" s="16">
        <f>IF(ISNA(INDEX($C2412:$C$3618,MATCH(TRUE,INDEX($C2412:$C$3618&lt;&gt;$C2412,0),0))), O2412, INDEX($C2412:$C$3618,MATCH(TRUE,INDEX($C2412:$C$3618&lt;&gt;$C2412,0),0)))</f>
        <v>5795147068.2152042</v>
      </c>
      <c r="P2413" s="16">
        <f t="shared" si="523"/>
        <v>5495109137.6753864</v>
      </c>
      <c r="Q2413" s="27">
        <f t="shared" si="529"/>
        <v>248</v>
      </c>
      <c r="R2413" s="7">
        <f t="shared" si="534"/>
        <v>1209830.3650799105</v>
      </c>
      <c r="S2413" s="7">
        <f t="shared" si="526"/>
        <v>562860.73111485981</v>
      </c>
      <c r="T2413" s="5">
        <f>VLOOKUP($B2413,'Benchmark Data'!$A:$B,2,FALSE)</f>
        <v>13.89</v>
      </c>
      <c r="U2413" s="12">
        <f t="shared" si="535"/>
        <v>-2.3480267608842472E-2</v>
      </c>
      <c r="V2413" s="7">
        <f t="shared" si="536"/>
        <v>4425455914.5673027</v>
      </c>
    </row>
    <row r="2414" spans="1:22" x14ac:dyDescent="0.25">
      <c r="A2414" s="5">
        <f t="shared" si="527"/>
        <v>2010</v>
      </c>
      <c r="B2414" s="6">
        <f t="shared" si="530"/>
        <v>40354</v>
      </c>
      <c r="C2414" s="7">
        <f>MAX(SUMIFS('Filing Data'!$V:$V,'Filing Data'!$D:$D,'Benchmark Value'!$B2414),C2413)</f>
        <v>5495109137.6753864</v>
      </c>
      <c r="D2414" s="7">
        <f>SUMIFS('Filing Data'!$Z:$Z,'Filing Data'!$D:$D,'Benchmark Value'!$B2414)</f>
        <v>0</v>
      </c>
      <c r="E2414" s="16">
        <f t="shared" si="531"/>
        <v>-72700942.449473366</v>
      </c>
      <c r="F2414" s="10">
        <f>SUM(D$11:D2413)</f>
        <v>-305393854.62901664</v>
      </c>
      <c r="G2414" s="10">
        <f t="shared" si="524"/>
        <v>365</v>
      </c>
      <c r="H2414" s="7">
        <f t="shared" si="532"/>
        <v>-199180.6642451325</v>
      </c>
      <c r="I2414" s="16">
        <f>SUMIFS('Filing Data'!$X:$X,'Filing Data'!$D:$D,'Benchmark Value'!$B2414)</f>
        <v>0</v>
      </c>
      <c r="J2414" s="16">
        <f t="shared" si="528"/>
        <v>163442973.94777015</v>
      </c>
      <c r="K2414" s="10">
        <f>SUM(I$11:I2413)</f>
        <v>496030691.23263443</v>
      </c>
      <c r="L2414" s="27">
        <f t="shared" si="525"/>
        <v>365</v>
      </c>
      <c r="M2414" s="7">
        <f t="shared" si="533"/>
        <v>447788.96971991821</v>
      </c>
      <c r="N2414" s="7">
        <f>IF(ISNA(VLOOKUP(B2414,'Distribution Data'!$G:$H,2,FALSE)),0,VLOOKUP(B2414,'Distribution Data'!$G:$H,2,FALSE))</f>
        <v>0</v>
      </c>
      <c r="O2414" s="16">
        <f>IF(ISNA(INDEX($C2413:$C$3618,MATCH(TRUE,INDEX($C2413:$C$3618&lt;&gt;$C2413,0),0))), O2413, INDEX($C2413:$C$3618,MATCH(TRUE,INDEX($C2413:$C$3618&lt;&gt;$C2413,0),0)))</f>
        <v>5795147068.2152042</v>
      </c>
      <c r="P2414" s="16">
        <f t="shared" si="523"/>
        <v>5495109137.6753864</v>
      </c>
      <c r="Q2414" s="27">
        <f t="shared" si="529"/>
        <v>248</v>
      </c>
      <c r="R2414" s="7">
        <f t="shared" si="534"/>
        <v>1209830.3650799105</v>
      </c>
      <c r="S2414" s="7">
        <f t="shared" si="526"/>
        <v>562860.73111485981</v>
      </c>
      <c r="T2414" s="5">
        <f>VLOOKUP($B2414,'Benchmark Data'!$A:$B,2,FALSE)</f>
        <v>14.28</v>
      </c>
      <c r="U2414" s="12">
        <f t="shared" si="535"/>
        <v>2.7690800145185768E-2</v>
      </c>
      <c r="V2414" s="7">
        <f t="shared" si="536"/>
        <v>4550275636.8305435</v>
      </c>
    </row>
    <row r="2415" spans="1:22" x14ac:dyDescent="0.25">
      <c r="A2415" s="5">
        <f t="shared" si="527"/>
        <v>2010</v>
      </c>
      <c r="B2415" s="6">
        <f t="shared" si="530"/>
        <v>40355</v>
      </c>
      <c r="C2415" s="7">
        <f>MAX(SUMIFS('Filing Data'!$V:$V,'Filing Data'!$D:$D,'Benchmark Value'!$B2415),C2414)</f>
        <v>5495109137.6753864</v>
      </c>
      <c r="D2415" s="7">
        <f>SUMIFS('Filing Data'!$Z:$Z,'Filing Data'!$D:$D,'Benchmark Value'!$B2415)</f>
        <v>0</v>
      </c>
      <c r="E2415" s="16">
        <f t="shared" si="531"/>
        <v>-72700942.449473366</v>
      </c>
      <c r="F2415" s="10">
        <f>SUM(D$11:D2414)</f>
        <v>-305393854.62901664</v>
      </c>
      <c r="G2415" s="10">
        <f t="shared" si="524"/>
        <v>365</v>
      </c>
      <c r="H2415" s="7">
        <f t="shared" si="532"/>
        <v>-199180.6642451325</v>
      </c>
      <c r="I2415" s="16">
        <f>SUMIFS('Filing Data'!$X:$X,'Filing Data'!$D:$D,'Benchmark Value'!$B2415)</f>
        <v>0</v>
      </c>
      <c r="J2415" s="16">
        <f t="shared" si="528"/>
        <v>163442973.94777015</v>
      </c>
      <c r="K2415" s="10">
        <f>SUM(I$11:I2414)</f>
        <v>496030691.23263443</v>
      </c>
      <c r="L2415" s="27">
        <f t="shared" si="525"/>
        <v>365</v>
      </c>
      <c r="M2415" s="7">
        <f t="shared" si="533"/>
        <v>447788.96971991821</v>
      </c>
      <c r="N2415" s="7">
        <f>IF(ISNA(VLOOKUP(B2415,'Distribution Data'!$G:$H,2,FALSE)),0,VLOOKUP(B2415,'Distribution Data'!$G:$H,2,FALSE))</f>
        <v>0</v>
      </c>
      <c r="O2415" s="16">
        <f>IF(ISNA(INDEX($C2414:$C$3618,MATCH(TRUE,INDEX($C2414:$C$3618&lt;&gt;$C2414,0),0))), O2414, INDEX($C2414:$C$3618,MATCH(TRUE,INDEX($C2414:$C$3618&lt;&gt;$C2414,0),0)))</f>
        <v>5795147068.2152042</v>
      </c>
      <c r="P2415" s="16">
        <f t="shared" si="523"/>
        <v>5495109137.6753864</v>
      </c>
      <c r="Q2415" s="27">
        <f t="shared" si="529"/>
        <v>248</v>
      </c>
      <c r="R2415" s="7">
        <f t="shared" si="534"/>
        <v>1209830.3650799105</v>
      </c>
      <c r="S2415" s="7">
        <f t="shared" si="526"/>
        <v>562860.73111485981</v>
      </c>
      <c r="T2415" s="5">
        <f>VLOOKUP($B2415,'Benchmark Data'!$A:$B,2,FALSE)</f>
        <v>14.28</v>
      </c>
      <c r="U2415" s="12">
        <f t="shared" si="535"/>
        <v>0</v>
      </c>
      <c r="V2415" s="7">
        <f t="shared" si="536"/>
        <v>4550838497.5616579</v>
      </c>
    </row>
    <row r="2416" spans="1:22" x14ac:dyDescent="0.25">
      <c r="A2416" s="5">
        <f t="shared" si="527"/>
        <v>2010</v>
      </c>
      <c r="B2416" s="6">
        <f t="shared" si="530"/>
        <v>40356</v>
      </c>
      <c r="C2416" s="7">
        <f>MAX(SUMIFS('Filing Data'!$V:$V,'Filing Data'!$D:$D,'Benchmark Value'!$B2416),C2415)</f>
        <v>5495109137.6753864</v>
      </c>
      <c r="D2416" s="7">
        <f>SUMIFS('Filing Data'!$Z:$Z,'Filing Data'!$D:$D,'Benchmark Value'!$B2416)</f>
        <v>0</v>
      </c>
      <c r="E2416" s="16">
        <f t="shared" si="531"/>
        <v>-72700942.449473366</v>
      </c>
      <c r="F2416" s="10">
        <f>SUM(D$11:D2415)</f>
        <v>-305393854.62901664</v>
      </c>
      <c r="G2416" s="10">
        <f t="shared" si="524"/>
        <v>365</v>
      </c>
      <c r="H2416" s="7">
        <f t="shared" si="532"/>
        <v>-199180.6642451325</v>
      </c>
      <c r="I2416" s="16">
        <f>SUMIFS('Filing Data'!$X:$X,'Filing Data'!$D:$D,'Benchmark Value'!$B2416)</f>
        <v>0</v>
      </c>
      <c r="J2416" s="16">
        <f t="shared" si="528"/>
        <v>163442973.94777015</v>
      </c>
      <c r="K2416" s="10">
        <f>SUM(I$11:I2415)</f>
        <v>496030691.23263443</v>
      </c>
      <c r="L2416" s="27">
        <f t="shared" si="525"/>
        <v>365</v>
      </c>
      <c r="M2416" s="7">
        <f t="shared" si="533"/>
        <v>447788.96971991821</v>
      </c>
      <c r="N2416" s="7">
        <f>IF(ISNA(VLOOKUP(B2416,'Distribution Data'!$G:$H,2,FALSE)),0,VLOOKUP(B2416,'Distribution Data'!$G:$H,2,FALSE))</f>
        <v>0</v>
      </c>
      <c r="O2416" s="16">
        <f>IF(ISNA(INDEX($C2415:$C$3618,MATCH(TRUE,INDEX($C2415:$C$3618&lt;&gt;$C2415,0),0))), O2415, INDEX($C2415:$C$3618,MATCH(TRUE,INDEX($C2415:$C$3618&lt;&gt;$C2415,0),0)))</f>
        <v>5795147068.2152042</v>
      </c>
      <c r="P2416" s="16">
        <f t="shared" si="523"/>
        <v>5495109137.6753864</v>
      </c>
      <c r="Q2416" s="27">
        <f t="shared" si="529"/>
        <v>248</v>
      </c>
      <c r="R2416" s="7">
        <f t="shared" si="534"/>
        <v>1209830.3650799105</v>
      </c>
      <c r="S2416" s="7">
        <f t="shared" si="526"/>
        <v>562860.73111485981</v>
      </c>
      <c r="T2416" s="5">
        <f>VLOOKUP($B2416,'Benchmark Data'!$A:$B,2,FALSE)</f>
        <v>14.28</v>
      </c>
      <c r="U2416" s="12">
        <f t="shared" si="535"/>
        <v>0</v>
      </c>
      <c r="V2416" s="7">
        <f t="shared" si="536"/>
        <v>4551401358.2927723</v>
      </c>
    </row>
    <row r="2417" spans="1:22" x14ac:dyDescent="0.25">
      <c r="A2417" s="5">
        <f t="shared" si="527"/>
        <v>2010</v>
      </c>
      <c r="B2417" s="6">
        <f t="shared" si="530"/>
        <v>40357</v>
      </c>
      <c r="C2417" s="7">
        <f>MAX(SUMIFS('Filing Data'!$V:$V,'Filing Data'!$D:$D,'Benchmark Value'!$B2417),C2416)</f>
        <v>5495109137.6753864</v>
      </c>
      <c r="D2417" s="7">
        <f>SUMIFS('Filing Data'!$Z:$Z,'Filing Data'!$D:$D,'Benchmark Value'!$B2417)</f>
        <v>0</v>
      </c>
      <c r="E2417" s="16">
        <f t="shared" si="531"/>
        <v>-72700942.449473366</v>
      </c>
      <c r="F2417" s="10">
        <f>SUM(D$11:D2416)</f>
        <v>-305393854.62901664</v>
      </c>
      <c r="G2417" s="10">
        <f t="shared" si="524"/>
        <v>365</v>
      </c>
      <c r="H2417" s="7">
        <f t="shared" si="532"/>
        <v>-199180.6642451325</v>
      </c>
      <c r="I2417" s="16">
        <f>SUMIFS('Filing Data'!$X:$X,'Filing Data'!$D:$D,'Benchmark Value'!$B2417)</f>
        <v>0</v>
      </c>
      <c r="J2417" s="16">
        <f t="shared" si="528"/>
        <v>163442973.94777015</v>
      </c>
      <c r="K2417" s="10">
        <f>SUM(I$11:I2416)</f>
        <v>496030691.23263443</v>
      </c>
      <c r="L2417" s="27">
        <f t="shared" si="525"/>
        <v>365</v>
      </c>
      <c r="M2417" s="7">
        <f t="shared" si="533"/>
        <v>447788.96971991821</v>
      </c>
      <c r="N2417" s="7">
        <f>IF(ISNA(VLOOKUP(B2417,'Distribution Data'!$G:$H,2,FALSE)),0,VLOOKUP(B2417,'Distribution Data'!$G:$H,2,FALSE))</f>
        <v>0</v>
      </c>
      <c r="O2417" s="16">
        <f>IF(ISNA(INDEX($C2416:$C$3618,MATCH(TRUE,INDEX($C2416:$C$3618&lt;&gt;$C2416,0),0))), O2416, INDEX($C2416:$C$3618,MATCH(TRUE,INDEX($C2416:$C$3618&lt;&gt;$C2416,0),0)))</f>
        <v>5795147068.2152042</v>
      </c>
      <c r="P2417" s="16">
        <f t="shared" si="523"/>
        <v>5495109137.6753864</v>
      </c>
      <c r="Q2417" s="27">
        <f t="shared" si="529"/>
        <v>248</v>
      </c>
      <c r="R2417" s="7">
        <f t="shared" si="534"/>
        <v>1209830.3650799105</v>
      </c>
      <c r="S2417" s="7">
        <f t="shared" si="526"/>
        <v>562860.73111485981</v>
      </c>
      <c r="T2417" s="5">
        <f>VLOOKUP($B2417,'Benchmark Data'!$A:$B,2,FALSE)</f>
        <v>14.1</v>
      </c>
      <c r="U2417" s="12">
        <f t="shared" si="535"/>
        <v>-1.2685159527315687E-2</v>
      </c>
      <c r="V2417" s="7">
        <f t="shared" si="536"/>
        <v>4494593613.6672554</v>
      </c>
    </row>
    <row r="2418" spans="1:22" x14ac:dyDescent="0.25">
      <c r="A2418" s="5">
        <f t="shared" si="527"/>
        <v>2010</v>
      </c>
      <c r="B2418" s="6">
        <f t="shared" si="530"/>
        <v>40358</v>
      </c>
      <c r="C2418" s="7">
        <f>MAX(SUMIFS('Filing Data'!$V:$V,'Filing Data'!$D:$D,'Benchmark Value'!$B2418),C2417)</f>
        <v>5495109137.6753864</v>
      </c>
      <c r="D2418" s="7">
        <f>SUMIFS('Filing Data'!$Z:$Z,'Filing Data'!$D:$D,'Benchmark Value'!$B2418)</f>
        <v>0</v>
      </c>
      <c r="E2418" s="16">
        <f t="shared" si="531"/>
        <v>-72700942.449473366</v>
      </c>
      <c r="F2418" s="10">
        <f>SUM(D$11:D2417)</f>
        <v>-305393854.62901664</v>
      </c>
      <c r="G2418" s="10">
        <f t="shared" si="524"/>
        <v>365</v>
      </c>
      <c r="H2418" s="7">
        <f t="shared" si="532"/>
        <v>-199180.6642451325</v>
      </c>
      <c r="I2418" s="16">
        <f>SUMIFS('Filing Data'!$X:$X,'Filing Data'!$D:$D,'Benchmark Value'!$B2418)</f>
        <v>0</v>
      </c>
      <c r="J2418" s="16">
        <f t="shared" si="528"/>
        <v>163442973.94777015</v>
      </c>
      <c r="K2418" s="10">
        <f>SUM(I$11:I2417)</f>
        <v>496030691.23263443</v>
      </c>
      <c r="L2418" s="27">
        <f t="shared" si="525"/>
        <v>365</v>
      </c>
      <c r="M2418" s="7">
        <f t="shared" si="533"/>
        <v>447788.96971991821</v>
      </c>
      <c r="N2418" s="7">
        <f>IF(ISNA(VLOOKUP(B2418,'Distribution Data'!$G:$H,2,FALSE)),0,VLOOKUP(B2418,'Distribution Data'!$G:$H,2,FALSE))</f>
        <v>0</v>
      </c>
      <c r="O2418" s="16">
        <f>IF(ISNA(INDEX($C2417:$C$3618,MATCH(TRUE,INDEX($C2417:$C$3618&lt;&gt;$C2417,0),0))), O2417, INDEX($C2417:$C$3618,MATCH(TRUE,INDEX($C2417:$C$3618&lt;&gt;$C2417,0),0)))</f>
        <v>5795147068.2152042</v>
      </c>
      <c r="P2418" s="16">
        <f t="shared" si="523"/>
        <v>5495109137.6753864</v>
      </c>
      <c r="Q2418" s="27">
        <f t="shared" si="529"/>
        <v>248</v>
      </c>
      <c r="R2418" s="7">
        <f t="shared" si="534"/>
        <v>1209830.3650799105</v>
      </c>
      <c r="S2418" s="7">
        <f t="shared" si="526"/>
        <v>562860.73111485981</v>
      </c>
      <c r="T2418" s="5">
        <f>VLOOKUP($B2418,'Benchmark Data'!$A:$B,2,FALSE)</f>
        <v>13.62</v>
      </c>
      <c r="U2418" s="12">
        <f t="shared" si="535"/>
        <v>-3.4635496662756338E-2</v>
      </c>
      <c r="V2418" s="7">
        <f t="shared" si="536"/>
        <v>4342149032.2309732</v>
      </c>
    </row>
    <row r="2419" spans="1:22" x14ac:dyDescent="0.25">
      <c r="A2419" s="5">
        <f t="shared" si="527"/>
        <v>2010</v>
      </c>
      <c r="B2419" s="6">
        <f t="shared" si="530"/>
        <v>40359</v>
      </c>
      <c r="C2419" s="7">
        <f>MAX(SUMIFS('Filing Data'!$V:$V,'Filing Data'!$D:$D,'Benchmark Value'!$B2419),C2418)</f>
        <v>5495109137.6753864</v>
      </c>
      <c r="D2419" s="7">
        <f>SUMIFS('Filing Data'!$Z:$Z,'Filing Data'!$D:$D,'Benchmark Value'!$B2419)</f>
        <v>0</v>
      </c>
      <c r="E2419" s="16">
        <f t="shared" si="531"/>
        <v>-72700942.449473366</v>
      </c>
      <c r="F2419" s="10">
        <f>SUM(D$11:D2418)</f>
        <v>-305393854.62901664</v>
      </c>
      <c r="G2419" s="10">
        <f t="shared" si="524"/>
        <v>365</v>
      </c>
      <c r="H2419" s="7">
        <f t="shared" si="532"/>
        <v>-199180.6642451325</v>
      </c>
      <c r="I2419" s="16">
        <f>SUMIFS('Filing Data'!$X:$X,'Filing Data'!$D:$D,'Benchmark Value'!$B2419)</f>
        <v>0</v>
      </c>
      <c r="J2419" s="16">
        <f t="shared" si="528"/>
        <v>163442973.94777015</v>
      </c>
      <c r="K2419" s="10">
        <f>SUM(I$11:I2418)</f>
        <v>496030691.23263443</v>
      </c>
      <c r="L2419" s="27">
        <f t="shared" si="525"/>
        <v>365</v>
      </c>
      <c r="M2419" s="7">
        <f t="shared" si="533"/>
        <v>447788.96971991821</v>
      </c>
      <c r="N2419" s="7">
        <f>IF(ISNA(VLOOKUP(B2419,'Distribution Data'!$G:$H,2,FALSE)),0,VLOOKUP(B2419,'Distribution Data'!$G:$H,2,FALSE))</f>
        <v>37532838.589403607</v>
      </c>
      <c r="O2419" s="16">
        <f>IF(ISNA(INDEX($C2418:$C$3618,MATCH(TRUE,INDEX($C2418:$C$3618&lt;&gt;$C2418,0),0))), O2418, INDEX($C2418:$C$3618,MATCH(TRUE,INDEX($C2418:$C$3618&lt;&gt;$C2418,0),0)))</f>
        <v>5795147068.2152042</v>
      </c>
      <c r="P2419" s="16">
        <f t="shared" si="523"/>
        <v>5495109137.6753864</v>
      </c>
      <c r="Q2419" s="27">
        <f t="shared" si="529"/>
        <v>248</v>
      </c>
      <c r="R2419" s="7">
        <f t="shared" si="534"/>
        <v>1209830.3650799105</v>
      </c>
      <c r="S2419" s="7">
        <f t="shared" si="526"/>
        <v>-36969977.85828875</v>
      </c>
      <c r="T2419" s="5">
        <f>VLOOKUP($B2419,'Benchmark Data'!$A:$B,2,FALSE)</f>
        <v>13.48</v>
      </c>
      <c r="U2419" s="12">
        <f t="shared" si="535"/>
        <v>-1.0332195237205188E-2</v>
      </c>
      <c r="V2419" s="7">
        <f t="shared" si="536"/>
        <v>4260546098.0942459</v>
      </c>
    </row>
    <row r="2420" spans="1:22" x14ac:dyDescent="0.25">
      <c r="A2420" s="5">
        <f t="shared" si="527"/>
        <v>2010</v>
      </c>
      <c r="B2420" s="6">
        <f t="shared" si="530"/>
        <v>40360</v>
      </c>
      <c r="C2420" s="7">
        <f>MAX(SUMIFS('Filing Data'!$V:$V,'Filing Data'!$D:$D,'Benchmark Value'!$B2420),C2419)</f>
        <v>5495109137.6753864</v>
      </c>
      <c r="D2420" s="7">
        <f>SUMIFS('Filing Data'!$Z:$Z,'Filing Data'!$D:$D,'Benchmark Value'!$B2420)</f>
        <v>0</v>
      </c>
      <c r="E2420" s="16">
        <f t="shared" si="531"/>
        <v>-72700942.449473366</v>
      </c>
      <c r="F2420" s="10">
        <f>SUM(D$11:D2419)</f>
        <v>-305393854.62901664</v>
      </c>
      <c r="G2420" s="10">
        <f t="shared" si="524"/>
        <v>365</v>
      </c>
      <c r="H2420" s="7">
        <f t="shared" si="532"/>
        <v>-199180.6642451325</v>
      </c>
      <c r="I2420" s="16">
        <f>SUMIFS('Filing Data'!$X:$X,'Filing Data'!$D:$D,'Benchmark Value'!$B2420)</f>
        <v>0</v>
      </c>
      <c r="J2420" s="16">
        <f t="shared" si="528"/>
        <v>163442973.94777015</v>
      </c>
      <c r="K2420" s="10">
        <f>SUM(I$11:I2419)</f>
        <v>496030691.23263443</v>
      </c>
      <c r="L2420" s="27">
        <f t="shared" si="525"/>
        <v>365</v>
      </c>
      <c r="M2420" s="7">
        <f t="shared" si="533"/>
        <v>447788.96971991821</v>
      </c>
      <c r="N2420" s="7">
        <f>IF(ISNA(VLOOKUP(B2420,'Distribution Data'!$G:$H,2,FALSE)),0,VLOOKUP(B2420,'Distribution Data'!$G:$H,2,FALSE))</f>
        <v>0</v>
      </c>
      <c r="O2420" s="16">
        <f>IF(ISNA(INDEX($C2419:$C$3618,MATCH(TRUE,INDEX($C2419:$C$3618&lt;&gt;$C2419,0),0))), O2419, INDEX($C2419:$C$3618,MATCH(TRUE,INDEX($C2419:$C$3618&lt;&gt;$C2419,0),0)))</f>
        <v>5795147068.2152042</v>
      </c>
      <c r="P2420" s="16">
        <f t="shared" si="523"/>
        <v>5495109137.6753864</v>
      </c>
      <c r="Q2420" s="27">
        <f t="shared" si="529"/>
        <v>248</v>
      </c>
      <c r="R2420" s="7">
        <f t="shared" si="534"/>
        <v>1209830.3650799105</v>
      </c>
      <c r="S2420" s="7">
        <f t="shared" si="526"/>
        <v>562860.73111485981</v>
      </c>
      <c r="T2420" s="5">
        <f>VLOOKUP($B2420,'Benchmark Data'!$A:$B,2,FALSE)</f>
        <v>13.46</v>
      </c>
      <c r="U2420" s="12">
        <f t="shared" si="535"/>
        <v>-1.484781267579225E-3</v>
      </c>
      <c r="V2420" s="7">
        <f t="shared" si="536"/>
        <v>4254787673.8133516</v>
      </c>
    </row>
    <row r="2421" spans="1:22" x14ac:dyDescent="0.25">
      <c r="A2421" s="5">
        <f t="shared" si="527"/>
        <v>2010</v>
      </c>
      <c r="B2421" s="6">
        <f t="shared" si="530"/>
        <v>40361</v>
      </c>
      <c r="C2421" s="7">
        <f>MAX(SUMIFS('Filing Data'!$V:$V,'Filing Data'!$D:$D,'Benchmark Value'!$B2421),C2420)</f>
        <v>5495109137.6753864</v>
      </c>
      <c r="D2421" s="7">
        <f>SUMIFS('Filing Data'!$Z:$Z,'Filing Data'!$D:$D,'Benchmark Value'!$B2421)</f>
        <v>0</v>
      </c>
      <c r="E2421" s="16">
        <f t="shared" si="531"/>
        <v>-72700942.449473366</v>
      </c>
      <c r="F2421" s="10">
        <f>SUM(D$11:D2420)</f>
        <v>-305393854.62901664</v>
      </c>
      <c r="G2421" s="10">
        <f t="shared" si="524"/>
        <v>365</v>
      </c>
      <c r="H2421" s="7">
        <f t="shared" si="532"/>
        <v>-199180.6642451325</v>
      </c>
      <c r="I2421" s="16">
        <f>SUMIFS('Filing Data'!$X:$X,'Filing Data'!$D:$D,'Benchmark Value'!$B2421)</f>
        <v>0</v>
      </c>
      <c r="J2421" s="16">
        <f t="shared" si="528"/>
        <v>163442973.94777015</v>
      </c>
      <c r="K2421" s="10">
        <f>SUM(I$11:I2420)</f>
        <v>496030691.23263443</v>
      </c>
      <c r="L2421" s="27">
        <f t="shared" si="525"/>
        <v>365</v>
      </c>
      <c r="M2421" s="7">
        <f t="shared" si="533"/>
        <v>447788.96971991821</v>
      </c>
      <c r="N2421" s="7">
        <f>IF(ISNA(VLOOKUP(B2421,'Distribution Data'!$G:$H,2,FALSE)),0,VLOOKUP(B2421,'Distribution Data'!$G:$H,2,FALSE))</f>
        <v>0</v>
      </c>
      <c r="O2421" s="16">
        <f>IF(ISNA(INDEX($C2420:$C$3618,MATCH(TRUE,INDEX($C2420:$C$3618&lt;&gt;$C2420,0),0))), O2420, INDEX($C2420:$C$3618,MATCH(TRUE,INDEX($C2420:$C$3618&lt;&gt;$C2420,0),0)))</f>
        <v>5795147068.2152042</v>
      </c>
      <c r="P2421" s="16">
        <f t="shared" si="523"/>
        <v>5495109137.6753864</v>
      </c>
      <c r="Q2421" s="27">
        <f t="shared" si="529"/>
        <v>248</v>
      </c>
      <c r="R2421" s="7">
        <f t="shared" si="534"/>
        <v>1209830.3650799105</v>
      </c>
      <c r="S2421" s="7">
        <f t="shared" si="526"/>
        <v>562860.73111485981</v>
      </c>
      <c r="T2421" s="5">
        <f>VLOOKUP($B2421,'Benchmark Data'!$A:$B,2,FALSE)</f>
        <v>13.18</v>
      </c>
      <c r="U2421" s="12">
        <f t="shared" si="535"/>
        <v>-2.1021795142220624E-2</v>
      </c>
      <c r="V2421" s="7">
        <f t="shared" si="536"/>
        <v>4166840835.534976</v>
      </c>
    </row>
    <row r="2422" spans="1:22" x14ac:dyDescent="0.25">
      <c r="A2422" s="5">
        <f t="shared" si="527"/>
        <v>2010</v>
      </c>
      <c r="B2422" s="6">
        <f t="shared" si="530"/>
        <v>40362</v>
      </c>
      <c r="C2422" s="7">
        <f>MAX(SUMIFS('Filing Data'!$V:$V,'Filing Data'!$D:$D,'Benchmark Value'!$B2422),C2421)</f>
        <v>5495109137.6753864</v>
      </c>
      <c r="D2422" s="7">
        <f>SUMIFS('Filing Data'!$Z:$Z,'Filing Data'!$D:$D,'Benchmark Value'!$B2422)</f>
        <v>0</v>
      </c>
      <c r="E2422" s="16">
        <f t="shared" si="531"/>
        <v>-72700942.449473366</v>
      </c>
      <c r="F2422" s="10">
        <f>SUM(D$11:D2421)</f>
        <v>-305393854.62901664</v>
      </c>
      <c r="G2422" s="10">
        <f t="shared" si="524"/>
        <v>365</v>
      </c>
      <c r="H2422" s="7">
        <f t="shared" si="532"/>
        <v>-199180.6642451325</v>
      </c>
      <c r="I2422" s="16">
        <f>SUMIFS('Filing Data'!$X:$X,'Filing Data'!$D:$D,'Benchmark Value'!$B2422)</f>
        <v>0</v>
      </c>
      <c r="J2422" s="16">
        <f t="shared" si="528"/>
        <v>163442973.94777015</v>
      </c>
      <c r="K2422" s="10">
        <f>SUM(I$11:I2421)</f>
        <v>496030691.23263443</v>
      </c>
      <c r="L2422" s="27">
        <f t="shared" si="525"/>
        <v>365</v>
      </c>
      <c r="M2422" s="7">
        <f t="shared" si="533"/>
        <v>447788.96971991821</v>
      </c>
      <c r="N2422" s="7">
        <f>IF(ISNA(VLOOKUP(B2422,'Distribution Data'!$G:$H,2,FALSE)),0,VLOOKUP(B2422,'Distribution Data'!$G:$H,2,FALSE))</f>
        <v>0</v>
      </c>
      <c r="O2422" s="16">
        <f>IF(ISNA(INDEX($C2421:$C$3618,MATCH(TRUE,INDEX($C2421:$C$3618&lt;&gt;$C2421,0),0))), O2421, INDEX($C2421:$C$3618,MATCH(TRUE,INDEX($C2421:$C$3618&lt;&gt;$C2421,0),0)))</f>
        <v>5795147068.2152042</v>
      </c>
      <c r="P2422" s="16">
        <f t="shared" si="523"/>
        <v>5495109137.6753864</v>
      </c>
      <c r="Q2422" s="27">
        <f t="shared" si="529"/>
        <v>248</v>
      </c>
      <c r="R2422" s="7">
        <f t="shared" si="534"/>
        <v>1209830.3650799105</v>
      </c>
      <c r="S2422" s="7">
        <f t="shared" si="526"/>
        <v>562860.73111485981</v>
      </c>
      <c r="T2422" s="5">
        <f>VLOOKUP($B2422,'Benchmark Data'!$A:$B,2,FALSE)</f>
        <v>13.18</v>
      </c>
      <c r="U2422" s="12">
        <f t="shared" si="535"/>
        <v>0</v>
      </c>
      <c r="V2422" s="7">
        <f t="shared" si="536"/>
        <v>4167403696.2660909</v>
      </c>
    </row>
    <row r="2423" spans="1:22" x14ac:dyDescent="0.25">
      <c r="A2423" s="5">
        <f t="shared" si="527"/>
        <v>2010</v>
      </c>
      <c r="B2423" s="6">
        <f t="shared" si="530"/>
        <v>40363</v>
      </c>
      <c r="C2423" s="7">
        <f>MAX(SUMIFS('Filing Data'!$V:$V,'Filing Data'!$D:$D,'Benchmark Value'!$B2423),C2422)</f>
        <v>5495109137.6753864</v>
      </c>
      <c r="D2423" s="7">
        <f>SUMIFS('Filing Data'!$Z:$Z,'Filing Data'!$D:$D,'Benchmark Value'!$B2423)</f>
        <v>0</v>
      </c>
      <c r="E2423" s="16">
        <f t="shared" si="531"/>
        <v>-72700942.449473366</v>
      </c>
      <c r="F2423" s="10">
        <f>SUM(D$11:D2422)</f>
        <v>-305393854.62901664</v>
      </c>
      <c r="G2423" s="10">
        <f t="shared" si="524"/>
        <v>365</v>
      </c>
      <c r="H2423" s="7">
        <f t="shared" si="532"/>
        <v>-199180.6642451325</v>
      </c>
      <c r="I2423" s="16">
        <f>SUMIFS('Filing Data'!$X:$X,'Filing Data'!$D:$D,'Benchmark Value'!$B2423)</f>
        <v>0</v>
      </c>
      <c r="J2423" s="16">
        <f t="shared" si="528"/>
        <v>163442973.94777015</v>
      </c>
      <c r="K2423" s="10">
        <f>SUM(I$11:I2422)</f>
        <v>496030691.23263443</v>
      </c>
      <c r="L2423" s="27">
        <f t="shared" si="525"/>
        <v>365</v>
      </c>
      <c r="M2423" s="7">
        <f t="shared" si="533"/>
        <v>447788.96971991821</v>
      </c>
      <c r="N2423" s="7">
        <f>IF(ISNA(VLOOKUP(B2423,'Distribution Data'!$G:$H,2,FALSE)),0,VLOOKUP(B2423,'Distribution Data'!$G:$H,2,FALSE))</f>
        <v>0</v>
      </c>
      <c r="O2423" s="16">
        <f>IF(ISNA(INDEX($C2422:$C$3618,MATCH(TRUE,INDEX($C2422:$C$3618&lt;&gt;$C2422,0),0))), O2422, INDEX($C2422:$C$3618,MATCH(TRUE,INDEX($C2422:$C$3618&lt;&gt;$C2422,0),0)))</f>
        <v>5795147068.2152042</v>
      </c>
      <c r="P2423" s="16">
        <f t="shared" si="523"/>
        <v>5495109137.6753864</v>
      </c>
      <c r="Q2423" s="27">
        <f t="shared" si="529"/>
        <v>248</v>
      </c>
      <c r="R2423" s="7">
        <f t="shared" si="534"/>
        <v>1209830.3650799105</v>
      </c>
      <c r="S2423" s="7">
        <f t="shared" si="526"/>
        <v>562860.73111485981</v>
      </c>
      <c r="T2423" s="5">
        <f>VLOOKUP($B2423,'Benchmark Data'!$A:$B,2,FALSE)</f>
        <v>13.18</v>
      </c>
      <c r="U2423" s="12">
        <f t="shared" si="535"/>
        <v>0</v>
      </c>
      <c r="V2423" s="7">
        <f t="shared" si="536"/>
        <v>4167966556.9972057</v>
      </c>
    </row>
    <row r="2424" spans="1:22" x14ac:dyDescent="0.25">
      <c r="A2424" s="5">
        <f t="shared" si="527"/>
        <v>2010</v>
      </c>
      <c r="B2424" s="6">
        <f t="shared" si="530"/>
        <v>40364</v>
      </c>
      <c r="C2424" s="7">
        <f>MAX(SUMIFS('Filing Data'!$V:$V,'Filing Data'!$D:$D,'Benchmark Value'!$B2424),C2423)</f>
        <v>5495109137.6753864</v>
      </c>
      <c r="D2424" s="7">
        <f>SUMIFS('Filing Data'!$Z:$Z,'Filing Data'!$D:$D,'Benchmark Value'!$B2424)</f>
        <v>0</v>
      </c>
      <c r="E2424" s="16">
        <f t="shared" si="531"/>
        <v>-72700942.449473366</v>
      </c>
      <c r="F2424" s="10">
        <f>SUM(D$11:D2423)</f>
        <v>-305393854.62901664</v>
      </c>
      <c r="G2424" s="10">
        <f t="shared" si="524"/>
        <v>365</v>
      </c>
      <c r="H2424" s="7">
        <f t="shared" si="532"/>
        <v>-199180.6642451325</v>
      </c>
      <c r="I2424" s="16">
        <f>SUMIFS('Filing Data'!$X:$X,'Filing Data'!$D:$D,'Benchmark Value'!$B2424)</f>
        <v>0</v>
      </c>
      <c r="J2424" s="16">
        <f t="shared" si="528"/>
        <v>163442973.94777015</v>
      </c>
      <c r="K2424" s="10">
        <f>SUM(I$11:I2423)</f>
        <v>496030691.23263443</v>
      </c>
      <c r="L2424" s="27">
        <f t="shared" si="525"/>
        <v>365</v>
      </c>
      <c r="M2424" s="7">
        <f t="shared" si="533"/>
        <v>447788.96971991821</v>
      </c>
      <c r="N2424" s="7">
        <f>IF(ISNA(VLOOKUP(B2424,'Distribution Data'!$G:$H,2,FALSE)),0,VLOOKUP(B2424,'Distribution Data'!$G:$H,2,FALSE))</f>
        <v>0</v>
      </c>
      <c r="O2424" s="16">
        <f>IF(ISNA(INDEX($C2423:$C$3618,MATCH(TRUE,INDEX($C2423:$C$3618&lt;&gt;$C2423,0),0))), O2423, INDEX($C2423:$C$3618,MATCH(TRUE,INDEX($C2423:$C$3618&lt;&gt;$C2423,0),0)))</f>
        <v>5795147068.2152042</v>
      </c>
      <c r="P2424" s="16">
        <f t="shared" si="523"/>
        <v>5495109137.6753864</v>
      </c>
      <c r="Q2424" s="27">
        <f t="shared" si="529"/>
        <v>248</v>
      </c>
      <c r="R2424" s="7">
        <f t="shared" si="534"/>
        <v>1209830.3650799105</v>
      </c>
      <c r="S2424" s="7">
        <f t="shared" si="526"/>
        <v>562860.73111485981</v>
      </c>
      <c r="T2424" s="5">
        <f>VLOOKUP($B2424,'Benchmark Data'!$A:$B,2,FALSE)</f>
        <v>13.18</v>
      </c>
      <c r="U2424" s="12">
        <f t="shared" si="535"/>
        <v>0</v>
      </c>
      <c r="V2424" s="7">
        <f t="shared" si="536"/>
        <v>4168529417.7283206</v>
      </c>
    </row>
    <row r="2425" spans="1:22" x14ac:dyDescent="0.25">
      <c r="A2425" s="5">
        <f t="shared" si="527"/>
        <v>2010</v>
      </c>
      <c r="B2425" s="6">
        <f t="shared" si="530"/>
        <v>40365</v>
      </c>
      <c r="C2425" s="7">
        <f>MAX(SUMIFS('Filing Data'!$V:$V,'Filing Data'!$D:$D,'Benchmark Value'!$B2425),C2424)</f>
        <v>5495109137.6753864</v>
      </c>
      <c r="D2425" s="7">
        <f>SUMIFS('Filing Data'!$Z:$Z,'Filing Data'!$D:$D,'Benchmark Value'!$B2425)</f>
        <v>0</v>
      </c>
      <c r="E2425" s="16">
        <f t="shared" si="531"/>
        <v>-72700942.449473366</v>
      </c>
      <c r="F2425" s="10">
        <f>SUM(D$11:D2424)</f>
        <v>-305393854.62901664</v>
      </c>
      <c r="G2425" s="10">
        <f t="shared" si="524"/>
        <v>365</v>
      </c>
      <c r="H2425" s="7">
        <f t="shared" si="532"/>
        <v>-199180.6642451325</v>
      </c>
      <c r="I2425" s="16">
        <f>SUMIFS('Filing Data'!$X:$X,'Filing Data'!$D:$D,'Benchmark Value'!$B2425)</f>
        <v>0</v>
      </c>
      <c r="J2425" s="16">
        <f t="shared" si="528"/>
        <v>163442973.94777015</v>
      </c>
      <c r="K2425" s="10">
        <f>SUM(I$11:I2424)</f>
        <v>496030691.23263443</v>
      </c>
      <c r="L2425" s="27">
        <f t="shared" si="525"/>
        <v>365</v>
      </c>
      <c r="M2425" s="7">
        <f t="shared" si="533"/>
        <v>447788.96971991821</v>
      </c>
      <c r="N2425" s="7">
        <f>IF(ISNA(VLOOKUP(B2425,'Distribution Data'!$G:$H,2,FALSE)),0,VLOOKUP(B2425,'Distribution Data'!$G:$H,2,FALSE))</f>
        <v>0</v>
      </c>
      <c r="O2425" s="16">
        <f>IF(ISNA(INDEX($C2424:$C$3618,MATCH(TRUE,INDEX($C2424:$C$3618&lt;&gt;$C2424,0),0))), O2424, INDEX($C2424:$C$3618,MATCH(TRUE,INDEX($C2424:$C$3618&lt;&gt;$C2424,0),0)))</f>
        <v>5795147068.2152042</v>
      </c>
      <c r="P2425" s="16">
        <f t="shared" si="523"/>
        <v>5495109137.6753864</v>
      </c>
      <c r="Q2425" s="27">
        <f t="shared" si="529"/>
        <v>248</v>
      </c>
      <c r="R2425" s="7">
        <f t="shared" si="534"/>
        <v>1209830.3650799105</v>
      </c>
      <c r="S2425" s="7">
        <f t="shared" si="526"/>
        <v>562860.73111485981</v>
      </c>
      <c r="T2425" s="5">
        <f>VLOOKUP($B2425,'Benchmark Data'!$A:$B,2,FALSE)</f>
        <v>12.89</v>
      </c>
      <c r="U2425" s="12">
        <f t="shared" si="535"/>
        <v>-2.2248712123265117E-2</v>
      </c>
      <c r="V2425" s="7">
        <f t="shared" si="536"/>
        <v>4077371980.1937895</v>
      </c>
    </row>
    <row r="2426" spans="1:22" x14ac:dyDescent="0.25">
      <c r="A2426" s="5">
        <f t="shared" si="527"/>
        <v>2010</v>
      </c>
      <c r="B2426" s="6">
        <f t="shared" si="530"/>
        <v>40366</v>
      </c>
      <c r="C2426" s="7">
        <f>MAX(SUMIFS('Filing Data'!$V:$V,'Filing Data'!$D:$D,'Benchmark Value'!$B2426),C2425)</f>
        <v>5495109137.6753864</v>
      </c>
      <c r="D2426" s="7">
        <f>SUMIFS('Filing Data'!$Z:$Z,'Filing Data'!$D:$D,'Benchmark Value'!$B2426)</f>
        <v>0</v>
      </c>
      <c r="E2426" s="16">
        <f t="shared" si="531"/>
        <v>-72700942.449473366</v>
      </c>
      <c r="F2426" s="10">
        <f>SUM(D$11:D2425)</f>
        <v>-305393854.62901664</v>
      </c>
      <c r="G2426" s="10">
        <f t="shared" si="524"/>
        <v>365</v>
      </c>
      <c r="H2426" s="7">
        <f t="shared" si="532"/>
        <v>-199180.6642451325</v>
      </c>
      <c r="I2426" s="16">
        <f>SUMIFS('Filing Data'!$X:$X,'Filing Data'!$D:$D,'Benchmark Value'!$B2426)</f>
        <v>0</v>
      </c>
      <c r="J2426" s="16">
        <f t="shared" si="528"/>
        <v>163442973.94777015</v>
      </c>
      <c r="K2426" s="10">
        <f>SUM(I$11:I2425)</f>
        <v>496030691.23263443</v>
      </c>
      <c r="L2426" s="27">
        <f t="shared" si="525"/>
        <v>365</v>
      </c>
      <c r="M2426" s="7">
        <f t="shared" si="533"/>
        <v>447788.96971991821</v>
      </c>
      <c r="N2426" s="7">
        <f>IF(ISNA(VLOOKUP(B2426,'Distribution Data'!$G:$H,2,FALSE)),0,VLOOKUP(B2426,'Distribution Data'!$G:$H,2,FALSE))</f>
        <v>0</v>
      </c>
      <c r="O2426" s="16">
        <f>IF(ISNA(INDEX($C2425:$C$3618,MATCH(TRUE,INDEX($C2425:$C$3618&lt;&gt;$C2425,0),0))), O2425, INDEX($C2425:$C$3618,MATCH(TRUE,INDEX($C2425:$C$3618&lt;&gt;$C2425,0),0)))</f>
        <v>5795147068.2152042</v>
      </c>
      <c r="P2426" s="16">
        <f t="shared" si="523"/>
        <v>5495109137.6753864</v>
      </c>
      <c r="Q2426" s="27">
        <f t="shared" si="529"/>
        <v>248</v>
      </c>
      <c r="R2426" s="7">
        <f t="shared" si="534"/>
        <v>1209830.3650799105</v>
      </c>
      <c r="S2426" s="7">
        <f t="shared" si="526"/>
        <v>562860.73111485981</v>
      </c>
      <c r="T2426" s="5">
        <f>VLOOKUP($B2426,'Benchmark Data'!$A:$B,2,FALSE)</f>
        <v>13.55</v>
      </c>
      <c r="U2426" s="12">
        <f t="shared" si="535"/>
        <v>4.9934730374613906E-2</v>
      </c>
      <c r="V2426" s="7">
        <f t="shared" si="536"/>
        <v>4286706408.5686517</v>
      </c>
    </row>
    <row r="2427" spans="1:22" x14ac:dyDescent="0.25">
      <c r="A2427" s="5">
        <f t="shared" si="527"/>
        <v>2010</v>
      </c>
      <c r="B2427" s="6">
        <f t="shared" si="530"/>
        <v>40367</v>
      </c>
      <c r="C2427" s="7">
        <f>MAX(SUMIFS('Filing Data'!$V:$V,'Filing Data'!$D:$D,'Benchmark Value'!$B2427),C2426)</f>
        <v>5495109137.6753864</v>
      </c>
      <c r="D2427" s="7">
        <f>SUMIFS('Filing Data'!$Z:$Z,'Filing Data'!$D:$D,'Benchmark Value'!$B2427)</f>
        <v>0</v>
      </c>
      <c r="E2427" s="16">
        <f t="shared" si="531"/>
        <v>-72700942.449473366</v>
      </c>
      <c r="F2427" s="10">
        <f>SUM(D$11:D2426)</f>
        <v>-305393854.62901664</v>
      </c>
      <c r="G2427" s="10">
        <f t="shared" si="524"/>
        <v>365</v>
      </c>
      <c r="H2427" s="7">
        <f t="shared" si="532"/>
        <v>-199180.6642451325</v>
      </c>
      <c r="I2427" s="16">
        <f>SUMIFS('Filing Data'!$X:$X,'Filing Data'!$D:$D,'Benchmark Value'!$B2427)</f>
        <v>0</v>
      </c>
      <c r="J2427" s="16">
        <f t="shared" si="528"/>
        <v>163442973.94777015</v>
      </c>
      <c r="K2427" s="10">
        <f>SUM(I$11:I2426)</f>
        <v>496030691.23263443</v>
      </c>
      <c r="L2427" s="27">
        <f t="shared" si="525"/>
        <v>365</v>
      </c>
      <c r="M2427" s="7">
        <f t="shared" si="533"/>
        <v>447788.96971991821</v>
      </c>
      <c r="N2427" s="7">
        <f>IF(ISNA(VLOOKUP(B2427,'Distribution Data'!$G:$H,2,FALSE)),0,VLOOKUP(B2427,'Distribution Data'!$G:$H,2,FALSE))</f>
        <v>0</v>
      </c>
      <c r="O2427" s="16">
        <f>IF(ISNA(INDEX($C2426:$C$3618,MATCH(TRUE,INDEX($C2426:$C$3618&lt;&gt;$C2426,0),0))), O2426, INDEX($C2426:$C$3618,MATCH(TRUE,INDEX($C2426:$C$3618&lt;&gt;$C2426,0),0)))</f>
        <v>5795147068.2152042</v>
      </c>
      <c r="P2427" s="16">
        <f t="shared" si="523"/>
        <v>5495109137.6753864</v>
      </c>
      <c r="Q2427" s="27">
        <f t="shared" si="529"/>
        <v>248</v>
      </c>
      <c r="R2427" s="7">
        <f t="shared" si="534"/>
        <v>1209830.3650799105</v>
      </c>
      <c r="S2427" s="7">
        <f t="shared" si="526"/>
        <v>562860.73111485981</v>
      </c>
      <c r="T2427" s="5">
        <f>VLOOKUP($B2427,'Benchmark Data'!$A:$B,2,FALSE)</f>
        <v>13.69</v>
      </c>
      <c r="U2427" s="12">
        <f t="shared" si="535"/>
        <v>1.0279091974647476E-2</v>
      </c>
      <c r="V2427" s="7">
        <f t="shared" si="536"/>
        <v>4331559962.8200321</v>
      </c>
    </row>
    <row r="2428" spans="1:22" x14ac:dyDescent="0.25">
      <c r="A2428" s="5">
        <f t="shared" si="527"/>
        <v>2010</v>
      </c>
      <c r="B2428" s="6">
        <f t="shared" si="530"/>
        <v>40368</v>
      </c>
      <c r="C2428" s="7">
        <f>MAX(SUMIFS('Filing Data'!$V:$V,'Filing Data'!$D:$D,'Benchmark Value'!$B2428),C2427)</f>
        <v>5495109137.6753864</v>
      </c>
      <c r="D2428" s="7">
        <f>SUMIFS('Filing Data'!$Z:$Z,'Filing Data'!$D:$D,'Benchmark Value'!$B2428)</f>
        <v>0</v>
      </c>
      <c r="E2428" s="16">
        <f t="shared" si="531"/>
        <v>-72700942.449473366</v>
      </c>
      <c r="F2428" s="10">
        <f>SUM(D$11:D2427)</f>
        <v>-305393854.62901664</v>
      </c>
      <c r="G2428" s="10">
        <f t="shared" si="524"/>
        <v>365</v>
      </c>
      <c r="H2428" s="7">
        <f t="shared" si="532"/>
        <v>-199180.6642451325</v>
      </c>
      <c r="I2428" s="16">
        <f>SUMIFS('Filing Data'!$X:$X,'Filing Data'!$D:$D,'Benchmark Value'!$B2428)</f>
        <v>0</v>
      </c>
      <c r="J2428" s="16">
        <f t="shared" si="528"/>
        <v>163442973.94777015</v>
      </c>
      <c r="K2428" s="10">
        <f>SUM(I$11:I2427)</f>
        <v>496030691.23263443</v>
      </c>
      <c r="L2428" s="27">
        <f t="shared" si="525"/>
        <v>365</v>
      </c>
      <c r="M2428" s="7">
        <f t="shared" si="533"/>
        <v>447788.96971991821</v>
      </c>
      <c r="N2428" s="7">
        <f>IF(ISNA(VLOOKUP(B2428,'Distribution Data'!$G:$H,2,FALSE)),0,VLOOKUP(B2428,'Distribution Data'!$G:$H,2,FALSE))</f>
        <v>0</v>
      </c>
      <c r="O2428" s="16">
        <f>IF(ISNA(INDEX($C2427:$C$3618,MATCH(TRUE,INDEX($C2427:$C$3618&lt;&gt;$C2427,0),0))), O2427, INDEX($C2427:$C$3618,MATCH(TRUE,INDEX($C2427:$C$3618&lt;&gt;$C2427,0),0)))</f>
        <v>5795147068.2152042</v>
      </c>
      <c r="P2428" s="16">
        <f t="shared" si="523"/>
        <v>5495109137.6753864</v>
      </c>
      <c r="Q2428" s="27">
        <f t="shared" si="529"/>
        <v>248</v>
      </c>
      <c r="R2428" s="7">
        <f t="shared" si="534"/>
        <v>1209830.3650799105</v>
      </c>
      <c r="S2428" s="7">
        <f t="shared" si="526"/>
        <v>562860.73111485981</v>
      </c>
      <c r="T2428" s="5">
        <f>VLOOKUP($B2428,'Benchmark Data'!$A:$B,2,FALSE)</f>
        <v>13.9</v>
      </c>
      <c r="U2428" s="12">
        <f t="shared" si="535"/>
        <v>1.5223200836288682E-2</v>
      </c>
      <c r="V2428" s="7">
        <f t="shared" si="536"/>
        <v>4398567497.926034</v>
      </c>
    </row>
    <row r="2429" spans="1:22" x14ac:dyDescent="0.25">
      <c r="A2429" s="5">
        <f t="shared" si="527"/>
        <v>2010</v>
      </c>
      <c r="B2429" s="6">
        <f t="shared" si="530"/>
        <v>40369</v>
      </c>
      <c r="C2429" s="7">
        <f>MAX(SUMIFS('Filing Data'!$V:$V,'Filing Data'!$D:$D,'Benchmark Value'!$B2429),C2428)</f>
        <v>5495109137.6753864</v>
      </c>
      <c r="D2429" s="7">
        <f>SUMIFS('Filing Data'!$Z:$Z,'Filing Data'!$D:$D,'Benchmark Value'!$B2429)</f>
        <v>0</v>
      </c>
      <c r="E2429" s="16">
        <f t="shared" si="531"/>
        <v>-72700942.449473366</v>
      </c>
      <c r="F2429" s="10">
        <f>SUM(D$11:D2428)</f>
        <v>-305393854.62901664</v>
      </c>
      <c r="G2429" s="10">
        <f t="shared" si="524"/>
        <v>365</v>
      </c>
      <c r="H2429" s="7">
        <f t="shared" si="532"/>
        <v>-199180.6642451325</v>
      </c>
      <c r="I2429" s="16">
        <f>SUMIFS('Filing Data'!$X:$X,'Filing Data'!$D:$D,'Benchmark Value'!$B2429)</f>
        <v>0</v>
      </c>
      <c r="J2429" s="16">
        <f t="shared" si="528"/>
        <v>163442973.94777015</v>
      </c>
      <c r="K2429" s="10">
        <f>SUM(I$11:I2428)</f>
        <v>496030691.23263443</v>
      </c>
      <c r="L2429" s="27">
        <f t="shared" si="525"/>
        <v>365</v>
      </c>
      <c r="M2429" s="7">
        <f t="shared" si="533"/>
        <v>447788.96971991821</v>
      </c>
      <c r="N2429" s="7">
        <f>IF(ISNA(VLOOKUP(B2429,'Distribution Data'!$G:$H,2,FALSE)),0,VLOOKUP(B2429,'Distribution Data'!$G:$H,2,FALSE))</f>
        <v>0</v>
      </c>
      <c r="O2429" s="16">
        <f>IF(ISNA(INDEX($C2428:$C$3618,MATCH(TRUE,INDEX($C2428:$C$3618&lt;&gt;$C2428,0),0))), O2428, INDEX($C2428:$C$3618,MATCH(TRUE,INDEX($C2428:$C$3618&lt;&gt;$C2428,0),0)))</f>
        <v>5795147068.2152042</v>
      </c>
      <c r="P2429" s="16">
        <f t="shared" ref="P2429:P2492" si="537">C2428</f>
        <v>5495109137.6753864</v>
      </c>
      <c r="Q2429" s="27">
        <f t="shared" si="529"/>
        <v>248</v>
      </c>
      <c r="R2429" s="7">
        <f t="shared" si="534"/>
        <v>1209830.3650799105</v>
      </c>
      <c r="S2429" s="7">
        <f t="shared" si="526"/>
        <v>562860.73111485981</v>
      </c>
      <c r="T2429" s="5">
        <f>VLOOKUP($B2429,'Benchmark Data'!$A:$B,2,FALSE)</f>
        <v>13.9</v>
      </c>
      <c r="U2429" s="12">
        <f t="shared" si="535"/>
        <v>0</v>
      </c>
      <c r="V2429" s="7">
        <f t="shared" si="536"/>
        <v>4399130358.6571484</v>
      </c>
    </row>
    <row r="2430" spans="1:22" x14ac:dyDescent="0.25">
      <c r="A2430" s="5">
        <f t="shared" si="527"/>
        <v>2010</v>
      </c>
      <c r="B2430" s="6">
        <f t="shared" si="530"/>
        <v>40370</v>
      </c>
      <c r="C2430" s="7">
        <f>MAX(SUMIFS('Filing Data'!$V:$V,'Filing Data'!$D:$D,'Benchmark Value'!$B2430),C2429)</f>
        <v>5495109137.6753864</v>
      </c>
      <c r="D2430" s="7">
        <f>SUMIFS('Filing Data'!$Z:$Z,'Filing Data'!$D:$D,'Benchmark Value'!$B2430)</f>
        <v>0</v>
      </c>
      <c r="E2430" s="16">
        <f t="shared" si="531"/>
        <v>-72700942.449473366</v>
      </c>
      <c r="F2430" s="10">
        <f>SUM(D$11:D2429)</f>
        <v>-305393854.62901664</v>
      </c>
      <c r="G2430" s="10">
        <f t="shared" si="524"/>
        <v>365</v>
      </c>
      <c r="H2430" s="7">
        <f t="shared" si="532"/>
        <v>-199180.6642451325</v>
      </c>
      <c r="I2430" s="16">
        <f>SUMIFS('Filing Data'!$X:$X,'Filing Data'!$D:$D,'Benchmark Value'!$B2430)</f>
        <v>0</v>
      </c>
      <c r="J2430" s="16">
        <f t="shared" si="528"/>
        <v>163442973.94777015</v>
      </c>
      <c r="K2430" s="10">
        <f>SUM(I$11:I2429)</f>
        <v>496030691.23263443</v>
      </c>
      <c r="L2430" s="27">
        <f t="shared" si="525"/>
        <v>365</v>
      </c>
      <c r="M2430" s="7">
        <f t="shared" si="533"/>
        <v>447788.96971991821</v>
      </c>
      <c r="N2430" s="7">
        <f>IF(ISNA(VLOOKUP(B2430,'Distribution Data'!$G:$H,2,FALSE)),0,VLOOKUP(B2430,'Distribution Data'!$G:$H,2,FALSE))</f>
        <v>0</v>
      </c>
      <c r="O2430" s="16">
        <f>IF(ISNA(INDEX($C2429:$C$3618,MATCH(TRUE,INDEX($C2429:$C$3618&lt;&gt;$C2429,0),0))), O2429, INDEX($C2429:$C$3618,MATCH(TRUE,INDEX($C2429:$C$3618&lt;&gt;$C2429,0),0)))</f>
        <v>5795147068.2152042</v>
      </c>
      <c r="P2430" s="16">
        <f t="shared" si="537"/>
        <v>5495109137.6753864</v>
      </c>
      <c r="Q2430" s="27">
        <f t="shared" si="529"/>
        <v>248</v>
      </c>
      <c r="R2430" s="7">
        <f t="shared" si="534"/>
        <v>1209830.3650799105</v>
      </c>
      <c r="S2430" s="7">
        <f t="shared" si="526"/>
        <v>562860.73111485981</v>
      </c>
      <c r="T2430" s="5">
        <f>VLOOKUP($B2430,'Benchmark Data'!$A:$B,2,FALSE)</f>
        <v>13.9</v>
      </c>
      <c r="U2430" s="12">
        <f t="shared" si="535"/>
        <v>0</v>
      </c>
      <c r="V2430" s="7">
        <f t="shared" si="536"/>
        <v>4399693219.3882627</v>
      </c>
    </row>
    <row r="2431" spans="1:22" x14ac:dyDescent="0.25">
      <c r="A2431" s="5">
        <f t="shared" si="527"/>
        <v>2010</v>
      </c>
      <c r="B2431" s="6">
        <f t="shared" si="530"/>
        <v>40371</v>
      </c>
      <c r="C2431" s="7">
        <f>MAX(SUMIFS('Filing Data'!$V:$V,'Filing Data'!$D:$D,'Benchmark Value'!$B2431),C2430)</f>
        <v>5495109137.6753864</v>
      </c>
      <c r="D2431" s="7">
        <f>SUMIFS('Filing Data'!$Z:$Z,'Filing Data'!$D:$D,'Benchmark Value'!$B2431)</f>
        <v>0</v>
      </c>
      <c r="E2431" s="16">
        <f t="shared" si="531"/>
        <v>-72700942.449473366</v>
      </c>
      <c r="F2431" s="10">
        <f>SUM(D$11:D2430)</f>
        <v>-305393854.62901664</v>
      </c>
      <c r="G2431" s="10">
        <f t="shared" si="524"/>
        <v>365</v>
      </c>
      <c r="H2431" s="7">
        <f t="shared" si="532"/>
        <v>-199180.6642451325</v>
      </c>
      <c r="I2431" s="16">
        <f>SUMIFS('Filing Data'!$X:$X,'Filing Data'!$D:$D,'Benchmark Value'!$B2431)</f>
        <v>0</v>
      </c>
      <c r="J2431" s="16">
        <f t="shared" si="528"/>
        <v>163442973.94777015</v>
      </c>
      <c r="K2431" s="10">
        <f>SUM(I$11:I2430)</f>
        <v>496030691.23263443</v>
      </c>
      <c r="L2431" s="27">
        <f t="shared" si="525"/>
        <v>365</v>
      </c>
      <c r="M2431" s="7">
        <f t="shared" si="533"/>
        <v>447788.96971991821</v>
      </c>
      <c r="N2431" s="7">
        <f>IF(ISNA(VLOOKUP(B2431,'Distribution Data'!$G:$H,2,FALSE)),0,VLOOKUP(B2431,'Distribution Data'!$G:$H,2,FALSE))</f>
        <v>0</v>
      </c>
      <c r="O2431" s="16">
        <f>IF(ISNA(INDEX($C2430:$C$3618,MATCH(TRUE,INDEX($C2430:$C$3618&lt;&gt;$C2430,0),0))), O2430, INDEX($C2430:$C$3618,MATCH(TRUE,INDEX($C2430:$C$3618&lt;&gt;$C2430,0),0)))</f>
        <v>5795147068.2152042</v>
      </c>
      <c r="P2431" s="16">
        <f t="shared" si="537"/>
        <v>5495109137.6753864</v>
      </c>
      <c r="Q2431" s="27">
        <f t="shared" si="529"/>
        <v>248</v>
      </c>
      <c r="R2431" s="7">
        <f t="shared" si="534"/>
        <v>1209830.3650799105</v>
      </c>
      <c r="S2431" s="7">
        <f t="shared" si="526"/>
        <v>562860.73111485981</v>
      </c>
      <c r="T2431" s="5">
        <f>VLOOKUP($B2431,'Benchmark Data'!$A:$B,2,FALSE)</f>
        <v>13.9</v>
      </c>
      <c r="U2431" s="12">
        <f t="shared" si="535"/>
        <v>0</v>
      </c>
      <c r="V2431" s="7">
        <f t="shared" si="536"/>
        <v>4400256080.1193771</v>
      </c>
    </row>
    <row r="2432" spans="1:22" x14ac:dyDescent="0.25">
      <c r="A2432" s="5">
        <f t="shared" si="527"/>
        <v>2010</v>
      </c>
      <c r="B2432" s="6">
        <f t="shared" si="530"/>
        <v>40372</v>
      </c>
      <c r="C2432" s="7">
        <f>MAX(SUMIFS('Filing Data'!$V:$V,'Filing Data'!$D:$D,'Benchmark Value'!$B2432),C2431)</f>
        <v>5495109137.6753864</v>
      </c>
      <c r="D2432" s="7">
        <f>SUMIFS('Filing Data'!$Z:$Z,'Filing Data'!$D:$D,'Benchmark Value'!$B2432)</f>
        <v>0</v>
      </c>
      <c r="E2432" s="16">
        <f t="shared" si="531"/>
        <v>-72700942.449473366</v>
      </c>
      <c r="F2432" s="10">
        <f>SUM(D$11:D2431)</f>
        <v>-305393854.62901664</v>
      </c>
      <c r="G2432" s="10">
        <f t="shared" si="524"/>
        <v>365</v>
      </c>
      <c r="H2432" s="7">
        <f t="shared" si="532"/>
        <v>-199180.6642451325</v>
      </c>
      <c r="I2432" s="16">
        <f>SUMIFS('Filing Data'!$X:$X,'Filing Data'!$D:$D,'Benchmark Value'!$B2432)</f>
        <v>0</v>
      </c>
      <c r="J2432" s="16">
        <f t="shared" si="528"/>
        <v>163442973.94777015</v>
      </c>
      <c r="K2432" s="10">
        <f>SUM(I$11:I2431)</f>
        <v>496030691.23263443</v>
      </c>
      <c r="L2432" s="27">
        <f t="shared" si="525"/>
        <v>365</v>
      </c>
      <c r="M2432" s="7">
        <f t="shared" si="533"/>
        <v>447788.96971991821</v>
      </c>
      <c r="N2432" s="7">
        <f>IF(ISNA(VLOOKUP(B2432,'Distribution Data'!$G:$H,2,FALSE)),0,VLOOKUP(B2432,'Distribution Data'!$G:$H,2,FALSE))</f>
        <v>0</v>
      </c>
      <c r="O2432" s="16">
        <f>IF(ISNA(INDEX($C2431:$C$3618,MATCH(TRUE,INDEX($C2431:$C$3618&lt;&gt;$C2431,0),0))), O2431, INDEX($C2431:$C$3618,MATCH(TRUE,INDEX($C2431:$C$3618&lt;&gt;$C2431,0),0)))</f>
        <v>5795147068.2152042</v>
      </c>
      <c r="P2432" s="16">
        <f t="shared" si="537"/>
        <v>5495109137.6753864</v>
      </c>
      <c r="Q2432" s="27">
        <f t="shared" si="529"/>
        <v>248</v>
      </c>
      <c r="R2432" s="7">
        <f t="shared" si="534"/>
        <v>1209830.3650799105</v>
      </c>
      <c r="S2432" s="7">
        <f t="shared" si="526"/>
        <v>562860.73111485981</v>
      </c>
      <c r="T2432" s="5">
        <f>VLOOKUP($B2432,'Benchmark Data'!$A:$B,2,FALSE)</f>
        <v>14.26</v>
      </c>
      <c r="U2432" s="12">
        <f t="shared" si="535"/>
        <v>2.5569574849503823E-2</v>
      </c>
      <c r="V2432" s="7">
        <f t="shared" si="536"/>
        <v>4514782407.673727</v>
      </c>
    </row>
    <row r="2433" spans="1:22" x14ac:dyDescent="0.25">
      <c r="A2433" s="5">
        <f t="shared" si="527"/>
        <v>2010</v>
      </c>
      <c r="B2433" s="6">
        <f t="shared" si="530"/>
        <v>40373</v>
      </c>
      <c r="C2433" s="7">
        <f>MAX(SUMIFS('Filing Data'!$V:$V,'Filing Data'!$D:$D,'Benchmark Value'!$B2433),C2432)</f>
        <v>5495109137.6753864</v>
      </c>
      <c r="D2433" s="7">
        <f>SUMIFS('Filing Data'!$Z:$Z,'Filing Data'!$D:$D,'Benchmark Value'!$B2433)</f>
        <v>0</v>
      </c>
      <c r="E2433" s="16">
        <f t="shared" si="531"/>
        <v>-72700942.449473366</v>
      </c>
      <c r="F2433" s="10">
        <f>SUM(D$11:D2432)</f>
        <v>-305393854.62901664</v>
      </c>
      <c r="G2433" s="10">
        <f t="shared" si="524"/>
        <v>365</v>
      </c>
      <c r="H2433" s="7">
        <f t="shared" si="532"/>
        <v>-199180.6642451325</v>
      </c>
      <c r="I2433" s="16">
        <f>SUMIFS('Filing Data'!$X:$X,'Filing Data'!$D:$D,'Benchmark Value'!$B2433)</f>
        <v>0</v>
      </c>
      <c r="J2433" s="16">
        <f t="shared" si="528"/>
        <v>163442973.94777015</v>
      </c>
      <c r="K2433" s="10">
        <f>SUM(I$11:I2432)</f>
        <v>496030691.23263443</v>
      </c>
      <c r="L2433" s="27">
        <f t="shared" si="525"/>
        <v>365</v>
      </c>
      <c r="M2433" s="7">
        <f t="shared" si="533"/>
        <v>447788.96971991821</v>
      </c>
      <c r="N2433" s="7">
        <f>IF(ISNA(VLOOKUP(B2433,'Distribution Data'!$G:$H,2,FALSE)),0,VLOOKUP(B2433,'Distribution Data'!$G:$H,2,FALSE))</f>
        <v>0</v>
      </c>
      <c r="O2433" s="16">
        <f>IF(ISNA(INDEX($C2432:$C$3618,MATCH(TRUE,INDEX($C2432:$C$3618&lt;&gt;$C2432,0),0))), O2432, INDEX($C2432:$C$3618,MATCH(TRUE,INDEX($C2432:$C$3618&lt;&gt;$C2432,0),0)))</f>
        <v>5795147068.2152042</v>
      </c>
      <c r="P2433" s="16">
        <f t="shared" si="537"/>
        <v>5495109137.6753864</v>
      </c>
      <c r="Q2433" s="27">
        <f t="shared" si="529"/>
        <v>248</v>
      </c>
      <c r="R2433" s="7">
        <f t="shared" si="534"/>
        <v>1209830.3650799105</v>
      </c>
      <c r="S2433" s="7">
        <f t="shared" si="526"/>
        <v>562860.73111485981</v>
      </c>
      <c r="T2433" s="5">
        <f>VLOOKUP($B2433,'Benchmark Data'!$A:$B,2,FALSE)</f>
        <v>14.17</v>
      </c>
      <c r="U2433" s="12">
        <f t="shared" si="535"/>
        <v>-6.3313612835608239E-3</v>
      </c>
      <c r="V2433" s="7">
        <f t="shared" si="536"/>
        <v>4486850849.2820759</v>
      </c>
    </row>
    <row r="2434" spans="1:22" x14ac:dyDescent="0.25">
      <c r="A2434" s="5">
        <f t="shared" si="527"/>
        <v>2010</v>
      </c>
      <c r="B2434" s="6">
        <f t="shared" si="530"/>
        <v>40374</v>
      </c>
      <c r="C2434" s="7">
        <f>MAX(SUMIFS('Filing Data'!$V:$V,'Filing Data'!$D:$D,'Benchmark Value'!$B2434),C2433)</f>
        <v>5495109137.6753864</v>
      </c>
      <c r="D2434" s="7">
        <f>SUMIFS('Filing Data'!$Z:$Z,'Filing Data'!$D:$D,'Benchmark Value'!$B2434)</f>
        <v>0</v>
      </c>
      <c r="E2434" s="16">
        <f t="shared" si="531"/>
        <v>-72700942.449473366</v>
      </c>
      <c r="F2434" s="10">
        <f>SUM(D$11:D2433)</f>
        <v>-305393854.62901664</v>
      </c>
      <c r="G2434" s="10">
        <f t="shared" si="524"/>
        <v>365</v>
      </c>
      <c r="H2434" s="7">
        <f t="shared" si="532"/>
        <v>-199180.6642451325</v>
      </c>
      <c r="I2434" s="16">
        <f>SUMIFS('Filing Data'!$X:$X,'Filing Data'!$D:$D,'Benchmark Value'!$B2434)</f>
        <v>0</v>
      </c>
      <c r="J2434" s="16">
        <f t="shared" si="528"/>
        <v>163442973.94777015</v>
      </c>
      <c r="K2434" s="10">
        <f>SUM(I$11:I2433)</f>
        <v>496030691.23263443</v>
      </c>
      <c r="L2434" s="27">
        <f t="shared" si="525"/>
        <v>365</v>
      </c>
      <c r="M2434" s="7">
        <f t="shared" si="533"/>
        <v>447788.96971991821</v>
      </c>
      <c r="N2434" s="7">
        <f>IF(ISNA(VLOOKUP(B2434,'Distribution Data'!$G:$H,2,FALSE)),0,VLOOKUP(B2434,'Distribution Data'!$G:$H,2,FALSE))</f>
        <v>0</v>
      </c>
      <c r="O2434" s="16">
        <f>IF(ISNA(INDEX($C2433:$C$3618,MATCH(TRUE,INDEX($C2433:$C$3618&lt;&gt;$C2433,0),0))), O2433, INDEX($C2433:$C$3618,MATCH(TRUE,INDEX($C2433:$C$3618&lt;&gt;$C2433,0),0)))</f>
        <v>5795147068.2152042</v>
      </c>
      <c r="P2434" s="16">
        <f t="shared" si="537"/>
        <v>5495109137.6753864</v>
      </c>
      <c r="Q2434" s="27">
        <f t="shared" si="529"/>
        <v>248</v>
      </c>
      <c r="R2434" s="7">
        <f t="shared" si="534"/>
        <v>1209830.3650799105</v>
      </c>
      <c r="S2434" s="7">
        <f t="shared" si="526"/>
        <v>562860.73111485981</v>
      </c>
      <c r="T2434" s="5">
        <f>VLOOKUP($B2434,'Benchmark Data'!$A:$B,2,FALSE)</f>
        <v>14.13</v>
      </c>
      <c r="U2434" s="12">
        <f t="shared" si="535"/>
        <v>-2.826857006152885E-3</v>
      </c>
      <c r="V2434" s="7">
        <f t="shared" si="536"/>
        <v>4474747934.856431</v>
      </c>
    </row>
    <row r="2435" spans="1:22" x14ac:dyDescent="0.25">
      <c r="A2435" s="5">
        <f t="shared" si="527"/>
        <v>2010</v>
      </c>
      <c r="B2435" s="6">
        <f t="shared" si="530"/>
        <v>40375</v>
      </c>
      <c r="C2435" s="7">
        <f>MAX(SUMIFS('Filing Data'!$V:$V,'Filing Data'!$D:$D,'Benchmark Value'!$B2435),C2434)</f>
        <v>5495109137.6753864</v>
      </c>
      <c r="D2435" s="7">
        <f>SUMIFS('Filing Data'!$Z:$Z,'Filing Data'!$D:$D,'Benchmark Value'!$B2435)</f>
        <v>0</v>
      </c>
      <c r="E2435" s="16">
        <f t="shared" si="531"/>
        <v>-72700942.449473366</v>
      </c>
      <c r="F2435" s="10">
        <f>SUM(D$11:D2434)</f>
        <v>-305393854.62901664</v>
      </c>
      <c r="G2435" s="10">
        <f t="shared" si="524"/>
        <v>365</v>
      </c>
      <c r="H2435" s="7">
        <f t="shared" si="532"/>
        <v>-199180.6642451325</v>
      </c>
      <c r="I2435" s="16">
        <f>SUMIFS('Filing Data'!$X:$X,'Filing Data'!$D:$D,'Benchmark Value'!$B2435)</f>
        <v>0</v>
      </c>
      <c r="J2435" s="16">
        <f t="shared" si="528"/>
        <v>163442973.94777015</v>
      </c>
      <c r="K2435" s="10">
        <f>SUM(I$11:I2434)</f>
        <v>496030691.23263443</v>
      </c>
      <c r="L2435" s="27">
        <f t="shared" si="525"/>
        <v>365</v>
      </c>
      <c r="M2435" s="7">
        <f t="shared" si="533"/>
        <v>447788.96971991821</v>
      </c>
      <c r="N2435" s="7">
        <f>IF(ISNA(VLOOKUP(B2435,'Distribution Data'!$G:$H,2,FALSE)),0,VLOOKUP(B2435,'Distribution Data'!$G:$H,2,FALSE))</f>
        <v>0</v>
      </c>
      <c r="O2435" s="16">
        <f>IF(ISNA(INDEX($C2434:$C$3618,MATCH(TRUE,INDEX($C2434:$C$3618&lt;&gt;$C2434,0),0))), O2434, INDEX($C2434:$C$3618,MATCH(TRUE,INDEX($C2434:$C$3618&lt;&gt;$C2434,0),0)))</f>
        <v>5795147068.2152042</v>
      </c>
      <c r="P2435" s="16">
        <f t="shared" si="537"/>
        <v>5495109137.6753864</v>
      </c>
      <c r="Q2435" s="27">
        <f t="shared" si="529"/>
        <v>248</v>
      </c>
      <c r="R2435" s="7">
        <f t="shared" si="534"/>
        <v>1209830.3650799105</v>
      </c>
      <c r="S2435" s="7">
        <f t="shared" si="526"/>
        <v>562860.73111485981</v>
      </c>
      <c r="T2435" s="5">
        <f>VLOOKUP($B2435,'Benchmark Data'!$A:$B,2,FALSE)</f>
        <v>13.64</v>
      </c>
      <c r="U2435" s="12">
        <f t="shared" si="535"/>
        <v>-3.5293544281120103E-2</v>
      </c>
      <c r="V2435" s="7">
        <f t="shared" si="536"/>
        <v>4320135531.0383835</v>
      </c>
    </row>
    <row r="2436" spans="1:22" x14ac:dyDescent="0.25">
      <c r="A2436" s="5">
        <f t="shared" si="527"/>
        <v>2010</v>
      </c>
      <c r="B2436" s="6">
        <f t="shared" si="530"/>
        <v>40376</v>
      </c>
      <c r="C2436" s="7">
        <f>MAX(SUMIFS('Filing Data'!$V:$V,'Filing Data'!$D:$D,'Benchmark Value'!$B2436),C2435)</f>
        <v>5495109137.6753864</v>
      </c>
      <c r="D2436" s="7">
        <f>SUMIFS('Filing Data'!$Z:$Z,'Filing Data'!$D:$D,'Benchmark Value'!$B2436)</f>
        <v>0</v>
      </c>
      <c r="E2436" s="16">
        <f t="shared" si="531"/>
        <v>-72700942.449473366</v>
      </c>
      <c r="F2436" s="10">
        <f>SUM(D$11:D2435)</f>
        <v>-305393854.62901664</v>
      </c>
      <c r="G2436" s="10">
        <f t="shared" si="524"/>
        <v>365</v>
      </c>
      <c r="H2436" s="7">
        <f t="shared" si="532"/>
        <v>-199180.6642451325</v>
      </c>
      <c r="I2436" s="16">
        <f>SUMIFS('Filing Data'!$X:$X,'Filing Data'!$D:$D,'Benchmark Value'!$B2436)</f>
        <v>0</v>
      </c>
      <c r="J2436" s="16">
        <f t="shared" si="528"/>
        <v>163442973.94777015</v>
      </c>
      <c r="K2436" s="10">
        <f>SUM(I$11:I2435)</f>
        <v>496030691.23263443</v>
      </c>
      <c r="L2436" s="27">
        <f t="shared" si="525"/>
        <v>365</v>
      </c>
      <c r="M2436" s="7">
        <f t="shared" si="533"/>
        <v>447788.96971991821</v>
      </c>
      <c r="N2436" s="7">
        <f>IF(ISNA(VLOOKUP(B2436,'Distribution Data'!$G:$H,2,FALSE)),0,VLOOKUP(B2436,'Distribution Data'!$G:$H,2,FALSE))</f>
        <v>0</v>
      </c>
      <c r="O2436" s="16">
        <f>IF(ISNA(INDEX($C2435:$C$3618,MATCH(TRUE,INDEX($C2435:$C$3618&lt;&gt;$C2435,0),0))), O2435, INDEX($C2435:$C$3618,MATCH(TRUE,INDEX($C2435:$C$3618&lt;&gt;$C2435,0),0)))</f>
        <v>5795147068.2152042</v>
      </c>
      <c r="P2436" s="16">
        <f t="shared" si="537"/>
        <v>5495109137.6753864</v>
      </c>
      <c r="Q2436" s="27">
        <f t="shared" si="529"/>
        <v>248</v>
      </c>
      <c r="R2436" s="7">
        <f t="shared" si="534"/>
        <v>1209830.3650799105</v>
      </c>
      <c r="S2436" s="7">
        <f t="shared" si="526"/>
        <v>562860.73111485981</v>
      </c>
      <c r="T2436" s="5">
        <f>VLOOKUP($B2436,'Benchmark Data'!$A:$B,2,FALSE)</f>
        <v>13.64</v>
      </c>
      <c r="U2436" s="12">
        <f t="shared" si="535"/>
        <v>0</v>
      </c>
      <c r="V2436" s="7">
        <f t="shared" si="536"/>
        <v>4320698391.7694979</v>
      </c>
    </row>
    <row r="2437" spans="1:22" x14ac:dyDescent="0.25">
      <c r="A2437" s="5">
        <f t="shared" si="527"/>
        <v>2010</v>
      </c>
      <c r="B2437" s="6">
        <f t="shared" si="530"/>
        <v>40377</v>
      </c>
      <c r="C2437" s="7">
        <f>MAX(SUMIFS('Filing Data'!$V:$V,'Filing Data'!$D:$D,'Benchmark Value'!$B2437),C2436)</f>
        <v>5495109137.6753864</v>
      </c>
      <c r="D2437" s="7">
        <f>SUMIFS('Filing Data'!$Z:$Z,'Filing Data'!$D:$D,'Benchmark Value'!$B2437)</f>
        <v>0</v>
      </c>
      <c r="E2437" s="16">
        <f t="shared" si="531"/>
        <v>-72700942.449473366</v>
      </c>
      <c r="F2437" s="10">
        <f>SUM(D$11:D2436)</f>
        <v>-305393854.62901664</v>
      </c>
      <c r="G2437" s="10">
        <f t="shared" si="524"/>
        <v>365</v>
      </c>
      <c r="H2437" s="7">
        <f t="shared" si="532"/>
        <v>-199180.6642451325</v>
      </c>
      <c r="I2437" s="16">
        <f>SUMIFS('Filing Data'!$X:$X,'Filing Data'!$D:$D,'Benchmark Value'!$B2437)</f>
        <v>0</v>
      </c>
      <c r="J2437" s="16">
        <f t="shared" si="528"/>
        <v>163442973.94777015</v>
      </c>
      <c r="K2437" s="10">
        <f>SUM(I$11:I2436)</f>
        <v>496030691.23263443</v>
      </c>
      <c r="L2437" s="27">
        <f t="shared" si="525"/>
        <v>365</v>
      </c>
      <c r="M2437" s="7">
        <f t="shared" si="533"/>
        <v>447788.96971991821</v>
      </c>
      <c r="N2437" s="7">
        <f>IF(ISNA(VLOOKUP(B2437,'Distribution Data'!$G:$H,2,FALSE)),0,VLOOKUP(B2437,'Distribution Data'!$G:$H,2,FALSE))</f>
        <v>0</v>
      </c>
      <c r="O2437" s="16">
        <f>IF(ISNA(INDEX($C2436:$C$3618,MATCH(TRUE,INDEX($C2436:$C$3618&lt;&gt;$C2436,0),0))), O2436, INDEX($C2436:$C$3618,MATCH(TRUE,INDEX($C2436:$C$3618&lt;&gt;$C2436,0),0)))</f>
        <v>5795147068.2152042</v>
      </c>
      <c r="P2437" s="16">
        <f t="shared" si="537"/>
        <v>5495109137.6753864</v>
      </c>
      <c r="Q2437" s="27">
        <f t="shared" si="529"/>
        <v>248</v>
      </c>
      <c r="R2437" s="7">
        <f t="shared" si="534"/>
        <v>1209830.3650799105</v>
      </c>
      <c r="S2437" s="7">
        <f t="shared" si="526"/>
        <v>562860.73111485981</v>
      </c>
      <c r="T2437" s="5">
        <f>VLOOKUP($B2437,'Benchmark Data'!$A:$B,2,FALSE)</f>
        <v>13.64</v>
      </c>
      <c r="U2437" s="12">
        <f t="shared" si="535"/>
        <v>0</v>
      </c>
      <c r="V2437" s="7">
        <f t="shared" si="536"/>
        <v>4321261252.5006123</v>
      </c>
    </row>
    <row r="2438" spans="1:22" x14ac:dyDescent="0.25">
      <c r="A2438" s="5">
        <f t="shared" si="527"/>
        <v>2010</v>
      </c>
      <c r="B2438" s="6">
        <f t="shared" si="530"/>
        <v>40378</v>
      </c>
      <c r="C2438" s="7">
        <f>MAX(SUMIFS('Filing Data'!$V:$V,'Filing Data'!$D:$D,'Benchmark Value'!$B2438),C2437)</f>
        <v>5495109137.6753864</v>
      </c>
      <c r="D2438" s="7">
        <f>SUMIFS('Filing Data'!$Z:$Z,'Filing Data'!$D:$D,'Benchmark Value'!$B2438)</f>
        <v>0</v>
      </c>
      <c r="E2438" s="16">
        <f t="shared" si="531"/>
        <v>-72700942.449473366</v>
      </c>
      <c r="F2438" s="10">
        <f>SUM(D$11:D2437)</f>
        <v>-305393854.62901664</v>
      </c>
      <c r="G2438" s="10">
        <f t="shared" si="524"/>
        <v>365</v>
      </c>
      <c r="H2438" s="7">
        <f t="shared" si="532"/>
        <v>-199180.6642451325</v>
      </c>
      <c r="I2438" s="16">
        <f>SUMIFS('Filing Data'!$X:$X,'Filing Data'!$D:$D,'Benchmark Value'!$B2438)</f>
        <v>0</v>
      </c>
      <c r="J2438" s="16">
        <f t="shared" si="528"/>
        <v>163442973.94777015</v>
      </c>
      <c r="K2438" s="10">
        <f>SUM(I$11:I2437)</f>
        <v>496030691.23263443</v>
      </c>
      <c r="L2438" s="27">
        <f t="shared" si="525"/>
        <v>365</v>
      </c>
      <c r="M2438" s="7">
        <f t="shared" si="533"/>
        <v>447788.96971991821</v>
      </c>
      <c r="N2438" s="7">
        <f>IF(ISNA(VLOOKUP(B2438,'Distribution Data'!$G:$H,2,FALSE)),0,VLOOKUP(B2438,'Distribution Data'!$G:$H,2,FALSE))</f>
        <v>0</v>
      </c>
      <c r="O2438" s="16">
        <f>IF(ISNA(INDEX($C2437:$C$3618,MATCH(TRUE,INDEX($C2437:$C$3618&lt;&gt;$C2437,0),0))), O2437, INDEX($C2437:$C$3618,MATCH(TRUE,INDEX($C2437:$C$3618&lt;&gt;$C2437,0),0)))</f>
        <v>5795147068.2152042</v>
      </c>
      <c r="P2438" s="16">
        <f t="shared" si="537"/>
        <v>5495109137.6753864</v>
      </c>
      <c r="Q2438" s="27">
        <f t="shared" si="529"/>
        <v>248</v>
      </c>
      <c r="R2438" s="7">
        <f t="shared" si="534"/>
        <v>1209830.3650799105</v>
      </c>
      <c r="S2438" s="7">
        <f t="shared" si="526"/>
        <v>562860.73111485981</v>
      </c>
      <c r="T2438" s="5">
        <f>VLOOKUP($B2438,'Benchmark Data'!$A:$B,2,FALSE)</f>
        <v>13.85</v>
      </c>
      <c r="U2438" s="12">
        <f t="shared" si="535"/>
        <v>1.5278580218031452E-2</v>
      </c>
      <c r="V2438" s="7">
        <f t="shared" si="536"/>
        <v>4388353795.2716923</v>
      </c>
    </row>
    <row r="2439" spans="1:22" x14ac:dyDescent="0.25">
      <c r="A2439" s="5">
        <f t="shared" si="527"/>
        <v>2010</v>
      </c>
      <c r="B2439" s="6">
        <f t="shared" si="530"/>
        <v>40379</v>
      </c>
      <c r="C2439" s="7">
        <f>MAX(SUMIFS('Filing Data'!$V:$V,'Filing Data'!$D:$D,'Benchmark Value'!$B2439),C2438)</f>
        <v>5495109137.6753864</v>
      </c>
      <c r="D2439" s="7">
        <f>SUMIFS('Filing Data'!$Z:$Z,'Filing Data'!$D:$D,'Benchmark Value'!$B2439)</f>
        <v>0</v>
      </c>
      <c r="E2439" s="16">
        <f t="shared" si="531"/>
        <v>-72700942.449473366</v>
      </c>
      <c r="F2439" s="10">
        <f>SUM(D$11:D2438)</f>
        <v>-305393854.62901664</v>
      </c>
      <c r="G2439" s="10">
        <f t="shared" si="524"/>
        <v>365</v>
      </c>
      <c r="H2439" s="7">
        <f t="shared" si="532"/>
        <v>-199180.6642451325</v>
      </c>
      <c r="I2439" s="16">
        <f>SUMIFS('Filing Data'!$X:$X,'Filing Data'!$D:$D,'Benchmark Value'!$B2439)</f>
        <v>0</v>
      </c>
      <c r="J2439" s="16">
        <f t="shared" si="528"/>
        <v>163442973.94777015</v>
      </c>
      <c r="K2439" s="10">
        <f>SUM(I$11:I2438)</f>
        <v>496030691.23263443</v>
      </c>
      <c r="L2439" s="27">
        <f t="shared" si="525"/>
        <v>365</v>
      </c>
      <c r="M2439" s="7">
        <f t="shared" si="533"/>
        <v>447788.96971991821</v>
      </c>
      <c r="N2439" s="7">
        <f>IF(ISNA(VLOOKUP(B2439,'Distribution Data'!$G:$H,2,FALSE)),0,VLOOKUP(B2439,'Distribution Data'!$G:$H,2,FALSE))</f>
        <v>0</v>
      </c>
      <c r="O2439" s="16">
        <f>IF(ISNA(INDEX($C2438:$C$3618,MATCH(TRUE,INDEX($C2438:$C$3618&lt;&gt;$C2438,0),0))), O2438, INDEX($C2438:$C$3618,MATCH(TRUE,INDEX($C2438:$C$3618&lt;&gt;$C2438,0),0)))</f>
        <v>5795147068.2152042</v>
      </c>
      <c r="P2439" s="16">
        <f t="shared" si="537"/>
        <v>5495109137.6753864</v>
      </c>
      <c r="Q2439" s="27">
        <f t="shared" si="529"/>
        <v>248</v>
      </c>
      <c r="R2439" s="7">
        <f t="shared" si="534"/>
        <v>1209830.3650799105</v>
      </c>
      <c r="S2439" s="7">
        <f t="shared" si="526"/>
        <v>562860.73111485981</v>
      </c>
      <c r="T2439" s="5">
        <f>VLOOKUP($B2439,'Benchmark Data'!$A:$B,2,FALSE)</f>
        <v>14.12</v>
      </c>
      <c r="U2439" s="12">
        <f t="shared" si="535"/>
        <v>1.9306999431748566E-2</v>
      </c>
      <c r="V2439" s="7">
        <f t="shared" si="536"/>
        <v>4474465791.3618937</v>
      </c>
    </row>
    <row r="2440" spans="1:22" x14ac:dyDescent="0.25">
      <c r="A2440" s="5">
        <f t="shared" si="527"/>
        <v>2010</v>
      </c>
      <c r="B2440" s="6">
        <f t="shared" si="530"/>
        <v>40380</v>
      </c>
      <c r="C2440" s="7">
        <f>MAX(SUMIFS('Filing Data'!$V:$V,'Filing Data'!$D:$D,'Benchmark Value'!$B2440),C2439)</f>
        <v>5495109137.6753864</v>
      </c>
      <c r="D2440" s="7">
        <f>SUMIFS('Filing Data'!$Z:$Z,'Filing Data'!$D:$D,'Benchmark Value'!$B2440)</f>
        <v>0</v>
      </c>
      <c r="E2440" s="16">
        <f t="shared" si="531"/>
        <v>-72700942.449473366</v>
      </c>
      <c r="F2440" s="10">
        <f>SUM(D$11:D2439)</f>
        <v>-305393854.62901664</v>
      </c>
      <c r="G2440" s="10">
        <f t="shared" si="524"/>
        <v>365</v>
      </c>
      <c r="H2440" s="7">
        <f t="shared" si="532"/>
        <v>-199180.6642451325</v>
      </c>
      <c r="I2440" s="16">
        <f>SUMIFS('Filing Data'!$X:$X,'Filing Data'!$D:$D,'Benchmark Value'!$B2440)</f>
        <v>0</v>
      </c>
      <c r="J2440" s="16">
        <f t="shared" si="528"/>
        <v>163442973.94777015</v>
      </c>
      <c r="K2440" s="10">
        <f>SUM(I$11:I2439)</f>
        <v>496030691.23263443</v>
      </c>
      <c r="L2440" s="27">
        <f t="shared" si="525"/>
        <v>365</v>
      </c>
      <c r="M2440" s="7">
        <f t="shared" si="533"/>
        <v>447788.96971991821</v>
      </c>
      <c r="N2440" s="7">
        <f>IF(ISNA(VLOOKUP(B2440,'Distribution Data'!$G:$H,2,FALSE)),0,VLOOKUP(B2440,'Distribution Data'!$G:$H,2,FALSE))</f>
        <v>0</v>
      </c>
      <c r="O2440" s="16">
        <f>IF(ISNA(INDEX($C2439:$C$3618,MATCH(TRUE,INDEX($C2439:$C$3618&lt;&gt;$C2439,0),0))), O2439, INDEX($C2439:$C$3618,MATCH(TRUE,INDEX($C2439:$C$3618&lt;&gt;$C2439,0),0)))</f>
        <v>5795147068.2152042</v>
      </c>
      <c r="P2440" s="16">
        <f t="shared" si="537"/>
        <v>5495109137.6753864</v>
      </c>
      <c r="Q2440" s="27">
        <f t="shared" si="529"/>
        <v>248</v>
      </c>
      <c r="R2440" s="7">
        <f t="shared" si="534"/>
        <v>1209830.3650799105</v>
      </c>
      <c r="S2440" s="7">
        <f t="shared" si="526"/>
        <v>562860.73111485981</v>
      </c>
      <c r="T2440" s="5">
        <f>VLOOKUP($B2440,'Benchmark Data'!$A:$B,2,FALSE)</f>
        <v>13.78</v>
      </c>
      <c r="U2440" s="12">
        <f t="shared" si="535"/>
        <v>-2.4373966479583543E-2</v>
      </c>
      <c r="V2440" s="7">
        <f t="shared" si="536"/>
        <v>4367286557.9667301</v>
      </c>
    </row>
    <row r="2441" spans="1:22" x14ac:dyDescent="0.25">
      <c r="A2441" s="5">
        <f t="shared" si="527"/>
        <v>2010</v>
      </c>
      <c r="B2441" s="6">
        <f t="shared" si="530"/>
        <v>40381</v>
      </c>
      <c r="C2441" s="7">
        <f>MAX(SUMIFS('Filing Data'!$V:$V,'Filing Data'!$D:$D,'Benchmark Value'!$B2441),C2440)</f>
        <v>5495109137.6753864</v>
      </c>
      <c r="D2441" s="7">
        <f>SUMIFS('Filing Data'!$Z:$Z,'Filing Data'!$D:$D,'Benchmark Value'!$B2441)</f>
        <v>0</v>
      </c>
      <c r="E2441" s="16">
        <f t="shared" si="531"/>
        <v>-72700942.449473366</v>
      </c>
      <c r="F2441" s="10">
        <f>SUM(D$11:D2440)</f>
        <v>-305393854.62901664</v>
      </c>
      <c r="G2441" s="10">
        <f t="shared" si="524"/>
        <v>365</v>
      </c>
      <c r="H2441" s="7">
        <f t="shared" si="532"/>
        <v>-199180.6642451325</v>
      </c>
      <c r="I2441" s="16">
        <f>SUMIFS('Filing Data'!$X:$X,'Filing Data'!$D:$D,'Benchmark Value'!$B2441)</f>
        <v>0</v>
      </c>
      <c r="J2441" s="16">
        <f t="shared" si="528"/>
        <v>163442973.94777015</v>
      </c>
      <c r="K2441" s="10">
        <f>SUM(I$11:I2440)</f>
        <v>496030691.23263443</v>
      </c>
      <c r="L2441" s="27">
        <f t="shared" si="525"/>
        <v>365</v>
      </c>
      <c r="M2441" s="7">
        <f t="shared" si="533"/>
        <v>447788.96971991821</v>
      </c>
      <c r="N2441" s="7">
        <f>IF(ISNA(VLOOKUP(B2441,'Distribution Data'!$G:$H,2,FALSE)),0,VLOOKUP(B2441,'Distribution Data'!$G:$H,2,FALSE))</f>
        <v>0</v>
      </c>
      <c r="O2441" s="16">
        <f>IF(ISNA(INDEX($C2440:$C$3618,MATCH(TRUE,INDEX($C2440:$C$3618&lt;&gt;$C2440,0),0))), O2440, INDEX($C2440:$C$3618,MATCH(TRUE,INDEX($C2440:$C$3618&lt;&gt;$C2440,0),0)))</f>
        <v>5795147068.2152042</v>
      </c>
      <c r="P2441" s="16">
        <f t="shared" si="537"/>
        <v>5495109137.6753864</v>
      </c>
      <c r="Q2441" s="27">
        <f t="shared" si="529"/>
        <v>248</v>
      </c>
      <c r="R2441" s="7">
        <f t="shared" si="534"/>
        <v>1209830.3650799105</v>
      </c>
      <c r="S2441" s="7">
        <f t="shared" si="526"/>
        <v>562860.73111485981</v>
      </c>
      <c r="T2441" s="5">
        <f>VLOOKUP($B2441,'Benchmark Data'!$A:$B,2,FALSE)</f>
        <v>14.34</v>
      </c>
      <c r="U2441" s="12">
        <f t="shared" si="535"/>
        <v>3.9834569585961925E-2</v>
      </c>
      <c r="V2441" s="7">
        <f t="shared" si="536"/>
        <v>4545329859.3699331</v>
      </c>
    </row>
    <row r="2442" spans="1:22" x14ac:dyDescent="0.25">
      <c r="A2442" s="5">
        <f t="shared" si="527"/>
        <v>2010</v>
      </c>
      <c r="B2442" s="6">
        <f t="shared" si="530"/>
        <v>40382</v>
      </c>
      <c r="C2442" s="7">
        <f>MAX(SUMIFS('Filing Data'!$V:$V,'Filing Data'!$D:$D,'Benchmark Value'!$B2442),C2441)</f>
        <v>5495109137.6753864</v>
      </c>
      <c r="D2442" s="7">
        <f>SUMIFS('Filing Data'!$Z:$Z,'Filing Data'!$D:$D,'Benchmark Value'!$B2442)</f>
        <v>0</v>
      </c>
      <c r="E2442" s="16">
        <f t="shared" si="531"/>
        <v>-72700942.449473366</v>
      </c>
      <c r="F2442" s="10">
        <f>SUM(D$11:D2441)</f>
        <v>-305393854.62901664</v>
      </c>
      <c r="G2442" s="10">
        <f t="shared" si="524"/>
        <v>365</v>
      </c>
      <c r="H2442" s="7">
        <f t="shared" si="532"/>
        <v>-199180.6642451325</v>
      </c>
      <c r="I2442" s="16">
        <f>SUMIFS('Filing Data'!$X:$X,'Filing Data'!$D:$D,'Benchmark Value'!$B2442)</f>
        <v>0</v>
      </c>
      <c r="J2442" s="16">
        <f t="shared" si="528"/>
        <v>163442973.94777015</v>
      </c>
      <c r="K2442" s="10">
        <f>SUM(I$11:I2441)</f>
        <v>496030691.23263443</v>
      </c>
      <c r="L2442" s="27">
        <f t="shared" si="525"/>
        <v>365</v>
      </c>
      <c r="M2442" s="7">
        <f t="shared" si="533"/>
        <v>447788.96971991821</v>
      </c>
      <c r="N2442" s="7">
        <f>IF(ISNA(VLOOKUP(B2442,'Distribution Data'!$G:$H,2,FALSE)),0,VLOOKUP(B2442,'Distribution Data'!$G:$H,2,FALSE))</f>
        <v>0</v>
      </c>
      <c r="O2442" s="16">
        <f>IF(ISNA(INDEX($C2441:$C$3618,MATCH(TRUE,INDEX($C2441:$C$3618&lt;&gt;$C2441,0),0))), O2441, INDEX($C2441:$C$3618,MATCH(TRUE,INDEX($C2441:$C$3618&lt;&gt;$C2441,0),0)))</f>
        <v>5795147068.2152042</v>
      </c>
      <c r="P2442" s="16">
        <f t="shared" si="537"/>
        <v>5495109137.6753864</v>
      </c>
      <c r="Q2442" s="27">
        <f t="shared" si="529"/>
        <v>248</v>
      </c>
      <c r="R2442" s="7">
        <f t="shared" si="534"/>
        <v>1209830.3650799105</v>
      </c>
      <c r="S2442" s="7">
        <f t="shared" si="526"/>
        <v>562860.73111485981</v>
      </c>
      <c r="T2442" s="5">
        <f>VLOOKUP($B2442,'Benchmark Data'!$A:$B,2,FALSE)</f>
        <v>14.5</v>
      </c>
      <c r="U2442" s="12">
        <f t="shared" si="535"/>
        <v>1.1095814255054447E-2</v>
      </c>
      <c r="V2442" s="7">
        <f t="shared" si="536"/>
        <v>4596607697.6114511</v>
      </c>
    </row>
    <row r="2443" spans="1:22" x14ac:dyDescent="0.25">
      <c r="A2443" s="5">
        <f t="shared" si="527"/>
        <v>2010</v>
      </c>
      <c r="B2443" s="6">
        <f t="shared" si="530"/>
        <v>40383</v>
      </c>
      <c r="C2443" s="7">
        <f>MAX(SUMIFS('Filing Data'!$V:$V,'Filing Data'!$D:$D,'Benchmark Value'!$B2443),C2442)</f>
        <v>5495109137.6753864</v>
      </c>
      <c r="D2443" s="7">
        <f>SUMIFS('Filing Data'!$Z:$Z,'Filing Data'!$D:$D,'Benchmark Value'!$B2443)</f>
        <v>0</v>
      </c>
      <c r="E2443" s="16">
        <f t="shared" si="531"/>
        <v>-72700942.449473366</v>
      </c>
      <c r="F2443" s="10">
        <f>SUM(D$11:D2442)</f>
        <v>-305393854.62901664</v>
      </c>
      <c r="G2443" s="10">
        <f t="shared" ref="G2443:G2506" si="538">COUNTIFS(F$11:F$3618,F2443,A$11:A$3618,YEAR(B2443))</f>
        <v>365</v>
      </c>
      <c r="H2443" s="7">
        <f t="shared" si="532"/>
        <v>-199180.6642451325</v>
      </c>
      <c r="I2443" s="16">
        <f>SUMIFS('Filing Data'!$X:$X,'Filing Data'!$D:$D,'Benchmark Value'!$B2443)</f>
        <v>0</v>
      </c>
      <c r="J2443" s="16">
        <f t="shared" si="528"/>
        <v>163442973.94777015</v>
      </c>
      <c r="K2443" s="10">
        <f>SUM(I$11:I2442)</f>
        <v>496030691.23263443</v>
      </c>
      <c r="L2443" s="27">
        <f t="shared" ref="L2443:L2506" si="539">COUNTIFS(K$11:K$3618,K2443,A$11:A$3618,YEAR(B2443))</f>
        <v>365</v>
      </c>
      <c r="M2443" s="7">
        <f t="shared" si="533"/>
        <v>447788.96971991821</v>
      </c>
      <c r="N2443" s="7">
        <f>IF(ISNA(VLOOKUP(B2443,'Distribution Data'!$G:$H,2,FALSE)),0,VLOOKUP(B2443,'Distribution Data'!$G:$H,2,FALSE))</f>
        <v>0</v>
      </c>
      <c r="O2443" s="16">
        <f>IF(ISNA(INDEX($C2442:$C$3618,MATCH(TRUE,INDEX($C2442:$C$3618&lt;&gt;$C2442,0),0))), O2442, INDEX($C2442:$C$3618,MATCH(TRUE,INDEX($C2442:$C$3618&lt;&gt;$C2442,0),0)))</f>
        <v>5795147068.2152042</v>
      </c>
      <c r="P2443" s="16">
        <f t="shared" si="537"/>
        <v>5495109137.6753864</v>
      </c>
      <c r="Q2443" s="27">
        <f t="shared" si="529"/>
        <v>248</v>
      </c>
      <c r="R2443" s="7">
        <f t="shared" si="534"/>
        <v>1209830.3650799105</v>
      </c>
      <c r="S2443" s="7">
        <f t="shared" ref="S2443:S2506" si="540">IF(AND($E$3&lt;&gt;"Y",$E$4&lt;&gt;"Y"),R2443-N2443+H2443, IF(AND($E$3="Y",$E$4="Y"), R2443-N2443-M2443, IF($E$4="Y", R2443-N2443-M2443+H2443, IF($E$3="Y", R2443-N2443, R2443-N2443))))</f>
        <v>562860.73111485981</v>
      </c>
      <c r="T2443" s="5">
        <f>VLOOKUP($B2443,'Benchmark Data'!$A:$B,2,FALSE)</f>
        <v>14.5</v>
      </c>
      <c r="U2443" s="12">
        <f t="shared" si="535"/>
        <v>0</v>
      </c>
      <c r="V2443" s="7">
        <f t="shared" si="536"/>
        <v>4597170558.3425655</v>
      </c>
    </row>
    <row r="2444" spans="1:22" x14ac:dyDescent="0.25">
      <c r="A2444" s="5">
        <f t="shared" ref="A2444:A2507" si="541">YEAR(B2444)</f>
        <v>2010</v>
      </c>
      <c r="B2444" s="6">
        <f t="shared" si="530"/>
        <v>40384</v>
      </c>
      <c r="C2444" s="7">
        <f>MAX(SUMIFS('Filing Data'!$V:$V,'Filing Data'!$D:$D,'Benchmark Value'!$B2444),C2443)</f>
        <v>5495109137.6753864</v>
      </c>
      <c r="D2444" s="7">
        <f>SUMIFS('Filing Data'!$Z:$Z,'Filing Data'!$D:$D,'Benchmark Value'!$B2444)</f>
        <v>0</v>
      </c>
      <c r="E2444" s="16">
        <f t="shared" si="531"/>
        <v>-72700942.449473366</v>
      </c>
      <c r="F2444" s="10">
        <f>SUM(D$11:D2443)</f>
        <v>-305393854.62901664</v>
      </c>
      <c r="G2444" s="10">
        <f t="shared" si="538"/>
        <v>365</v>
      </c>
      <c r="H2444" s="7">
        <f t="shared" si="532"/>
        <v>-199180.6642451325</v>
      </c>
      <c r="I2444" s="16">
        <f>SUMIFS('Filing Data'!$X:$X,'Filing Data'!$D:$D,'Benchmark Value'!$B2444)</f>
        <v>0</v>
      </c>
      <c r="J2444" s="16">
        <f t="shared" ref="J2444:J2507" si="542">IF(I2444&lt;&gt;0,J2443,IF(ISNA(INDEX($I2444:$I2808,MATCH(TRUE,INDEX($I2444:$I2808&lt;&gt;$I2444,0),0))),0,INDEX($I2444:$I2808,MATCH(TRUE,INDEX($I2444:$I2808&lt;&gt;$I2444,0),0))))</f>
        <v>163442973.94777015</v>
      </c>
      <c r="K2444" s="10">
        <f>SUM(I$11:I2443)</f>
        <v>496030691.23263443</v>
      </c>
      <c r="L2444" s="27">
        <f t="shared" si="539"/>
        <v>365</v>
      </c>
      <c r="M2444" s="7">
        <f t="shared" si="533"/>
        <v>447788.96971991821</v>
      </c>
      <c r="N2444" s="7">
        <f>IF(ISNA(VLOOKUP(B2444,'Distribution Data'!$G:$H,2,FALSE)),0,VLOOKUP(B2444,'Distribution Data'!$G:$H,2,FALSE))</f>
        <v>0</v>
      </c>
      <c r="O2444" s="16">
        <f>IF(ISNA(INDEX($C2443:$C$3618,MATCH(TRUE,INDEX($C2443:$C$3618&lt;&gt;$C2443,0),0))), O2443, INDEX($C2443:$C$3618,MATCH(TRUE,INDEX($C2443:$C$3618&lt;&gt;$C2443,0),0)))</f>
        <v>5795147068.2152042</v>
      </c>
      <c r="P2444" s="16">
        <f t="shared" si="537"/>
        <v>5495109137.6753864</v>
      </c>
      <c r="Q2444" s="27">
        <f t="shared" ref="Q2444:Q2507" si="543">MATCH($O2444,$C$11:$C$3618,0)-MATCH($C2443,$C$11:$C$3618,0)</f>
        <v>248</v>
      </c>
      <c r="R2444" s="7">
        <f t="shared" si="534"/>
        <v>1209830.3650799105</v>
      </c>
      <c r="S2444" s="7">
        <f t="shared" si="540"/>
        <v>562860.73111485981</v>
      </c>
      <c r="T2444" s="5">
        <f>VLOOKUP($B2444,'Benchmark Data'!$A:$B,2,FALSE)</f>
        <v>14.5</v>
      </c>
      <c r="U2444" s="12">
        <f t="shared" si="535"/>
        <v>0</v>
      </c>
      <c r="V2444" s="7">
        <f t="shared" si="536"/>
        <v>4597733419.0736799</v>
      </c>
    </row>
    <row r="2445" spans="1:22" x14ac:dyDescent="0.25">
      <c r="A2445" s="5">
        <f t="shared" si="541"/>
        <v>2010</v>
      </c>
      <c r="B2445" s="6">
        <f t="shared" ref="B2445:B2508" si="544">B2444+1</f>
        <v>40385</v>
      </c>
      <c r="C2445" s="7">
        <f>MAX(SUMIFS('Filing Data'!$V:$V,'Filing Data'!$D:$D,'Benchmark Value'!$B2445),C2444)</f>
        <v>5495109137.6753864</v>
      </c>
      <c r="D2445" s="7">
        <f>SUMIFS('Filing Data'!$Z:$Z,'Filing Data'!$D:$D,'Benchmark Value'!$B2445)</f>
        <v>0</v>
      </c>
      <c r="E2445" s="16">
        <f t="shared" ref="E2445:E2508" si="545">IF(D2445&lt;&gt;0,E2444,IF(ISNA(INDEX($D2445:$D2809,MATCH(TRUE,INDEX($D2445:$D2809&lt;&gt;$D2445,0),0))),0,INDEX($D2445:$D2809,MATCH(TRUE,INDEX($D2445:$D2809&lt;&gt;$D2445,0),0))))</f>
        <v>-72700942.449473366</v>
      </c>
      <c r="F2445" s="10">
        <f>SUM(D$11:D2444)</f>
        <v>-305393854.62901664</v>
      </c>
      <c r="G2445" s="10">
        <f t="shared" si="538"/>
        <v>365</v>
      </c>
      <c r="H2445" s="7">
        <f t="shared" ref="H2445:H2508" si="546">E2445/G2445</f>
        <v>-199180.6642451325</v>
      </c>
      <c r="I2445" s="16">
        <f>SUMIFS('Filing Data'!$X:$X,'Filing Data'!$D:$D,'Benchmark Value'!$B2445)</f>
        <v>0</v>
      </c>
      <c r="J2445" s="16">
        <f t="shared" si="542"/>
        <v>163442973.94777015</v>
      </c>
      <c r="K2445" s="10">
        <f>SUM(I$11:I2444)</f>
        <v>496030691.23263443</v>
      </c>
      <c r="L2445" s="27">
        <f t="shared" si="539"/>
        <v>365</v>
      </c>
      <c r="M2445" s="7">
        <f t="shared" ref="M2445:M2508" si="547">J2445/L2445</f>
        <v>447788.96971991821</v>
      </c>
      <c r="N2445" s="7">
        <f>IF(ISNA(VLOOKUP(B2445,'Distribution Data'!$G:$H,2,FALSE)),0,VLOOKUP(B2445,'Distribution Data'!$G:$H,2,FALSE))</f>
        <v>0</v>
      </c>
      <c r="O2445" s="16">
        <f>IF(ISNA(INDEX($C2444:$C$3618,MATCH(TRUE,INDEX($C2444:$C$3618&lt;&gt;$C2444,0),0))), O2444, INDEX($C2444:$C$3618,MATCH(TRUE,INDEX($C2444:$C$3618&lt;&gt;$C2444,0),0)))</f>
        <v>5795147068.2152042</v>
      </c>
      <c r="P2445" s="16">
        <f t="shared" si="537"/>
        <v>5495109137.6753864</v>
      </c>
      <c r="Q2445" s="27">
        <f t="shared" si="543"/>
        <v>248</v>
      </c>
      <c r="R2445" s="7">
        <f t="shared" ref="R2445:R2508" si="548">IF(Q2445=0, 0, (O2445-P2445)/Q2445)</f>
        <v>1209830.3650799105</v>
      </c>
      <c r="S2445" s="7">
        <f t="shared" si="540"/>
        <v>562860.73111485981</v>
      </c>
      <c r="T2445" s="5">
        <f>VLOOKUP($B2445,'Benchmark Data'!$A:$B,2,FALSE)</f>
        <v>14.88</v>
      </c>
      <c r="U2445" s="12">
        <f t="shared" ref="U2445:U2508" si="549">LN(T2445/T2444)</f>
        <v>2.5869379978417095E-2</v>
      </c>
      <c r="V2445" s="7">
        <f t="shared" ref="V2445:V2508" si="550">V2444*EXP($U2445)+$S2445</f>
        <v>4718788603.8908634</v>
      </c>
    </row>
    <row r="2446" spans="1:22" x14ac:dyDescent="0.25">
      <c r="A2446" s="5">
        <f t="shared" si="541"/>
        <v>2010</v>
      </c>
      <c r="B2446" s="6">
        <f t="shared" si="544"/>
        <v>40386</v>
      </c>
      <c r="C2446" s="7">
        <f>MAX(SUMIFS('Filing Data'!$V:$V,'Filing Data'!$D:$D,'Benchmark Value'!$B2446),C2445)</f>
        <v>5495109137.6753864</v>
      </c>
      <c r="D2446" s="7">
        <f>SUMIFS('Filing Data'!$Z:$Z,'Filing Data'!$D:$D,'Benchmark Value'!$B2446)</f>
        <v>0</v>
      </c>
      <c r="E2446" s="16">
        <f t="shared" si="545"/>
        <v>-72700942.449473366</v>
      </c>
      <c r="F2446" s="10">
        <f>SUM(D$11:D2445)</f>
        <v>-305393854.62901664</v>
      </c>
      <c r="G2446" s="10">
        <f t="shared" si="538"/>
        <v>365</v>
      </c>
      <c r="H2446" s="7">
        <f t="shared" si="546"/>
        <v>-199180.6642451325</v>
      </c>
      <c r="I2446" s="16">
        <f>SUMIFS('Filing Data'!$X:$X,'Filing Data'!$D:$D,'Benchmark Value'!$B2446)</f>
        <v>0</v>
      </c>
      <c r="J2446" s="16">
        <f t="shared" si="542"/>
        <v>163442973.94777015</v>
      </c>
      <c r="K2446" s="10">
        <f>SUM(I$11:I2445)</f>
        <v>496030691.23263443</v>
      </c>
      <c r="L2446" s="27">
        <f t="shared" si="539"/>
        <v>365</v>
      </c>
      <c r="M2446" s="7">
        <f t="shared" si="547"/>
        <v>447788.96971991821</v>
      </c>
      <c r="N2446" s="7">
        <f>IF(ISNA(VLOOKUP(B2446,'Distribution Data'!$G:$H,2,FALSE)),0,VLOOKUP(B2446,'Distribution Data'!$G:$H,2,FALSE))</f>
        <v>0</v>
      </c>
      <c r="O2446" s="16">
        <f>IF(ISNA(INDEX($C2445:$C$3618,MATCH(TRUE,INDEX($C2445:$C$3618&lt;&gt;$C2445,0),0))), O2445, INDEX($C2445:$C$3618,MATCH(TRUE,INDEX($C2445:$C$3618&lt;&gt;$C2445,0),0)))</f>
        <v>5795147068.2152042</v>
      </c>
      <c r="P2446" s="16">
        <f t="shared" si="537"/>
        <v>5495109137.6753864</v>
      </c>
      <c r="Q2446" s="27">
        <f t="shared" si="543"/>
        <v>248</v>
      </c>
      <c r="R2446" s="7">
        <f t="shared" si="548"/>
        <v>1209830.3650799105</v>
      </c>
      <c r="S2446" s="7">
        <f t="shared" si="540"/>
        <v>562860.73111485981</v>
      </c>
      <c r="T2446" s="5">
        <f>VLOOKUP($B2446,'Benchmark Data'!$A:$B,2,FALSE)</f>
        <v>14.87</v>
      </c>
      <c r="U2446" s="12">
        <f t="shared" si="549"/>
        <v>-6.7226893288215657E-4</v>
      </c>
      <c r="V2446" s="7">
        <f t="shared" si="550"/>
        <v>4716180235.7215128</v>
      </c>
    </row>
    <row r="2447" spans="1:22" x14ac:dyDescent="0.25">
      <c r="A2447" s="5">
        <f t="shared" si="541"/>
        <v>2010</v>
      </c>
      <c r="B2447" s="6">
        <f t="shared" si="544"/>
        <v>40387</v>
      </c>
      <c r="C2447" s="7">
        <f>MAX(SUMIFS('Filing Data'!$V:$V,'Filing Data'!$D:$D,'Benchmark Value'!$B2447),C2446)</f>
        <v>5495109137.6753864</v>
      </c>
      <c r="D2447" s="7">
        <f>SUMIFS('Filing Data'!$Z:$Z,'Filing Data'!$D:$D,'Benchmark Value'!$B2447)</f>
        <v>0</v>
      </c>
      <c r="E2447" s="16">
        <f t="shared" si="545"/>
        <v>-72700942.449473366</v>
      </c>
      <c r="F2447" s="10">
        <f>SUM(D$11:D2446)</f>
        <v>-305393854.62901664</v>
      </c>
      <c r="G2447" s="10">
        <f t="shared" si="538"/>
        <v>365</v>
      </c>
      <c r="H2447" s="7">
        <f t="shared" si="546"/>
        <v>-199180.6642451325</v>
      </c>
      <c r="I2447" s="16">
        <f>SUMIFS('Filing Data'!$X:$X,'Filing Data'!$D:$D,'Benchmark Value'!$B2447)</f>
        <v>0</v>
      </c>
      <c r="J2447" s="16">
        <f t="shared" si="542"/>
        <v>163442973.94777015</v>
      </c>
      <c r="K2447" s="10">
        <f>SUM(I$11:I2446)</f>
        <v>496030691.23263443</v>
      </c>
      <c r="L2447" s="27">
        <f t="shared" si="539"/>
        <v>365</v>
      </c>
      <c r="M2447" s="7">
        <f t="shared" si="547"/>
        <v>447788.96971991821</v>
      </c>
      <c r="N2447" s="7">
        <f>IF(ISNA(VLOOKUP(B2447,'Distribution Data'!$G:$H,2,FALSE)),0,VLOOKUP(B2447,'Distribution Data'!$G:$H,2,FALSE))</f>
        <v>0</v>
      </c>
      <c r="O2447" s="16">
        <f>IF(ISNA(INDEX($C2446:$C$3618,MATCH(TRUE,INDEX($C2446:$C$3618&lt;&gt;$C2446,0),0))), O2446, INDEX($C2446:$C$3618,MATCH(TRUE,INDEX($C2446:$C$3618&lt;&gt;$C2446,0),0)))</f>
        <v>5795147068.2152042</v>
      </c>
      <c r="P2447" s="16">
        <f t="shared" si="537"/>
        <v>5495109137.6753864</v>
      </c>
      <c r="Q2447" s="27">
        <f t="shared" si="543"/>
        <v>248</v>
      </c>
      <c r="R2447" s="7">
        <f t="shared" si="548"/>
        <v>1209830.3650799105</v>
      </c>
      <c r="S2447" s="7">
        <f t="shared" si="540"/>
        <v>562860.73111485981</v>
      </c>
      <c r="T2447" s="5">
        <f>VLOOKUP($B2447,'Benchmark Data'!$A:$B,2,FALSE)</f>
        <v>14.83</v>
      </c>
      <c r="U2447" s="12">
        <f t="shared" si="549"/>
        <v>-2.6936043222229563E-3</v>
      </c>
      <c r="V2447" s="7">
        <f t="shared" si="550"/>
        <v>4704056666.7667589</v>
      </c>
    </row>
    <row r="2448" spans="1:22" x14ac:dyDescent="0.25">
      <c r="A2448" s="5">
        <f t="shared" si="541"/>
        <v>2010</v>
      </c>
      <c r="B2448" s="6">
        <f t="shared" si="544"/>
        <v>40388</v>
      </c>
      <c r="C2448" s="7">
        <f>MAX(SUMIFS('Filing Data'!$V:$V,'Filing Data'!$D:$D,'Benchmark Value'!$B2448),C2447)</f>
        <v>5495109137.6753864</v>
      </c>
      <c r="D2448" s="7">
        <f>SUMIFS('Filing Data'!$Z:$Z,'Filing Data'!$D:$D,'Benchmark Value'!$B2448)</f>
        <v>0</v>
      </c>
      <c r="E2448" s="16">
        <f t="shared" si="545"/>
        <v>-72700942.449473366</v>
      </c>
      <c r="F2448" s="10">
        <f>SUM(D$11:D2447)</f>
        <v>-305393854.62901664</v>
      </c>
      <c r="G2448" s="10">
        <f t="shared" si="538"/>
        <v>365</v>
      </c>
      <c r="H2448" s="7">
        <f t="shared" si="546"/>
        <v>-199180.6642451325</v>
      </c>
      <c r="I2448" s="16">
        <f>SUMIFS('Filing Data'!$X:$X,'Filing Data'!$D:$D,'Benchmark Value'!$B2448)</f>
        <v>0</v>
      </c>
      <c r="J2448" s="16">
        <f t="shared" si="542"/>
        <v>163442973.94777015</v>
      </c>
      <c r="K2448" s="10">
        <f>SUM(I$11:I2447)</f>
        <v>496030691.23263443</v>
      </c>
      <c r="L2448" s="27">
        <f t="shared" si="539"/>
        <v>365</v>
      </c>
      <c r="M2448" s="7">
        <f t="shared" si="547"/>
        <v>447788.96971991821</v>
      </c>
      <c r="N2448" s="7">
        <f>IF(ISNA(VLOOKUP(B2448,'Distribution Data'!$G:$H,2,FALSE)),0,VLOOKUP(B2448,'Distribution Data'!$G:$H,2,FALSE))</f>
        <v>0</v>
      </c>
      <c r="O2448" s="16">
        <f>IF(ISNA(INDEX($C2447:$C$3618,MATCH(TRUE,INDEX($C2447:$C$3618&lt;&gt;$C2447,0),0))), O2447, INDEX($C2447:$C$3618,MATCH(TRUE,INDEX($C2447:$C$3618&lt;&gt;$C2447,0),0)))</f>
        <v>5795147068.2152042</v>
      </c>
      <c r="P2448" s="16">
        <f t="shared" si="537"/>
        <v>5495109137.6753864</v>
      </c>
      <c r="Q2448" s="27">
        <f t="shared" si="543"/>
        <v>248</v>
      </c>
      <c r="R2448" s="7">
        <f t="shared" si="548"/>
        <v>1209830.3650799105</v>
      </c>
      <c r="S2448" s="7">
        <f t="shared" si="540"/>
        <v>562860.73111485981</v>
      </c>
      <c r="T2448" s="5">
        <f>VLOOKUP($B2448,'Benchmark Data'!$A:$B,2,FALSE)</f>
        <v>14.71</v>
      </c>
      <c r="U2448" s="12">
        <f t="shared" si="549"/>
        <v>-8.1246215364945227E-3</v>
      </c>
      <c r="V2448" s="7">
        <f t="shared" si="550"/>
        <v>4666555683.9367132</v>
      </c>
    </row>
    <row r="2449" spans="1:22" x14ac:dyDescent="0.25">
      <c r="A2449" s="5">
        <f t="shared" si="541"/>
        <v>2010</v>
      </c>
      <c r="B2449" s="6">
        <f t="shared" si="544"/>
        <v>40389</v>
      </c>
      <c r="C2449" s="7">
        <f>MAX(SUMIFS('Filing Data'!$V:$V,'Filing Data'!$D:$D,'Benchmark Value'!$B2449),C2448)</f>
        <v>5495109137.6753864</v>
      </c>
      <c r="D2449" s="7">
        <f>SUMIFS('Filing Data'!$Z:$Z,'Filing Data'!$D:$D,'Benchmark Value'!$B2449)</f>
        <v>0</v>
      </c>
      <c r="E2449" s="16">
        <f t="shared" si="545"/>
        <v>-72700942.449473366</v>
      </c>
      <c r="F2449" s="10">
        <f>SUM(D$11:D2448)</f>
        <v>-305393854.62901664</v>
      </c>
      <c r="G2449" s="10">
        <f t="shared" si="538"/>
        <v>365</v>
      </c>
      <c r="H2449" s="7">
        <f t="shared" si="546"/>
        <v>-199180.6642451325</v>
      </c>
      <c r="I2449" s="16">
        <f>SUMIFS('Filing Data'!$X:$X,'Filing Data'!$D:$D,'Benchmark Value'!$B2449)</f>
        <v>0</v>
      </c>
      <c r="J2449" s="16">
        <f t="shared" si="542"/>
        <v>163442973.94777015</v>
      </c>
      <c r="K2449" s="10">
        <f>SUM(I$11:I2448)</f>
        <v>496030691.23263443</v>
      </c>
      <c r="L2449" s="27">
        <f t="shared" si="539"/>
        <v>365</v>
      </c>
      <c r="M2449" s="7">
        <f t="shared" si="547"/>
        <v>447788.96971991821</v>
      </c>
      <c r="N2449" s="7">
        <f>IF(ISNA(VLOOKUP(B2449,'Distribution Data'!$G:$H,2,FALSE)),0,VLOOKUP(B2449,'Distribution Data'!$G:$H,2,FALSE))</f>
        <v>0</v>
      </c>
      <c r="O2449" s="16">
        <f>IF(ISNA(INDEX($C2448:$C$3618,MATCH(TRUE,INDEX($C2448:$C$3618&lt;&gt;$C2448,0),0))), O2448, INDEX($C2448:$C$3618,MATCH(TRUE,INDEX($C2448:$C$3618&lt;&gt;$C2448,0),0)))</f>
        <v>5795147068.2152042</v>
      </c>
      <c r="P2449" s="16">
        <f t="shared" si="537"/>
        <v>5495109137.6753864</v>
      </c>
      <c r="Q2449" s="27">
        <f t="shared" si="543"/>
        <v>248</v>
      </c>
      <c r="R2449" s="7">
        <f t="shared" si="548"/>
        <v>1209830.3650799105</v>
      </c>
      <c r="S2449" s="7">
        <f t="shared" si="540"/>
        <v>562860.73111485981</v>
      </c>
      <c r="T2449" s="5">
        <f>VLOOKUP($B2449,'Benchmark Data'!$A:$B,2,FALSE)</f>
        <v>14.79</v>
      </c>
      <c r="U2449" s="12">
        <f t="shared" si="549"/>
        <v>5.423742109362137E-3</v>
      </c>
      <c r="V2449" s="7">
        <f t="shared" si="550"/>
        <v>4692497501.4805355</v>
      </c>
    </row>
    <row r="2450" spans="1:22" x14ac:dyDescent="0.25">
      <c r="A2450" s="5">
        <f t="shared" si="541"/>
        <v>2010</v>
      </c>
      <c r="B2450" s="6">
        <f t="shared" si="544"/>
        <v>40390</v>
      </c>
      <c r="C2450" s="7">
        <f>MAX(SUMIFS('Filing Data'!$V:$V,'Filing Data'!$D:$D,'Benchmark Value'!$B2450),C2449)</f>
        <v>5495109137.6753864</v>
      </c>
      <c r="D2450" s="7">
        <f>SUMIFS('Filing Data'!$Z:$Z,'Filing Data'!$D:$D,'Benchmark Value'!$B2450)</f>
        <v>0</v>
      </c>
      <c r="E2450" s="16">
        <f t="shared" si="545"/>
        <v>-72700942.449473366</v>
      </c>
      <c r="F2450" s="10">
        <f>SUM(D$11:D2449)</f>
        <v>-305393854.62901664</v>
      </c>
      <c r="G2450" s="10">
        <f t="shared" si="538"/>
        <v>365</v>
      </c>
      <c r="H2450" s="7">
        <f t="shared" si="546"/>
        <v>-199180.6642451325</v>
      </c>
      <c r="I2450" s="16">
        <f>SUMIFS('Filing Data'!$X:$X,'Filing Data'!$D:$D,'Benchmark Value'!$B2450)</f>
        <v>0</v>
      </c>
      <c r="J2450" s="16">
        <f t="shared" si="542"/>
        <v>163442973.94777015</v>
      </c>
      <c r="K2450" s="10">
        <f>SUM(I$11:I2449)</f>
        <v>496030691.23263443</v>
      </c>
      <c r="L2450" s="27">
        <f t="shared" si="539"/>
        <v>365</v>
      </c>
      <c r="M2450" s="7">
        <f t="shared" si="547"/>
        <v>447788.96971991821</v>
      </c>
      <c r="N2450" s="7">
        <f>IF(ISNA(VLOOKUP(B2450,'Distribution Data'!$G:$H,2,FALSE)),0,VLOOKUP(B2450,'Distribution Data'!$G:$H,2,FALSE))</f>
        <v>0</v>
      </c>
      <c r="O2450" s="16">
        <f>IF(ISNA(INDEX($C2449:$C$3618,MATCH(TRUE,INDEX($C2449:$C$3618&lt;&gt;$C2449,0),0))), O2449, INDEX($C2449:$C$3618,MATCH(TRUE,INDEX($C2449:$C$3618&lt;&gt;$C2449,0),0)))</f>
        <v>5795147068.2152042</v>
      </c>
      <c r="P2450" s="16">
        <f t="shared" si="537"/>
        <v>5495109137.6753864</v>
      </c>
      <c r="Q2450" s="27">
        <f t="shared" si="543"/>
        <v>248</v>
      </c>
      <c r="R2450" s="7">
        <f t="shared" si="548"/>
        <v>1209830.3650799105</v>
      </c>
      <c r="S2450" s="7">
        <f t="shared" si="540"/>
        <v>562860.73111485981</v>
      </c>
      <c r="T2450" s="5">
        <f>VLOOKUP($B2450,'Benchmark Data'!$A:$B,2,FALSE)</f>
        <v>14.79</v>
      </c>
      <c r="U2450" s="12">
        <f t="shared" si="549"/>
        <v>0</v>
      </c>
      <c r="V2450" s="7">
        <f t="shared" si="550"/>
        <v>4693060362.2116499</v>
      </c>
    </row>
    <row r="2451" spans="1:22" x14ac:dyDescent="0.25">
      <c r="A2451" s="5">
        <f t="shared" si="541"/>
        <v>2010</v>
      </c>
      <c r="B2451" s="6">
        <f t="shared" si="544"/>
        <v>40391</v>
      </c>
      <c r="C2451" s="7">
        <f>MAX(SUMIFS('Filing Data'!$V:$V,'Filing Data'!$D:$D,'Benchmark Value'!$B2451),C2450)</f>
        <v>5495109137.6753864</v>
      </c>
      <c r="D2451" s="7">
        <f>SUMIFS('Filing Data'!$Z:$Z,'Filing Data'!$D:$D,'Benchmark Value'!$B2451)</f>
        <v>0</v>
      </c>
      <c r="E2451" s="16">
        <f t="shared" si="545"/>
        <v>-72700942.449473366</v>
      </c>
      <c r="F2451" s="10">
        <f>SUM(D$11:D2450)</f>
        <v>-305393854.62901664</v>
      </c>
      <c r="G2451" s="10">
        <f t="shared" si="538"/>
        <v>365</v>
      </c>
      <c r="H2451" s="7">
        <f t="shared" si="546"/>
        <v>-199180.6642451325</v>
      </c>
      <c r="I2451" s="16">
        <f>SUMIFS('Filing Data'!$X:$X,'Filing Data'!$D:$D,'Benchmark Value'!$B2451)</f>
        <v>0</v>
      </c>
      <c r="J2451" s="16">
        <f t="shared" si="542"/>
        <v>163442973.94777015</v>
      </c>
      <c r="K2451" s="10">
        <f>SUM(I$11:I2450)</f>
        <v>496030691.23263443</v>
      </c>
      <c r="L2451" s="27">
        <f t="shared" si="539"/>
        <v>365</v>
      </c>
      <c r="M2451" s="7">
        <f t="shared" si="547"/>
        <v>447788.96971991821</v>
      </c>
      <c r="N2451" s="7">
        <f>IF(ISNA(VLOOKUP(B2451,'Distribution Data'!$G:$H,2,FALSE)),0,VLOOKUP(B2451,'Distribution Data'!$G:$H,2,FALSE))</f>
        <v>0</v>
      </c>
      <c r="O2451" s="16">
        <f>IF(ISNA(INDEX($C2450:$C$3618,MATCH(TRUE,INDEX($C2450:$C$3618&lt;&gt;$C2450,0),0))), O2450, INDEX($C2450:$C$3618,MATCH(TRUE,INDEX($C2450:$C$3618&lt;&gt;$C2450,0),0)))</f>
        <v>5795147068.2152042</v>
      </c>
      <c r="P2451" s="16">
        <f t="shared" si="537"/>
        <v>5495109137.6753864</v>
      </c>
      <c r="Q2451" s="27">
        <f t="shared" si="543"/>
        <v>248</v>
      </c>
      <c r="R2451" s="7">
        <f t="shared" si="548"/>
        <v>1209830.3650799105</v>
      </c>
      <c r="S2451" s="7">
        <f t="shared" si="540"/>
        <v>562860.73111485981</v>
      </c>
      <c r="T2451" s="5">
        <f>VLOOKUP($B2451,'Benchmark Data'!$A:$B,2,FALSE)</f>
        <v>14.79</v>
      </c>
      <c r="U2451" s="12">
        <f t="shared" si="549"/>
        <v>0</v>
      </c>
      <c r="V2451" s="7">
        <f t="shared" si="550"/>
        <v>4693623222.9427643</v>
      </c>
    </row>
    <row r="2452" spans="1:22" x14ac:dyDescent="0.25">
      <c r="A2452" s="5">
        <f t="shared" si="541"/>
        <v>2010</v>
      </c>
      <c r="B2452" s="6">
        <f t="shared" si="544"/>
        <v>40392</v>
      </c>
      <c r="C2452" s="7">
        <f>MAX(SUMIFS('Filing Data'!$V:$V,'Filing Data'!$D:$D,'Benchmark Value'!$B2452),C2451)</f>
        <v>5495109137.6753864</v>
      </c>
      <c r="D2452" s="7">
        <f>SUMIFS('Filing Data'!$Z:$Z,'Filing Data'!$D:$D,'Benchmark Value'!$B2452)</f>
        <v>0</v>
      </c>
      <c r="E2452" s="16">
        <f t="shared" si="545"/>
        <v>-72700942.449473366</v>
      </c>
      <c r="F2452" s="10">
        <f>SUM(D$11:D2451)</f>
        <v>-305393854.62901664</v>
      </c>
      <c r="G2452" s="10">
        <f t="shared" si="538"/>
        <v>365</v>
      </c>
      <c r="H2452" s="7">
        <f t="shared" si="546"/>
        <v>-199180.6642451325</v>
      </c>
      <c r="I2452" s="16">
        <f>SUMIFS('Filing Data'!$X:$X,'Filing Data'!$D:$D,'Benchmark Value'!$B2452)</f>
        <v>0</v>
      </c>
      <c r="J2452" s="16">
        <f t="shared" si="542"/>
        <v>163442973.94777015</v>
      </c>
      <c r="K2452" s="10">
        <f>SUM(I$11:I2451)</f>
        <v>496030691.23263443</v>
      </c>
      <c r="L2452" s="27">
        <f t="shared" si="539"/>
        <v>365</v>
      </c>
      <c r="M2452" s="7">
        <f t="shared" si="547"/>
        <v>447788.96971991821</v>
      </c>
      <c r="N2452" s="7">
        <f>IF(ISNA(VLOOKUP(B2452,'Distribution Data'!$G:$H,2,FALSE)),0,VLOOKUP(B2452,'Distribution Data'!$G:$H,2,FALSE))</f>
        <v>0</v>
      </c>
      <c r="O2452" s="16">
        <f>IF(ISNA(INDEX($C2451:$C$3618,MATCH(TRUE,INDEX($C2451:$C$3618&lt;&gt;$C2451,0),0))), O2451, INDEX($C2451:$C$3618,MATCH(TRUE,INDEX($C2451:$C$3618&lt;&gt;$C2451,0),0)))</f>
        <v>5795147068.2152042</v>
      </c>
      <c r="P2452" s="16">
        <f t="shared" si="537"/>
        <v>5495109137.6753864</v>
      </c>
      <c r="Q2452" s="27">
        <f t="shared" si="543"/>
        <v>248</v>
      </c>
      <c r="R2452" s="7">
        <f t="shared" si="548"/>
        <v>1209830.3650799105</v>
      </c>
      <c r="S2452" s="7">
        <f t="shared" si="540"/>
        <v>562860.73111485981</v>
      </c>
      <c r="T2452" s="5">
        <f>VLOOKUP($B2452,'Benchmark Data'!$A:$B,2,FALSE)</f>
        <v>15.29</v>
      </c>
      <c r="U2452" s="12">
        <f t="shared" si="549"/>
        <v>3.3247743218262474E-2</v>
      </c>
      <c r="V2452" s="7">
        <f t="shared" si="550"/>
        <v>4852861649.0201521</v>
      </c>
    </row>
    <row r="2453" spans="1:22" x14ac:dyDescent="0.25">
      <c r="A2453" s="5">
        <f t="shared" si="541"/>
        <v>2010</v>
      </c>
      <c r="B2453" s="6">
        <f t="shared" si="544"/>
        <v>40393</v>
      </c>
      <c r="C2453" s="7">
        <f>MAX(SUMIFS('Filing Data'!$V:$V,'Filing Data'!$D:$D,'Benchmark Value'!$B2453),C2452)</f>
        <v>5495109137.6753864</v>
      </c>
      <c r="D2453" s="7">
        <f>SUMIFS('Filing Data'!$Z:$Z,'Filing Data'!$D:$D,'Benchmark Value'!$B2453)</f>
        <v>0</v>
      </c>
      <c r="E2453" s="16">
        <f t="shared" si="545"/>
        <v>-72700942.449473366</v>
      </c>
      <c r="F2453" s="10">
        <f>SUM(D$11:D2452)</f>
        <v>-305393854.62901664</v>
      </c>
      <c r="G2453" s="10">
        <f t="shared" si="538"/>
        <v>365</v>
      </c>
      <c r="H2453" s="7">
        <f t="shared" si="546"/>
        <v>-199180.6642451325</v>
      </c>
      <c r="I2453" s="16">
        <f>SUMIFS('Filing Data'!$X:$X,'Filing Data'!$D:$D,'Benchmark Value'!$B2453)</f>
        <v>0</v>
      </c>
      <c r="J2453" s="16">
        <f t="shared" si="542"/>
        <v>163442973.94777015</v>
      </c>
      <c r="K2453" s="10">
        <f>SUM(I$11:I2452)</f>
        <v>496030691.23263443</v>
      </c>
      <c r="L2453" s="27">
        <f t="shared" si="539"/>
        <v>365</v>
      </c>
      <c r="M2453" s="7">
        <f t="shared" si="547"/>
        <v>447788.96971991821</v>
      </c>
      <c r="N2453" s="7">
        <f>IF(ISNA(VLOOKUP(B2453,'Distribution Data'!$G:$H,2,FALSE)),0,VLOOKUP(B2453,'Distribution Data'!$G:$H,2,FALSE))</f>
        <v>0</v>
      </c>
      <c r="O2453" s="16">
        <f>IF(ISNA(INDEX($C2452:$C$3618,MATCH(TRUE,INDEX($C2452:$C$3618&lt;&gt;$C2452,0),0))), O2452, INDEX($C2452:$C$3618,MATCH(TRUE,INDEX($C2452:$C$3618&lt;&gt;$C2452,0),0)))</f>
        <v>5795147068.2152042</v>
      </c>
      <c r="P2453" s="16">
        <f t="shared" si="537"/>
        <v>5495109137.6753864</v>
      </c>
      <c r="Q2453" s="27">
        <f t="shared" si="543"/>
        <v>248</v>
      </c>
      <c r="R2453" s="7">
        <f t="shared" si="548"/>
        <v>1209830.3650799105</v>
      </c>
      <c r="S2453" s="7">
        <f t="shared" si="540"/>
        <v>562860.73111485981</v>
      </c>
      <c r="T2453" s="5">
        <f>VLOOKUP($B2453,'Benchmark Data'!$A:$B,2,FALSE)</f>
        <v>15.14</v>
      </c>
      <c r="U2453" s="12">
        <f t="shared" si="549"/>
        <v>-9.858771931668113E-3</v>
      </c>
      <c r="V2453" s="7">
        <f t="shared" si="550"/>
        <v>4805816318.2958698</v>
      </c>
    </row>
    <row r="2454" spans="1:22" x14ac:dyDescent="0.25">
      <c r="A2454" s="5">
        <f t="shared" si="541"/>
        <v>2010</v>
      </c>
      <c r="B2454" s="6">
        <f t="shared" si="544"/>
        <v>40394</v>
      </c>
      <c r="C2454" s="7">
        <f>MAX(SUMIFS('Filing Data'!$V:$V,'Filing Data'!$D:$D,'Benchmark Value'!$B2454),C2453)</f>
        <v>5495109137.6753864</v>
      </c>
      <c r="D2454" s="7">
        <f>SUMIFS('Filing Data'!$Z:$Z,'Filing Data'!$D:$D,'Benchmark Value'!$B2454)</f>
        <v>0</v>
      </c>
      <c r="E2454" s="16">
        <f t="shared" si="545"/>
        <v>-72700942.449473366</v>
      </c>
      <c r="F2454" s="10">
        <f>SUM(D$11:D2453)</f>
        <v>-305393854.62901664</v>
      </c>
      <c r="G2454" s="10">
        <f t="shared" si="538"/>
        <v>365</v>
      </c>
      <c r="H2454" s="7">
        <f t="shared" si="546"/>
        <v>-199180.6642451325</v>
      </c>
      <c r="I2454" s="16">
        <f>SUMIFS('Filing Data'!$X:$X,'Filing Data'!$D:$D,'Benchmark Value'!$B2454)</f>
        <v>0</v>
      </c>
      <c r="J2454" s="16">
        <f t="shared" si="542"/>
        <v>163442973.94777015</v>
      </c>
      <c r="K2454" s="10">
        <f>SUM(I$11:I2453)</f>
        <v>496030691.23263443</v>
      </c>
      <c r="L2454" s="27">
        <f t="shared" si="539"/>
        <v>365</v>
      </c>
      <c r="M2454" s="7">
        <f t="shared" si="547"/>
        <v>447788.96971991821</v>
      </c>
      <c r="N2454" s="7">
        <f>IF(ISNA(VLOOKUP(B2454,'Distribution Data'!$G:$H,2,FALSE)),0,VLOOKUP(B2454,'Distribution Data'!$G:$H,2,FALSE))</f>
        <v>0</v>
      </c>
      <c r="O2454" s="16">
        <f>IF(ISNA(INDEX($C2453:$C$3618,MATCH(TRUE,INDEX($C2453:$C$3618&lt;&gt;$C2453,0),0))), O2453, INDEX($C2453:$C$3618,MATCH(TRUE,INDEX($C2453:$C$3618&lt;&gt;$C2453,0),0)))</f>
        <v>5795147068.2152042</v>
      </c>
      <c r="P2454" s="16">
        <f t="shared" si="537"/>
        <v>5495109137.6753864</v>
      </c>
      <c r="Q2454" s="27">
        <f t="shared" si="543"/>
        <v>248</v>
      </c>
      <c r="R2454" s="7">
        <f t="shared" si="548"/>
        <v>1209830.3650799105</v>
      </c>
      <c r="S2454" s="7">
        <f t="shared" si="540"/>
        <v>562860.73111485981</v>
      </c>
      <c r="T2454" s="5">
        <f>VLOOKUP($B2454,'Benchmark Data'!$A:$B,2,FALSE)</f>
        <v>15.23</v>
      </c>
      <c r="U2454" s="12">
        <f t="shared" si="549"/>
        <v>5.9269188977677661E-3</v>
      </c>
      <c r="V2454" s="7">
        <f t="shared" si="550"/>
        <v>4834947439.8358765</v>
      </c>
    </row>
    <row r="2455" spans="1:22" x14ac:dyDescent="0.25">
      <c r="A2455" s="5">
        <f t="shared" si="541"/>
        <v>2010</v>
      </c>
      <c r="B2455" s="6">
        <f t="shared" si="544"/>
        <v>40395</v>
      </c>
      <c r="C2455" s="7">
        <f>MAX(SUMIFS('Filing Data'!$V:$V,'Filing Data'!$D:$D,'Benchmark Value'!$B2455),C2454)</f>
        <v>5495109137.6753864</v>
      </c>
      <c r="D2455" s="7">
        <f>SUMIFS('Filing Data'!$Z:$Z,'Filing Data'!$D:$D,'Benchmark Value'!$B2455)</f>
        <v>0</v>
      </c>
      <c r="E2455" s="16">
        <f t="shared" si="545"/>
        <v>-72700942.449473366</v>
      </c>
      <c r="F2455" s="10">
        <f>SUM(D$11:D2454)</f>
        <v>-305393854.62901664</v>
      </c>
      <c r="G2455" s="10">
        <f t="shared" si="538"/>
        <v>365</v>
      </c>
      <c r="H2455" s="7">
        <f t="shared" si="546"/>
        <v>-199180.6642451325</v>
      </c>
      <c r="I2455" s="16">
        <f>SUMIFS('Filing Data'!$X:$X,'Filing Data'!$D:$D,'Benchmark Value'!$B2455)</f>
        <v>0</v>
      </c>
      <c r="J2455" s="16">
        <f t="shared" si="542"/>
        <v>163442973.94777015</v>
      </c>
      <c r="K2455" s="10">
        <f>SUM(I$11:I2454)</f>
        <v>496030691.23263443</v>
      </c>
      <c r="L2455" s="27">
        <f t="shared" si="539"/>
        <v>365</v>
      </c>
      <c r="M2455" s="7">
        <f t="shared" si="547"/>
        <v>447788.96971991821</v>
      </c>
      <c r="N2455" s="7">
        <f>IF(ISNA(VLOOKUP(B2455,'Distribution Data'!$G:$H,2,FALSE)),0,VLOOKUP(B2455,'Distribution Data'!$G:$H,2,FALSE))</f>
        <v>0</v>
      </c>
      <c r="O2455" s="16">
        <f>IF(ISNA(INDEX($C2454:$C$3618,MATCH(TRUE,INDEX($C2454:$C$3618&lt;&gt;$C2454,0),0))), O2454, INDEX($C2454:$C$3618,MATCH(TRUE,INDEX($C2454:$C$3618&lt;&gt;$C2454,0),0)))</f>
        <v>5795147068.2152042</v>
      </c>
      <c r="P2455" s="16">
        <f t="shared" si="537"/>
        <v>5495109137.6753864</v>
      </c>
      <c r="Q2455" s="27">
        <f t="shared" si="543"/>
        <v>248</v>
      </c>
      <c r="R2455" s="7">
        <f t="shared" si="548"/>
        <v>1209830.3650799105</v>
      </c>
      <c r="S2455" s="7">
        <f t="shared" si="540"/>
        <v>562860.73111485981</v>
      </c>
      <c r="T2455" s="5">
        <f>VLOOKUP($B2455,'Benchmark Data'!$A:$B,2,FALSE)</f>
        <v>15.05</v>
      </c>
      <c r="U2455" s="12">
        <f t="shared" si="549"/>
        <v>-1.1889175712185713E-2</v>
      </c>
      <c r="V2455" s="7">
        <f t="shared" si="550"/>
        <v>4778367126.6227713</v>
      </c>
    </row>
    <row r="2456" spans="1:22" x14ac:dyDescent="0.25">
      <c r="A2456" s="5">
        <f t="shared" si="541"/>
        <v>2010</v>
      </c>
      <c r="B2456" s="6">
        <f t="shared" si="544"/>
        <v>40396</v>
      </c>
      <c r="C2456" s="7">
        <f>MAX(SUMIFS('Filing Data'!$V:$V,'Filing Data'!$D:$D,'Benchmark Value'!$B2456),C2455)</f>
        <v>5495109137.6753864</v>
      </c>
      <c r="D2456" s="7">
        <f>SUMIFS('Filing Data'!$Z:$Z,'Filing Data'!$D:$D,'Benchmark Value'!$B2456)</f>
        <v>0</v>
      </c>
      <c r="E2456" s="16">
        <f t="shared" si="545"/>
        <v>-72700942.449473366</v>
      </c>
      <c r="F2456" s="10">
        <f>SUM(D$11:D2455)</f>
        <v>-305393854.62901664</v>
      </c>
      <c r="G2456" s="10">
        <f t="shared" si="538"/>
        <v>365</v>
      </c>
      <c r="H2456" s="7">
        <f t="shared" si="546"/>
        <v>-199180.6642451325</v>
      </c>
      <c r="I2456" s="16">
        <f>SUMIFS('Filing Data'!$X:$X,'Filing Data'!$D:$D,'Benchmark Value'!$B2456)</f>
        <v>0</v>
      </c>
      <c r="J2456" s="16">
        <f t="shared" si="542"/>
        <v>163442973.94777015</v>
      </c>
      <c r="K2456" s="10">
        <f>SUM(I$11:I2455)</f>
        <v>496030691.23263443</v>
      </c>
      <c r="L2456" s="27">
        <f t="shared" si="539"/>
        <v>365</v>
      </c>
      <c r="M2456" s="7">
        <f t="shared" si="547"/>
        <v>447788.96971991821</v>
      </c>
      <c r="N2456" s="7">
        <f>IF(ISNA(VLOOKUP(B2456,'Distribution Data'!$G:$H,2,FALSE)),0,VLOOKUP(B2456,'Distribution Data'!$G:$H,2,FALSE))</f>
        <v>0</v>
      </c>
      <c r="O2456" s="16">
        <f>IF(ISNA(INDEX($C2455:$C$3618,MATCH(TRUE,INDEX($C2455:$C$3618&lt;&gt;$C2455,0),0))), O2455, INDEX($C2455:$C$3618,MATCH(TRUE,INDEX($C2455:$C$3618&lt;&gt;$C2455,0),0)))</f>
        <v>5795147068.2152042</v>
      </c>
      <c r="P2456" s="16">
        <f t="shared" si="537"/>
        <v>5495109137.6753864</v>
      </c>
      <c r="Q2456" s="27">
        <f t="shared" si="543"/>
        <v>248</v>
      </c>
      <c r="R2456" s="7">
        <f t="shared" si="548"/>
        <v>1209830.3650799105</v>
      </c>
      <c r="S2456" s="7">
        <f t="shared" si="540"/>
        <v>562860.73111485981</v>
      </c>
      <c r="T2456" s="5">
        <f>VLOOKUP($B2456,'Benchmark Data'!$A:$B,2,FALSE)</f>
        <v>14.98</v>
      </c>
      <c r="U2456" s="12">
        <f t="shared" si="549"/>
        <v>-4.6620131058113011E-3</v>
      </c>
      <c r="V2456" s="7">
        <f t="shared" si="550"/>
        <v>4756705023.9742451</v>
      </c>
    </row>
    <row r="2457" spans="1:22" x14ac:dyDescent="0.25">
      <c r="A2457" s="5">
        <f t="shared" si="541"/>
        <v>2010</v>
      </c>
      <c r="B2457" s="6">
        <f t="shared" si="544"/>
        <v>40397</v>
      </c>
      <c r="C2457" s="7">
        <f>MAX(SUMIFS('Filing Data'!$V:$V,'Filing Data'!$D:$D,'Benchmark Value'!$B2457),C2456)</f>
        <v>5495109137.6753864</v>
      </c>
      <c r="D2457" s="7">
        <f>SUMIFS('Filing Data'!$Z:$Z,'Filing Data'!$D:$D,'Benchmark Value'!$B2457)</f>
        <v>0</v>
      </c>
      <c r="E2457" s="16">
        <f t="shared" si="545"/>
        <v>-72700942.449473366</v>
      </c>
      <c r="F2457" s="10">
        <f>SUM(D$11:D2456)</f>
        <v>-305393854.62901664</v>
      </c>
      <c r="G2457" s="10">
        <f t="shared" si="538"/>
        <v>365</v>
      </c>
      <c r="H2457" s="7">
        <f t="shared" si="546"/>
        <v>-199180.6642451325</v>
      </c>
      <c r="I2457" s="16">
        <f>SUMIFS('Filing Data'!$X:$X,'Filing Data'!$D:$D,'Benchmark Value'!$B2457)</f>
        <v>0</v>
      </c>
      <c r="J2457" s="16">
        <f t="shared" si="542"/>
        <v>163442973.94777015</v>
      </c>
      <c r="K2457" s="10">
        <f>SUM(I$11:I2456)</f>
        <v>496030691.23263443</v>
      </c>
      <c r="L2457" s="27">
        <f t="shared" si="539"/>
        <v>365</v>
      </c>
      <c r="M2457" s="7">
        <f t="shared" si="547"/>
        <v>447788.96971991821</v>
      </c>
      <c r="N2457" s="7">
        <f>IF(ISNA(VLOOKUP(B2457,'Distribution Data'!$G:$H,2,FALSE)),0,VLOOKUP(B2457,'Distribution Data'!$G:$H,2,FALSE))</f>
        <v>0</v>
      </c>
      <c r="O2457" s="16">
        <f>IF(ISNA(INDEX($C2456:$C$3618,MATCH(TRUE,INDEX($C2456:$C$3618&lt;&gt;$C2456,0),0))), O2456, INDEX($C2456:$C$3618,MATCH(TRUE,INDEX($C2456:$C$3618&lt;&gt;$C2456,0),0)))</f>
        <v>5795147068.2152042</v>
      </c>
      <c r="P2457" s="16">
        <f t="shared" si="537"/>
        <v>5495109137.6753864</v>
      </c>
      <c r="Q2457" s="27">
        <f t="shared" si="543"/>
        <v>248</v>
      </c>
      <c r="R2457" s="7">
        <f t="shared" si="548"/>
        <v>1209830.3650799105</v>
      </c>
      <c r="S2457" s="7">
        <f t="shared" si="540"/>
        <v>562860.73111485981</v>
      </c>
      <c r="T2457" s="5">
        <f>VLOOKUP($B2457,'Benchmark Data'!$A:$B,2,FALSE)</f>
        <v>14.98</v>
      </c>
      <c r="U2457" s="12">
        <f t="shared" si="549"/>
        <v>0</v>
      </c>
      <c r="V2457" s="7">
        <f t="shared" si="550"/>
        <v>4757267884.7053595</v>
      </c>
    </row>
    <row r="2458" spans="1:22" x14ac:dyDescent="0.25">
      <c r="A2458" s="5">
        <f t="shared" si="541"/>
        <v>2010</v>
      </c>
      <c r="B2458" s="6">
        <f t="shared" si="544"/>
        <v>40398</v>
      </c>
      <c r="C2458" s="7">
        <f>MAX(SUMIFS('Filing Data'!$V:$V,'Filing Data'!$D:$D,'Benchmark Value'!$B2458),C2457)</f>
        <v>5495109137.6753864</v>
      </c>
      <c r="D2458" s="7">
        <f>SUMIFS('Filing Data'!$Z:$Z,'Filing Data'!$D:$D,'Benchmark Value'!$B2458)</f>
        <v>0</v>
      </c>
      <c r="E2458" s="16">
        <f t="shared" si="545"/>
        <v>-72700942.449473366</v>
      </c>
      <c r="F2458" s="10">
        <f>SUM(D$11:D2457)</f>
        <v>-305393854.62901664</v>
      </c>
      <c r="G2458" s="10">
        <f t="shared" si="538"/>
        <v>365</v>
      </c>
      <c r="H2458" s="7">
        <f t="shared" si="546"/>
        <v>-199180.6642451325</v>
      </c>
      <c r="I2458" s="16">
        <f>SUMIFS('Filing Data'!$X:$X,'Filing Data'!$D:$D,'Benchmark Value'!$B2458)</f>
        <v>0</v>
      </c>
      <c r="J2458" s="16">
        <f t="shared" si="542"/>
        <v>163442973.94777015</v>
      </c>
      <c r="K2458" s="10">
        <f>SUM(I$11:I2457)</f>
        <v>496030691.23263443</v>
      </c>
      <c r="L2458" s="27">
        <f t="shared" si="539"/>
        <v>365</v>
      </c>
      <c r="M2458" s="7">
        <f t="shared" si="547"/>
        <v>447788.96971991821</v>
      </c>
      <c r="N2458" s="7">
        <f>IF(ISNA(VLOOKUP(B2458,'Distribution Data'!$G:$H,2,FALSE)),0,VLOOKUP(B2458,'Distribution Data'!$G:$H,2,FALSE))</f>
        <v>0</v>
      </c>
      <c r="O2458" s="16">
        <f>IF(ISNA(INDEX($C2457:$C$3618,MATCH(TRUE,INDEX($C2457:$C$3618&lt;&gt;$C2457,0),0))), O2457, INDEX($C2457:$C$3618,MATCH(TRUE,INDEX($C2457:$C$3618&lt;&gt;$C2457,0),0)))</f>
        <v>5795147068.2152042</v>
      </c>
      <c r="P2458" s="16">
        <f t="shared" si="537"/>
        <v>5495109137.6753864</v>
      </c>
      <c r="Q2458" s="27">
        <f t="shared" si="543"/>
        <v>248</v>
      </c>
      <c r="R2458" s="7">
        <f t="shared" si="548"/>
        <v>1209830.3650799105</v>
      </c>
      <c r="S2458" s="7">
        <f t="shared" si="540"/>
        <v>562860.73111485981</v>
      </c>
      <c r="T2458" s="5">
        <f>VLOOKUP($B2458,'Benchmark Data'!$A:$B,2,FALSE)</f>
        <v>14.98</v>
      </c>
      <c r="U2458" s="12">
        <f t="shared" si="549"/>
        <v>0</v>
      </c>
      <c r="V2458" s="7">
        <f t="shared" si="550"/>
        <v>4757830745.4364738</v>
      </c>
    </row>
    <row r="2459" spans="1:22" x14ac:dyDescent="0.25">
      <c r="A2459" s="5">
        <f t="shared" si="541"/>
        <v>2010</v>
      </c>
      <c r="B2459" s="6">
        <f t="shared" si="544"/>
        <v>40399</v>
      </c>
      <c r="C2459" s="7">
        <f>MAX(SUMIFS('Filing Data'!$V:$V,'Filing Data'!$D:$D,'Benchmark Value'!$B2459),C2458)</f>
        <v>5495109137.6753864</v>
      </c>
      <c r="D2459" s="7">
        <f>SUMIFS('Filing Data'!$Z:$Z,'Filing Data'!$D:$D,'Benchmark Value'!$B2459)</f>
        <v>0</v>
      </c>
      <c r="E2459" s="16">
        <f t="shared" si="545"/>
        <v>-72700942.449473366</v>
      </c>
      <c r="F2459" s="10">
        <f>SUM(D$11:D2458)</f>
        <v>-305393854.62901664</v>
      </c>
      <c r="G2459" s="10">
        <f t="shared" si="538"/>
        <v>365</v>
      </c>
      <c r="H2459" s="7">
        <f t="shared" si="546"/>
        <v>-199180.6642451325</v>
      </c>
      <c r="I2459" s="16">
        <f>SUMIFS('Filing Data'!$X:$X,'Filing Data'!$D:$D,'Benchmark Value'!$B2459)</f>
        <v>0</v>
      </c>
      <c r="J2459" s="16">
        <f t="shared" si="542"/>
        <v>163442973.94777015</v>
      </c>
      <c r="K2459" s="10">
        <f>SUM(I$11:I2458)</f>
        <v>496030691.23263443</v>
      </c>
      <c r="L2459" s="27">
        <f t="shared" si="539"/>
        <v>365</v>
      </c>
      <c r="M2459" s="7">
        <f t="shared" si="547"/>
        <v>447788.96971991821</v>
      </c>
      <c r="N2459" s="7">
        <f>IF(ISNA(VLOOKUP(B2459,'Distribution Data'!$G:$H,2,FALSE)),0,VLOOKUP(B2459,'Distribution Data'!$G:$H,2,FALSE))</f>
        <v>0</v>
      </c>
      <c r="O2459" s="16">
        <f>IF(ISNA(INDEX($C2458:$C$3618,MATCH(TRUE,INDEX($C2458:$C$3618&lt;&gt;$C2458,0),0))), O2458, INDEX($C2458:$C$3618,MATCH(TRUE,INDEX($C2458:$C$3618&lt;&gt;$C2458,0),0)))</f>
        <v>5795147068.2152042</v>
      </c>
      <c r="P2459" s="16">
        <f t="shared" si="537"/>
        <v>5495109137.6753864</v>
      </c>
      <c r="Q2459" s="27">
        <f t="shared" si="543"/>
        <v>248</v>
      </c>
      <c r="R2459" s="7">
        <f t="shared" si="548"/>
        <v>1209830.3650799105</v>
      </c>
      <c r="S2459" s="7">
        <f t="shared" si="540"/>
        <v>562860.73111485981</v>
      </c>
      <c r="T2459" s="5">
        <f>VLOOKUP($B2459,'Benchmark Data'!$A:$B,2,FALSE)</f>
        <v>15.19</v>
      </c>
      <c r="U2459" s="12">
        <f t="shared" si="549"/>
        <v>1.3921338518608014E-2</v>
      </c>
      <c r="V2459" s="7">
        <f t="shared" si="550"/>
        <v>4825092168.0195007</v>
      </c>
    </row>
    <row r="2460" spans="1:22" x14ac:dyDescent="0.25">
      <c r="A2460" s="5">
        <f t="shared" si="541"/>
        <v>2010</v>
      </c>
      <c r="B2460" s="6">
        <f t="shared" si="544"/>
        <v>40400</v>
      </c>
      <c r="C2460" s="7">
        <f>MAX(SUMIFS('Filing Data'!$V:$V,'Filing Data'!$D:$D,'Benchmark Value'!$B2460),C2459)</f>
        <v>5495109137.6753864</v>
      </c>
      <c r="D2460" s="7">
        <f>SUMIFS('Filing Data'!$Z:$Z,'Filing Data'!$D:$D,'Benchmark Value'!$B2460)</f>
        <v>0</v>
      </c>
      <c r="E2460" s="16">
        <f t="shared" si="545"/>
        <v>-72700942.449473366</v>
      </c>
      <c r="F2460" s="10">
        <f>SUM(D$11:D2459)</f>
        <v>-305393854.62901664</v>
      </c>
      <c r="G2460" s="10">
        <f t="shared" si="538"/>
        <v>365</v>
      </c>
      <c r="H2460" s="7">
        <f t="shared" si="546"/>
        <v>-199180.6642451325</v>
      </c>
      <c r="I2460" s="16">
        <f>SUMIFS('Filing Data'!$X:$X,'Filing Data'!$D:$D,'Benchmark Value'!$B2460)</f>
        <v>0</v>
      </c>
      <c r="J2460" s="16">
        <f t="shared" si="542"/>
        <v>163442973.94777015</v>
      </c>
      <c r="K2460" s="10">
        <f>SUM(I$11:I2459)</f>
        <v>496030691.23263443</v>
      </c>
      <c r="L2460" s="27">
        <f t="shared" si="539"/>
        <v>365</v>
      </c>
      <c r="M2460" s="7">
        <f t="shared" si="547"/>
        <v>447788.96971991821</v>
      </c>
      <c r="N2460" s="7">
        <f>IF(ISNA(VLOOKUP(B2460,'Distribution Data'!$G:$H,2,FALSE)),0,VLOOKUP(B2460,'Distribution Data'!$G:$H,2,FALSE))</f>
        <v>0</v>
      </c>
      <c r="O2460" s="16">
        <f>IF(ISNA(INDEX($C2459:$C$3618,MATCH(TRUE,INDEX($C2459:$C$3618&lt;&gt;$C2459,0),0))), O2459, INDEX($C2459:$C$3618,MATCH(TRUE,INDEX($C2459:$C$3618&lt;&gt;$C2459,0),0)))</f>
        <v>5795147068.2152042</v>
      </c>
      <c r="P2460" s="16">
        <f t="shared" si="537"/>
        <v>5495109137.6753864</v>
      </c>
      <c r="Q2460" s="27">
        <f t="shared" si="543"/>
        <v>248</v>
      </c>
      <c r="R2460" s="7">
        <f t="shared" si="548"/>
        <v>1209830.3650799105</v>
      </c>
      <c r="S2460" s="7">
        <f t="shared" si="540"/>
        <v>562860.73111485981</v>
      </c>
      <c r="T2460" s="5">
        <f>VLOOKUP($B2460,'Benchmark Data'!$A:$B,2,FALSE)</f>
        <v>15</v>
      </c>
      <c r="U2460" s="12">
        <f t="shared" si="549"/>
        <v>-1.2587115505471367E-2</v>
      </c>
      <c r="V2460" s="7">
        <f t="shared" si="550"/>
        <v>4765301670.4936237</v>
      </c>
    </row>
    <row r="2461" spans="1:22" x14ac:dyDescent="0.25">
      <c r="A2461" s="5">
        <f t="shared" si="541"/>
        <v>2010</v>
      </c>
      <c r="B2461" s="6">
        <f t="shared" si="544"/>
        <v>40401</v>
      </c>
      <c r="C2461" s="7">
        <f>MAX(SUMIFS('Filing Data'!$V:$V,'Filing Data'!$D:$D,'Benchmark Value'!$B2461),C2460)</f>
        <v>5495109137.6753864</v>
      </c>
      <c r="D2461" s="7">
        <f>SUMIFS('Filing Data'!$Z:$Z,'Filing Data'!$D:$D,'Benchmark Value'!$B2461)</f>
        <v>0</v>
      </c>
      <c r="E2461" s="16">
        <f t="shared" si="545"/>
        <v>-72700942.449473366</v>
      </c>
      <c r="F2461" s="10">
        <f>SUM(D$11:D2460)</f>
        <v>-305393854.62901664</v>
      </c>
      <c r="G2461" s="10">
        <f t="shared" si="538"/>
        <v>365</v>
      </c>
      <c r="H2461" s="7">
        <f t="shared" si="546"/>
        <v>-199180.6642451325</v>
      </c>
      <c r="I2461" s="16">
        <f>SUMIFS('Filing Data'!$X:$X,'Filing Data'!$D:$D,'Benchmark Value'!$B2461)</f>
        <v>0</v>
      </c>
      <c r="J2461" s="16">
        <f t="shared" si="542"/>
        <v>163442973.94777015</v>
      </c>
      <c r="K2461" s="10">
        <f>SUM(I$11:I2460)</f>
        <v>496030691.23263443</v>
      </c>
      <c r="L2461" s="27">
        <f t="shared" si="539"/>
        <v>365</v>
      </c>
      <c r="M2461" s="7">
        <f t="shared" si="547"/>
        <v>447788.96971991821</v>
      </c>
      <c r="N2461" s="7">
        <f>IF(ISNA(VLOOKUP(B2461,'Distribution Data'!$G:$H,2,FALSE)),0,VLOOKUP(B2461,'Distribution Data'!$G:$H,2,FALSE))</f>
        <v>0</v>
      </c>
      <c r="O2461" s="16">
        <f>IF(ISNA(INDEX($C2460:$C$3618,MATCH(TRUE,INDEX($C2460:$C$3618&lt;&gt;$C2460,0),0))), O2460, INDEX($C2460:$C$3618,MATCH(TRUE,INDEX($C2460:$C$3618&lt;&gt;$C2460,0),0)))</f>
        <v>5795147068.2152042</v>
      </c>
      <c r="P2461" s="16">
        <f t="shared" si="537"/>
        <v>5495109137.6753864</v>
      </c>
      <c r="Q2461" s="27">
        <f t="shared" si="543"/>
        <v>248</v>
      </c>
      <c r="R2461" s="7">
        <f t="shared" si="548"/>
        <v>1209830.3650799105</v>
      </c>
      <c r="S2461" s="7">
        <f t="shared" si="540"/>
        <v>562860.73111485981</v>
      </c>
      <c r="T2461" s="5">
        <f>VLOOKUP($B2461,'Benchmark Data'!$A:$B,2,FALSE)</f>
        <v>14.6</v>
      </c>
      <c r="U2461" s="12">
        <f t="shared" si="549"/>
        <v>-2.7028672387919374E-2</v>
      </c>
      <c r="V2461" s="7">
        <f t="shared" si="550"/>
        <v>4638789820.0115747</v>
      </c>
    </row>
    <row r="2462" spans="1:22" x14ac:dyDescent="0.25">
      <c r="A2462" s="5">
        <f t="shared" si="541"/>
        <v>2010</v>
      </c>
      <c r="B2462" s="6">
        <f t="shared" si="544"/>
        <v>40402</v>
      </c>
      <c r="C2462" s="7">
        <f>MAX(SUMIFS('Filing Data'!$V:$V,'Filing Data'!$D:$D,'Benchmark Value'!$B2462),C2461)</f>
        <v>5495109137.6753864</v>
      </c>
      <c r="D2462" s="7">
        <f>SUMIFS('Filing Data'!$Z:$Z,'Filing Data'!$D:$D,'Benchmark Value'!$B2462)</f>
        <v>0</v>
      </c>
      <c r="E2462" s="16">
        <f t="shared" si="545"/>
        <v>-72700942.449473366</v>
      </c>
      <c r="F2462" s="10">
        <f>SUM(D$11:D2461)</f>
        <v>-305393854.62901664</v>
      </c>
      <c r="G2462" s="10">
        <f t="shared" si="538"/>
        <v>365</v>
      </c>
      <c r="H2462" s="7">
        <f t="shared" si="546"/>
        <v>-199180.6642451325</v>
      </c>
      <c r="I2462" s="16">
        <f>SUMIFS('Filing Data'!$X:$X,'Filing Data'!$D:$D,'Benchmark Value'!$B2462)</f>
        <v>0</v>
      </c>
      <c r="J2462" s="16">
        <f t="shared" si="542"/>
        <v>163442973.94777015</v>
      </c>
      <c r="K2462" s="10">
        <f>SUM(I$11:I2461)</f>
        <v>496030691.23263443</v>
      </c>
      <c r="L2462" s="27">
        <f t="shared" si="539"/>
        <v>365</v>
      </c>
      <c r="M2462" s="7">
        <f t="shared" si="547"/>
        <v>447788.96971991821</v>
      </c>
      <c r="N2462" s="7">
        <f>IF(ISNA(VLOOKUP(B2462,'Distribution Data'!$G:$H,2,FALSE)),0,VLOOKUP(B2462,'Distribution Data'!$G:$H,2,FALSE))</f>
        <v>0</v>
      </c>
      <c r="O2462" s="16">
        <f>IF(ISNA(INDEX($C2461:$C$3618,MATCH(TRUE,INDEX($C2461:$C$3618&lt;&gt;$C2461,0),0))), O2461, INDEX($C2461:$C$3618,MATCH(TRUE,INDEX($C2461:$C$3618&lt;&gt;$C2461,0),0)))</f>
        <v>5795147068.2152042</v>
      </c>
      <c r="P2462" s="16">
        <f t="shared" si="537"/>
        <v>5495109137.6753864</v>
      </c>
      <c r="Q2462" s="27">
        <f t="shared" si="543"/>
        <v>248</v>
      </c>
      <c r="R2462" s="7">
        <f t="shared" si="548"/>
        <v>1209830.3650799105</v>
      </c>
      <c r="S2462" s="7">
        <f t="shared" si="540"/>
        <v>562860.73111485981</v>
      </c>
      <c r="T2462" s="5">
        <f>VLOOKUP($B2462,'Benchmark Data'!$A:$B,2,FALSE)</f>
        <v>14.44</v>
      </c>
      <c r="U2462" s="12">
        <f t="shared" si="549"/>
        <v>-1.1019395249610538E-2</v>
      </c>
      <c r="V2462" s="7">
        <f t="shared" si="550"/>
        <v>4588516627.9206448</v>
      </c>
    </row>
    <row r="2463" spans="1:22" x14ac:dyDescent="0.25">
      <c r="A2463" s="5">
        <f t="shared" si="541"/>
        <v>2010</v>
      </c>
      <c r="B2463" s="6">
        <f t="shared" si="544"/>
        <v>40403</v>
      </c>
      <c r="C2463" s="7">
        <f>MAX(SUMIFS('Filing Data'!$V:$V,'Filing Data'!$D:$D,'Benchmark Value'!$B2463),C2462)</f>
        <v>5495109137.6753864</v>
      </c>
      <c r="D2463" s="7">
        <f>SUMIFS('Filing Data'!$Z:$Z,'Filing Data'!$D:$D,'Benchmark Value'!$B2463)</f>
        <v>0</v>
      </c>
      <c r="E2463" s="16">
        <f t="shared" si="545"/>
        <v>-72700942.449473366</v>
      </c>
      <c r="F2463" s="10">
        <f>SUM(D$11:D2462)</f>
        <v>-305393854.62901664</v>
      </c>
      <c r="G2463" s="10">
        <f t="shared" si="538"/>
        <v>365</v>
      </c>
      <c r="H2463" s="7">
        <f t="shared" si="546"/>
        <v>-199180.6642451325</v>
      </c>
      <c r="I2463" s="16">
        <f>SUMIFS('Filing Data'!$X:$X,'Filing Data'!$D:$D,'Benchmark Value'!$B2463)</f>
        <v>0</v>
      </c>
      <c r="J2463" s="16">
        <f t="shared" si="542"/>
        <v>163442973.94777015</v>
      </c>
      <c r="K2463" s="10">
        <f>SUM(I$11:I2462)</f>
        <v>496030691.23263443</v>
      </c>
      <c r="L2463" s="27">
        <f t="shared" si="539"/>
        <v>365</v>
      </c>
      <c r="M2463" s="7">
        <f t="shared" si="547"/>
        <v>447788.96971991821</v>
      </c>
      <c r="N2463" s="7">
        <f>IF(ISNA(VLOOKUP(B2463,'Distribution Data'!$G:$H,2,FALSE)),0,VLOOKUP(B2463,'Distribution Data'!$G:$H,2,FALSE))</f>
        <v>0</v>
      </c>
      <c r="O2463" s="16">
        <f>IF(ISNA(INDEX($C2462:$C$3618,MATCH(TRUE,INDEX($C2462:$C$3618&lt;&gt;$C2462,0),0))), O2462, INDEX($C2462:$C$3618,MATCH(TRUE,INDEX($C2462:$C$3618&lt;&gt;$C2462,0),0)))</f>
        <v>5795147068.2152042</v>
      </c>
      <c r="P2463" s="16">
        <f t="shared" si="537"/>
        <v>5495109137.6753864</v>
      </c>
      <c r="Q2463" s="27">
        <f t="shared" si="543"/>
        <v>248</v>
      </c>
      <c r="R2463" s="7">
        <f t="shared" si="548"/>
        <v>1209830.3650799105</v>
      </c>
      <c r="S2463" s="7">
        <f t="shared" si="540"/>
        <v>562860.73111485981</v>
      </c>
      <c r="T2463" s="5">
        <f>VLOOKUP($B2463,'Benchmark Data'!$A:$B,2,FALSE)</f>
        <v>14.42</v>
      </c>
      <c r="U2463" s="12">
        <f t="shared" si="549"/>
        <v>-1.3860016078771403E-3</v>
      </c>
      <c r="V2463" s="7">
        <f t="shared" si="550"/>
        <v>4582724202.4635038</v>
      </c>
    </row>
    <row r="2464" spans="1:22" x14ac:dyDescent="0.25">
      <c r="A2464" s="5">
        <f t="shared" si="541"/>
        <v>2010</v>
      </c>
      <c r="B2464" s="6">
        <f t="shared" si="544"/>
        <v>40404</v>
      </c>
      <c r="C2464" s="7">
        <f>MAX(SUMIFS('Filing Data'!$V:$V,'Filing Data'!$D:$D,'Benchmark Value'!$B2464),C2463)</f>
        <v>5495109137.6753864</v>
      </c>
      <c r="D2464" s="7">
        <f>SUMIFS('Filing Data'!$Z:$Z,'Filing Data'!$D:$D,'Benchmark Value'!$B2464)</f>
        <v>0</v>
      </c>
      <c r="E2464" s="16">
        <f t="shared" si="545"/>
        <v>-72700942.449473366</v>
      </c>
      <c r="F2464" s="10">
        <f>SUM(D$11:D2463)</f>
        <v>-305393854.62901664</v>
      </c>
      <c r="G2464" s="10">
        <f t="shared" si="538"/>
        <v>365</v>
      </c>
      <c r="H2464" s="7">
        <f t="shared" si="546"/>
        <v>-199180.6642451325</v>
      </c>
      <c r="I2464" s="16">
        <f>SUMIFS('Filing Data'!$X:$X,'Filing Data'!$D:$D,'Benchmark Value'!$B2464)</f>
        <v>0</v>
      </c>
      <c r="J2464" s="16">
        <f t="shared" si="542"/>
        <v>163442973.94777015</v>
      </c>
      <c r="K2464" s="10">
        <f>SUM(I$11:I2463)</f>
        <v>496030691.23263443</v>
      </c>
      <c r="L2464" s="27">
        <f t="shared" si="539"/>
        <v>365</v>
      </c>
      <c r="M2464" s="7">
        <f t="shared" si="547"/>
        <v>447788.96971991821</v>
      </c>
      <c r="N2464" s="7">
        <f>IF(ISNA(VLOOKUP(B2464,'Distribution Data'!$G:$H,2,FALSE)),0,VLOOKUP(B2464,'Distribution Data'!$G:$H,2,FALSE))</f>
        <v>0</v>
      </c>
      <c r="O2464" s="16">
        <f>IF(ISNA(INDEX($C2463:$C$3618,MATCH(TRUE,INDEX($C2463:$C$3618&lt;&gt;$C2463,0),0))), O2463, INDEX($C2463:$C$3618,MATCH(TRUE,INDEX($C2463:$C$3618&lt;&gt;$C2463,0),0)))</f>
        <v>5795147068.2152042</v>
      </c>
      <c r="P2464" s="16">
        <f t="shared" si="537"/>
        <v>5495109137.6753864</v>
      </c>
      <c r="Q2464" s="27">
        <f t="shared" si="543"/>
        <v>248</v>
      </c>
      <c r="R2464" s="7">
        <f t="shared" si="548"/>
        <v>1209830.3650799105</v>
      </c>
      <c r="S2464" s="7">
        <f t="shared" si="540"/>
        <v>562860.73111485981</v>
      </c>
      <c r="T2464" s="5">
        <f>VLOOKUP($B2464,'Benchmark Data'!$A:$B,2,FALSE)</f>
        <v>14.42</v>
      </c>
      <c r="U2464" s="12">
        <f t="shared" si="549"/>
        <v>0</v>
      </c>
      <c r="V2464" s="7">
        <f t="shared" si="550"/>
        <v>4583287063.1946182</v>
      </c>
    </row>
    <row r="2465" spans="1:22" x14ac:dyDescent="0.25">
      <c r="A2465" s="5">
        <f t="shared" si="541"/>
        <v>2010</v>
      </c>
      <c r="B2465" s="6">
        <f t="shared" si="544"/>
        <v>40405</v>
      </c>
      <c r="C2465" s="7">
        <f>MAX(SUMIFS('Filing Data'!$V:$V,'Filing Data'!$D:$D,'Benchmark Value'!$B2465),C2464)</f>
        <v>5495109137.6753864</v>
      </c>
      <c r="D2465" s="7">
        <f>SUMIFS('Filing Data'!$Z:$Z,'Filing Data'!$D:$D,'Benchmark Value'!$B2465)</f>
        <v>0</v>
      </c>
      <c r="E2465" s="16">
        <f t="shared" si="545"/>
        <v>-72700942.449473366</v>
      </c>
      <c r="F2465" s="10">
        <f>SUM(D$11:D2464)</f>
        <v>-305393854.62901664</v>
      </c>
      <c r="G2465" s="10">
        <f t="shared" si="538"/>
        <v>365</v>
      </c>
      <c r="H2465" s="7">
        <f t="shared" si="546"/>
        <v>-199180.6642451325</v>
      </c>
      <c r="I2465" s="16">
        <f>SUMIFS('Filing Data'!$X:$X,'Filing Data'!$D:$D,'Benchmark Value'!$B2465)</f>
        <v>0</v>
      </c>
      <c r="J2465" s="16">
        <f t="shared" si="542"/>
        <v>163442973.94777015</v>
      </c>
      <c r="K2465" s="10">
        <f>SUM(I$11:I2464)</f>
        <v>496030691.23263443</v>
      </c>
      <c r="L2465" s="27">
        <f t="shared" si="539"/>
        <v>365</v>
      </c>
      <c r="M2465" s="7">
        <f t="shared" si="547"/>
        <v>447788.96971991821</v>
      </c>
      <c r="N2465" s="7">
        <f>IF(ISNA(VLOOKUP(B2465,'Distribution Data'!$G:$H,2,FALSE)),0,VLOOKUP(B2465,'Distribution Data'!$G:$H,2,FALSE))</f>
        <v>0</v>
      </c>
      <c r="O2465" s="16">
        <f>IF(ISNA(INDEX($C2464:$C$3618,MATCH(TRUE,INDEX($C2464:$C$3618&lt;&gt;$C2464,0),0))), O2464, INDEX($C2464:$C$3618,MATCH(TRUE,INDEX($C2464:$C$3618&lt;&gt;$C2464,0),0)))</f>
        <v>5795147068.2152042</v>
      </c>
      <c r="P2465" s="16">
        <f t="shared" si="537"/>
        <v>5495109137.6753864</v>
      </c>
      <c r="Q2465" s="27">
        <f t="shared" si="543"/>
        <v>248</v>
      </c>
      <c r="R2465" s="7">
        <f t="shared" si="548"/>
        <v>1209830.3650799105</v>
      </c>
      <c r="S2465" s="7">
        <f t="shared" si="540"/>
        <v>562860.73111485981</v>
      </c>
      <c r="T2465" s="5">
        <f>VLOOKUP($B2465,'Benchmark Data'!$A:$B,2,FALSE)</f>
        <v>14.42</v>
      </c>
      <c r="U2465" s="12">
        <f t="shared" si="549"/>
        <v>0</v>
      </c>
      <c r="V2465" s="7">
        <f t="shared" si="550"/>
        <v>4583849923.9257326</v>
      </c>
    </row>
    <row r="2466" spans="1:22" x14ac:dyDescent="0.25">
      <c r="A2466" s="5">
        <f t="shared" si="541"/>
        <v>2010</v>
      </c>
      <c r="B2466" s="6">
        <f t="shared" si="544"/>
        <v>40406</v>
      </c>
      <c r="C2466" s="7">
        <f>MAX(SUMIFS('Filing Data'!$V:$V,'Filing Data'!$D:$D,'Benchmark Value'!$B2466),C2465)</f>
        <v>5495109137.6753864</v>
      </c>
      <c r="D2466" s="7">
        <f>SUMIFS('Filing Data'!$Z:$Z,'Filing Data'!$D:$D,'Benchmark Value'!$B2466)</f>
        <v>0</v>
      </c>
      <c r="E2466" s="16">
        <f t="shared" si="545"/>
        <v>-72700942.449473366</v>
      </c>
      <c r="F2466" s="10">
        <f>SUM(D$11:D2465)</f>
        <v>-305393854.62901664</v>
      </c>
      <c r="G2466" s="10">
        <f t="shared" si="538"/>
        <v>365</v>
      </c>
      <c r="H2466" s="7">
        <f t="shared" si="546"/>
        <v>-199180.6642451325</v>
      </c>
      <c r="I2466" s="16">
        <f>SUMIFS('Filing Data'!$X:$X,'Filing Data'!$D:$D,'Benchmark Value'!$B2466)</f>
        <v>0</v>
      </c>
      <c r="J2466" s="16">
        <f t="shared" si="542"/>
        <v>163442973.94777015</v>
      </c>
      <c r="K2466" s="10">
        <f>SUM(I$11:I2465)</f>
        <v>496030691.23263443</v>
      </c>
      <c r="L2466" s="27">
        <f t="shared" si="539"/>
        <v>365</v>
      </c>
      <c r="M2466" s="7">
        <f t="shared" si="547"/>
        <v>447788.96971991821</v>
      </c>
      <c r="N2466" s="7">
        <f>IF(ISNA(VLOOKUP(B2466,'Distribution Data'!$G:$H,2,FALSE)),0,VLOOKUP(B2466,'Distribution Data'!$G:$H,2,FALSE))</f>
        <v>0</v>
      </c>
      <c r="O2466" s="16">
        <f>IF(ISNA(INDEX($C2465:$C$3618,MATCH(TRUE,INDEX($C2465:$C$3618&lt;&gt;$C2465,0),0))), O2465, INDEX($C2465:$C$3618,MATCH(TRUE,INDEX($C2465:$C$3618&lt;&gt;$C2465,0),0)))</f>
        <v>5795147068.2152042</v>
      </c>
      <c r="P2466" s="16">
        <f t="shared" si="537"/>
        <v>5495109137.6753864</v>
      </c>
      <c r="Q2466" s="27">
        <f t="shared" si="543"/>
        <v>248</v>
      </c>
      <c r="R2466" s="7">
        <f t="shared" si="548"/>
        <v>1209830.3650799105</v>
      </c>
      <c r="S2466" s="7">
        <f t="shared" si="540"/>
        <v>562860.73111485981</v>
      </c>
      <c r="T2466" s="5">
        <f>VLOOKUP($B2466,'Benchmark Data'!$A:$B,2,FALSE)</f>
        <v>14.43</v>
      </c>
      <c r="U2466" s="12">
        <f t="shared" si="549"/>
        <v>6.9324092897648625E-4</v>
      </c>
      <c r="V2466" s="7">
        <f t="shared" si="550"/>
        <v>4587591598.7511091</v>
      </c>
    </row>
    <row r="2467" spans="1:22" x14ac:dyDescent="0.25">
      <c r="A2467" s="5">
        <f t="shared" si="541"/>
        <v>2010</v>
      </c>
      <c r="B2467" s="6">
        <f t="shared" si="544"/>
        <v>40407</v>
      </c>
      <c r="C2467" s="7">
        <f>MAX(SUMIFS('Filing Data'!$V:$V,'Filing Data'!$D:$D,'Benchmark Value'!$B2467),C2466)</f>
        <v>5495109137.6753864</v>
      </c>
      <c r="D2467" s="7">
        <f>SUMIFS('Filing Data'!$Z:$Z,'Filing Data'!$D:$D,'Benchmark Value'!$B2467)</f>
        <v>0</v>
      </c>
      <c r="E2467" s="16">
        <f t="shared" si="545"/>
        <v>-72700942.449473366</v>
      </c>
      <c r="F2467" s="10">
        <f>SUM(D$11:D2466)</f>
        <v>-305393854.62901664</v>
      </c>
      <c r="G2467" s="10">
        <f t="shared" si="538"/>
        <v>365</v>
      </c>
      <c r="H2467" s="7">
        <f t="shared" si="546"/>
        <v>-199180.6642451325</v>
      </c>
      <c r="I2467" s="16">
        <f>SUMIFS('Filing Data'!$X:$X,'Filing Data'!$D:$D,'Benchmark Value'!$B2467)</f>
        <v>0</v>
      </c>
      <c r="J2467" s="16">
        <f t="shared" si="542"/>
        <v>163442973.94777015</v>
      </c>
      <c r="K2467" s="10">
        <f>SUM(I$11:I2466)</f>
        <v>496030691.23263443</v>
      </c>
      <c r="L2467" s="27">
        <f t="shared" si="539"/>
        <v>365</v>
      </c>
      <c r="M2467" s="7">
        <f t="shared" si="547"/>
        <v>447788.96971991821</v>
      </c>
      <c r="N2467" s="7">
        <f>IF(ISNA(VLOOKUP(B2467,'Distribution Data'!$G:$H,2,FALSE)),0,VLOOKUP(B2467,'Distribution Data'!$G:$H,2,FALSE))</f>
        <v>0</v>
      </c>
      <c r="O2467" s="16">
        <f>IF(ISNA(INDEX($C2466:$C$3618,MATCH(TRUE,INDEX($C2466:$C$3618&lt;&gt;$C2466,0),0))), O2466, INDEX($C2466:$C$3618,MATCH(TRUE,INDEX($C2466:$C$3618&lt;&gt;$C2466,0),0)))</f>
        <v>5795147068.2152042</v>
      </c>
      <c r="P2467" s="16">
        <f t="shared" si="537"/>
        <v>5495109137.6753864</v>
      </c>
      <c r="Q2467" s="27">
        <f t="shared" si="543"/>
        <v>248</v>
      </c>
      <c r="R2467" s="7">
        <f t="shared" si="548"/>
        <v>1209830.3650799105</v>
      </c>
      <c r="S2467" s="7">
        <f t="shared" si="540"/>
        <v>562860.73111485981</v>
      </c>
      <c r="T2467" s="5">
        <f>VLOOKUP($B2467,'Benchmark Data'!$A:$B,2,FALSE)</f>
        <v>14.79</v>
      </c>
      <c r="U2467" s="12">
        <f t="shared" si="549"/>
        <v>2.464190393692893E-2</v>
      </c>
      <c r="V2467" s="7">
        <f t="shared" si="550"/>
        <v>4702605809.1392155</v>
      </c>
    </row>
    <row r="2468" spans="1:22" x14ac:dyDescent="0.25">
      <c r="A2468" s="5">
        <f t="shared" si="541"/>
        <v>2010</v>
      </c>
      <c r="B2468" s="6">
        <f t="shared" si="544"/>
        <v>40408</v>
      </c>
      <c r="C2468" s="7">
        <f>MAX(SUMIFS('Filing Data'!$V:$V,'Filing Data'!$D:$D,'Benchmark Value'!$B2468),C2467)</f>
        <v>5495109137.6753864</v>
      </c>
      <c r="D2468" s="7">
        <f>SUMIFS('Filing Data'!$Z:$Z,'Filing Data'!$D:$D,'Benchmark Value'!$B2468)</f>
        <v>0</v>
      </c>
      <c r="E2468" s="16">
        <f t="shared" si="545"/>
        <v>-72700942.449473366</v>
      </c>
      <c r="F2468" s="10">
        <f>SUM(D$11:D2467)</f>
        <v>-305393854.62901664</v>
      </c>
      <c r="G2468" s="10">
        <f t="shared" si="538"/>
        <v>365</v>
      </c>
      <c r="H2468" s="7">
        <f t="shared" si="546"/>
        <v>-199180.6642451325</v>
      </c>
      <c r="I2468" s="16">
        <f>SUMIFS('Filing Data'!$X:$X,'Filing Data'!$D:$D,'Benchmark Value'!$B2468)</f>
        <v>0</v>
      </c>
      <c r="J2468" s="16">
        <f t="shared" si="542"/>
        <v>163442973.94777015</v>
      </c>
      <c r="K2468" s="10">
        <f>SUM(I$11:I2467)</f>
        <v>496030691.23263443</v>
      </c>
      <c r="L2468" s="27">
        <f t="shared" si="539"/>
        <v>365</v>
      </c>
      <c r="M2468" s="7">
        <f t="shared" si="547"/>
        <v>447788.96971991821</v>
      </c>
      <c r="N2468" s="7">
        <f>IF(ISNA(VLOOKUP(B2468,'Distribution Data'!$G:$H,2,FALSE)),0,VLOOKUP(B2468,'Distribution Data'!$G:$H,2,FALSE))</f>
        <v>0</v>
      </c>
      <c r="O2468" s="16">
        <f>IF(ISNA(INDEX($C2467:$C$3618,MATCH(TRUE,INDEX($C2467:$C$3618&lt;&gt;$C2467,0),0))), O2467, INDEX($C2467:$C$3618,MATCH(TRUE,INDEX($C2467:$C$3618&lt;&gt;$C2467,0),0)))</f>
        <v>5795147068.2152042</v>
      </c>
      <c r="P2468" s="16">
        <f t="shared" si="537"/>
        <v>5495109137.6753864</v>
      </c>
      <c r="Q2468" s="27">
        <f t="shared" si="543"/>
        <v>248</v>
      </c>
      <c r="R2468" s="7">
        <f t="shared" si="548"/>
        <v>1209830.3650799105</v>
      </c>
      <c r="S2468" s="7">
        <f t="shared" si="540"/>
        <v>562860.73111485981</v>
      </c>
      <c r="T2468" s="5">
        <f>VLOOKUP($B2468,'Benchmark Data'!$A:$B,2,FALSE)</f>
        <v>14.79</v>
      </c>
      <c r="U2468" s="12">
        <f t="shared" si="549"/>
        <v>0</v>
      </c>
      <c r="V2468" s="7">
        <f t="shared" si="550"/>
        <v>4703168669.8703299</v>
      </c>
    </row>
    <row r="2469" spans="1:22" x14ac:dyDescent="0.25">
      <c r="A2469" s="5">
        <f t="shared" si="541"/>
        <v>2010</v>
      </c>
      <c r="B2469" s="6">
        <f t="shared" si="544"/>
        <v>40409</v>
      </c>
      <c r="C2469" s="7">
        <f>MAX(SUMIFS('Filing Data'!$V:$V,'Filing Data'!$D:$D,'Benchmark Value'!$B2469),C2468)</f>
        <v>5495109137.6753864</v>
      </c>
      <c r="D2469" s="7">
        <f>SUMIFS('Filing Data'!$Z:$Z,'Filing Data'!$D:$D,'Benchmark Value'!$B2469)</f>
        <v>0</v>
      </c>
      <c r="E2469" s="16">
        <f t="shared" si="545"/>
        <v>-72700942.449473366</v>
      </c>
      <c r="F2469" s="10">
        <f>SUM(D$11:D2468)</f>
        <v>-305393854.62901664</v>
      </c>
      <c r="G2469" s="10">
        <f t="shared" si="538"/>
        <v>365</v>
      </c>
      <c r="H2469" s="7">
        <f t="shared" si="546"/>
        <v>-199180.6642451325</v>
      </c>
      <c r="I2469" s="16">
        <f>SUMIFS('Filing Data'!$X:$X,'Filing Data'!$D:$D,'Benchmark Value'!$B2469)</f>
        <v>0</v>
      </c>
      <c r="J2469" s="16">
        <f t="shared" si="542"/>
        <v>163442973.94777015</v>
      </c>
      <c r="K2469" s="10">
        <f>SUM(I$11:I2468)</f>
        <v>496030691.23263443</v>
      </c>
      <c r="L2469" s="27">
        <f t="shared" si="539"/>
        <v>365</v>
      </c>
      <c r="M2469" s="7">
        <f t="shared" si="547"/>
        <v>447788.96971991821</v>
      </c>
      <c r="N2469" s="7">
        <f>IF(ISNA(VLOOKUP(B2469,'Distribution Data'!$G:$H,2,FALSE)),0,VLOOKUP(B2469,'Distribution Data'!$G:$H,2,FALSE))</f>
        <v>0</v>
      </c>
      <c r="O2469" s="16">
        <f>IF(ISNA(INDEX($C2468:$C$3618,MATCH(TRUE,INDEX($C2468:$C$3618&lt;&gt;$C2468,0),0))), O2468, INDEX($C2468:$C$3618,MATCH(TRUE,INDEX($C2468:$C$3618&lt;&gt;$C2468,0),0)))</f>
        <v>5795147068.2152042</v>
      </c>
      <c r="P2469" s="16">
        <f t="shared" si="537"/>
        <v>5495109137.6753864</v>
      </c>
      <c r="Q2469" s="27">
        <f t="shared" si="543"/>
        <v>248</v>
      </c>
      <c r="R2469" s="7">
        <f t="shared" si="548"/>
        <v>1209830.3650799105</v>
      </c>
      <c r="S2469" s="7">
        <f t="shared" si="540"/>
        <v>562860.73111485981</v>
      </c>
      <c r="T2469" s="5">
        <f>VLOOKUP($B2469,'Benchmark Data'!$A:$B,2,FALSE)</f>
        <v>14.39</v>
      </c>
      <c r="U2469" s="12">
        <f t="shared" si="549"/>
        <v>-2.7417755823431866E-2</v>
      </c>
      <c r="V2469" s="7">
        <f t="shared" si="550"/>
        <v>4576532918.8402462</v>
      </c>
    </row>
    <row r="2470" spans="1:22" x14ac:dyDescent="0.25">
      <c r="A2470" s="5">
        <f t="shared" si="541"/>
        <v>2010</v>
      </c>
      <c r="B2470" s="6">
        <f t="shared" si="544"/>
        <v>40410</v>
      </c>
      <c r="C2470" s="7">
        <f>MAX(SUMIFS('Filing Data'!$V:$V,'Filing Data'!$D:$D,'Benchmark Value'!$B2470),C2469)</f>
        <v>5495109137.6753864</v>
      </c>
      <c r="D2470" s="7">
        <f>SUMIFS('Filing Data'!$Z:$Z,'Filing Data'!$D:$D,'Benchmark Value'!$B2470)</f>
        <v>0</v>
      </c>
      <c r="E2470" s="16">
        <f t="shared" si="545"/>
        <v>-72700942.449473366</v>
      </c>
      <c r="F2470" s="10">
        <f>SUM(D$11:D2469)</f>
        <v>-305393854.62901664</v>
      </c>
      <c r="G2470" s="10">
        <f t="shared" si="538"/>
        <v>365</v>
      </c>
      <c r="H2470" s="7">
        <f t="shared" si="546"/>
        <v>-199180.6642451325</v>
      </c>
      <c r="I2470" s="16">
        <f>SUMIFS('Filing Data'!$X:$X,'Filing Data'!$D:$D,'Benchmark Value'!$B2470)</f>
        <v>0</v>
      </c>
      <c r="J2470" s="16">
        <f t="shared" si="542"/>
        <v>163442973.94777015</v>
      </c>
      <c r="K2470" s="10">
        <f>SUM(I$11:I2469)</f>
        <v>496030691.23263443</v>
      </c>
      <c r="L2470" s="27">
        <f t="shared" si="539"/>
        <v>365</v>
      </c>
      <c r="M2470" s="7">
        <f t="shared" si="547"/>
        <v>447788.96971991821</v>
      </c>
      <c r="N2470" s="7">
        <f>IF(ISNA(VLOOKUP(B2470,'Distribution Data'!$G:$H,2,FALSE)),0,VLOOKUP(B2470,'Distribution Data'!$G:$H,2,FALSE))</f>
        <v>0</v>
      </c>
      <c r="O2470" s="16">
        <f>IF(ISNA(INDEX($C2469:$C$3618,MATCH(TRUE,INDEX($C2469:$C$3618&lt;&gt;$C2469,0),0))), O2469, INDEX($C2469:$C$3618,MATCH(TRUE,INDEX($C2469:$C$3618&lt;&gt;$C2469,0),0)))</f>
        <v>5795147068.2152042</v>
      </c>
      <c r="P2470" s="16">
        <f t="shared" si="537"/>
        <v>5495109137.6753864</v>
      </c>
      <c r="Q2470" s="27">
        <f t="shared" si="543"/>
        <v>248</v>
      </c>
      <c r="R2470" s="7">
        <f t="shared" si="548"/>
        <v>1209830.3650799105</v>
      </c>
      <c r="S2470" s="7">
        <f t="shared" si="540"/>
        <v>562860.73111485981</v>
      </c>
      <c r="T2470" s="5">
        <f>VLOOKUP($B2470,'Benchmark Data'!$A:$B,2,FALSE)</f>
        <v>14.35</v>
      </c>
      <c r="U2470" s="12">
        <f t="shared" si="549"/>
        <v>-2.7835786936463705E-3</v>
      </c>
      <c r="V2470" s="7">
        <f t="shared" si="550"/>
        <v>4564374353.8066902</v>
      </c>
    </row>
    <row r="2471" spans="1:22" x14ac:dyDescent="0.25">
      <c r="A2471" s="5">
        <f t="shared" si="541"/>
        <v>2010</v>
      </c>
      <c r="B2471" s="6">
        <f t="shared" si="544"/>
        <v>40411</v>
      </c>
      <c r="C2471" s="7">
        <f>MAX(SUMIFS('Filing Data'!$V:$V,'Filing Data'!$D:$D,'Benchmark Value'!$B2471),C2470)</f>
        <v>5495109137.6753864</v>
      </c>
      <c r="D2471" s="7">
        <f>SUMIFS('Filing Data'!$Z:$Z,'Filing Data'!$D:$D,'Benchmark Value'!$B2471)</f>
        <v>0</v>
      </c>
      <c r="E2471" s="16">
        <f t="shared" si="545"/>
        <v>-72700942.449473366</v>
      </c>
      <c r="F2471" s="10">
        <f>SUM(D$11:D2470)</f>
        <v>-305393854.62901664</v>
      </c>
      <c r="G2471" s="10">
        <f t="shared" si="538"/>
        <v>365</v>
      </c>
      <c r="H2471" s="7">
        <f t="shared" si="546"/>
        <v>-199180.6642451325</v>
      </c>
      <c r="I2471" s="16">
        <f>SUMIFS('Filing Data'!$X:$X,'Filing Data'!$D:$D,'Benchmark Value'!$B2471)</f>
        <v>0</v>
      </c>
      <c r="J2471" s="16">
        <f t="shared" si="542"/>
        <v>163442973.94777015</v>
      </c>
      <c r="K2471" s="10">
        <f>SUM(I$11:I2470)</f>
        <v>496030691.23263443</v>
      </c>
      <c r="L2471" s="27">
        <f t="shared" si="539"/>
        <v>365</v>
      </c>
      <c r="M2471" s="7">
        <f t="shared" si="547"/>
        <v>447788.96971991821</v>
      </c>
      <c r="N2471" s="7">
        <f>IF(ISNA(VLOOKUP(B2471,'Distribution Data'!$G:$H,2,FALSE)),0,VLOOKUP(B2471,'Distribution Data'!$G:$H,2,FALSE))</f>
        <v>0</v>
      </c>
      <c r="O2471" s="16">
        <f>IF(ISNA(INDEX($C2470:$C$3618,MATCH(TRUE,INDEX($C2470:$C$3618&lt;&gt;$C2470,0),0))), O2470, INDEX($C2470:$C$3618,MATCH(TRUE,INDEX($C2470:$C$3618&lt;&gt;$C2470,0),0)))</f>
        <v>5795147068.2152042</v>
      </c>
      <c r="P2471" s="16">
        <f t="shared" si="537"/>
        <v>5495109137.6753864</v>
      </c>
      <c r="Q2471" s="27">
        <f t="shared" si="543"/>
        <v>248</v>
      </c>
      <c r="R2471" s="7">
        <f t="shared" si="548"/>
        <v>1209830.3650799105</v>
      </c>
      <c r="S2471" s="7">
        <f t="shared" si="540"/>
        <v>562860.73111485981</v>
      </c>
      <c r="T2471" s="5">
        <f>VLOOKUP($B2471,'Benchmark Data'!$A:$B,2,FALSE)</f>
        <v>14.35</v>
      </c>
      <c r="U2471" s="12">
        <f t="shared" si="549"/>
        <v>0</v>
      </c>
      <c r="V2471" s="7">
        <f t="shared" si="550"/>
        <v>4564937214.5378046</v>
      </c>
    </row>
    <row r="2472" spans="1:22" x14ac:dyDescent="0.25">
      <c r="A2472" s="5">
        <f t="shared" si="541"/>
        <v>2010</v>
      </c>
      <c r="B2472" s="6">
        <f t="shared" si="544"/>
        <v>40412</v>
      </c>
      <c r="C2472" s="7">
        <f>MAX(SUMIFS('Filing Data'!$V:$V,'Filing Data'!$D:$D,'Benchmark Value'!$B2472),C2471)</f>
        <v>5495109137.6753864</v>
      </c>
      <c r="D2472" s="7">
        <f>SUMIFS('Filing Data'!$Z:$Z,'Filing Data'!$D:$D,'Benchmark Value'!$B2472)</f>
        <v>0</v>
      </c>
      <c r="E2472" s="16">
        <f t="shared" si="545"/>
        <v>-72700942.449473366</v>
      </c>
      <c r="F2472" s="10">
        <f>SUM(D$11:D2471)</f>
        <v>-305393854.62901664</v>
      </c>
      <c r="G2472" s="10">
        <f t="shared" si="538"/>
        <v>365</v>
      </c>
      <c r="H2472" s="7">
        <f t="shared" si="546"/>
        <v>-199180.6642451325</v>
      </c>
      <c r="I2472" s="16">
        <f>SUMIFS('Filing Data'!$X:$X,'Filing Data'!$D:$D,'Benchmark Value'!$B2472)</f>
        <v>0</v>
      </c>
      <c r="J2472" s="16">
        <f t="shared" si="542"/>
        <v>163442973.94777015</v>
      </c>
      <c r="K2472" s="10">
        <f>SUM(I$11:I2471)</f>
        <v>496030691.23263443</v>
      </c>
      <c r="L2472" s="27">
        <f t="shared" si="539"/>
        <v>365</v>
      </c>
      <c r="M2472" s="7">
        <f t="shared" si="547"/>
        <v>447788.96971991821</v>
      </c>
      <c r="N2472" s="7">
        <f>IF(ISNA(VLOOKUP(B2472,'Distribution Data'!$G:$H,2,FALSE)),0,VLOOKUP(B2472,'Distribution Data'!$G:$H,2,FALSE))</f>
        <v>0</v>
      </c>
      <c r="O2472" s="16">
        <f>IF(ISNA(INDEX($C2471:$C$3618,MATCH(TRUE,INDEX($C2471:$C$3618&lt;&gt;$C2471,0),0))), O2471, INDEX($C2471:$C$3618,MATCH(TRUE,INDEX($C2471:$C$3618&lt;&gt;$C2471,0),0)))</f>
        <v>5795147068.2152042</v>
      </c>
      <c r="P2472" s="16">
        <f t="shared" si="537"/>
        <v>5495109137.6753864</v>
      </c>
      <c r="Q2472" s="27">
        <f t="shared" si="543"/>
        <v>248</v>
      </c>
      <c r="R2472" s="7">
        <f t="shared" si="548"/>
        <v>1209830.3650799105</v>
      </c>
      <c r="S2472" s="7">
        <f t="shared" si="540"/>
        <v>562860.73111485981</v>
      </c>
      <c r="T2472" s="5">
        <f>VLOOKUP($B2472,'Benchmark Data'!$A:$B,2,FALSE)</f>
        <v>14.35</v>
      </c>
      <c r="U2472" s="12">
        <f t="shared" si="549"/>
        <v>0</v>
      </c>
      <c r="V2472" s="7">
        <f t="shared" si="550"/>
        <v>4565500075.268919</v>
      </c>
    </row>
    <row r="2473" spans="1:22" x14ac:dyDescent="0.25">
      <c r="A2473" s="5">
        <f t="shared" si="541"/>
        <v>2010</v>
      </c>
      <c r="B2473" s="6">
        <f t="shared" si="544"/>
        <v>40413</v>
      </c>
      <c r="C2473" s="7">
        <f>MAX(SUMIFS('Filing Data'!$V:$V,'Filing Data'!$D:$D,'Benchmark Value'!$B2473),C2472)</f>
        <v>5495109137.6753864</v>
      </c>
      <c r="D2473" s="7">
        <f>SUMIFS('Filing Data'!$Z:$Z,'Filing Data'!$D:$D,'Benchmark Value'!$B2473)</f>
        <v>0</v>
      </c>
      <c r="E2473" s="16">
        <f t="shared" si="545"/>
        <v>-72700942.449473366</v>
      </c>
      <c r="F2473" s="10">
        <f>SUM(D$11:D2472)</f>
        <v>-305393854.62901664</v>
      </c>
      <c r="G2473" s="10">
        <f t="shared" si="538"/>
        <v>365</v>
      </c>
      <c r="H2473" s="7">
        <f t="shared" si="546"/>
        <v>-199180.6642451325</v>
      </c>
      <c r="I2473" s="16">
        <f>SUMIFS('Filing Data'!$X:$X,'Filing Data'!$D:$D,'Benchmark Value'!$B2473)</f>
        <v>0</v>
      </c>
      <c r="J2473" s="16">
        <f t="shared" si="542"/>
        <v>163442973.94777015</v>
      </c>
      <c r="K2473" s="10">
        <f>SUM(I$11:I2472)</f>
        <v>496030691.23263443</v>
      </c>
      <c r="L2473" s="27">
        <f t="shared" si="539"/>
        <v>365</v>
      </c>
      <c r="M2473" s="7">
        <f t="shared" si="547"/>
        <v>447788.96971991821</v>
      </c>
      <c r="N2473" s="7">
        <f>IF(ISNA(VLOOKUP(B2473,'Distribution Data'!$G:$H,2,FALSE)),0,VLOOKUP(B2473,'Distribution Data'!$G:$H,2,FALSE))</f>
        <v>0</v>
      </c>
      <c r="O2473" s="16">
        <f>IF(ISNA(INDEX($C2472:$C$3618,MATCH(TRUE,INDEX($C2472:$C$3618&lt;&gt;$C2472,0),0))), O2472, INDEX($C2472:$C$3618,MATCH(TRUE,INDEX($C2472:$C$3618&lt;&gt;$C2472,0),0)))</f>
        <v>5795147068.2152042</v>
      </c>
      <c r="P2473" s="16">
        <f t="shared" si="537"/>
        <v>5495109137.6753864</v>
      </c>
      <c r="Q2473" s="27">
        <f t="shared" si="543"/>
        <v>248</v>
      </c>
      <c r="R2473" s="7">
        <f t="shared" si="548"/>
        <v>1209830.3650799105</v>
      </c>
      <c r="S2473" s="7">
        <f t="shared" si="540"/>
        <v>562860.73111485981</v>
      </c>
      <c r="T2473" s="5">
        <f>VLOOKUP($B2473,'Benchmark Data'!$A:$B,2,FALSE)</f>
        <v>14.28</v>
      </c>
      <c r="U2473" s="12">
        <f t="shared" si="549"/>
        <v>-4.8899852941917919E-3</v>
      </c>
      <c r="V2473" s="7">
        <f t="shared" si="550"/>
        <v>4543792203.9255505</v>
      </c>
    </row>
    <row r="2474" spans="1:22" x14ac:dyDescent="0.25">
      <c r="A2474" s="5">
        <f t="shared" si="541"/>
        <v>2010</v>
      </c>
      <c r="B2474" s="6">
        <f t="shared" si="544"/>
        <v>40414</v>
      </c>
      <c r="C2474" s="7">
        <f>MAX(SUMIFS('Filing Data'!$V:$V,'Filing Data'!$D:$D,'Benchmark Value'!$B2474),C2473)</f>
        <v>5495109137.6753864</v>
      </c>
      <c r="D2474" s="7">
        <f>SUMIFS('Filing Data'!$Z:$Z,'Filing Data'!$D:$D,'Benchmark Value'!$B2474)</f>
        <v>0</v>
      </c>
      <c r="E2474" s="16">
        <f t="shared" si="545"/>
        <v>-72700942.449473366</v>
      </c>
      <c r="F2474" s="10">
        <f>SUM(D$11:D2473)</f>
        <v>-305393854.62901664</v>
      </c>
      <c r="G2474" s="10">
        <f t="shared" si="538"/>
        <v>365</v>
      </c>
      <c r="H2474" s="7">
        <f t="shared" si="546"/>
        <v>-199180.6642451325</v>
      </c>
      <c r="I2474" s="16">
        <f>SUMIFS('Filing Data'!$X:$X,'Filing Data'!$D:$D,'Benchmark Value'!$B2474)</f>
        <v>0</v>
      </c>
      <c r="J2474" s="16">
        <f t="shared" si="542"/>
        <v>163442973.94777015</v>
      </c>
      <c r="K2474" s="10">
        <f>SUM(I$11:I2473)</f>
        <v>496030691.23263443</v>
      </c>
      <c r="L2474" s="27">
        <f t="shared" si="539"/>
        <v>365</v>
      </c>
      <c r="M2474" s="7">
        <f t="shared" si="547"/>
        <v>447788.96971991821</v>
      </c>
      <c r="N2474" s="7">
        <f>IF(ISNA(VLOOKUP(B2474,'Distribution Data'!$G:$H,2,FALSE)),0,VLOOKUP(B2474,'Distribution Data'!$G:$H,2,FALSE))</f>
        <v>0</v>
      </c>
      <c r="O2474" s="16">
        <f>IF(ISNA(INDEX($C2473:$C$3618,MATCH(TRUE,INDEX($C2473:$C$3618&lt;&gt;$C2473,0),0))), O2473, INDEX($C2473:$C$3618,MATCH(TRUE,INDEX($C2473:$C$3618&lt;&gt;$C2473,0),0)))</f>
        <v>5795147068.2152042</v>
      </c>
      <c r="P2474" s="16">
        <f t="shared" si="537"/>
        <v>5495109137.6753864</v>
      </c>
      <c r="Q2474" s="27">
        <f t="shared" si="543"/>
        <v>248</v>
      </c>
      <c r="R2474" s="7">
        <f t="shared" si="548"/>
        <v>1209830.3650799105</v>
      </c>
      <c r="S2474" s="7">
        <f t="shared" si="540"/>
        <v>562860.73111485981</v>
      </c>
      <c r="T2474" s="5">
        <f>VLOOKUP($B2474,'Benchmark Data'!$A:$B,2,FALSE)</f>
        <v>14.2</v>
      </c>
      <c r="U2474" s="12">
        <f t="shared" si="549"/>
        <v>-5.6179923042232608E-3</v>
      </c>
      <c r="V2474" s="7">
        <f t="shared" si="550"/>
        <v>4518899646.1472778</v>
      </c>
    </row>
    <row r="2475" spans="1:22" x14ac:dyDescent="0.25">
      <c r="A2475" s="5">
        <f t="shared" si="541"/>
        <v>2010</v>
      </c>
      <c r="B2475" s="6">
        <f t="shared" si="544"/>
        <v>40415</v>
      </c>
      <c r="C2475" s="7">
        <f>MAX(SUMIFS('Filing Data'!$V:$V,'Filing Data'!$D:$D,'Benchmark Value'!$B2475),C2474)</f>
        <v>5495109137.6753864</v>
      </c>
      <c r="D2475" s="7">
        <f>SUMIFS('Filing Data'!$Z:$Z,'Filing Data'!$D:$D,'Benchmark Value'!$B2475)</f>
        <v>0</v>
      </c>
      <c r="E2475" s="16">
        <f t="shared" si="545"/>
        <v>-72700942.449473366</v>
      </c>
      <c r="F2475" s="10">
        <f>SUM(D$11:D2474)</f>
        <v>-305393854.62901664</v>
      </c>
      <c r="G2475" s="10">
        <f t="shared" si="538"/>
        <v>365</v>
      </c>
      <c r="H2475" s="7">
        <f t="shared" si="546"/>
        <v>-199180.6642451325</v>
      </c>
      <c r="I2475" s="16">
        <f>SUMIFS('Filing Data'!$X:$X,'Filing Data'!$D:$D,'Benchmark Value'!$B2475)</f>
        <v>0</v>
      </c>
      <c r="J2475" s="16">
        <f t="shared" si="542"/>
        <v>163442973.94777015</v>
      </c>
      <c r="K2475" s="10">
        <f>SUM(I$11:I2474)</f>
        <v>496030691.23263443</v>
      </c>
      <c r="L2475" s="27">
        <f t="shared" si="539"/>
        <v>365</v>
      </c>
      <c r="M2475" s="7">
        <f t="shared" si="547"/>
        <v>447788.96971991821</v>
      </c>
      <c r="N2475" s="7">
        <f>IF(ISNA(VLOOKUP(B2475,'Distribution Data'!$G:$H,2,FALSE)),0,VLOOKUP(B2475,'Distribution Data'!$G:$H,2,FALSE))</f>
        <v>0</v>
      </c>
      <c r="O2475" s="16">
        <f>IF(ISNA(INDEX($C2474:$C$3618,MATCH(TRUE,INDEX($C2474:$C$3618&lt;&gt;$C2474,0),0))), O2474, INDEX($C2474:$C$3618,MATCH(TRUE,INDEX($C2474:$C$3618&lt;&gt;$C2474,0),0)))</f>
        <v>5795147068.2152042</v>
      </c>
      <c r="P2475" s="16">
        <f t="shared" si="537"/>
        <v>5495109137.6753864</v>
      </c>
      <c r="Q2475" s="27">
        <f t="shared" si="543"/>
        <v>248</v>
      </c>
      <c r="R2475" s="7">
        <f t="shared" si="548"/>
        <v>1209830.3650799105</v>
      </c>
      <c r="S2475" s="7">
        <f t="shared" si="540"/>
        <v>562860.73111485981</v>
      </c>
      <c r="T2475" s="5">
        <f>VLOOKUP($B2475,'Benchmark Data'!$A:$B,2,FALSE)</f>
        <v>14.47</v>
      </c>
      <c r="U2475" s="12">
        <f t="shared" si="549"/>
        <v>1.8835576036177529E-2</v>
      </c>
      <c r="V2475" s="7">
        <f t="shared" si="550"/>
        <v>4605385246.6290798</v>
      </c>
    </row>
    <row r="2476" spans="1:22" x14ac:dyDescent="0.25">
      <c r="A2476" s="5">
        <f t="shared" si="541"/>
        <v>2010</v>
      </c>
      <c r="B2476" s="6">
        <f t="shared" si="544"/>
        <v>40416</v>
      </c>
      <c r="C2476" s="7">
        <f>MAX(SUMIFS('Filing Data'!$V:$V,'Filing Data'!$D:$D,'Benchmark Value'!$B2476),C2475)</f>
        <v>5495109137.6753864</v>
      </c>
      <c r="D2476" s="7">
        <f>SUMIFS('Filing Data'!$Z:$Z,'Filing Data'!$D:$D,'Benchmark Value'!$B2476)</f>
        <v>0</v>
      </c>
      <c r="E2476" s="16">
        <f t="shared" si="545"/>
        <v>-72700942.449473366</v>
      </c>
      <c r="F2476" s="10">
        <f>SUM(D$11:D2475)</f>
        <v>-305393854.62901664</v>
      </c>
      <c r="G2476" s="10">
        <f t="shared" si="538"/>
        <v>365</v>
      </c>
      <c r="H2476" s="7">
        <f t="shared" si="546"/>
        <v>-199180.6642451325</v>
      </c>
      <c r="I2476" s="16">
        <f>SUMIFS('Filing Data'!$X:$X,'Filing Data'!$D:$D,'Benchmark Value'!$B2476)</f>
        <v>0</v>
      </c>
      <c r="J2476" s="16">
        <f t="shared" si="542"/>
        <v>163442973.94777015</v>
      </c>
      <c r="K2476" s="10">
        <f>SUM(I$11:I2475)</f>
        <v>496030691.23263443</v>
      </c>
      <c r="L2476" s="27">
        <f t="shared" si="539"/>
        <v>365</v>
      </c>
      <c r="M2476" s="7">
        <f t="shared" si="547"/>
        <v>447788.96971991821</v>
      </c>
      <c r="N2476" s="7">
        <f>IF(ISNA(VLOOKUP(B2476,'Distribution Data'!$G:$H,2,FALSE)),0,VLOOKUP(B2476,'Distribution Data'!$G:$H,2,FALSE))</f>
        <v>0</v>
      </c>
      <c r="O2476" s="16">
        <f>IF(ISNA(INDEX($C2475:$C$3618,MATCH(TRUE,INDEX($C2475:$C$3618&lt;&gt;$C2475,0),0))), O2475, INDEX($C2475:$C$3618,MATCH(TRUE,INDEX($C2475:$C$3618&lt;&gt;$C2475,0),0)))</f>
        <v>5795147068.2152042</v>
      </c>
      <c r="P2476" s="16">
        <f t="shared" si="537"/>
        <v>5495109137.6753864</v>
      </c>
      <c r="Q2476" s="27">
        <f t="shared" si="543"/>
        <v>248</v>
      </c>
      <c r="R2476" s="7">
        <f t="shared" si="548"/>
        <v>1209830.3650799105</v>
      </c>
      <c r="S2476" s="7">
        <f t="shared" si="540"/>
        <v>562860.73111485981</v>
      </c>
      <c r="T2476" s="5">
        <f>VLOOKUP($B2476,'Benchmark Data'!$A:$B,2,FALSE)</f>
        <v>14.38</v>
      </c>
      <c r="U2476" s="12">
        <f t="shared" si="549"/>
        <v>-6.2391883504918167E-3</v>
      </c>
      <c r="V2476" s="7">
        <f t="shared" si="550"/>
        <v>4577303693.2484722</v>
      </c>
    </row>
    <row r="2477" spans="1:22" x14ac:dyDescent="0.25">
      <c r="A2477" s="5">
        <f t="shared" si="541"/>
        <v>2010</v>
      </c>
      <c r="B2477" s="6">
        <f t="shared" si="544"/>
        <v>40417</v>
      </c>
      <c r="C2477" s="7">
        <f>MAX(SUMIFS('Filing Data'!$V:$V,'Filing Data'!$D:$D,'Benchmark Value'!$B2477),C2476)</f>
        <v>5495109137.6753864</v>
      </c>
      <c r="D2477" s="7">
        <f>SUMIFS('Filing Data'!$Z:$Z,'Filing Data'!$D:$D,'Benchmark Value'!$B2477)</f>
        <v>0</v>
      </c>
      <c r="E2477" s="16">
        <f t="shared" si="545"/>
        <v>-72700942.449473366</v>
      </c>
      <c r="F2477" s="10">
        <f>SUM(D$11:D2476)</f>
        <v>-305393854.62901664</v>
      </c>
      <c r="G2477" s="10">
        <f t="shared" si="538"/>
        <v>365</v>
      </c>
      <c r="H2477" s="7">
        <f t="shared" si="546"/>
        <v>-199180.6642451325</v>
      </c>
      <c r="I2477" s="16">
        <f>SUMIFS('Filing Data'!$X:$X,'Filing Data'!$D:$D,'Benchmark Value'!$B2477)</f>
        <v>0</v>
      </c>
      <c r="J2477" s="16">
        <f t="shared" si="542"/>
        <v>163442973.94777015</v>
      </c>
      <c r="K2477" s="10">
        <f>SUM(I$11:I2476)</f>
        <v>496030691.23263443</v>
      </c>
      <c r="L2477" s="27">
        <f t="shared" si="539"/>
        <v>365</v>
      </c>
      <c r="M2477" s="7">
        <f t="shared" si="547"/>
        <v>447788.96971991821</v>
      </c>
      <c r="N2477" s="7">
        <f>IF(ISNA(VLOOKUP(B2477,'Distribution Data'!$G:$H,2,FALSE)),0,VLOOKUP(B2477,'Distribution Data'!$G:$H,2,FALSE))</f>
        <v>0</v>
      </c>
      <c r="O2477" s="16">
        <f>IF(ISNA(INDEX($C2476:$C$3618,MATCH(TRUE,INDEX($C2476:$C$3618&lt;&gt;$C2476,0),0))), O2476, INDEX($C2476:$C$3618,MATCH(TRUE,INDEX($C2476:$C$3618&lt;&gt;$C2476,0),0)))</f>
        <v>5795147068.2152042</v>
      </c>
      <c r="P2477" s="16">
        <f t="shared" si="537"/>
        <v>5495109137.6753864</v>
      </c>
      <c r="Q2477" s="27">
        <f t="shared" si="543"/>
        <v>248</v>
      </c>
      <c r="R2477" s="7">
        <f t="shared" si="548"/>
        <v>1209830.3650799105</v>
      </c>
      <c r="S2477" s="7">
        <f t="shared" si="540"/>
        <v>562860.73111485981</v>
      </c>
      <c r="T2477" s="5">
        <f>VLOOKUP($B2477,'Benchmark Data'!$A:$B,2,FALSE)</f>
        <v>14.62</v>
      </c>
      <c r="U2477" s="12">
        <f t="shared" si="549"/>
        <v>1.6552102028731711E-2</v>
      </c>
      <c r="V2477" s="7">
        <f t="shared" si="550"/>
        <v>4654261052.3370018</v>
      </c>
    </row>
    <row r="2478" spans="1:22" x14ac:dyDescent="0.25">
      <c r="A2478" s="5">
        <f t="shared" si="541"/>
        <v>2010</v>
      </c>
      <c r="B2478" s="6">
        <f t="shared" si="544"/>
        <v>40418</v>
      </c>
      <c r="C2478" s="7">
        <f>MAX(SUMIFS('Filing Data'!$V:$V,'Filing Data'!$D:$D,'Benchmark Value'!$B2478),C2477)</f>
        <v>5495109137.6753864</v>
      </c>
      <c r="D2478" s="7">
        <f>SUMIFS('Filing Data'!$Z:$Z,'Filing Data'!$D:$D,'Benchmark Value'!$B2478)</f>
        <v>0</v>
      </c>
      <c r="E2478" s="16">
        <f t="shared" si="545"/>
        <v>-72700942.449473366</v>
      </c>
      <c r="F2478" s="10">
        <f>SUM(D$11:D2477)</f>
        <v>-305393854.62901664</v>
      </c>
      <c r="G2478" s="10">
        <f t="shared" si="538"/>
        <v>365</v>
      </c>
      <c r="H2478" s="7">
        <f t="shared" si="546"/>
        <v>-199180.6642451325</v>
      </c>
      <c r="I2478" s="16">
        <f>SUMIFS('Filing Data'!$X:$X,'Filing Data'!$D:$D,'Benchmark Value'!$B2478)</f>
        <v>0</v>
      </c>
      <c r="J2478" s="16">
        <f t="shared" si="542"/>
        <v>163442973.94777015</v>
      </c>
      <c r="K2478" s="10">
        <f>SUM(I$11:I2477)</f>
        <v>496030691.23263443</v>
      </c>
      <c r="L2478" s="27">
        <f t="shared" si="539"/>
        <v>365</v>
      </c>
      <c r="M2478" s="7">
        <f t="shared" si="547"/>
        <v>447788.96971991821</v>
      </c>
      <c r="N2478" s="7">
        <f>IF(ISNA(VLOOKUP(B2478,'Distribution Data'!$G:$H,2,FALSE)),0,VLOOKUP(B2478,'Distribution Data'!$G:$H,2,FALSE))</f>
        <v>0</v>
      </c>
      <c r="O2478" s="16">
        <f>IF(ISNA(INDEX($C2477:$C$3618,MATCH(TRUE,INDEX($C2477:$C$3618&lt;&gt;$C2477,0),0))), O2477, INDEX($C2477:$C$3618,MATCH(TRUE,INDEX($C2477:$C$3618&lt;&gt;$C2477,0),0)))</f>
        <v>5795147068.2152042</v>
      </c>
      <c r="P2478" s="16">
        <f t="shared" si="537"/>
        <v>5495109137.6753864</v>
      </c>
      <c r="Q2478" s="27">
        <f t="shared" si="543"/>
        <v>248</v>
      </c>
      <c r="R2478" s="7">
        <f t="shared" si="548"/>
        <v>1209830.3650799105</v>
      </c>
      <c r="S2478" s="7">
        <f t="shared" si="540"/>
        <v>562860.73111485981</v>
      </c>
      <c r="T2478" s="5">
        <f>VLOOKUP($B2478,'Benchmark Data'!$A:$B,2,FALSE)</f>
        <v>14.62</v>
      </c>
      <c r="U2478" s="12">
        <f t="shared" si="549"/>
        <v>0</v>
      </c>
      <c r="V2478" s="7">
        <f t="shared" si="550"/>
        <v>4654823913.0681162</v>
      </c>
    </row>
    <row r="2479" spans="1:22" x14ac:dyDescent="0.25">
      <c r="A2479" s="5">
        <f t="shared" si="541"/>
        <v>2010</v>
      </c>
      <c r="B2479" s="6">
        <f t="shared" si="544"/>
        <v>40419</v>
      </c>
      <c r="C2479" s="7">
        <f>MAX(SUMIFS('Filing Data'!$V:$V,'Filing Data'!$D:$D,'Benchmark Value'!$B2479),C2478)</f>
        <v>5495109137.6753864</v>
      </c>
      <c r="D2479" s="7">
        <f>SUMIFS('Filing Data'!$Z:$Z,'Filing Data'!$D:$D,'Benchmark Value'!$B2479)</f>
        <v>0</v>
      </c>
      <c r="E2479" s="16">
        <f t="shared" si="545"/>
        <v>-72700942.449473366</v>
      </c>
      <c r="F2479" s="10">
        <f>SUM(D$11:D2478)</f>
        <v>-305393854.62901664</v>
      </c>
      <c r="G2479" s="10">
        <f t="shared" si="538"/>
        <v>365</v>
      </c>
      <c r="H2479" s="7">
        <f t="shared" si="546"/>
        <v>-199180.6642451325</v>
      </c>
      <c r="I2479" s="16">
        <f>SUMIFS('Filing Data'!$X:$X,'Filing Data'!$D:$D,'Benchmark Value'!$B2479)</f>
        <v>0</v>
      </c>
      <c r="J2479" s="16">
        <f t="shared" si="542"/>
        <v>163442973.94777015</v>
      </c>
      <c r="K2479" s="10">
        <f>SUM(I$11:I2478)</f>
        <v>496030691.23263443</v>
      </c>
      <c r="L2479" s="27">
        <f t="shared" si="539"/>
        <v>365</v>
      </c>
      <c r="M2479" s="7">
        <f t="shared" si="547"/>
        <v>447788.96971991821</v>
      </c>
      <c r="N2479" s="7">
        <f>IF(ISNA(VLOOKUP(B2479,'Distribution Data'!$G:$H,2,FALSE)),0,VLOOKUP(B2479,'Distribution Data'!$G:$H,2,FALSE))</f>
        <v>0</v>
      </c>
      <c r="O2479" s="16">
        <f>IF(ISNA(INDEX($C2478:$C$3618,MATCH(TRUE,INDEX($C2478:$C$3618&lt;&gt;$C2478,0),0))), O2478, INDEX($C2478:$C$3618,MATCH(TRUE,INDEX($C2478:$C$3618&lt;&gt;$C2478,0),0)))</f>
        <v>5795147068.2152042</v>
      </c>
      <c r="P2479" s="16">
        <f t="shared" si="537"/>
        <v>5495109137.6753864</v>
      </c>
      <c r="Q2479" s="27">
        <f t="shared" si="543"/>
        <v>248</v>
      </c>
      <c r="R2479" s="7">
        <f t="shared" si="548"/>
        <v>1209830.3650799105</v>
      </c>
      <c r="S2479" s="7">
        <f t="shared" si="540"/>
        <v>562860.73111485981</v>
      </c>
      <c r="T2479" s="5">
        <f>VLOOKUP($B2479,'Benchmark Data'!$A:$B,2,FALSE)</f>
        <v>14.62</v>
      </c>
      <c r="U2479" s="12">
        <f t="shared" si="549"/>
        <v>0</v>
      </c>
      <c r="V2479" s="7">
        <f t="shared" si="550"/>
        <v>4655386773.7992306</v>
      </c>
    </row>
    <row r="2480" spans="1:22" x14ac:dyDescent="0.25">
      <c r="A2480" s="5">
        <f t="shared" si="541"/>
        <v>2010</v>
      </c>
      <c r="B2480" s="6">
        <f t="shared" si="544"/>
        <v>40420</v>
      </c>
      <c r="C2480" s="7">
        <f>MAX(SUMIFS('Filing Data'!$V:$V,'Filing Data'!$D:$D,'Benchmark Value'!$B2480),C2479)</f>
        <v>5495109137.6753864</v>
      </c>
      <c r="D2480" s="7">
        <f>SUMIFS('Filing Data'!$Z:$Z,'Filing Data'!$D:$D,'Benchmark Value'!$B2480)</f>
        <v>0</v>
      </c>
      <c r="E2480" s="16">
        <f t="shared" si="545"/>
        <v>-72700942.449473366</v>
      </c>
      <c r="F2480" s="10">
        <f>SUM(D$11:D2479)</f>
        <v>-305393854.62901664</v>
      </c>
      <c r="G2480" s="10">
        <f t="shared" si="538"/>
        <v>365</v>
      </c>
      <c r="H2480" s="7">
        <f t="shared" si="546"/>
        <v>-199180.6642451325</v>
      </c>
      <c r="I2480" s="16">
        <f>SUMIFS('Filing Data'!$X:$X,'Filing Data'!$D:$D,'Benchmark Value'!$B2480)</f>
        <v>0</v>
      </c>
      <c r="J2480" s="16">
        <f t="shared" si="542"/>
        <v>163442973.94777015</v>
      </c>
      <c r="K2480" s="10">
        <f>SUM(I$11:I2479)</f>
        <v>496030691.23263443</v>
      </c>
      <c r="L2480" s="27">
        <f t="shared" si="539"/>
        <v>365</v>
      </c>
      <c r="M2480" s="7">
        <f t="shared" si="547"/>
        <v>447788.96971991821</v>
      </c>
      <c r="N2480" s="7">
        <f>IF(ISNA(VLOOKUP(B2480,'Distribution Data'!$G:$H,2,FALSE)),0,VLOOKUP(B2480,'Distribution Data'!$G:$H,2,FALSE))</f>
        <v>0</v>
      </c>
      <c r="O2480" s="16">
        <f>IF(ISNA(INDEX($C2479:$C$3618,MATCH(TRUE,INDEX($C2479:$C$3618&lt;&gt;$C2479,0),0))), O2479, INDEX($C2479:$C$3618,MATCH(TRUE,INDEX($C2479:$C$3618&lt;&gt;$C2479,0),0)))</f>
        <v>5795147068.2152042</v>
      </c>
      <c r="P2480" s="16">
        <f t="shared" si="537"/>
        <v>5495109137.6753864</v>
      </c>
      <c r="Q2480" s="27">
        <f t="shared" si="543"/>
        <v>248</v>
      </c>
      <c r="R2480" s="7">
        <f t="shared" si="548"/>
        <v>1209830.3650799105</v>
      </c>
      <c r="S2480" s="7">
        <f t="shared" si="540"/>
        <v>562860.73111485981</v>
      </c>
      <c r="T2480" s="5">
        <f>VLOOKUP($B2480,'Benchmark Data'!$A:$B,2,FALSE)</f>
        <v>14.47</v>
      </c>
      <c r="U2480" s="12">
        <f t="shared" si="549"/>
        <v>-1.0312913678239818E-2</v>
      </c>
      <c r="V2480" s="7">
        <f t="shared" si="550"/>
        <v>4608185748.3422546</v>
      </c>
    </row>
    <row r="2481" spans="1:22" x14ac:dyDescent="0.25">
      <c r="A2481" s="5">
        <f t="shared" si="541"/>
        <v>2010</v>
      </c>
      <c r="B2481" s="6">
        <f t="shared" si="544"/>
        <v>40421</v>
      </c>
      <c r="C2481" s="7">
        <f>MAX(SUMIFS('Filing Data'!$V:$V,'Filing Data'!$D:$D,'Benchmark Value'!$B2481),C2480)</f>
        <v>5495109137.6753864</v>
      </c>
      <c r="D2481" s="7">
        <f>SUMIFS('Filing Data'!$Z:$Z,'Filing Data'!$D:$D,'Benchmark Value'!$B2481)</f>
        <v>0</v>
      </c>
      <c r="E2481" s="16">
        <f t="shared" si="545"/>
        <v>-72700942.449473366</v>
      </c>
      <c r="F2481" s="10">
        <f>SUM(D$11:D2480)</f>
        <v>-305393854.62901664</v>
      </c>
      <c r="G2481" s="10">
        <f t="shared" si="538"/>
        <v>365</v>
      </c>
      <c r="H2481" s="7">
        <f t="shared" si="546"/>
        <v>-199180.6642451325</v>
      </c>
      <c r="I2481" s="16">
        <f>SUMIFS('Filing Data'!$X:$X,'Filing Data'!$D:$D,'Benchmark Value'!$B2481)</f>
        <v>0</v>
      </c>
      <c r="J2481" s="16">
        <f t="shared" si="542"/>
        <v>163442973.94777015</v>
      </c>
      <c r="K2481" s="10">
        <f>SUM(I$11:I2480)</f>
        <v>496030691.23263443</v>
      </c>
      <c r="L2481" s="27">
        <f t="shared" si="539"/>
        <v>365</v>
      </c>
      <c r="M2481" s="7">
        <f t="shared" si="547"/>
        <v>447788.96971991821</v>
      </c>
      <c r="N2481" s="7">
        <f>IF(ISNA(VLOOKUP(B2481,'Distribution Data'!$G:$H,2,FALSE)),0,VLOOKUP(B2481,'Distribution Data'!$G:$H,2,FALSE))</f>
        <v>0</v>
      </c>
      <c r="O2481" s="16">
        <f>IF(ISNA(INDEX($C2480:$C$3618,MATCH(TRUE,INDEX($C2480:$C$3618&lt;&gt;$C2480,0),0))), O2480, INDEX($C2480:$C$3618,MATCH(TRUE,INDEX($C2480:$C$3618&lt;&gt;$C2480,0),0)))</f>
        <v>5795147068.2152042</v>
      </c>
      <c r="P2481" s="16">
        <f t="shared" si="537"/>
        <v>5495109137.6753864</v>
      </c>
      <c r="Q2481" s="27">
        <f t="shared" si="543"/>
        <v>248</v>
      </c>
      <c r="R2481" s="7">
        <f t="shared" si="548"/>
        <v>1209830.3650799105</v>
      </c>
      <c r="S2481" s="7">
        <f t="shared" si="540"/>
        <v>562860.73111485981</v>
      </c>
      <c r="T2481" s="5">
        <f>VLOOKUP($B2481,'Benchmark Data'!$A:$B,2,FALSE)</f>
        <v>14.6</v>
      </c>
      <c r="U2481" s="12">
        <f t="shared" si="549"/>
        <v>8.9439880708981571E-3</v>
      </c>
      <c r="V2481" s="7">
        <f t="shared" si="550"/>
        <v>4650149033.9029808</v>
      </c>
    </row>
    <row r="2482" spans="1:22" x14ac:dyDescent="0.25">
      <c r="A2482" s="5">
        <f t="shared" si="541"/>
        <v>2010</v>
      </c>
      <c r="B2482" s="6">
        <f t="shared" si="544"/>
        <v>40422</v>
      </c>
      <c r="C2482" s="7">
        <f>MAX(SUMIFS('Filing Data'!$V:$V,'Filing Data'!$D:$D,'Benchmark Value'!$B2482),C2481)</f>
        <v>5495109137.6753864</v>
      </c>
      <c r="D2482" s="7">
        <f>SUMIFS('Filing Data'!$Z:$Z,'Filing Data'!$D:$D,'Benchmark Value'!$B2482)</f>
        <v>0</v>
      </c>
      <c r="E2482" s="16">
        <f t="shared" si="545"/>
        <v>-72700942.449473366</v>
      </c>
      <c r="F2482" s="10">
        <f>SUM(D$11:D2481)</f>
        <v>-305393854.62901664</v>
      </c>
      <c r="G2482" s="10">
        <f t="shared" si="538"/>
        <v>365</v>
      </c>
      <c r="H2482" s="7">
        <f t="shared" si="546"/>
        <v>-199180.6642451325</v>
      </c>
      <c r="I2482" s="16">
        <f>SUMIFS('Filing Data'!$X:$X,'Filing Data'!$D:$D,'Benchmark Value'!$B2482)</f>
        <v>0</v>
      </c>
      <c r="J2482" s="16">
        <f t="shared" si="542"/>
        <v>163442973.94777015</v>
      </c>
      <c r="K2482" s="10">
        <f>SUM(I$11:I2481)</f>
        <v>496030691.23263443</v>
      </c>
      <c r="L2482" s="27">
        <f t="shared" si="539"/>
        <v>365</v>
      </c>
      <c r="M2482" s="7">
        <f t="shared" si="547"/>
        <v>447788.96971991821</v>
      </c>
      <c r="N2482" s="7">
        <f>IF(ISNA(VLOOKUP(B2482,'Distribution Data'!$G:$H,2,FALSE)),0,VLOOKUP(B2482,'Distribution Data'!$G:$H,2,FALSE))</f>
        <v>0</v>
      </c>
      <c r="O2482" s="16">
        <f>IF(ISNA(INDEX($C2481:$C$3618,MATCH(TRUE,INDEX($C2481:$C$3618&lt;&gt;$C2481,0),0))), O2481, INDEX($C2481:$C$3618,MATCH(TRUE,INDEX($C2481:$C$3618&lt;&gt;$C2481,0),0)))</f>
        <v>5795147068.2152042</v>
      </c>
      <c r="P2482" s="16">
        <f t="shared" si="537"/>
        <v>5495109137.6753864</v>
      </c>
      <c r="Q2482" s="27">
        <f t="shared" si="543"/>
        <v>248</v>
      </c>
      <c r="R2482" s="7">
        <f t="shared" si="548"/>
        <v>1209830.3650799105</v>
      </c>
      <c r="S2482" s="7">
        <f t="shared" si="540"/>
        <v>562860.73111485981</v>
      </c>
      <c r="T2482" s="5">
        <f>VLOOKUP($B2482,'Benchmark Data'!$A:$B,2,FALSE)</f>
        <v>15.08</v>
      </c>
      <c r="U2482" s="12">
        <f t="shared" si="549"/>
        <v>3.2347833865519343E-2</v>
      </c>
      <c r="V2482" s="7">
        <f t="shared" si="550"/>
        <v>4803593506.7076187</v>
      </c>
    </row>
    <row r="2483" spans="1:22" x14ac:dyDescent="0.25">
      <c r="A2483" s="5">
        <f t="shared" si="541"/>
        <v>2010</v>
      </c>
      <c r="B2483" s="6">
        <f t="shared" si="544"/>
        <v>40423</v>
      </c>
      <c r="C2483" s="7">
        <f>MAX(SUMIFS('Filing Data'!$V:$V,'Filing Data'!$D:$D,'Benchmark Value'!$B2483),C2482)</f>
        <v>5495109137.6753864</v>
      </c>
      <c r="D2483" s="7">
        <f>SUMIFS('Filing Data'!$Z:$Z,'Filing Data'!$D:$D,'Benchmark Value'!$B2483)</f>
        <v>0</v>
      </c>
      <c r="E2483" s="16">
        <f t="shared" si="545"/>
        <v>-72700942.449473366</v>
      </c>
      <c r="F2483" s="10">
        <f>SUM(D$11:D2482)</f>
        <v>-305393854.62901664</v>
      </c>
      <c r="G2483" s="10">
        <f t="shared" si="538"/>
        <v>365</v>
      </c>
      <c r="H2483" s="7">
        <f t="shared" si="546"/>
        <v>-199180.6642451325</v>
      </c>
      <c r="I2483" s="16">
        <f>SUMIFS('Filing Data'!$X:$X,'Filing Data'!$D:$D,'Benchmark Value'!$B2483)</f>
        <v>0</v>
      </c>
      <c r="J2483" s="16">
        <f t="shared" si="542"/>
        <v>163442973.94777015</v>
      </c>
      <c r="K2483" s="10">
        <f>SUM(I$11:I2482)</f>
        <v>496030691.23263443</v>
      </c>
      <c r="L2483" s="27">
        <f t="shared" si="539"/>
        <v>365</v>
      </c>
      <c r="M2483" s="7">
        <f t="shared" si="547"/>
        <v>447788.96971991821</v>
      </c>
      <c r="N2483" s="7">
        <f>IF(ISNA(VLOOKUP(B2483,'Distribution Data'!$G:$H,2,FALSE)),0,VLOOKUP(B2483,'Distribution Data'!$G:$H,2,FALSE))</f>
        <v>0</v>
      </c>
      <c r="O2483" s="16">
        <f>IF(ISNA(INDEX($C2482:$C$3618,MATCH(TRUE,INDEX($C2482:$C$3618&lt;&gt;$C2482,0),0))), O2482, INDEX($C2482:$C$3618,MATCH(TRUE,INDEX($C2482:$C$3618&lt;&gt;$C2482,0),0)))</f>
        <v>5795147068.2152042</v>
      </c>
      <c r="P2483" s="16">
        <f t="shared" si="537"/>
        <v>5495109137.6753864</v>
      </c>
      <c r="Q2483" s="27">
        <f t="shared" si="543"/>
        <v>248</v>
      </c>
      <c r="R2483" s="7">
        <f t="shared" si="548"/>
        <v>1209830.3650799105</v>
      </c>
      <c r="S2483" s="7">
        <f t="shared" si="540"/>
        <v>562860.73111485981</v>
      </c>
      <c r="T2483" s="5">
        <f>VLOOKUP($B2483,'Benchmark Data'!$A:$B,2,FALSE)</f>
        <v>15.28</v>
      </c>
      <c r="U2483" s="12">
        <f t="shared" si="549"/>
        <v>1.3175421158564328E-2</v>
      </c>
      <c r="V2483" s="7">
        <f t="shared" si="550"/>
        <v>4867864504.1324673</v>
      </c>
    </row>
    <row r="2484" spans="1:22" x14ac:dyDescent="0.25">
      <c r="A2484" s="5">
        <f t="shared" si="541"/>
        <v>2010</v>
      </c>
      <c r="B2484" s="6">
        <f t="shared" si="544"/>
        <v>40424</v>
      </c>
      <c r="C2484" s="7">
        <f>MAX(SUMIFS('Filing Data'!$V:$V,'Filing Data'!$D:$D,'Benchmark Value'!$B2484),C2483)</f>
        <v>5495109137.6753864</v>
      </c>
      <c r="D2484" s="7">
        <f>SUMIFS('Filing Data'!$Z:$Z,'Filing Data'!$D:$D,'Benchmark Value'!$B2484)</f>
        <v>0</v>
      </c>
      <c r="E2484" s="16">
        <f t="shared" si="545"/>
        <v>-72700942.449473366</v>
      </c>
      <c r="F2484" s="10">
        <f>SUM(D$11:D2483)</f>
        <v>-305393854.62901664</v>
      </c>
      <c r="G2484" s="10">
        <f t="shared" si="538"/>
        <v>365</v>
      </c>
      <c r="H2484" s="7">
        <f t="shared" si="546"/>
        <v>-199180.6642451325</v>
      </c>
      <c r="I2484" s="16">
        <f>SUMIFS('Filing Data'!$X:$X,'Filing Data'!$D:$D,'Benchmark Value'!$B2484)</f>
        <v>0</v>
      </c>
      <c r="J2484" s="16">
        <f t="shared" si="542"/>
        <v>163442973.94777015</v>
      </c>
      <c r="K2484" s="10">
        <f>SUM(I$11:I2483)</f>
        <v>496030691.23263443</v>
      </c>
      <c r="L2484" s="27">
        <f t="shared" si="539"/>
        <v>365</v>
      </c>
      <c r="M2484" s="7">
        <f t="shared" si="547"/>
        <v>447788.96971991821</v>
      </c>
      <c r="N2484" s="7">
        <f>IF(ISNA(VLOOKUP(B2484,'Distribution Data'!$G:$H,2,FALSE)),0,VLOOKUP(B2484,'Distribution Data'!$G:$H,2,FALSE))</f>
        <v>0</v>
      </c>
      <c r="O2484" s="16">
        <f>IF(ISNA(INDEX($C2483:$C$3618,MATCH(TRUE,INDEX($C2483:$C$3618&lt;&gt;$C2483,0),0))), O2483, INDEX($C2483:$C$3618,MATCH(TRUE,INDEX($C2483:$C$3618&lt;&gt;$C2483,0),0)))</f>
        <v>5795147068.2152042</v>
      </c>
      <c r="P2484" s="16">
        <f t="shared" si="537"/>
        <v>5495109137.6753864</v>
      </c>
      <c r="Q2484" s="27">
        <f t="shared" si="543"/>
        <v>248</v>
      </c>
      <c r="R2484" s="7">
        <f t="shared" si="548"/>
        <v>1209830.3650799105</v>
      </c>
      <c r="S2484" s="7">
        <f t="shared" si="540"/>
        <v>562860.73111485981</v>
      </c>
      <c r="T2484" s="5">
        <f>VLOOKUP($B2484,'Benchmark Data'!$A:$B,2,FALSE)</f>
        <v>15.49</v>
      </c>
      <c r="U2484" s="12">
        <f t="shared" si="549"/>
        <v>1.3649870690402946E-2</v>
      </c>
      <c r="V2484" s="7">
        <f t="shared" si="550"/>
        <v>4935328644.0434132</v>
      </c>
    </row>
    <row r="2485" spans="1:22" x14ac:dyDescent="0.25">
      <c r="A2485" s="5">
        <f t="shared" si="541"/>
        <v>2010</v>
      </c>
      <c r="B2485" s="6">
        <f t="shared" si="544"/>
        <v>40425</v>
      </c>
      <c r="C2485" s="7">
        <f>MAX(SUMIFS('Filing Data'!$V:$V,'Filing Data'!$D:$D,'Benchmark Value'!$B2485),C2484)</f>
        <v>5495109137.6753864</v>
      </c>
      <c r="D2485" s="7">
        <f>SUMIFS('Filing Data'!$Z:$Z,'Filing Data'!$D:$D,'Benchmark Value'!$B2485)</f>
        <v>0</v>
      </c>
      <c r="E2485" s="16">
        <f t="shared" si="545"/>
        <v>-72700942.449473366</v>
      </c>
      <c r="F2485" s="10">
        <f>SUM(D$11:D2484)</f>
        <v>-305393854.62901664</v>
      </c>
      <c r="G2485" s="10">
        <f t="shared" si="538"/>
        <v>365</v>
      </c>
      <c r="H2485" s="7">
        <f t="shared" si="546"/>
        <v>-199180.6642451325</v>
      </c>
      <c r="I2485" s="16">
        <f>SUMIFS('Filing Data'!$X:$X,'Filing Data'!$D:$D,'Benchmark Value'!$B2485)</f>
        <v>0</v>
      </c>
      <c r="J2485" s="16">
        <f t="shared" si="542"/>
        <v>163442973.94777015</v>
      </c>
      <c r="K2485" s="10">
        <f>SUM(I$11:I2484)</f>
        <v>496030691.23263443</v>
      </c>
      <c r="L2485" s="27">
        <f t="shared" si="539"/>
        <v>365</v>
      </c>
      <c r="M2485" s="7">
        <f t="shared" si="547"/>
        <v>447788.96971991821</v>
      </c>
      <c r="N2485" s="7">
        <f>IF(ISNA(VLOOKUP(B2485,'Distribution Data'!$G:$H,2,FALSE)),0,VLOOKUP(B2485,'Distribution Data'!$G:$H,2,FALSE))</f>
        <v>0</v>
      </c>
      <c r="O2485" s="16">
        <f>IF(ISNA(INDEX($C2484:$C$3618,MATCH(TRUE,INDEX($C2484:$C$3618&lt;&gt;$C2484,0),0))), O2484, INDEX($C2484:$C$3618,MATCH(TRUE,INDEX($C2484:$C$3618&lt;&gt;$C2484,0),0)))</f>
        <v>5795147068.2152042</v>
      </c>
      <c r="P2485" s="16">
        <f t="shared" si="537"/>
        <v>5495109137.6753864</v>
      </c>
      <c r="Q2485" s="27">
        <f t="shared" si="543"/>
        <v>248</v>
      </c>
      <c r="R2485" s="7">
        <f t="shared" si="548"/>
        <v>1209830.3650799105</v>
      </c>
      <c r="S2485" s="7">
        <f t="shared" si="540"/>
        <v>562860.73111485981</v>
      </c>
      <c r="T2485" s="5">
        <f>VLOOKUP($B2485,'Benchmark Data'!$A:$B,2,FALSE)</f>
        <v>15.49</v>
      </c>
      <c r="U2485" s="12">
        <f t="shared" si="549"/>
        <v>0</v>
      </c>
      <c r="V2485" s="7">
        <f t="shared" si="550"/>
        <v>4935891504.7745275</v>
      </c>
    </row>
    <row r="2486" spans="1:22" x14ac:dyDescent="0.25">
      <c r="A2486" s="5">
        <f t="shared" si="541"/>
        <v>2010</v>
      </c>
      <c r="B2486" s="6">
        <f t="shared" si="544"/>
        <v>40426</v>
      </c>
      <c r="C2486" s="7">
        <f>MAX(SUMIFS('Filing Data'!$V:$V,'Filing Data'!$D:$D,'Benchmark Value'!$B2486),C2485)</f>
        <v>5495109137.6753864</v>
      </c>
      <c r="D2486" s="7">
        <f>SUMIFS('Filing Data'!$Z:$Z,'Filing Data'!$D:$D,'Benchmark Value'!$B2486)</f>
        <v>0</v>
      </c>
      <c r="E2486" s="16">
        <f t="shared" si="545"/>
        <v>-72700942.449473366</v>
      </c>
      <c r="F2486" s="10">
        <f>SUM(D$11:D2485)</f>
        <v>-305393854.62901664</v>
      </c>
      <c r="G2486" s="10">
        <f t="shared" si="538"/>
        <v>365</v>
      </c>
      <c r="H2486" s="7">
        <f t="shared" si="546"/>
        <v>-199180.6642451325</v>
      </c>
      <c r="I2486" s="16">
        <f>SUMIFS('Filing Data'!$X:$X,'Filing Data'!$D:$D,'Benchmark Value'!$B2486)</f>
        <v>0</v>
      </c>
      <c r="J2486" s="16">
        <f t="shared" si="542"/>
        <v>163442973.94777015</v>
      </c>
      <c r="K2486" s="10">
        <f>SUM(I$11:I2485)</f>
        <v>496030691.23263443</v>
      </c>
      <c r="L2486" s="27">
        <f t="shared" si="539"/>
        <v>365</v>
      </c>
      <c r="M2486" s="7">
        <f t="shared" si="547"/>
        <v>447788.96971991821</v>
      </c>
      <c r="N2486" s="7">
        <f>IF(ISNA(VLOOKUP(B2486,'Distribution Data'!$G:$H,2,FALSE)),0,VLOOKUP(B2486,'Distribution Data'!$G:$H,2,FALSE))</f>
        <v>0</v>
      </c>
      <c r="O2486" s="16">
        <f>IF(ISNA(INDEX($C2485:$C$3618,MATCH(TRUE,INDEX($C2485:$C$3618&lt;&gt;$C2485,0),0))), O2485, INDEX($C2485:$C$3618,MATCH(TRUE,INDEX($C2485:$C$3618&lt;&gt;$C2485,0),0)))</f>
        <v>5795147068.2152042</v>
      </c>
      <c r="P2486" s="16">
        <f t="shared" si="537"/>
        <v>5495109137.6753864</v>
      </c>
      <c r="Q2486" s="27">
        <f t="shared" si="543"/>
        <v>248</v>
      </c>
      <c r="R2486" s="7">
        <f t="shared" si="548"/>
        <v>1209830.3650799105</v>
      </c>
      <c r="S2486" s="7">
        <f t="shared" si="540"/>
        <v>562860.73111485981</v>
      </c>
      <c r="T2486" s="5">
        <f>VLOOKUP($B2486,'Benchmark Data'!$A:$B,2,FALSE)</f>
        <v>15.49</v>
      </c>
      <c r="U2486" s="12">
        <f t="shared" si="549"/>
        <v>0</v>
      </c>
      <c r="V2486" s="7">
        <f t="shared" si="550"/>
        <v>4936454365.5056419</v>
      </c>
    </row>
    <row r="2487" spans="1:22" x14ac:dyDescent="0.25">
      <c r="A2487" s="5">
        <f t="shared" si="541"/>
        <v>2010</v>
      </c>
      <c r="B2487" s="6">
        <f t="shared" si="544"/>
        <v>40427</v>
      </c>
      <c r="C2487" s="7">
        <f>MAX(SUMIFS('Filing Data'!$V:$V,'Filing Data'!$D:$D,'Benchmark Value'!$B2487),C2486)</f>
        <v>5495109137.6753864</v>
      </c>
      <c r="D2487" s="7">
        <f>SUMIFS('Filing Data'!$Z:$Z,'Filing Data'!$D:$D,'Benchmark Value'!$B2487)</f>
        <v>0</v>
      </c>
      <c r="E2487" s="16">
        <f t="shared" si="545"/>
        <v>-72700942.449473366</v>
      </c>
      <c r="F2487" s="10">
        <f>SUM(D$11:D2486)</f>
        <v>-305393854.62901664</v>
      </c>
      <c r="G2487" s="10">
        <f t="shared" si="538"/>
        <v>365</v>
      </c>
      <c r="H2487" s="7">
        <f t="shared" si="546"/>
        <v>-199180.6642451325</v>
      </c>
      <c r="I2487" s="16">
        <f>SUMIFS('Filing Data'!$X:$X,'Filing Data'!$D:$D,'Benchmark Value'!$B2487)</f>
        <v>0</v>
      </c>
      <c r="J2487" s="16">
        <f t="shared" si="542"/>
        <v>163442973.94777015</v>
      </c>
      <c r="K2487" s="10">
        <f>SUM(I$11:I2486)</f>
        <v>496030691.23263443</v>
      </c>
      <c r="L2487" s="27">
        <f t="shared" si="539"/>
        <v>365</v>
      </c>
      <c r="M2487" s="7">
        <f t="shared" si="547"/>
        <v>447788.96971991821</v>
      </c>
      <c r="N2487" s="7">
        <f>IF(ISNA(VLOOKUP(B2487,'Distribution Data'!$G:$H,2,FALSE)),0,VLOOKUP(B2487,'Distribution Data'!$G:$H,2,FALSE))</f>
        <v>0</v>
      </c>
      <c r="O2487" s="16">
        <f>IF(ISNA(INDEX($C2486:$C$3618,MATCH(TRUE,INDEX($C2486:$C$3618&lt;&gt;$C2486,0),0))), O2486, INDEX($C2486:$C$3618,MATCH(TRUE,INDEX($C2486:$C$3618&lt;&gt;$C2486,0),0)))</f>
        <v>5795147068.2152042</v>
      </c>
      <c r="P2487" s="16">
        <f t="shared" si="537"/>
        <v>5495109137.6753864</v>
      </c>
      <c r="Q2487" s="27">
        <f t="shared" si="543"/>
        <v>248</v>
      </c>
      <c r="R2487" s="7">
        <f t="shared" si="548"/>
        <v>1209830.3650799105</v>
      </c>
      <c r="S2487" s="7">
        <f t="shared" si="540"/>
        <v>562860.73111485981</v>
      </c>
      <c r="T2487" s="5">
        <f>VLOOKUP($B2487,'Benchmark Data'!$A:$B,2,FALSE)</f>
        <v>15.49</v>
      </c>
      <c r="U2487" s="12">
        <f t="shared" si="549"/>
        <v>0</v>
      </c>
      <c r="V2487" s="7">
        <f t="shared" si="550"/>
        <v>4937017226.2367563</v>
      </c>
    </row>
    <row r="2488" spans="1:22" x14ac:dyDescent="0.25">
      <c r="A2488" s="5">
        <f t="shared" si="541"/>
        <v>2010</v>
      </c>
      <c r="B2488" s="6">
        <f t="shared" si="544"/>
        <v>40428</v>
      </c>
      <c r="C2488" s="7">
        <f>MAX(SUMIFS('Filing Data'!$V:$V,'Filing Data'!$D:$D,'Benchmark Value'!$B2488),C2487)</f>
        <v>5495109137.6753864</v>
      </c>
      <c r="D2488" s="7">
        <f>SUMIFS('Filing Data'!$Z:$Z,'Filing Data'!$D:$D,'Benchmark Value'!$B2488)</f>
        <v>0</v>
      </c>
      <c r="E2488" s="16">
        <f t="shared" si="545"/>
        <v>-72700942.449473366</v>
      </c>
      <c r="F2488" s="10">
        <f>SUM(D$11:D2487)</f>
        <v>-305393854.62901664</v>
      </c>
      <c r="G2488" s="10">
        <f t="shared" si="538"/>
        <v>365</v>
      </c>
      <c r="H2488" s="7">
        <f t="shared" si="546"/>
        <v>-199180.6642451325</v>
      </c>
      <c r="I2488" s="16">
        <f>SUMIFS('Filing Data'!$X:$X,'Filing Data'!$D:$D,'Benchmark Value'!$B2488)</f>
        <v>0</v>
      </c>
      <c r="J2488" s="16">
        <f t="shared" si="542"/>
        <v>163442973.94777015</v>
      </c>
      <c r="K2488" s="10">
        <f>SUM(I$11:I2487)</f>
        <v>496030691.23263443</v>
      </c>
      <c r="L2488" s="27">
        <f t="shared" si="539"/>
        <v>365</v>
      </c>
      <c r="M2488" s="7">
        <f t="shared" si="547"/>
        <v>447788.96971991821</v>
      </c>
      <c r="N2488" s="7">
        <f>IF(ISNA(VLOOKUP(B2488,'Distribution Data'!$G:$H,2,FALSE)),0,VLOOKUP(B2488,'Distribution Data'!$G:$H,2,FALSE))</f>
        <v>0</v>
      </c>
      <c r="O2488" s="16">
        <f>IF(ISNA(INDEX($C2487:$C$3618,MATCH(TRUE,INDEX($C2487:$C$3618&lt;&gt;$C2487,0),0))), O2487, INDEX($C2487:$C$3618,MATCH(TRUE,INDEX($C2487:$C$3618&lt;&gt;$C2487,0),0)))</f>
        <v>5795147068.2152042</v>
      </c>
      <c r="P2488" s="16">
        <f t="shared" si="537"/>
        <v>5495109137.6753864</v>
      </c>
      <c r="Q2488" s="27">
        <f t="shared" si="543"/>
        <v>248</v>
      </c>
      <c r="R2488" s="7">
        <f t="shared" si="548"/>
        <v>1209830.3650799105</v>
      </c>
      <c r="S2488" s="7">
        <f t="shared" si="540"/>
        <v>562860.73111485981</v>
      </c>
      <c r="T2488" s="5">
        <f>VLOOKUP($B2488,'Benchmark Data'!$A:$B,2,FALSE)</f>
        <v>15.23</v>
      </c>
      <c r="U2488" s="12">
        <f t="shared" si="549"/>
        <v>-1.6927487521706839E-2</v>
      </c>
      <c r="V2488" s="7">
        <f t="shared" si="550"/>
        <v>4854712141.2724829</v>
      </c>
    </row>
    <row r="2489" spans="1:22" x14ac:dyDescent="0.25">
      <c r="A2489" s="5">
        <f t="shared" si="541"/>
        <v>2010</v>
      </c>
      <c r="B2489" s="6">
        <f t="shared" si="544"/>
        <v>40429</v>
      </c>
      <c r="C2489" s="7">
        <f>MAX(SUMIFS('Filing Data'!$V:$V,'Filing Data'!$D:$D,'Benchmark Value'!$B2489),C2488)</f>
        <v>5495109137.6753864</v>
      </c>
      <c r="D2489" s="7">
        <f>SUMIFS('Filing Data'!$Z:$Z,'Filing Data'!$D:$D,'Benchmark Value'!$B2489)</f>
        <v>0</v>
      </c>
      <c r="E2489" s="16">
        <f t="shared" si="545"/>
        <v>-72700942.449473366</v>
      </c>
      <c r="F2489" s="10">
        <f>SUM(D$11:D2488)</f>
        <v>-305393854.62901664</v>
      </c>
      <c r="G2489" s="10">
        <f t="shared" si="538"/>
        <v>365</v>
      </c>
      <c r="H2489" s="7">
        <f t="shared" si="546"/>
        <v>-199180.6642451325</v>
      </c>
      <c r="I2489" s="16">
        <f>SUMIFS('Filing Data'!$X:$X,'Filing Data'!$D:$D,'Benchmark Value'!$B2489)</f>
        <v>0</v>
      </c>
      <c r="J2489" s="16">
        <f t="shared" si="542"/>
        <v>163442973.94777015</v>
      </c>
      <c r="K2489" s="10">
        <f>SUM(I$11:I2488)</f>
        <v>496030691.23263443</v>
      </c>
      <c r="L2489" s="27">
        <f t="shared" si="539"/>
        <v>365</v>
      </c>
      <c r="M2489" s="7">
        <f t="shared" si="547"/>
        <v>447788.96971991821</v>
      </c>
      <c r="N2489" s="7">
        <f>IF(ISNA(VLOOKUP(B2489,'Distribution Data'!$G:$H,2,FALSE)),0,VLOOKUP(B2489,'Distribution Data'!$G:$H,2,FALSE))</f>
        <v>0</v>
      </c>
      <c r="O2489" s="16">
        <f>IF(ISNA(INDEX($C2488:$C$3618,MATCH(TRUE,INDEX($C2488:$C$3618&lt;&gt;$C2488,0),0))), O2488, INDEX($C2488:$C$3618,MATCH(TRUE,INDEX($C2488:$C$3618&lt;&gt;$C2488,0),0)))</f>
        <v>5795147068.2152042</v>
      </c>
      <c r="P2489" s="16">
        <f t="shared" si="537"/>
        <v>5495109137.6753864</v>
      </c>
      <c r="Q2489" s="27">
        <f t="shared" si="543"/>
        <v>248</v>
      </c>
      <c r="R2489" s="7">
        <f t="shared" si="548"/>
        <v>1209830.3650799105</v>
      </c>
      <c r="S2489" s="7">
        <f t="shared" si="540"/>
        <v>562860.73111485981</v>
      </c>
      <c r="T2489" s="5">
        <f>VLOOKUP($B2489,'Benchmark Data'!$A:$B,2,FALSE)</f>
        <v>15.27</v>
      </c>
      <c r="U2489" s="12">
        <f t="shared" si="549"/>
        <v>2.6229523234706491E-3</v>
      </c>
      <c r="V2489" s="7">
        <f t="shared" si="550"/>
        <v>4868025395.0207281</v>
      </c>
    </row>
    <row r="2490" spans="1:22" x14ac:dyDescent="0.25">
      <c r="A2490" s="5">
        <f t="shared" si="541"/>
        <v>2010</v>
      </c>
      <c r="B2490" s="6">
        <f t="shared" si="544"/>
        <v>40430</v>
      </c>
      <c r="C2490" s="7">
        <f>MAX(SUMIFS('Filing Data'!$V:$V,'Filing Data'!$D:$D,'Benchmark Value'!$B2490),C2489)</f>
        <v>5495109137.6753864</v>
      </c>
      <c r="D2490" s="7">
        <f>SUMIFS('Filing Data'!$Z:$Z,'Filing Data'!$D:$D,'Benchmark Value'!$B2490)</f>
        <v>0</v>
      </c>
      <c r="E2490" s="16">
        <f t="shared" si="545"/>
        <v>-72700942.449473366</v>
      </c>
      <c r="F2490" s="10">
        <f>SUM(D$11:D2489)</f>
        <v>-305393854.62901664</v>
      </c>
      <c r="G2490" s="10">
        <f t="shared" si="538"/>
        <v>365</v>
      </c>
      <c r="H2490" s="7">
        <f t="shared" si="546"/>
        <v>-199180.6642451325</v>
      </c>
      <c r="I2490" s="16">
        <f>SUMIFS('Filing Data'!$X:$X,'Filing Data'!$D:$D,'Benchmark Value'!$B2490)</f>
        <v>0</v>
      </c>
      <c r="J2490" s="16">
        <f t="shared" si="542"/>
        <v>163442973.94777015</v>
      </c>
      <c r="K2490" s="10">
        <f>SUM(I$11:I2489)</f>
        <v>496030691.23263443</v>
      </c>
      <c r="L2490" s="27">
        <f t="shared" si="539"/>
        <v>365</v>
      </c>
      <c r="M2490" s="7">
        <f t="shared" si="547"/>
        <v>447788.96971991821</v>
      </c>
      <c r="N2490" s="7">
        <f>IF(ISNA(VLOOKUP(B2490,'Distribution Data'!$G:$H,2,FALSE)),0,VLOOKUP(B2490,'Distribution Data'!$G:$H,2,FALSE))</f>
        <v>0</v>
      </c>
      <c r="O2490" s="16">
        <f>IF(ISNA(INDEX($C2489:$C$3618,MATCH(TRUE,INDEX($C2489:$C$3618&lt;&gt;$C2489,0),0))), O2489, INDEX($C2489:$C$3618,MATCH(TRUE,INDEX($C2489:$C$3618&lt;&gt;$C2489,0),0)))</f>
        <v>5795147068.2152042</v>
      </c>
      <c r="P2490" s="16">
        <f t="shared" si="537"/>
        <v>5495109137.6753864</v>
      </c>
      <c r="Q2490" s="27">
        <f t="shared" si="543"/>
        <v>248</v>
      </c>
      <c r="R2490" s="7">
        <f t="shared" si="548"/>
        <v>1209830.3650799105</v>
      </c>
      <c r="S2490" s="7">
        <f t="shared" si="540"/>
        <v>562860.73111485981</v>
      </c>
      <c r="T2490" s="5">
        <f>VLOOKUP($B2490,'Benchmark Data'!$A:$B,2,FALSE)</f>
        <v>15.11</v>
      </c>
      <c r="U2490" s="12">
        <f t="shared" si="549"/>
        <v>-1.0533342945892848E-2</v>
      </c>
      <c r="V2490" s="7">
        <f t="shared" si="550"/>
        <v>4817580785.9939308</v>
      </c>
    </row>
    <row r="2491" spans="1:22" x14ac:dyDescent="0.25">
      <c r="A2491" s="5">
        <f t="shared" si="541"/>
        <v>2010</v>
      </c>
      <c r="B2491" s="6">
        <f t="shared" si="544"/>
        <v>40431</v>
      </c>
      <c r="C2491" s="7">
        <f>MAX(SUMIFS('Filing Data'!$V:$V,'Filing Data'!$D:$D,'Benchmark Value'!$B2491),C2490)</f>
        <v>5495109137.6753864</v>
      </c>
      <c r="D2491" s="7">
        <f>SUMIFS('Filing Data'!$Z:$Z,'Filing Data'!$D:$D,'Benchmark Value'!$B2491)</f>
        <v>0</v>
      </c>
      <c r="E2491" s="16">
        <f t="shared" si="545"/>
        <v>-72700942.449473366</v>
      </c>
      <c r="F2491" s="10">
        <f>SUM(D$11:D2490)</f>
        <v>-305393854.62901664</v>
      </c>
      <c r="G2491" s="10">
        <f t="shared" si="538"/>
        <v>365</v>
      </c>
      <c r="H2491" s="7">
        <f t="shared" si="546"/>
        <v>-199180.6642451325</v>
      </c>
      <c r="I2491" s="16">
        <f>SUMIFS('Filing Data'!$X:$X,'Filing Data'!$D:$D,'Benchmark Value'!$B2491)</f>
        <v>0</v>
      </c>
      <c r="J2491" s="16">
        <f t="shared" si="542"/>
        <v>163442973.94777015</v>
      </c>
      <c r="K2491" s="10">
        <f>SUM(I$11:I2490)</f>
        <v>496030691.23263443</v>
      </c>
      <c r="L2491" s="27">
        <f t="shared" si="539"/>
        <v>365</v>
      </c>
      <c r="M2491" s="7">
        <f t="shared" si="547"/>
        <v>447788.96971991821</v>
      </c>
      <c r="N2491" s="7">
        <f>IF(ISNA(VLOOKUP(B2491,'Distribution Data'!$G:$H,2,FALSE)),0,VLOOKUP(B2491,'Distribution Data'!$G:$H,2,FALSE))</f>
        <v>0</v>
      </c>
      <c r="O2491" s="16">
        <f>IF(ISNA(INDEX($C2490:$C$3618,MATCH(TRUE,INDEX($C2490:$C$3618&lt;&gt;$C2490,0),0))), O2490, INDEX($C2490:$C$3618,MATCH(TRUE,INDEX($C2490:$C$3618&lt;&gt;$C2490,0),0)))</f>
        <v>5795147068.2152042</v>
      </c>
      <c r="P2491" s="16">
        <f t="shared" si="537"/>
        <v>5495109137.6753864</v>
      </c>
      <c r="Q2491" s="27">
        <f t="shared" si="543"/>
        <v>248</v>
      </c>
      <c r="R2491" s="7">
        <f t="shared" si="548"/>
        <v>1209830.3650799105</v>
      </c>
      <c r="S2491" s="7">
        <f t="shared" si="540"/>
        <v>562860.73111485981</v>
      </c>
      <c r="T2491" s="5">
        <f>VLOOKUP($B2491,'Benchmark Data'!$A:$B,2,FALSE)</f>
        <v>15.2</v>
      </c>
      <c r="U2491" s="12">
        <f t="shared" si="549"/>
        <v>5.9386515675825466E-3</v>
      </c>
      <c r="V2491" s="7">
        <f t="shared" si="550"/>
        <v>4846838701.0426798</v>
      </c>
    </row>
    <row r="2492" spans="1:22" x14ac:dyDescent="0.25">
      <c r="A2492" s="5">
        <f t="shared" si="541"/>
        <v>2010</v>
      </c>
      <c r="B2492" s="6">
        <f t="shared" si="544"/>
        <v>40432</v>
      </c>
      <c r="C2492" s="7">
        <f>MAX(SUMIFS('Filing Data'!$V:$V,'Filing Data'!$D:$D,'Benchmark Value'!$B2492),C2491)</f>
        <v>5495109137.6753864</v>
      </c>
      <c r="D2492" s="7">
        <f>SUMIFS('Filing Data'!$Z:$Z,'Filing Data'!$D:$D,'Benchmark Value'!$B2492)</f>
        <v>0</v>
      </c>
      <c r="E2492" s="16">
        <f t="shared" si="545"/>
        <v>-72700942.449473366</v>
      </c>
      <c r="F2492" s="10">
        <f>SUM(D$11:D2491)</f>
        <v>-305393854.62901664</v>
      </c>
      <c r="G2492" s="10">
        <f t="shared" si="538"/>
        <v>365</v>
      </c>
      <c r="H2492" s="7">
        <f t="shared" si="546"/>
        <v>-199180.6642451325</v>
      </c>
      <c r="I2492" s="16">
        <f>SUMIFS('Filing Data'!$X:$X,'Filing Data'!$D:$D,'Benchmark Value'!$B2492)</f>
        <v>0</v>
      </c>
      <c r="J2492" s="16">
        <f t="shared" si="542"/>
        <v>163442973.94777015</v>
      </c>
      <c r="K2492" s="10">
        <f>SUM(I$11:I2491)</f>
        <v>496030691.23263443</v>
      </c>
      <c r="L2492" s="27">
        <f t="shared" si="539"/>
        <v>365</v>
      </c>
      <c r="M2492" s="7">
        <f t="shared" si="547"/>
        <v>447788.96971991821</v>
      </c>
      <c r="N2492" s="7">
        <f>IF(ISNA(VLOOKUP(B2492,'Distribution Data'!$G:$H,2,FALSE)),0,VLOOKUP(B2492,'Distribution Data'!$G:$H,2,FALSE))</f>
        <v>0</v>
      </c>
      <c r="O2492" s="16">
        <f>IF(ISNA(INDEX($C2491:$C$3618,MATCH(TRUE,INDEX($C2491:$C$3618&lt;&gt;$C2491,0),0))), O2491, INDEX($C2491:$C$3618,MATCH(TRUE,INDEX($C2491:$C$3618&lt;&gt;$C2491,0),0)))</f>
        <v>5795147068.2152042</v>
      </c>
      <c r="P2492" s="16">
        <f t="shared" si="537"/>
        <v>5495109137.6753864</v>
      </c>
      <c r="Q2492" s="27">
        <f t="shared" si="543"/>
        <v>248</v>
      </c>
      <c r="R2492" s="7">
        <f t="shared" si="548"/>
        <v>1209830.3650799105</v>
      </c>
      <c r="S2492" s="7">
        <f t="shared" si="540"/>
        <v>562860.73111485981</v>
      </c>
      <c r="T2492" s="5">
        <f>VLOOKUP($B2492,'Benchmark Data'!$A:$B,2,FALSE)</f>
        <v>15.2</v>
      </c>
      <c r="U2492" s="12">
        <f t="shared" si="549"/>
        <v>0</v>
      </c>
      <c r="V2492" s="7">
        <f t="shared" si="550"/>
        <v>4847401561.7737942</v>
      </c>
    </row>
    <row r="2493" spans="1:22" x14ac:dyDescent="0.25">
      <c r="A2493" s="5">
        <f t="shared" si="541"/>
        <v>2010</v>
      </c>
      <c r="B2493" s="6">
        <f t="shared" si="544"/>
        <v>40433</v>
      </c>
      <c r="C2493" s="7">
        <f>MAX(SUMIFS('Filing Data'!$V:$V,'Filing Data'!$D:$D,'Benchmark Value'!$B2493),C2492)</f>
        <v>5495109137.6753864</v>
      </c>
      <c r="D2493" s="7">
        <f>SUMIFS('Filing Data'!$Z:$Z,'Filing Data'!$D:$D,'Benchmark Value'!$B2493)</f>
        <v>0</v>
      </c>
      <c r="E2493" s="16">
        <f t="shared" si="545"/>
        <v>-72700942.449473366</v>
      </c>
      <c r="F2493" s="10">
        <f>SUM(D$11:D2492)</f>
        <v>-305393854.62901664</v>
      </c>
      <c r="G2493" s="10">
        <f t="shared" si="538"/>
        <v>365</v>
      </c>
      <c r="H2493" s="7">
        <f t="shared" si="546"/>
        <v>-199180.6642451325</v>
      </c>
      <c r="I2493" s="16">
        <f>SUMIFS('Filing Data'!$X:$X,'Filing Data'!$D:$D,'Benchmark Value'!$B2493)</f>
        <v>0</v>
      </c>
      <c r="J2493" s="16">
        <f t="shared" si="542"/>
        <v>163442973.94777015</v>
      </c>
      <c r="K2493" s="10">
        <f>SUM(I$11:I2492)</f>
        <v>496030691.23263443</v>
      </c>
      <c r="L2493" s="27">
        <f t="shared" si="539"/>
        <v>365</v>
      </c>
      <c r="M2493" s="7">
        <f t="shared" si="547"/>
        <v>447788.96971991821</v>
      </c>
      <c r="N2493" s="7">
        <f>IF(ISNA(VLOOKUP(B2493,'Distribution Data'!$G:$H,2,FALSE)),0,VLOOKUP(B2493,'Distribution Data'!$G:$H,2,FALSE))</f>
        <v>0</v>
      </c>
      <c r="O2493" s="16">
        <f>IF(ISNA(INDEX($C2492:$C$3618,MATCH(TRUE,INDEX($C2492:$C$3618&lt;&gt;$C2492,0),0))), O2492, INDEX($C2492:$C$3618,MATCH(TRUE,INDEX($C2492:$C$3618&lt;&gt;$C2492,0),0)))</f>
        <v>5795147068.2152042</v>
      </c>
      <c r="P2493" s="16">
        <f t="shared" ref="P2493:P2556" si="551">C2492</f>
        <v>5495109137.6753864</v>
      </c>
      <c r="Q2493" s="27">
        <f t="shared" si="543"/>
        <v>248</v>
      </c>
      <c r="R2493" s="7">
        <f t="shared" si="548"/>
        <v>1209830.3650799105</v>
      </c>
      <c r="S2493" s="7">
        <f t="shared" si="540"/>
        <v>562860.73111485981</v>
      </c>
      <c r="T2493" s="5">
        <f>VLOOKUP($B2493,'Benchmark Data'!$A:$B,2,FALSE)</f>
        <v>15.2</v>
      </c>
      <c r="U2493" s="12">
        <f t="shared" si="549"/>
        <v>0</v>
      </c>
      <c r="V2493" s="7">
        <f t="shared" si="550"/>
        <v>4847964422.5049086</v>
      </c>
    </row>
    <row r="2494" spans="1:22" x14ac:dyDescent="0.25">
      <c r="A2494" s="5">
        <f t="shared" si="541"/>
        <v>2010</v>
      </c>
      <c r="B2494" s="6">
        <f t="shared" si="544"/>
        <v>40434</v>
      </c>
      <c r="C2494" s="7">
        <f>MAX(SUMIFS('Filing Data'!$V:$V,'Filing Data'!$D:$D,'Benchmark Value'!$B2494),C2493)</f>
        <v>5495109137.6753864</v>
      </c>
      <c r="D2494" s="7">
        <f>SUMIFS('Filing Data'!$Z:$Z,'Filing Data'!$D:$D,'Benchmark Value'!$B2494)</f>
        <v>0</v>
      </c>
      <c r="E2494" s="16">
        <f t="shared" si="545"/>
        <v>-72700942.449473366</v>
      </c>
      <c r="F2494" s="10">
        <f>SUM(D$11:D2493)</f>
        <v>-305393854.62901664</v>
      </c>
      <c r="G2494" s="10">
        <f t="shared" si="538"/>
        <v>365</v>
      </c>
      <c r="H2494" s="7">
        <f t="shared" si="546"/>
        <v>-199180.6642451325</v>
      </c>
      <c r="I2494" s="16">
        <f>SUMIFS('Filing Data'!$X:$X,'Filing Data'!$D:$D,'Benchmark Value'!$B2494)</f>
        <v>0</v>
      </c>
      <c r="J2494" s="16">
        <f t="shared" si="542"/>
        <v>163442973.94777015</v>
      </c>
      <c r="K2494" s="10">
        <f>SUM(I$11:I2493)</f>
        <v>496030691.23263443</v>
      </c>
      <c r="L2494" s="27">
        <f t="shared" si="539"/>
        <v>365</v>
      </c>
      <c r="M2494" s="7">
        <f t="shared" si="547"/>
        <v>447788.96971991821</v>
      </c>
      <c r="N2494" s="7">
        <f>IF(ISNA(VLOOKUP(B2494,'Distribution Data'!$G:$H,2,FALSE)),0,VLOOKUP(B2494,'Distribution Data'!$G:$H,2,FALSE))</f>
        <v>0</v>
      </c>
      <c r="O2494" s="16">
        <f>IF(ISNA(INDEX($C2493:$C$3618,MATCH(TRUE,INDEX($C2493:$C$3618&lt;&gt;$C2493,0),0))), O2493, INDEX($C2493:$C$3618,MATCH(TRUE,INDEX($C2493:$C$3618&lt;&gt;$C2493,0),0)))</f>
        <v>5795147068.2152042</v>
      </c>
      <c r="P2494" s="16">
        <f t="shared" si="551"/>
        <v>5495109137.6753864</v>
      </c>
      <c r="Q2494" s="27">
        <f t="shared" si="543"/>
        <v>248</v>
      </c>
      <c r="R2494" s="7">
        <f t="shared" si="548"/>
        <v>1209830.3650799105</v>
      </c>
      <c r="S2494" s="7">
        <f t="shared" si="540"/>
        <v>562860.73111485981</v>
      </c>
      <c r="T2494" s="5">
        <f>VLOOKUP($B2494,'Benchmark Data'!$A:$B,2,FALSE)</f>
        <v>15.43</v>
      </c>
      <c r="U2494" s="12">
        <f t="shared" si="549"/>
        <v>1.5018238522838841E-2</v>
      </c>
      <c r="V2494" s="7">
        <f t="shared" si="550"/>
        <v>4921884639.6291895</v>
      </c>
    </row>
    <row r="2495" spans="1:22" x14ac:dyDescent="0.25">
      <c r="A2495" s="5">
        <f t="shared" si="541"/>
        <v>2010</v>
      </c>
      <c r="B2495" s="6">
        <f t="shared" si="544"/>
        <v>40435</v>
      </c>
      <c r="C2495" s="7">
        <f>MAX(SUMIFS('Filing Data'!$V:$V,'Filing Data'!$D:$D,'Benchmark Value'!$B2495),C2494)</f>
        <v>5495109137.6753864</v>
      </c>
      <c r="D2495" s="7">
        <f>SUMIFS('Filing Data'!$Z:$Z,'Filing Data'!$D:$D,'Benchmark Value'!$B2495)</f>
        <v>0</v>
      </c>
      <c r="E2495" s="16">
        <f t="shared" si="545"/>
        <v>-72700942.449473366</v>
      </c>
      <c r="F2495" s="10">
        <f>SUM(D$11:D2494)</f>
        <v>-305393854.62901664</v>
      </c>
      <c r="G2495" s="10">
        <f t="shared" si="538"/>
        <v>365</v>
      </c>
      <c r="H2495" s="7">
        <f t="shared" si="546"/>
        <v>-199180.6642451325</v>
      </c>
      <c r="I2495" s="16">
        <f>SUMIFS('Filing Data'!$X:$X,'Filing Data'!$D:$D,'Benchmark Value'!$B2495)</f>
        <v>0</v>
      </c>
      <c r="J2495" s="16">
        <f t="shared" si="542"/>
        <v>163442973.94777015</v>
      </c>
      <c r="K2495" s="10">
        <f>SUM(I$11:I2494)</f>
        <v>496030691.23263443</v>
      </c>
      <c r="L2495" s="27">
        <f t="shared" si="539"/>
        <v>365</v>
      </c>
      <c r="M2495" s="7">
        <f t="shared" si="547"/>
        <v>447788.96971991821</v>
      </c>
      <c r="N2495" s="7">
        <f>IF(ISNA(VLOOKUP(B2495,'Distribution Data'!$G:$H,2,FALSE)),0,VLOOKUP(B2495,'Distribution Data'!$G:$H,2,FALSE))</f>
        <v>0</v>
      </c>
      <c r="O2495" s="16">
        <f>IF(ISNA(INDEX($C2494:$C$3618,MATCH(TRUE,INDEX($C2494:$C$3618&lt;&gt;$C2494,0),0))), O2494, INDEX($C2494:$C$3618,MATCH(TRUE,INDEX($C2494:$C$3618&lt;&gt;$C2494,0),0)))</f>
        <v>5795147068.2152042</v>
      </c>
      <c r="P2495" s="16">
        <f t="shared" si="551"/>
        <v>5495109137.6753864</v>
      </c>
      <c r="Q2495" s="27">
        <f t="shared" si="543"/>
        <v>248</v>
      </c>
      <c r="R2495" s="7">
        <f t="shared" si="548"/>
        <v>1209830.3650799105</v>
      </c>
      <c r="S2495" s="7">
        <f t="shared" si="540"/>
        <v>562860.73111485981</v>
      </c>
      <c r="T2495" s="5">
        <f>VLOOKUP($B2495,'Benchmark Data'!$A:$B,2,FALSE)</f>
        <v>15.4</v>
      </c>
      <c r="U2495" s="12">
        <f t="shared" si="549"/>
        <v>-1.9461569554859769E-3</v>
      </c>
      <c r="V2495" s="7">
        <f t="shared" si="550"/>
        <v>4912878055.1763201</v>
      </c>
    </row>
    <row r="2496" spans="1:22" x14ac:dyDescent="0.25">
      <c r="A2496" s="5">
        <f t="shared" si="541"/>
        <v>2010</v>
      </c>
      <c r="B2496" s="6">
        <f t="shared" si="544"/>
        <v>40436</v>
      </c>
      <c r="C2496" s="7">
        <f>MAX(SUMIFS('Filing Data'!$V:$V,'Filing Data'!$D:$D,'Benchmark Value'!$B2496),C2495)</f>
        <v>5495109137.6753864</v>
      </c>
      <c r="D2496" s="7">
        <f>SUMIFS('Filing Data'!$Z:$Z,'Filing Data'!$D:$D,'Benchmark Value'!$B2496)</f>
        <v>0</v>
      </c>
      <c r="E2496" s="16">
        <f t="shared" si="545"/>
        <v>-72700942.449473366</v>
      </c>
      <c r="F2496" s="10">
        <f>SUM(D$11:D2495)</f>
        <v>-305393854.62901664</v>
      </c>
      <c r="G2496" s="10">
        <f t="shared" si="538"/>
        <v>365</v>
      </c>
      <c r="H2496" s="7">
        <f t="shared" si="546"/>
        <v>-199180.6642451325</v>
      </c>
      <c r="I2496" s="16">
        <f>SUMIFS('Filing Data'!$X:$X,'Filing Data'!$D:$D,'Benchmark Value'!$B2496)</f>
        <v>0</v>
      </c>
      <c r="J2496" s="16">
        <f t="shared" si="542"/>
        <v>163442973.94777015</v>
      </c>
      <c r="K2496" s="10">
        <f>SUM(I$11:I2495)</f>
        <v>496030691.23263443</v>
      </c>
      <c r="L2496" s="27">
        <f t="shared" si="539"/>
        <v>365</v>
      </c>
      <c r="M2496" s="7">
        <f t="shared" si="547"/>
        <v>447788.96971991821</v>
      </c>
      <c r="N2496" s="7">
        <f>IF(ISNA(VLOOKUP(B2496,'Distribution Data'!$G:$H,2,FALSE)),0,VLOOKUP(B2496,'Distribution Data'!$G:$H,2,FALSE))</f>
        <v>0</v>
      </c>
      <c r="O2496" s="16">
        <f>IF(ISNA(INDEX($C2495:$C$3618,MATCH(TRUE,INDEX($C2495:$C$3618&lt;&gt;$C2495,0),0))), O2495, INDEX($C2495:$C$3618,MATCH(TRUE,INDEX($C2495:$C$3618&lt;&gt;$C2495,0),0)))</f>
        <v>5795147068.2152042</v>
      </c>
      <c r="P2496" s="16">
        <f t="shared" si="551"/>
        <v>5495109137.6753864</v>
      </c>
      <c r="Q2496" s="27">
        <f t="shared" si="543"/>
        <v>248</v>
      </c>
      <c r="R2496" s="7">
        <f t="shared" si="548"/>
        <v>1209830.3650799105</v>
      </c>
      <c r="S2496" s="7">
        <f t="shared" si="540"/>
        <v>562860.73111485981</v>
      </c>
      <c r="T2496" s="5">
        <f>VLOOKUP($B2496,'Benchmark Data'!$A:$B,2,FALSE)</f>
        <v>15.53</v>
      </c>
      <c r="U2496" s="12">
        <f t="shared" si="549"/>
        <v>8.4061277410122578E-3</v>
      </c>
      <c r="V2496" s="7">
        <f t="shared" si="550"/>
        <v>4954913263.1264553</v>
      </c>
    </row>
    <row r="2497" spans="1:22" x14ac:dyDescent="0.25">
      <c r="A2497" s="5">
        <f t="shared" si="541"/>
        <v>2010</v>
      </c>
      <c r="B2497" s="6">
        <f t="shared" si="544"/>
        <v>40437</v>
      </c>
      <c r="C2497" s="7">
        <f>MAX(SUMIFS('Filing Data'!$V:$V,'Filing Data'!$D:$D,'Benchmark Value'!$B2497),C2496)</f>
        <v>5495109137.6753864</v>
      </c>
      <c r="D2497" s="7">
        <f>SUMIFS('Filing Data'!$Z:$Z,'Filing Data'!$D:$D,'Benchmark Value'!$B2497)</f>
        <v>0</v>
      </c>
      <c r="E2497" s="16">
        <f t="shared" si="545"/>
        <v>-72700942.449473366</v>
      </c>
      <c r="F2497" s="10">
        <f>SUM(D$11:D2496)</f>
        <v>-305393854.62901664</v>
      </c>
      <c r="G2497" s="10">
        <f t="shared" si="538"/>
        <v>365</v>
      </c>
      <c r="H2497" s="7">
        <f t="shared" si="546"/>
        <v>-199180.6642451325</v>
      </c>
      <c r="I2497" s="16">
        <f>SUMIFS('Filing Data'!$X:$X,'Filing Data'!$D:$D,'Benchmark Value'!$B2497)</f>
        <v>0</v>
      </c>
      <c r="J2497" s="16">
        <f t="shared" si="542"/>
        <v>163442973.94777015</v>
      </c>
      <c r="K2497" s="10">
        <f>SUM(I$11:I2496)</f>
        <v>496030691.23263443</v>
      </c>
      <c r="L2497" s="27">
        <f t="shared" si="539"/>
        <v>365</v>
      </c>
      <c r="M2497" s="7">
        <f t="shared" si="547"/>
        <v>447788.96971991821</v>
      </c>
      <c r="N2497" s="7">
        <f>IF(ISNA(VLOOKUP(B2497,'Distribution Data'!$G:$H,2,FALSE)),0,VLOOKUP(B2497,'Distribution Data'!$G:$H,2,FALSE))</f>
        <v>0</v>
      </c>
      <c r="O2497" s="16">
        <f>IF(ISNA(INDEX($C2496:$C$3618,MATCH(TRUE,INDEX($C2496:$C$3618&lt;&gt;$C2496,0),0))), O2496, INDEX($C2496:$C$3618,MATCH(TRUE,INDEX($C2496:$C$3618&lt;&gt;$C2496,0),0)))</f>
        <v>5795147068.2152042</v>
      </c>
      <c r="P2497" s="16">
        <f t="shared" si="551"/>
        <v>5495109137.6753864</v>
      </c>
      <c r="Q2497" s="27">
        <f t="shared" si="543"/>
        <v>248</v>
      </c>
      <c r="R2497" s="7">
        <f t="shared" si="548"/>
        <v>1209830.3650799105</v>
      </c>
      <c r="S2497" s="7">
        <f t="shared" si="540"/>
        <v>562860.73111485981</v>
      </c>
      <c r="T2497" s="5">
        <f>VLOOKUP($B2497,'Benchmark Data'!$A:$B,2,FALSE)</f>
        <v>15.42</v>
      </c>
      <c r="U2497" s="12">
        <f t="shared" si="549"/>
        <v>-7.108269025412282E-3</v>
      </c>
      <c r="V2497" s="7">
        <f t="shared" si="550"/>
        <v>4920380150.9700031</v>
      </c>
    </row>
    <row r="2498" spans="1:22" x14ac:dyDescent="0.25">
      <c r="A2498" s="5">
        <f t="shared" si="541"/>
        <v>2010</v>
      </c>
      <c r="B2498" s="6">
        <f t="shared" si="544"/>
        <v>40438</v>
      </c>
      <c r="C2498" s="7">
        <f>MAX(SUMIFS('Filing Data'!$V:$V,'Filing Data'!$D:$D,'Benchmark Value'!$B2498),C2497)</f>
        <v>5495109137.6753864</v>
      </c>
      <c r="D2498" s="7">
        <f>SUMIFS('Filing Data'!$Z:$Z,'Filing Data'!$D:$D,'Benchmark Value'!$B2498)</f>
        <v>0</v>
      </c>
      <c r="E2498" s="16">
        <f t="shared" si="545"/>
        <v>-72700942.449473366</v>
      </c>
      <c r="F2498" s="10">
        <f>SUM(D$11:D2497)</f>
        <v>-305393854.62901664</v>
      </c>
      <c r="G2498" s="10">
        <f t="shared" si="538"/>
        <v>365</v>
      </c>
      <c r="H2498" s="7">
        <f t="shared" si="546"/>
        <v>-199180.6642451325</v>
      </c>
      <c r="I2498" s="16">
        <f>SUMIFS('Filing Data'!$X:$X,'Filing Data'!$D:$D,'Benchmark Value'!$B2498)</f>
        <v>0</v>
      </c>
      <c r="J2498" s="16">
        <f t="shared" si="542"/>
        <v>163442973.94777015</v>
      </c>
      <c r="K2498" s="10">
        <f>SUM(I$11:I2497)</f>
        <v>496030691.23263443</v>
      </c>
      <c r="L2498" s="27">
        <f t="shared" si="539"/>
        <v>365</v>
      </c>
      <c r="M2498" s="7">
        <f t="shared" si="547"/>
        <v>447788.96971991821</v>
      </c>
      <c r="N2498" s="7">
        <f>IF(ISNA(VLOOKUP(B2498,'Distribution Data'!$G:$H,2,FALSE)),0,VLOOKUP(B2498,'Distribution Data'!$G:$H,2,FALSE))</f>
        <v>0</v>
      </c>
      <c r="O2498" s="16">
        <f>IF(ISNA(INDEX($C2497:$C$3618,MATCH(TRUE,INDEX($C2497:$C$3618&lt;&gt;$C2497,0),0))), O2497, INDEX($C2497:$C$3618,MATCH(TRUE,INDEX($C2497:$C$3618&lt;&gt;$C2497,0),0)))</f>
        <v>5795147068.2152042</v>
      </c>
      <c r="P2498" s="16">
        <f t="shared" si="551"/>
        <v>5495109137.6753864</v>
      </c>
      <c r="Q2498" s="27">
        <f t="shared" si="543"/>
        <v>248</v>
      </c>
      <c r="R2498" s="7">
        <f t="shared" si="548"/>
        <v>1209830.3650799105</v>
      </c>
      <c r="S2498" s="7">
        <f t="shared" si="540"/>
        <v>562860.73111485981</v>
      </c>
      <c r="T2498" s="5">
        <f>VLOOKUP($B2498,'Benchmark Data'!$A:$B,2,FALSE)</f>
        <v>15.48</v>
      </c>
      <c r="U2498" s="12">
        <f t="shared" si="549"/>
        <v>3.8835000263976122E-3</v>
      </c>
      <c r="V2498" s="7">
        <f t="shared" si="550"/>
        <v>4940088459.759366</v>
      </c>
    </row>
    <row r="2499" spans="1:22" x14ac:dyDescent="0.25">
      <c r="A2499" s="5">
        <f t="shared" si="541"/>
        <v>2010</v>
      </c>
      <c r="B2499" s="6">
        <f t="shared" si="544"/>
        <v>40439</v>
      </c>
      <c r="C2499" s="7">
        <f>MAX(SUMIFS('Filing Data'!$V:$V,'Filing Data'!$D:$D,'Benchmark Value'!$B2499),C2498)</f>
        <v>5495109137.6753864</v>
      </c>
      <c r="D2499" s="7">
        <f>SUMIFS('Filing Data'!$Z:$Z,'Filing Data'!$D:$D,'Benchmark Value'!$B2499)</f>
        <v>0</v>
      </c>
      <c r="E2499" s="16">
        <f t="shared" si="545"/>
        <v>-72700942.449473366</v>
      </c>
      <c r="F2499" s="10">
        <f>SUM(D$11:D2498)</f>
        <v>-305393854.62901664</v>
      </c>
      <c r="G2499" s="10">
        <f t="shared" si="538"/>
        <v>365</v>
      </c>
      <c r="H2499" s="7">
        <f t="shared" si="546"/>
        <v>-199180.6642451325</v>
      </c>
      <c r="I2499" s="16">
        <f>SUMIFS('Filing Data'!$X:$X,'Filing Data'!$D:$D,'Benchmark Value'!$B2499)</f>
        <v>0</v>
      </c>
      <c r="J2499" s="16">
        <f t="shared" si="542"/>
        <v>163442973.94777015</v>
      </c>
      <c r="K2499" s="10">
        <f>SUM(I$11:I2498)</f>
        <v>496030691.23263443</v>
      </c>
      <c r="L2499" s="27">
        <f t="shared" si="539"/>
        <v>365</v>
      </c>
      <c r="M2499" s="7">
        <f t="shared" si="547"/>
        <v>447788.96971991821</v>
      </c>
      <c r="N2499" s="7">
        <f>IF(ISNA(VLOOKUP(B2499,'Distribution Data'!$G:$H,2,FALSE)),0,VLOOKUP(B2499,'Distribution Data'!$G:$H,2,FALSE))</f>
        <v>0</v>
      </c>
      <c r="O2499" s="16">
        <f>IF(ISNA(INDEX($C2498:$C$3618,MATCH(TRUE,INDEX($C2498:$C$3618&lt;&gt;$C2498,0),0))), O2498, INDEX($C2498:$C$3618,MATCH(TRUE,INDEX($C2498:$C$3618&lt;&gt;$C2498,0),0)))</f>
        <v>5795147068.2152042</v>
      </c>
      <c r="P2499" s="16">
        <f t="shared" si="551"/>
        <v>5495109137.6753864</v>
      </c>
      <c r="Q2499" s="27">
        <f t="shared" si="543"/>
        <v>248</v>
      </c>
      <c r="R2499" s="7">
        <f t="shared" si="548"/>
        <v>1209830.3650799105</v>
      </c>
      <c r="S2499" s="7">
        <f t="shared" si="540"/>
        <v>562860.73111485981</v>
      </c>
      <c r="T2499" s="5">
        <f>VLOOKUP($B2499,'Benchmark Data'!$A:$B,2,FALSE)</f>
        <v>15.48</v>
      </c>
      <c r="U2499" s="12">
        <f t="shared" si="549"/>
        <v>0</v>
      </c>
      <c r="V2499" s="7">
        <f t="shared" si="550"/>
        <v>4940651320.4904804</v>
      </c>
    </row>
    <row r="2500" spans="1:22" x14ac:dyDescent="0.25">
      <c r="A2500" s="5">
        <f t="shared" si="541"/>
        <v>2010</v>
      </c>
      <c r="B2500" s="6">
        <f t="shared" si="544"/>
        <v>40440</v>
      </c>
      <c r="C2500" s="7">
        <f>MAX(SUMIFS('Filing Data'!$V:$V,'Filing Data'!$D:$D,'Benchmark Value'!$B2500),C2499)</f>
        <v>5495109137.6753864</v>
      </c>
      <c r="D2500" s="7">
        <f>SUMIFS('Filing Data'!$Z:$Z,'Filing Data'!$D:$D,'Benchmark Value'!$B2500)</f>
        <v>0</v>
      </c>
      <c r="E2500" s="16">
        <f t="shared" si="545"/>
        <v>-72700942.449473366</v>
      </c>
      <c r="F2500" s="10">
        <f>SUM(D$11:D2499)</f>
        <v>-305393854.62901664</v>
      </c>
      <c r="G2500" s="10">
        <f t="shared" si="538"/>
        <v>365</v>
      </c>
      <c r="H2500" s="7">
        <f t="shared" si="546"/>
        <v>-199180.6642451325</v>
      </c>
      <c r="I2500" s="16">
        <f>SUMIFS('Filing Data'!$X:$X,'Filing Data'!$D:$D,'Benchmark Value'!$B2500)</f>
        <v>0</v>
      </c>
      <c r="J2500" s="16">
        <f t="shared" si="542"/>
        <v>163442973.94777015</v>
      </c>
      <c r="K2500" s="10">
        <f>SUM(I$11:I2499)</f>
        <v>496030691.23263443</v>
      </c>
      <c r="L2500" s="27">
        <f t="shared" si="539"/>
        <v>365</v>
      </c>
      <c r="M2500" s="7">
        <f t="shared" si="547"/>
        <v>447788.96971991821</v>
      </c>
      <c r="N2500" s="7">
        <f>IF(ISNA(VLOOKUP(B2500,'Distribution Data'!$G:$H,2,FALSE)),0,VLOOKUP(B2500,'Distribution Data'!$G:$H,2,FALSE))</f>
        <v>0</v>
      </c>
      <c r="O2500" s="16">
        <f>IF(ISNA(INDEX($C2499:$C$3618,MATCH(TRUE,INDEX($C2499:$C$3618&lt;&gt;$C2499,0),0))), O2499, INDEX($C2499:$C$3618,MATCH(TRUE,INDEX($C2499:$C$3618&lt;&gt;$C2499,0),0)))</f>
        <v>5795147068.2152042</v>
      </c>
      <c r="P2500" s="16">
        <f t="shared" si="551"/>
        <v>5495109137.6753864</v>
      </c>
      <c r="Q2500" s="27">
        <f t="shared" si="543"/>
        <v>248</v>
      </c>
      <c r="R2500" s="7">
        <f t="shared" si="548"/>
        <v>1209830.3650799105</v>
      </c>
      <c r="S2500" s="7">
        <f t="shared" si="540"/>
        <v>562860.73111485981</v>
      </c>
      <c r="T2500" s="5">
        <f>VLOOKUP($B2500,'Benchmark Data'!$A:$B,2,FALSE)</f>
        <v>15.48</v>
      </c>
      <c r="U2500" s="12">
        <f t="shared" si="549"/>
        <v>0</v>
      </c>
      <c r="V2500" s="7">
        <f t="shared" si="550"/>
        <v>4941214181.2215948</v>
      </c>
    </row>
    <row r="2501" spans="1:22" x14ac:dyDescent="0.25">
      <c r="A2501" s="5">
        <f t="shared" si="541"/>
        <v>2010</v>
      </c>
      <c r="B2501" s="6">
        <f t="shared" si="544"/>
        <v>40441</v>
      </c>
      <c r="C2501" s="7">
        <f>MAX(SUMIFS('Filing Data'!$V:$V,'Filing Data'!$D:$D,'Benchmark Value'!$B2501),C2500)</f>
        <v>5495109137.6753864</v>
      </c>
      <c r="D2501" s="7">
        <f>SUMIFS('Filing Data'!$Z:$Z,'Filing Data'!$D:$D,'Benchmark Value'!$B2501)</f>
        <v>0</v>
      </c>
      <c r="E2501" s="16">
        <f t="shared" si="545"/>
        <v>-72700942.449473366</v>
      </c>
      <c r="F2501" s="10">
        <f>SUM(D$11:D2500)</f>
        <v>-305393854.62901664</v>
      </c>
      <c r="G2501" s="10">
        <f t="shared" si="538"/>
        <v>365</v>
      </c>
      <c r="H2501" s="7">
        <f t="shared" si="546"/>
        <v>-199180.6642451325</v>
      </c>
      <c r="I2501" s="16">
        <f>SUMIFS('Filing Data'!$X:$X,'Filing Data'!$D:$D,'Benchmark Value'!$B2501)</f>
        <v>0</v>
      </c>
      <c r="J2501" s="16">
        <f t="shared" si="542"/>
        <v>163442973.94777015</v>
      </c>
      <c r="K2501" s="10">
        <f>SUM(I$11:I2500)</f>
        <v>496030691.23263443</v>
      </c>
      <c r="L2501" s="27">
        <f t="shared" si="539"/>
        <v>365</v>
      </c>
      <c r="M2501" s="7">
        <f t="shared" si="547"/>
        <v>447788.96971991821</v>
      </c>
      <c r="N2501" s="7">
        <f>IF(ISNA(VLOOKUP(B2501,'Distribution Data'!$G:$H,2,FALSE)),0,VLOOKUP(B2501,'Distribution Data'!$G:$H,2,FALSE))</f>
        <v>0</v>
      </c>
      <c r="O2501" s="16">
        <f>IF(ISNA(INDEX($C2500:$C$3618,MATCH(TRUE,INDEX($C2500:$C$3618&lt;&gt;$C2500,0),0))), O2500, INDEX($C2500:$C$3618,MATCH(TRUE,INDEX($C2500:$C$3618&lt;&gt;$C2500,0),0)))</f>
        <v>5795147068.2152042</v>
      </c>
      <c r="P2501" s="16">
        <f t="shared" si="551"/>
        <v>5495109137.6753864</v>
      </c>
      <c r="Q2501" s="27">
        <f t="shared" si="543"/>
        <v>248</v>
      </c>
      <c r="R2501" s="7">
        <f t="shared" si="548"/>
        <v>1209830.3650799105</v>
      </c>
      <c r="S2501" s="7">
        <f t="shared" si="540"/>
        <v>562860.73111485981</v>
      </c>
      <c r="T2501" s="5">
        <f>VLOOKUP($B2501,'Benchmark Data'!$A:$B,2,FALSE)</f>
        <v>15.87</v>
      </c>
      <c r="U2501" s="12">
        <f t="shared" si="549"/>
        <v>2.4881666376736476E-2</v>
      </c>
      <c r="V2501" s="7">
        <f t="shared" si="550"/>
        <v>5066264996.1307716</v>
      </c>
    </row>
    <row r="2502" spans="1:22" x14ac:dyDescent="0.25">
      <c r="A2502" s="5">
        <f t="shared" si="541"/>
        <v>2010</v>
      </c>
      <c r="B2502" s="6">
        <f t="shared" si="544"/>
        <v>40442</v>
      </c>
      <c r="C2502" s="7">
        <f>MAX(SUMIFS('Filing Data'!$V:$V,'Filing Data'!$D:$D,'Benchmark Value'!$B2502),C2501)</f>
        <v>5495109137.6753864</v>
      </c>
      <c r="D2502" s="7">
        <f>SUMIFS('Filing Data'!$Z:$Z,'Filing Data'!$D:$D,'Benchmark Value'!$B2502)</f>
        <v>0</v>
      </c>
      <c r="E2502" s="16">
        <f t="shared" si="545"/>
        <v>-72700942.449473366</v>
      </c>
      <c r="F2502" s="10">
        <f>SUM(D$11:D2501)</f>
        <v>-305393854.62901664</v>
      </c>
      <c r="G2502" s="10">
        <f t="shared" si="538"/>
        <v>365</v>
      </c>
      <c r="H2502" s="7">
        <f t="shared" si="546"/>
        <v>-199180.6642451325</v>
      </c>
      <c r="I2502" s="16">
        <f>SUMIFS('Filing Data'!$X:$X,'Filing Data'!$D:$D,'Benchmark Value'!$B2502)</f>
        <v>0</v>
      </c>
      <c r="J2502" s="16">
        <f t="shared" si="542"/>
        <v>163442973.94777015</v>
      </c>
      <c r="K2502" s="10">
        <f>SUM(I$11:I2501)</f>
        <v>496030691.23263443</v>
      </c>
      <c r="L2502" s="27">
        <f t="shared" si="539"/>
        <v>365</v>
      </c>
      <c r="M2502" s="7">
        <f t="shared" si="547"/>
        <v>447788.96971991821</v>
      </c>
      <c r="N2502" s="7">
        <f>IF(ISNA(VLOOKUP(B2502,'Distribution Data'!$G:$H,2,FALSE)),0,VLOOKUP(B2502,'Distribution Data'!$G:$H,2,FALSE))</f>
        <v>0</v>
      </c>
      <c r="O2502" s="16">
        <f>IF(ISNA(INDEX($C2501:$C$3618,MATCH(TRUE,INDEX($C2501:$C$3618&lt;&gt;$C2501,0),0))), O2501, INDEX($C2501:$C$3618,MATCH(TRUE,INDEX($C2501:$C$3618&lt;&gt;$C2501,0),0)))</f>
        <v>5795147068.2152042</v>
      </c>
      <c r="P2502" s="16">
        <f t="shared" si="551"/>
        <v>5495109137.6753864</v>
      </c>
      <c r="Q2502" s="27">
        <f t="shared" si="543"/>
        <v>248</v>
      </c>
      <c r="R2502" s="7">
        <f t="shared" si="548"/>
        <v>1209830.3650799105</v>
      </c>
      <c r="S2502" s="7">
        <f t="shared" si="540"/>
        <v>562860.73111485981</v>
      </c>
      <c r="T2502" s="5">
        <f>VLOOKUP($B2502,'Benchmark Data'!$A:$B,2,FALSE)</f>
        <v>15.6</v>
      </c>
      <c r="U2502" s="12">
        <f t="shared" si="549"/>
        <v>-1.7159620282826284E-2</v>
      </c>
      <c r="V2502" s="7">
        <f t="shared" si="550"/>
        <v>4980634312.5042744</v>
      </c>
    </row>
    <row r="2503" spans="1:22" x14ac:dyDescent="0.25">
      <c r="A2503" s="5">
        <f t="shared" si="541"/>
        <v>2010</v>
      </c>
      <c r="B2503" s="6">
        <f t="shared" si="544"/>
        <v>40443</v>
      </c>
      <c r="C2503" s="7">
        <f>MAX(SUMIFS('Filing Data'!$V:$V,'Filing Data'!$D:$D,'Benchmark Value'!$B2503),C2502)</f>
        <v>5495109137.6753864</v>
      </c>
      <c r="D2503" s="7">
        <f>SUMIFS('Filing Data'!$Z:$Z,'Filing Data'!$D:$D,'Benchmark Value'!$B2503)</f>
        <v>0</v>
      </c>
      <c r="E2503" s="16">
        <f t="shared" si="545"/>
        <v>-72700942.449473366</v>
      </c>
      <c r="F2503" s="10">
        <f>SUM(D$11:D2502)</f>
        <v>-305393854.62901664</v>
      </c>
      <c r="G2503" s="10">
        <f t="shared" si="538"/>
        <v>365</v>
      </c>
      <c r="H2503" s="7">
        <f t="shared" si="546"/>
        <v>-199180.6642451325</v>
      </c>
      <c r="I2503" s="16">
        <f>SUMIFS('Filing Data'!$X:$X,'Filing Data'!$D:$D,'Benchmark Value'!$B2503)</f>
        <v>0</v>
      </c>
      <c r="J2503" s="16">
        <f t="shared" si="542"/>
        <v>163442973.94777015</v>
      </c>
      <c r="K2503" s="10">
        <f>SUM(I$11:I2502)</f>
        <v>496030691.23263443</v>
      </c>
      <c r="L2503" s="27">
        <f t="shared" si="539"/>
        <v>365</v>
      </c>
      <c r="M2503" s="7">
        <f t="shared" si="547"/>
        <v>447788.96971991821</v>
      </c>
      <c r="N2503" s="7">
        <f>IF(ISNA(VLOOKUP(B2503,'Distribution Data'!$G:$H,2,FALSE)),0,VLOOKUP(B2503,'Distribution Data'!$G:$H,2,FALSE))</f>
        <v>0</v>
      </c>
      <c r="O2503" s="16">
        <f>IF(ISNA(INDEX($C2502:$C$3618,MATCH(TRUE,INDEX($C2502:$C$3618&lt;&gt;$C2502,0),0))), O2502, INDEX($C2502:$C$3618,MATCH(TRUE,INDEX($C2502:$C$3618&lt;&gt;$C2502,0),0)))</f>
        <v>5795147068.2152042</v>
      </c>
      <c r="P2503" s="16">
        <f t="shared" si="551"/>
        <v>5495109137.6753864</v>
      </c>
      <c r="Q2503" s="27">
        <f t="shared" si="543"/>
        <v>248</v>
      </c>
      <c r="R2503" s="7">
        <f t="shared" si="548"/>
        <v>1209830.3650799105</v>
      </c>
      <c r="S2503" s="7">
        <f t="shared" si="540"/>
        <v>562860.73111485981</v>
      </c>
      <c r="T2503" s="5">
        <f>VLOOKUP($B2503,'Benchmark Data'!$A:$B,2,FALSE)</f>
        <v>15.41</v>
      </c>
      <c r="U2503" s="12">
        <f t="shared" si="549"/>
        <v>-1.2254264923466936E-2</v>
      </c>
      <c r="V2503" s="7">
        <f t="shared" si="550"/>
        <v>4920535601.4805288</v>
      </c>
    </row>
    <row r="2504" spans="1:22" x14ac:dyDescent="0.25">
      <c r="A2504" s="5">
        <f t="shared" si="541"/>
        <v>2010</v>
      </c>
      <c r="B2504" s="6">
        <f t="shared" si="544"/>
        <v>40444</v>
      </c>
      <c r="C2504" s="7">
        <f>MAX(SUMIFS('Filing Data'!$V:$V,'Filing Data'!$D:$D,'Benchmark Value'!$B2504),C2503)</f>
        <v>5495109137.6753864</v>
      </c>
      <c r="D2504" s="7">
        <f>SUMIFS('Filing Data'!$Z:$Z,'Filing Data'!$D:$D,'Benchmark Value'!$B2504)</f>
        <v>0</v>
      </c>
      <c r="E2504" s="16">
        <f t="shared" si="545"/>
        <v>-72700942.449473366</v>
      </c>
      <c r="F2504" s="10">
        <f>SUM(D$11:D2503)</f>
        <v>-305393854.62901664</v>
      </c>
      <c r="G2504" s="10">
        <f t="shared" si="538"/>
        <v>365</v>
      </c>
      <c r="H2504" s="7">
        <f t="shared" si="546"/>
        <v>-199180.6642451325</v>
      </c>
      <c r="I2504" s="16">
        <f>SUMIFS('Filing Data'!$X:$X,'Filing Data'!$D:$D,'Benchmark Value'!$B2504)</f>
        <v>0</v>
      </c>
      <c r="J2504" s="16">
        <f t="shared" si="542"/>
        <v>163442973.94777015</v>
      </c>
      <c r="K2504" s="10">
        <f>SUM(I$11:I2503)</f>
        <v>496030691.23263443</v>
      </c>
      <c r="L2504" s="27">
        <f t="shared" si="539"/>
        <v>365</v>
      </c>
      <c r="M2504" s="7">
        <f t="shared" si="547"/>
        <v>447788.96971991821</v>
      </c>
      <c r="N2504" s="7">
        <f>IF(ISNA(VLOOKUP(B2504,'Distribution Data'!$G:$H,2,FALSE)),0,VLOOKUP(B2504,'Distribution Data'!$G:$H,2,FALSE))</f>
        <v>0</v>
      </c>
      <c r="O2504" s="16">
        <f>IF(ISNA(INDEX($C2503:$C$3618,MATCH(TRUE,INDEX($C2503:$C$3618&lt;&gt;$C2503,0),0))), O2503, INDEX($C2503:$C$3618,MATCH(TRUE,INDEX($C2503:$C$3618&lt;&gt;$C2503,0),0)))</f>
        <v>5795147068.2152042</v>
      </c>
      <c r="P2504" s="16">
        <f t="shared" si="551"/>
        <v>5495109137.6753864</v>
      </c>
      <c r="Q2504" s="27">
        <f t="shared" si="543"/>
        <v>248</v>
      </c>
      <c r="R2504" s="7">
        <f t="shared" si="548"/>
        <v>1209830.3650799105</v>
      </c>
      <c r="S2504" s="7">
        <f t="shared" si="540"/>
        <v>562860.73111485981</v>
      </c>
      <c r="T2504" s="5">
        <f>VLOOKUP($B2504,'Benchmark Data'!$A:$B,2,FALSE)</f>
        <v>14.99</v>
      </c>
      <c r="U2504" s="12">
        <f t="shared" si="549"/>
        <v>-2.7633337217518039E-2</v>
      </c>
      <c r="V2504" s="7">
        <f t="shared" si="550"/>
        <v>4786989120.704711</v>
      </c>
    </row>
    <row r="2505" spans="1:22" x14ac:dyDescent="0.25">
      <c r="A2505" s="5">
        <f t="shared" si="541"/>
        <v>2010</v>
      </c>
      <c r="B2505" s="6">
        <f t="shared" si="544"/>
        <v>40445</v>
      </c>
      <c r="C2505" s="7">
        <f>MAX(SUMIFS('Filing Data'!$V:$V,'Filing Data'!$D:$D,'Benchmark Value'!$B2505),C2504)</f>
        <v>5495109137.6753864</v>
      </c>
      <c r="D2505" s="7">
        <f>SUMIFS('Filing Data'!$Z:$Z,'Filing Data'!$D:$D,'Benchmark Value'!$B2505)</f>
        <v>0</v>
      </c>
      <c r="E2505" s="16">
        <f t="shared" si="545"/>
        <v>-72700942.449473366</v>
      </c>
      <c r="F2505" s="10">
        <f>SUM(D$11:D2504)</f>
        <v>-305393854.62901664</v>
      </c>
      <c r="G2505" s="10">
        <f t="shared" si="538"/>
        <v>365</v>
      </c>
      <c r="H2505" s="7">
        <f t="shared" si="546"/>
        <v>-199180.6642451325</v>
      </c>
      <c r="I2505" s="16">
        <f>SUMIFS('Filing Data'!$X:$X,'Filing Data'!$D:$D,'Benchmark Value'!$B2505)</f>
        <v>0</v>
      </c>
      <c r="J2505" s="16">
        <f t="shared" si="542"/>
        <v>163442973.94777015</v>
      </c>
      <c r="K2505" s="10">
        <f>SUM(I$11:I2504)</f>
        <v>496030691.23263443</v>
      </c>
      <c r="L2505" s="27">
        <f t="shared" si="539"/>
        <v>365</v>
      </c>
      <c r="M2505" s="7">
        <f t="shared" si="547"/>
        <v>447788.96971991821</v>
      </c>
      <c r="N2505" s="7">
        <f>IF(ISNA(VLOOKUP(B2505,'Distribution Data'!$G:$H,2,FALSE)),0,VLOOKUP(B2505,'Distribution Data'!$G:$H,2,FALSE))</f>
        <v>0</v>
      </c>
      <c r="O2505" s="16">
        <f>IF(ISNA(INDEX($C2504:$C$3618,MATCH(TRUE,INDEX($C2504:$C$3618&lt;&gt;$C2504,0),0))), O2504, INDEX($C2504:$C$3618,MATCH(TRUE,INDEX($C2504:$C$3618&lt;&gt;$C2504,0),0)))</f>
        <v>5795147068.2152042</v>
      </c>
      <c r="P2505" s="16">
        <f t="shared" si="551"/>
        <v>5495109137.6753864</v>
      </c>
      <c r="Q2505" s="27">
        <f t="shared" si="543"/>
        <v>248</v>
      </c>
      <c r="R2505" s="7">
        <f t="shared" si="548"/>
        <v>1209830.3650799105</v>
      </c>
      <c r="S2505" s="7">
        <f t="shared" si="540"/>
        <v>562860.73111485981</v>
      </c>
      <c r="T2505" s="5">
        <f>VLOOKUP($B2505,'Benchmark Data'!$A:$B,2,FALSE)</f>
        <v>15.45</v>
      </c>
      <c r="U2505" s="12">
        <f t="shared" si="549"/>
        <v>3.0225691229248172E-2</v>
      </c>
      <c r="V2505" s="7">
        <f t="shared" si="550"/>
        <v>4934450913.7589855</v>
      </c>
    </row>
    <row r="2506" spans="1:22" x14ac:dyDescent="0.25">
      <c r="A2506" s="5">
        <f t="shared" si="541"/>
        <v>2010</v>
      </c>
      <c r="B2506" s="6">
        <f t="shared" si="544"/>
        <v>40446</v>
      </c>
      <c r="C2506" s="7">
        <f>MAX(SUMIFS('Filing Data'!$V:$V,'Filing Data'!$D:$D,'Benchmark Value'!$B2506),C2505)</f>
        <v>5495109137.6753864</v>
      </c>
      <c r="D2506" s="7">
        <f>SUMIFS('Filing Data'!$Z:$Z,'Filing Data'!$D:$D,'Benchmark Value'!$B2506)</f>
        <v>0</v>
      </c>
      <c r="E2506" s="16">
        <f t="shared" si="545"/>
        <v>-72700942.449473366</v>
      </c>
      <c r="F2506" s="10">
        <f>SUM(D$11:D2505)</f>
        <v>-305393854.62901664</v>
      </c>
      <c r="G2506" s="10">
        <f t="shared" si="538"/>
        <v>365</v>
      </c>
      <c r="H2506" s="7">
        <f t="shared" si="546"/>
        <v>-199180.6642451325</v>
      </c>
      <c r="I2506" s="16">
        <f>SUMIFS('Filing Data'!$X:$X,'Filing Data'!$D:$D,'Benchmark Value'!$B2506)</f>
        <v>0</v>
      </c>
      <c r="J2506" s="16">
        <f t="shared" si="542"/>
        <v>163442973.94777015</v>
      </c>
      <c r="K2506" s="10">
        <f>SUM(I$11:I2505)</f>
        <v>496030691.23263443</v>
      </c>
      <c r="L2506" s="27">
        <f t="shared" si="539"/>
        <v>365</v>
      </c>
      <c r="M2506" s="7">
        <f t="shared" si="547"/>
        <v>447788.96971991821</v>
      </c>
      <c r="N2506" s="7">
        <f>IF(ISNA(VLOOKUP(B2506,'Distribution Data'!$G:$H,2,FALSE)),0,VLOOKUP(B2506,'Distribution Data'!$G:$H,2,FALSE))</f>
        <v>0</v>
      </c>
      <c r="O2506" s="16">
        <f>IF(ISNA(INDEX($C2505:$C$3618,MATCH(TRUE,INDEX($C2505:$C$3618&lt;&gt;$C2505,0),0))), O2505, INDEX($C2505:$C$3618,MATCH(TRUE,INDEX($C2505:$C$3618&lt;&gt;$C2505,0),0)))</f>
        <v>5795147068.2152042</v>
      </c>
      <c r="P2506" s="16">
        <f t="shared" si="551"/>
        <v>5495109137.6753864</v>
      </c>
      <c r="Q2506" s="27">
        <f t="shared" si="543"/>
        <v>248</v>
      </c>
      <c r="R2506" s="7">
        <f t="shared" si="548"/>
        <v>1209830.3650799105</v>
      </c>
      <c r="S2506" s="7">
        <f t="shared" si="540"/>
        <v>562860.73111485981</v>
      </c>
      <c r="T2506" s="5">
        <f>VLOOKUP($B2506,'Benchmark Data'!$A:$B,2,FALSE)</f>
        <v>15.45</v>
      </c>
      <c r="U2506" s="12">
        <f t="shared" si="549"/>
        <v>0</v>
      </c>
      <c r="V2506" s="7">
        <f t="shared" si="550"/>
        <v>4935013774.4900999</v>
      </c>
    </row>
    <row r="2507" spans="1:22" x14ac:dyDescent="0.25">
      <c r="A2507" s="5">
        <f t="shared" si="541"/>
        <v>2010</v>
      </c>
      <c r="B2507" s="6">
        <f t="shared" si="544"/>
        <v>40447</v>
      </c>
      <c r="C2507" s="7">
        <f>MAX(SUMIFS('Filing Data'!$V:$V,'Filing Data'!$D:$D,'Benchmark Value'!$B2507),C2506)</f>
        <v>5495109137.6753864</v>
      </c>
      <c r="D2507" s="7">
        <f>SUMIFS('Filing Data'!$Z:$Z,'Filing Data'!$D:$D,'Benchmark Value'!$B2507)</f>
        <v>0</v>
      </c>
      <c r="E2507" s="16">
        <f t="shared" si="545"/>
        <v>-72700942.449473366</v>
      </c>
      <c r="F2507" s="10">
        <f>SUM(D$11:D2506)</f>
        <v>-305393854.62901664</v>
      </c>
      <c r="G2507" s="10">
        <f t="shared" ref="G2507:G2570" si="552">COUNTIFS(F$11:F$3618,F2507,A$11:A$3618,YEAR(B2507))</f>
        <v>365</v>
      </c>
      <c r="H2507" s="7">
        <f t="shared" si="546"/>
        <v>-199180.6642451325</v>
      </c>
      <c r="I2507" s="16">
        <f>SUMIFS('Filing Data'!$X:$X,'Filing Data'!$D:$D,'Benchmark Value'!$B2507)</f>
        <v>0</v>
      </c>
      <c r="J2507" s="16">
        <f t="shared" si="542"/>
        <v>163442973.94777015</v>
      </c>
      <c r="K2507" s="10">
        <f>SUM(I$11:I2506)</f>
        <v>496030691.23263443</v>
      </c>
      <c r="L2507" s="27">
        <f t="shared" ref="L2507:L2570" si="553">COUNTIFS(K$11:K$3618,K2507,A$11:A$3618,YEAR(B2507))</f>
        <v>365</v>
      </c>
      <c r="M2507" s="7">
        <f t="shared" si="547"/>
        <v>447788.96971991821</v>
      </c>
      <c r="N2507" s="7">
        <f>IF(ISNA(VLOOKUP(B2507,'Distribution Data'!$G:$H,2,FALSE)),0,VLOOKUP(B2507,'Distribution Data'!$G:$H,2,FALSE))</f>
        <v>0</v>
      </c>
      <c r="O2507" s="16">
        <f>IF(ISNA(INDEX($C2506:$C$3618,MATCH(TRUE,INDEX($C2506:$C$3618&lt;&gt;$C2506,0),0))), O2506, INDEX($C2506:$C$3618,MATCH(TRUE,INDEX($C2506:$C$3618&lt;&gt;$C2506,0),0)))</f>
        <v>5795147068.2152042</v>
      </c>
      <c r="P2507" s="16">
        <f t="shared" si="551"/>
        <v>5495109137.6753864</v>
      </c>
      <c r="Q2507" s="27">
        <f t="shared" si="543"/>
        <v>248</v>
      </c>
      <c r="R2507" s="7">
        <f t="shared" si="548"/>
        <v>1209830.3650799105</v>
      </c>
      <c r="S2507" s="7">
        <f t="shared" ref="S2507:S2570" si="554">IF(AND($E$3&lt;&gt;"Y",$E$4&lt;&gt;"Y"),R2507-N2507+H2507, IF(AND($E$3="Y",$E$4="Y"), R2507-N2507-M2507, IF($E$4="Y", R2507-N2507-M2507+H2507, IF($E$3="Y", R2507-N2507, R2507-N2507))))</f>
        <v>562860.73111485981</v>
      </c>
      <c r="T2507" s="5">
        <f>VLOOKUP($B2507,'Benchmark Data'!$A:$B,2,FALSE)</f>
        <v>15.45</v>
      </c>
      <c r="U2507" s="12">
        <f t="shared" si="549"/>
        <v>0</v>
      </c>
      <c r="V2507" s="7">
        <f t="shared" si="550"/>
        <v>4935576635.2212143</v>
      </c>
    </row>
    <row r="2508" spans="1:22" x14ac:dyDescent="0.25">
      <c r="A2508" s="5">
        <f t="shared" ref="A2508:A2571" si="555">YEAR(B2508)</f>
        <v>2010</v>
      </c>
      <c r="B2508" s="6">
        <f t="shared" si="544"/>
        <v>40448</v>
      </c>
      <c r="C2508" s="7">
        <f>MAX(SUMIFS('Filing Data'!$V:$V,'Filing Data'!$D:$D,'Benchmark Value'!$B2508),C2507)</f>
        <v>5495109137.6753864</v>
      </c>
      <c r="D2508" s="7">
        <f>SUMIFS('Filing Data'!$Z:$Z,'Filing Data'!$D:$D,'Benchmark Value'!$B2508)</f>
        <v>0</v>
      </c>
      <c r="E2508" s="16">
        <f t="shared" si="545"/>
        <v>-72700942.449473366</v>
      </c>
      <c r="F2508" s="10">
        <f>SUM(D$11:D2507)</f>
        <v>-305393854.62901664</v>
      </c>
      <c r="G2508" s="10">
        <f t="shared" si="552"/>
        <v>365</v>
      </c>
      <c r="H2508" s="7">
        <f t="shared" si="546"/>
        <v>-199180.6642451325</v>
      </c>
      <c r="I2508" s="16">
        <f>SUMIFS('Filing Data'!$X:$X,'Filing Data'!$D:$D,'Benchmark Value'!$B2508)</f>
        <v>0</v>
      </c>
      <c r="J2508" s="16">
        <f t="shared" ref="J2508:J2571" si="556">IF(I2508&lt;&gt;0,J2507,IF(ISNA(INDEX($I2508:$I2872,MATCH(TRUE,INDEX($I2508:$I2872&lt;&gt;$I2508,0),0))),0,INDEX($I2508:$I2872,MATCH(TRUE,INDEX($I2508:$I2872&lt;&gt;$I2508,0),0))))</f>
        <v>163442973.94777015</v>
      </c>
      <c r="K2508" s="10">
        <f>SUM(I$11:I2507)</f>
        <v>496030691.23263443</v>
      </c>
      <c r="L2508" s="27">
        <f t="shared" si="553"/>
        <v>365</v>
      </c>
      <c r="M2508" s="7">
        <f t="shared" si="547"/>
        <v>447788.96971991821</v>
      </c>
      <c r="N2508" s="7">
        <f>IF(ISNA(VLOOKUP(B2508,'Distribution Data'!$G:$H,2,FALSE)),0,VLOOKUP(B2508,'Distribution Data'!$G:$H,2,FALSE))</f>
        <v>0</v>
      </c>
      <c r="O2508" s="16">
        <f>IF(ISNA(INDEX($C2507:$C$3618,MATCH(TRUE,INDEX($C2507:$C$3618&lt;&gt;$C2507,0),0))), O2507, INDEX($C2507:$C$3618,MATCH(TRUE,INDEX($C2507:$C$3618&lt;&gt;$C2507,0),0)))</f>
        <v>5795147068.2152042</v>
      </c>
      <c r="P2508" s="16">
        <f t="shared" si="551"/>
        <v>5495109137.6753864</v>
      </c>
      <c r="Q2508" s="27">
        <f t="shared" ref="Q2508:Q2571" si="557">MATCH($O2508,$C$11:$C$3618,0)-MATCH($C2507,$C$11:$C$3618,0)</f>
        <v>248</v>
      </c>
      <c r="R2508" s="7">
        <f t="shared" si="548"/>
        <v>1209830.3650799105</v>
      </c>
      <c r="S2508" s="7">
        <f t="shared" si="554"/>
        <v>562860.73111485981</v>
      </c>
      <c r="T2508" s="5">
        <f>VLOOKUP($B2508,'Benchmark Data'!$A:$B,2,FALSE)</f>
        <v>15.26</v>
      </c>
      <c r="U2508" s="12">
        <f t="shared" si="549"/>
        <v>-1.2373977487443486E-2</v>
      </c>
      <c r="V2508" s="7">
        <f t="shared" si="550"/>
        <v>4875443084.2570515</v>
      </c>
    </row>
    <row r="2509" spans="1:22" x14ac:dyDescent="0.25">
      <c r="A2509" s="5">
        <f t="shared" si="555"/>
        <v>2010</v>
      </c>
      <c r="B2509" s="6">
        <f t="shared" ref="B2509:B2572" si="558">B2508+1</f>
        <v>40449</v>
      </c>
      <c r="C2509" s="7">
        <f>MAX(SUMIFS('Filing Data'!$V:$V,'Filing Data'!$D:$D,'Benchmark Value'!$B2509),C2508)</f>
        <v>5495109137.6753864</v>
      </c>
      <c r="D2509" s="7">
        <f>SUMIFS('Filing Data'!$Z:$Z,'Filing Data'!$D:$D,'Benchmark Value'!$B2509)</f>
        <v>0</v>
      </c>
      <c r="E2509" s="16">
        <f t="shared" ref="E2509:E2572" si="559">IF(D2509&lt;&gt;0,E2508,IF(ISNA(INDEX($D2509:$D2873,MATCH(TRUE,INDEX($D2509:$D2873&lt;&gt;$D2509,0),0))),0,INDEX($D2509:$D2873,MATCH(TRUE,INDEX($D2509:$D2873&lt;&gt;$D2509,0),0))))</f>
        <v>-72700942.449473366</v>
      </c>
      <c r="F2509" s="10">
        <f>SUM(D$11:D2508)</f>
        <v>-305393854.62901664</v>
      </c>
      <c r="G2509" s="10">
        <f t="shared" si="552"/>
        <v>365</v>
      </c>
      <c r="H2509" s="7">
        <f t="shared" ref="H2509:H2572" si="560">E2509/G2509</f>
        <v>-199180.6642451325</v>
      </c>
      <c r="I2509" s="16">
        <f>SUMIFS('Filing Data'!$X:$X,'Filing Data'!$D:$D,'Benchmark Value'!$B2509)</f>
        <v>0</v>
      </c>
      <c r="J2509" s="16">
        <f t="shared" si="556"/>
        <v>163442973.94777015</v>
      </c>
      <c r="K2509" s="10">
        <f>SUM(I$11:I2508)</f>
        <v>496030691.23263443</v>
      </c>
      <c r="L2509" s="27">
        <f t="shared" si="553"/>
        <v>365</v>
      </c>
      <c r="M2509" s="7">
        <f t="shared" ref="M2509:M2572" si="561">J2509/L2509</f>
        <v>447788.96971991821</v>
      </c>
      <c r="N2509" s="7">
        <f>IF(ISNA(VLOOKUP(B2509,'Distribution Data'!$G:$H,2,FALSE)),0,VLOOKUP(B2509,'Distribution Data'!$G:$H,2,FALSE))</f>
        <v>0</v>
      </c>
      <c r="O2509" s="16">
        <f>IF(ISNA(INDEX($C2508:$C$3618,MATCH(TRUE,INDEX($C2508:$C$3618&lt;&gt;$C2508,0),0))), O2508, INDEX($C2508:$C$3618,MATCH(TRUE,INDEX($C2508:$C$3618&lt;&gt;$C2508,0),0)))</f>
        <v>5795147068.2152042</v>
      </c>
      <c r="P2509" s="16">
        <f t="shared" si="551"/>
        <v>5495109137.6753864</v>
      </c>
      <c r="Q2509" s="27">
        <f t="shared" si="557"/>
        <v>248</v>
      </c>
      <c r="R2509" s="7">
        <f t="shared" ref="R2509:R2572" si="562">IF(Q2509=0, 0, (O2509-P2509)/Q2509)</f>
        <v>1209830.3650799105</v>
      </c>
      <c r="S2509" s="7">
        <f t="shared" si="554"/>
        <v>562860.73111485981</v>
      </c>
      <c r="T2509" s="5">
        <f>VLOOKUP($B2509,'Benchmark Data'!$A:$B,2,FALSE)</f>
        <v>15.33</v>
      </c>
      <c r="U2509" s="12">
        <f t="shared" ref="U2509:U2572" si="563">LN(T2509/T2508)</f>
        <v>4.5766670274118935E-3</v>
      </c>
      <c r="V2509" s="7">
        <f t="shared" ref="V2509:V2572" si="564">V2508*EXP($U2509)+$S2509</f>
        <v>4898370362.8058596</v>
      </c>
    </row>
    <row r="2510" spans="1:22" x14ac:dyDescent="0.25">
      <c r="A2510" s="5">
        <f t="shared" si="555"/>
        <v>2010</v>
      </c>
      <c r="B2510" s="6">
        <f t="shared" si="558"/>
        <v>40450</v>
      </c>
      <c r="C2510" s="7">
        <f>MAX(SUMIFS('Filing Data'!$V:$V,'Filing Data'!$D:$D,'Benchmark Value'!$B2510),C2509)</f>
        <v>5495109137.6753864</v>
      </c>
      <c r="D2510" s="7">
        <f>SUMIFS('Filing Data'!$Z:$Z,'Filing Data'!$D:$D,'Benchmark Value'!$B2510)</f>
        <v>0</v>
      </c>
      <c r="E2510" s="16">
        <f t="shared" si="559"/>
        <v>-72700942.449473366</v>
      </c>
      <c r="F2510" s="10">
        <f>SUM(D$11:D2509)</f>
        <v>-305393854.62901664</v>
      </c>
      <c r="G2510" s="10">
        <f t="shared" si="552"/>
        <v>365</v>
      </c>
      <c r="H2510" s="7">
        <f t="shared" si="560"/>
        <v>-199180.6642451325</v>
      </c>
      <c r="I2510" s="16">
        <f>SUMIFS('Filing Data'!$X:$X,'Filing Data'!$D:$D,'Benchmark Value'!$B2510)</f>
        <v>0</v>
      </c>
      <c r="J2510" s="16">
        <f t="shared" si="556"/>
        <v>163442973.94777015</v>
      </c>
      <c r="K2510" s="10">
        <f>SUM(I$11:I2509)</f>
        <v>496030691.23263443</v>
      </c>
      <c r="L2510" s="27">
        <f t="shared" si="553"/>
        <v>365</v>
      </c>
      <c r="M2510" s="7">
        <f t="shared" si="561"/>
        <v>447788.96971991821</v>
      </c>
      <c r="N2510" s="7">
        <f>IF(ISNA(VLOOKUP(B2510,'Distribution Data'!$G:$H,2,FALSE)),0,VLOOKUP(B2510,'Distribution Data'!$G:$H,2,FALSE))</f>
        <v>0</v>
      </c>
      <c r="O2510" s="16">
        <f>IF(ISNA(INDEX($C2509:$C$3618,MATCH(TRUE,INDEX($C2509:$C$3618&lt;&gt;$C2509,0),0))), O2509, INDEX($C2509:$C$3618,MATCH(TRUE,INDEX($C2509:$C$3618&lt;&gt;$C2509,0),0)))</f>
        <v>5795147068.2152042</v>
      </c>
      <c r="P2510" s="16">
        <f t="shared" si="551"/>
        <v>5495109137.6753864</v>
      </c>
      <c r="Q2510" s="27">
        <f t="shared" si="557"/>
        <v>248</v>
      </c>
      <c r="R2510" s="7">
        <f t="shared" si="562"/>
        <v>1209830.3650799105</v>
      </c>
      <c r="S2510" s="7">
        <f t="shared" si="554"/>
        <v>562860.73111485981</v>
      </c>
      <c r="T2510" s="5">
        <f>VLOOKUP($B2510,'Benchmark Data'!$A:$B,2,FALSE)</f>
        <v>15.21</v>
      </c>
      <c r="U2510" s="12">
        <f t="shared" si="563"/>
        <v>-7.8585866125212706E-3</v>
      </c>
      <c r="V2510" s="7">
        <f t="shared" si="564"/>
        <v>4860589815.6089439</v>
      </c>
    </row>
    <row r="2511" spans="1:22" x14ac:dyDescent="0.25">
      <c r="A2511" s="5">
        <f t="shared" si="555"/>
        <v>2010</v>
      </c>
      <c r="B2511" s="6">
        <f t="shared" si="558"/>
        <v>40451</v>
      </c>
      <c r="C2511" s="7">
        <f>MAX(SUMIFS('Filing Data'!$V:$V,'Filing Data'!$D:$D,'Benchmark Value'!$B2511),C2510)</f>
        <v>5495109137.6753864</v>
      </c>
      <c r="D2511" s="7">
        <f>SUMIFS('Filing Data'!$Z:$Z,'Filing Data'!$D:$D,'Benchmark Value'!$B2511)</f>
        <v>0</v>
      </c>
      <c r="E2511" s="16">
        <f t="shared" si="559"/>
        <v>-72700942.449473366</v>
      </c>
      <c r="F2511" s="10">
        <f>SUM(D$11:D2510)</f>
        <v>-305393854.62901664</v>
      </c>
      <c r="G2511" s="10">
        <f t="shared" si="552"/>
        <v>365</v>
      </c>
      <c r="H2511" s="7">
        <f t="shared" si="560"/>
        <v>-199180.6642451325</v>
      </c>
      <c r="I2511" s="16">
        <f>SUMIFS('Filing Data'!$X:$X,'Filing Data'!$D:$D,'Benchmark Value'!$B2511)</f>
        <v>0</v>
      </c>
      <c r="J2511" s="16">
        <f t="shared" si="556"/>
        <v>163442973.94777015</v>
      </c>
      <c r="K2511" s="10">
        <f>SUM(I$11:I2510)</f>
        <v>496030691.23263443</v>
      </c>
      <c r="L2511" s="27">
        <f t="shared" si="553"/>
        <v>365</v>
      </c>
      <c r="M2511" s="7">
        <f t="shared" si="561"/>
        <v>447788.96971991821</v>
      </c>
      <c r="N2511" s="7">
        <f>IF(ISNA(VLOOKUP(B2511,'Distribution Data'!$G:$H,2,FALSE)),0,VLOOKUP(B2511,'Distribution Data'!$G:$H,2,FALSE))</f>
        <v>37532838.589403607</v>
      </c>
      <c r="O2511" s="16">
        <f>IF(ISNA(INDEX($C2510:$C$3618,MATCH(TRUE,INDEX($C2510:$C$3618&lt;&gt;$C2510,0),0))), O2510, INDEX($C2510:$C$3618,MATCH(TRUE,INDEX($C2510:$C$3618&lt;&gt;$C2510,0),0)))</f>
        <v>5795147068.2152042</v>
      </c>
      <c r="P2511" s="16">
        <f t="shared" si="551"/>
        <v>5495109137.6753864</v>
      </c>
      <c r="Q2511" s="27">
        <f t="shared" si="557"/>
        <v>248</v>
      </c>
      <c r="R2511" s="7">
        <f t="shared" si="562"/>
        <v>1209830.3650799105</v>
      </c>
      <c r="S2511" s="7">
        <f t="shared" si="554"/>
        <v>-36969977.85828875</v>
      </c>
      <c r="T2511" s="5">
        <f>VLOOKUP($B2511,'Benchmark Data'!$A:$B,2,FALSE)</f>
        <v>15.24</v>
      </c>
      <c r="U2511" s="12">
        <f t="shared" si="563"/>
        <v>1.9704439872987385E-3</v>
      </c>
      <c r="V2511" s="7">
        <f t="shared" si="564"/>
        <v>4833206799.9116192</v>
      </c>
    </row>
    <row r="2512" spans="1:22" x14ac:dyDescent="0.25">
      <c r="A2512" s="5">
        <f t="shared" si="555"/>
        <v>2010</v>
      </c>
      <c r="B2512" s="6">
        <f t="shared" si="558"/>
        <v>40452</v>
      </c>
      <c r="C2512" s="7">
        <f>MAX(SUMIFS('Filing Data'!$V:$V,'Filing Data'!$D:$D,'Benchmark Value'!$B2512),C2511)</f>
        <v>5495109137.6753864</v>
      </c>
      <c r="D2512" s="7">
        <f>SUMIFS('Filing Data'!$Z:$Z,'Filing Data'!$D:$D,'Benchmark Value'!$B2512)</f>
        <v>0</v>
      </c>
      <c r="E2512" s="16">
        <f t="shared" si="559"/>
        <v>-72700942.449473366</v>
      </c>
      <c r="F2512" s="10">
        <f>SUM(D$11:D2511)</f>
        <v>-305393854.62901664</v>
      </c>
      <c r="G2512" s="10">
        <f t="shared" si="552"/>
        <v>365</v>
      </c>
      <c r="H2512" s="7">
        <f t="shared" si="560"/>
        <v>-199180.6642451325</v>
      </c>
      <c r="I2512" s="16">
        <f>SUMIFS('Filing Data'!$X:$X,'Filing Data'!$D:$D,'Benchmark Value'!$B2512)</f>
        <v>0</v>
      </c>
      <c r="J2512" s="16">
        <f t="shared" si="556"/>
        <v>163442973.94777015</v>
      </c>
      <c r="K2512" s="10">
        <f>SUM(I$11:I2511)</f>
        <v>496030691.23263443</v>
      </c>
      <c r="L2512" s="27">
        <f t="shared" si="553"/>
        <v>365</v>
      </c>
      <c r="M2512" s="7">
        <f t="shared" si="561"/>
        <v>447788.96971991821</v>
      </c>
      <c r="N2512" s="7">
        <f>IF(ISNA(VLOOKUP(B2512,'Distribution Data'!$G:$H,2,FALSE)),0,VLOOKUP(B2512,'Distribution Data'!$G:$H,2,FALSE))</f>
        <v>0</v>
      </c>
      <c r="O2512" s="16">
        <f>IF(ISNA(INDEX($C2511:$C$3618,MATCH(TRUE,INDEX($C2511:$C$3618&lt;&gt;$C2511,0),0))), O2511, INDEX($C2511:$C$3618,MATCH(TRUE,INDEX($C2511:$C$3618&lt;&gt;$C2511,0),0)))</f>
        <v>5795147068.2152042</v>
      </c>
      <c r="P2512" s="16">
        <f t="shared" si="551"/>
        <v>5495109137.6753864</v>
      </c>
      <c r="Q2512" s="27">
        <f t="shared" si="557"/>
        <v>248</v>
      </c>
      <c r="R2512" s="7">
        <f t="shared" si="562"/>
        <v>1209830.3650799105</v>
      </c>
      <c r="S2512" s="7">
        <f t="shared" si="554"/>
        <v>562860.73111485981</v>
      </c>
      <c r="T2512" s="5">
        <f>VLOOKUP($B2512,'Benchmark Data'!$A:$B,2,FALSE)</f>
        <v>15.33</v>
      </c>
      <c r="U2512" s="12">
        <f t="shared" si="563"/>
        <v>5.8881426252225316E-3</v>
      </c>
      <c r="V2512" s="7">
        <f t="shared" si="564"/>
        <v>4862312220.4847317</v>
      </c>
    </row>
    <row r="2513" spans="1:22" x14ac:dyDescent="0.25">
      <c r="A2513" s="5">
        <f t="shared" si="555"/>
        <v>2010</v>
      </c>
      <c r="B2513" s="6">
        <f t="shared" si="558"/>
        <v>40453</v>
      </c>
      <c r="C2513" s="7">
        <f>MAX(SUMIFS('Filing Data'!$V:$V,'Filing Data'!$D:$D,'Benchmark Value'!$B2513),C2512)</f>
        <v>5495109137.6753864</v>
      </c>
      <c r="D2513" s="7">
        <f>SUMIFS('Filing Data'!$Z:$Z,'Filing Data'!$D:$D,'Benchmark Value'!$B2513)</f>
        <v>0</v>
      </c>
      <c r="E2513" s="16">
        <f t="shared" si="559"/>
        <v>-72700942.449473366</v>
      </c>
      <c r="F2513" s="10">
        <f>SUM(D$11:D2512)</f>
        <v>-305393854.62901664</v>
      </c>
      <c r="G2513" s="10">
        <f t="shared" si="552"/>
        <v>365</v>
      </c>
      <c r="H2513" s="7">
        <f t="shared" si="560"/>
        <v>-199180.6642451325</v>
      </c>
      <c r="I2513" s="16">
        <f>SUMIFS('Filing Data'!$X:$X,'Filing Data'!$D:$D,'Benchmark Value'!$B2513)</f>
        <v>0</v>
      </c>
      <c r="J2513" s="16">
        <f t="shared" si="556"/>
        <v>163442973.94777015</v>
      </c>
      <c r="K2513" s="10">
        <f>SUM(I$11:I2512)</f>
        <v>496030691.23263443</v>
      </c>
      <c r="L2513" s="27">
        <f t="shared" si="553"/>
        <v>365</v>
      </c>
      <c r="M2513" s="7">
        <f t="shared" si="561"/>
        <v>447788.96971991821</v>
      </c>
      <c r="N2513" s="7">
        <f>IF(ISNA(VLOOKUP(B2513,'Distribution Data'!$G:$H,2,FALSE)),0,VLOOKUP(B2513,'Distribution Data'!$G:$H,2,FALSE))</f>
        <v>0</v>
      </c>
      <c r="O2513" s="16">
        <f>IF(ISNA(INDEX($C2512:$C$3618,MATCH(TRUE,INDEX($C2512:$C$3618&lt;&gt;$C2512,0),0))), O2512, INDEX($C2512:$C$3618,MATCH(TRUE,INDEX($C2512:$C$3618&lt;&gt;$C2512,0),0)))</f>
        <v>5795147068.2152042</v>
      </c>
      <c r="P2513" s="16">
        <f t="shared" si="551"/>
        <v>5495109137.6753864</v>
      </c>
      <c r="Q2513" s="27">
        <f t="shared" si="557"/>
        <v>248</v>
      </c>
      <c r="R2513" s="7">
        <f t="shared" si="562"/>
        <v>1209830.3650799105</v>
      </c>
      <c r="S2513" s="7">
        <f t="shared" si="554"/>
        <v>562860.73111485981</v>
      </c>
      <c r="T2513" s="5">
        <f>VLOOKUP($B2513,'Benchmark Data'!$A:$B,2,FALSE)</f>
        <v>15.33</v>
      </c>
      <c r="U2513" s="12">
        <f t="shared" si="563"/>
        <v>0</v>
      </c>
      <c r="V2513" s="7">
        <f t="shared" si="564"/>
        <v>4862875081.2158461</v>
      </c>
    </row>
    <row r="2514" spans="1:22" x14ac:dyDescent="0.25">
      <c r="A2514" s="5">
        <f t="shared" si="555"/>
        <v>2010</v>
      </c>
      <c r="B2514" s="6">
        <f t="shared" si="558"/>
        <v>40454</v>
      </c>
      <c r="C2514" s="7">
        <f>MAX(SUMIFS('Filing Data'!$V:$V,'Filing Data'!$D:$D,'Benchmark Value'!$B2514),C2513)</f>
        <v>5495109137.6753864</v>
      </c>
      <c r="D2514" s="7">
        <f>SUMIFS('Filing Data'!$Z:$Z,'Filing Data'!$D:$D,'Benchmark Value'!$B2514)</f>
        <v>0</v>
      </c>
      <c r="E2514" s="16">
        <f t="shared" si="559"/>
        <v>-72700942.449473366</v>
      </c>
      <c r="F2514" s="10">
        <f>SUM(D$11:D2513)</f>
        <v>-305393854.62901664</v>
      </c>
      <c r="G2514" s="10">
        <f t="shared" si="552"/>
        <v>365</v>
      </c>
      <c r="H2514" s="7">
        <f t="shared" si="560"/>
        <v>-199180.6642451325</v>
      </c>
      <c r="I2514" s="16">
        <f>SUMIFS('Filing Data'!$X:$X,'Filing Data'!$D:$D,'Benchmark Value'!$B2514)</f>
        <v>0</v>
      </c>
      <c r="J2514" s="16">
        <f t="shared" si="556"/>
        <v>163442973.94777015</v>
      </c>
      <c r="K2514" s="10">
        <f>SUM(I$11:I2513)</f>
        <v>496030691.23263443</v>
      </c>
      <c r="L2514" s="27">
        <f t="shared" si="553"/>
        <v>365</v>
      </c>
      <c r="M2514" s="7">
        <f t="shared" si="561"/>
        <v>447788.96971991821</v>
      </c>
      <c r="N2514" s="7">
        <f>IF(ISNA(VLOOKUP(B2514,'Distribution Data'!$G:$H,2,FALSE)),0,VLOOKUP(B2514,'Distribution Data'!$G:$H,2,FALSE))</f>
        <v>0</v>
      </c>
      <c r="O2514" s="16">
        <f>IF(ISNA(INDEX($C2513:$C$3618,MATCH(TRUE,INDEX($C2513:$C$3618&lt;&gt;$C2513,0),0))), O2513, INDEX($C2513:$C$3618,MATCH(TRUE,INDEX($C2513:$C$3618&lt;&gt;$C2513,0),0)))</f>
        <v>5795147068.2152042</v>
      </c>
      <c r="P2514" s="16">
        <f t="shared" si="551"/>
        <v>5495109137.6753864</v>
      </c>
      <c r="Q2514" s="27">
        <f t="shared" si="557"/>
        <v>248</v>
      </c>
      <c r="R2514" s="7">
        <f t="shared" si="562"/>
        <v>1209830.3650799105</v>
      </c>
      <c r="S2514" s="7">
        <f t="shared" si="554"/>
        <v>562860.73111485981</v>
      </c>
      <c r="T2514" s="5">
        <f>VLOOKUP($B2514,'Benchmark Data'!$A:$B,2,FALSE)</f>
        <v>15.33</v>
      </c>
      <c r="U2514" s="12">
        <f t="shared" si="563"/>
        <v>0</v>
      </c>
      <c r="V2514" s="7">
        <f t="shared" si="564"/>
        <v>4863437941.9469604</v>
      </c>
    </row>
    <row r="2515" spans="1:22" x14ac:dyDescent="0.25">
      <c r="A2515" s="5">
        <f t="shared" si="555"/>
        <v>2010</v>
      </c>
      <c r="B2515" s="6">
        <f t="shared" si="558"/>
        <v>40455</v>
      </c>
      <c r="C2515" s="7">
        <f>MAX(SUMIFS('Filing Data'!$V:$V,'Filing Data'!$D:$D,'Benchmark Value'!$B2515),C2514)</f>
        <v>5495109137.6753864</v>
      </c>
      <c r="D2515" s="7">
        <f>SUMIFS('Filing Data'!$Z:$Z,'Filing Data'!$D:$D,'Benchmark Value'!$B2515)</f>
        <v>0</v>
      </c>
      <c r="E2515" s="16">
        <f t="shared" si="559"/>
        <v>-72700942.449473366</v>
      </c>
      <c r="F2515" s="10">
        <f>SUM(D$11:D2514)</f>
        <v>-305393854.62901664</v>
      </c>
      <c r="G2515" s="10">
        <f t="shared" si="552"/>
        <v>365</v>
      </c>
      <c r="H2515" s="7">
        <f t="shared" si="560"/>
        <v>-199180.6642451325</v>
      </c>
      <c r="I2515" s="16">
        <f>SUMIFS('Filing Data'!$X:$X,'Filing Data'!$D:$D,'Benchmark Value'!$B2515)</f>
        <v>0</v>
      </c>
      <c r="J2515" s="16">
        <f t="shared" si="556"/>
        <v>163442973.94777015</v>
      </c>
      <c r="K2515" s="10">
        <f>SUM(I$11:I2514)</f>
        <v>496030691.23263443</v>
      </c>
      <c r="L2515" s="27">
        <f t="shared" si="553"/>
        <v>365</v>
      </c>
      <c r="M2515" s="7">
        <f t="shared" si="561"/>
        <v>447788.96971991821</v>
      </c>
      <c r="N2515" s="7">
        <f>IF(ISNA(VLOOKUP(B2515,'Distribution Data'!$G:$H,2,FALSE)),0,VLOOKUP(B2515,'Distribution Data'!$G:$H,2,FALSE))</f>
        <v>0</v>
      </c>
      <c r="O2515" s="16">
        <f>IF(ISNA(INDEX($C2514:$C$3618,MATCH(TRUE,INDEX($C2514:$C$3618&lt;&gt;$C2514,0),0))), O2514, INDEX($C2514:$C$3618,MATCH(TRUE,INDEX($C2514:$C$3618&lt;&gt;$C2514,0),0)))</f>
        <v>5795147068.2152042</v>
      </c>
      <c r="P2515" s="16">
        <f t="shared" si="551"/>
        <v>5495109137.6753864</v>
      </c>
      <c r="Q2515" s="27">
        <f t="shared" si="557"/>
        <v>248</v>
      </c>
      <c r="R2515" s="7">
        <f t="shared" si="562"/>
        <v>1209830.3650799105</v>
      </c>
      <c r="S2515" s="7">
        <f t="shared" si="554"/>
        <v>562860.73111485981</v>
      </c>
      <c r="T2515" s="5">
        <f>VLOOKUP($B2515,'Benchmark Data'!$A:$B,2,FALSE)</f>
        <v>15.46</v>
      </c>
      <c r="U2515" s="12">
        <f t="shared" si="563"/>
        <v>8.4443502755531998E-3</v>
      </c>
      <c r="V2515" s="7">
        <f t="shared" si="564"/>
        <v>4905243264.0253096</v>
      </c>
    </row>
    <row r="2516" spans="1:22" x14ac:dyDescent="0.25">
      <c r="A2516" s="5">
        <f t="shared" si="555"/>
        <v>2010</v>
      </c>
      <c r="B2516" s="6">
        <f t="shared" si="558"/>
        <v>40456</v>
      </c>
      <c r="C2516" s="7">
        <f>MAX(SUMIFS('Filing Data'!$V:$V,'Filing Data'!$D:$D,'Benchmark Value'!$B2516),C2515)</f>
        <v>5495109137.6753864</v>
      </c>
      <c r="D2516" s="7">
        <f>SUMIFS('Filing Data'!$Z:$Z,'Filing Data'!$D:$D,'Benchmark Value'!$B2516)</f>
        <v>0</v>
      </c>
      <c r="E2516" s="16">
        <f t="shared" si="559"/>
        <v>-72700942.449473366</v>
      </c>
      <c r="F2516" s="10">
        <f>SUM(D$11:D2515)</f>
        <v>-305393854.62901664</v>
      </c>
      <c r="G2516" s="10">
        <f t="shared" si="552"/>
        <v>365</v>
      </c>
      <c r="H2516" s="7">
        <f t="shared" si="560"/>
        <v>-199180.6642451325</v>
      </c>
      <c r="I2516" s="16">
        <f>SUMIFS('Filing Data'!$X:$X,'Filing Data'!$D:$D,'Benchmark Value'!$B2516)</f>
        <v>0</v>
      </c>
      <c r="J2516" s="16">
        <f t="shared" si="556"/>
        <v>163442973.94777015</v>
      </c>
      <c r="K2516" s="10">
        <f>SUM(I$11:I2515)</f>
        <v>496030691.23263443</v>
      </c>
      <c r="L2516" s="27">
        <f t="shared" si="553"/>
        <v>365</v>
      </c>
      <c r="M2516" s="7">
        <f t="shared" si="561"/>
        <v>447788.96971991821</v>
      </c>
      <c r="N2516" s="7">
        <f>IF(ISNA(VLOOKUP(B2516,'Distribution Data'!$G:$H,2,FALSE)),0,VLOOKUP(B2516,'Distribution Data'!$G:$H,2,FALSE))</f>
        <v>0</v>
      </c>
      <c r="O2516" s="16">
        <f>IF(ISNA(INDEX($C2515:$C$3618,MATCH(TRUE,INDEX($C2515:$C$3618&lt;&gt;$C2515,0),0))), O2515, INDEX($C2515:$C$3618,MATCH(TRUE,INDEX($C2515:$C$3618&lt;&gt;$C2515,0),0)))</f>
        <v>5795147068.2152042</v>
      </c>
      <c r="P2516" s="16">
        <f t="shared" si="551"/>
        <v>5495109137.6753864</v>
      </c>
      <c r="Q2516" s="27">
        <f t="shared" si="557"/>
        <v>248</v>
      </c>
      <c r="R2516" s="7">
        <f t="shared" si="562"/>
        <v>1209830.3650799105</v>
      </c>
      <c r="S2516" s="7">
        <f t="shared" si="554"/>
        <v>562860.73111485981</v>
      </c>
      <c r="T2516" s="5">
        <f>VLOOKUP($B2516,'Benchmark Data'!$A:$B,2,FALSE)</f>
        <v>15.72</v>
      </c>
      <c r="U2516" s="12">
        <f t="shared" si="563"/>
        <v>1.6677743841784585E-2</v>
      </c>
      <c r="V2516" s="7">
        <f t="shared" si="564"/>
        <v>4988300513.4140291</v>
      </c>
    </row>
    <row r="2517" spans="1:22" x14ac:dyDescent="0.25">
      <c r="A2517" s="5">
        <f t="shared" si="555"/>
        <v>2010</v>
      </c>
      <c r="B2517" s="6">
        <f t="shared" si="558"/>
        <v>40457</v>
      </c>
      <c r="C2517" s="7">
        <f>MAX(SUMIFS('Filing Data'!$V:$V,'Filing Data'!$D:$D,'Benchmark Value'!$B2517),C2516)</f>
        <v>5495109137.6753864</v>
      </c>
      <c r="D2517" s="7">
        <f>SUMIFS('Filing Data'!$Z:$Z,'Filing Data'!$D:$D,'Benchmark Value'!$B2517)</f>
        <v>0</v>
      </c>
      <c r="E2517" s="16">
        <f t="shared" si="559"/>
        <v>-72700942.449473366</v>
      </c>
      <c r="F2517" s="10">
        <f>SUM(D$11:D2516)</f>
        <v>-305393854.62901664</v>
      </c>
      <c r="G2517" s="10">
        <f t="shared" si="552"/>
        <v>365</v>
      </c>
      <c r="H2517" s="7">
        <f t="shared" si="560"/>
        <v>-199180.6642451325</v>
      </c>
      <c r="I2517" s="16">
        <f>SUMIFS('Filing Data'!$X:$X,'Filing Data'!$D:$D,'Benchmark Value'!$B2517)</f>
        <v>0</v>
      </c>
      <c r="J2517" s="16">
        <f t="shared" si="556"/>
        <v>163442973.94777015</v>
      </c>
      <c r="K2517" s="10">
        <f>SUM(I$11:I2516)</f>
        <v>496030691.23263443</v>
      </c>
      <c r="L2517" s="27">
        <f t="shared" si="553"/>
        <v>365</v>
      </c>
      <c r="M2517" s="7">
        <f t="shared" si="561"/>
        <v>447788.96971991821</v>
      </c>
      <c r="N2517" s="7">
        <f>IF(ISNA(VLOOKUP(B2517,'Distribution Data'!$G:$H,2,FALSE)),0,VLOOKUP(B2517,'Distribution Data'!$G:$H,2,FALSE))</f>
        <v>0</v>
      </c>
      <c r="O2517" s="16">
        <f>IF(ISNA(INDEX($C2516:$C$3618,MATCH(TRUE,INDEX($C2516:$C$3618&lt;&gt;$C2516,0),0))), O2516, INDEX($C2516:$C$3618,MATCH(TRUE,INDEX($C2516:$C$3618&lt;&gt;$C2516,0),0)))</f>
        <v>5795147068.2152042</v>
      </c>
      <c r="P2517" s="16">
        <f t="shared" si="551"/>
        <v>5495109137.6753864</v>
      </c>
      <c r="Q2517" s="27">
        <f t="shared" si="557"/>
        <v>248</v>
      </c>
      <c r="R2517" s="7">
        <f t="shared" si="562"/>
        <v>1209830.3650799105</v>
      </c>
      <c r="S2517" s="7">
        <f t="shared" si="554"/>
        <v>562860.73111485981</v>
      </c>
      <c r="T2517" s="5">
        <f>VLOOKUP($B2517,'Benchmark Data'!$A:$B,2,FALSE)</f>
        <v>15.63</v>
      </c>
      <c r="U2517" s="12">
        <f t="shared" si="563"/>
        <v>-5.7416425676752826E-3</v>
      </c>
      <c r="V2517" s="7">
        <f t="shared" si="564"/>
        <v>4960304401.7401009</v>
      </c>
    </row>
    <row r="2518" spans="1:22" x14ac:dyDescent="0.25">
      <c r="A2518" s="5">
        <f t="shared" si="555"/>
        <v>2010</v>
      </c>
      <c r="B2518" s="6">
        <f t="shared" si="558"/>
        <v>40458</v>
      </c>
      <c r="C2518" s="7">
        <f>MAX(SUMIFS('Filing Data'!$V:$V,'Filing Data'!$D:$D,'Benchmark Value'!$B2518),C2517)</f>
        <v>5495109137.6753864</v>
      </c>
      <c r="D2518" s="7">
        <f>SUMIFS('Filing Data'!$Z:$Z,'Filing Data'!$D:$D,'Benchmark Value'!$B2518)</f>
        <v>0</v>
      </c>
      <c r="E2518" s="16">
        <f t="shared" si="559"/>
        <v>-72700942.449473366</v>
      </c>
      <c r="F2518" s="10">
        <f>SUM(D$11:D2517)</f>
        <v>-305393854.62901664</v>
      </c>
      <c r="G2518" s="10">
        <f t="shared" si="552"/>
        <v>365</v>
      </c>
      <c r="H2518" s="7">
        <f t="shared" si="560"/>
        <v>-199180.6642451325</v>
      </c>
      <c r="I2518" s="16">
        <f>SUMIFS('Filing Data'!$X:$X,'Filing Data'!$D:$D,'Benchmark Value'!$B2518)</f>
        <v>0</v>
      </c>
      <c r="J2518" s="16">
        <f t="shared" si="556"/>
        <v>163442973.94777015</v>
      </c>
      <c r="K2518" s="10">
        <f>SUM(I$11:I2517)</f>
        <v>496030691.23263443</v>
      </c>
      <c r="L2518" s="27">
        <f t="shared" si="553"/>
        <v>365</v>
      </c>
      <c r="M2518" s="7">
        <f t="shared" si="561"/>
        <v>447788.96971991821</v>
      </c>
      <c r="N2518" s="7">
        <f>IF(ISNA(VLOOKUP(B2518,'Distribution Data'!$G:$H,2,FALSE)),0,VLOOKUP(B2518,'Distribution Data'!$G:$H,2,FALSE))</f>
        <v>0</v>
      </c>
      <c r="O2518" s="16">
        <f>IF(ISNA(INDEX($C2517:$C$3618,MATCH(TRUE,INDEX($C2517:$C$3618&lt;&gt;$C2517,0),0))), O2517, INDEX($C2517:$C$3618,MATCH(TRUE,INDEX($C2517:$C$3618&lt;&gt;$C2517,0),0)))</f>
        <v>5795147068.2152042</v>
      </c>
      <c r="P2518" s="16">
        <f t="shared" si="551"/>
        <v>5495109137.6753864</v>
      </c>
      <c r="Q2518" s="27">
        <f t="shared" si="557"/>
        <v>248</v>
      </c>
      <c r="R2518" s="7">
        <f t="shared" si="562"/>
        <v>1209830.3650799105</v>
      </c>
      <c r="S2518" s="7">
        <f t="shared" si="554"/>
        <v>562860.73111485981</v>
      </c>
      <c r="T2518" s="5">
        <f>VLOOKUP($B2518,'Benchmark Data'!$A:$B,2,FALSE)</f>
        <v>15.66</v>
      </c>
      <c r="U2518" s="12">
        <f t="shared" si="563"/>
        <v>1.9175461292718545E-3</v>
      </c>
      <c r="V2518" s="7">
        <f t="shared" si="564"/>
        <v>4970388000.2864552</v>
      </c>
    </row>
    <row r="2519" spans="1:22" x14ac:dyDescent="0.25">
      <c r="A2519" s="5">
        <f t="shared" si="555"/>
        <v>2010</v>
      </c>
      <c r="B2519" s="6">
        <f t="shared" si="558"/>
        <v>40459</v>
      </c>
      <c r="C2519" s="7">
        <f>MAX(SUMIFS('Filing Data'!$V:$V,'Filing Data'!$D:$D,'Benchmark Value'!$B2519),C2518)</f>
        <v>5495109137.6753864</v>
      </c>
      <c r="D2519" s="7">
        <f>SUMIFS('Filing Data'!$Z:$Z,'Filing Data'!$D:$D,'Benchmark Value'!$B2519)</f>
        <v>0</v>
      </c>
      <c r="E2519" s="16">
        <f t="shared" si="559"/>
        <v>-72700942.449473366</v>
      </c>
      <c r="F2519" s="10">
        <f>SUM(D$11:D2518)</f>
        <v>-305393854.62901664</v>
      </c>
      <c r="G2519" s="10">
        <f t="shared" si="552"/>
        <v>365</v>
      </c>
      <c r="H2519" s="7">
        <f t="shared" si="560"/>
        <v>-199180.6642451325</v>
      </c>
      <c r="I2519" s="16">
        <f>SUMIFS('Filing Data'!$X:$X,'Filing Data'!$D:$D,'Benchmark Value'!$B2519)</f>
        <v>0</v>
      </c>
      <c r="J2519" s="16">
        <f t="shared" si="556"/>
        <v>163442973.94777015</v>
      </c>
      <c r="K2519" s="10">
        <f>SUM(I$11:I2518)</f>
        <v>496030691.23263443</v>
      </c>
      <c r="L2519" s="27">
        <f t="shared" si="553"/>
        <v>365</v>
      </c>
      <c r="M2519" s="7">
        <f t="shared" si="561"/>
        <v>447788.96971991821</v>
      </c>
      <c r="N2519" s="7">
        <f>IF(ISNA(VLOOKUP(B2519,'Distribution Data'!$G:$H,2,FALSE)),0,VLOOKUP(B2519,'Distribution Data'!$G:$H,2,FALSE))</f>
        <v>0</v>
      </c>
      <c r="O2519" s="16">
        <f>IF(ISNA(INDEX($C2518:$C$3618,MATCH(TRUE,INDEX($C2518:$C$3618&lt;&gt;$C2518,0),0))), O2518, INDEX($C2518:$C$3618,MATCH(TRUE,INDEX($C2518:$C$3618&lt;&gt;$C2518,0),0)))</f>
        <v>5795147068.2152042</v>
      </c>
      <c r="P2519" s="16">
        <f t="shared" si="551"/>
        <v>5495109137.6753864</v>
      </c>
      <c r="Q2519" s="27">
        <f t="shared" si="557"/>
        <v>248</v>
      </c>
      <c r="R2519" s="7">
        <f t="shared" si="562"/>
        <v>1209830.3650799105</v>
      </c>
      <c r="S2519" s="7">
        <f t="shared" si="554"/>
        <v>562860.73111485981</v>
      </c>
      <c r="T2519" s="5">
        <f>VLOOKUP($B2519,'Benchmark Data'!$A:$B,2,FALSE)</f>
        <v>15.7</v>
      </c>
      <c r="U2519" s="12">
        <f t="shared" si="563"/>
        <v>2.5510217916052047E-3</v>
      </c>
      <c r="V2519" s="7">
        <f t="shared" si="564"/>
        <v>4983646615.8075724</v>
      </c>
    </row>
    <row r="2520" spans="1:22" x14ac:dyDescent="0.25">
      <c r="A2520" s="5">
        <f t="shared" si="555"/>
        <v>2010</v>
      </c>
      <c r="B2520" s="6">
        <f t="shared" si="558"/>
        <v>40460</v>
      </c>
      <c r="C2520" s="7">
        <f>MAX(SUMIFS('Filing Data'!$V:$V,'Filing Data'!$D:$D,'Benchmark Value'!$B2520),C2519)</f>
        <v>5495109137.6753864</v>
      </c>
      <c r="D2520" s="7">
        <f>SUMIFS('Filing Data'!$Z:$Z,'Filing Data'!$D:$D,'Benchmark Value'!$B2520)</f>
        <v>0</v>
      </c>
      <c r="E2520" s="16">
        <f t="shared" si="559"/>
        <v>-72700942.449473366</v>
      </c>
      <c r="F2520" s="10">
        <f>SUM(D$11:D2519)</f>
        <v>-305393854.62901664</v>
      </c>
      <c r="G2520" s="10">
        <f t="shared" si="552"/>
        <v>365</v>
      </c>
      <c r="H2520" s="7">
        <f t="shared" si="560"/>
        <v>-199180.6642451325</v>
      </c>
      <c r="I2520" s="16">
        <f>SUMIFS('Filing Data'!$X:$X,'Filing Data'!$D:$D,'Benchmark Value'!$B2520)</f>
        <v>0</v>
      </c>
      <c r="J2520" s="16">
        <f t="shared" si="556"/>
        <v>163442973.94777015</v>
      </c>
      <c r="K2520" s="10">
        <f>SUM(I$11:I2519)</f>
        <v>496030691.23263443</v>
      </c>
      <c r="L2520" s="27">
        <f t="shared" si="553"/>
        <v>365</v>
      </c>
      <c r="M2520" s="7">
        <f t="shared" si="561"/>
        <v>447788.96971991821</v>
      </c>
      <c r="N2520" s="7">
        <f>IF(ISNA(VLOOKUP(B2520,'Distribution Data'!$G:$H,2,FALSE)),0,VLOOKUP(B2520,'Distribution Data'!$G:$H,2,FALSE))</f>
        <v>0</v>
      </c>
      <c r="O2520" s="16">
        <f>IF(ISNA(INDEX($C2519:$C$3618,MATCH(TRUE,INDEX($C2519:$C$3618&lt;&gt;$C2519,0),0))), O2519, INDEX($C2519:$C$3618,MATCH(TRUE,INDEX($C2519:$C$3618&lt;&gt;$C2519,0),0)))</f>
        <v>5795147068.2152042</v>
      </c>
      <c r="P2520" s="16">
        <f t="shared" si="551"/>
        <v>5495109137.6753864</v>
      </c>
      <c r="Q2520" s="27">
        <f t="shared" si="557"/>
        <v>248</v>
      </c>
      <c r="R2520" s="7">
        <f t="shared" si="562"/>
        <v>1209830.3650799105</v>
      </c>
      <c r="S2520" s="7">
        <f t="shared" si="554"/>
        <v>562860.73111485981</v>
      </c>
      <c r="T2520" s="5">
        <f>VLOOKUP($B2520,'Benchmark Data'!$A:$B,2,FALSE)</f>
        <v>15.7</v>
      </c>
      <c r="U2520" s="12">
        <f t="shared" si="563"/>
        <v>0</v>
      </c>
      <c r="V2520" s="7">
        <f t="shared" si="564"/>
        <v>4984209476.5386868</v>
      </c>
    </row>
    <row r="2521" spans="1:22" x14ac:dyDescent="0.25">
      <c r="A2521" s="5">
        <f t="shared" si="555"/>
        <v>2010</v>
      </c>
      <c r="B2521" s="6">
        <f t="shared" si="558"/>
        <v>40461</v>
      </c>
      <c r="C2521" s="7">
        <f>MAX(SUMIFS('Filing Data'!$V:$V,'Filing Data'!$D:$D,'Benchmark Value'!$B2521),C2520)</f>
        <v>5495109137.6753864</v>
      </c>
      <c r="D2521" s="7">
        <f>SUMIFS('Filing Data'!$Z:$Z,'Filing Data'!$D:$D,'Benchmark Value'!$B2521)</f>
        <v>0</v>
      </c>
      <c r="E2521" s="16">
        <f t="shared" si="559"/>
        <v>-72700942.449473366</v>
      </c>
      <c r="F2521" s="10">
        <f>SUM(D$11:D2520)</f>
        <v>-305393854.62901664</v>
      </c>
      <c r="G2521" s="10">
        <f t="shared" si="552"/>
        <v>365</v>
      </c>
      <c r="H2521" s="7">
        <f t="shared" si="560"/>
        <v>-199180.6642451325</v>
      </c>
      <c r="I2521" s="16">
        <f>SUMIFS('Filing Data'!$X:$X,'Filing Data'!$D:$D,'Benchmark Value'!$B2521)</f>
        <v>0</v>
      </c>
      <c r="J2521" s="16">
        <f t="shared" si="556"/>
        <v>163442973.94777015</v>
      </c>
      <c r="K2521" s="10">
        <f>SUM(I$11:I2520)</f>
        <v>496030691.23263443</v>
      </c>
      <c r="L2521" s="27">
        <f t="shared" si="553"/>
        <v>365</v>
      </c>
      <c r="M2521" s="7">
        <f t="shared" si="561"/>
        <v>447788.96971991821</v>
      </c>
      <c r="N2521" s="7">
        <f>IF(ISNA(VLOOKUP(B2521,'Distribution Data'!$G:$H,2,FALSE)),0,VLOOKUP(B2521,'Distribution Data'!$G:$H,2,FALSE))</f>
        <v>0</v>
      </c>
      <c r="O2521" s="16">
        <f>IF(ISNA(INDEX($C2520:$C$3618,MATCH(TRUE,INDEX($C2520:$C$3618&lt;&gt;$C2520,0),0))), O2520, INDEX($C2520:$C$3618,MATCH(TRUE,INDEX($C2520:$C$3618&lt;&gt;$C2520,0),0)))</f>
        <v>5795147068.2152042</v>
      </c>
      <c r="P2521" s="16">
        <f t="shared" si="551"/>
        <v>5495109137.6753864</v>
      </c>
      <c r="Q2521" s="27">
        <f t="shared" si="557"/>
        <v>248</v>
      </c>
      <c r="R2521" s="7">
        <f t="shared" si="562"/>
        <v>1209830.3650799105</v>
      </c>
      <c r="S2521" s="7">
        <f t="shared" si="554"/>
        <v>562860.73111485981</v>
      </c>
      <c r="T2521" s="5">
        <f>VLOOKUP($B2521,'Benchmark Data'!$A:$B,2,FALSE)</f>
        <v>15.7</v>
      </c>
      <c r="U2521" s="12">
        <f t="shared" si="563"/>
        <v>0</v>
      </c>
      <c r="V2521" s="7">
        <f t="shared" si="564"/>
        <v>4984772337.2698011</v>
      </c>
    </row>
    <row r="2522" spans="1:22" x14ac:dyDescent="0.25">
      <c r="A2522" s="5">
        <f t="shared" si="555"/>
        <v>2010</v>
      </c>
      <c r="B2522" s="6">
        <f t="shared" si="558"/>
        <v>40462</v>
      </c>
      <c r="C2522" s="7">
        <f>MAX(SUMIFS('Filing Data'!$V:$V,'Filing Data'!$D:$D,'Benchmark Value'!$B2522),C2521)</f>
        <v>5495109137.6753864</v>
      </c>
      <c r="D2522" s="7">
        <f>SUMIFS('Filing Data'!$Z:$Z,'Filing Data'!$D:$D,'Benchmark Value'!$B2522)</f>
        <v>0</v>
      </c>
      <c r="E2522" s="16">
        <f t="shared" si="559"/>
        <v>-72700942.449473366</v>
      </c>
      <c r="F2522" s="10">
        <f>SUM(D$11:D2521)</f>
        <v>-305393854.62901664</v>
      </c>
      <c r="G2522" s="10">
        <f t="shared" si="552"/>
        <v>365</v>
      </c>
      <c r="H2522" s="7">
        <f t="shared" si="560"/>
        <v>-199180.6642451325</v>
      </c>
      <c r="I2522" s="16">
        <f>SUMIFS('Filing Data'!$X:$X,'Filing Data'!$D:$D,'Benchmark Value'!$B2522)</f>
        <v>0</v>
      </c>
      <c r="J2522" s="16">
        <f t="shared" si="556"/>
        <v>163442973.94777015</v>
      </c>
      <c r="K2522" s="10">
        <f>SUM(I$11:I2521)</f>
        <v>496030691.23263443</v>
      </c>
      <c r="L2522" s="27">
        <f t="shared" si="553"/>
        <v>365</v>
      </c>
      <c r="M2522" s="7">
        <f t="shared" si="561"/>
        <v>447788.96971991821</v>
      </c>
      <c r="N2522" s="7">
        <f>IF(ISNA(VLOOKUP(B2522,'Distribution Data'!$G:$H,2,FALSE)),0,VLOOKUP(B2522,'Distribution Data'!$G:$H,2,FALSE))</f>
        <v>0</v>
      </c>
      <c r="O2522" s="16">
        <f>IF(ISNA(INDEX($C2521:$C$3618,MATCH(TRUE,INDEX($C2521:$C$3618&lt;&gt;$C2521,0),0))), O2521, INDEX($C2521:$C$3618,MATCH(TRUE,INDEX($C2521:$C$3618&lt;&gt;$C2521,0),0)))</f>
        <v>5795147068.2152042</v>
      </c>
      <c r="P2522" s="16">
        <f t="shared" si="551"/>
        <v>5495109137.6753864</v>
      </c>
      <c r="Q2522" s="27">
        <f t="shared" si="557"/>
        <v>248</v>
      </c>
      <c r="R2522" s="7">
        <f t="shared" si="562"/>
        <v>1209830.3650799105</v>
      </c>
      <c r="S2522" s="7">
        <f t="shared" si="554"/>
        <v>562860.73111485981</v>
      </c>
      <c r="T2522" s="5">
        <f>VLOOKUP($B2522,'Benchmark Data'!$A:$B,2,FALSE)</f>
        <v>15.7</v>
      </c>
      <c r="U2522" s="12">
        <f t="shared" si="563"/>
        <v>0</v>
      </c>
      <c r="V2522" s="7">
        <f t="shared" si="564"/>
        <v>4985335198.0009155</v>
      </c>
    </row>
    <row r="2523" spans="1:22" x14ac:dyDescent="0.25">
      <c r="A2523" s="5">
        <f t="shared" si="555"/>
        <v>2010</v>
      </c>
      <c r="B2523" s="6">
        <f t="shared" si="558"/>
        <v>40463</v>
      </c>
      <c r="C2523" s="7">
        <f>MAX(SUMIFS('Filing Data'!$V:$V,'Filing Data'!$D:$D,'Benchmark Value'!$B2523),C2522)</f>
        <v>5495109137.6753864</v>
      </c>
      <c r="D2523" s="7">
        <f>SUMIFS('Filing Data'!$Z:$Z,'Filing Data'!$D:$D,'Benchmark Value'!$B2523)</f>
        <v>0</v>
      </c>
      <c r="E2523" s="16">
        <f t="shared" si="559"/>
        <v>-72700942.449473366</v>
      </c>
      <c r="F2523" s="10">
        <f>SUM(D$11:D2522)</f>
        <v>-305393854.62901664</v>
      </c>
      <c r="G2523" s="10">
        <f t="shared" si="552"/>
        <v>365</v>
      </c>
      <c r="H2523" s="7">
        <f t="shared" si="560"/>
        <v>-199180.6642451325</v>
      </c>
      <c r="I2523" s="16">
        <f>SUMIFS('Filing Data'!$X:$X,'Filing Data'!$D:$D,'Benchmark Value'!$B2523)</f>
        <v>0</v>
      </c>
      <c r="J2523" s="16">
        <f t="shared" si="556"/>
        <v>163442973.94777015</v>
      </c>
      <c r="K2523" s="10">
        <f>SUM(I$11:I2522)</f>
        <v>496030691.23263443</v>
      </c>
      <c r="L2523" s="27">
        <f t="shared" si="553"/>
        <v>365</v>
      </c>
      <c r="M2523" s="7">
        <f t="shared" si="561"/>
        <v>447788.96971991821</v>
      </c>
      <c r="N2523" s="7">
        <f>IF(ISNA(VLOOKUP(B2523,'Distribution Data'!$G:$H,2,FALSE)),0,VLOOKUP(B2523,'Distribution Data'!$G:$H,2,FALSE))</f>
        <v>0</v>
      </c>
      <c r="O2523" s="16">
        <f>IF(ISNA(INDEX($C2522:$C$3618,MATCH(TRUE,INDEX($C2522:$C$3618&lt;&gt;$C2522,0),0))), O2522, INDEX($C2522:$C$3618,MATCH(TRUE,INDEX($C2522:$C$3618&lt;&gt;$C2522,0),0)))</f>
        <v>5795147068.2152042</v>
      </c>
      <c r="P2523" s="16">
        <f t="shared" si="551"/>
        <v>5495109137.6753864</v>
      </c>
      <c r="Q2523" s="27">
        <f t="shared" si="557"/>
        <v>248</v>
      </c>
      <c r="R2523" s="7">
        <f t="shared" si="562"/>
        <v>1209830.3650799105</v>
      </c>
      <c r="S2523" s="7">
        <f t="shared" si="554"/>
        <v>562860.73111485981</v>
      </c>
      <c r="T2523" s="5">
        <f>VLOOKUP($B2523,'Benchmark Data'!$A:$B,2,FALSE)</f>
        <v>15.82</v>
      </c>
      <c r="U2523" s="12">
        <f t="shared" si="563"/>
        <v>7.6142499852454399E-3</v>
      </c>
      <c r="V2523" s="7">
        <f t="shared" si="564"/>
        <v>5024002531.5829926</v>
      </c>
    </row>
    <row r="2524" spans="1:22" x14ac:dyDescent="0.25">
      <c r="A2524" s="5">
        <f t="shared" si="555"/>
        <v>2010</v>
      </c>
      <c r="B2524" s="6">
        <f t="shared" si="558"/>
        <v>40464</v>
      </c>
      <c r="C2524" s="7">
        <f>MAX(SUMIFS('Filing Data'!$V:$V,'Filing Data'!$D:$D,'Benchmark Value'!$B2524),C2523)</f>
        <v>5495109137.6753864</v>
      </c>
      <c r="D2524" s="7">
        <f>SUMIFS('Filing Data'!$Z:$Z,'Filing Data'!$D:$D,'Benchmark Value'!$B2524)</f>
        <v>0</v>
      </c>
      <c r="E2524" s="16">
        <f t="shared" si="559"/>
        <v>-72700942.449473366</v>
      </c>
      <c r="F2524" s="10">
        <f>SUM(D$11:D2523)</f>
        <v>-305393854.62901664</v>
      </c>
      <c r="G2524" s="10">
        <f t="shared" si="552"/>
        <v>365</v>
      </c>
      <c r="H2524" s="7">
        <f t="shared" si="560"/>
        <v>-199180.6642451325</v>
      </c>
      <c r="I2524" s="16">
        <f>SUMIFS('Filing Data'!$X:$X,'Filing Data'!$D:$D,'Benchmark Value'!$B2524)</f>
        <v>0</v>
      </c>
      <c r="J2524" s="16">
        <f t="shared" si="556"/>
        <v>163442973.94777015</v>
      </c>
      <c r="K2524" s="10">
        <f>SUM(I$11:I2523)</f>
        <v>496030691.23263443</v>
      </c>
      <c r="L2524" s="27">
        <f t="shared" si="553"/>
        <v>365</v>
      </c>
      <c r="M2524" s="7">
        <f t="shared" si="561"/>
        <v>447788.96971991821</v>
      </c>
      <c r="N2524" s="7">
        <f>IF(ISNA(VLOOKUP(B2524,'Distribution Data'!$G:$H,2,FALSE)),0,VLOOKUP(B2524,'Distribution Data'!$G:$H,2,FALSE))</f>
        <v>0</v>
      </c>
      <c r="O2524" s="16">
        <f>IF(ISNA(INDEX($C2523:$C$3618,MATCH(TRUE,INDEX($C2523:$C$3618&lt;&gt;$C2523,0),0))), O2523, INDEX($C2523:$C$3618,MATCH(TRUE,INDEX($C2523:$C$3618&lt;&gt;$C2523,0),0)))</f>
        <v>5795147068.2152042</v>
      </c>
      <c r="P2524" s="16">
        <f t="shared" si="551"/>
        <v>5495109137.6753864</v>
      </c>
      <c r="Q2524" s="27">
        <f t="shared" si="557"/>
        <v>248</v>
      </c>
      <c r="R2524" s="7">
        <f t="shared" si="562"/>
        <v>1209830.3650799105</v>
      </c>
      <c r="S2524" s="7">
        <f t="shared" si="554"/>
        <v>562860.73111485981</v>
      </c>
      <c r="T2524" s="5">
        <f>VLOOKUP($B2524,'Benchmark Data'!$A:$B,2,FALSE)</f>
        <v>15.99</v>
      </c>
      <c r="U2524" s="12">
        <f t="shared" si="563"/>
        <v>1.068856450635508E-2</v>
      </c>
      <c r="V2524" s="7">
        <f t="shared" si="564"/>
        <v>5078552777.293191</v>
      </c>
    </row>
    <row r="2525" spans="1:22" x14ac:dyDescent="0.25">
      <c r="A2525" s="5">
        <f t="shared" si="555"/>
        <v>2010</v>
      </c>
      <c r="B2525" s="6">
        <f t="shared" si="558"/>
        <v>40465</v>
      </c>
      <c r="C2525" s="7">
        <f>MAX(SUMIFS('Filing Data'!$V:$V,'Filing Data'!$D:$D,'Benchmark Value'!$B2525),C2524)</f>
        <v>5495109137.6753864</v>
      </c>
      <c r="D2525" s="7">
        <f>SUMIFS('Filing Data'!$Z:$Z,'Filing Data'!$D:$D,'Benchmark Value'!$B2525)</f>
        <v>0</v>
      </c>
      <c r="E2525" s="16">
        <f t="shared" si="559"/>
        <v>-72700942.449473366</v>
      </c>
      <c r="F2525" s="10">
        <f>SUM(D$11:D2524)</f>
        <v>-305393854.62901664</v>
      </c>
      <c r="G2525" s="10">
        <f t="shared" si="552"/>
        <v>365</v>
      </c>
      <c r="H2525" s="7">
        <f t="shared" si="560"/>
        <v>-199180.6642451325</v>
      </c>
      <c r="I2525" s="16">
        <f>SUMIFS('Filing Data'!$X:$X,'Filing Data'!$D:$D,'Benchmark Value'!$B2525)</f>
        <v>0</v>
      </c>
      <c r="J2525" s="16">
        <f t="shared" si="556"/>
        <v>163442973.94777015</v>
      </c>
      <c r="K2525" s="10">
        <f>SUM(I$11:I2524)</f>
        <v>496030691.23263443</v>
      </c>
      <c r="L2525" s="27">
        <f t="shared" si="553"/>
        <v>365</v>
      </c>
      <c r="M2525" s="7">
        <f t="shared" si="561"/>
        <v>447788.96971991821</v>
      </c>
      <c r="N2525" s="7">
        <f>IF(ISNA(VLOOKUP(B2525,'Distribution Data'!$G:$H,2,FALSE)),0,VLOOKUP(B2525,'Distribution Data'!$G:$H,2,FALSE))</f>
        <v>0</v>
      </c>
      <c r="O2525" s="16">
        <f>IF(ISNA(INDEX($C2524:$C$3618,MATCH(TRUE,INDEX($C2524:$C$3618&lt;&gt;$C2524,0),0))), O2524, INDEX($C2524:$C$3618,MATCH(TRUE,INDEX($C2524:$C$3618&lt;&gt;$C2524,0),0)))</f>
        <v>5795147068.2152042</v>
      </c>
      <c r="P2525" s="16">
        <f t="shared" si="551"/>
        <v>5495109137.6753864</v>
      </c>
      <c r="Q2525" s="27">
        <f t="shared" si="557"/>
        <v>248</v>
      </c>
      <c r="R2525" s="7">
        <f t="shared" si="562"/>
        <v>1209830.3650799105</v>
      </c>
      <c r="S2525" s="7">
        <f t="shared" si="554"/>
        <v>562860.73111485981</v>
      </c>
      <c r="T2525" s="5">
        <f>VLOOKUP($B2525,'Benchmark Data'!$A:$B,2,FALSE)</f>
        <v>15.93</v>
      </c>
      <c r="U2525" s="12">
        <f t="shared" si="563"/>
        <v>-3.7594029239057013E-3</v>
      </c>
      <c r="V2525" s="7">
        <f t="shared" si="564"/>
        <v>5060059154.8074455</v>
      </c>
    </row>
    <row r="2526" spans="1:22" x14ac:dyDescent="0.25">
      <c r="A2526" s="5">
        <f t="shared" si="555"/>
        <v>2010</v>
      </c>
      <c r="B2526" s="6">
        <f t="shared" si="558"/>
        <v>40466</v>
      </c>
      <c r="C2526" s="7">
        <f>MAX(SUMIFS('Filing Data'!$V:$V,'Filing Data'!$D:$D,'Benchmark Value'!$B2526),C2525)</f>
        <v>5495109137.6753864</v>
      </c>
      <c r="D2526" s="7">
        <f>SUMIFS('Filing Data'!$Z:$Z,'Filing Data'!$D:$D,'Benchmark Value'!$B2526)</f>
        <v>0</v>
      </c>
      <c r="E2526" s="16">
        <f t="shared" si="559"/>
        <v>-72700942.449473366</v>
      </c>
      <c r="F2526" s="10">
        <f>SUM(D$11:D2525)</f>
        <v>-305393854.62901664</v>
      </c>
      <c r="G2526" s="10">
        <f t="shared" si="552"/>
        <v>365</v>
      </c>
      <c r="H2526" s="7">
        <f t="shared" si="560"/>
        <v>-199180.6642451325</v>
      </c>
      <c r="I2526" s="16">
        <f>SUMIFS('Filing Data'!$X:$X,'Filing Data'!$D:$D,'Benchmark Value'!$B2526)</f>
        <v>0</v>
      </c>
      <c r="J2526" s="16">
        <f t="shared" si="556"/>
        <v>163442973.94777015</v>
      </c>
      <c r="K2526" s="10">
        <f>SUM(I$11:I2525)</f>
        <v>496030691.23263443</v>
      </c>
      <c r="L2526" s="27">
        <f t="shared" si="553"/>
        <v>365</v>
      </c>
      <c r="M2526" s="7">
        <f t="shared" si="561"/>
        <v>447788.96971991821</v>
      </c>
      <c r="N2526" s="7">
        <f>IF(ISNA(VLOOKUP(B2526,'Distribution Data'!$G:$H,2,FALSE)),0,VLOOKUP(B2526,'Distribution Data'!$G:$H,2,FALSE))</f>
        <v>0</v>
      </c>
      <c r="O2526" s="16">
        <f>IF(ISNA(INDEX($C2525:$C$3618,MATCH(TRUE,INDEX($C2525:$C$3618&lt;&gt;$C2525,0),0))), O2525, INDEX($C2525:$C$3618,MATCH(TRUE,INDEX($C2525:$C$3618&lt;&gt;$C2525,0),0)))</f>
        <v>5795147068.2152042</v>
      </c>
      <c r="P2526" s="16">
        <f t="shared" si="551"/>
        <v>5495109137.6753864</v>
      </c>
      <c r="Q2526" s="27">
        <f t="shared" si="557"/>
        <v>248</v>
      </c>
      <c r="R2526" s="7">
        <f t="shared" si="562"/>
        <v>1209830.3650799105</v>
      </c>
      <c r="S2526" s="7">
        <f t="shared" si="554"/>
        <v>562860.73111485981</v>
      </c>
      <c r="T2526" s="5">
        <f>VLOOKUP($B2526,'Benchmark Data'!$A:$B,2,FALSE)</f>
        <v>15.92</v>
      </c>
      <c r="U2526" s="12">
        <f t="shared" si="563"/>
        <v>-6.2794350572020774E-4</v>
      </c>
      <c r="V2526" s="7">
        <f t="shared" si="564"/>
        <v>5057445581.6686239</v>
      </c>
    </row>
    <row r="2527" spans="1:22" x14ac:dyDescent="0.25">
      <c r="A2527" s="5">
        <f t="shared" si="555"/>
        <v>2010</v>
      </c>
      <c r="B2527" s="6">
        <f t="shared" si="558"/>
        <v>40467</v>
      </c>
      <c r="C2527" s="7">
        <f>MAX(SUMIFS('Filing Data'!$V:$V,'Filing Data'!$D:$D,'Benchmark Value'!$B2527),C2526)</f>
        <v>5495109137.6753864</v>
      </c>
      <c r="D2527" s="7">
        <f>SUMIFS('Filing Data'!$Z:$Z,'Filing Data'!$D:$D,'Benchmark Value'!$B2527)</f>
        <v>0</v>
      </c>
      <c r="E2527" s="16">
        <f t="shared" si="559"/>
        <v>-72700942.449473366</v>
      </c>
      <c r="F2527" s="10">
        <f>SUM(D$11:D2526)</f>
        <v>-305393854.62901664</v>
      </c>
      <c r="G2527" s="10">
        <f t="shared" si="552"/>
        <v>365</v>
      </c>
      <c r="H2527" s="7">
        <f t="shared" si="560"/>
        <v>-199180.6642451325</v>
      </c>
      <c r="I2527" s="16">
        <f>SUMIFS('Filing Data'!$X:$X,'Filing Data'!$D:$D,'Benchmark Value'!$B2527)</f>
        <v>0</v>
      </c>
      <c r="J2527" s="16">
        <f t="shared" si="556"/>
        <v>163442973.94777015</v>
      </c>
      <c r="K2527" s="10">
        <f>SUM(I$11:I2526)</f>
        <v>496030691.23263443</v>
      </c>
      <c r="L2527" s="27">
        <f t="shared" si="553"/>
        <v>365</v>
      </c>
      <c r="M2527" s="7">
        <f t="shared" si="561"/>
        <v>447788.96971991821</v>
      </c>
      <c r="N2527" s="7">
        <f>IF(ISNA(VLOOKUP(B2527,'Distribution Data'!$G:$H,2,FALSE)),0,VLOOKUP(B2527,'Distribution Data'!$G:$H,2,FALSE))</f>
        <v>0</v>
      </c>
      <c r="O2527" s="16">
        <f>IF(ISNA(INDEX($C2526:$C$3618,MATCH(TRUE,INDEX($C2526:$C$3618&lt;&gt;$C2526,0),0))), O2526, INDEX($C2526:$C$3618,MATCH(TRUE,INDEX($C2526:$C$3618&lt;&gt;$C2526,0),0)))</f>
        <v>5795147068.2152042</v>
      </c>
      <c r="P2527" s="16">
        <f t="shared" si="551"/>
        <v>5495109137.6753864</v>
      </c>
      <c r="Q2527" s="27">
        <f t="shared" si="557"/>
        <v>248</v>
      </c>
      <c r="R2527" s="7">
        <f t="shared" si="562"/>
        <v>1209830.3650799105</v>
      </c>
      <c r="S2527" s="7">
        <f t="shared" si="554"/>
        <v>562860.73111485981</v>
      </c>
      <c r="T2527" s="5">
        <f>VLOOKUP($B2527,'Benchmark Data'!$A:$B,2,FALSE)</f>
        <v>15.92</v>
      </c>
      <c r="U2527" s="12">
        <f t="shared" si="563"/>
        <v>0</v>
      </c>
      <c r="V2527" s="7">
        <f t="shared" si="564"/>
        <v>5058008442.3997383</v>
      </c>
    </row>
    <row r="2528" spans="1:22" x14ac:dyDescent="0.25">
      <c r="A2528" s="5">
        <f t="shared" si="555"/>
        <v>2010</v>
      </c>
      <c r="B2528" s="6">
        <f t="shared" si="558"/>
        <v>40468</v>
      </c>
      <c r="C2528" s="7">
        <f>MAX(SUMIFS('Filing Data'!$V:$V,'Filing Data'!$D:$D,'Benchmark Value'!$B2528),C2527)</f>
        <v>5495109137.6753864</v>
      </c>
      <c r="D2528" s="7">
        <f>SUMIFS('Filing Data'!$Z:$Z,'Filing Data'!$D:$D,'Benchmark Value'!$B2528)</f>
        <v>0</v>
      </c>
      <c r="E2528" s="16">
        <f t="shared" si="559"/>
        <v>-72700942.449473366</v>
      </c>
      <c r="F2528" s="10">
        <f>SUM(D$11:D2527)</f>
        <v>-305393854.62901664</v>
      </c>
      <c r="G2528" s="10">
        <f t="shared" si="552"/>
        <v>365</v>
      </c>
      <c r="H2528" s="7">
        <f t="shared" si="560"/>
        <v>-199180.6642451325</v>
      </c>
      <c r="I2528" s="16">
        <f>SUMIFS('Filing Data'!$X:$X,'Filing Data'!$D:$D,'Benchmark Value'!$B2528)</f>
        <v>0</v>
      </c>
      <c r="J2528" s="16">
        <f t="shared" si="556"/>
        <v>163442973.94777015</v>
      </c>
      <c r="K2528" s="10">
        <f>SUM(I$11:I2527)</f>
        <v>496030691.23263443</v>
      </c>
      <c r="L2528" s="27">
        <f t="shared" si="553"/>
        <v>365</v>
      </c>
      <c r="M2528" s="7">
        <f t="shared" si="561"/>
        <v>447788.96971991821</v>
      </c>
      <c r="N2528" s="7">
        <f>IF(ISNA(VLOOKUP(B2528,'Distribution Data'!$G:$H,2,FALSE)),0,VLOOKUP(B2528,'Distribution Data'!$G:$H,2,FALSE))</f>
        <v>0</v>
      </c>
      <c r="O2528" s="16">
        <f>IF(ISNA(INDEX($C2527:$C$3618,MATCH(TRUE,INDEX($C2527:$C$3618&lt;&gt;$C2527,0),0))), O2527, INDEX($C2527:$C$3618,MATCH(TRUE,INDEX($C2527:$C$3618&lt;&gt;$C2527,0),0)))</f>
        <v>5795147068.2152042</v>
      </c>
      <c r="P2528" s="16">
        <f t="shared" si="551"/>
        <v>5495109137.6753864</v>
      </c>
      <c r="Q2528" s="27">
        <f t="shared" si="557"/>
        <v>248</v>
      </c>
      <c r="R2528" s="7">
        <f t="shared" si="562"/>
        <v>1209830.3650799105</v>
      </c>
      <c r="S2528" s="7">
        <f t="shared" si="554"/>
        <v>562860.73111485981</v>
      </c>
      <c r="T2528" s="5">
        <f>VLOOKUP($B2528,'Benchmark Data'!$A:$B,2,FALSE)</f>
        <v>15.92</v>
      </c>
      <c r="U2528" s="12">
        <f t="shared" si="563"/>
        <v>0</v>
      </c>
      <c r="V2528" s="7">
        <f t="shared" si="564"/>
        <v>5058571303.1308527</v>
      </c>
    </row>
    <row r="2529" spans="1:22" x14ac:dyDescent="0.25">
      <c r="A2529" s="5">
        <f t="shared" si="555"/>
        <v>2010</v>
      </c>
      <c r="B2529" s="6">
        <f t="shared" si="558"/>
        <v>40469</v>
      </c>
      <c r="C2529" s="7">
        <f>MAX(SUMIFS('Filing Data'!$V:$V,'Filing Data'!$D:$D,'Benchmark Value'!$B2529),C2528)</f>
        <v>5495109137.6753864</v>
      </c>
      <c r="D2529" s="7">
        <f>SUMIFS('Filing Data'!$Z:$Z,'Filing Data'!$D:$D,'Benchmark Value'!$B2529)</f>
        <v>0</v>
      </c>
      <c r="E2529" s="16">
        <f t="shared" si="559"/>
        <v>-72700942.449473366</v>
      </c>
      <c r="F2529" s="10">
        <f>SUM(D$11:D2528)</f>
        <v>-305393854.62901664</v>
      </c>
      <c r="G2529" s="10">
        <f t="shared" si="552"/>
        <v>365</v>
      </c>
      <c r="H2529" s="7">
        <f t="shared" si="560"/>
        <v>-199180.6642451325</v>
      </c>
      <c r="I2529" s="16">
        <f>SUMIFS('Filing Data'!$X:$X,'Filing Data'!$D:$D,'Benchmark Value'!$B2529)</f>
        <v>0</v>
      </c>
      <c r="J2529" s="16">
        <f t="shared" si="556"/>
        <v>163442973.94777015</v>
      </c>
      <c r="K2529" s="10">
        <f>SUM(I$11:I2528)</f>
        <v>496030691.23263443</v>
      </c>
      <c r="L2529" s="27">
        <f t="shared" si="553"/>
        <v>365</v>
      </c>
      <c r="M2529" s="7">
        <f t="shared" si="561"/>
        <v>447788.96971991821</v>
      </c>
      <c r="N2529" s="7">
        <f>IF(ISNA(VLOOKUP(B2529,'Distribution Data'!$G:$H,2,FALSE)),0,VLOOKUP(B2529,'Distribution Data'!$G:$H,2,FALSE))</f>
        <v>0</v>
      </c>
      <c r="O2529" s="16">
        <f>IF(ISNA(INDEX($C2528:$C$3618,MATCH(TRUE,INDEX($C2528:$C$3618&lt;&gt;$C2528,0),0))), O2528, INDEX($C2528:$C$3618,MATCH(TRUE,INDEX($C2528:$C$3618&lt;&gt;$C2528,0),0)))</f>
        <v>5795147068.2152042</v>
      </c>
      <c r="P2529" s="16">
        <f t="shared" si="551"/>
        <v>5495109137.6753864</v>
      </c>
      <c r="Q2529" s="27">
        <f t="shared" si="557"/>
        <v>248</v>
      </c>
      <c r="R2529" s="7">
        <f t="shared" si="562"/>
        <v>1209830.3650799105</v>
      </c>
      <c r="S2529" s="7">
        <f t="shared" si="554"/>
        <v>562860.73111485981</v>
      </c>
      <c r="T2529" s="5">
        <f>VLOOKUP($B2529,'Benchmark Data'!$A:$B,2,FALSE)</f>
        <v>16.14</v>
      </c>
      <c r="U2529" s="12">
        <f t="shared" si="563"/>
        <v>1.3724482425565761E-2</v>
      </c>
      <c r="V2529" s="7">
        <f t="shared" si="564"/>
        <v>5129039043.6791019</v>
      </c>
    </row>
    <row r="2530" spans="1:22" x14ac:dyDescent="0.25">
      <c r="A2530" s="5">
        <f t="shared" si="555"/>
        <v>2010</v>
      </c>
      <c r="B2530" s="6">
        <f t="shared" si="558"/>
        <v>40470</v>
      </c>
      <c r="C2530" s="7">
        <f>MAX(SUMIFS('Filing Data'!$V:$V,'Filing Data'!$D:$D,'Benchmark Value'!$B2530),C2529)</f>
        <v>5495109137.6753864</v>
      </c>
      <c r="D2530" s="7">
        <f>SUMIFS('Filing Data'!$Z:$Z,'Filing Data'!$D:$D,'Benchmark Value'!$B2530)</f>
        <v>0</v>
      </c>
      <c r="E2530" s="16">
        <f t="shared" si="559"/>
        <v>-72700942.449473366</v>
      </c>
      <c r="F2530" s="10">
        <f>SUM(D$11:D2529)</f>
        <v>-305393854.62901664</v>
      </c>
      <c r="G2530" s="10">
        <f t="shared" si="552"/>
        <v>365</v>
      </c>
      <c r="H2530" s="7">
        <f t="shared" si="560"/>
        <v>-199180.6642451325</v>
      </c>
      <c r="I2530" s="16">
        <f>SUMIFS('Filing Data'!$X:$X,'Filing Data'!$D:$D,'Benchmark Value'!$B2530)</f>
        <v>0</v>
      </c>
      <c r="J2530" s="16">
        <f t="shared" si="556"/>
        <v>163442973.94777015</v>
      </c>
      <c r="K2530" s="10">
        <f>SUM(I$11:I2529)</f>
        <v>496030691.23263443</v>
      </c>
      <c r="L2530" s="27">
        <f t="shared" si="553"/>
        <v>365</v>
      </c>
      <c r="M2530" s="7">
        <f t="shared" si="561"/>
        <v>447788.96971991821</v>
      </c>
      <c r="N2530" s="7">
        <f>IF(ISNA(VLOOKUP(B2530,'Distribution Data'!$G:$H,2,FALSE)),0,VLOOKUP(B2530,'Distribution Data'!$G:$H,2,FALSE))</f>
        <v>0</v>
      </c>
      <c r="O2530" s="16">
        <f>IF(ISNA(INDEX($C2529:$C$3618,MATCH(TRUE,INDEX($C2529:$C$3618&lt;&gt;$C2529,0),0))), O2529, INDEX($C2529:$C$3618,MATCH(TRUE,INDEX($C2529:$C$3618&lt;&gt;$C2529,0),0)))</f>
        <v>5795147068.2152042</v>
      </c>
      <c r="P2530" s="16">
        <f t="shared" si="551"/>
        <v>5495109137.6753864</v>
      </c>
      <c r="Q2530" s="27">
        <f t="shared" si="557"/>
        <v>248</v>
      </c>
      <c r="R2530" s="7">
        <f t="shared" si="562"/>
        <v>1209830.3650799105</v>
      </c>
      <c r="S2530" s="7">
        <f t="shared" si="554"/>
        <v>562860.73111485981</v>
      </c>
      <c r="T2530" s="5">
        <f>VLOOKUP($B2530,'Benchmark Data'!$A:$B,2,FALSE)</f>
        <v>15.93</v>
      </c>
      <c r="U2530" s="12">
        <f t="shared" si="563"/>
        <v>-1.309653891984568E-2</v>
      </c>
      <c r="V2530" s="7">
        <f t="shared" si="564"/>
        <v>5062867195.6634617</v>
      </c>
    </row>
    <row r="2531" spans="1:22" x14ac:dyDescent="0.25">
      <c r="A2531" s="5">
        <f t="shared" si="555"/>
        <v>2010</v>
      </c>
      <c r="B2531" s="6">
        <f t="shared" si="558"/>
        <v>40471</v>
      </c>
      <c r="C2531" s="7">
        <f>MAX(SUMIFS('Filing Data'!$V:$V,'Filing Data'!$D:$D,'Benchmark Value'!$B2531),C2530)</f>
        <v>5495109137.6753864</v>
      </c>
      <c r="D2531" s="7">
        <f>SUMIFS('Filing Data'!$Z:$Z,'Filing Data'!$D:$D,'Benchmark Value'!$B2531)</f>
        <v>0</v>
      </c>
      <c r="E2531" s="16">
        <f t="shared" si="559"/>
        <v>-72700942.449473366</v>
      </c>
      <c r="F2531" s="10">
        <f>SUM(D$11:D2530)</f>
        <v>-305393854.62901664</v>
      </c>
      <c r="G2531" s="10">
        <f t="shared" si="552"/>
        <v>365</v>
      </c>
      <c r="H2531" s="7">
        <f t="shared" si="560"/>
        <v>-199180.6642451325</v>
      </c>
      <c r="I2531" s="16">
        <f>SUMIFS('Filing Data'!$X:$X,'Filing Data'!$D:$D,'Benchmark Value'!$B2531)</f>
        <v>0</v>
      </c>
      <c r="J2531" s="16">
        <f t="shared" si="556"/>
        <v>163442973.94777015</v>
      </c>
      <c r="K2531" s="10">
        <f>SUM(I$11:I2530)</f>
        <v>496030691.23263443</v>
      </c>
      <c r="L2531" s="27">
        <f t="shared" si="553"/>
        <v>365</v>
      </c>
      <c r="M2531" s="7">
        <f t="shared" si="561"/>
        <v>447788.96971991821</v>
      </c>
      <c r="N2531" s="7">
        <f>IF(ISNA(VLOOKUP(B2531,'Distribution Data'!$G:$H,2,FALSE)),0,VLOOKUP(B2531,'Distribution Data'!$G:$H,2,FALSE))</f>
        <v>0</v>
      </c>
      <c r="O2531" s="16">
        <f>IF(ISNA(INDEX($C2530:$C$3618,MATCH(TRUE,INDEX($C2530:$C$3618&lt;&gt;$C2530,0),0))), O2530, INDEX($C2530:$C$3618,MATCH(TRUE,INDEX($C2530:$C$3618&lt;&gt;$C2530,0),0)))</f>
        <v>5795147068.2152042</v>
      </c>
      <c r="P2531" s="16">
        <f t="shared" si="551"/>
        <v>5495109137.6753864</v>
      </c>
      <c r="Q2531" s="27">
        <f t="shared" si="557"/>
        <v>248</v>
      </c>
      <c r="R2531" s="7">
        <f t="shared" si="562"/>
        <v>1209830.3650799105</v>
      </c>
      <c r="S2531" s="7">
        <f t="shared" si="554"/>
        <v>562860.73111485981</v>
      </c>
      <c r="T2531" s="5">
        <f>VLOOKUP($B2531,'Benchmark Data'!$A:$B,2,FALSE)</f>
        <v>16.3</v>
      </c>
      <c r="U2531" s="12">
        <f t="shared" si="563"/>
        <v>2.2960983890759512E-2</v>
      </c>
      <c r="V2531" s="7">
        <f t="shared" si="564"/>
        <v>5181023330.8701239</v>
      </c>
    </row>
    <row r="2532" spans="1:22" x14ac:dyDescent="0.25">
      <c r="A2532" s="5">
        <f t="shared" si="555"/>
        <v>2010</v>
      </c>
      <c r="B2532" s="6">
        <f t="shared" si="558"/>
        <v>40472</v>
      </c>
      <c r="C2532" s="7">
        <f>MAX(SUMIFS('Filing Data'!$V:$V,'Filing Data'!$D:$D,'Benchmark Value'!$B2532),C2531)</f>
        <v>5495109137.6753864</v>
      </c>
      <c r="D2532" s="7">
        <f>SUMIFS('Filing Data'!$Z:$Z,'Filing Data'!$D:$D,'Benchmark Value'!$B2532)</f>
        <v>0</v>
      </c>
      <c r="E2532" s="16">
        <f t="shared" si="559"/>
        <v>-72700942.449473366</v>
      </c>
      <c r="F2532" s="10">
        <f>SUM(D$11:D2531)</f>
        <v>-305393854.62901664</v>
      </c>
      <c r="G2532" s="10">
        <f t="shared" si="552"/>
        <v>365</v>
      </c>
      <c r="H2532" s="7">
        <f t="shared" si="560"/>
        <v>-199180.6642451325</v>
      </c>
      <c r="I2532" s="16">
        <f>SUMIFS('Filing Data'!$X:$X,'Filing Data'!$D:$D,'Benchmark Value'!$B2532)</f>
        <v>0</v>
      </c>
      <c r="J2532" s="16">
        <f t="shared" si="556"/>
        <v>163442973.94777015</v>
      </c>
      <c r="K2532" s="10">
        <f>SUM(I$11:I2531)</f>
        <v>496030691.23263443</v>
      </c>
      <c r="L2532" s="27">
        <f t="shared" si="553"/>
        <v>365</v>
      </c>
      <c r="M2532" s="7">
        <f t="shared" si="561"/>
        <v>447788.96971991821</v>
      </c>
      <c r="N2532" s="7">
        <f>IF(ISNA(VLOOKUP(B2532,'Distribution Data'!$G:$H,2,FALSE)),0,VLOOKUP(B2532,'Distribution Data'!$G:$H,2,FALSE))</f>
        <v>0</v>
      </c>
      <c r="O2532" s="16">
        <f>IF(ISNA(INDEX($C2531:$C$3618,MATCH(TRUE,INDEX($C2531:$C$3618&lt;&gt;$C2531,0),0))), O2531, INDEX($C2531:$C$3618,MATCH(TRUE,INDEX($C2531:$C$3618&lt;&gt;$C2531,0),0)))</f>
        <v>5795147068.2152042</v>
      </c>
      <c r="P2532" s="16">
        <f t="shared" si="551"/>
        <v>5495109137.6753864</v>
      </c>
      <c r="Q2532" s="27">
        <f t="shared" si="557"/>
        <v>248</v>
      </c>
      <c r="R2532" s="7">
        <f t="shared" si="562"/>
        <v>1209830.3650799105</v>
      </c>
      <c r="S2532" s="7">
        <f t="shared" si="554"/>
        <v>562860.73111485981</v>
      </c>
      <c r="T2532" s="5">
        <f>VLOOKUP($B2532,'Benchmark Data'!$A:$B,2,FALSE)</f>
        <v>16.25</v>
      </c>
      <c r="U2532" s="12">
        <f t="shared" si="563"/>
        <v>-3.0721990369702518E-3</v>
      </c>
      <c r="V2532" s="7">
        <f t="shared" si="564"/>
        <v>5165693481.9973421</v>
      </c>
    </row>
    <row r="2533" spans="1:22" x14ac:dyDescent="0.25">
      <c r="A2533" s="5">
        <f t="shared" si="555"/>
        <v>2010</v>
      </c>
      <c r="B2533" s="6">
        <f t="shared" si="558"/>
        <v>40473</v>
      </c>
      <c r="C2533" s="7">
        <f>MAX(SUMIFS('Filing Data'!$V:$V,'Filing Data'!$D:$D,'Benchmark Value'!$B2533),C2532)</f>
        <v>5495109137.6753864</v>
      </c>
      <c r="D2533" s="7">
        <f>SUMIFS('Filing Data'!$Z:$Z,'Filing Data'!$D:$D,'Benchmark Value'!$B2533)</f>
        <v>0</v>
      </c>
      <c r="E2533" s="16">
        <f t="shared" si="559"/>
        <v>-72700942.449473366</v>
      </c>
      <c r="F2533" s="10">
        <f>SUM(D$11:D2532)</f>
        <v>-305393854.62901664</v>
      </c>
      <c r="G2533" s="10">
        <f t="shared" si="552"/>
        <v>365</v>
      </c>
      <c r="H2533" s="7">
        <f t="shared" si="560"/>
        <v>-199180.6642451325</v>
      </c>
      <c r="I2533" s="16">
        <f>SUMIFS('Filing Data'!$X:$X,'Filing Data'!$D:$D,'Benchmark Value'!$B2533)</f>
        <v>0</v>
      </c>
      <c r="J2533" s="16">
        <f t="shared" si="556"/>
        <v>163442973.94777015</v>
      </c>
      <c r="K2533" s="10">
        <f>SUM(I$11:I2532)</f>
        <v>496030691.23263443</v>
      </c>
      <c r="L2533" s="27">
        <f t="shared" si="553"/>
        <v>365</v>
      </c>
      <c r="M2533" s="7">
        <f t="shared" si="561"/>
        <v>447788.96971991821</v>
      </c>
      <c r="N2533" s="7">
        <f>IF(ISNA(VLOOKUP(B2533,'Distribution Data'!$G:$H,2,FALSE)),0,VLOOKUP(B2533,'Distribution Data'!$G:$H,2,FALSE))</f>
        <v>0</v>
      </c>
      <c r="O2533" s="16">
        <f>IF(ISNA(INDEX($C2532:$C$3618,MATCH(TRUE,INDEX($C2532:$C$3618&lt;&gt;$C2532,0),0))), O2532, INDEX($C2532:$C$3618,MATCH(TRUE,INDEX($C2532:$C$3618&lt;&gt;$C2532,0),0)))</f>
        <v>5795147068.2152042</v>
      </c>
      <c r="P2533" s="16">
        <f t="shared" si="551"/>
        <v>5495109137.6753864</v>
      </c>
      <c r="Q2533" s="27">
        <f t="shared" si="557"/>
        <v>248</v>
      </c>
      <c r="R2533" s="7">
        <f t="shared" si="562"/>
        <v>1209830.3650799105</v>
      </c>
      <c r="S2533" s="7">
        <f t="shared" si="554"/>
        <v>562860.73111485981</v>
      </c>
      <c r="T2533" s="5">
        <f>VLOOKUP($B2533,'Benchmark Data'!$A:$B,2,FALSE)</f>
        <v>16.239999999999998</v>
      </c>
      <c r="U2533" s="12">
        <f t="shared" si="563"/>
        <v>-6.155740422146682E-4</v>
      </c>
      <c r="V2533" s="7">
        <f t="shared" si="564"/>
        <v>5163077454.4318428</v>
      </c>
    </row>
    <row r="2534" spans="1:22" x14ac:dyDescent="0.25">
      <c r="A2534" s="5">
        <f t="shared" si="555"/>
        <v>2010</v>
      </c>
      <c r="B2534" s="6">
        <f t="shared" si="558"/>
        <v>40474</v>
      </c>
      <c r="C2534" s="7">
        <f>MAX(SUMIFS('Filing Data'!$V:$V,'Filing Data'!$D:$D,'Benchmark Value'!$B2534),C2533)</f>
        <v>5495109137.6753864</v>
      </c>
      <c r="D2534" s="7">
        <f>SUMIFS('Filing Data'!$Z:$Z,'Filing Data'!$D:$D,'Benchmark Value'!$B2534)</f>
        <v>0</v>
      </c>
      <c r="E2534" s="16">
        <f t="shared" si="559"/>
        <v>-72700942.449473366</v>
      </c>
      <c r="F2534" s="10">
        <f>SUM(D$11:D2533)</f>
        <v>-305393854.62901664</v>
      </c>
      <c r="G2534" s="10">
        <f t="shared" si="552"/>
        <v>365</v>
      </c>
      <c r="H2534" s="7">
        <f t="shared" si="560"/>
        <v>-199180.6642451325</v>
      </c>
      <c r="I2534" s="16">
        <f>SUMIFS('Filing Data'!$X:$X,'Filing Data'!$D:$D,'Benchmark Value'!$B2534)</f>
        <v>0</v>
      </c>
      <c r="J2534" s="16">
        <f t="shared" si="556"/>
        <v>163442973.94777015</v>
      </c>
      <c r="K2534" s="10">
        <f>SUM(I$11:I2533)</f>
        <v>496030691.23263443</v>
      </c>
      <c r="L2534" s="27">
        <f t="shared" si="553"/>
        <v>365</v>
      </c>
      <c r="M2534" s="7">
        <f t="shared" si="561"/>
        <v>447788.96971991821</v>
      </c>
      <c r="N2534" s="7">
        <f>IF(ISNA(VLOOKUP(B2534,'Distribution Data'!$G:$H,2,FALSE)),0,VLOOKUP(B2534,'Distribution Data'!$G:$H,2,FALSE))</f>
        <v>0</v>
      </c>
      <c r="O2534" s="16">
        <f>IF(ISNA(INDEX($C2533:$C$3618,MATCH(TRUE,INDEX($C2533:$C$3618&lt;&gt;$C2533,0),0))), O2533, INDEX($C2533:$C$3618,MATCH(TRUE,INDEX($C2533:$C$3618&lt;&gt;$C2533,0),0)))</f>
        <v>5795147068.2152042</v>
      </c>
      <c r="P2534" s="16">
        <f t="shared" si="551"/>
        <v>5495109137.6753864</v>
      </c>
      <c r="Q2534" s="27">
        <f t="shared" si="557"/>
        <v>248</v>
      </c>
      <c r="R2534" s="7">
        <f t="shared" si="562"/>
        <v>1209830.3650799105</v>
      </c>
      <c r="S2534" s="7">
        <f t="shared" si="554"/>
        <v>562860.73111485981</v>
      </c>
      <c r="T2534" s="5">
        <f>VLOOKUP($B2534,'Benchmark Data'!$A:$B,2,FALSE)</f>
        <v>16.239999999999998</v>
      </c>
      <c r="U2534" s="12">
        <f t="shared" si="563"/>
        <v>0</v>
      </c>
      <c r="V2534" s="7">
        <f t="shared" si="564"/>
        <v>5163640315.1629572</v>
      </c>
    </row>
    <row r="2535" spans="1:22" x14ac:dyDescent="0.25">
      <c r="A2535" s="5">
        <f t="shared" si="555"/>
        <v>2010</v>
      </c>
      <c r="B2535" s="6">
        <f t="shared" si="558"/>
        <v>40475</v>
      </c>
      <c r="C2535" s="7">
        <f>MAX(SUMIFS('Filing Data'!$V:$V,'Filing Data'!$D:$D,'Benchmark Value'!$B2535),C2534)</f>
        <v>5495109137.6753864</v>
      </c>
      <c r="D2535" s="7">
        <f>SUMIFS('Filing Data'!$Z:$Z,'Filing Data'!$D:$D,'Benchmark Value'!$B2535)</f>
        <v>0</v>
      </c>
      <c r="E2535" s="16">
        <f t="shared" si="559"/>
        <v>-72700942.449473366</v>
      </c>
      <c r="F2535" s="10">
        <f>SUM(D$11:D2534)</f>
        <v>-305393854.62901664</v>
      </c>
      <c r="G2535" s="10">
        <f t="shared" si="552"/>
        <v>365</v>
      </c>
      <c r="H2535" s="7">
        <f t="shared" si="560"/>
        <v>-199180.6642451325</v>
      </c>
      <c r="I2535" s="16">
        <f>SUMIFS('Filing Data'!$X:$X,'Filing Data'!$D:$D,'Benchmark Value'!$B2535)</f>
        <v>0</v>
      </c>
      <c r="J2535" s="16">
        <f t="shared" si="556"/>
        <v>163442973.94777015</v>
      </c>
      <c r="K2535" s="10">
        <f>SUM(I$11:I2534)</f>
        <v>496030691.23263443</v>
      </c>
      <c r="L2535" s="27">
        <f t="shared" si="553"/>
        <v>365</v>
      </c>
      <c r="M2535" s="7">
        <f t="shared" si="561"/>
        <v>447788.96971991821</v>
      </c>
      <c r="N2535" s="7">
        <f>IF(ISNA(VLOOKUP(B2535,'Distribution Data'!$G:$H,2,FALSE)),0,VLOOKUP(B2535,'Distribution Data'!$G:$H,2,FALSE))</f>
        <v>0</v>
      </c>
      <c r="O2535" s="16">
        <f>IF(ISNA(INDEX($C2534:$C$3618,MATCH(TRUE,INDEX($C2534:$C$3618&lt;&gt;$C2534,0),0))), O2534, INDEX($C2534:$C$3618,MATCH(TRUE,INDEX($C2534:$C$3618&lt;&gt;$C2534,0),0)))</f>
        <v>5795147068.2152042</v>
      </c>
      <c r="P2535" s="16">
        <f t="shared" si="551"/>
        <v>5495109137.6753864</v>
      </c>
      <c r="Q2535" s="27">
        <f t="shared" si="557"/>
        <v>248</v>
      </c>
      <c r="R2535" s="7">
        <f t="shared" si="562"/>
        <v>1209830.3650799105</v>
      </c>
      <c r="S2535" s="7">
        <f t="shared" si="554"/>
        <v>562860.73111485981</v>
      </c>
      <c r="T2535" s="5">
        <f>VLOOKUP($B2535,'Benchmark Data'!$A:$B,2,FALSE)</f>
        <v>16.239999999999998</v>
      </c>
      <c r="U2535" s="12">
        <f t="shared" si="563"/>
        <v>0</v>
      </c>
      <c r="V2535" s="7">
        <f t="shared" si="564"/>
        <v>5164203175.8940716</v>
      </c>
    </row>
    <row r="2536" spans="1:22" x14ac:dyDescent="0.25">
      <c r="A2536" s="5">
        <f t="shared" si="555"/>
        <v>2010</v>
      </c>
      <c r="B2536" s="6">
        <f t="shared" si="558"/>
        <v>40476</v>
      </c>
      <c r="C2536" s="7">
        <f>MAX(SUMIFS('Filing Data'!$V:$V,'Filing Data'!$D:$D,'Benchmark Value'!$B2536),C2535)</f>
        <v>5495109137.6753864</v>
      </c>
      <c r="D2536" s="7">
        <f>SUMIFS('Filing Data'!$Z:$Z,'Filing Data'!$D:$D,'Benchmark Value'!$B2536)</f>
        <v>0</v>
      </c>
      <c r="E2536" s="16">
        <f t="shared" si="559"/>
        <v>-72700942.449473366</v>
      </c>
      <c r="F2536" s="10">
        <f>SUM(D$11:D2535)</f>
        <v>-305393854.62901664</v>
      </c>
      <c r="G2536" s="10">
        <f t="shared" si="552"/>
        <v>365</v>
      </c>
      <c r="H2536" s="7">
        <f t="shared" si="560"/>
        <v>-199180.6642451325</v>
      </c>
      <c r="I2536" s="16">
        <f>SUMIFS('Filing Data'!$X:$X,'Filing Data'!$D:$D,'Benchmark Value'!$B2536)</f>
        <v>0</v>
      </c>
      <c r="J2536" s="16">
        <f t="shared" si="556"/>
        <v>163442973.94777015</v>
      </c>
      <c r="K2536" s="10">
        <f>SUM(I$11:I2535)</f>
        <v>496030691.23263443</v>
      </c>
      <c r="L2536" s="27">
        <f t="shared" si="553"/>
        <v>365</v>
      </c>
      <c r="M2536" s="7">
        <f t="shared" si="561"/>
        <v>447788.96971991821</v>
      </c>
      <c r="N2536" s="7">
        <f>IF(ISNA(VLOOKUP(B2536,'Distribution Data'!$G:$H,2,FALSE)),0,VLOOKUP(B2536,'Distribution Data'!$G:$H,2,FALSE))</f>
        <v>0</v>
      </c>
      <c r="O2536" s="16">
        <f>IF(ISNA(INDEX($C2535:$C$3618,MATCH(TRUE,INDEX($C2535:$C$3618&lt;&gt;$C2535,0),0))), O2535, INDEX($C2535:$C$3618,MATCH(TRUE,INDEX($C2535:$C$3618&lt;&gt;$C2535,0),0)))</f>
        <v>5795147068.2152042</v>
      </c>
      <c r="P2536" s="16">
        <f t="shared" si="551"/>
        <v>5495109137.6753864</v>
      </c>
      <c r="Q2536" s="27">
        <f t="shared" si="557"/>
        <v>248</v>
      </c>
      <c r="R2536" s="7">
        <f t="shared" si="562"/>
        <v>1209830.3650799105</v>
      </c>
      <c r="S2536" s="7">
        <f t="shared" si="554"/>
        <v>562860.73111485981</v>
      </c>
      <c r="T2536" s="5">
        <f>VLOOKUP($B2536,'Benchmark Data'!$A:$B,2,FALSE)</f>
        <v>16.3</v>
      </c>
      <c r="U2536" s="12">
        <f t="shared" si="563"/>
        <v>3.6877730791848359E-3</v>
      </c>
      <c r="V2536" s="7">
        <f t="shared" si="564"/>
        <v>5183845605.0090313</v>
      </c>
    </row>
    <row r="2537" spans="1:22" x14ac:dyDescent="0.25">
      <c r="A2537" s="5">
        <f t="shared" si="555"/>
        <v>2010</v>
      </c>
      <c r="B2537" s="6">
        <f t="shared" si="558"/>
        <v>40477</v>
      </c>
      <c r="C2537" s="7">
        <f>MAX(SUMIFS('Filing Data'!$V:$V,'Filing Data'!$D:$D,'Benchmark Value'!$B2537),C2536)</f>
        <v>5495109137.6753864</v>
      </c>
      <c r="D2537" s="7">
        <f>SUMIFS('Filing Data'!$Z:$Z,'Filing Data'!$D:$D,'Benchmark Value'!$B2537)</f>
        <v>0</v>
      </c>
      <c r="E2537" s="16">
        <f t="shared" si="559"/>
        <v>-72700942.449473366</v>
      </c>
      <c r="F2537" s="10">
        <f>SUM(D$11:D2536)</f>
        <v>-305393854.62901664</v>
      </c>
      <c r="G2537" s="10">
        <f t="shared" si="552"/>
        <v>365</v>
      </c>
      <c r="H2537" s="7">
        <f t="shared" si="560"/>
        <v>-199180.6642451325</v>
      </c>
      <c r="I2537" s="16">
        <f>SUMIFS('Filing Data'!$X:$X,'Filing Data'!$D:$D,'Benchmark Value'!$B2537)</f>
        <v>0</v>
      </c>
      <c r="J2537" s="16">
        <f t="shared" si="556"/>
        <v>163442973.94777015</v>
      </c>
      <c r="K2537" s="10">
        <f>SUM(I$11:I2536)</f>
        <v>496030691.23263443</v>
      </c>
      <c r="L2537" s="27">
        <f t="shared" si="553"/>
        <v>365</v>
      </c>
      <c r="M2537" s="7">
        <f t="shared" si="561"/>
        <v>447788.96971991821</v>
      </c>
      <c r="N2537" s="7">
        <f>IF(ISNA(VLOOKUP(B2537,'Distribution Data'!$G:$H,2,FALSE)),0,VLOOKUP(B2537,'Distribution Data'!$G:$H,2,FALSE))</f>
        <v>0</v>
      </c>
      <c r="O2537" s="16">
        <f>IF(ISNA(INDEX($C2536:$C$3618,MATCH(TRUE,INDEX($C2536:$C$3618&lt;&gt;$C2536,0),0))), O2536, INDEX($C2536:$C$3618,MATCH(TRUE,INDEX($C2536:$C$3618&lt;&gt;$C2536,0),0)))</f>
        <v>5795147068.2152042</v>
      </c>
      <c r="P2537" s="16">
        <f t="shared" si="551"/>
        <v>5495109137.6753864</v>
      </c>
      <c r="Q2537" s="27">
        <f t="shared" si="557"/>
        <v>248</v>
      </c>
      <c r="R2537" s="7">
        <f t="shared" si="562"/>
        <v>1209830.3650799105</v>
      </c>
      <c r="S2537" s="7">
        <f t="shared" si="554"/>
        <v>562860.73111485981</v>
      </c>
      <c r="T2537" s="5">
        <f>VLOOKUP($B2537,'Benchmark Data'!$A:$B,2,FALSE)</f>
        <v>16.16</v>
      </c>
      <c r="U2537" s="12">
        <f t="shared" si="563"/>
        <v>-8.6260547197673908E-3</v>
      </c>
      <c r="V2537" s="7">
        <f t="shared" si="564"/>
        <v>5139884638.457859</v>
      </c>
    </row>
    <row r="2538" spans="1:22" x14ac:dyDescent="0.25">
      <c r="A2538" s="5">
        <f t="shared" si="555"/>
        <v>2010</v>
      </c>
      <c r="B2538" s="6">
        <f t="shared" si="558"/>
        <v>40478</v>
      </c>
      <c r="C2538" s="7">
        <f>MAX(SUMIFS('Filing Data'!$V:$V,'Filing Data'!$D:$D,'Benchmark Value'!$B2538),C2537)</f>
        <v>5495109137.6753864</v>
      </c>
      <c r="D2538" s="7">
        <f>SUMIFS('Filing Data'!$Z:$Z,'Filing Data'!$D:$D,'Benchmark Value'!$B2538)</f>
        <v>0</v>
      </c>
      <c r="E2538" s="16">
        <f t="shared" si="559"/>
        <v>-72700942.449473366</v>
      </c>
      <c r="F2538" s="10">
        <f>SUM(D$11:D2537)</f>
        <v>-305393854.62901664</v>
      </c>
      <c r="G2538" s="10">
        <f t="shared" si="552"/>
        <v>365</v>
      </c>
      <c r="H2538" s="7">
        <f t="shared" si="560"/>
        <v>-199180.6642451325</v>
      </c>
      <c r="I2538" s="16">
        <f>SUMIFS('Filing Data'!$X:$X,'Filing Data'!$D:$D,'Benchmark Value'!$B2538)</f>
        <v>0</v>
      </c>
      <c r="J2538" s="16">
        <f t="shared" si="556"/>
        <v>163442973.94777015</v>
      </c>
      <c r="K2538" s="10">
        <f>SUM(I$11:I2537)</f>
        <v>496030691.23263443</v>
      </c>
      <c r="L2538" s="27">
        <f t="shared" si="553"/>
        <v>365</v>
      </c>
      <c r="M2538" s="7">
        <f t="shared" si="561"/>
        <v>447788.96971991821</v>
      </c>
      <c r="N2538" s="7">
        <f>IF(ISNA(VLOOKUP(B2538,'Distribution Data'!$G:$H,2,FALSE)),0,VLOOKUP(B2538,'Distribution Data'!$G:$H,2,FALSE))</f>
        <v>0</v>
      </c>
      <c r="O2538" s="16">
        <f>IF(ISNA(INDEX($C2537:$C$3618,MATCH(TRUE,INDEX($C2537:$C$3618&lt;&gt;$C2537,0),0))), O2537, INDEX($C2537:$C$3618,MATCH(TRUE,INDEX($C2537:$C$3618&lt;&gt;$C2537,0),0)))</f>
        <v>5795147068.2152042</v>
      </c>
      <c r="P2538" s="16">
        <f t="shared" si="551"/>
        <v>5495109137.6753864</v>
      </c>
      <c r="Q2538" s="27">
        <f t="shared" si="557"/>
        <v>248</v>
      </c>
      <c r="R2538" s="7">
        <f t="shared" si="562"/>
        <v>1209830.3650799105</v>
      </c>
      <c r="S2538" s="7">
        <f t="shared" si="554"/>
        <v>562860.73111485981</v>
      </c>
      <c r="T2538" s="5">
        <f>VLOOKUP($B2538,'Benchmark Data'!$A:$B,2,FALSE)</f>
        <v>16.04</v>
      </c>
      <c r="U2538" s="12">
        <f t="shared" si="563"/>
        <v>-7.4534506545808907E-3</v>
      </c>
      <c r="V2538" s="7">
        <f t="shared" si="564"/>
        <v>5102280039.0024052</v>
      </c>
    </row>
    <row r="2539" spans="1:22" x14ac:dyDescent="0.25">
      <c r="A2539" s="5">
        <f t="shared" si="555"/>
        <v>2010</v>
      </c>
      <c r="B2539" s="6">
        <f t="shared" si="558"/>
        <v>40479</v>
      </c>
      <c r="C2539" s="7">
        <f>MAX(SUMIFS('Filing Data'!$V:$V,'Filing Data'!$D:$D,'Benchmark Value'!$B2539),C2538)</f>
        <v>5495109137.6753864</v>
      </c>
      <c r="D2539" s="7">
        <f>SUMIFS('Filing Data'!$Z:$Z,'Filing Data'!$D:$D,'Benchmark Value'!$B2539)</f>
        <v>0</v>
      </c>
      <c r="E2539" s="16">
        <f t="shared" si="559"/>
        <v>-72700942.449473366</v>
      </c>
      <c r="F2539" s="10">
        <f>SUM(D$11:D2538)</f>
        <v>-305393854.62901664</v>
      </c>
      <c r="G2539" s="10">
        <f t="shared" si="552"/>
        <v>365</v>
      </c>
      <c r="H2539" s="7">
        <f t="shared" si="560"/>
        <v>-199180.6642451325</v>
      </c>
      <c r="I2539" s="16">
        <f>SUMIFS('Filing Data'!$X:$X,'Filing Data'!$D:$D,'Benchmark Value'!$B2539)</f>
        <v>0</v>
      </c>
      <c r="J2539" s="16">
        <f t="shared" si="556"/>
        <v>163442973.94777015</v>
      </c>
      <c r="K2539" s="10">
        <f>SUM(I$11:I2538)</f>
        <v>496030691.23263443</v>
      </c>
      <c r="L2539" s="27">
        <f t="shared" si="553"/>
        <v>365</v>
      </c>
      <c r="M2539" s="7">
        <f t="shared" si="561"/>
        <v>447788.96971991821</v>
      </c>
      <c r="N2539" s="7">
        <f>IF(ISNA(VLOOKUP(B2539,'Distribution Data'!$G:$H,2,FALSE)),0,VLOOKUP(B2539,'Distribution Data'!$G:$H,2,FALSE))</f>
        <v>0</v>
      </c>
      <c r="O2539" s="16">
        <f>IF(ISNA(INDEX($C2538:$C$3618,MATCH(TRUE,INDEX($C2538:$C$3618&lt;&gt;$C2538,0),0))), O2538, INDEX($C2538:$C$3618,MATCH(TRUE,INDEX($C2538:$C$3618&lt;&gt;$C2538,0),0)))</f>
        <v>5795147068.2152042</v>
      </c>
      <c r="P2539" s="16">
        <f t="shared" si="551"/>
        <v>5495109137.6753864</v>
      </c>
      <c r="Q2539" s="27">
        <f t="shared" si="557"/>
        <v>248</v>
      </c>
      <c r="R2539" s="7">
        <f t="shared" si="562"/>
        <v>1209830.3650799105</v>
      </c>
      <c r="S2539" s="7">
        <f t="shared" si="554"/>
        <v>562860.73111485981</v>
      </c>
      <c r="T2539" s="5">
        <f>VLOOKUP($B2539,'Benchmark Data'!$A:$B,2,FALSE)</f>
        <v>15.95</v>
      </c>
      <c r="U2539" s="12">
        <f t="shared" si="563"/>
        <v>-5.6267732075148706E-3</v>
      </c>
      <c r="V2539" s="7">
        <f t="shared" si="564"/>
        <v>5074214146.3974714</v>
      </c>
    </row>
    <row r="2540" spans="1:22" x14ac:dyDescent="0.25">
      <c r="A2540" s="5">
        <f t="shared" si="555"/>
        <v>2010</v>
      </c>
      <c r="B2540" s="6">
        <f t="shared" si="558"/>
        <v>40480</v>
      </c>
      <c r="C2540" s="7">
        <f>MAX(SUMIFS('Filing Data'!$V:$V,'Filing Data'!$D:$D,'Benchmark Value'!$B2540),C2539)</f>
        <v>5495109137.6753864</v>
      </c>
      <c r="D2540" s="7">
        <f>SUMIFS('Filing Data'!$Z:$Z,'Filing Data'!$D:$D,'Benchmark Value'!$B2540)</f>
        <v>0</v>
      </c>
      <c r="E2540" s="16">
        <f t="shared" si="559"/>
        <v>-72700942.449473366</v>
      </c>
      <c r="F2540" s="10">
        <f>SUM(D$11:D2539)</f>
        <v>-305393854.62901664</v>
      </c>
      <c r="G2540" s="10">
        <f t="shared" si="552"/>
        <v>365</v>
      </c>
      <c r="H2540" s="7">
        <f t="shared" si="560"/>
        <v>-199180.6642451325</v>
      </c>
      <c r="I2540" s="16">
        <f>SUMIFS('Filing Data'!$X:$X,'Filing Data'!$D:$D,'Benchmark Value'!$B2540)</f>
        <v>0</v>
      </c>
      <c r="J2540" s="16">
        <f t="shared" si="556"/>
        <v>163442973.94777015</v>
      </c>
      <c r="K2540" s="10">
        <f>SUM(I$11:I2539)</f>
        <v>496030691.23263443</v>
      </c>
      <c r="L2540" s="27">
        <f t="shared" si="553"/>
        <v>365</v>
      </c>
      <c r="M2540" s="7">
        <f t="shared" si="561"/>
        <v>447788.96971991821</v>
      </c>
      <c r="N2540" s="7">
        <f>IF(ISNA(VLOOKUP(B2540,'Distribution Data'!$G:$H,2,FALSE)),0,VLOOKUP(B2540,'Distribution Data'!$G:$H,2,FALSE))</f>
        <v>0</v>
      </c>
      <c r="O2540" s="16">
        <f>IF(ISNA(INDEX($C2539:$C$3618,MATCH(TRUE,INDEX($C2539:$C$3618&lt;&gt;$C2539,0),0))), O2539, INDEX($C2539:$C$3618,MATCH(TRUE,INDEX($C2539:$C$3618&lt;&gt;$C2539,0),0)))</f>
        <v>5795147068.2152042</v>
      </c>
      <c r="P2540" s="16">
        <f t="shared" si="551"/>
        <v>5495109137.6753864</v>
      </c>
      <c r="Q2540" s="27">
        <f t="shared" si="557"/>
        <v>248</v>
      </c>
      <c r="R2540" s="7">
        <f t="shared" si="562"/>
        <v>1209830.3650799105</v>
      </c>
      <c r="S2540" s="7">
        <f t="shared" si="554"/>
        <v>562860.73111485981</v>
      </c>
      <c r="T2540" s="5">
        <f>VLOOKUP($B2540,'Benchmark Data'!$A:$B,2,FALSE)</f>
        <v>15.97</v>
      </c>
      <c r="U2540" s="12">
        <f t="shared" si="563"/>
        <v>1.2531329960676718E-3</v>
      </c>
      <c r="V2540" s="7">
        <f t="shared" si="564"/>
        <v>5081139658.0958567</v>
      </c>
    </row>
    <row r="2541" spans="1:22" x14ac:dyDescent="0.25">
      <c r="A2541" s="5">
        <f t="shared" si="555"/>
        <v>2010</v>
      </c>
      <c r="B2541" s="6">
        <f t="shared" si="558"/>
        <v>40481</v>
      </c>
      <c r="C2541" s="7">
        <f>MAX(SUMIFS('Filing Data'!$V:$V,'Filing Data'!$D:$D,'Benchmark Value'!$B2541),C2540)</f>
        <v>5495109137.6753864</v>
      </c>
      <c r="D2541" s="7">
        <f>SUMIFS('Filing Data'!$Z:$Z,'Filing Data'!$D:$D,'Benchmark Value'!$B2541)</f>
        <v>0</v>
      </c>
      <c r="E2541" s="16">
        <f t="shared" si="559"/>
        <v>-72700942.449473366</v>
      </c>
      <c r="F2541" s="10">
        <f>SUM(D$11:D2540)</f>
        <v>-305393854.62901664</v>
      </c>
      <c r="G2541" s="10">
        <f t="shared" si="552"/>
        <v>365</v>
      </c>
      <c r="H2541" s="7">
        <f t="shared" si="560"/>
        <v>-199180.6642451325</v>
      </c>
      <c r="I2541" s="16">
        <f>SUMIFS('Filing Data'!$X:$X,'Filing Data'!$D:$D,'Benchmark Value'!$B2541)</f>
        <v>0</v>
      </c>
      <c r="J2541" s="16">
        <f t="shared" si="556"/>
        <v>163442973.94777015</v>
      </c>
      <c r="K2541" s="10">
        <f>SUM(I$11:I2540)</f>
        <v>496030691.23263443</v>
      </c>
      <c r="L2541" s="27">
        <f t="shared" si="553"/>
        <v>365</v>
      </c>
      <c r="M2541" s="7">
        <f t="shared" si="561"/>
        <v>447788.96971991821</v>
      </c>
      <c r="N2541" s="7">
        <f>IF(ISNA(VLOOKUP(B2541,'Distribution Data'!$G:$H,2,FALSE)),0,VLOOKUP(B2541,'Distribution Data'!$G:$H,2,FALSE))</f>
        <v>0</v>
      </c>
      <c r="O2541" s="16">
        <f>IF(ISNA(INDEX($C2540:$C$3618,MATCH(TRUE,INDEX($C2540:$C$3618&lt;&gt;$C2540,0),0))), O2540, INDEX($C2540:$C$3618,MATCH(TRUE,INDEX($C2540:$C$3618&lt;&gt;$C2540,0),0)))</f>
        <v>5795147068.2152042</v>
      </c>
      <c r="P2541" s="16">
        <f t="shared" si="551"/>
        <v>5495109137.6753864</v>
      </c>
      <c r="Q2541" s="27">
        <f t="shared" si="557"/>
        <v>248</v>
      </c>
      <c r="R2541" s="7">
        <f t="shared" si="562"/>
        <v>1209830.3650799105</v>
      </c>
      <c r="S2541" s="7">
        <f t="shared" si="554"/>
        <v>562860.73111485981</v>
      </c>
      <c r="T2541" s="5">
        <f>VLOOKUP($B2541,'Benchmark Data'!$A:$B,2,FALSE)</f>
        <v>15.97</v>
      </c>
      <c r="U2541" s="12">
        <f t="shared" si="563"/>
        <v>0</v>
      </c>
      <c r="V2541" s="7">
        <f t="shared" si="564"/>
        <v>5081702518.8269711</v>
      </c>
    </row>
    <row r="2542" spans="1:22" x14ac:dyDescent="0.25">
      <c r="A2542" s="5">
        <f t="shared" si="555"/>
        <v>2010</v>
      </c>
      <c r="B2542" s="6">
        <f t="shared" si="558"/>
        <v>40482</v>
      </c>
      <c r="C2542" s="7">
        <f>MAX(SUMIFS('Filing Data'!$V:$V,'Filing Data'!$D:$D,'Benchmark Value'!$B2542),C2541)</f>
        <v>5495109137.6753864</v>
      </c>
      <c r="D2542" s="7">
        <f>SUMIFS('Filing Data'!$Z:$Z,'Filing Data'!$D:$D,'Benchmark Value'!$B2542)</f>
        <v>0</v>
      </c>
      <c r="E2542" s="16">
        <f t="shared" si="559"/>
        <v>-72700942.449473366</v>
      </c>
      <c r="F2542" s="10">
        <f>SUM(D$11:D2541)</f>
        <v>-305393854.62901664</v>
      </c>
      <c r="G2542" s="10">
        <f t="shared" si="552"/>
        <v>365</v>
      </c>
      <c r="H2542" s="7">
        <f t="shared" si="560"/>
        <v>-199180.6642451325</v>
      </c>
      <c r="I2542" s="16">
        <f>SUMIFS('Filing Data'!$X:$X,'Filing Data'!$D:$D,'Benchmark Value'!$B2542)</f>
        <v>0</v>
      </c>
      <c r="J2542" s="16">
        <f t="shared" si="556"/>
        <v>163442973.94777015</v>
      </c>
      <c r="K2542" s="10">
        <f>SUM(I$11:I2541)</f>
        <v>496030691.23263443</v>
      </c>
      <c r="L2542" s="27">
        <f t="shared" si="553"/>
        <v>365</v>
      </c>
      <c r="M2542" s="7">
        <f t="shared" si="561"/>
        <v>447788.96971991821</v>
      </c>
      <c r="N2542" s="7">
        <f>IF(ISNA(VLOOKUP(B2542,'Distribution Data'!$G:$H,2,FALSE)),0,VLOOKUP(B2542,'Distribution Data'!$G:$H,2,FALSE))</f>
        <v>0</v>
      </c>
      <c r="O2542" s="16">
        <f>IF(ISNA(INDEX($C2541:$C$3618,MATCH(TRUE,INDEX($C2541:$C$3618&lt;&gt;$C2541,0),0))), O2541, INDEX($C2541:$C$3618,MATCH(TRUE,INDEX($C2541:$C$3618&lt;&gt;$C2541,0),0)))</f>
        <v>5795147068.2152042</v>
      </c>
      <c r="P2542" s="16">
        <f t="shared" si="551"/>
        <v>5495109137.6753864</v>
      </c>
      <c r="Q2542" s="27">
        <f t="shared" si="557"/>
        <v>248</v>
      </c>
      <c r="R2542" s="7">
        <f t="shared" si="562"/>
        <v>1209830.3650799105</v>
      </c>
      <c r="S2542" s="7">
        <f t="shared" si="554"/>
        <v>562860.73111485981</v>
      </c>
      <c r="T2542" s="5">
        <f>VLOOKUP($B2542,'Benchmark Data'!$A:$B,2,FALSE)</f>
        <v>15.97</v>
      </c>
      <c r="U2542" s="12">
        <f t="shared" si="563"/>
        <v>0</v>
      </c>
      <c r="V2542" s="7">
        <f t="shared" si="564"/>
        <v>5082265379.5580854</v>
      </c>
    </row>
    <row r="2543" spans="1:22" x14ac:dyDescent="0.25">
      <c r="A2543" s="5">
        <f t="shared" si="555"/>
        <v>2010</v>
      </c>
      <c r="B2543" s="6">
        <f t="shared" si="558"/>
        <v>40483</v>
      </c>
      <c r="C2543" s="7">
        <f>MAX(SUMIFS('Filing Data'!$V:$V,'Filing Data'!$D:$D,'Benchmark Value'!$B2543),C2542)</f>
        <v>5495109137.6753864</v>
      </c>
      <c r="D2543" s="7">
        <f>SUMIFS('Filing Data'!$Z:$Z,'Filing Data'!$D:$D,'Benchmark Value'!$B2543)</f>
        <v>0</v>
      </c>
      <c r="E2543" s="16">
        <f t="shared" si="559"/>
        <v>-72700942.449473366</v>
      </c>
      <c r="F2543" s="10">
        <f>SUM(D$11:D2542)</f>
        <v>-305393854.62901664</v>
      </c>
      <c r="G2543" s="10">
        <f t="shared" si="552"/>
        <v>365</v>
      </c>
      <c r="H2543" s="7">
        <f t="shared" si="560"/>
        <v>-199180.6642451325</v>
      </c>
      <c r="I2543" s="16">
        <f>SUMIFS('Filing Data'!$X:$X,'Filing Data'!$D:$D,'Benchmark Value'!$B2543)</f>
        <v>0</v>
      </c>
      <c r="J2543" s="16">
        <f t="shared" si="556"/>
        <v>163442973.94777015</v>
      </c>
      <c r="K2543" s="10">
        <f>SUM(I$11:I2542)</f>
        <v>496030691.23263443</v>
      </c>
      <c r="L2543" s="27">
        <f t="shared" si="553"/>
        <v>365</v>
      </c>
      <c r="M2543" s="7">
        <f t="shared" si="561"/>
        <v>447788.96971991821</v>
      </c>
      <c r="N2543" s="7">
        <f>IF(ISNA(VLOOKUP(B2543,'Distribution Data'!$G:$H,2,FALSE)),0,VLOOKUP(B2543,'Distribution Data'!$G:$H,2,FALSE))</f>
        <v>0</v>
      </c>
      <c r="O2543" s="16">
        <f>IF(ISNA(INDEX($C2542:$C$3618,MATCH(TRUE,INDEX($C2542:$C$3618&lt;&gt;$C2542,0),0))), O2542, INDEX($C2542:$C$3618,MATCH(TRUE,INDEX($C2542:$C$3618&lt;&gt;$C2542,0),0)))</f>
        <v>5795147068.2152042</v>
      </c>
      <c r="P2543" s="16">
        <f t="shared" si="551"/>
        <v>5495109137.6753864</v>
      </c>
      <c r="Q2543" s="27">
        <f t="shared" si="557"/>
        <v>248</v>
      </c>
      <c r="R2543" s="7">
        <f t="shared" si="562"/>
        <v>1209830.3650799105</v>
      </c>
      <c r="S2543" s="7">
        <f t="shared" si="554"/>
        <v>562860.73111485981</v>
      </c>
      <c r="T2543" s="5">
        <f>VLOOKUP($B2543,'Benchmark Data'!$A:$B,2,FALSE)</f>
        <v>16.11</v>
      </c>
      <c r="U2543" s="12">
        <f t="shared" si="563"/>
        <v>8.7282349619619299E-3</v>
      </c>
      <c r="V2543" s="7">
        <f t="shared" si="564"/>
        <v>5127381599.9096212</v>
      </c>
    </row>
    <row r="2544" spans="1:22" x14ac:dyDescent="0.25">
      <c r="A2544" s="5">
        <f t="shared" si="555"/>
        <v>2010</v>
      </c>
      <c r="B2544" s="6">
        <f t="shared" si="558"/>
        <v>40484</v>
      </c>
      <c r="C2544" s="7">
        <f>MAX(SUMIFS('Filing Data'!$V:$V,'Filing Data'!$D:$D,'Benchmark Value'!$B2544),C2543)</f>
        <v>5495109137.6753864</v>
      </c>
      <c r="D2544" s="7">
        <f>SUMIFS('Filing Data'!$Z:$Z,'Filing Data'!$D:$D,'Benchmark Value'!$B2544)</f>
        <v>0</v>
      </c>
      <c r="E2544" s="16">
        <f t="shared" si="559"/>
        <v>-72700942.449473366</v>
      </c>
      <c r="F2544" s="10">
        <f>SUM(D$11:D2543)</f>
        <v>-305393854.62901664</v>
      </c>
      <c r="G2544" s="10">
        <f t="shared" si="552"/>
        <v>365</v>
      </c>
      <c r="H2544" s="7">
        <f t="shared" si="560"/>
        <v>-199180.6642451325</v>
      </c>
      <c r="I2544" s="16">
        <f>SUMIFS('Filing Data'!$X:$X,'Filing Data'!$D:$D,'Benchmark Value'!$B2544)</f>
        <v>0</v>
      </c>
      <c r="J2544" s="16">
        <f t="shared" si="556"/>
        <v>163442973.94777015</v>
      </c>
      <c r="K2544" s="10">
        <f>SUM(I$11:I2543)</f>
        <v>496030691.23263443</v>
      </c>
      <c r="L2544" s="27">
        <f t="shared" si="553"/>
        <v>365</v>
      </c>
      <c r="M2544" s="7">
        <f t="shared" si="561"/>
        <v>447788.96971991821</v>
      </c>
      <c r="N2544" s="7">
        <f>IF(ISNA(VLOOKUP(B2544,'Distribution Data'!$G:$H,2,FALSE)),0,VLOOKUP(B2544,'Distribution Data'!$G:$H,2,FALSE))</f>
        <v>0</v>
      </c>
      <c r="O2544" s="16">
        <f>IF(ISNA(INDEX($C2543:$C$3618,MATCH(TRUE,INDEX($C2543:$C$3618&lt;&gt;$C2543,0),0))), O2543, INDEX($C2543:$C$3618,MATCH(TRUE,INDEX($C2543:$C$3618&lt;&gt;$C2543,0),0)))</f>
        <v>5795147068.2152042</v>
      </c>
      <c r="P2544" s="16">
        <f t="shared" si="551"/>
        <v>5495109137.6753864</v>
      </c>
      <c r="Q2544" s="27">
        <f t="shared" si="557"/>
        <v>248</v>
      </c>
      <c r="R2544" s="7">
        <f t="shared" si="562"/>
        <v>1209830.3650799105</v>
      </c>
      <c r="S2544" s="7">
        <f t="shared" si="554"/>
        <v>562860.73111485981</v>
      </c>
      <c r="T2544" s="5">
        <f>VLOOKUP($B2544,'Benchmark Data'!$A:$B,2,FALSE)</f>
        <v>16.22</v>
      </c>
      <c r="U2544" s="12">
        <f t="shared" si="563"/>
        <v>6.8048514983837897E-3</v>
      </c>
      <c r="V2544" s="7">
        <f t="shared" si="564"/>
        <v>5162954515.0162821</v>
      </c>
    </row>
    <row r="2545" spans="1:22" x14ac:dyDescent="0.25">
      <c r="A2545" s="5">
        <f t="shared" si="555"/>
        <v>2010</v>
      </c>
      <c r="B2545" s="6">
        <f t="shared" si="558"/>
        <v>40485</v>
      </c>
      <c r="C2545" s="7">
        <f>MAX(SUMIFS('Filing Data'!$V:$V,'Filing Data'!$D:$D,'Benchmark Value'!$B2545),C2544)</f>
        <v>5495109137.6753864</v>
      </c>
      <c r="D2545" s="7">
        <f>SUMIFS('Filing Data'!$Z:$Z,'Filing Data'!$D:$D,'Benchmark Value'!$B2545)</f>
        <v>0</v>
      </c>
      <c r="E2545" s="16">
        <f t="shared" si="559"/>
        <v>-72700942.449473366</v>
      </c>
      <c r="F2545" s="10">
        <f>SUM(D$11:D2544)</f>
        <v>-305393854.62901664</v>
      </c>
      <c r="G2545" s="10">
        <f t="shared" si="552"/>
        <v>365</v>
      </c>
      <c r="H2545" s="7">
        <f t="shared" si="560"/>
        <v>-199180.6642451325</v>
      </c>
      <c r="I2545" s="16">
        <f>SUMIFS('Filing Data'!$X:$X,'Filing Data'!$D:$D,'Benchmark Value'!$B2545)</f>
        <v>0</v>
      </c>
      <c r="J2545" s="16">
        <f t="shared" si="556"/>
        <v>163442973.94777015</v>
      </c>
      <c r="K2545" s="10">
        <f>SUM(I$11:I2544)</f>
        <v>496030691.23263443</v>
      </c>
      <c r="L2545" s="27">
        <f t="shared" si="553"/>
        <v>365</v>
      </c>
      <c r="M2545" s="7">
        <f t="shared" si="561"/>
        <v>447788.96971991821</v>
      </c>
      <c r="N2545" s="7">
        <f>IF(ISNA(VLOOKUP(B2545,'Distribution Data'!$G:$H,2,FALSE)),0,VLOOKUP(B2545,'Distribution Data'!$G:$H,2,FALSE))</f>
        <v>0</v>
      </c>
      <c r="O2545" s="16">
        <f>IF(ISNA(INDEX($C2544:$C$3618,MATCH(TRUE,INDEX($C2544:$C$3618&lt;&gt;$C2544,0),0))), O2544, INDEX($C2544:$C$3618,MATCH(TRUE,INDEX($C2544:$C$3618&lt;&gt;$C2544,0),0)))</f>
        <v>5795147068.2152042</v>
      </c>
      <c r="P2545" s="16">
        <f t="shared" si="551"/>
        <v>5495109137.6753864</v>
      </c>
      <c r="Q2545" s="27">
        <f t="shared" si="557"/>
        <v>248</v>
      </c>
      <c r="R2545" s="7">
        <f t="shared" si="562"/>
        <v>1209830.3650799105</v>
      </c>
      <c r="S2545" s="7">
        <f t="shared" si="554"/>
        <v>562860.73111485981</v>
      </c>
      <c r="T2545" s="5">
        <f>VLOOKUP($B2545,'Benchmark Data'!$A:$B,2,FALSE)</f>
        <v>16.190000000000001</v>
      </c>
      <c r="U2545" s="12">
        <f t="shared" si="563"/>
        <v>-1.8512809977229861E-3</v>
      </c>
      <c r="V2545" s="7">
        <f t="shared" si="564"/>
        <v>5153968138.0500793</v>
      </c>
    </row>
    <row r="2546" spans="1:22" x14ac:dyDescent="0.25">
      <c r="A2546" s="5">
        <f t="shared" si="555"/>
        <v>2010</v>
      </c>
      <c r="B2546" s="6">
        <f t="shared" si="558"/>
        <v>40486</v>
      </c>
      <c r="C2546" s="7">
        <f>MAX(SUMIFS('Filing Data'!$V:$V,'Filing Data'!$D:$D,'Benchmark Value'!$B2546),C2545)</f>
        <v>5495109137.6753864</v>
      </c>
      <c r="D2546" s="7">
        <f>SUMIFS('Filing Data'!$Z:$Z,'Filing Data'!$D:$D,'Benchmark Value'!$B2546)</f>
        <v>0</v>
      </c>
      <c r="E2546" s="16">
        <f t="shared" si="559"/>
        <v>-72700942.449473366</v>
      </c>
      <c r="F2546" s="10">
        <f>SUM(D$11:D2545)</f>
        <v>-305393854.62901664</v>
      </c>
      <c r="G2546" s="10">
        <f t="shared" si="552"/>
        <v>365</v>
      </c>
      <c r="H2546" s="7">
        <f t="shared" si="560"/>
        <v>-199180.6642451325</v>
      </c>
      <c r="I2546" s="16">
        <f>SUMIFS('Filing Data'!$X:$X,'Filing Data'!$D:$D,'Benchmark Value'!$B2546)</f>
        <v>0</v>
      </c>
      <c r="J2546" s="16">
        <f t="shared" si="556"/>
        <v>163442973.94777015</v>
      </c>
      <c r="K2546" s="10">
        <f>SUM(I$11:I2545)</f>
        <v>496030691.23263443</v>
      </c>
      <c r="L2546" s="27">
        <f t="shared" si="553"/>
        <v>365</v>
      </c>
      <c r="M2546" s="7">
        <f t="shared" si="561"/>
        <v>447788.96971991821</v>
      </c>
      <c r="N2546" s="7">
        <f>IF(ISNA(VLOOKUP(B2546,'Distribution Data'!$G:$H,2,FALSE)),0,VLOOKUP(B2546,'Distribution Data'!$G:$H,2,FALSE))</f>
        <v>0</v>
      </c>
      <c r="O2546" s="16">
        <f>IF(ISNA(INDEX($C2545:$C$3618,MATCH(TRUE,INDEX($C2545:$C$3618&lt;&gt;$C2545,0),0))), O2545, INDEX($C2545:$C$3618,MATCH(TRUE,INDEX($C2545:$C$3618&lt;&gt;$C2545,0),0)))</f>
        <v>5795147068.2152042</v>
      </c>
      <c r="P2546" s="16">
        <f t="shared" si="551"/>
        <v>5495109137.6753864</v>
      </c>
      <c r="Q2546" s="27">
        <f t="shared" si="557"/>
        <v>248</v>
      </c>
      <c r="R2546" s="7">
        <f t="shared" si="562"/>
        <v>1209830.3650799105</v>
      </c>
      <c r="S2546" s="7">
        <f t="shared" si="554"/>
        <v>562860.73111485981</v>
      </c>
      <c r="T2546" s="5">
        <f>VLOOKUP($B2546,'Benchmark Data'!$A:$B,2,FALSE)</f>
        <v>16.600000000000001</v>
      </c>
      <c r="U2546" s="12">
        <f t="shared" si="563"/>
        <v>2.5008927672953832E-2</v>
      </c>
      <c r="V2546" s="7">
        <f t="shared" si="564"/>
        <v>5285051501.3507137</v>
      </c>
    </row>
    <row r="2547" spans="1:22" x14ac:dyDescent="0.25">
      <c r="A2547" s="5">
        <f t="shared" si="555"/>
        <v>2010</v>
      </c>
      <c r="B2547" s="6">
        <f t="shared" si="558"/>
        <v>40487</v>
      </c>
      <c r="C2547" s="7">
        <f>MAX(SUMIFS('Filing Data'!$V:$V,'Filing Data'!$D:$D,'Benchmark Value'!$B2547),C2546)</f>
        <v>5495109137.6753864</v>
      </c>
      <c r="D2547" s="7">
        <f>SUMIFS('Filing Data'!$Z:$Z,'Filing Data'!$D:$D,'Benchmark Value'!$B2547)</f>
        <v>0</v>
      </c>
      <c r="E2547" s="16">
        <f t="shared" si="559"/>
        <v>-72700942.449473366</v>
      </c>
      <c r="F2547" s="10">
        <f>SUM(D$11:D2546)</f>
        <v>-305393854.62901664</v>
      </c>
      <c r="G2547" s="10">
        <f t="shared" si="552"/>
        <v>365</v>
      </c>
      <c r="H2547" s="7">
        <f t="shared" si="560"/>
        <v>-199180.6642451325</v>
      </c>
      <c r="I2547" s="16">
        <f>SUMIFS('Filing Data'!$X:$X,'Filing Data'!$D:$D,'Benchmark Value'!$B2547)</f>
        <v>0</v>
      </c>
      <c r="J2547" s="16">
        <f t="shared" si="556"/>
        <v>163442973.94777015</v>
      </c>
      <c r="K2547" s="10">
        <f>SUM(I$11:I2546)</f>
        <v>496030691.23263443</v>
      </c>
      <c r="L2547" s="27">
        <f t="shared" si="553"/>
        <v>365</v>
      </c>
      <c r="M2547" s="7">
        <f t="shared" si="561"/>
        <v>447788.96971991821</v>
      </c>
      <c r="N2547" s="7">
        <f>IF(ISNA(VLOOKUP(B2547,'Distribution Data'!$G:$H,2,FALSE)),0,VLOOKUP(B2547,'Distribution Data'!$G:$H,2,FALSE))</f>
        <v>0</v>
      </c>
      <c r="O2547" s="16">
        <f>IF(ISNA(INDEX($C2546:$C$3618,MATCH(TRUE,INDEX($C2546:$C$3618&lt;&gt;$C2546,0),0))), O2546, INDEX($C2546:$C$3618,MATCH(TRUE,INDEX($C2546:$C$3618&lt;&gt;$C2546,0),0)))</f>
        <v>5795147068.2152042</v>
      </c>
      <c r="P2547" s="16">
        <f t="shared" si="551"/>
        <v>5495109137.6753864</v>
      </c>
      <c r="Q2547" s="27">
        <f t="shared" si="557"/>
        <v>248</v>
      </c>
      <c r="R2547" s="7">
        <f t="shared" si="562"/>
        <v>1209830.3650799105</v>
      </c>
      <c r="S2547" s="7">
        <f t="shared" si="554"/>
        <v>562860.73111485981</v>
      </c>
      <c r="T2547" s="5">
        <f>VLOOKUP($B2547,'Benchmark Data'!$A:$B,2,FALSE)</f>
        <v>16.77</v>
      </c>
      <c r="U2547" s="12">
        <f t="shared" si="563"/>
        <v>1.0188880472619753E-2</v>
      </c>
      <c r="V2547" s="7">
        <f t="shared" si="564"/>
        <v>5339738383.4812021</v>
      </c>
    </row>
    <row r="2548" spans="1:22" x14ac:dyDescent="0.25">
      <c r="A2548" s="5">
        <f t="shared" si="555"/>
        <v>2010</v>
      </c>
      <c r="B2548" s="6">
        <f t="shared" si="558"/>
        <v>40488</v>
      </c>
      <c r="C2548" s="7">
        <f>MAX(SUMIFS('Filing Data'!$V:$V,'Filing Data'!$D:$D,'Benchmark Value'!$B2548),C2547)</f>
        <v>5495109137.6753864</v>
      </c>
      <c r="D2548" s="7">
        <f>SUMIFS('Filing Data'!$Z:$Z,'Filing Data'!$D:$D,'Benchmark Value'!$B2548)</f>
        <v>0</v>
      </c>
      <c r="E2548" s="16">
        <f t="shared" si="559"/>
        <v>-72700942.449473366</v>
      </c>
      <c r="F2548" s="10">
        <f>SUM(D$11:D2547)</f>
        <v>-305393854.62901664</v>
      </c>
      <c r="G2548" s="10">
        <f t="shared" si="552"/>
        <v>365</v>
      </c>
      <c r="H2548" s="7">
        <f t="shared" si="560"/>
        <v>-199180.6642451325</v>
      </c>
      <c r="I2548" s="16">
        <f>SUMIFS('Filing Data'!$X:$X,'Filing Data'!$D:$D,'Benchmark Value'!$B2548)</f>
        <v>0</v>
      </c>
      <c r="J2548" s="16">
        <f t="shared" si="556"/>
        <v>163442973.94777015</v>
      </c>
      <c r="K2548" s="10">
        <f>SUM(I$11:I2547)</f>
        <v>496030691.23263443</v>
      </c>
      <c r="L2548" s="27">
        <f t="shared" si="553"/>
        <v>365</v>
      </c>
      <c r="M2548" s="7">
        <f t="shared" si="561"/>
        <v>447788.96971991821</v>
      </c>
      <c r="N2548" s="7">
        <f>IF(ISNA(VLOOKUP(B2548,'Distribution Data'!$G:$H,2,FALSE)),0,VLOOKUP(B2548,'Distribution Data'!$G:$H,2,FALSE))</f>
        <v>0</v>
      </c>
      <c r="O2548" s="16">
        <f>IF(ISNA(INDEX($C2547:$C$3618,MATCH(TRUE,INDEX($C2547:$C$3618&lt;&gt;$C2547,0),0))), O2547, INDEX($C2547:$C$3618,MATCH(TRUE,INDEX($C2547:$C$3618&lt;&gt;$C2547,0),0)))</f>
        <v>5795147068.2152042</v>
      </c>
      <c r="P2548" s="16">
        <f t="shared" si="551"/>
        <v>5495109137.6753864</v>
      </c>
      <c r="Q2548" s="27">
        <f t="shared" si="557"/>
        <v>248</v>
      </c>
      <c r="R2548" s="7">
        <f t="shared" si="562"/>
        <v>1209830.3650799105</v>
      </c>
      <c r="S2548" s="7">
        <f t="shared" si="554"/>
        <v>562860.73111485981</v>
      </c>
      <c r="T2548" s="5">
        <f>VLOOKUP($B2548,'Benchmark Data'!$A:$B,2,FALSE)</f>
        <v>16.77</v>
      </c>
      <c r="U2548" s="12">
        <f t="shared" si="563"/>
        <v>0</v>
      </c>
      <c r="V2548" s="7">
        <f t="shared" si="564"/>
        <v>5340301244.2123165</v>
      </c>
    </row>
    <row r="2549" spans="1:22" x14ac:dyDescent="0.25">
      <c r="A2549" s="5">
        <f t="shared" si="555"/>
        <v>2010</v>
      </c>
      <c r="B2549" s="6">
        <f t="shared" si="558"/>
        <v>40489</v>
      </c>
      <c r="C2549" s="7">
        <f>MAX(SUMIFS('Filing Data'!$V:$V,'Filing Data'!$D:$D,'Benchmark Value'!$B2549),C2548)</f>
        <v>5495109137.6753864</v>
      </c>
      <c r="D2549" s="7">
        <f>SUMIFS('Filing Data'!$Z:$Z,'Filing Data'!$D:$D,'Benchmark Value'!$B2549)</f>
        <v>0</v>
      </c>
      <c r="E2549" s="16">
        <f t="shared" si="559"/>
        <v>-72700942.449473366</v>
      </c>
      <c r="F2549" s="10">
        <f>SUM(D$11:D2548)</f>
        <v>-305393854.62901664</v>
      </c>
      <c r="G2549" s="10">
        <f t="shared" si="552"/>
        <v>365</v>
      </c>
      <c r="H2549" s="7">
        <f t="shared" si="560"/>
        <v>-199180.6642451325</v>
      </c>
      <c r="I2549" s="16">
        <f>SUMIFS('Filing Data'!$X:$X,'Filing Data'!$D:$D,'Benchmark Value'!$B2549)</f>
        <v>0</v>
      </c>
      <c r="J2549" s="16">
        <f t="shared" si="556"/>
        <v>163442973.94777015</v>
      </c>
      <c r="K2549" s="10">
        <f>SUM(I$11:I2548)</f>
        <v>496030691.23263443</v>
      </c>
      <c r="L2549" s="27">
        <f t="shared" si="553"/>
        <v>365</v>
      </c>
      <c r="M2549" s="7">
        <f t="shared" si="561"/>
        <v>447788.96971991821</v>
      </c>
      <c r="N2549" s="7">
        <f>IF(ISNA(VLOOKUP(B2549,'Distribution Data'!$G:$H,2,FALSE)),0,VLOOKUP(B2549,'Distribution Data'!$G:$H,2,FALSE))</f>
        <v>0</v>
      </c>
      <c r="O2549" s="16">
        <f>IF(ISNA(INDEX($C2548:$C$3618,MATCH(TRUE,INDEX($C2548:$C$3618&lt;&gt;$C2548,0),0))), O2548, INDEX($C2548:$C$3618,MATCH(TRUE,INDEX($C2548:$C$3618&lt;&gt;$C2548,0),0)))</f>
        <v>5795147068.2152042</v>
      </c>
      <c r="P2549" s="16">
        <f t="shared" si="551"/>
        <v>5495109137.6753864</v>
      </c>
      <c r="Q2549" s="27">
        <f t="shared" si="557"/>
        <v>248</v>
      </c>
      <c r="R2549" s="7">
        <f t="shared" si="562"/>
        <v>1209830.3650799105</v>
      </c>
      <c r="S2549" s="7">
        <f t="shared" si="554"/>
        <v>562860.73111485981</v>
      </c>
      <c r="T2549" s="5">
        <f>VLOOKUP($B2549,'Benchmark Data'!$A:$B,2,FALSE)</f>
        <v>16.77</v>
      </c>
      <c r="U2549" s="12">
        <f t="shared" si="563"/>
        <v>0</v>
      </c>
      <c r="V2549" s="7">
        <f t="shared" si="564"/>
        <v>5340864104.9434309</v>
      </c>
    </row>
    <row r="2550" spans="1:22" x14ac:dyDescent="0.25">
      <c r="A2550" s="5">
        <f t="shared" si="555"/>
        <v>2010</v>
      </c>
      <c r="B2550" s="6">
        <f t="shared" si="558"/>
        <v>40490</v>
      </c>
      <c r="C2550" s="7">
        <f>MAX(SUMIFS('Filing Data'!$V:$V,'Filing Data'!$D:$D,'Benchmark Value'!$B2550),C2549)</f>
        <v>5495109137.6753864</v>
      </c>
      <c r="D2550" s="7">
        <f>SUMIFS('Filing Data'!$Z:$Z,'Filing Data'!$D:$D,'Benchmark Value'!$B2550)</f>
        <v>0</v>
      </c>
      <c r="E2550" s="16">
        <f t="shared" si="559"/>
        <v>-72700942.449473366</v>
      </c>
      <c r="F2550" s="10">
        <f>SUM(D$11:D2549)</f>
        <v>-305393854.62901664</v>
      </c>
      <c r="G2550" s="10">
        <f t="shared" si="552"/>
        <v>365</v>
      </c>
      <c r="H2550" s="7">
        <f t="shared" si="560"/>
        <v>-199180.6642451325</v>
      </c>
      <c r="I2550" s="16">
        <f>SUMIFS('Filing Data'!$X:$X,'Filing Data'!$D:$D,'Benchmark Value'!$B2550)</f>
        <v>0</v>
      </c>
      <c r="J2550" s="16">
        <f t="shared" si="556"/>
        <v>163442973.94777015</v>
      </c>
      <c r="K2550" s="10">
        <f>SUM(I$11:I2549)</f>
        <v>496030691.23263443</v>
      </c>
      <c r="L2550" s="27">
        <f t="shared" si="553"/>
        <v>365</v>
      </c>
      <c r="M2550" s="7">
        <f t="shared" si="561"/>
        <v>447788.96971991821</v>
      </c>
      <c r="N2550" s="7">
        <f>IF(ISNA(VLOOKUP(B2550,'Distribution Data'!$G:$H,2,FALSE)),0,VLOOKUP(B2550,'Distribution Data'!$G:$H,2,FALSE))</f>
        <v>0</v>
      </c>
      <c r="O2550" s="16">
        <f>IF(ISNA(INDEX($C2549:$C$3618,MATCH(TRUE,INDEX($C2549:$C$3618&lt;&gt;$C2549,0),0))), O2549, INDEX($C2549:$C$3618,MATCH(TRUE,INDEX($C2549:$C$3618&lt;&gt;$C2549,0),0)))</f>
        <v>5795147068.2152042</v>
      </c>
      <c r="P2550" s="16">
        <f t="shared" si="551"/>
        <v>5495109137.6753864</v>
      </c>
      <c r="Q2550" s="27">
        <f t="shared" si="557"/>
        <v>248</v>
      </c>
      <c r="R2550" s="7">
        <f t="shared" si="562"/>
        <v>1209830.3650799105</v>
      </c>
      <c r="S2550" s="7">
        <f t="shared" si="554"/>
        <v>562860.73111485981</v>
      </c>
      <c r="T2550" s="5">
        <f>VLOOKUP($B2550,'Benchmark Data'!$A:$B,2,FALSE)</f>
        <v>16.670000000000002</v>
      </c>
      <c r="U2550" s="12">
        <f t="shared" si="563"/>
        <v>-5.9808790724147397E-3</v>
      </c>
      <c r="V2550" s="7">
        <f t="shared" si="564"/>
        <v>5309579236.9628973</v>
      </c>
    </row>
    <row r="2551" spans="1:22" x14ac:dyDescent="0.25">
      <c r="A2551" s="5">
        <f t="shared" si="555"/>
        <v>2010</v>
      </c>
      <c r="B2551" s="6">
        <f t="shared" si="558"/>
        <v>40491</v>
      </c>
      <c r="C2551" s="7">
        <f>MAX(SUMIFS('Filing Data'!$V:$V,'Filing Data'!$D:$D,'Benchmark Value'!$B2551),C2550)</f>
        <v>5495109137.6753864</v>
      </c>
      <c r="D2551" s="7">
        <f>SUMIFS('Filing Data'!$Z:$Z,'Filing Data'!$D:$D,'Benchmark Value'!$B2551)</f>
        <v>0</v>
      </c>
      <c r="E2551" s="16">
        <f t="shared" si="559"/>
        <v>-72700942.449473366</v>
      </c>
      <c r="F2551" s="10">
        <f>SUM(D$11:D2550)</f>
        <v>-305393854.62901664</v>
      </c>
      <c r="G2551" s="10">
        <f t="shared" si="552"/>
        <v>365</v>
      </c>
      <c r="H2551" s="7">
        <f t="shared" si="560"/>
        <v>-199180.6642451325</v>
      </c>
      <c r="I2551" s="16">
        <f>SUMIFS('Filing Data'!$X:$X,'Filing Data'!$D:$D,'Benchmark Value'!$B2551)</f>
        <v>0</v>
      </c>
      <c r="J2551" s="16">
        <f t="shared" si="556"/>
        <v>163442973.94777015</v>
      </c>
      <c r="K2551" s="10">
        <f>SUM(I$11:I2550)</f>
        <v>496030691.23263443</v>
      </c>
      <c r="L2551" s="27">
        <f t="shared" si="553"/>
        <v>365</v>
      </c>
      <c r="M2551" s="7">
        <f t="shared" si="561"/>
        <v>447788.96971991821</v>
      </c>
      <c r="N2551" s="7">
        <f>IF(ISNA(VLOOKUP(B2551,'Distribution Data'!$G:$H,2,FALSE)),0,VLOOKUP(B2551,'Distribution Data'!$G:$H,2,FALSE))</f>
        <v>0</v>
      </c>
      <c r="O2551" s="16">
        <f>IF(ISNA(INDEX($C2550:$C$3618,MATCH(TRUE,INDEX($C2550:$C$3618&lt;&gt;$C2550,0),0))), O2550, INDEX($C2550:$C$3618,MATCH(TRUE,INDEX($C2550:$C$3618&lt;&gt;$C2550,0),0)))</f>
        <v>5795147068.2152042</v>
      </c>
      <c r="P2551" s="16">
        <f t="shared" si="551"/>
        <v>5495109137.6753864</v>
      </c>
      <c r="Q2551" s="27">
        <f t="shared" si="557"/>
        <v>248</v>
      </c>
      <c r="R2551" s="7">
        <f t="shared" si="562"/>
        <v>1209830.3650799105</v>
      </c>
      <c r="S2551" s="7">
        <f t="shared" si="554"/>
        <v>562860.73111485981</v>
      </c>
      <c r="T2551" s="5">
        <f>VLOOKUP($B2551,'Benchmark Data'!$A:$B,2,FALSE)</f>
        <v>16</v>
      </c>
      <c r="U2551" s="12">
        <f t="shared" si="563"/>
        <v>-4.1021974522921507E-2</v>
      </c>
      <c r="V2551" s="7">
        <f t="shared" si="564"/>
        <v>5096739692.8490715</v>
      </c>
    </row>
    <row r="2552" spans="1:22" x14ac:dyDescent="0.25">
      <c r="A2552" s="5">
        <f t="shared" si="555"/>
        <v>2010</v>
      </c>
      <c r="B2552" s="6">
        <f t="shared" si="558"/>
        <v>40492</v>
      </c>
      <c r="C2552" s="7">
        <f>MAX(SUMIFS('Filing Data'!$V:$V,'Filing Data'!$D:$D,'Benchmark Value'!$B2552),C2551)</f>
        <v>5495109137.6753864</v>
      </c>
      <c r="D2552" s="7">
        <f>SUMIFS('Filing Data'!$Z:$Z,'Filing Data'!$D:$D,'Benchmark Value'!$B2552)</f>
        <v>0</v>
      </c>
      <c r="E2552" s="16">
        <f t="shared" si="559"/>
        <v>-72700942.449473366</v>
      </c>
      <c r="F2552" s="10">
        <f>SUM(D$11:D2551)</f>
        <v>-305393854.62901664</v>
      </c>
      <c r="G2552" s="10">
        <f t="shared" si="552"/>
        <v>365</v>
      </c>
      <c r="H2552" s="7">
        <f t="shared" si="560"/>
        <v>-199180.6642451325</v>
      </c>
      <c r="I2552" s="16">
        <f>SUMIFS('Filing Data'!$X:$X,'Filing Data'!$D:$D,'Benchmark Value'!$B2552)</f>
        <v>0</v>
      </c>
      <c r="J2552" s="16">
        <f t="shared" si="556"/>
        <v>163442973.94777015</v>
      </c>
      <c r="K2552" s="10">
        <f>SUM(I$11:I2551)</f>
        <v>496030691.23263443</v>
      </c>
      <c r="L2552" s="27">
        <f t="shared" si="553"/>
        <v>365</v>
      </c>
      <c r="M2552" s="7">
        <f t="shared" si="561"/>
        <v>447788.96971991821</v>
      </c>
      <c r="N2552" s="7">
        <f>IF(ISNA(VLOOKUP(B2552,'Distribution Data'!$G:$H,2,FALSE)),0,VLOOKUP(B2552,'Distribution Data'!$G:$H,2,FALSE))</f>
        <v>0</v>
      </c>
      <c r="O2552" s="16">
        <f>IF(ISNA(INDEX($C2551:$C$3618,MATCH(TRUE,INDEX($C2551:$C$3618&lt;&gt;$C2551,0),0))), O2551, INDEX($C2551:$C$3618,MATCH(TRUE,INDEX($C2551:$C$3618&lt;&gt;$C2551,0),0)))</f>
        <v>5795147068.2152042</v>
      </c>
      <c r="P2552" s="16">
        <f t="shared" si="551"/>
        <v>5495109137.6753864</v>
      </c>
      <c r="Q2552" s="27">
        <f t="shared" si="557"/>
        <v>248</v>
      </c>
      <c r="R2552" s="7">
        <f t="shared" si="562"/>
        <v>1209830.3650799105</v>
      </c>
      <c r="S2552" s="7">
        <f t="shared" si="554"/>
        <v>562860.73111485981</v>
      </c>
      <c r="T2552" s="5">
        <f>VLOOKUP($B2552,'Benchmark Data'!$A:$B,2,FALSE)</f>
        <v>16.21</v>
      </c>
      <c r="U2552" s="12">
        <f t="shared" si="563"/>
        <v>1.3039613507803549E-2</v>
      </c>
      <c r="V2552" s="7">
        <f t="shared" si="564"/>
        <v>5164197262.04883</v>
      </c>
    </row>
    <row r="2553" spans="1:22" x14ac:dyDescent="0.25">
      <c r="A2553" s="5">
        <f t="shared" si="555"/>
        <v>2010</v>
      </c>
      <c r="B2553" s="6">
        <f t="shared" si="558"/>
        <v>40493</v>
      </c>
      <c r="C2553" s="7">
        <f>MAX(SUMIFS('Filing Data'!$V:$V,'Filing Data'!$D:$D,'Benchmark Value'!$B2553),C2552)</f>
        <v>5495109137.6753864</v>
      </c>
      <c r="D2553" s="7">
        <f>SUMIFS('Filing Data'!$Z:$Z,'Filing Data'!$D:$D,'Benchmark Value'!$B2553)</f>
        <v>0</v>
      </c>
      <c r="E2553" s="16">
        <f t="shared" si="559"/>
        <v>-72700942.449473366</v>
      </c>
      <c r="F2553" s="10">
        <f>SUM(D$11:D2552)</f>
        <v>-305393854.62901664</v>
      </c>
      <c r="G2553" s="10">
        <f t="shared" si="552"/>
        <v>365</v>
      </c>
      <c r="H2553" s="7">
        <f t="shared" si="560"/>
        <v>-199180.6642451325</v>
      </c>
      <c r="I2553" s="16">
        <f>SUMIFS('Filing Data'!$X:$X,'Filing Data'!$D:$D,'Benchmark Value'!$B2553)</f>
        <v>0</v>
      </c>
      <c r="J2553" s="16">
        <f t="shared" si="556"/>
        <v>163442973.94777015</v>
      </c>
      <c r="K2553" s="10">
        <f>SUM(I$11:I2552)</f>
        <v>496030691.23263443</v>
      </c>
      <c r="L2553" s="27">
        <f t="shared" si="553"/>
        <v>365</v>
      </c>
      <c r="M2553" s="7">
        <f t="shared" si="561"/>
        <v>447788.96971991821</v>
      </c>
      <c r="N2553" s="7">
        <f>IF(ISNA(VLOOKUP(B2553,'Distribution Data'!$G:$H,2,FALSE)),0,VLOOKUP(B2553,'Distribution Data'!$G:$H,2,FALSE))</f>
        <v>0</v>
      </c>
      <c r="O2553" s="16">
        <f>IF(ISNA(INDEX($C2552:$C$3618,MATCH(TRUE,INDEX($C2552:$C$3618&lt;&gt;$C2552,0),0))), O2552, INDEX($C2552:$C$3618,MATCH(TRUE,INDEX($C2552:$C$3618&lt;&gt;$C2552,0),0)))</f>
        <v>5795147068.2152042</v>
      </c>
      <c r="P2553" s="16">
        <f t="shared" si="551"/>
        <v>5495109137.6753864</v>
      </c>
      <c r="Q2553" s="27">
        <f t="shared" si="557"/>
        <v>248</v>
      </c>
      <c r="R2553" s="7">
        <f t="shared" si="562"/>
        <v>1209830.3650799105</v>
      </c>
      <c r="S2553" s="7">
        <f t="shared" si="554"/>
        <v>562860.73111485981</v>
      </c>
      <c r="T2553" s="5">
        <f>VLOOKUP($B2553,'Benchmark Data'!$A:$B,2,FALSE)</f>
        <v>16.059999999999999</v>
      </c>
      <c r="U2553" s="12">
        <f t="shared" si="563"/>
        <v>-9.2966272289692307E-3</v>
      </c>
      <c r="V2553" s="7">
        <f t="shared" si="564"/>
        <v>5116972979.7011452</v>
      </c>
    </row>
    <row r="2554" spans="1:22" x14ac:dyDescent="0.25">
      <c r="A2554" s="5">
        <f t="shared" si="555"/>
        <v>2010</v>
      </c>
      <c r="B2554" s="6">
        <f t="shared" si="558"/>
        <v>40494</v>
      </c>
      <c r="C2554" s="7">
        <f>MAX(SUMIFS('Filing Data'!$V:$V,'Filing Data'!$D:$D,'Benchmark Value'!$B2554),C2553)</f>
        <v>5495109137.6753864</v>
      </c>
      <c r="D2554" s="7">
        <f>SUMIFS('Filing Data'!$Z:$Z,'Filing Data'!$D:$D,'Benchmark Value'!$B2554)</f>
        <v>0</v>
      </c>
      <c r="E2554" s="16">
        <f t="shared" si="559"/>
        <v>-72700942.449473366</v>
      </c>
      <c r="F2554" s="10">
        <f>SUM(D$11:D2553)</f>
        <v>-305393854.62901664</v>
      </c>
      <c r="G2554" s="10">
        <f t="shared" si="552"/>
        <v>365</v>
      </c>
      <c r="H2554" s="7">
        <f t="shared" si="560"/>
        <v>-199180.6642451325</v>
      </c>
      <c r="I2554" s="16">
        <f>SUMIFS('Filing Data'!$X:$X,'Filing Data'!$D:$D,'Benchmark Value'!$B2554)</f>
        <v>0</v>
      </c>
      <c r="J2554" s="16">
        <f t="shared" si="556"/>
        <v>163442973.94777015</v>
      </c>
      <c r="K2554" s="10">
        <f>SUM(I$11:I2553)</f>
        <v>496030691.23263443</v>
      </c>
      <c r="L2554" s="27">
        <f t="shared" si="553"/>
        <v>365</v>
      </c>
      <c r="M2554" s="7">
        <f t="shared" si="561"/>
        <v>447788.96971991821</v>
      </c>
      <c r="N2554" s="7">
        <f>IF(ISNA(VLOOKUP(B2554,'Distribution Data'!$G:$H,2,FALSE)),0,VLOOKUP(B2554,'Distribution Data'!$G:$H,2,FALSE))</f>
        <v>0</v>
      </c>
      <c r="O2554" s="16">
        <f>IF(ISNA(INDEX($C2553:$C$3618,MATCH(TRUE,INDEX($C2553:$C$3618&lt;&gt;$C2553,0),0))), O2553, INDEX($C2553:$C$3618,MATCH(TRUE,INDEX($C2553:$C$3618&lt;&gt;$C2553,0),0)))</f>
        <v>5795147068.2152042</v>
      </c>
      <c r="P2554" s="16">
        <f t="shared" si="551"/>
        <v>5495109137.6753864</v>
      </c>
      <c r="Q2554" s="27">
        <f t="shared" si="557"/>
        <v>248</v>
      </c>
      <c r="R2554" s="7">
        <f t="shared" si="562"/>
        <v>1209830.3650799105</v>
      </c>
      <c r="S2554" s="7">
        <f t="shared" si="554"/>
        <v>562860.73111485981</v>
      </c>
      <c r="T2554" s="5">
        <f>VLOOKUP($B2554,'Benchmark Data'!$A:$B,2,FALSE)</f>
        <v>15.9</v>
      </c>
      <c r="U2554" s="12">
        <f t="shared" si="563"/>
        <v>-1.0012599292429701E-2</v>
      </c>
      <c r="V2554" s="7">
        <f t="shared" si="564"/>
        <v>5066557280.2359848</v>
      </c>
    </row>
    <row r="2555" spans="1:22" x14ac:dyDescent="0.25">
      <c r="A2555" s="5">
        <f t="shared" si="555"/>
        <v>2010</v>
      </c>
      <c r="B2555" s="6">
        <f t="shared" si="558"/>
        <v>40495</v>
      </c>
      <c r="C2555" s="7">
        <f>MAX(SUMIFS('Filing Data'!$V:$V,'Filing Data'!$D:$D,'Benchmark Value'!$B2555),C2554)</f>
        <v>5495109137.6753864</v>
      </c>
      <c r="D2555" s="7">
        <f>SUMIFS('Filing Data'!$Z:$Z,'Filing Data'!$D:$D,'Benchmark Value'!$B2555)</f>
        <v>0</v>
      </c>
      <c r="E2555" s="16">
        <f t="shared" si="559"/>
        <v>-72700942.449473366</v>
      </c>
      <c r="F2555" s="10">
        <f>SUM(D$11:D2554)</f>
        <v>-305393854.62901664</v>
      </c>
      <c r="G2555" s="10">
        <f t="shared" si="552"/>
        <v>365</v>
      </c>
      <c r="H2555" s="7">
        <f t="shared" si="560"/>
        <v>-199180.6642451325</v>
      </c>
      <c r="I2555" s="16">
        <f>SUMIFS('Filing Data'!$X:$X,'Filing Data'!$D:$D,'Benchmark Value'!$B2555)</f>
        <v>0</v>
      </c>
      <c r="J2555" s="16">
        <f t="shared" si="556"/>
        <v>163442973.94777015</v>
      </c>
      <c r="K2555" s="10">
        <f>SUM(I$11:I2554)</f>
        <v>496030691.23263443</v>
      </c>
      <c r="L2555" s="27">
        <f t="shared" si="553"/>
        <v>365</v>
      </c>
      <c r="M2555" s="7">
        <f t="shared" si="561"/>
        <v>447788.96971991821</v>
      </c>
      <c r="N2555" s="7">
        <f>IF(ISNA(VLOOKUP(B2555,'Distribution Data'!$G:$H,2,FALSE)),0,VLOOKUP(B2555,'Distribution Data'!$G:$H,2,FALSE))</f>
        <v>0</v>
      </c>
      <c r="O2555" s="16">
        <f>IF(ISNA(INDEX($C2554:$C$3618,MATCH(TRUE,INDEX($C2554:$C$3618&lt;&gt;$C2554,0),0))), O2554, INDEX($C2554:$C$3618,MATCH(TRUE,INDEX($C2554:$C$3618&lt;&gt;$C2554,0),0)))</f>
        <v>5795147068.2152042</v>
      </c>
      <c r="P2555" s="16">
        <f t="shared" si="551"/>
        <v>5495109137.6753864</v>
      </c>
      <c r="Q2555" s="27">
        <f t="shared" si="557"/>
        <v>248</v>
      </c>
      <c r="R2555" s="7">
        <f t="shared" si="562"/>
        <v>1209830.3650799105</v>
      </c>
      <c r="S2555" s="7">
        <f t="shared" si="554"/>
        <v>562860.73111485981</v>
      </c>
      <c r="T2555" s="5">
        <f>VLOOKUP($B2555,'Benchmark Data'!$A:$B,2,FALSE)</f>
        <v>15.9</v>
      </c>
      <c r="U2555" s="12">
        <f t="shared" si="563"/>
        <v>0</v>
      </c>
      <c r="V2555" s="7">
        <f t="shared" si="564"/>
        <v>5067120140.9670992</v>
      </c>
    </row>
    <row r="2556" spans="1:22" x14ac:dyDescent="0.25">
      <c r="A2556" s="5">
        <f t="shared" si="555"/>
        <v>2010</v>
      </c>
      <c r="B2556" s="6">
        <f t="shared" si="558"/>
        <v>40496</v>
      </c>
      <c r="C2556" s="7">
        <f>MAX(SUMIFS('Filing Data'!$V:$V,'Filing Data'!$D:$D,'Benchmark Value'!$B2556),C2555)</f>
        <v>5495109137.6753864</v>
      </c>
      <c r="D2556" s="7">
        <f>SUMIFS('Filing Data'!$Z:$Z,'Filing Data'!$D:$D,'Benchmark Value'!$B2556)</f>
        <v>0</v>
      </c>
      <c r="E2556" s="16">
        <f t="shared" si="559"/>
        <v>-72700942.449473366</v>
      </c>
      <c r="F2556" s="10">
        <f>SUM(D$11:D2555)</f>
        <v>-305393854.62901664</v>
      </c>
      <c r="G2556" s="10">
        <f t="shared" si="552"/>
        <v>365</v>
      </c>
      <c r="H2556" s="7">
        <f t="shared" si="560"/>
        <v>-199180.6642451325</v>
      </c>
      <c r="I2556" s="16">
        <f>SUMIFS('Filing Data'!$X:$X,'Filing Data'!$D:$D,'Benchmark Value'!$B2556)</f>
        <v>0</v>
      </c>
      <c r="J2556" s="16">
        <f t="shared" si="556"/>
        <v>163442973.94777015</v>
      </c>
      <c r="K2556" s="10">
        <f>SUM(I$11:I2555)</f>
        <v>496030691.23263443</v>
      </c>
      <c r="L2556" s="27">
        <f t="shared" si="553"/>
        <v>365</v>
      </c>
      <c r="M2556" s="7">
        <f t="shared" si="561"/>
        <v>447788.96971991821</v>
      </c>
      <c r="N2556" s="7">
        <f>IF(ISNA(VLOOKUP(B2556,'Distribution Data'!$G:$H,2,FALSE)),0,VLOOKUP(B2556,'Distribution Data'!$G:$H,2,FALSE))</f>
        <v>0</v>
      </c>
      <c r="O2556" s="16">
        <f>IF(ISNA(INDEX($C2555:$C$3618,MATCH(TRUE,INDEX($C2555:$C$3618&lt;&gt;$C2555,0),0))), O2555, INDEX($C2555:$C$3618,MATCH(TRUE,INDEX($C2555:$C$3618&lt;&gt;$C2555,0),0)))</f>
        <v>5795147068.2152042</v>
      </c>
      <c r="P2556" s="16">
        <f t="shared" si="551"/>
        <v>5495109137.6753864</v>
      </c>
      <c r="Q2556" s="27">
        <f t="shared" si="557"/>
        <v>248</v>
      </c>
      <c r="R2556" s="7">
        <f t="shared" si="562"/>
        <v>1209830.3650799105</v>
      </c>
      <c r="S2556" s="7">
        <f t="shared" si="554"/>
        <v>562860.73111485981</v>
      </c>
      <c r="T2556" s="5">
        <f>VLOOKUP($B2556,'Benchmark Data'!$A:$B,2,FALSE)</f>
        <v>15.9</v>
      </c>
      <c r="U2556" s="12">
        <f t="shared" si="563"/>
        <v>0</v>
      </c>
      <c r="V2556" s="7">
        <f t="shared" si="564"/>
        <v>5067683001.6982136</v>
      </c>
    </row>
    <row r="2557" spans="1:22" x14ac:dyDescent="0.25">
      <c r="A2557" s="5">
        <f t="shared" si="555"/>
        <v>2010</v>
      </c>
      <c r="B2557" s="6">
        <f t="shared" si="558"/>
        <v>40497</v>
      </c>
      <c r="C2557" s="7">
        <f>MAX(SUMIFS('Filing Data'!$V:$V,'Filing Data'!$D:$D,'Benchmark Value'!$B2557),C2556)</f>
        <v>5495109137.6753864</v>
      </c>
      <c r="D2557" s="7">
        <f>SUMIFS('Filing Data'!$Z:$Z,'Filing Data'!$D:$D,'Benchmark Value'!$B2557)</f>
        <v>0</v>
      </c>
      <c r="E2557" s="16">
        <f t="shared" si="559"/>
        <v>-72700942.449473366</v>
      </c>
      <c r="F2557" s="10">
        <f>SUM(D$11:D2556)</f>
        <v>-305393854.62901664</v>
      </c>
      <c r="G2557" s="10">
        <f t="shared" si="552"/>
        <v>365</v>
      </c>
      <c r="H2557" s="7">
        <f t="shared" si="560"/>
        <v>-199180.6642451325</v>
      </c>
      <c r="I2557" s="16">
        <f>SUMIFS('Filing Data'!$X:$X,'Filing Data'!$D:$D,'Benchmark Value'!$B2557)</f>
        <v>0</v>
      </c>
      <c r="J2557" s="16">
        <f t="shared" si="556"/>
        <v>163442973.94777015</v>
      </c>
      <c r="K2557" s="10">
        <f>SUM(I$11:I2556)</f>
        <v>496030691.23263443</v>
      </c>
      <c r="L2557" s="27">
        <f t="shared" si="553"/>
        <v>365</v>
      </c>
      <c r="M2557" s="7">
        <f t="shared" si="561"/>
        <v>447788.96971991821</v>
      </c>
      <c r="N2557" s="7">
        <f>IF(ISNA(VLOOKUP(B2557,'Distribution Data'!$G:$H,2,FALSE)),0,VLOOKUP(B2557,'Distribution Data'!$G:$H,2,FALSE))</f>
        <v>0</v>
      </c>
      <c r="O2557" s="16">
        <f>IF(ISNA(INDEX($C2556:$C$3618,MATCH(TRUE,INDEX($C2556:$C$3618&lt;&gt;$C2556,0),0))), O2556, INDEX($C2556:$C$3618,MATCH(TRUE,INDEX($C2556:$C$3618&lt;&gt;$C2556,0),0)))</f>
        <v>5795147068.2152042</v>
      </c>
      <c r="P2557" s="16">
        <f t="shared" ref="P2557:P2620" si="565">C2556</f>
        <v>5495109137.6753864</v>
      </c>
      <c r="Q2557" s="27">
        <f t="shared" si="557"/>
        <v>248</v>
      </c>
      <c r="R2557" s="7">
        <f t="shared" si="562"/>
        <v>1209830.3650799105</v>
      </c>
      <c r="S2557" s="7">
        <f t="shared" si="554"/>
        <v>562860.73111485981</v>
      </c>
      <c r="T2557" s="5">
        <f>VLOOKUP($B2557,'Benchmark Data'!$A:$B,2,FALSE)</f>
        <v>15.76</v>
      </c>
      <c r="U2557" s="12">
        <f t="shared" si="563"/>
        <v>-8.8440247964527725E-3</v>
      </c>
      <c r="V2557" s="7">
        <f t="shared" si="564"/>
        <v>5023624754.2382746</v>
      </c>
    </row>
    <row r="2558" spans="1:22" x14ac:dyDescent="0.25">
      <c r="A2558" s="5">
        <f t="shared" si="555"/>
        <v>2010</v>
      </c>
      <c r="B2558" s="6">
        <f t="shared" si="558"/>
        <v>40498</v>
      </c>
      <c r="C2558" s="7">
        <f>MAX(SUMIFS('Filing Data'!$V:$V,'Filing Data'!$D:$D,'Benchmark Value'!$B2558),C2557)</f>
        <v>5495109137.6753864</v>
      </c>
      <c r="D2558" s="7">
        <f>SUMIFS('Filing Data'!$Z:$Z,'Filing Data'!$D:$D,'Benchmark Value'!$B2558)</f>
        <v>0</v>
      </c>
      <c r="E2558" s="16">
        <f t="shared" si="559"/>
        <v>-72700942.449473366</v>
      </c>
      <c r="F2558" s="10">
        <f>SUM(D$11:D2557)</f>
        <v>-305393854.62901664</v>
      </c>
      <c r="G2558" s="10">
        <f t="shared" si="552"/>
        <v>365</v>
      </c>
      <c r="H2558" s="7">
        <f t="shared" si="560"/>
        <v>-199180.6642451325</v>
      </c>
      <c r="I2558" s="16">
        <f>SUMIFS('Filing Data'!$X:$X,'Filing Data'!$D:$D,'Benchmark Value'!$B2558)</f>
        <v>0</v>
      </c>
      <c r="J2558" s="16">
        <f t="shared" si="556"/>
        <v>163442973.94777015</v>
      </c>
      <c r="K2558" s="10">
        <f>SUM(I$11:I2557)</f>
        <v>496030691.23263443</v>
      </c>
      <c r="L2558" s="27">
        <f t="shared" si="553"/>
        <v>365</v>
      </c>
      <c r="M2558" s="7">
        <f t="shared" si="561"/>
        <v>447788.96971991821</v>
      </c>
      <c r="N2558" s="7">
        <f>IF(ISNA(VLOOKUP(B2558,'Distribution Data'!$G:$H,2,FALSE)),0,VLOOKUP(B2558,'Distribution Data'!$G:$H,2,FALSE))</f>
        <v>0</v>
      </c>
      <c r="O2558" s="16">
        <f>IF(ISNA(INDEX($C2557:$C$3618,MATCH(TRUE,INDEX($C2557:$C$3618&lt;&gt;$C2557,0),0))), O2557, INDEX($C2557:$C$3618,MATCH(TRUE,INDEX($C2557:$C$3618&lt;&gt;$C2557,0),0)))</f>
        <v>5795147068.2152042</v>
      </c>
      <c r="P2558" s="16">
        <f t="shared" si="565"/>
        <v>5495109137.6753864</v>
      </c>
      <c r="Q2558" s="27">
        <f t="shared" si="557"/>
        <v>248</v>
      </c>
      <c r="R2558" s="7">
        <f t="shared" si="562"/>
        <v>1209830.3650799105</v>
      </c>
      <c r="S2558" s="7">
        <f t="shared" si="554"/>
        <v>562860.73111485981</v>
      </c>
      <c r="T2558" s="5">
        <f>VLOOKUP($B2558,'Benchmark Data'!$A:$B,2,FALSE)</f>
        <v>15.22</v>
      </c>
      <c r="U2558" s="12">
        <f t="shared" si="563"/>
        <v>-3.4864731996193249E-2</v>
      </c>
      <c r="V2558" s="7">
        <f t="shared" si="564"/>
        <v>4852058340.3952351</v>
      </c>
    </row>
    <row r="2559" spans="1:22" x14ac:dyDescent="0.25">
      <c r="A2559" s="5">
        <f t="shared" si="555"/>
        <v>2010</v>
      </c>
      <c r="B2559" s="6">
        <f t="shared" si="558"/>
        <v>40499</v>
      </c>
      <c r="C2559" s="7">
        <f>MAX(SUMIFS('Filing Data'!$V:$V,'Filing Data'!$D:$D,'Benchmark Value'!$B2559),C2558)</f>
        <v>5495109137.6753864</v>
      </c>
      <c r="D2559" s="7">
        <f>SUMIFS('Filing Data'!$Z:$Z,'Filing Data'!$D:$D,'Benchmark Value'!$B2559)</f>
        <v>0</v>
      </c>
      <c r="E2559" s="16">
        <f t="shared" si="559"/>
        <v>-72700942.449473366</v>
      </c>
      <c r="F2559" s="10">
        <f>SUM(D$11:D2558)</f>
        <v>-305393854.62901664</v>
      </c>
      <c r="G2559" s="10">
        <f t="shared" si="552"/>
        <v>365</v>
      </c>
      <c r="H2559" s="7">
        <f t="shared" si="560"/>
        <v>-199180.6642451325</v>
      </c>
      <c r="I2559" s="16">
        <f>SUMIFS('Filing Data'!$X:$X,'Filing Data'!$D:$D,'Benchmark Value'!$B2559)</f>
        <v>0</v>
      </c>
      <c r="J2559" s="16">
        <f t="shared" si="556"/>
        <v>163442973.94777015</v>
      </c>
      <c r="K2559" s="10">
        <f>SUM(I$11:I2558)</f>
        <v>496030691.23263443</v>
      </c>
      <c r="L2559" s="27">
        <f t="shared" si="553"/>
        <v>365</v>
      </c>
      <c r="M2559" s="7">
        <f t="shared" si="561"/>
        <v>447788.96971991821</v>
      </c>
      <c r="N2559" s="7">
        <f>IF(ISNA(VLOOKUP(B2559,'Distribution Data'!$G:$H,2,FALSE)),0,VLOOKUP(B2559,'Distribution Data'!$G:$H,2,FALSE))</f>
        <v>0</v>
      </c>
      <c r="O2559" s="16">
        <f>IF(ISNA(INDEX($C2558:$C$3618,MATCH(TRUE,INDEX($C2558:$C$3618&lt;&gt;$C2558,0),0))), O2558, INDEX($C2558:$C$3618,MATCH(TRUE,INDEX($C2558:$C$3618&lt;&gt;$C2558,0),0)))</f>
        <v>5795147068.2152042</v>
      </c>
      <c r="P2559" s="16">
        <f t="shared" si="565"/>
        <v>5495109137.6753864</v>
      </c>
      <c r="Q2559" s="27">
        <f t="shared" si="557"/>
        <v>248</v>
      </c>
      <c r="R2559" s="7">
        <f t="shared" si="562"/>
        <v>1209830.3650799105</v>
      </c>
      <c r="S2559" s="7">
        <f t="shared" si="554"/>
        <v>562860.73111485981</v>
      </c>
      <c r="T2559" s="5">
        <f>VLOOKUP($B2559,'Benchmark Data'!$A:$B,2,FALSE)</f>
        <v>15.36</v>
      </c>
      <c r="U2559" s="12">
        <f t="shared" si="563"/>
        <v>9.1563752859862412E-3</v>
      </c>
      <c r="V2559" s="7">
        <f t="shared" si="564"/>
        <v>4897252486.7804441</v>
      </c>
    </row>
    <row r="2560" spans="1:22" x14ac:dyDescent="0.25">
      <c r="A2560" s="5">
        <f t="shared" si="555"/>
        <v>2010</v>
      </c>
      <c r="B2560" s="6">
        <f t="shared" si="558"/>
        <v>40500</v>
      </c>
      <c r="C2560" s="7">
        <f>MAX(SUMIFS('Filing Data'!$V:$V,'Filing Data'!$D:$D,'Benchmark Value'!$B2560),C2559)</f>
        <v>5495109137.6753864</v>
      </c>
      <c r="D2560" s="7">
        <f>SUMIFS('Filing Data'!$Z:$Z,'Filing Data'!$D:$D,'Benchmark Value'!$B2560)</f>
        <v>0</v>
      </c>
      <c r="E2560" s="16">
        <f t="shared" si="559"/>
        <v>-72700942.449473366</v>
      </c>
      <c r="F2560" s="10">
        <f>SUM(D$11:D2559)</f>
        <v>-305393854.62901664</v>
      </c>
      <c r="G2560" s="10">
        <f t="shared" si="552"/>
        <v>365</v>
      </c>
      <c r="H2560" s="7">
        <f t="shared" si="560"/>
        <v>-199180.6642451325</v>
      </c>
      <c r="I2560" s="16">
        <f>SUMIFS('Filing Data'!$X:$X,'Filing Data'!$D:$D,'Benchmark Value'!$B2560)</f>
        <v>0</v>
      </c>
      <c r="J2560" s="16">
        <f t="shared" si="556"/>
        <v>163442973.94777015</v>
      </c>
      <c r="K2560" s="10">
        <f>SUM(I$11:I2559)</f>
        <v>496030691.23263443</v>
      </c>
      <c r="L2560" s="27">
        <f t="shared" si="553"/>
        <v>365</v>
      </c>
      <c r="M2560" s="7">
        <f t="shared" si="561"/>
        <v>447788.96971991821</v>
      </c>
      <c r="N2560" s="7">
        <f>IF(ISNA(VLOOKUP(B2560,'Distribution Data'!$G:$H,2,FALSE)),0,VLOOKUP(B2560,'Distribution Data'!$G:$H,2,FALSE))</f>
        <v>0</v>
      </c>
      <c r="O2560" s="16">
        <f>IF(ISNA(INDEX($C2559:$C$3618,MATCH(TRUE,INDEX($C2559:$C$3618&lt;&gt;$C2559,0),0))), O2559, INDEX($C2559:$C$3618,MATCH(TRUE,INDEX($C2559:$C$3618&lt;&gt;$C2559,0),0)))</f>
        <v>5795147068.2152042</v>
      </c>
      <c r="P2560" s="16">
        <f t="shared" si="565"/>
        <v>5495109137.6753864</v>
      </c>
      <c r="Q2560" s="27">
        <f t="shared" si="557"/>
        <v>248</v>
      </c>
      <c r="R2560" s="7">
        <f t="shared" si="562"/>
        <v>1209830.3650799105</v>
      </c>
      <c r="S2560" s="7">
        <f t="shared" si="554"/>
        <v>562860.73111485981</v>
      </c>
      <c r="T2560" s="5">
        <f>VLOOKUP($B2560,'Benchmark Data'!$A:$B,2,FALSE)</f>
        <v>15.48</v>
      </c>
      <c r="U2560" s="12">
        <f t="shared" si="563"/>
        <v>7.782140442054949E-3</v>
      </c>
      <c r="V2560" s="7">
        <f t="shared" si="564"/>
        <v>4936075132.5645304</v>
      </c>
    </row>
    <row r="2561" spans="1:22" x14ac:dyDescent="0.25">
      <c r="A2561" s="5">
        <f t="shared" si="555"/>
        <v>2010</v>
      </c>
      <c r="B2561" s="6">
        <f t="shared" si="558"/>
        <v>40501</v>
      </c>
      <c r="C2561" s="7">
        <f>MAX(SUMIFS('Filing Data'!$V:$V,'Filing Data'!$D:$D,'Benchmark Value'!$B2561),C2560)</f>
        <v>5495109137.6753864</v>
      </c>
      <c r="D2561" s="7">
        <f>SUMIFS('Filing Data'!$Z:$Z,'Filing Data'!$D:$D,'Benchmark Value'!$B2561)</f>
        <v>0</v>
      </c>
      <c r="E2561" s="16">
        <f t="shared" si="559"/>
        <v>-72700942.449473366</v>
      </c>
      <c r="F2561" s="10">
        <f>SUM(D$11:D2560)</f>
        <v>-305393854.62901664</v>
      </c>
      <c r="G2561" s="10">
        <f t="shared" si="552"/>
        <v>365</v>
      </c>
      <c r="H2561" s="7">
        <f t="shared" si="560"/>
        <v>-199180.6642451325</v>
      </c>
      <c r="I2561" s="16">
        <f>SUMIFS('Filing Data'!$X:$X,'Filing Data'!$D:$D,'Benchmark Value'!$B2561)</f>
        <v>0</v>
      </c>
      <c r="J2561" s="16">
        <f t="shared" si="556"/>
        <v>163442973.94777015</v>
      </c>
      <c r="K2561" s="10">
        <f>SUM(I$11:I2560)</f>
        <v>496030691.23263443</v>
      </c>
      <c r="L2561" s="27">
        <f t="shared" si="553"/>
        <v>365</v>
      </c>
      <c r="M2561" s="7">
        <f t="shared" si="561"/>
        <v>447788.96971991821</v>
      </c>
      <c r="N2561" s="7">
        <f>IF(ISNA(VLOOKUP(B2561,'Distribution Data'!$G:$H,2,FALSE)),0,VLOOKUP(B2561,'Distribution Data'!$G:$H,2,FALSE))</f>
        <v>0</v>
      </c>
      <c r="O2561" s="16">
        <f>IF(ISNA(INDEX($C2560:$C$3618,MATCH(TRUE,INDEX($C2560:$C$3618&lt;&gt;$C2560,0),0))), O2560, INDEX($C2560:$C$3618,MATCH(TRUE,INDEX($C2560:$C$3618&lt;&gt;$C2560,0),0)))</f>
        <v>5795147068.2152042</v>
      </c>
      <c r="P2561" s="16">
        <f t="shared" si="565"/>
        <v>5495109137.6753864</v>
      </c>
      <c r="Q2561" s="27">
        <f t="shared" si="557"/>
        <v>248</v>
      </c>
      <c r="R2561" s="7">
        <f t="shared" si="562"/>
        <v>1209830.3650799105</v>
      </c>
      <c r="S2561" s="7">
        <f t="shared" si="554"/>
        <v>562860.73111485981</v>
      </c>
      <c r="T2561" s="5">
        <f>VLOOKUP($B2561,'Benchmark Data'!$A:$B,2,FALSE)</f>
        <v>15.58</v>
      </c>
      <c r="U2561" s="12">
        <f t="shared" si="563"/>
        <v>6.4391722810212331E-3</v>
      </c>
      <c r="V2561" s="7">
        <f t="shared" si="564"/>
        <v>4968524783.5576897</v>
      </c>
    </row>
    <row r="2562" spans="1:22" x14ac:dyDescent="0.25">
      <c r="A2562" s="5">
        <f t="shared" si="555"/>
        <v>2010</v>
      </c>
      <c r="B2562" s="6">
        <f t="shared" si="558"/>
        <v>40502</v>
      </c>
      <c r="C2562" s="7">
        <f>MAX(SUMIFS('Filing Data'!$V:$V,'Filing Data'!$D:$D,'Benchmark Value'!$B2562),C2561)</f>
        <v>5495109137.6753864</v>
      </c>
      <c r="D2562" s="7">
        <f>SUMIFS('Filing Data'!$Z:$Z,'Filing Data'!$D:$D,'Benchmark Value'!$B2562)</f>
        <v>0</v>
      </c>
      <c r="E2562" s="16">
        <f t="shared" si="559"/>
        <v>-72700942.449473366</v>
      </c>
      <c r="F2562" s="10">
        <f>SUM(D$11:D2561)</f>
        <v>-305393854.62901664</v>
      </c>
      <c r="G2562" s="10">
        <f t="shared" si="552"/>
        <v>365</v>
      </c>
      <c r="H2562" s="7">
        <f t="shared" si="560"/>
        <v>-199180.6642451325</v>
      </c>
      <c r="I2562" s="16">
        <f>SUMIFS('Filing Data'!$X:$X,'Filing Data'!$D:$D,'Benchmark Value'!$B2562)</f>
        <v>0</v>
      </c>
      <c r="J2562" s="16">
        <f t="shared" si="556"/>
        <v>163442973.94777015</v>
      </c>
      <c r="K2562" s="10">
        <f>SUM(I$11:I2561)</f>
        <v>496030691.23263443</v>
      </c>
      <c r="L2562" s="27">
        <f t="shared" si="553"/>
        <v>365</v>
      </c>
      <c r="M2562" s="7">
        <f t="shared" si="561"/>
        <v>447788.96971991821</v>
      </c>
      <c r="N2562" s="7">
        <f>IF(ISNA(VLOOKUP(B2562,'Distribution Data'!$G:$H,2,FALSE)),0,VLOOKUP(B2562,'Distribution Data'!$G:$H,2,FALSE))</f>
        <v>0</v>
      </c>
      <c r="O2562" s="16">
        <f>IF(ISNA(INDEX($C2561:$C$3618,MATCH(TRUE,INDEX($C2561:$C$3618&lt;&gt;$C2561,0),0))), O2561, INDEX($C2561:$C$3618,MATCH(TRUE,INDEX($C2561:$C$3618&lt;&gt;$C2561,0),0)))</f>
        <v>5795147068.2152042</v>
      </c>
      <c r="P2562" s="16">
        <f t="shared" si="565"/>
        <v>5495109137.6753864</v>
      </c>
      <c r="Q2562" s="27">
        <f t="shared" si="557"/>
        <v>248</v>
      </c>
      <c r="R2562" s="7">
        <f t="shared" si="562"/>
        <v>1209830.3650799105</v>
      </c>
      <c r="S2562" s="7">
        <f t="shared" si="554"/>
        <v>562860.73111485981</v>
      </c>
      <c r="T2562" s="5">
        <f>VLOOKUP($B2562,'Benchmark Data'!$A:$B,2,FALSE)</f>
        <v>15.58</v>
      </c>
      <c r="U2562" s="12">
        <f t="shared" si="563"/>
        <v>0</v>
      </c>
      <c r="V2562" s="7">
        <f t="shared" si="564"/>
        <v>4969087644.2888041</v>
      </c>
    </row>
    <row r="2563" spans="1:22" x14ac:dyDescent="0.25">
      <c r="A2563" s="5">
        <f t="shared" si="555"/>
        <v>2010</v>
      </c>
      <c r="B2563" s="6">
        <f t="shared" si="558"/>
        <v>40503</v>
      </c>
      <c r="C2563" s="7">
        <f>MAX(SUMIFS('Filing Data'!$V:$V,'Filing Data'!$D:$D,'Benchmark Value'!$B2563),C2562)</f>
        <v>5495109137.6753864</v>
      </c>
      <c r="D2563" s="7">
        <f>SUMIFS('Filing Data'!$Z:$Z,'Filing Data'!$D:$D,'Benchmark Value'!$B2563)</f>
        <v>0</v>
      </c>
      <c r="E2563" s="16">
        <f t="shared" si="559"/>
        <v>-72700942.449473366</v>
      </c>
      <c r="F2563" s="10">
        <f>SUM(D$11:D2562)</f>
        <v>-305393854.62901664</v>
      </c>
      <c r="G2563" s="10">
        <f t="shared" si="552"/>
        <v>365</v>
      </c>
      <c r="H2563" s="7">
        <f t="shared" si="560"/>
        <v>-199180.6642451325</v>
      </c>
      <c r="I2563" s="16">
        <f>SUMIFS('Filing Data'!$X:$X,'Filing Data'!$D:$D,'Benchmark Value'!$B2563)</f>
        <v>0</v>
      </c>
      <c r="J2563" s="16">
        <f t="shared" si="556"/>
        <v>163442973.94777015</v>
      </c>
      <c r="K2563" s="10">
        <f>SUM(I$11:I2562)</f>
        <v>496030691.23263443</v>
      </c>
      <c r="L2563" s="27">
        <f t="shared" si="553"/>
        <v>365</v>
      </c>
      <c r="M2563" s="7">
        <f t="shared" si="561"/>
        <v>447788.96971991821</v>
      </c>
      <c r="N2563" s="7">
        <f>IF(ISNA(VLOOKUP(B2563,'Distribution Data'!$G:$H,2,FALSE)),0,VLOOKUP(B2563,'Distribution Data'!$G:$H,2,FALSE))</f>
        <v>0</v>
      </c>
      <c r="O2563" s="16">
        <f>IF(ISNA(INDEX($C2562:$C$3618,MATCH(TRUE,INDEX($C2562:$C$3618&lt;&gt;$C2562,0),0))), O2562, INDEX($C2562:$C$3618,MATCH(TRUE,INDEX($C2562:$C$3618&lt;&gt;$C2562,0),0)))</f>
        <v>5795147068.2152042</v>
      </c>
      <c r="P2563" s="16">
        <f t="shared" si="565"/>
        <v>5495109137.6753864</v>
      </c>
      <c r="Q2563" s="27">
        <f t="shared" si="557"/>
        <v>248</v>
      </c>
      <c r="R2563" s="7">
        <f t="shared" si="562"/>
        <v>1209830.3650799105</v>
      </c>
      <c r="S2563" s="7">
        <f t="shared" si="554"/>
        <v>562860.73111485981</v>
      </c>
      <c r="T2563" s="5">
        <f>VLOOKUP($B2563,'Benchmark Data'!$A:$B,2,FALSE)</f>
        <v>15.58</v>
      </c>
      <c r="U2563" s="12">
        <f t="shared" si="563"/>
        <v>0</v>
      </c>
      <c r="V2563" s="7">
        <f t="shared" si="564"/>
        <v>4969650505.0199184</v>
      </c>
    </row>
    <row r="2564" spans="1:22" x14ac:dyDescent="0.25">
      <c r="A2564" s="5">
        <f t="shared" si="555"/>
        <v>2010</v>
      </c>
      <c r="B2564" s="6">
        <f t="shared" si="558"/>
        <v>40504</v>
      </c>
      <c r="C2564" s="7">
        <f>MAX(SUMIFS('Filing Data'!$V:$V,'Filing Data'!$D:$D,'Benchmark Value'!$B2564),C2563)</f>
        <v>5495109137.6753864</v>
      </c>
      <c r="D2564" s="7">
        <f>SUMIFS('Filing Data'!$Z:$Z,'Filing Data'!$D:$D,'Benchmark Value'!$B2564)</f>
        <v>0</v>
      </c>
      <c r="E2564" s="16">
        <f t="shared" si="559"/>
        <v>-72700942.449473366</v>
      </c>
      <c r="F2564" s="10">
        <f>SUM(D$11:D2563)</f>
        <v>-305393854.62901664</v>
      </c>
      <c r="G2564" s="10">
        <f t="shared" si="552"/>
        <v>365</v>
      </c>
      <c r="H2564" s="7">
        <f t="shared" si="560"/>
        <v>-199180.6642451325</v>
      </c>
      <c r="I2564" s="16">
        <f>SUMIFS('Filing Data'!$X:$X,'Filing Data'!$D:$D,'Benchmark Value'!$B2564)</f>
        <v>0</v>
      </c>
      <c r="J2564" s="16">
        <f t="shared" si="556"/>
        <v>163442973.94777015</v>
      </c>
      <c r="K2564" s="10">
        <f>SUM(I$11:I2563)</f>
        <v>496030691.23263443</v>
      </c>
      <c r="L2564" s="27">
        <f t="shared" si="553"/>
        <v>365</v>
      </c>
      <c r="M2564" s="7">
        <f t="shared" si="561"/>
        <v>447788.96971991821</v>
      </c>
      <c r="N2564" s="7">
        <f>IF(ISNA(VLOOKUP(B2564,'Distribution Data'!$G:$H,2,FALSE)),0,VLOOKUP(B2564,'Distribution Data'!$G:$H,2,FALSE))</f>
        <v>0</v>
      </c>
      <c r="O2564" s="16">
        <f>IF(ISNA(INDEX($C2563:$C$3618,MATCH(TRUE,INDEX($C2563:$C$3618&lt;&gt;$C2563,0),0))), O2563, INDEX($C2563:$C$3618,MATCH(TRUE,INDEX($C2563:$C$3618&lt;&gt;$C2563,0),0)))</f>
        <v>5795147068.2152042</v>
      </c>
      <c r="P2564" s="16">
        <f t="shared" si="565"/>
        <v>5495109137.6753864</v>
      </c>
      <c r="Q2564" s="27">
        <f t="shared" si="557"/>
        <v>248</v>
      </c>
      <c r="R2564" s="7">
        <f t="shared" si="562"/>
        <v>1209830.3650799105</v>
      </c>
      <c r="S2564" s="7">
        <f t="shared" si="554"/>
        <v>562860.73111485981</v>
      </c>
      <c r="T2564" s="5">
        <f>VLOOKUP($B2564,'Benchmark Data'!$A:$B,2,FALSE)</f>
        <v>15.61</v>
      </c>
      <c r="U2564" s="12">
        <f t="shared" si="563"/>
        <v>1.9236940847385505E-3</v>
      </c>
      <c r="V2564" s="7">
        <f t="shared" si="564"/>
        <v>4979782654.2716103</v>
      </c>
    </row>
    <row r="2565" spans="1:22" x14ac:dyDescent="0.25">
      <c r="A2565" s="5">
        <f t="shared" si="555"/>
        <v>2010</v>
      </c>
      <c r="B2565" s="6">
        <f t="shared" si="558"/>
        <v>40505</v>
      </c>
      <c r="C2565" s="7">
        <f>MAX(SUMIFS('Filing Data'!$V:$V,'Filing Data'!$D:$D,'Benchmark Value'!$B2565),C2564)</f>
        <v>5495109137.6753864</v>
      </c>
      <c r="D2565" s="7">
        <f>SUMIFS('Filing Data'!$Z:$Z,'Filing Data'!$D:$D,'Benchmark Value'!$B2565)</f>
        <v>0</v>
      </c>
      <c r="E2565" s="16">
        <f t="shared" si="559"/>
        <v>-72700942.449473366</v>
      </c>
      <c r="F2565" s="10">
        <f>SUM(D$11:D2564)</f>
        <v>-305393854.62901664</v>
      </c>
      <c r="G2565" s="10">
        <f t="shared" si="552"/>
        <v>365</v>
      </c>
      <c r="H2565" s="7">
        <f t="shared" si="560"/>
        <v>-199180.6642451325</v>
      </c>
      <c r="I2565" s="16">
        <f>SUMIFS('Filing Data'!$X:$X,'Filing Data'!$D:$D,'Benchmark Value'!$B2565)</f>
        <v>0</v>
      </c>
      <c r="J2565" s="16">
        <f t="shared" si="556"/>
        <v>163442973.94777015</v>
      </c>
      <c r="K2565" s="10">
        <f>SUM(I$11:I2564)</f>
        <v>496030691.23263443</v>
      </c>
      <c r="L2565" s="27">
        <f t="shared" si="553"/>
        <v>365</v>
      </c>
      <c r="M2565" s="7">
        <f t="shared" si="561"/>
        <v>447788.96971991821</v>
      </c>
      <c r="N2565" s="7">
        <f>IF(ISNA(VLOOKUP(B2565,'Distribution Data'!$G:$H,2,FALSE)),0,VLOOKUP(B2565,'Distribution Data'!$G:$H,2,FALSE))</f>
        <v>0</v>
      </c>
      <c r="O2565" s="16">
        <f>IF(ISNA(INDEX($C2564:$C$3618,MATCH(TRUE,INDEX($C2564:$C$3618&lt;&gt;$C2564,0),0))), O2564, INDEX($C2564:$C$3618,MATCH(TRUE,INDEX($C2564:$C$3618&lt;&gt;$C2564,0),0)))</f>
        <v>5795147068.2152042</v>
      </c>
      <c r="P2565" s="16">
        <f t="shared" si="565"/>
        <v>5495109137.6753864</v>
      </c>
      <c r="Q2565" s="27">
        <f t="shared" si="557"/>
        <v>248</v>
      </c>
      <c r="R2565" s="7">
        <f t="shared" si="562"/>
        <v>1209830.3650799105</v>
      </c>
      <c r="S2565" s="7">
        <f t="shared" si="554"/>
        <v>562860.73111485981</v>
      </c>
      <c r="T2565" s="5">
        <f>VLOOKUP($B2565,'Benchmark Data'!$A:$B,2,FALSE)</f>
        <v>15.47</v>
      </c>
      <c r="U2565" s="12">
        <f t="shared" si="563"/>
        <v>-9.009069942365857E-3</v>
      </c>
      <c r="V2565" s="7">
        <f t="shared" si="564"/>
        <v>4935683787.1617241</v>
      </c>
    </row>
    <row r="2566" spans="1:22" x14ac:dyDescent="0.25">
      <c r="A2566" s="5">
        <f t="shared" si="555"/>
        <v>2010</v>
      </c>
      <c r="B2566" s="6">
        <f t="shared" si="558"/>
        <v>40506</v>
      </c>
      <c r="C2566" s="7">
        <f>MAX(SUMIFS('Filing Data'!$V:$V,'Filing Data'!$D:$D,'Benchmark Value'!$B2566),C2565)</f>
        <v>5495109137.6753864</v>
      </c>
      <c r="D2566" s="7">
        <f>SUMIFS('Filing Data'!$Z:$Z,'Filing Data'!$D:$D,'Benchmark Value'!$B2566)</f>
        <v>0</v>
      </c>
      <c r="E2566" s="16">
        <f t="shared" si="559"/>
        <v>-72700942.449473366</v>
      </c>
      <c r="F2566" s="10">
        <f>SUM(D$11:D2565)</f>
        <v>-305393854.62901664</v>
      </c>
      <c r="G2566" s="10">
        <f t="shared" si="552"/>
        <v>365</v>
      </c>
      <c r="H2566" s="7">
        <f t="shared" si="560"/>
        <v>-199180.6642451325</v>
      </c>
      <c r="I2566" s="16">
        <f>SUMIFS('Filing Data'!$X:$X,'Filing Data'!$D:$D,'Benchmark Value'!$B2566)</f>
        <v>0</v>
      </c>
      <c r="J2566" s="16">
        <f t="shared" si="556"/>
        <v>163442973.94777015</v>
      </c>
      <c r="K2566" s="10">
        <f>SUM(I$11:I2565)</f>
        <v>496030691.23263443</v>
      </c>
      <c r="L2566" s="27">
        <f t="shared" si="553"/>
        <v>365</v>
      </c>
      <c r="M2566" s="7">
        <f t="shared" si="561"/>
        <v>447788.96971991821</v>
      </c>
      <c r="N2566" s="7">
        <f>IF(ISNA(VLOOKUP(B2566,'Distribution Data'!$G:$H,2,FALSE)),0,VLOOKUP(B2566,'Distribution Data'!$G:$H,2,FALSE))</f>
        <v>0</v>
      </c>
      <c r="O2566" s="16">
        <f>IF(ISNA(INDEX($C2565:$C$3618,MATCH(TRUE,INDEX($C2565:$C$3618&lt;&gt;$C2565,0),0))), O2565, INDEX($C2565:$C$3618,MATCH(TRUE,INDEX($C2565:$C$3618&lt;&gt;$C2565,0),0)))</f>
        <v>5795147068.2152042</v>
      </c>
      <c r="P2566" s="16">
        <f t="shared" si="565"/>
        <v>5495109137.6753864</v>
      </c>
      <c r="Q2566" s="27">
        <f t="shared" si="557"/>
        <v>248</v>
      </c>
      <c r="R2566" s="7">
        <f t="shared" si="562"/>
        <v>1209830.3650799105</v>
      </c>
      <c r="S2566" s="7">
        <f t="shared" si="554"/>
        <v>562860.73111485981</v>
      </c>
      <c r="T2566" s="5">
        <f>VLOOKUP($B2566,'Benchmark Data'!$A:$B,2,FALSE)</f>
        <v>15.81</v>
      </c>
      <c r="U2566" s="12">
        <f t="shared" si="563"/>
        <v>2.173998663640582E-2</v>
      </c>
      <c r="V2566" s="7">
        <f t="shared" si="564"/>
        <v>5044723214.6436453</v>
      </c>
    </row>
    <row r="2567" spans="1:22" x14ac:dyDescent="0.25">
      <c r="A2567" s="5">
        <f t="shared" si="555"/>
        <v>2010</v>
      </c>
      <c r="B2567" s="6">
        <f t="shared" si="558"/>
        <v>40507</v>
      </c>
      <c r="C2567" s="7">
        <f>MAX(SUMIFS('Filing Data'!$V:$V,'Filing Data'!$D:$D,'Benchmark Value'!$B2567),C2566)</f>
        <v>5495109137.6753864</v>
      </c>
      <c r="D2567" s="7">
        <f>SUMIFS('Filing Data'!$Z:$Z,'Filing Data'!$D:$D,'Benchmark Value'!$B2567)</f>
        <v>0</v>
      </c>
      <c r="E2567" s="16">
        <f t="shared" si="559"/>
        <v>-72700942.449473366</v>
      </c>
      <c r="F2567" s="10">
        <f>SUM(D$11:D2566)</f>
        <v>-305393854.62901664</v>
      </c>
      <c r="G2567" s="10">
        <f t="shared" si="552"/>
        <v>365</v>
      </c>
      <c r="H2567" s="7">
        <f t="shared" si="560"/>
        <v>-199180.6642451325</v>
      </c>
      <c r="I2567" s="16">
        <f>SUMIFS('Filing Data'!$X:$X,'Filing Data'!$D:$D,'Benchmark Value'!$B2567)</f>
        <v>0</v>
      </c>
      <c r="J2567" s="16">
        <f t="shared" si="556"/>
        <v>163442973.94777015</v>
      </c>
      <c r="K2567" s="10">
        <f>SUM(I$11:I2566)</f>
        <v>496030691.23263443</v>
      </c>
      <c r="L2567" s="27">
        <f t="shared" si="553"/>
        <v>365</v>
      </c>
      <c r="M2567" s="7">
        <f t="shared" si="561"/>
        <v>447788.96971991821</v>
      </c>
      <c r="N2567" s="7">
        <f>IF(ISNA(VLOOKUP(B2567,'Distribution Data'!$G:$H,2,FALSE)),0,VLOOKUP(B2567,'Distribution Data'!$G:$H,2,FALSE))</f>
        <v>0</v>
      </c>
      <c r="O2567" s="16">
        <f>IF(ISNA(INDEX($C2566:$C$3618,MATCH(TRUE,INDEX($C2566:$C$3618&lt;&gt;$C2566,0),0))), O2566, INDEX($C2566:$C$3618,MATCH(TRUE,INDEX($C2566:$C$3618&lt;&gt;$C2566,0),0)))</f>
        <v>5795147068.2152042</v>
      </c>
      <c r="P2567" s="16">
        <f t="shared" si="565"/>
        <v>5495109137.6753864</v>
      </c>
      <c r="Q2567" s="27">
        <f t="shared" si="557"/>
        <v>248</v>
      </c>
      <c r="R2567" s="7">
        <f t="shared" si="562"/>
        <v>1209830.3650799105</v>
      </c>
      <c r="S2567" s="7">
        <f t="shared" si="554"/>
        <v>562860.73111485981</v>
      </c>
      <c r="T2567" s="5">
        <f>VLOOKUP($B2567,'Benchmark Data'!$A:$B,2,FALSE)</f>
        <v>15.81</v>
      </c>
      <c r="U2567" s="12">
        <f t="shared" si="563"/>
        <v>0</v>
      </c>
      <c r="V2567" s="7">
        <f t="shared" si="564"/>
        <v>5045286075.3747597</v>
      </c>
    </row>
    <row r="2568" spans="1:22" x14ac:dyDescent="0.25">
      <c r="A2568" s="5">
        <f t="shared" si="555"/>
        <v>2010</v>
      </c>
      <c r="B2568" s="6">
        <f t="shared" si="558"/>
        <v>40508</v>
      </c>
      <c r="C2568" s="7">
        <f>MAX(SUMIFS('Filing Data'!$V:$V,'Filing Data'!$D:$D,'Benchmark Value'!$B2568),C2567)</f>
        <v>5495109137.6753864</v>
      </c>
      <c r="D2568" s="7">
        <f>SUMIFS('Filing Data'!$Z:$Z,'Filing Data'!$D:$D,'Benchmark Value'!$B2568)</f>
        <v>0</v>
      </c>
      <c r="E2568" s="16">
        <f t="shared" si="559"/>
        <v>-72700942.449473366</v>
      </c>
      <c r="F2568" s="10">
        <f>SUM(D$11:D2567)</f>
        <v>-305393854.62901664</v>
      </c>
      <c r="G2568" s="10">
        <f t="shared" si="552"/>
        <v>365</v>
      </c>
      <c r="H2568" s="7">
        <f t="shared" si="560"/>
        <v>-199180.6642451325</v>
      </c>
      <c r="I2568" s="16">
        <f>SUMIFS('Filing Data'!$X:$X,'Filing Data'!$D:$D,'Benchmark Value'!$B2568)</f>
        <v>0</v>
      </c>
      <c r="J2568" s="16">
        <f t="shared" si="556"/>
        <v>163442973.94777015</v>
      </c>
      <c r="K2568" s="10">
        <f>SUM(I$11:I2567)</f>
        <v>496030691.23263443</v>
      </c>
      <c r="L2568" s="27">
        <f t="shared" si="553"/>
        <v>365</v>
      </c>
      <c r="M2568" s="7">
        <f t="shared" si="561"/>
        <v>447788.96971991821</v>
      </c>
      <c r="N2568" s="7">
        <f>IF(ISNA(VLOOKUP(B2568,'Distribution Data'!$G:$H,2,FALSE)),0,VLOOKUP(B2568,'Distribution Data'!$G:$H,2,FALSE))</f>
        <v>0</v>
      </c>
      <c r="O2568" s="16">
        <f>IF(ISNA(INDEX($C2567:$C$3618,MATCH(TRUE,INDEX($C2567:$C$3618&lt;&gt;$C2567,0),0))), O2567, INDEX($C2567:$C$3618,MATCH(TRUE,INDEX($C2567:$C$3618&lt;&gt;$C2567,0),0)))</f>
        <v>5795147068.2152042</v>
      </c>
      <c r="P2568" s="16">
        <f t="shared" si="565"/>
        <v>5495109137.6753864</v>
      </c>
      <c r="Q2568" s="27">
        <f t="shared" si="557"/>
        <v>248</v>
      </c>
      <c r="R2568" s="7">
        <f t="shared" si="562"/>
        <v>1209830.3650799105</v>
      </c>
      <c r="S2568" s="7">
        <f t="shared" si="554"/>
        <v>562860.73111485981</v>
      </c>
      <c r="T2568" s="5">
        <f>VLOOKUP($B2568,'Benchmark Data'!$A:$B,2,FALSE)</f>
        <v>15.74</v>
      </c>
      <c r="U2568" s="12">
        <f t="shared" si="563"/>
        <v>-4.437408232123451E-3</v>
      </c>
      <c r="V2568" s="7">
        <f t="shared" si="564"/>
        <v>5023510541.0852394</v>
      </c>
    </row>
    <row r="2569" spans="1:22" x14ac:dyDescent="0.25">
      <c r="A2569" s="5">
        <f t="shared" si="555"/>
        <v>2010</v>
      </c>
      <c r="B2569" s="6">
        <f t="shared" si="558"/>
        <v>40509</v>
      </c>
      <c r="C2569" s="7">
        <f>MAX(SUMIFS('Filing Data'!$V:$V,'Filing Data'!$D:$D,'Benchmark Value'!$B2569),C2568)</f>
        <v>5495109137.6753864</v>
      </c>
      <c r="D2569" s="7">
        <f>SUMIFS('Filing Data'!$Z:$Z,'Filing Data'!$D:$D,'Benchmark Value'!$B2569)</f>
        <v>0</v>
      </c>
      <c r="E2569" s="16">
        <f t="shared" si="559"/>
        <v>-72700942.449473366</v>
      </c>
      <c r="F2569" s="10">
        <f>SUM(D$11:D2568)</f>
        <v>-305393854.62901664</v>
      </c>
      <c r="G2569" s="10">
        <f t="shared" si="552"/>
        <v>365</v>
      </c>
      <c r="H2569" s="7">
        <f t="shared" si="560"/>
        <v>-199180.6642451325</v>
      </c>
      <c r="I2569" s="16">
        <f>SUMIFS('Filing Data'!$X:$X,'Filing Data'!$D:$D,'Benchmark Value'!$B2569)</f>
        <v>0</v>
      </c>
      <c r="J2569" s="16">
        <f t="shared" si="556"/>
        <v>163442973.94777015</v>
      </c>
      <c r="K2569" s="10">
        <f>SUM(I$11:I2568)</f>
        <v>496030691.23263443</v>
      </c>
      <c r="L2569" s="27">
        <f t="shared" si="553"/>
        <v>365</v>
      </c>
      <c r="M2569" s="7">
        <f t="shared" si="561"/>
        <v>447788.96971991821</v>
      </c>
      <c r="N2569" s="7">
        <f>IF(ISNA(VLOOKUP(B2569,'Distribution Data'!$G:$H,2,FALSE)),0,VLOOKUP(B2569,'Distribution Data'!$G:$H,2,FALSE))</f>
        <v>0</v>
      </c>
      <c r="O2569" s="16">
        <f>IF(ISNA(INDEX($C2568:$C$3618,MATCH(TRUE,INDEX($C2568:$C$3618&lt;&gt;$C2568,0),0))), O2568, INDEX($C2568:$C$3618,MATCH(TRUE,INDEX($C2568:$C$3618&lt;&gt;$C2568,0),0)))</f>
        <v>5795147068.2152042</v>
      </c>
      <c r="P2569" s="16">
        <f t="shared" si="565"/>
        <v>5495109137.6753864</v>
      </c>
      <c r="Q2569" s="27">
        <f t="shared" si="557"/>
        <v>248</v>
      </c>
      <c r="R2569" s="7">
        <f t="shared" si="562"/>
        <v>1209830.3650799105</v>
      </c>
      <c r="S2569" s="7">
        <f t="shared" si="554"/>
        <v>562860.73111485981</v>
      </c>
      <c r="T2569" s="5">
        <f>VLOOKUP($B2569,'Benchmark Data'!$A:$B,2,FALSE)</f>
        <v>15.74</v>
      </c>
      <c r="U2569" s="12">
        <f t="shared" si="563"/>
        <v>0</v>
      </c>
      <c r="V2569" s="7">
        <f t="shared" si="564"/>
        <v>5024073401.8163538</v>
      </c>
    </row>
    <row r="2570" spans="1:22" x14ac:dyDescent="0.25">
      <c r="A2570" s="5">
        <f t="shared" si="555"/>
        <v>2010</v>
      </c>
      <c r="B2570" s="6">
        <f t="shared" si="558"/>
        <v>40510</v>
      </c>
      <c r="C2570" s="7">
        <f>MAX(SUMIFS('Filing Data'!$V:$V,'Filing Data'!$D:$D,'Benchmark Value'!$B2570),C2569)</f>
        <v>5495109137.6753864</v>
      </c>
      <c r="D2570" s="7">
        <f>SUMIFS('Filing Data'!$Z:$Z,'Filing Data'!$D:$D,'Benchmark Value'!$B2570)</f>
        <v>0</v>
      </c>
      <c r="E2570" s="16">
        <f t="shared" si="559"/>
        <v>-72700942.449473366</v>
      </c>
      <c r="F2570" s="10">
        <f>SUM(D$11:D2569)</f>
        <v>-305393854.62901664</v>
      </c>
      <c r="G2570" s="10">
        <f t="shared" si="552"/>
        <v>365</v>
      </c>
      <c r="H2570" s="7">
        <f t="shared" si="560"/>
        <v>-199180.6642451325</v>
      </c>
      <c r="I2570" s="16">
        <f>SUMIFS('Filing Data'!$X:$X,'Filing Data'!$D:$D,'Benchmark Value'!$B2570)</f>
        <v>0</v>
      </c>
      <c r="J2570" s="16">
        <f t="shared" si="556"/>
        <v>163442973.94777015</v>
      </c>
      <c r="K2570" s="10">
        <f>SUM(I$11:I2569)</f>
        <v>496030691.23263443</v>
      </c>
      <c r="L2570" s="27">
        <f t="shared" si="553"/>
        <v>365</v>
      </c>
      <c r="M2570" s="7">
        <f t="shared" si="561"/>
        <v>447788.96971991821</v>
      </c>
      <c r="N2570" s="7">
        <f>IF(ISNA(VLOOKUP(B2570,'Distribution Data'!$G:$H,2,FALSE)),0,VLOOKUP(B2570,'Distribution Data'!$G:$H,2,FALSE))</f>
        <v>0</v>
      </c>
      <c r="O2570" s="16">
        <f>IF(ISNA(INDEX($C2569:$C$3618,MATCH(TRUE,INDEX($C2569:$C$3618&lt;&gt;$C2569,0),0))), O2569, INDEX($C2569:$C$3618,MATCH(TRUE,INDEX($C2569:$C$3618&lt;&gt;$C2569,0),0)))</f>
        <v>5795147068.2152042</v>
      </c>
      <c r="P2570" s="16">
        <f t="shared" si="565"/>
        <v>5495109137.6753864</v>
      </c>
      <c r="Q2570" s="27">
        <f t="shared" si="557"/>
        <v>248</v>
      </c>
      <c r="R2570" s="7">
        <f t="shared" si="562"/>
        <v>1209830.3650799105</v>
      </c>
      <c r="S2570" s="7">
        <f t="shared" si="554"/>
        <v>562860.73111485981</v>
      </c>
      <c r="T2570" s="5">
        <f>VLOOKUP($B2570,'Benchmark Data'!$A:$B,2,FALSE)</f>
        <v>15.74</v>
      </c>
      <c r="U2570" s="12">
        <f t="shared" si="563"/>
        <v>0</v>
      </c>
      <c r="V2570" s="7">
        <f t="shared" si="564"/>
        <v>5024636262.5474682</v>
      </c>
    </row>
    <row r="2571" spans="1:22" x14ac:dyDescent="0.25">
      <c r="A2571" s="5">
        <f t="shared" si="555"/>
        <v>2010</v>
      </c>
      <c r="B2571" s="6">
        <f t="shared" si="558"/>
        <v>40511</v>
      </c>
      <c r="C2571" s="7">
        <f>MAX(SUMIFS('Filing Data'!$V:$V,'Filing Data'!$D:$D,'Benchmark Value'!$B2571),C2570)</f>
        <v>5495109137.6753864</v>
      </c>
      <c r="D2571" s="7">
        <f>SUMIFS('Filing Data'!$Z:$Z,'Filing Data'!$D:$D,'Benchmark Value'!$B2571)</f>
        <v>0</v>
      </c>
      <c r="E2571" s="16">
        <f t="shared" si="559"/>
        <v>-72700942.449473366</v>
      </c>
      <c r="F2571" s="10">
        <f>SUM(D$11:D2570)</f>
        <v>-305393854.62901664</v>
      </c>
      <c r="G2571" s="10">
        <f t="shared" ref="G2571:G2634" si="566">COUNTIFS(F$11:F$3618,F2571,A$11:A$3618,YEAR(B2571))</f>
        <v>365</v>
      </c>
      <c r="H2571" s="7">
        <f t="shared" si="560"/>
        <v>-199180.6642451325</v>
      </c>
      <c r="I2571" s="16">
        <f>SUMIFS('Filing Data'!$X:$X,'Filing Data'!$D:$D,'Benchmark Value'!$B2571)</f>
        <v>0</v>
      </c>
      <c r="J2571" s="16">
        <f t="shared" si="556"/>
        <v>163442973.94777015</v>
      </c>
      <c r="K2571" s="10">
        <f>SUM(I$11:I2570)</f>
        <v>496030691.23263443</v>
      </c>
      <c r="L2571" s="27">
        <f t="shared" ref="L2571:L2634" si="567">COUNTIFS(K$11:K$3618,K2571,A$11:A$3618,YEAR(B2571))</f>
        <v>365</v>
      </c>
      <c r="M2571" s="7">
        <f t="shared" si="561"/>
        <v>447788.96971991821</v>
      </c>
      <c r="N2571" s="7">
        <f>IF(ISNA(VLOOKUP(B2571,'Distribution Data'!$G:$H,2,FALSE)),0,VLOOKUP(B2571,'Distribution Data'!$G:$H,2,FALSE))</f>
        <v>0</v>
      </c>
      <c r="O2571" s="16">
        <f>IF(ISNA(INDEX($C2570:$C$3618,MATCH(TRUE,INDEX($C2570:$C$3618&lt;&gt;$C2570,0),0))), O2570, INDEX($C2570:$C$3618,MATCH(TRUE,INDEX($C2570:$C$3618&lt;&gt;$C2570,0),0)))</f>
        <v>5795147068.2152042</v>
      </c>
      <c r="P2571" s="16">
        <f t="shared" si="565"/>
        <v>5495109137.6753864</v>
      </c>
      <c r="Q2571" s="27">
        <f t="shared" si="557"/>
        <v>248</v>
      </c>
      <c r="R2571" s="7">
        <f t="shared" si="562"/>
        <v>1209830.3650799105</v>
      </c>
      <c r="S2571" s="7">
        <f t="shared" ref="S2571:S2634" si="568">IF(AND($E$3&lt;&gt;"Y",$E$4&lt;&gt;"Y"),R2571-N2571+H2571, IF(AND($E$3="Y",$E$4="Y"), R2571-N2571-M2571, IF($E$4="Y", R2571-N2571-M2571+H2571, IF($E$3="Y", R2571-N2571, R2571-N2571))))</f>
        <v>562860.73111485981</v>
      </c>
      <c r="T2571" s="5">
        <f>VLOOKUP($B2571,'Benchmark Data'!$A:$B,2,FALSE)</f>
        <v>15.76</v>
      </c>
      <c r="U2571" s="12">
        <f t="shared" si="563"/>
        <v>1.269841440475937E-3</v>
      </c>
      <c r="V2571" s="7">
        <f t="shared" si="564"/>
        <v>5031583667.4495449</v>
      </c>
    </row>
    <row r="2572" spans="1:22" x14ac:dyDescent="0.25">
      <c r="A2572" s="5">
        <f t="shared" ref="A2572:A2635" si="569">YEAR(B2572)</f>
        <v>2010</v>
      </c>
      <c r="B2572" s="6">
        <f t="shared" si="558"/>
        <v>40512</v>
      </c>
      <c r="C2572" s="7">
        <f>MAX(SUMIFS('Filing Data'!$V:$V,'Filing Data'!$D:$D,'Benchmark Value'!$B2572),C2571)</f>
        <v>5495109137.6753864</v>
      </c>
      <c r="D2572" s="7">
        <f>SUMIFS('Filing Data'!$Z:$Z,'Filing Data'!$D:$D,'Benchmark Value'!$B2572)</f>
        <v>0</v>
      </c>
      <c r="E2572" s="16">
        <f t="shared" si="559"/>
        <v>-72700942.449473366</v>
      </c>
      <c r="F2572" s="10">
        <f>SUM(D$11:D2571)</f>
        <v>-305393854.62901664</v>
      </c>
      <c r="G2572" s="10">
        <f t="shared" si="566"/>
        <v>365</v>
      </c>
      <c r="H2572" s="7">
        <f t="shared" si="560"/>
        <v>-199180.6642451325</v>
      </c>
      <c r="I2572" s="16">
        <f>SUMIFS('Filing Data'!$X:$X,'Filing Data'!$D:$D,'Benchmark Value'!$B2572)</f>
        <v>0</v>
      </c>
      <c r="J2572" s="16">
        <f t="shared" ref="J2572:J2635" si="570">IF(I2572&lt;&gt;0,J2571,IF(ISNA(INDEX($I2572:$I2936,MATCH(TRUE,INDEX($I2572:$I2936&lt;&gt;$I2572,0),0))),0,INDEX($I2572:$I2936,MATCH(TRUE,INDEX($I2572:$I2936&lt;&gt;$I2572,0),0))))</f>
        <v>163442973.94777015</v>
      </c>
      <c r="K2572" s="10">
        <f>SUM(I$11:I2571)</f>
        <v>496030691.23263443</v>
      </c>
      <c r="L2572" s="27">
        <f t="shared" si="567"/>
        <v>365</v>
      </c>
      <c r="M2572" s="7">
        <f t="shared" si="561"/>
        <v>447788.96971991821</v>
      </c>
      <c r="N2572" s="7">
        <f>IF(ISNA(VLOOKUP(B2572,'Distribution Data'!$G:$H,2,FALSE)),0,VLOOKUP(B2572,'Distribution Data'!$G:$H,2,FALSE))</f>
        <v>0</v>
      </c>
      <c r="O2572" s="16">
        <f>IF(ISNA(INDEX($C2571:$C$3618,MATCH(TRUE,INDEX($C2571:$C$3618&lt;&gt;$C2571,0),0))), O2571, INDEX($C2571:$C$3618,MATCH(TRUE,INDEX($C2571:$C$3618&lt;&gt;$C2571,0),0)))</f>
        <v>5795147068.2152042</v>
      </c>
      <c r="P2572" s="16">
        <f t="shared" si="565"/>
        <v>5495109137.6753864</v>
      </c>
      <c r="Q2572" s="27">
        <f t="shared" ref="Q2572:Q2635" si="571">MATCH($O2572,$C$11:$C$3618,0)-MATCH($C2571,$C$11:$C$3618,0)</f>
        <v>248</v>
      </c>
      <c r="R2572" s="7">
        <f t="shared" si="562"/>
        <v>1209830.3650799105</v>
      </c>
      <c r="S2572" s="7">
        <f t="shared" si="568"/>
        <v>562860.73111485981</v>
      </c>
      <c r="T2572" s="5">
        <f>VLOOKUP($B2572,'Benchmark Data'!$A:$B,2,FALSE)</f>
        <v>15.64</v>
      </c>
      <c r="U2572" s="12">
        <f t="shared" si="563"/>
        <v>-7.6433493125680121E-3</v>
      </c>
      <c r="V2572" s="7">
        <f t="shared" si="564"/>
        <v>4993834977.4132767</v>
      </c>
    </row>
    <row r="2573" spans="1:22" x14ac:dyDescent="0.25">
      <c r="A2573" s="5">
        <f t="shared" si="569"/>
        <v>2010</v>
      </c>
      <c r="B2573" s="6">
        <f t="shared" ref="B2573:B2636" si="572">B2572+1</f>
        <v>40513</v>
      </c>
      <c r="C2573" s="7">
        <f>MAX(SUMIFS('Filing Data'!$V:$V,'Filing Data'!$D:$D,'Benchmark Value'!$B2573),C2572)</f>
        <v>5495109137.6753864</v>
      </c>
      <c r="D2573" s="7">
        <f>SUMIFS('Filing Data'!$Z:$Z,'Filing Data'!$D:$D,'Benchmark Value'!$B2573)</f>
        <v>0</v>
      </c>
      <c r="E2573" s="16">
        <f t="shared" ref="E2573:E2636" si="573">IF(D2573&lt;&gt;0,E2572,IF(ISNA(INDEX($D2573:$D2937,MATCH(TRUE,INDEX($D2573:$D2937&lt;&gt;$D2573,0),0))),0,INDEX($D2573:$D2937,MATCH(TRUE,INDEX($D2573:$D2937&lt;&gt;$D2573,0),0))))</f>
        <v>-72700942.449473366</v>
      </c>
      <c r="F2573" s="10">
        <f>SUM(D$11:D2572)</f>
        <v>-305393854.62901664</v>
      </c>
      <c r="G2573" s="10">
        <f t="shared" si="566"/>
        <v>365</v>
      </c>
      <c r="H2573" s="7">
        <f t="shared" ref="H2573:H2636" si="574">E2573/G2573</f>
        <v>-199180.6642451325</v>
      </c>
      <c r="I2573" s="16">
        <f>SUMIFS('Filing Data'!$X:$X,'Filing Data'!$D:$D,'Benchmark Value'!$B2573)</f>
        <v>0</v>
      </c>
      <c r="J2573" s="16">
        <f t="shared" si="570"/>
        <v>163442973.94777015</v>
      </c>
      <c r="K2573" s="10">
        <f>SUM(I$11:I2572)</f>
        <v>496030691.23263443</v>
      </c>
      <c r="L2573" s="27">
        <f t="shared" si="567"/>
        <v>365</v>
      </c>
      <c r="M2573" s="7">
        <f t="shared" ref="M2573:M2636" si="575">J2573/L2573</f>
        <v>447788.96971991821</v>
      </c>
      <c r="N2573" s="7">
        <f>IF(ISNA(VLOOKUP(B2573,'Distribution Data'!$G:$H,2,FALSE)),0,VLOOKUP(B2573,'Distribution Data'!$G:$H,2,FALSE))</f>
        <v>0</v>
      </c>
      <c r="O2573" s="16">
        <f>IF(ISNA(INDEX($C2572:$C$3618,MATCH(TRUE,INDEX($C2572:$C$3618&lt;&gt;$C2572,0),0))), O2572, INDEX($C2572:$C$3618,MATCH(TRUE,INDEX($C2572:$C$3618&lt;&gt;$C2572,0),0)))</f>
        <v>5795147068.2152042</v>
      </c>
      <c r="P2573" s="16">
        <f t="shared" si="565"/>
        <v>5495109137.6753864</v>
      </c>
      <c r="Q2573" s="27">
        <f t="shared" si="571"/>
        <v>248</v>
      </c>
      <c r="R2573" s="7">
        <f t="shared" ref="R2573:R2636" si="576">IF(Q2573=0, 0, (O2573-P2573)/Q2573)</f>
        <v>1209830.3650799105</v>
      </c>
      <c r="S2573" s="7">
        <f t="shared" si="568"/>
        <v>562860.73111485981</v>
      </c>
      <c r="T2573" s="5">
        <f>VLOOKUP($B2573,'Benchmark Data'!$A:$B,2,FALSE)</f>
        <v>15.78</v>
      </c>
      <c r="U2573" s="12">
        <f t="shared" ref="U2573:U2636" si="577">LN(T2573/T2572)</f>
        <v>8.9115803005631496E-3</v>
      </c>
      <c r="V2573" s="7">
        <f t="shared" ref="V2573:V2636" si="578">V2572*EXP($U2573)+$S2573</f>
        <v>5039099685.7682953</v>
      </c>
    </row>
    <row r="2574" spans="1:22" x14ac:dyDescent="0.25">
      <c r="A2574" s="5">
        <f t="shared" si="569"/>
        <v>2010</v>
      </c>
      <c r="B2574" s="6">
        <f t="shared" si="572"/>
        <v>40514</v>
      </c>
      <c r="C2574" s="7">
        <f>MAX(SUMIFS('Filing Data'!$V:$V,'Filing Data'!$D:$D,'Benchmark Value'!$B2574),C2573)</f>
        <v>5495109137.6753864</v>
      </c>
      <c r="D2574" s="7">
        <f>SUMIFS('Filing Data'!$Z:$Z,'Filing Data'!$D:$D,'Benchmark Value'!$B2574)</f>
        <v>0</v>
      </c>
      <c r="E2574" s="16">
        <f t="shared" si="573"/>
        <v>-72700942.449473366</v>
      </c>
      <c r="F2574" s="10">
        <f>SUM(D$11:D2573)</f>
        <v>-305393854.62901664</v>
      </c>
      <c r="G2574" s="10">
        <f t="shared" si="566"/>
        <v>365</v>
      </c>
      <c r="H2574" s="7">
        <f t="shared" si="574"/>
        <v>-199180.6642451325</v>
      </c>
      <c r="I2574" s="16">
        <f>SUMIFS('Filing Data'!$X:$X,'Filing Data'!$D:$D,'Benchmark Value'!$B2574)</f>
        <v>0</v>
      </c>
      <c r="J2574" s="16">
        <f t="shared" si="570"/>
        <v>163442973.94777015</v>
      </c>
      <c r="K2574" s="10">
        <f>SUM(I$11:I2573)</f>
        <v>496030691.23263443</v>
      </c>
      <c r="L2574" s="27">
        <f t="shared" si="567"/>
        <v>365</v>
      </c>
      <c r="M2574" s="7">
        <f t="shared" si="575"/>
        <v>447788.96971991821</v>
      </c>
      <c r="N2574" s="7">
        <f>IF(ISNA(VLOOKUP(B2574,'Distribution Data'!$G:$H,2,FALSE)),0,VLOOKUP(B2574,'Distribution Data'!$G:$H,2,FALSE))</f>
        <v>0</v>
      </c>
      <c r="O2574" s="16">
        <f>IF(ISNA(INDEX($C2573:$C$3618,MATCH(TRUE,INDEX($C2573:$C$3618&lt;&gt;$C2573,0),0))), O2573, INDEX($C2573:$C$3618,MATCH(TRUE,INDEX($C2573:$C$3618&lt;&gt;$C2573,0),0)))</f>
        <v>5795147068.2152042</v>
      </c>
      <c r="P2574" s="16">
        <f t="shared" si="565"/>
        <v>5495109137.6753864</v>
      </c>
      <c r="Q2574" s="27">
        <f t="shared" si="571"/>
        <v>248</v>
      </c>
      <c r="R2574" s="7">
        <f t="shared" si="576"/>
        <v>1209830.3650799105</v>
      </c>
      <c r="S2574" s="7">
        <f t="shared" si="568"/>
        <v>562860.73111485981</v>
      </c>
      <c r="T2574" s="5">
        <f>VLOOKUP($B2574,'Benchmark Data'!$A:$B,2,FALSE)</f>
        <v>16.010000000000002</v>
      </c>
      <c r="U2574" s="12">
        <f t="shared" si="577"/>
        <v>1.4470211590895239E-2</v>
      </c>
      <c r="V2574" s="7">
        <f t="shared" si="578"/>
        <v>5113109500.0942583</v>
      </c>
    </row>
    <row r="2575" spans="1:22" x14ac:dyDescent="0.25">
      <c r="A2575" s="5">
        <f t="shared" si="569"/>
        <v>2010</v>
      </c>
      <c r="B2575" s="6">
        <f t="shared" si="572"/>
        <v>40515</v>
      </c>
      <c r="C2575" s="7">
        <f>MAX(SUMIFS('Filing Data'!$V:$V,'Filing Data'!$D:$D,'Benchmark Value'!$B2575),C2574)</f>
        <v>5495109137.6753864</v>
      </c>
      <c r="D2575" s="7">
        <f>SUMIFS('Filing Data'!$Z:$Z,'Filing Data'!$D:$D,'Benchmark Value'!$B2575)</f>
        <v>0</v>
      </c>
      <c r="E2575" s="16">
        <f t="shared" si="573"/>
        <v>-72700942.449473366</v>
      </c>
      <c r="F2575" s="10">
        <f>SUM(D$11:D2574)</f>
        <v>-305393854.62901664</v>
      </c>
      <c r="G2575" s="10">
        <f t="shared" si="566"/>
        <v>365</v>
      </c>
      <c r="H2575" s="7">
        <f t="shared" si="574"/>
        <v>-199180.6642451325</v>
      </c>
      <c r="I2575" s="16">
        <f>SUMIFS('Filing Data'!$X:$X,'Filing Data'!$D:$D,'Benchmark Value'!$B2575)</f>
        <v>0</v>
      </c>
      <c r="J2575" s="16">
        <f t="shared" si="570"/>
        <v>163442973.94777015</v>
      </c>
      <c r="K2575" s="10">
        <f>SUM(I$11:I2574)</f>
        <v>496030691.23263443</v>
      </c>
      <c r="L2575" s="27">
        <f t="shared" si="567"/>
        <v>365</v>
      </c>
      <c r="M2575" s="7">
        <f t="shared" si="575"/>
        <v>447788.96971991821</v>
      </c>
      <c r="N2575" s="7">
        <f>IF(ISNA(VLOOKUP(B2575,'Distribution Data'!$G:$H,2,FALSE)),0,VLOOKUP(B2575,'Distribution Data'!$G:$H,2,FALSE))</f>
        <v>0</v>
      </c>
      <c r="O2575" s="16">
        <f>IF(ISNA(INDEX($C2574:$C$3618,MATCH(TRUE,INDEX($C2574:$C$3618&lt;&gt;$C2574,0),0))), O2574, INDEX($C2574:$C$3618,MATCH(TRUE,INDEX($C2574:$C$3618&lt;&gt;$C2574,0),0)))</f>
        <v>5795147068.2152042</v>
      </c>
      <c r="P2575" s="16">
        <f t="shared" si="565"/>
        <v>5495109137.6753864</v>
      </c>
      <c r="Q2575" s="27">
        <f t="shared" si="571"/>
        <v>248</v>
      </c>
      <c r="R2575" s="7">
        <f t="shared" si="576"/>
        <v>1209830.3650799105</v>
      </c>
      <c r="S2575" s="7">
        <f t="shared" si="568"/>
        <v>562860.73111485981</v>
      </c>
      <c r="T2575" s="5">
        <f>VLOOKUP($B2575,'Benchmark Data'!$A:$B,2,FALSE)</f>
        <v>16.010000000000002</v>
      </c>
      <c r="U2575" s="12">
        <f t="shared" si="577"/>
        <v>0</v>
      </c>
      <c r="V2575" s="7">
        <f t="shared" si="578"/>
        <v>5113672360.8253727</v>
      </c>
    </row>
    <row r="2576" spans="1:22" x14ac:dyDescent="0.25">
      <c r="A2576" s="5">
        <f t="shared" si="569"/>
        <v>2010</v>
      </c>
      <c r="B2576" s="6">
        <f t="shared" si="572"/>
        <v>40516</v>
      </c>
      <c r="C2576" s="7">
        <f>MAX(SUMIFS('Filing Data'!$V:$V,'Filing Data'!$D:$D,'Benchmark Value'!$B2576),C2575)</f>
        <v>5495109137.6753864</v>
      </c>
      <c r="D2576" s="7">
        <f>SUMIFS('Filing Data'!$Z:$Z,'Filing Data'!$D:$D,'Benchmark Value'!$B2576)</f>
        <v>0</v>
      </c>
      <c r="E2576" s="16">
        <f t="shared" si="573"/>
        <v>-72700942.449473366</v>
      </c>
      <c r="F2576" s="10">
        <f>SUM(D$11:D2575)</f>
        <v>-305393854.62901664</v>
      </c>
      <c r="G2576" s="10">
        <f t="shared" si="566"/>
        <v>365</v>
      </c>
      <c r="H2576" s="7">
        <f t="shared" si="574"/>
        <v>-199180.6642451325</v>
      </c>
      <c r="I2576" s="16">
        <f>SUMIFS('Filing Data'!$X:$X,'Filing Data'!$D:$D,'Benchmark Value'!$B2576)</f>
        <v>0</v>
      </c>
      <c r="J2576" s="16">
        <f t="shared" si="570"/>
        <v>163442973.94777015</v>
      </c>
      <c r="K2576" s="10">
        <f>SUM(I$11:I2575)</f>
        <v>496030691.23263443</v>
      </c>
      <c r="L2576" s="27">
        <f t="shared" si="567"/>
        <v>365</v>
      </c>
      <c r="M2576" s="7">
        <f t="shared" si="575"/>
        <v>447788.96971991821</v>
      </c>
      <c r="N2576" s="7">
        <f>IF(ISNA(VLOOKUP(B2576,'Distribution Data'!$G:$H,2,FALSE)),0,VLOOKUP(B2576,'Distribution Data'!$G:$H,2,FALSE))</f>
        <v>0</v>
      </c>
      <c r="O2576" s="16">
        <f>IF(ISNA(INDEX($C2575:$C$3618,MATCH(TRUE,INDEX($C2575:$C$3618&lt;&gt;$C2575,0),0))), O2575, INDEX($C2575:$C$3618,MATCH(TRUE,INDEX($C2575:$C$3618&lt;&gt;$C2575,0),0)))</f>
        <v>5795147068.2152042</v>
      </c>
      <c r="P2576" s="16">
        <f t="shared" si="565"/>
        <v>5495109137.6753864</v>
      </c>
      <c r="Q2576" s="27">
        <f t="shared" si="571"/>
        <v>248</v>
      </c>
      <c r="R2576" s="7">
        <f t="shared" si="576"/>
        <v>1209830.3650799105</v>
      </c>
      <c r="S2576" s="7">
        <f t="shared" si="568"/>
        <v>562860.73111485981</v>
      </c>
      <c r="T2576" s="5">
        <f>VLOOKUP($B2576,'Benchmark Data'!$A:$B,2,FALSE)</f>
        <v>16.010000000000002</v>
      </c>
      <c r="U2576" s="12">
        <f t="shared" si="577"/>
        <v>0</v>
      </c>
      <c r="V2576" s="7">
        <f t="shared" si="578"/>
        <v>5114235221.5564871</v>
      </c>
    </row>
    <row r="2577" spans="1:22" x14ac:dyDescent="0.25">
      <c r="A2577" s="5">
        <f t="shared" si="569"/>
        <v>2010</v>
      </c>
      <c r="B2577" s="6">
        <f t="shared" si="572"/>
        <v>40517</v>
      </c>
      <c r="C2577" s="7">
        <f>MAX(SUMIFS('Filing Data'!$V:$V,'Filing Data'!$D:$D,'Benchmark Value'!$B2577),C2576)</f>
        <v>5495109137.6753864</v>
      </c>
      <c r="D2577" s="7">
        <f>SUMIFS('Filing Data'!$Z:$Z,'Filing Data'!$D:$D,'Benchmark Value'!$B2577)</f>
        <v>0</v>
      </c>
      <c r="E2577" s="16">
        <f t="shared" si="573"/>
        <v>-72700942.449473366</v>
      </c>
      <c r="F2577" s="10">
        <f>SUM(D$11:D2576)</f>
        <v>-305393854.62901664</v>
      </c>
      <c r="G2577" s="10">
        <f t="shared" si="566"/>
        <v>365</v>
      </c>
      <c r="H2577" s="7">
        <f t="shared" si="574"/>
        <v>-199180.6642451325</v>
      </c>
      <c r="I2577" s="16">
        <f>SUMIFS('Filing Data'!$X:$X,'Filing Data'!$D:$D,'Benchmark Value'!$B2577)</f>
        <v>0</v>
      </c>
      <c r="J2577" s="16">
        <f t="shared" si="570"/>
        <v>163442973.94777015</v>
      </c>
      <c r="K2577" s="10">
        <f>SUM(I$11:I2576)</f>
        <v>496030691.23263443</v>
      </c>
      <c r="L2577" s="27">
        <f t="shared" si="567"/>
        <v>365</v>
      </c>
      <c r="M2577" s="7">
        <f t="shared" si="575"/>
        <v>447788.96971991821</v>
      </c>
      <c r="N2577" s="7">
        <f>IF(ISNA(VLOOKUP(B2577,'Distribution Data'!$G:$H,2,FALSE)),0,VLOOKUP(B2577,'Distribution Data'!$G:$H,2,FALSE))</f>
        <v>0</v>
      </c>
      <c r="O2577" s="16">
        <f>IF(ISNA(INDEX($C2576:$C$3618,MATCH(TRUE,INDEX($C2576:$C$3618&lt;&gt;$C2576,0),0))), O2576, INDEX($C2576:$C$3618,MATCH(TRUE,INDEX($C2576:$C$3618&lt;&gt;$C2576,0),0)))</f>
        <v>5795147068.2152042</v>
      </c>
      <c r="P2577" s="16">
        <f t="shared" si="565"/>
        <v>5495109137.6753864</v>
      </c>
      <c r="Q2577" s="27">
        <f t="shared" si="571"/>
        <v>248</v>
      </c>
      <c r="R2577" s="7">
        <f t="shared" si="576"/>
        <v>1209830.3650799105</v>
      </c>
      <c r="S2577" s="7">
        <f t="shared" si="568"/>
        <v>562860.73111485981</v>
      </c>
      <c r="T2577" s="5">
        <f>VLOOKUP($B2577,'Benchmark Data'!$A:$B,2,FALSE)</f>
        <v>16.010000000000002</v>
      </c>
      <c r="U2577" s="12">
        <f t="shared" si="577"/>
        <v>0</v>
      </c>
      <c r="V2577" s="7">
        <f t="shared" si="578"/>
        <v>5114798082.2876015</v>
      </c>
    </row>
    <row r="2578" spans="1:22" x14ac:dyDescent="0.25">
      <c r="A2578" s="5">
        <f t="shared" si="569"/>
        <v>2010</v>
      </c>
      <c r="B2578" s="6">
        <f t="shared" si="572"/>
        <v>40518</v>
      </c>
      <c r="C2578" s="7">
        <f>MAX(SUMIFS('Filing Data'!$V:$V,'Filing Data'!$D:$D,'Benchmark Value'!$B2578),C2577)</f>
        <v>5495109137.6753864</v>
      </c>
      <c r="D2578" s="7">
        <f>SUMIFS('Filing Data'!$Z:$Z,'Filing Data'!$D:$D,'Benchmark Value'!$B2578)</f>
        <v>0</v>
      </c>
      <c r="E2578" s="16">
        <f t="shared" si="573"/>
        <v>-72700942.449473366</v>
      </c>
      <c r="F2578" s="10">
        <f>SUM(D$11:D2577)</f>
        <v>-305393854.62901664</v>
      </c>
      <c r="G2578" s="10">
        <f t="shared" si="566"/>
        <v>365</v>
      </c>
      <c r="H2578" s="7">
        <f t="shared" si="574"/>
        <v>-199180.6642451325</v>
      </c>
      <c r="I2578" s="16">
        <f>SUMIFS('Filing Data'!$X:$X,'Filing Data'!$D:$D,'Benchmark Value'!$B2578)</f>
        <v>0</v>
      </c>
      <c r="J2578" s="16">
        <f t="shared" si="570"/>
        <v>163442973.94777015</v>
      </c>
      <c r="K2578" s="10">
        <f>SUM(I$11:I2577)</f>
        <v>496030691.23263443</v>
      </c>
      <c r="L2578" s="27">
        <f t="shared" si="567"/>
        <v>365</v>
      </c>
      <c r="M2578" s="7">
        <f t="shared" si="575"/>
        <v>447788.96971991821</v>
      </c>
      <c r="N2578" s="7">
        <f>IF(ISNA(VLOOKUP(B2578,'Distribution Data'!$G:$H,2,FALSE)),0,VLOOKUP(B2578,'Distribution Data'!$G:$H,2,FALSE))</f>
        <v>0</v>
      </c>
      <c r="O2578" s="16">
        <f>IF(ISNA(INDEX($C2577:$C$3618,MATCH(TRUE,INDEX($C2577:$C$3618&lt;&gt;$C2577,0),0))), O2577, INDEX($C2577:$C$3618,MATCH(TRUE,INDEX($C2577:$C$3618&lt;&gt;$C2577,0),0)))</f>
        <v>5795147068.2152042</v>
      </c>
      <c r="P2578" s="16">
        <f t="shared" si="565"/>
        <v>5495109137.6753864</v>
      </c>
      <c r="Q2578" s="27">
        <f t="shared" si="571"/>
        <v>248</v>
      </c>
      <c r="R2578" s="7">
        <f t="shared" si="576"/>
        <v>1209830.3650799105</v>
      </c>
      <c r="S2578" s="7">
        <f t="shared" si="568"/>
        <v>562860.73111485981</v>
      </c>
      <c r="T2578" s="5">
        <f>VLOOKUP($B2578,'Benchmark Data'!$A:$B,2,FALSE)</f>
        <v>16.03</v>
      </c>
      <c r="U2578" s="12">
        <f t="shared" si="577"/>
        <v>1.2484396128382761E-3</v>
      </c>
      <c r="V2578" s="7">
        <f t="shared" si="578"/>
        <v>5121750447.1814737</v>
      </c>
    </row>
    <row r="2579" spans="1:22" x14ac:dyDescent="0.25">
      <c r="A2579" s="5">
        <f t="shared" si="569"/>
        <v>2010</v>
      </c>
      <c r="B2579" s="6">
        <f t="shared" si="572"/>
        <v>40519</v>
      </c>
      <c r="C2579" s="7">
        <f>MAX(SUMIFS('Filing Data'!$V:$V,'Filing Data'!$D:$D,'Benchmark Value'!$B2579),C2578)</f>
        <v>5495109137.6753864</v>
      </c>
      <c r="D2579" s="7">
        <f>SUMIFS('Filing Data'!$Z:$Z,'Filing Data'!$D:$D,'Benchmark Value'!$B2579)</f>
        <v>0</v>
      </c>
      <c r="E2579" s="16">
        <f t="shared" si="573"/>
        <v>-72700942.449473366</v>
      </c>
      <c r="F2579" s="10">
        <f>SUM(D$11:D2578)</f>
        <v>-305393854.62901664</v>
      </c>
      <c r="G2579" s="10">
        <f t="shared" si="566"/>
        <v>365</v>
      </c>
      <c r="H2579" s="7">
        <f t="shared" si="574"/>
        <v>-199180.6642451325</v>
      </c>
      <c r="I2579" s="16">
        <f>SUMIFS('Filing Data'!$X:$X,'Filing Data'!$D:$D,'Benchmark Value'!$B2579)</f>
        <v>0</v>
      </c>
      <c r="J2579" s="16">
        <f t="shared" si="570"/>
        <v>163442973.94777015</v>
      </c>
      <c r="K2579" s="10">
        <f>SUM(I$11:I2578)</f>
        <v>496030691.23263443</v>
      </c>
      <c r="L2579" s="27">
        <f t="shared" si="567"/>
        <v>365</v>
      </c>
      <c r="M2579" s="7">
        <f t="shared" si="575"/>
        <v>447788.96971991821</v>
      </c>
      <c r="N2579" s="7">
        <f>IF(ISNA(VLOOKUP(B2579,'Distribution Data'!$G:$H,2,FALSE)),0,VLOOKUP(B2579,'Distribution Data'!$G:$H,2,FALSE))</f>
        <v>0</v>
      </c>
      <c r="O2579" s="16">
        <f>IF(ISNA(INDEX($C2578:$C$3618,MATCH(TRUE,INDEX($C2578:$C$3618&lt;&gt;$C2578,0),0))), O2578, INDEX($C2578:$C$3618,MATCH(TRUE,INDEX($C2578:$C$3618&lt;&gt;$C2578,0),0)))</f>
        <v>5795147068.2152042</v>
      </c>
      <c r="P2579" s="16">
        <f t="shared" si="565"/>
        <v>5495109137.6753864</v>
      </c>
      <c r="Q2579" s="27">
        <f t="shared" si="571"/>
        <v>248</v>
      </c>
      <c r="R2579" s="7">
        <f t="shared" si="576"/>
        <v>1209830.3650799105</v>
      </c>
      <c r="S2579" s="7">
        <f t="shared" si="568"/>
        <v>562860.73111485981</v>
      </c>
      <c r="T2579" s="5">
        <f>VLOOKUP($B2579,'Benchmark Data'!$A:$B,2,FALSE)</f>
        <v>16.079999999999998</v>
      </c>
      <c r="U2579" s="12">
        <f t="shared" si="577"/>
        <v>3.1142971293585593E-3</v>
      </c>
      <c r="V2579" s="7">
        <f t="shared" si="578"/>
        <v>5138288823.9674263</v>
      </c>
    </row>
    <row r="2580" spans="1:22" x14ac:dyDescent="0.25">
      <c r="A2580" s="5">
        <f t="shared" si="569"/>
        <v>2010</v>
      </c>
      <c r="B2580" s="6">
        <f t="shared" si="572"/>
        <v>40520</v>
      </c>
      <c r="C2580" s="7">
        <f>MAX(SUMIFS('Filing Data'!$V:$V,'Filing Data'!$D:$D,'Benchmark Value'!$B2580),C2579)</f>
        <v>5495109137.6753864</v>
      </c>
      <c r="D2580" s="7">
        <f>SUMIFS('Filing Data'!$Z:$Z,'Filing Data'!$D:$D,'Benchmark Value'!$B2580)</f>
        <v>0</v>
      </c>
      <c r="E2580" s="16">
        <f t="shared" si="573"/>
        <v>-72700942.449473366</v>
      </c>
      <c r="F2580" s="10">
        <f>SUM(D$11:D2579)</f>
        <v>-305393854.62901664</v>
      </c>
      <c r="G2580" s="10">
        <f t="shared" si="566"/>
        <v>365</v>
      </c>
      <c r="H2580" s="7">
        <f t="shared" si="574"/>
        <v>-199180.6642451325</v>
      </c>
      <c r="I2580" s="16">
        <f>SUMIFS('Filing Data'!$X:$X,'Filing Data'!$D:$D,'Benchmark Value'!$B2580)</f>
        <v>0</v>
      </c>
      <c r="J2580" s="16">
        <f t="shared" si="570"/>
        <v>163442973.94777015</v>
      </c>
      <c r="K2580" s="10">
        <f>SUM(I$11:I2579)</f>
        <v>496030691.23263443</v>
      </c>
      <c r="L2580" s="27">
        <f t="shared" si="567"/>
        <v>365</v>
      </c>
      <c r="M2580" s="7">
        <f t="shared" si="575"/>
        <v>447788.96971991821</v>
      </c>
      <c r="N2580" s="7">
        <f>IF(ISNA(VLOOKUP(B2580,'Distribution Data'!$G:$H,2,FALSE)),0,VLOOKUP(B2580,'Distribution Data'!$G:$H,2,FALSE))</f>
        <v>0</v>
      </c>
      <c r="O2580" s="16">
        <f>IF(ISNA(INDEX($C2579:$C$3618,MATCH(TRUE,INDEX($C2579:$C$3618&lt;&gt;$C2579,0),0))), O2579, INDEX($C2579:$C$3618,MATCH(TRUE,INDEX($C2579:$C$3618&lt;&gt;$C2579,0),0)))</f>
        <v>5795147068.2152042</v>
      </c>
      <c r="P2580" s="16">
        <f t="shared" si="565"/>
        <v>5495109137.6753864</v>
      </c>
      <c r="Q2580" s="27">
        <f t="shared" si="571"/>
        <v>248</v>
      </c>
      <c r="R2580" s="7">
        <f t="shared" si="576"/>
        <v>1209830.3650799105</v>
      </c>
      <c r="S2580" s="7">
        <f t="shared" si="568"/>
        <v>562860.73111485981</v>
      </c>
      <c r="T2580" s="5">
        <f>VLOOKUP($B2580,'Benchmark Data'!$A:$B,2,FALSE)</f>
        <v>15.82</v>
      </c>
      <c r="U2580" s="12">
        <f t="shared" si="577"/>
        <v>-1.6301301411312336E-2</v>
      </c>
      <c r="V2580" s="7">
        <f t="shared" si="578"/>
        <v>5055769900.2314062</v>
      </c>
    </row>
    <row r="2581" spans="1:22" x14ac:dyDescent="0.25">
      <c r="A2581" s="5">
        <f t="shared" si="569"/>
        <v>2010</v>
      </c>
      <c r="B2581" s="6">
        <f t="shared" si="572"/>
        <v>40521</v>
      </c>
      <c r="C2581" s="7">
        <f>MAX(SUMIFS('Filing Data'!$V:$V,'Filing Data'!$D:$D,'Benchmark Value'!$B2581),C2580)</f>
        <v>5495109137.6753864</v>
      </c>
      <c r="D2581" s="7">
        <f>SUMIFS('Filing Data'!$Z:$Z,'Filing Data'!$D:$D,'Benchmark Value'!$B2581)</f>
        <v>0</v>
      </c>
      <c r="E2581" s="16">
        <f t="shared" si="573"/>
        <v>-72700942.449473366</v>
      </c>
      <c r="F2581" s="10">
        <f>SUM(D$11:D2580)</f>
        <v>-305393854.62901664</v>
      </c>
      <c r="G2581" s="10">
        <f t="shared" si="566"/>
        <v>365</v>
      </c>
      <c r="H2581" s="7">
        <f t="shared" si="574"/>
        <v>-199180.6642451325</v>
      </c>
      <c r="I2581" s="16">
        <f>SUMIFS('Filing Data'!$X:$X,'Filing Data'!$D:$D,'Benchmark Value'!$B2581)</f>
        <v>0</v>
      </c>
      <c r="J2581" s="16">
        <f t="shared" si="570"/>
        <v>163442973.94777015</v>
      </c>
      <c r="K2581" s="10">
        <f>SUM(I$11:I2580)</f>
        <v>496030691.23263443</v>
      </c>
      <c r="L2581" s="27">
        <f t="shared" si="567"/>
        <v>365</v>
      </c>
      <c r="M2581" s="7">
        <f t="shared" si="575"/>
        <v>447788.96971991821</v>
      </c>
      <c r="N2581" s="7">
        <f>IF(ISNA(VLOOKUP(B2581,'Distribution Data'!$G:$H,2,FALSE)),0,VLOOKUP(B2581,'Distribution Data'!$G:$H,2,FALSE))</f>
        <v>0</v>
      </c>
      <c r="O2581" s="16">
        <f>IF(ISNA(INDEX($C2580:$C$3618,MATCH(TRUE,INDEX($C2580:$C$3618&lt;&gt;$C2580,0),0))), O2580, INDEX($C2580:$C$3618,MATCH(TRUE,INDEX($C2580:$C$3618&lt;&gt;$C2580,0),0)))</f>
        <v>5795147068.2152042</v>
      </c>
      <c r="P2581" s="16">
        <f t="shared" si="565"/>
        <v>5495109137.6753864</v>
      </c>
      <c r="Q2581" s="27">
        <f t="shared" si="571"/>
        <v>248</v>
      </c>
      <c r="R2581" s="7">
        <f t="shared" si="576"/>
        <v>1209830.3650799105</v>
      </c>
      <c r="S2581" s="7">
        <f t="shared" si="568"/>
        <v>562860.73111485981</v>
      </c>
      <c r="T2581" s="5">
        <f>VLOOKUP($B2581,'Benchmark Data'!$A:$B,2,FALSE)</f>
        <v>15.66</v>
      </c>
      <c r="U2581" s="12">
        <f t="shared" si="577"/>
        <v>-1.0165271776850835E-2</v>
      </c>
      <c r="V2581" s="7">
        <f t="shared" si="578"/>
        <v>5005199816.3331251</v>
      </c>
    </row>
    <row r="2582" spans="1:22" x14ac:dyDescent="0.25">
      <c r="A2582" s="5">
        <f t="shared" si="569"/>
        <v>2010</v>
      </c>
      <c r="B2582" s="6">
        <f t="shared" si="572"/>
        <v>40522</v>
      </c>
      <c r="C2582" s="7">
        <f>MAX(SUMIFS('Filing Data'!$V:$V,'Filing Data'!$D:$D,'Benchmark Value'!$B2582),C2581)</f>
        <v>5495109137.6753864</v>
      </c>
      <c r="D2582" s="7">
        <f>SUMIFS('Filing Data'!$Z:$Z,'Filing Data'!$D:$D,'Benchmark Value'!$B2582)</f>
        <v>0</v>
      </c>
      <c r="E2582" s="16">
        <f t="shared" si="573"/>
        <v>-72700942.449473366</v>
      </c>
      <c r="F2582" s="10">
        <f>SUM(D$11:D2581)</f>
        <v>-305393854.62901664</v>
      </c>
      <c r="G2582" s="10">
        <f t="shared" si="566"/>
        <v>365</v>
      </c>
      <c r="H2582" s="7">
        <f t="shared" si="574"/>
        <v>-199180.6642451325</v>
      </c>
      <c r="I2582" s="16">
        <f>SUMIFS('Filing Data'!$X:$X,'Filing Data'!$D:$D,'Benchmark Value'!$B2582)</f>
        <v>0</v>
      </c>
      <c r="J2582" s="16">
        <f t="shared" si="570"/>
        <v>163442973.94777015</v>
      </c>
      <c r="K2582" s="10">
        <f>SUM(I$11:I2581)</f>
        <v>496030691.23263443</v>
      </c>
      <c r="L2582" s="27">
        <f t="shared" si="567"/>
        <v>365</v>
      </c>
      <c r="M2582" s="7">
        <f t="shared" si="575"/>
        <v>447788.96971991821</v>
      </c>
      <c r="N2582" s="7">
        <f>IF(ISNA(VLOOKUP(B2582,'Distribution Data'!$G:$H,2,FALSE)),0,VLOOKUP(B2582,'Distribution Data'!$G:$H,2,FALSE))</f>
        <v>0</v>
      </c>
      <c r="O2582" s="16">
        <f>IF(ISNA(INDEX($C2581:$C$3618,MATCH(TRUE,INDEX($C2581:$C$3618&lt;&gt;$C2581,0),0))), O2581, INDEX($C2581:$C$3618,MATCH(TRUE,INDEX($C2581:$C$3618&lt;&gt;$C2581,0),0)))</f>
        <v>5795147068.2152042</v>
      </c>
      <c r="P2582" s="16">
        <f t="shared" si="565"/>
        <v>5495109137.6753864</v>
      </c>
      <c r="Q2582" s="27">
        <f t="shared" si="571"/>
        <v>248</v>
      </c>
      <c r="R2582" s="7">
        <f t="shared" si="576"/>
        <v>1209830.3650799105</v>
      </c>
      <c r="S2582" s="7">
        <f t="shared" si="568"/>
        <v>562860.73111485981</v>
      </c>
      <c r="T2582" s="5">
        <f>VLOOKUP($B2582,'Benchmark Data'!$A:$B,2,FALSE)</f>
        <v>15.82</v>
      </c>
      <c r="U2582" s="12">
        <f t="shared" si="577"/>
        <v>1.0165271776850711E-2</v>
      </c>
      <c r="V2582" s="7">
        <f t="shared" si="578"/>
        <v>5056901372.5057011</v>
      </c>
    </row>
    <row r="2583" spans="1:22" x14ac:dyDescent="0.25">
      <c r="A2583" s="5">
        <f t="shared" si="569"/>
        <v>2010</v>
      </c>
      <c r="B2583" s="6">
        <f t="shared" si="572"/>
        <v>40523</v>
      </c>
      <c r="C2583" s="7">
        <f>MAX(SUMIFS('Filing Data'!$V:$V,'Filing Data'!$D:$D,'Benchmark Value'!$B2583),C2582)</f>
        <v>5495109137.6753864</v>
      </c>
      <c r="D2583" s="7">
        <f>SUMIFS('Filing Data'!$Z:$Z,'Filing Data'!$D:$D,'Benchmark Value'!$B2583)</f>
        <v>0</v>
      </c>
      <c r="E2583" s="16">
        <f t="shared" si="573"/>
        <v>-72700942.449473366</v>
      </c>
      <c r="F2583" s="10">
        <f>SUM(D$11:D2582)</f>
        <v>-305393854.62901664</v>
      </c>
      <c r="G2583" s="10">
        <f t="shared" si="566"/>
        <v>365</v>
      </c>
      <c r="H2583" s="7">
        <f t="shared" si="574"/>
        <v>-199180.6642451325</v>
      </c>
      <c r="I2583" s="16">
        <f>SUMIFS('Filing Data'!$X:$X,'Filing Data'!$D:$D,'Benchmark Value'!$B2583)</f>
        <v>0</v>
      </c>
      <c r="J2583" s="16">
        <f t="shared" si="570"/>
        <v>163442973.94777015</v>
      </c>
      <c r="K2583" s="10">
        <f>SUM(I$11:I2582)</f>
        <v>496030691.23263443</v>
      </c>
      <c r="L2583" s="27">
        <f t="shared" si="567"/>
        <v>365</v>
      </c>
      <c r="M2583" s="7">
        <f t="shared" si="575"/>
        <v>447788.96971991821</v>
      </c>
      <c r="N2583" s="7">
        <f>IF(ISNA(VLOOKUP(B2583,'Distribution Data'!$G:$H,2,FALSE)),0,VLOOKUP(B2583,'Distribution Data'!$G:$H,2,FALSE))</f>
        <v>0</v>
      </c>
      <c r="O2583" s="16">
        <f>IF(ISNA(INDEX($C2582:$C$3618,MATCH(TRUE,INDEX($C2582:$C$3618&lt;&gt;$C2582,0),0))), O2582, INDEX($C2582:$C$3618,MATCH(TRUE,INDEX($C2582:$C$3618&lt;&gt;$C2582,0),0)))</f>
        <v>5795147068.2152042</v>
      </c>
      <c r="P2583" s="16">
        <f t="shared" si="565"/>
        <v>5495109137.6753864</v>
      </c>
      <c r="Q2583" s="27">
        <f t="shared" si="571"/>
        <v>248</v>
      </c>
      <c r="R2583" s="7">
        <f t="shared" si="576"/>
        <v>1209830.3650799105</v>
      </c>
      <c r="S2583" s="7">
        <f t="shared" si="568"/>
        <v>562860.73111485981</v>
      </c>
      <c r="T2583" s="5">
        <f>VLOOKUP($B2583,'Benchmark Data'!$A:$B,2,FALSE)</f>
        <v>15.82</v>
      </c>
      <c r="U2583" s="12">
        <f t="shared" si="577"/>
        <v>0</v>
      </c>
      <c r="V2583" s="7">
        <f t="shared" si="578"/>
        <v>5057464233.2368155</v>
      </c>
    </row>
    <row r="2584" spans="1:22" x14ac:dyDescent="0.25">
      <c r="A2584" s="5">
        <f t="shared" si="569"/>
        <v>2010</v>
      </c>
      <c r="B2584" s="6">
        <f t="shared" si="572"/>
        <v>40524</v>
      </c>
      <c r="C2584" s="7">
        <f>MAX(SUMIFS('Filing Data'!$V:$V,'Filing Data'!$D:$D,'Benchmark Value'!$B2584),C2583)</f>
        <v>5495109137.6753864</v>
      </c>
      <c r="D2584" s="7">
        <f>SUMIFS('Filing Data'!$Z:$Z,'Filing Data'!$D:$D,'Benchmark Value'!$B2584)</f>
        <v>0</v>
      </c>
      <c r="E2584" s="16">
        <f t="shared" si="573"/>
        <v>-72700942.449473366</v>
      </c>
      <c r="F2584" s="10">
        <f>SUM(D$11:D2583)</f>
        <v>-305393854.62901664</v>
      </c>
      <c r="G2584" s="10">
        <f t="shared" si="566"/>
        <v>365</v>
      </c>
      <c r="H2584" s="7">
        <f t="shared" si="574"/>
        <v>-199180.6642451325</v>
      </c>
      <c r="I2584" s="16">
        <f>SUMIFS('Filing Data'!$X:$X,'Filing Data'!$D:$D,'Benchmark Value'!$B2584)</f>
        <v>0</v>
      </c>
      <c r="J2584" s="16">
        <f t="shared" si="570"/>
        <v>163442973.94777015</v>
      </c>
      <c r="K2584" s="10">
        <f>SUM(I$11:I2583)</f>
        <v>496030691.23263443</v>
      </c>
      <c r="L2584" s="27">
        <f t="shared" si="567"/>
        <v>365</v>
      </c>
      <c r="M2584" s="7">
        <f t="shared" si="575"/>
        <v>447788.96971991821</v>
      </c>
      <c r="N2584" s="7">
        <f>IF(ISNA(VLOOKUP(B2584,'Distribution Data'!$G:$H,2,FALSE)),0,VLOOKUP(B2584,'Distribution Data'!$G:$H,2,FALSE))</f>
        <v>0</v>
      </c>
      <c r="O2584" s="16">
        <f>IF(ISNA(INDEX($C2583:$C$3618,MATCH(TRUE,INDEX($C2583:$C$3618&lt;&gt;$C2583,0),0))), O2583, INDEX($C2583:$C$3618,MATCH(TRUE,INDEX($C2583:$C$3618&lt;&gt;$C2583,0),0)))</f>
        <v>5795147068.2152042</v>
      </c>
      <c r="P2584" s="16">
        <f t="shared" si="565"/>
        <v>5495109137.6753864</v>
      </c>
      <c r="Q2584" s="27">
        <f t="shared" si="571"/>
        <v>248</v>
      </c>
      <c r="R2584" s="7">
        <f t="shared" si="576"/>
        <v>1209830.3650799105</v>
      </c>
      <c r="S2584" s="7">
        <f t="shared" si="568"/>
        <v>562860.73111485981</v>
      </c>
      <c r="T2584" s="5">
        <f>VLOOKUP($B2584,'Benchmark Data'!$A:$B,2,FALSE)</f>
        <v>15.82</v>
      </c>
      <c r="U2584" s="12">
        <f t="shared" si="577"/>
        <v>0</v>
      </c>
      <c r="V2584" s="7">
        <f t="shared" si="578"/>
        <v>5058027093.9679298</v>
      </c>
    </row>
    <row r="2585" spans="1:22" x14ac:dyDescent="0.25">
      <c r="A2585" s="5">
        <f t="shared" si="569"/>
        <v>2010</v>
      </c>
      <c r="B2585" s="6">
        <f t="shared" si="572"/>
        <v>40525</v>
      </c>
      <c r="C2585" s="7">
        <f>MAX(SUMIFS('Filing Data'!$V:$V,'Filing Data'!$D:$D,'Benchmark Value'!$B2585),C2584)</f>
        <v>5495109137.6753864</v>
      </c>
      <c r="D2585" s="7">
        <f>SUMIFS('Filing Data'!$Z:$Z,'Filing Data'!$D:$D,'Benchmark Value'!$B2585)</f>
        <v>0</v>
      </c>
      <c r="E2585" s="16">
        <f t="shared" si="573"/>
        <v>-72700942.449473366</v>
      </c>
      <c r="F2585" s="10">
        <f>SUM(D$11:D2584)</f>
        <v>-305393854.62901664</v>
      </c>
      <c r="G2585" s="10">
        <f t="shared" si="566"/>
        <v>365</v>
      </c>
      <c r="H2585" s="7">
        <f t="shared" si="574"/>
        <v>-199180.6642451325</v>
      </c>
      <c r="I2585" s="16">
        <f>SUMIFS('Filing Data'!$X:$X,'Filing Data'!$D:$D,'Benchmark Value'!$B2585)</f>
        <v>0</v>
      </c>
      <c r="J2585" s="16">
        <f t="shared" si="570"/>
        <v>163442973.94777015</v>
      </c>
      <c r="K2585" s="10">
        <f>SUM(I$11:I2584)</f>
        <v>496030691.23263443</v>
      </c>
      <c r="L2585" s="27">
        <f t="shared" si="567"/>
        <v>365</v>
      </c>
      <c r="M2585" s="7">
        <f t="shared" si="575"/>
        <v>447788.96971991821</v>
      </c>
      <c r="N2585" s="7">
        <f>IF(ISNA(VLOOKUP(B2585,'Distribution Data'!$G:$H,2,FALSE)),0,VLOOKUP(B2585,'Distribution Data'!$G:$H,2,FALSE))</f>
        <v>0</v>
      </c>
      <c r="O2585" s="16">
        <f>IF(ISNA(INDEX($C2584:$C$3618,MATCH(TRUE,INDEX($C2584:$C$3618&lt;&gt;$C2584,0),0))), O2584, INDEX($C2584:$C$3618,MATCH(TRUE,INDEX($C2584:$C$3618&lt;&gt;$C2584,0),0)))</f>
        <v>5795147068.2152042</v>
      </c>
      <c r="P2585" s="16">
        <f t="shared" si="565"/>
        <v>5495109137.6753864</v>
      </c>
      <c r="Q2585" s="27">
        <f t="shared" si="571"/>
        <v>248</v>
      </c>
      <c r="R2585" s="7">
        <f t="shared" si="576"/>
        <v>1209830.3650799105</v>
      </c>
      <c r="S2585" s="7">
        <f t="shared" si="568"/>
        <v>562860.73111485981</v>
      </c>
      <c r="T2585" s="5">
        <f>VLOOKUP($B2585,'Benchmark Data'!$A:$B,2,FALSE)</f>
        <v>15.84</v>
      </c>
      <c r="U2585" s="12">
        <f t="shared" si="577"/>
        <v>1.2634240467719201E-3</v>
      </c>
      <c r="V2585" s="7">
        <f t="shared" si="578"/>
        <v>5064984426.3728342</v>
      </c>
    </row>
    <row r="2586" spans="1:22" x14ac:dyDescent="0.25">
      <c r="A2586" s="5">
        <f t="shared" si="569"/>
        <v>2010</v>
      </c>
      <c r="B2586" s="6">
        <f t="shared" si="572"/>
        <v>40526</v>
      </c>
      <c r="C2586" s="7">
        <f>MAX(SUMIFS('Filing Data'!$V:$V,'Filing Data'!$D:$D,'Benchmark Value'!$B2586),C2585)</f>
        <v>5495109137.6753864</v>
      </c>
      <c r="D2586" s="7">
        <f>SUMIFS('Filing Data'!$Z:$Z,'Filing Data'!$D:$D,'Benchmark Value'!$B2586)</f>
        <v>0</v>
      </c>
      <c r="E2586" s="16">
        <f t="shared" si="573"/>
        <v>-72700942.449473366</v>
      </c>
      <c r="F2586" s="10">
        <f>SUM(D$11:D2585)</f>
        <v>-305393854.62901664</v>
      </c>
      <c r="G2586" s="10">
        <f t="shared" si="566"/>
        <v>365</v>
      </c>
      <c r="H2586" s="7">
        <f t="shared" si="574"/>
        <v>-199180.6642451325</v>
      </c>
      <c r="I2586" s="16">
        <f>SUMIFS('Filing Data'!$X:$X,'Filing Data'!$D:$D,'Benchmark Value'!$B2586)</f>
        <v>0</v>
      </c>
      <c r="J2586" s="16">
        <f t="shared" si="570"/>
        <v>163442973.94777015</v>
      </c>
      <c r="K2586" s="10">
        <f>SUM(I$11:I2585)</f>
        <v>496030691.23263443</v>
      </c>
      <c r="L2586" s="27">
        <f t="shared" si="567"/>
        <v>365</v>
      </c>
      <c r="M2586" s="7">
        <f t="shared" si="575"/>
        <v>447788.96971991821</v>
      </c>
      <c r="N2586" s="7">
        <f>IF(ISNA(VLOOKUP(B2586,'Distribution Data'!$G:$H,2,FALSE)),0,VLOOKUP(B2586,'Distribution Data'!$G:$H,2,FALSE))</f>
        <v>0</v>
      </c>
      <c r="O2586" s="16">
        <f>IF(ISNA(INDEX($C2585:$C$3618,MATCH(TRUE,INDEX($C2585:$C$3618&lt;&gt;$C2585,0),0))), O2585, INDEX($C2585:$C$3618,MATCH(TRUE,INDEX($C2585:$C$3618&lt;&gt;$C2585,0),0)))</f>
        <v>5795147068.2152042</v>
      </c>
      <c r="P2586" s="16">
        <f t="shared" si="565"/>
        <v>5495109137.6753864</v>
      </c>
      <c r="Q2586" s="27">
        <f t="shared" si="571"/>
        <v>248</v>
      </c>
      <c r="R2586" s="7">
        <f t="shared" si="576"/>
        <v>1209830.3650799105</v>
      </c>
      <c r="S2586" s="7">
        <f t="shared" si="568"/>
        <v>562860.73111485981</v>
      </c>
      <c r="T2586" s="5">
        <f>VLOOKUP($B2586,'Benchmark Data'!$A:$B,2,FALSE)</f>
        <v>15.65</v>
      </c>
      <c r="U2586" s="12">
        <f t="shared" si="577"/>
        <v>-1.206746940011758E-2</v>
      </c>
      <c r="V2586" s="7">
        <f t="shared" si="578"/>
        <v>5004793054.7169008</v>
      </c>
    </row>
    <row r="2587" spans="1:22" x14ac:dyDescent="0.25">
      <c r="A2587" s="5">
        <f t="shared" si="569"/>
        <v>2010</v>
      </c>
      <c r="B2587" s="6">
        <f t="shared" si="572"/>
        <v>40527</v>
      </c>
      <c r="C2587" s="7">
        <f>MAX(SUMIFS('Filing Data'!$V:$V,'Filing Data'!$D:$D,'Benchmark Value'!$B2587),C2586)</f>
        <v>5495109137.6753864</v>
      </c>
      <c r="D2587" s="7">
        <f>SUMIFS('Filing Data'!$Z:$Z,'Filing Data'!$D:$D,'Benchmark Value'!$B2587)</f>
        <v>0</v>
      </c>
      <c r="E2587" s="16">
        <f t="shared" si="573"/>
        <v>-72700942.449473366</v>
      </c>
      <c r="F2587" s="10">
        <f>SUM(D$11:D2586)</f>
        <v>-305393854.62901664</v>
      </c>
      <c r="G2587" s="10">
        <f t="shared" si="566"/>
        <v>365</v>
      </c>
      <c r="H2587" s="7">
        <f t="shared" si="574"/>
        <v>-199180.6642451325</v>
      </c>
      <c r="I2587" s="16">
        <f>SUMIFS('Filing Data'!$X:$X,'Filing Data'!$D:$D,'Benchmark Value'!$B2587)</f>
        <v>0</v>
      </c>
      <c r="J2587" s="16">
        <f t="shared" si="570"/>
        <v>163442973.94777015</v>
      </c>
      <c r="K2587" s="10">
        <f>SUM(I$11:I2586)</f>
        <v>496030691.23263443</v>
      </c>
      <c r="L2587" s="27">
        <f t="shared" si="567"/>
        <v>365</v>
      </c>
      <c r="M2587" s="7">
        <f t="shared" si="575"/>
        <v>447788.96971991821</v>
      </c>
      <c r="N2587" s="7">
        <f>IF(ISNA(VLOOKUP(B2587,'Distribution Data'!$G:$H,2,FALSE)),0,VLOOKUP(B2587,'Distribution Data'!$G:$H,2,FALSE))</f>
        <v>0</v>
      </c>
      <c r="O2587" s="16">
        <f>IF(ISNA(INDEX($C2586:$C$3618,MATCH(TRUE,INDEX($C2586:$C$3618&lt;&gt;$C2586,0),0))), O2586, INDEX($C2586:$C$3618,MATCH(TRUE,INDEX($C2586:$C$3618&lt;&gt;$C2586,0),0)))</f>
        <v>5795147068.2152042</v>
      </c>
      <c r="P2587" s="16">
        <f t="shared" si="565"/>
        <v>5495109137.6753864</v>
      </c>
      <c r="Q2587" s="27">
        <f t="shared" si="571"/>
        <v>248</v>
      </c>
      <c r="R2587" s="7">
        <f t="shared" si="576"/>
        <v>1209830.3650799105</v>
      </c>
      <c r="S2587" s="7">
        <f t="shared" si="568"/>
        <v>562860.73111485981</v>
      </c>
      <c r="T2587" s="5">
        <f>VLOOKUP($B2587,'Benchmark Data'!$A:$B,2,FALSE)</f>
        <v>15.48</v>
      </c>
      <c r="U2587" s="12">
        <f t="shared" si="577"/>
        <v>-1.0922048824581174E-2</v>
      </c>
      <c r="V2587" s="7">
        <f t="shared" si="578"/>
        <v>4950990751.2753716</v>
      </c>
    </row>
    <row r="2588" spans="1:22" x14ac:dyDescent="0.25">
      <c r="A2588" s="5">
        <f t="shared" si="569"/>
        <v>2010</v>
      </c>
      <c r="B2588" s="6">
        <f t="shared" si="572"/>
        <v>40528</v>
      </c>
      <c r="C2588" s="7">
        <f>MAX(SUMIFS('Filing Data'!$V:$V,'Filing Data'!$D:$D,'Benchmark Value'!$B2588),C2587)</f>
        <v>5495109137.6753864</v>
      </c>
      <c r="D2588" s="7">
        <f>SUMIFS('Filing Data'!$Z:$Z,'Filing Data'!$D:$D,'Benchmark Value'!$B2588)</f>
        <v>0</v>
      </c>
      <c r="E2588" s="16">
        <f t="shared" si="573"/>
        <v>-72700942.449473366</v>
      </c>
      <c r="F2588" s="10">
        <f>SUM(D$11:D2587)</f>
        <v>-305393854.62901664</v>
      </c>
      <c r="G2588" s="10">
        <f t="shared" si="566"/>
        <v>365</v>
      </c>
      <c r="H2588" s="7">
        <f t="shared" si="574"/>
        <v>-199180.6642451325</v>
      </c>
      <c r="I2588" s="16">
        <f>SUMIFS('Filing Data'!$X:$X,'Filing Data'!$D:$D,'Benchmark Value'!$B2588)</f>
        <v>0</v>
      </c>
      <c r="J2588" s="16">
        <f t="shared" si="570"/>
        <v>163442973.94777015</v>
      </c>
      <c r="K2588" s="10">
        <f>SUM(I$11:I2587)</f>
        <v>496030691.23263443</v>
      </c>
      <c r="L2588" s="27">
        <f t="shared" si="567"/>
        <v>365</v>
      </c>
      <c r="M2588" s="7">
        <f t="shared" si="575"/>
        <v>447788.96971991821</v>
      </c>
      <c r="N2588" s="7">
        <f>IF(ISNA(VLOOKUP(B2588,'Distribution Data'!$G:$H,2,FALSE)),0,VLOOKUP(B2588,'Distribution Data'!$G:$H,2,FALSE))</f>
        <v>0</v>
      </c>
      <c r="O2588" s="16">
        <f>IF(ISNA(INDEX($C2587:$C$3618,MATCH(TRUE,INDEX($C2587:$C$3618&lt;&gt;$C2587,0),0))), O2587, INDEX($C2587:$C$3618,MATCH(TRUE,INDEX($C2587:$C$3618&lt;&gt;$C2587,0),0)))</f>
        <v>5795147068.2152042</v>
      </c>
      <c r="P2588" s="16">
        <f t="shared" si="565"/>
        <v>5495109137.6753864</v>
      </c>
      <c r="Q2588" s="27">
        <f t="shared" si="571"/>
        <v>248</v>
      </c>
      <c r="R2588" s="7">
        <f t="shared" si="576"/>
        <v>1209830.3650799105</v>
      </c>
      <c r="S2588" s="7">
        <f t="shared" si="568"/>
        <v>562860.73111485981</v>
      </c>
      <c r="T2588" s="5">
        <f>VLOOKUP($B2588,'Benchmark Data'!$A:$B,2,FALSE)</f>
        <v>15.53</v>
      </c>
      <c r="U2588" s="12">
        <f t="shared" si="577"/>
        <v>3.2247689990145762E-3</v>
      </c>
      <c r="V2588" s="7">
        <f t="shared" si="578"/>
        <v>4967545184.2005272</v>
      </c>
    </row>
    <row r="2589" spans="1:22" x14ac:dyDescent="0.25">
      <c r="A2589" s="5">
        <f t="shared" si="569"/>
        <v>2010</v>
      </c>
      <c r="B2589" s="6">
        <f t="shared" si="572"/>
        <v>40529</v>
      </c>
      <c r="C2589" s="7">
        <f>MAX(SUMIFS('Filing Data'!$V:$V,'Filing Data'!$D:$D,'Benchmark Value'!$B2589),C2588)</f>
        <v>5495109137.6753864</v>
      </c>
      <c r="D2589" s="7">
        <f>SUMIFS('Filing Data'!$Z:$Z,'Filing Data'!$D:$D,'Benchmark Value'!$B2589)</f>
        <v>0</v>
      </c>
      <c r="E2589" s="16">
        <f t="shared" si="573"/>
        <v>-72700942.449473366</v>
      </c>
      <c r="F2589" s="10">
        <f>SUM(D$11:D2588)</f>
        <v>-305393854.62901664</v>
      </c>
      <c r="G2589" s="10">
        <f t="shared" si="566"/>
        <v>365</v>
      </c>
      <c r="H2589" s="7">
        <f t="shared" si="574"/>
        <v>-199180.6642451325</v>
      </c>
      <c r="I2589" s="16">
        <f>SUMIFS('Filing Data'!$X:$X,'Filing Data'!$D:$D,'Benchmark Value'!$B2589)</f>
        <v>0</v>
      </c>
      <c r="J2589" s="16">
        <f t="shared" si="570"/>
        <v>163442973.94777015</v>
      </c>
      <c r="K2589" s="10">
        <f>SUM(I$11:I2588)</f>
        <v>496030691.23263443</v>
      </c>
      <c r="L2589" s="27">
        <f t="shared" si="567"/>
        <v>365</v>
      </c>
      <c r="M2589" s="7">
        <f t="shared" si="575"/>
        <v>447788.96971991821</v>
      </c>
      <c r="N2589" s="7">
        <f>IF(ISNA(VLOOKUP(B2589,'Distribution Data'!$G:$H,2,FALSE)),0,VLOOKUP(B2589,'Distribution Data'!$G:$H,2,FALSE))</f>
        <v>0</v>
      </c>
      <c r="O2589" s="16">
        <f>IF(ISNA(INDEX($C2588:$C$3618,MATCH(TRUE,INDEX($C2588:$C$3618&lt;&gt;$C2588,0),0))), O2588, INDEX($C2588:$C$3618,MATCH(TRUE,INDEX($C2588:$C$3618&lt;&gt;$C2588,0),0)))</f>
        <v>5795147068.2152042</v>
      </c>
      <c r="P2589" s="16">
        <f t="shared" si="565"/>
        <v>5495109137.6753864</v>
      </c>
      <c r="Q2589" s="27">
        <f t="shared" si="571"/>
        <v>248</v>
      </c>
      <c r="R2589" s="7">
        <f t="shared" si="576"/>
        <v>1209830.3650799105</v>
      </c>
      <c r="S2589" s="7">
        <f t="shared" si="568"/>
        <v>562860.73111485981</v>
      </c>
      <c r="T2589" s="5">
        <f>VLOOKUP($B2589,'Benchmark Data'!$A:$B,2,FALSE)</f>
        <v>15.67</v>
      </c>
      <c r="U2589" s="12">
        <f t="shared" si="577"/>
        <v>8.9744192073336927E-3</v>
      </c>
      <c r="V2589" s="7">
        <f t="shared" si="578"/>
        <v>5012889521.1575317</v>
      </c>
    </row>
    <row r="2590" spans="1:22" x14ac:dyDescent="0.25">
      <c r="A2590" s="5">
        <f t="shared" si="569"/>
        <v>2010</v>
      </c>
      <c r="B2590" s="6">
        <f t="shared" si="572"/>
        <v>40530</v>
      </c>
      <c r="C2590" s="7">
        <f>MAX(SUMIFS('Filing Data'!$V:$V,'Filing Data'!$D:$D,'Benchmark Value'!$B2590),C2589)</f>
        <v>5495109137.6753864</v>
      </c>
      <c r="D2590" s="7">
        <f>SUMIFS('Filing Data'!$Z:$Z,'Filing Data'!$D:$D,'Benchmark Value'!$B2590)</f>
        <v>0</v>
      </c>
      <c r="E2590" s="16">
        <f t="shared" si="573"/>
        <v>-72700942.449473366</v>
      </c>
      <c r="F2590" s="10">
        <f>SUM(D$11:D2589)</f>
        <v>-305393854.62901664</v>
      </c>
      <c r="G2590" s="10">
        <f t="shared" si="566"/>
        <v>365</v>
      </c>
      <c r="H2590" s="7">
        <f t="shared" si="574"/>
        <v>-199180.6642451325</v>
      </c>
      <c r="I2590" s="16">
        <f>SUMIFS('Filing Data'!$X:$X,'Filing Data'!$D:$D,'Benchmark Value'!$B2590)</f>
        <v>0</v>
      </c>
      <c r="J2590" s="16">
        <f t="shared" si="570"/>
        <v>163442973.94777015</v>
      </c>
      <c r="K2590" s="10">
        <f>SUM(I$11:I2589)</f>
        <v>496030691.23263443</v>
      </c>
      <c r="L2590" s="27">
        <f t="shared" si="567"/>
        <v>365</v>
      </c>
      <c r="M2590" s="7">
        <f t="shared" si="575"/>
        <v>447788.96971991821</v>
      </c>
      <c r="N2590" s="7">
        <f>IF(ISNA(VLOOKUP(B2590,'Distribution Data'!$G:$H,2,FALSE)),0,VLOOKUP(B2590,'Distribution Data'!$G:$H,2,FALSE))</f>
        <v>0</v>
      </c>
      <c r="O2590" s="16">
        <f>IF(ISNA(INDEX($C2589:$C$3618,MATCH(TRUE,INDEX($C2589:$C$3618&lt;&gt;$C2589,0),0))), O2589, INDEX($C2589:$C$3618,MATCH(TRUE,INDEX($C2589:$C$3618&lt;&gt;$C2589,0),0)))</f>
        <v>5795147068.2152042</v>
      </c>
      <c r="P2590" s="16">
        <f t="shared" si="565"/>
        <v>5495109137.6753864</v>
      </c>
      <c r="Q2590" s="27">
        <f t="shared" si="571"/>
        <v>248</v>
      </c>
      <c r="R2590" s="7">
        <f t="shared" si="576"/>
        <v>1209830.3650799105</v>
      </c>
      <c r="S2590" s="7">
        <f t="shared" si="568"/>
        <v>562860.73111485981</v>
      </c>
      <c r="T2590" s="5">
        <f>VLOOKUP($B2590,'Benchmark Data'!$A:$B,2,FALSE)</f>
        <v>15.67</v>
      </c>
      <c r="U2590" s="12">
        <f t="shared" si="577"/>
        <v>0</v>
      </c>
      <c r="V2590" s="7">
        <f t="shared" si="578"/>
        <v>5013452381.8886461</v>
      </c>
    </row>
    <row r="2591" spans="1:22" x14ac:dyDescent="0.25">
      <c r="A2591" s="5">
        <f t="shared" si="569"/>
        <v>2010</v>
      </c>
      <c r="B2591" s="6">
        <f t="shared" si="572"/>
        <v>40531</v>
      </c>
      <c r="C2591" s="7">
        <f>MAX(SUMIFS('Filing Data'!$V:$V,'Filing Data'!$D:$D,'Benchmark Value'!$B2591),C2590)</f>
        <v>5495109137.6753864</v>
      </c>
      <c r="D2591" s="7">
        <f>SUMIFS('Filing Data'!$Z:$Z,'Filing Data'!$D:$D,'Benchmark Value'!$B2591)</f>
        <v>0</v>
      </c>
      <c r="E2591" s="16">
        <f t="shared" si="573"/>
        <v>-72700942.449473366</v>
      </c>
      <c r="F2591" s="10">
        <f>SUM(D$11:D2590)</f>
        <v>-305393854.62901664</v>
      </c>
      <c r="G2591" s="10">
        <f t="shared" si="566"/>
        <v>365</v>
      </c>
      <c r="H2591" s="7">
        <f t="shared" si="574"/>
        <v>-199180.6642451325</v>
      </c>
      <c r="I2591" s="16">
        <f>SUMIFS('Filing Data'!$X:$X,'Filing Data'!$D:$D,'Benchmark Value'!$B2591)</f>
        <v>0</v>
      </c>
      <c r="J2591" s="16">
        <f t="shared" si="570"/>
        <v>163442973.94777015</v>
      </c>
      <c r="K2591" s="10">
        <f>SUM(I$11:I2590)</f>
        <v>496030691.23263443</v>
      </c>
      <c r="L2591" s="27">
        <f t="shared" si="567"/>
        <v>365</v>
      </c>
      <c r="M2591" s="7">
        <f t="shared" si="575"/>
        <v>447788.96971991821</v>
      </c>
      <c r="N2591" s="7">
        <f>IF(ISNA(VLOOKUP(B2591,'Distribution Data'!$G:$H,2,FALSE)),0,VLOOKUP(B2591,'Distribution Data'!$G:$H,2,FALSE))</f>
        <v>0</v>
      </c>
      <c r="O2591" s="16">
        <f>IF(ISNA(INDEX($C2590:$C$3618,MATCH(TRUE,INDEX($C2590:$C$3618&lt;&gt;$C2590,0),0))), O2590, INDEX($C2590:$C$3618,MATCH(TRUE,INDEX($C2590:$C$3618&lt;&gt;$C2590,0),0)))</f>
        <v>5795147068.2152042</v>
      </c>
      <c r="P2591" s="16">
        <f t="shared" si="565"/>
        <v>5495109137.6753864</v>
      </c>
      <c r="Q2591" s="27">
        <f t="shared" si="571"/>
        <v>248</v>
      </c>
      <c r="R2591" s="7">
        <f t="shared" si="576"/>
        <v>1209830.3650799105</v>
      </c>
      <c r="S2591" s="7">
        <f t="shared" si="568"/>
        <v>562860.73111485981</v>
      </c>
      <c r="T2591" s="5">
        <f>VLOOKUP($B2591,'Benchmark Data'!$A:$B,2,FALSE)</f>
        <v>15.67</v>
      </c>
      <c r="U2591" s="12">
        <f t="shared" si="577"/>
        <v>0</v>
      </c>
      <c r="V2591" s="7">
        <f t="shared" si="578"/>
        <v>5014015242.6197605</v>
      </c>
    </row>
    <row r="2592" spans="1:22" x14ac:dyDescent="0.25">
      <c r="A2592" s="5">
        <f t="shared" si="569"/>
        <v>2010</v>
      </c>
      <c r="B2592" s="6">
        <f t="shared" si="572"/>
        <v>40532</v>
      </c>
      <c r="C2592" s="7">
        <f>MAX(SUMIFS('Filing Data'!$V:$V,'Filing Data'!$D:$D,'Benchmark Value'!$B2592),C2591)</f>
        <v>5495109137.6753864</v>
      </c>
      <c r="D2592" s="7">
        <f>SUMIFS('Filing Data'!$Z:$Z,'Filing Data'!$D:$D,'Benchmark Value'!$B2592)</f>
        <v>0</v>
      </c>
      <c r="E2592" s="16">
        <f t="shared" si="573"/>
        <v>-72700942.449473366</v>
      </c>
      <c r="F2592" s="10">
        <f>SUM(D$11:D2591)</f>
        <v>-305393854.62901664</v>
      </c>
      <c r="G2592" s="10">
        <f t="shared" si="566"/>
        <v>365</v>
      </c>
      <c r="H2592" s="7">
        <f t="shared" si="574"/>
        <v>-199180.6642451325</v>
      </c>
      <c r="I2592" s="16">
        <f>SUMIFS('Filing Data'!$X:$X,'Filing Data'!$D:$D,'Benchmark Value'!$B2592)</f>
        <v>0</v>
      </c>
      <c r="J2592" s="16">
        <f t="shared" si="570"/>
        <v>163442973.94777015</v>
      </c>
      <c r="K2592" s="10">
        <f>SUM(I$11:I2591)</f>
        <v>496030691.23263443</v>
      </c>
      <c r="L2592" s="27">
        <f t="shared" si="567"/>
        <v>365</v>
      </c>
      <c r="M2592" s="7">
        <f t="shared" si="575"/>
        <v>447788.96971991821</v>
      </c>
      <c r="N2592" s="7">
        <f>IF(ISNA(VLOOKUP(B2592,'Distribution Data'!$G:$H,2,FALSE)),0,VLOOKUP(B2592,'Distribution Data'!$G:$H,2,FALSE))</f>
        <v>0</v>
      </c>
      <c r="O2592" s="16">
        <f>IF(ISNA(INDEX($C2591:$C$3618,MATCH(TRUE,INDEX($C2591:$C$3618&lt;&gt;$C2591,0),0))), O2591, INDEX($C2591:$C$3618,MATCH(TRUE,INDEX($C2591:$C$3618&lt;&gt;$C2591,0),0)))</f>
        <v>5795147068.2152042</v>
      </c>
      <c r="P2592" s="16">
        <f t="shared" si="565"/>
        <v>5495109137.6753864</v>
      </c>
      <c r="Q2592" s="27">
        <f t="shared" si="571"/>
        <v>248</v>
      </c>
      <c r="R2592" s="7">
        <f t="shared" si="576"/>
        <v>1209830.3650799105</v>
      </c>
      <c r="S2592" s="7">
        <f t="shared" si="568"/>
        <v>562860.73111485981</v>
      </c>
      <c r="T2592" s="5">
        <f>VLOOKUP($B2592,'Benchmark Data'!$A:$B,2,FALSE)</f>
        <v>15.87</v>
      </c>
      <c r="U2592" s="12">
        <f t="shared" si="577"/>
        <v>1.2682478170388294E-2</v>
      </c>
      <c r="V2592" s="7">
        <f t="shared" si="578"/>
        <v>5078573192.5993729</v>
      </c>
    </row>
    <row r="2593" spans="1:22" x14ac:dyDescent="0.25">
      <c r="A2593" s="5">
        <f t="shared" si="569"/>
        <v>2010</v>
      </c>
      <c r="B2593" s="6">
        <f t="shared" si="572"/>
        <v>40533</v>
      </c>
      <c r="C2593" s="7">
        <f>MAX(SUMIFS('Filing Data'!$V:$V,'Filing Data'!$D:$D,'Benchmark Value'!$B2593),C2592)</f>
        <v>5495109137.6753864</v>
      </c>
      <c r="D2593" s="7">
        <f>SUMIFS('Filing Data'!$Z:$Z,'Filing Data'!$D:$D,'Benchmark Value'!$B2593)</f>
        <v>0</v>
      </c>
      <c r="E2593" s="16">
        <f t="shared" si="573"/>
        <v>-72700942.449473366</v>
      </c>
      <c r="F2593" s="10">
        <f>SUM(D$11:D2592)</f>
        <v>-305393854.62901664</v>
      </c>
      <c r="G2593" s="10">
        <f t="shared" si="566"/>
        <v>365</v>
      </c>
      <c r="H2593" s="7">
        <f t="shared" si="574"/>
        <v>-199180.6642451325</v>
      </c>
      <c r="I2593" s="16">
        <f>SUMIFS('Filing Data'!$X:$X,'Filing Data'!$D:$D,'Benchmark Value'!$B2593)</f>
        <v>0</v>
      </c>
      <c r="J2593" s="16">
        <f t="shared" si="570"/>
        <v>163442973.94777015</v>
      </c>
      <c r="K2593" s="10">
        <f>SUM(I$11:I2592)</f>
        <v>496030691.23263443</v>
      </c>
      <c r="L2593" s="27">
        <f t="shared" si="567"/>
        <v>365</v>
      </c>
      <c r="M2593" s="7">
        <f t="shared" si="575"/>
        <v>447788.96971991821</v>
      </c>
      <c r="N2593" s="7">
        <f>IF(ISNA(VLOOKUP(B2593,'Distribution Data'!$G:$H,2,FALSE)),0,VLOOKUP(B2593,'Distribution Data'!$G:$H,2,FALSE))</f>
        <v>0</v>
      </c>
      <c r="O2593" s="16">
        <f>IF(ISNA(INDEX($C2592:$C$3618,MATCH(TRUE,INDEX($C2592:$C$3618&lt;&gt;$C2592,0),0))), O2592, INDEX($C2592:$C$3618,MATCH(TRUE,INDEX($C2592:$C$3618&lt;&gt;$C2592,0),0)))</f>
        <v>5795147068.2152042</v>
      </c>
      <c r="P2593" s="16">
        <f t="shared" si="565"/>
        <v>5495109137.6753864</v>
      </c>
      <c r="Q2593" s="27">
        <f t="shared" si="571"/>
        <v>248</v>
      </c>
      <c r="R2593" s="7">
        <f t="shared" si="576"/>
        <v>1209830.3650799105</v>
      </c>
      <c r="S2593" s="7">
        <f t="shared" si="568"/>
        <v>562860.73111485981</v>
      </c>
      <c r="T2593" s="5">
        <f>VLOOKUP($B2593,'Benchmark Data'!$A:$B,2,FALSE)</f>
        <v>16.04</v>
      </c>
      <c r="U2593" s="12">
        <f t="shared" si="577"/>
        <v>1.065506790005076E-2</v>
      </c>
      <c r="V2593" s="7">
        <f t="shared" si="578"/>
        <v>5133537908.5757236</v>
      </c>
    </row>
    <row r="2594" spans="1:22" x14ac:dyDescent="0.25">
      <c r="A2594" s="5">
        <f t="shared" si="569"/>
        <v>2010</v>
      </c>
      <c r="B2594" s="6">
        <f t="shared" si="572"/>
        <v>40534</v>
      </c>
      <c r="C2594" s="7">
        <f>MAX(SUMIFS('Filing Data'!$V:$V,'Filing Data'!$D:$D,'Benchmark Value'!$B2594),C2593)</f>
        <v>5495109137.6753864</v>
      </c>
      <c r="D2594" s="7">
        <f>SUMIFS('Filing Data'!$Z:$Z,'Filing Data'!$D:$D,'Benchmark Value'!$B2594)</f>
        <v>0</v>
      </c>
      <c r="E2594" s="16">
        <f t="shared" si="573"/>
        <v>-72700942.449473366</v>
      </c>
      <c r="F2594" s="10">
        <f>SUM(D$11:D2593)</f>
        <v>-305393854.62901664</v>
      </c>
      <c r="G2594" s="10">
        <f t="shared" si="566"/>
        <v>365</v>
      </c>
      <c r="H2594" s="7">
        <f t="shared" si="574"/>
        <v>-199180.6642451325</v>
      </c>
      <c r="I2594" s="16">
        <f>SUMIFS('Filing Data'!$X:$X,'Filing Data'!$D:$D,'Benchmark Value'!$B2594)</f>
        <v>0</v>
      </c>
      <c r="J2594" s="16">
        <f t="shared" si="570"/>
        <v>163442973.94777015</v>
      </c>
      <c r="K2594" s="10">
        <f>SUM(I$11:I2593)</f>
        <v>496030691.23263443</v>
      </c>
      <c r="L2594" s="27">
        <f t="shared" si="567"/>
        <v>365</v>
      </c>
      <c r="M2594" s="7">
        <f t="shared" si="575"/>
        <v>447788.96971991821</v>
      </c>
      <c r="N2594" s="7">
        <f>IF(ISNA(VLOOKUP(B2594,'Distribution Data'!$G:$H,2,FALSE)),0,VLOOKUP(B2594,'Distribution Data'!$G:$H,2,FALSE))</f>
        <v>0</v>
      </c>
      <c r="O2594" s="16">
        <f>IF(ISNA(INDEX($C2593:$C$3618,MATCH(TRUE,INDEX($C2593:$C$3618&lt;&gt;$C2593,0),0))), O2593, INDEX($C2593:$C$3618,MATCH(TRUE,INDEX($C2593:$C$3618&lt;&gt;$C2593,0),0)))</f>
        <v>5795147068.2152042</v>
      </c>
      <c r="P2594" s="16">
        <f t="shared" si="565"/>
        <v>5495109137.6753864</v>
      </c>
      <c r="Q2594" s="27">
        <f t="shared" si="571"/>
        <v>248</v>
      </c>
      <c r="R2594" s="7">
        <f t="shared" si="576"/>
        <v>1209830.3650799105</v>
      </c>
      <c r="S2594" s="7">
        <f t="shared" si="568"/>
        <v>562860.73111485981</v>
      </c>
      <c r="T2594" s="5">
        <f>VLOOKUP($B2594,'Benchmark Data'!$A:$B,2,FALSE)</f>
        <v>16.149999999999999</v>
      </c>
      <c r="U2594" s="12">
        <f t="shared" si="577"/>
        <v>6.8344472302969894E-3</v>
      </c>
      <c r="V2594" s="7">
        <f t="shared" si="578"/>
        <v>5169305829.7771196</v>
      </c>
    </row>
    <row r="2595" spans="1:22" x14ac:dyDescent="0.25">
      <c r="A2595" s="5">
        <f t="shared" si="569"/>
        <v>2010</v>
      </c>
      <c r="B2595" s="6">
        <f t="shared" si="572"/>
        <v>40535</v>
      </c>
      <c r="C2595" s="7">
        <f>MAX(SUMIFS('Filing Data'!$V:$V,'Filing Data'!$D:$D,'Benchmark Value'!$B2595),C2594)</f>
        <v>5495109137.6753864</v>
      </c>
      <c r="D2595" s="7">
        <f>SUMIFS('Filing Data'!$Z:$Z,'Filing Data'!$D:$D,'Benchmark Value'!$B2595)</f>
        <v>0</v>
      </c>
      <c r="E2595" s="16">
        <f t="shared" si="573"/>
        <v>-72700942.449473366</v>
      </c>
      <c r="F2595" s="10">
        <f>SUM(D$11:D2594)</f>
        <v>-305393854.62901664</v>
      </c>
      <c r="G2595" s="10">
        <f t="shared" si="566"/>
        <v>365</v>
      </c>
      <c r="H2595" s="7">
        <f t="shared" si="574"/>
        <v>-199180.6642451325</v>
      </c>
      <c r="I2595" s="16">
        <f>SUMIFS('Filing Data'!$X:$X,'Filing Data'!$D:$D,'Benchmark Value'!$B2595)</f>
        <v>0</v>
      </c>
      <c r="J2595" s="16">
        <f t="shared" si="570"/>
        <v>163442973.94777015</v>
      </c>
      <c r="K2595" s="10">
        <f>SUM(I$11:I2594)</f>
        <v>496030691.23263443</v>
      </c>
      <c r="L2595" s="27">
        <f t="shared" si="567"/>
        <v>365</v>
      </c>
      <c r="M2595" s="7">
        <f t="shared" si="575"/>
        <v>447788.96971991821</v>
      </c>
      <c r="N2595" s="7">
        <f>IF(ISNA(VLOOKUP(B2595,'Distribution Data'!$G:$H,2,FALSE)),0,VLOOKUP(B2595,'Distribution Data'!$G:$H,2,FALSE))</f>
        <v>0</v>
      </c>
      <c r="O2595" s="16">
        <f>IF(ISNA(INDEX($C2594:$C$3618,MATCH(TRUE,INDEX($C2594:$C$3618&lt;&gt;$C2594,0),0))), O2594, INDEX($C2594:$C$3618,MATCH(TRUE,INDEX($C2594:$C$3618&lt;&gt;$C2594,0),0)))</f>
        <v>5795147068.2152042</v>
      </c>
      <c r="P2595" s="16">
        <f t="shared" si="565"/>
        <v>5495109137.6753864</v>
      </c>
      <c r="Q2595" s="27">
        <f t="shared" si="571"/>
        <v>248</v>
      </c>
      <c r="R2595" s="7">
        <f t="shared" si="576"/>
        <v>1209830.3650799105</v>
      </c>
      <c r="S2595" s="7">
        <f t="shared" si="568"/>
        <v>562860.73111485981</v>
      </c>
      <c r="T2595" s="5">
        <f>VLOOKUP($B2595,'Benchmark Data'!$A:$B,2,FALSE)</f>
        <v>16.059999999999999</v>
      </c>
      <c r="U2595" s="12">
        <f t="shared" si="577"/>
        <v>-5.5883411500499301E-3</v>
      </c>
      <c r="V2595" s="7">
        <f t="shared" si="578"/>
        <v>5141061413.4382687</v>
      </c>
    </row>
    <row r="2596" spans="1:22" x14ac:dyDescent="0.25">
      <c r="A2596" s="5">
        <f t="shared" si="569"/>
        <v>2010</v>
      </c>
      <c r="B2596" s="6">
        <f t="shared" si="572"/>
        <v>40536</v>
      </c>
      <c r="C2596" s="7">
        <f>MAX(SUMIFS('Filing Data'!$V:$V,'Filing Data'!$D:$D,'Benchmark Value'!$B2596),C2595)</f>
        <v>5495109137.6753864</v>
      </c>
      <c r="D2596" s="7">
        <f>SUMIFS('Filing Data'!$Z:$Z,'Filing Data'!$D:$D,'Benchmark Value'!$B2596)</f>
        <v>0</v>
      </c>
      <c r="E2596" s="16">
        <f t="shared" si="573"/>
        <v>-72700942.449473366</v>
      </c>
      <c r="F2596" s="10">
        <f>SUM(D$11:D2595)</f>
        <v>-305393854.62901664</v>
      </c>
      <c r="G2596" s="10">
        <f t="shared" si="566"/>
        <v>365</v>
      </c>
      <c r="H2596" s="7">
        <f t="shared" si="574"/>
        <v>-199180.6642451325</v>
      </c>
      <c r="I2596" s="16">
        <f>SUMIFS('Filing Data'!$X:$X,'Filing Data'!$D:$D,'Benchmark Value'!$B2596)</f>
        <v>0</v>
      </c>
      <c r="J2596" s="16">
        <f t="shared" si="570"/>
        <v>163442973.94777015</v>
      </c>
      <c r="K2596" s="10">
        <f>SUM(I$11:I2595)</f>
        <v>496030691.23263443</v>
      </c>
      <c r="L2596" s="27">
        <f t="shared" si="567"/>
        <v>365</v>
      </c>
      <c r="M2596" s="7">
        <f t="shared" si="575"/>
        <v>447788.96971991821</v>
      </c>
      <c r="N2596" s="7">
        <f>IF(ISNA(VLOOKUP(B2596,'Distribution Data'!$G:$H,2,FALSE)),0,VLOOKUP(B2596,'Distribution Data'!$G:$H,2,FALSE))</f>
        <v>0</v>
      </c>
      <c r="O2596" s="16">
        <f>IF(ISNA(INDEX($C2595:$C$3618,MATCH(TRUE,INDEX($C2595:$C$3618&lt;&gt;$C2595,0),0))), O2595, INDEX($C2595:$C$3618,MATCH(TRUE,INDEX($C2595:$C$3618&lt;&gt;$C2595,0),0)))</f>
        <v>5795147068.2152042</v>
      </c>
      <c r="P2596" s="16">
        <f t="shared" si="565"/>
        <v>5495109137.6753864</v>
      </c>
      <c r="Q2596" s="27">
        <f t="shared" si="571"/>
        <v>248</v>
      </c>
      <c r="R2596" s="7">
        <f t="shared" si="576"/>
        <v>1209830.3650799105</v>
      </c>
      <c r="S2596" s="7">
        <f t="shared" si="568"/>
        <v>562860.73111485981</v>
      </c>
      <c r="T2596" s="5">
        <f>VLOOKUP($B2596,'Benchmark Data'!$A:$B,2,FALSE)</f>
        <v>16.059999999999999</v>
      </c>
      <c r="U2596" s="12">
        <f t="shared" si="577"/>
        <v>0</v>
      </c>
      <c r="V2596" s="7">
        <f t="shared" si="578"/>
        <v>5141624274.169383</v>
      </c>
    </row>
    <row r="2597" spans="1:22" x14ac:dyDescent="0.25">
      <c r="A2597" s="5">
        <f t="shared" si="569"/>
        <v>2010</v>
      </c>
      <c r="B2597" s="6">
        <f t="shared" si="572"/>
        <v>40537</v>
      </c>
      <c r="C2597" s="7">
        <f>MAX(SUMIFS('Filing Data'!$V:$V,'Filing Data'!$D:$D,'Benchmark Value'!$B2597),C2596)</f>
        <v>5495109137.6753864</v>
      </c>
      <c r="D2597" s="7">
        <f>SUMIFS('Filing Data'!$Z:$Z,'Filing Data'!$D:$D,'Benchmark Value'!$B2597)</f>
        <v>0</v>
      </c>
      <c r="E2597" s="16">
        <f t="shared" si="573"/>
        <v>-72700942.449473366</v>
      </c>
      <c r="F2597" s="10">
        <f>SUM(D$11:D2596)</f>
        <v>-305393854.62901664</v>
      </c>
      <c r="G2597" s="10">
        <f t="shared" si="566"/>
        <v>365</v>
      </c>
      <c r="H2597" s="7">
        <f t="shared" si="574"/>
        <v>-199180.6642451325</v>
      </c>
      <c r="I2597" s="16">
        <f>SUMIFS('Filing Data'!$X:$X,'Filing Data'!$D:$D,'Benchmark Value'!$B2597)</f>
        <v>0</v>
      </c>
      <c r="J2597" s="16">
        <f t="shared" si="570"/>
        <v>163442973.94777015</v>
      </c>
      <c r="K2597" s="10">
        <f>SUM(I$11:I2596)</f>
        <v>496030691.23263443</v>
      </c>
      <c r="L2597" s="27">
        <f t="shared" si="567"/>
        <v>365</v>
      </c>
      <c r="M2597" s="7">
        <f t="shared" si="575"/>
        <v>447788.96971991821</v>
      </c>
      <c r="N2597" s="7">
        <f>IF(ISNA(VLOOKUP(B2597,'Distribution Data'!$G:$H,2,FALSE)),0,VLOOKUP(B2597,'Distribution Data'!$G:$H,2,FALSE))</f>
        <v>0</v>
      </c>
      <c r="O2597" s="16">
        <f>IF(ISNA(INDEX($C2596:$C$3618,MATCH(TRUE,INDEX($C2596:$C$3618&lt;&gt;$C2596,0),0))), O2596, INDEX($C2596:$C$3618,MATCH(TRUE,INDEX($C2596:$C$3618&lt;&gt;$C2596,0),0)))</f>
        <v>5795147068.2152042</v>
      </c>
      <c r="P2597" s="16">
        <f t="shared" si="565"/>
        <v>5495109137.6753864</v>
      </c>
      <c r="Q2597" s="27">
        <f t="shared" si="571"/>
        <v>248</v>
      </c>
      <c r="R2597" s="7">
        <f t="shared" si="576"/>
        <v>1209830.3650799105</v>
      </c>
      <c r="S2597" s="7">
        <f t="shared" si="568"/>
        <v>562860.73111485981</v>
      </c>
      <c r="T2597" s="5">
        <f>VLOOKUP($B2597,'Benchmark Data'!$A:$B,2,FALSE)</f>
        <v>16.059999999999999</v>
      </c>
      <c r="U2597" s="12">
        <f t="shared" si="577"/>
        <v>0</v>
      </c>
      <c r="V2597" s="7">
        <f t="shared" si="578"/>
        <v>5142187134.9004974</v>
      </c>
    </row>
    <row r="2598" spans="1:22" x14ac:dyDescent="0.25">
      <c r="A2598" s="5">
        <f t="shared" si="569"/>
        <v>2010</v>
      </c>
      <c r="B2598" s="6">
        <f t="shared" si="572"/>
        <v>40538</v>
      </c>
      <c r="C2598" s="7">
        <f>MAX(SUMIFS('Filing Data'!$V:$V,'Filing Data'!$D:$D,'Benchmark Value'!$B2598),C2597)</f>
        <v>5495109137.6753864</v>
      </c>
      <c r="D2598" s="7">
        <f>SUMIFS('Filing Data'!$Z:$Z,'Filing Data'!$D:$D,'Benchmark Value'!$B2598)</f>
        <v>0</v>
      </c>
      <c r="E2598" s="16">
        <f t="shared" si="573"/>
        <v>-72700942.449473366</v>
      </c>
      <c r="F2598" s="10">
        <f>SUM(D$11:D2597)</f>
        <v>-305393854.62901664</v>
      </c>
      <c r="G2598" s="10">
        <f t="shared" si="566"/>
        <v>365</v>
      </c>
      <c r="H2598" s="7">
        <f t="shared" si="574"/>
        <v>-199180.6642451325</v>
      </c>
      <c r="I2598" s="16">
        <f>SUMIFS('Filing Data'!$X:$X,'Filing Data'!$D:$D,'Benchmark Value'!$B2598)</f>
        <v>0</v>
      </c>
      <c r="J2598" s="16">
        <f t="shared" si="570"/>
        <v>163442973.94777015</v>
      </c>
      <c r="K2598" s="10">
        <f>SUM(I$11:I2597)</f>
        <v>496030691.23263443</v>
      </c>
      <c r="L2598" s="27">
        <f t="shared" si="567"/>
        <v>365</v>
      </c>
      <c r="M2598" s="7">
        <f t="shared" si="575"/>
        <v>447788.96971991821</v>
      </c>
      <c r="N2598" s="7">
        <f>IF(ISNA(VLOOKUP(B2598,'Distribution Data'!$G:$H,2,FALSE)),0,VLOOKUP(B2598,'Distribution Data'!$G:$H,2,FALSE))</f>
        <v>0</v>
      </c>
      <c r="O2598" s="16">
        <f>IF(ISNA(INDEX($C2597:$C$3618,MATCH(TRUE,INDEX($C2597:$C$3618&lt;&gt;$C2597,0),0))), O2597, INDEX($C2597:$C$3618,MATCH(TRUE,INDEX($C2597:$C$3618&lt;&gt;$C2597,0),0)))</f>
        <v>5795147068.2152042</v>
      </c>
      <c r="P2598" s="16">
        <f t="shared" si="565"/>
        <v>5495109137.6753864</v>
      </c>
      <c r="Q2598" s="27">
        <f t="shared" si="571"/>
        <v>248</v>
      </c>
      <c r="R2598" s="7">
        <f t="shared" si="576"/>
        <v>1209830.3650799105</v>
      </c>
      <c r="S2598" s="7">
        <f t="shared" si="568"/>
        <v>562860.73111485981</v>
      </c>
      <c r="T2598" s="5">
        <f>VLOOKUP($B2598,'Benchmark Data'!$A:$B,2,FALSE)</f>
        <v>16.059999999999999</v>
      </c>
      <c r="U2598" s="12">
        <f t="shared" si="577"/>
        <v>0</v>
      </c>
      <c r="V2598" s="7">
        <f t="shared" si="578"/>
        <v>5142749995.6316118</v>
      </c>
    </row>
    <row r="2599" spans="1:22" x14ac:dyDescent="0.25">
      <c r="A2599" s="5">
        <f t="shared" si="569"/>
        <v>2010</v>
      </c>
      <c r="B2599" s="6">
        <f t="shared" si="572"/>
        <v>40539</v>
      </c>
      <c r="C2599" s="7">
        <f>MAX(SUMIFS('Filing Data'!$V:$V,'Filing Data'!$D:$D,'Benchmark Value'!$B2599),C2598)</f>
        <v>5495109137.6753864</v>
      </c>
      <c r="D2599" s="7">
        <f>SUMIFS('Filing Data'!$Z:$Z,'Filing Data'!$D:$D,'Benchmark Value'!$B2599)</f>
        <v>0</v>
      </c>
      <c r="E2599" s="16">
        <f t="shared" si="573"/>
        <v>-72700942.449473366</v>
      </c>
      <c r="F2599" s="10">
        <f>SUM(D$11:D2598)</f>
        <v>-305393854.62901664</v>
      </c>
      <c r="G2599" s="10">
        <f t="shared" si="566"/>
        <v>365</v>
      </c>
      <c r="H2599" s="7">
        <f t="shared" si="574"/>
        <v>-199180.6642451325</v>
      </c>
      <c r="I2599" s="16">
        <f>SUMIFS('Filing Data'!$X:$X,'Filing Data'!$D:$D,'Benchmark Value'!$B2599)</f>
        <v>0</v>
      </c>
      <c r="J2599" s="16">
        <f t="shared" si="570"/>
        <v>163442973.94777015</v>
      </c>
      <c r="K2599" s="10">
        <f>SUM(I$11:I2598)</f>
        <v>496030691.23263443</v>
      </c>
      <c r="L2599" s="27">
        <f t="shared" si="567"/>
        <v>365</v>
      </c>
      <c r="M2599" s="7">
        <f t="shared" si="575"/>
        <v>447788.96971991821</v>
      </c>
      <c r="N2599" s="7">
        <f>IF(ISNA(VLOOKUP(B2599,'Distribution Data'!$G:$H,2,FALSE)),0,VLOOKUP(B2599,'Distribution Data'!$G:$H,2,FALSE))</f>
        <v>0</v>
      </c>
      <c r="O2599" s="16">
        <f>IF(ISNA(INDEX($C2598:$C$3618,MATCH(TRUE,INDEX($C2598:$C$3618&lt;&gt;$C2598,0),0))), O2598, INDEX($C2598:$C$3618,MATCH(TRUE,INDEX($C2598:$C$3618&lt;&gt;$C2598,0),0)))</f>
        <v>5795147068.2152042</v>
      </c>
      <c r="P2599" s="16">
        <f t="shared" si="565"/>
        <v>5495109137.6753864</v>
      </c>
      <c r="Q2599" s="27">
        <f t="shared" si="571"/>
        <v>248</v>
      </c>
      <c r="R2599" s="7">
        <f t="shared" si="576"/>
        <v>1209830.3650799105</v>
      </c>
      <c r="S2599" s="7">
        <f t="shared" si="568"/>
        <v>562860.73111485981</v>
      </c>
      <c r="T2599" s="5">
        <f>VLOOKUP($B2599,'Benchmark Data'!$A:$B,2,FALSE)</f>
        <v>16.27</v>
      </c>
      <c r="U2599" s="12">
        <f t="shared" si="577"/>
        <v>1.2991212712330868E-2</v>
      </c>
      <c r="V2599" s="7">
        <f t="shared" si="578"/>
        <v>5210559275.9818201</v>
      </c>
    </row>
    <row r="2600" spans="1:22" x14ac:dyDescent="0.25">
      <c r="A2600" s="5">
        <f t="shared" si="569"/>
        <v>2010</v>
      </c>
      <c r="B2600" s="6">
        <f t="shared" si="572"/>
        <v>40540</v>
      </c>
      <c r="C2600" s="7">
        <f>MAX(SUMIFS('Filing Data'!$V:$V,'Filing Data'!$D:$D,'Benchmark Value'!$B2600),C2599)</f>
        <v>5495109137.6753864</v>
      </c>
      <c r="D2600" s="7">
        <f>SUMIFS('Filing Data'!$Z:$Z,'Filing Data'!$D:$D,'Benchmark Value'!$B2600)</f>
        <v>0</v>
      </c>
      <c r="E2600" s="16">
        <f t="shared" si="573"/>
        <v>-72700942.449473366</v>
      </c>
      <c r="F2600" s="10">
        <f>SUM(D$11:D2599)</f>
        <v>-305393854.62901664</v>
      </c>
      <c r="G2600" s="10">
        <f t="shared" si="566"/>
        <v>365</v>
      </c>
      <c r="H2600" s="7">
        <f t="shared" si="574"/>
        <v>-199180.6642451325</v>
      </c>
      <c r="I2600" s="16">
        <f>SUMIFS('Filing Data'!$X:$X,'Filing Data'!$D:$D,'Benchmark Value'!$B2600)</f>
        <v>0</v>
      </c>
      <c r="J2600" s="16">
        <f t="shared" si="570"/>
        <v>163442973.94777015</v>
      </c>
      <c r="K2600" s="10">
        <f>SUM(I$11:I2599)</f>
        <v>496030691.23263443</v>
      </c>
      <c r="L2600" s="27">
        <f t="shared" si="567"/>
        <v>365</v>
      </c>
      <c r="M2600" s="7">
        <f t="shared" si="575"/>
        <v>447788.96971991821</v>
      </c>
      <c r="N2600" s="7">
        <f>IF(ISNA(VLOOKUP(B2600,'Distribution Data'!$G:$H,2,FALSE)),0,VLOOKUP(B2600,'Distribution Data'!$G:$H,2,FALSE))</f>
        <v>0</v>
      </c>
      <c r="O2600" s="16">
        <f>IF(ISNA(INDEX($C2599:$C$3618,MATCH(TRUE,INDEX($C2599:$C$3618&lt;&gt;$C2599,0),0))), O2599, INDEX($C2599:$C$3618,MATCH(TRUE,INDEX($C2599:$C$3618&lt;&gt;$C2599,0),0)))</f>
        <v>5795147068.2152042</v>
      </c>
      <c r="P2600" s="16">
        <f t="shared" si="565"/>
        <v>5495109137.6753864</v>
      </c>
      <c r="Q2600" s="27">
        <f t="shared" si="571"/>
        <v>248</v>
      </c>
      <c r="R2600" s="7">
        <f t="shared" si="576"/>
        <v>1209830.3650799105</v>
      </c>
      <c r="S2600" s="7">
        <f t="shared" si="568"/>
        <v>562860.73111485981</v>
      </c>
      <c r="T2600" s="5">
        <f>VLOOKUP($B2600,'Benchmark Data'!$A:$B,2,FALSE)</f>
        <v>16.32</v>
      </c>
      <c r="U2600" s="12">
        <f t="shared" si="577"/>
        <v>3.068428305014503E-3</v>
      </c>
      <c r="V2600" s="7">
        <f t="shared" si="578"/>
        <v>5227134918.7534437</v>
      </c>
    </row>
    <row r="2601" spans="1:22" x14ac:dyDescent="0.25">
      <c r="A2601" s="5">
        <f t="shared" si="569"/>
        <v>2010</v>
      </c>
      <c r="B2601" s="6">
        <f t="shared" si="572"/>
        <v>40541</v>
      </c>
      <c r="C2601" s="7">
        <f>MAX(SUMIFS('Filing Data'!$V:$V,'Filing Data'!$D:$D,'Benchmark Value'!$B2601),C2600)</f>
        <v>5495109137.6753864</v>
      </c>
      <c r="D2601" s="7">
        <f>SUMIFS('Filing Data'!$Z:$Z,'Filing Data'!$D:$D,'Benchmark Value'!$B2601)</f>
        <v>0</v>
      </c>
      <c r="E2601" s="16">
        <f t="shared" si="573"/>
        <v>-72700942.449473366</v>
      </c>
      <c r="F2601" s="10">
        <f>SUM(D$11:D2600)</f>
        <v>-305393854.62901664</v>
      </c>
      <c r="G2601" s="10">
        <f t="shared" si="566"/>
        <v>365</v>
      </c>
      <c r="H2601" s="7">
        <f t="shared" si="574"/>
        <v>-199180.6642451325</v>
      </c>
      <c r="I2601" s="16">
        <f>SUMIFS('Filing Data'!$X:$X,'Filing Data'!$D:$D,'Benchmark Value'!$B2601)</f>
        <v>0</v>
      </c>
      <c r="J2601" s="16">
        <f t="shared" si="570"/>
        <v>163442973.94777015</v>
      </c>
      <c r="K2601" s="10">
        <f>SUM(I$11:I2600)</f>
        <v>496030691.23263443</v>
      </c>
      <c r="L2601" s="27">
        <f t="shared" si="567"/>
        <v>365</v>
      </c>
      <c r="M2601" s="7">
        <f t="shared" si="575"/>
        <v>447788.96971991821</v>
      </c>
      <c r="N2601" s="7">
        <f>IF(ISNA(VLOOKUP(B2601,'Distribution Data'!$G:$H,2,FALSE)),0,VLOOKUP(B2601,'Distribution Data'!$G:$H,2,FALSE))</f>
        <v>0</v>
      </c>
      <c r="O2601" s="16">
        <f>IF(ISNA(INDEX($C2600:$C$3618,MATCH(TRUE,INDEX($C2600:$C$3618&lt;&gt;$C2600,0),0))), O2600, INDEX($C2600:$C$3618,MATCH(TRUE,INDEX($C2600:$C$3618&lt;&gt;$C2600,0),0)))</f>
        <v>5795147068.2152042</v>
      </c>
      <c r="P2601" s="16">
        <f t="shared" si="565"/>
        <v>5495109137.6753864</v>
      </c>
      <c r="Q2601" s="27">
        <f t="shared" si="571"/>
        <v>248</v>
      </c>
      <c r="R2601" s="7">
        <f t="shared" si="576"/>
        <v>1209830.3650799105</v>
      </c>
      <c r="S2601" s="7">
        <f t="shared" si="568"/>
        <v>562860.73111485981</v>
      </c>
      <c r="T2601" s="5">
        <f>VLOOKUP($B2601,'Benchmark Data'!$A:$B,2,FALSE)</f>
        <v>16.38</v>
      </c>
      <c r="U2601" s="12">
        <f t="shared" si="577"/>
        <v>3.6697288889624017E-3</v>
      </c>
      <c r="V2601" s="7">
        <f t="shared" si="578"/>
        <v>5246915187.2740927</v>
      </c>
    </row>
    <row r="2602" spans="1:22" x14ac:dyDescent="0.25">
      <c r="A2602" s="5">
        <f t="shared" si="569"/>
        <v>2010</v>
      </c>
      <c r="B2602" s="6">
        <f t="shared" si="572"/>
        <v>40542</v>
      </c>
      <c r="C2602" s="7">
        <f>MAX(SUMIFS('Filing Data'!$V:$V,'Filing Data'!$D:$D,'Benchmark Value'!$B2602),C2601)</f>
        <v>5495109137.6753864</v>
      </c>
      <c r="D2602" s="7">
        <f>SUMIFS('Filing Data'!$Z:$Z,'Filing Data'!$D:$D,'Benchmark Value'!$B2602)</f>
        <v>0</v>
      </c>
      <c r="E2602" s="16">
        <f t="shared" si="573"/>
        <v>-72700942.449473366</v>
      </c>
      <c r="F2602" s="10">
        <f>SUM(D$11:D2601)</f>
        <v>-305393854.62901664</v>
      </c>
      <c r="G2602" s="10">
        <f t="shared" si="566"/>
        <v>365</v>
      </c>
      <c r="H2602" s="7">
        <f t="shared" si="574"/>
        <v>-199180.6642451325</v>
      </c>
      <c r="I2602" s="16">
        <f>SUMIFS('Filing Data'!$X:$X,'Filing Data'!$D:$D,'Benchmark Value'!$B2602)</f>
        <v>0</v>
      </c>
      <c r="J2602" s="16">
        <f t="shared" si="570"/>
        <v>163442973.94777015</v>
      </c>
      <c r="K2602" s="10">
        <f>SUM(I$11:I2601)</f>
        <v>496030691.23263443</v>
      </c>
      <c r="L2602" s="27">
        <f t="shared" si="567"/>
        <v>365</v>
      </c>
      <c r="M2602" s="7">
        <f t="shared" si="575"/>
        <v>447788.96971991821</v>
      </c>
      <c r="N2602" s="7">
        <f>IF(ISNA(VLOOKUP(B2602,'Distribution Data'!$G:$H,2,FALSE)),0,VLOOKUP(B2602,'Distribution Data'!$G:$H,2,FALSE))</f>
        <v>0</v>
      </c>
      <c r="O2602" s="16">
        <f>IF(ISNA(INDEX($C2601:$C$3618,MATCH(TRUE,INDEX($C2601:$C$3618&lt;&gt;$C2601,0),0))), O2601, INDEX($C2601:$C$3618,MATCH(TRUE,INDEX($C2601:$C$3618&lt;&gt;$C2601,0),0)))</f>
        <v>5795147068.2152042</v>
      </c>
      <c r="P2602" s="16">
        <f t="shared" si="565"/>
        <v>5495109137.6753864</v>
      </c>
      <c r="Q2602" s="27">
        <f t="shared" si="571"/>
        <v>248</v>
      </c>
      <c r="R2602" s="7">
        <f t="shared" si="576"/>
        <v>1209830.3650799105</v>
      </c>
      <c r="S2602" s="7">
        <f t="shared" si="568"/>
        <v>562860.73111485981</v>
      </c>
      <c r="T2602" s="5">
        <f>VLOOKUP($B2602,'Benchmark Data'!$A:$B,2,FALSE)</f>
        <v>16.41</v>
      </c>
      <c r="U2602" s="12">
        <f t="shared" si="577"/>
        <v>1.8298266770761572E-3</v>
      </c>
      <c r="V2602" s="7">
        <f t="shared" si="578"/>
        <v>5257087782.7804346</v>
      </c>
    </row>
    <row r="2603" spans="1:22" x14ac:dyDescent="0.25">
      <c r="A2603" s="5">
        <f t="shared" si="569"/>
        <v>2010</v>
      </c>
      <c r="B2603" s="6">
        <f t="shared" si="572"/>
        <v>40543</v>
      </c>
      <c r="C2603" s="7">
        <f>MAX(SUMIFS('Filing Data'!$V:$V,'Filing Data'!$D:$D,'Benchmark Value'!$B2603),C2602)</f>
        <v>5795147068.2152042</v>
      </c>
      <c r="D2603" s="7">
        <f>SUMIFS('Filing Data'!$Z:$Z,'Filing Data'!$D:$D,'Benchmark Value'!$B2603)</f>
        <v>-72700942.449473366</v>
      </c>
      <c r="E2603" s="16">
        <f t="shared" si="573"/>
        <v>-72700942.449473366</v>
      </c>
      <c r="F2603" s="10">
        <f>SUM(D$11:D2602)</f>
        <v>-305393854.62901664</v>
      </c>
      <c r="G2603" s="10">
        <f t="shared" si="566"/>
        <v>365</v>
      </c>
      <c r="H2603" s="7">
        <f t="shared" si="574"/>
        <v>-199180.6642451325</v>
      </c>
      <c r="I2603" s="16">
        <f>SUMIFS('Filing Data'!$X:$X,'Filing Data'!$D:$D,'Benchmark Value'!$B2603)</f>
        <v>163442973.94777015</v>
      </c>
      <c r="J2603" s="16">
        <f t="shared" si="570"/>
        <v>163442973.94777015</v>
      </c>
      <c r="K2603" s="10">
        <f>SUM(I$11:I2602)</f>
        <v>496030691.23263443</v>
      </c>
      <c r="L2603" s="27">
        <f t="shared" si="567"/>
        <v>365</v>
      </c>
      <c r="M2603" s="7">
        <f t="shared" si="575"/>
        <v>447788.96971991821</v>
      </c>
      <c r="N2603" s="7">
        <f>IF(ISNA(VLOOKUP(B2603,'Distribution Data'!$G:$H,2,FALSE)),0,VLOOKUP(B2603,'Distribution Data'!$G:$H,2,FALSE))</f>
        <v>37532838.589403607</v>
      </c>
      <c r="O2603" s="16">
        <f>IF(ISNA(INDEX($C2602:$C$3618,MATCH(TRUE,INDEX($C2602:$C$3618&lt;&gt;$C2602,0),0))), O2602, INDEX($C2602:$C$3618,MATCH(TRUE,INDEX($C2602:$C$3618&lt;&gt;$C2602,0),0)))</f>
        <v>5795147068.2152042</v>
      </c>
      <c r="P2603" s="16">
        <f t="shared" si="565"/>
        <v>5495109137.6753864</v>
      </c>
      <c r="Q2603" s="27">
        <f t="shared" si="571"/>
        <v>248</v>
      </c>
      <c r="R2603" s="7">
        <f t="shared" si="576"/>
        <v>1209830.3650799105</v>
      </c>
      <c r="S2603" s="7">
        <f t="shared" si="568"/>
        <v>-36969977.85828875</v>
      </c>
      <c r="T2603" s="5">
        <f>VLOOKUP($B2603,'Benchmark Data'!$A:$B,2,FALSE)</f>
        <v>16.37</v>
      </c>
      <c r="U2603" s="12">
        <f t="shared" si="577"/>
        <v>-2.4405137189559673E-3</v>
      </c>
      <c r="V2603" s="7">
        <f t="shared" si="578"/>
        <v>5207303453.2273731</v>
      </c>
    </row>
    <row r="2604" spans="1:22" x14ac:dyDescent="0.25">
      <c r="A2604" s="5">
        <f t="shared" si="569"/>
        <v>2011</v>
      </c>
      <c r="B2604" s="6">
        <f t="shared" si="572"/>
        <v>40544</v>
      </c>
      <c r="C2604" s="7">
        <f>MAX(SUMIFS('Filing Data'!$V:$V,'Filing Data'!$D:$D,'Benchmark Value'!$B2604),C2603)</f>
        <v>5795147068.2152042</v>
      </c>
      <c r="D2604" s="7">
        <f>SUMIFS('Filing Data'!$Z:$Z,'Filing Data'!$D:$D,'Benchmark Value'!$B2604)</f>
        <v>0</v>
      </c>
      <c r="E2604" s="16">
        <f t="shared" si="573"/>
        <v>-82832175.959236547</v>
      </c>
      <c r="F2604" s="10">
        <f>SUM(D$11:D2603)</f>
        <v>-378094797.07849002</v>
      </c>
      <c r="G2604" s="10">
        <f t="shared" si="566"/>
        <v>365</v>
      </c>
      <c r="H2604" s="7">
        <f t="shared" si="574"/>
        <v>-226937.46838146998</v>
      </c>
      <c r="I2604" s="16">
        <f>SUMIFS('Filing Data'!$X:$X,'Filing Data'!$D:$D,'Benchmark Value'!$B2604)</f>
        <v>0</v>
      </c>
      <c r="J2604" s="16">
        <f t="shared" si="570"/>
        <v>130194969.03866443</v>
      </c>
      <c r="K2604" s="10">
        <f>SUM(I$11:I2603)</f>
        <v>659473665.18040454</v>
      </c>
      <c r="L2604" s="27">
        <f t="shared" si="567"/>
        <v>365</v>
      </c>
      <c r="M2604" s="7">
        <f t="shared" si="575"/>
        <v>356698.5453114094</v>
      </c>
      <c r="N2604" s="7">
        <f>IF(ISNA(VLOOKUP(B2604,'Distribution Data'!$G:$H,2,FALSE)),0,VLOOKUP(B2604,'Distribution Data'!$G:$H,2,FALSE))</f>
        <v>0</v>
      </c>
      <c r="O2604" s="16">
        <f>IF(ISNA(INDEX($C2603:$C$3618,MATCH(TRUE,INDEX($C2603:$C$3618&lt;&gt;$C2603,0),0))), O2603, INDEX($C2603:$C$3618,MATCH(TRUE,INDEX($C2603:$C$3618&lt;&gt;$C2603,0),0)))</f>
        <v>5895088496.4046955</v>
      </c>
      <c r="P2604" s="16">
        <f t="shared" si="565"/>
        <v>5795147068.2152042</v>
      </c>
      <c r="Q2604" s="27">
        <f t="shared" si="571"/>
        <v>365</v>
      </c>
      <c r="R2604" s="7">
        <f t="shared" si="576"/>
        <v>273812.1320260035</v>
      </c>
      <c r="S2604" s="7">
        <f t="shared" si="568"/>
        <v>-309823.88166687591</v>
      </c>
      <c r="T2604" s="5">
        <f>VLOOKUP($B2604,'Benchmark Data'!$A:$B,2,FALSE)</f>
        <v>16.37</v>
      </c>
      <c r="U2604" s="12">
        <f t="shared" si="577"/>
        <v>0</v>
      </c>
      <c r="V2604" s="7">
        <f t="shared" si="578"/>
        <v>5206993629.345706</v>
      </c>
    </row>
    <row r="2605" spans="1:22" x14ac:dyDescent="0.25">
      <c r="A2605" s="5">
        <f t="shared" si="569"/>
        <v>2011</v>
      </c>
      <c r="B2605" s="6">
        <f t="shared" si="572"/>
        <v>40545</v>
      </c>
      <c r="C2605" s="7">
        <f>MAX(SUMIFS('Filing Data'!$V:$V,'Filing Data'!$D:$D,'Benchmark Value'!$B2605),C2604)</f>
        <v>5795147068.2152042</v>
      </c>
      <c r="D2605" s="7">
        <f>SUMIFS('Filing Data'!$Z:$Z,'Filing Data'!$D:$D,'Benchmark Value'!$B2605)</f>
        <v>0</v>
      </c>
      <c r="E2605" s="16">
        <f t="shared" si="573"/>
        <v>-82832175.959236547</v>
      </c>
      <c r="F2605" s="10">
        <f>SUM(D$11:D2604)</f>
        <v>-378094797.07849002</v>
      </c>
      <c r="G2605" s="10">
        <f t="shared" si="566"/>
        <v>365</v>
      </c>
      <c r="H2605" s="7">
        <f t="shared" si="574"/>
        <v>-226937.46838146998</v>
      </c>
      <c r="I2605" s="16">
        <f>SUMIFS('Filing Data'!$X:$X,'Filing Data'!$D:$D,'Benchmark Value'!$B2605)</f>
        <v>0</v>
      </c>
      <c r="J2605" s="16">
        <f t="shared" si="570"/>
        <v>130194969.03866443</v>
      </c>
      <c r="K2605" s="10">
        <f>SUM(I$11:I2604)</f>
        <v>659473665.18040454</v>
      </c>
      <c r="L2605" s="27">
        <f t="shared" si="567"/>
        <v>365</v>
      </c>
      <c r="M2605" s="7">
        <f t="shared" si="575"/>
        <v>356698.5453114094</v>
      </c>
      <c r="N2605" s="7">
        <f>IF(ISNA(VLOOKUP(B2605,'Distribution Data'!$G:$H,2,FALSE)),0,VLOOKUP(B2605,'Distribution Data'!$G:$H,2,FALSE))</f>
        <v>0</v>
      </c>
      <c r="O2605" s="16">
        <f>IF(ISNA(INDEX($C2604:$C$3618,MATCH(TRUE,INDEX($C2604:$C$3618&lt;&gt;$C2604,0),0))), O2604, INDEX($C2604:$C$3618,MATCH(TRUE,INDEX($C2604:$C$3618&lt;&gt;$C2604,0),0)))</f>
        <v>5895088496.4046955</v>
      </c>
      <c r="P2605" s="16">
        <f t="shared" si="565"/>
        <v>5795147068.2152042</v>
      </c>
      <c r="Q2605" s="27">
        <f t="shared" si="571"/>
        <v>365</v>
      </c>
      <c r="R2605" s="7">
        <f t="shared" si="576"/>
        <v>273812.1320260035</v>
      </c>
      <c r="S2605" s="7">
        <f t="shared" si="568"/>
        <v>-309823.88166687591</v>
      </c>
      <c r="T2605" s="5">
        <f>VLOOKUP($B2605,'Benchmark Data'!$A:$B,2,FALSE)</f>
        <v>16.37</v>
      </c>
      <c r="U2605" s="12">
        <f t="shared" si="577"/>
        <v>0</v>
      </c>
      <c r="V2605" s="7">
        <f t="shared" si="578"/>
        <v>5206683805.4640388</v>
      </c>
    </row>
    <row r="2606" spans="1:22" x14ac:dyDescent="0.25">
      <c r="A2606" s="5">
        <f t="shared" si="569"/>
        <v>2011</v>
      </c>
      <c r="B2606" s="6">
        <f t="shared" si="572"/>
        <v>40546</v>
      </c>
      <c r="C2606" s="7">
        <f>MAX(SUMIFS('Filing Data'!$V:$V,'Filing Data'!$D:$D,'Benchmark Value'!$B2606),C2605)</f>
        <v>5795147068.2152042</v>
      </c>
      <c r="D2606" s="7">
        <f>SUMIFS('Filing Data'!$Z:$Z,'Filing Data'!$D:$D,'Benchmark Value'!$B2606)</f>
        <v>0</v>
      </c>
      <c r="E2606" s="16">
        <f t="shared" si="573"/>
        <v>-82832175.959236547</v>
      </c>
      <c r="F2606" s="10">
        <f>SUM(D$11:D2605)</f>
        <v>-378094797.07849002</v>
      </c>
      <c r="G2606" s="10">
        <f t="shared" si="566"/>
        <v>365</v>
      </c>
      <c r="H2606" s="7">
        <f t="shared" si="574"/>
        <v>-226937.46838146998</v>
      </c>
      <c r="I2606" s="16">
        <f>SUMIFS('Filing Data'!$X:$X,'Filing Data'!$D:$D,'Benchmark Value'!$B2606)</f>
        <v>0</v>
      </c>
      <c r="J2606" s="16">
        <f t="shared" si="570"/>
        <v>130194969.03866443</v>
      </c>
      <c r="K2606" s="10">
        <f>SUM(I$11:I2605)</f>
        <v>659473665.18040454</v>
      </c>
      <c r="L2606" s="27">
        <f t="shared" si="567"/>
        <v>365</v>
      </c>
      <c r="M2606" s="7">
        <f t="shared" si="575"/>
        <v>356698.5453114094</v>
      </c>
      <c r="N2606" s="7">
        <f>IF(ISNA(VLOOKUP(B2606,'Distribution Data'!$G:$H,2,FALSE)),0,VLOOKUP(B2606,'Distribution Data'!$G:$H,2,FALSE))</f>
        <v>0</v>
      </c>
      <c r="O2606" s="16">
        <f>IF(ISNA(INDEX($C2605:$C$3618,MATCH(TRUE,INDEX($C2605:$C$3618&lt;&gt;$C2605,0),0))), O2605, INDEX($C2605:$C$3618,MATCH(TRUE,INDEX($C2605:$C$3618&lt;&gt;$C2605,0),0)))</f>
        <v>5895088496.4046955</v>
      </c>
      <c r="P2606" s="16">
        <f t="shared" si="565"/>
        <v>5795147068.2152042</v>
      </c>
      <c r="Q2606" s="27">
        <f t="shared" si="571"/>
        <v>365</v>
      </c>
      <c r="R2606" s="7">
        <f t="shared" si="576"/>
        <v>273812.1320260035</v>
      </c>
      <c r="S2606" s="7">
        <f t="shared" si="568"/>
        <v>-309823.88166687591</v>
      </c>
      <c r="T2606" s="5">
        <f>VLOOKUP($B2606,'Benchmark Data'!$A:$B,2,FALSE)</f>
        <v>16.690000000000001</v>
      </c>
      <c r="U2606" s="12">
        <f t="shared" si="577"/>
        <v>1.9359346290700186E-2</v>
      </c>
      <c r="V2606" s="7">
        <f t="shared" si="578"/>
        <v>5308153994.8840513</v>
      </c>
    </row>
    <row r="2607" spans="1:22" x14ac:dyDescent="0.25">
      <c r="A2607" s="5">
        <f t="shared" si="569"/>
        <v>2011</v>
      </c>
      <c r="B2607" s="6">
        <f t="shared" si="572"/>
        <v>40547</v>
      </c>
      <c r="C2607" s="7">
        <f>MAX(SUMIFS('Filing Data'!$V:$V,'Filing Data'!$D:$D,'Benchmark Value'!$B2607),C2606)</f>
        <v>5795147068.2152042</v>
      </c>
      <c r="D2607" s="7">
        <f>SUMIFS('Filing Data'!$Z:$Z,'Filing Data'!$D:$D,'Benchmark Value'!$B2607)</f>
        <v>0</v>
      </c>
      <c r="E2607" s="16">
        <f t="shared" si="573"/>
        <v>-82832175.959236547</v>
      </c>
      <c r="F2607" s="10">
        <f>SUM(D$11:D2606)</f>
        <v>-378094797.07849002</v>
      </c>
      <c r="G2607" s="10">
        <f t="shared" si="566"/>
        <v>365</v>
      </c>
      <c r="H2607" s="7">
        <f t="shared" si="574"/>
        <v>-226937.46838146998</v>
      </c>
      <c r="I2607" s="16">
        <f>SUMIFS('Filing Data'!$X:$X,'Filing Data'!$D:$D,'Benchmark Value'!$B2607)</f>
        <v>0</v>
      </c>
      <c r="J2607" s="16">
        <f t="shared" si="570"/>
        <v>130194969.03866443</v>
      </c>
      <c r="K2607" s="10">
        <f>SUM(I$11:I2606)</f>
        <v>659473665.18040454</v>
      </c>
      <c r="L2607" s="27">
        <f t="shared" si="567"/>
        <v>365</v>
      </c>
      <c r="M2607" s="7">
        <f t="shared" si="575"/>
        <v>356698.5453114094</v>
      </c>
      <c r="N2607" s="7">
        <f>IF(ISNA(VLOOKUP(B2607,'Distribution Data'!$G:$H,2,FALSE)),0,VLOOKUP(B2607,'Distribution Data'!$G:$H,2,FALSE))</f>
        <v>0</v>
      </c>
      <c r="O2607" s="16">
        <f>IF(ISNA(INDEX($C2606:$C$3618,MATCH(TRUE,INDEX($C2606:$C$3618&lt;&gt;$C2606,0),0))), O2606, INDEX($C2606:$C$3618,MATCH(TRUE,INDEX($C2606:$C$3618&lt;&gt;$C2606,0),0)))</f>
        <v>5895088496.4046955</v>
      </c>
      <c r="P2607" s="16">
        <f t="shared" si="565"/>
        <v>5795147068.2152042</v>
      </c>
      <c r="Q2607" s="27">
        <f t="shared" si="571"/>
        <v>365</v>
      </c>
      <c r="R2607" s="7">
        <f t="shared" si="576"/>
        <v>273812.1320260035</v>
      </c>
      <c r="S2607" s="7">
        <f t="shared" si="568"/>
        <v>-309823.88166687591</v>
      </c>
      <c r="T2607" s="5">
        <f>VLOOKUP($B2607,'Benchmark Data'!$A:$B,2,FALSE)</f>
        <v>16.350000000000001</v>
      </c>
      <c r="U2607" s="12">
        <f t="shared" si="577"/>
        <v>-2.0581840330481271E-2</v>
      </c>
      <c r="V2607" s="7">
        <f t="shared" si="578"/>
        <v>5199709218.4403362</v>
      </c>
    </row>
    <row r="2608" spans="1:22" x14ac:dyDescent="0.25">
      <c r="A2608" s="5">
        <f t="shared" si="569"/>
        <v>2011</v>
      </c>
      <c r="B2608" s="6">
        <f t="shared" si="572"/>
        <v>40548</v>
      </c>
      <c r="C2608" s="7">
        <f>MAX(SUMIFS('Filing Data'!$V:$V,'Filing Data'!$D:$D,'Benchmark Value'!$B2608),C2607)</f>
        <v>5795147068.2152042</v>
      </c>
      <c r="D2608" s="7">
        <f>SUMIFS('Filing Data'!$Z:$Z,'Filing Data'!$D:$D,'Benchmark Value'!$B2608)</f>
        <v>0</v>
      </c>
      <c r="E2608" s="16">
        <f t="shared" si="573"/>
        <v>-82832175.959236547</v>
      </c>
      <c r="F2608" s="10">
        <f>SUM(D$11:D2607)</f>
        <v>-378094797.07849002</v>
      </c>
      <c r="G2608" s="10">
        <f t="shared" si="566"/>
        <v>365</v>
      </c>
      <c r="H2608" s="7">
        <f t="shared" si="574"/>
        <v>-226937.46838146998</v>
      </c>
      <c r="I2608" s="16">
        <f>SUMIFS('Filing Data'!$X:$X,'Filing Data'!$D:$D,'Benchmark Value'!$B2608)</f>
        <v>0</v>
      </c>
      <c r="J2608" s="16">
        <f t="shared" si="570"/>
        <v>130194969.03866443</v>
      </c>
      <c r="K2608" s="10">
        <f>SUM(I$11:I2607)</f>
        <v>659473665.18040454</v>
      </c>
      <c r="L2608" s="27">
        <f t="shared" si="567"/>
        <v>365</v>
      </c>
      <c r="M2608" s="7">
        <f t="shared" si="575"/>
        <v>356698.5453114094</v>
      </c>
      <c r="N2608" s="7">
        <f>IF(ISNA(VLOOKUP(B2608,'Distribution Data'!$G:$H,2,FALSE)),0,VLOOKUP(B2608,'Distribution Data'!$G:$H,2,FALSE))</f>
        <v>0</v>
      </c>
      <c r="O2608" s="16">
        <f>IF(ISNA(INDEX($C2607:$C$3618,MATCH(TRUE,INDEX($C2607:$C$3618&lt;&gt;$C2607,0),0))), O2607, INDEX($C2607:$C$3618,MATCH(TRUE,INDEX($C2607:$C$3618&lt;&gt;$C2607,0),0)))</f>
        <v>5895088496.4046955</v>
      </c>
      <c r="P2608" s="16">
        <f t="shared" si="565"/>
        <v>5795147068.2152042</v>
      </c>
      <c r="Q2608" s="27">
        <f t="shared" si="571"/>
        <v>365</v>
      </c>
      <c r="R2608" s="7">
        <f t="shared" si="576"/>
        <v>273812.1320260035</v>
      </c>
      <c r="S2608" s="7">
        <f t="shared" si="568"/>
        <v>-309823.88166687591</v>
      </c>
      <c r="T2608" s="5">
        <f>VLOOKUP($B2608,'Benchmark Data'!$A:$B,2,FALSE)</f>
        <v>16.45</v>
      </c>
      <c r="U2608" s="12">
        <f t="shared" si="577"/>
        <v>6.0975798681183165E-3</v>
      </c>
      <c r="V2608" s="7">
        <f t="shared" si="578"/>
        <v>5231201897.4237471</v>
      </c>
    </row>
    <row r="2609" spans="1:22" x14ac:dyDescent="0.25">
      <c r="A2609" s="5">
        <f t="shared" si="569"/>
        <v>2011</v>
      </c>
      <c r="B2609" s="6">
        <f t="shared" si="572"/>
        <v>40549</v>
      </c>
      <c r="C2609" s="7">
        <f>MAX(SUMIFS('Filing Data'!$V:$V,'Filing Data'!$D:$D,'Benchmark Value'!$B2609),C2608)</f>
        <v>5795147068.2152042</v>
      </c>
      <c r="D2609" s="7">
        <f>SUMIFS('Filing Data'!$Z:$Z,'Filing Data'!$D:$D,'Benchmark Value'!$B2609)</f>
        <v>0</v>
      </c>
      <c r="E2609" s="16">
        <f t="shared" si="573"/>
        <v>-82832175.959236547</v>
      </c>
      <c r="F2609" s="10">
        <f>SUM(D$11:D2608)</f>
        <v>-378094797.07849002</v>
      </c>
      <c r="G2609" s="10">
        <f t="shared" si="566"/>
        <v>365</v>
      </c>
      <c r="H2609" s="7">
        <f t="shared" si="574"/>
        <v>-226937.46838146998</v>
      </c>
      <c r="I2609" s="16">
        <f>SUMIFS('Filing Data'!$X:$X,'Filing Data'!$D:$D,'Benchmark Value'!$B2609)</f>
        <v>0</v>
      </c>
      <c r="J2609" s="16">
        <f t="shared" si="570"/>
        <v>130194969.03866443</v>
      </c>
      <c r="K2609" s="10">
        <f>SUM(I$11:I2608)</f>
        <v>659473665.18040454</v>
      </c>
      <c r="L2609" s="27">
        <f t="shared" si="567"/>
        <v>365</v>
      </c>
      <c r="M2609" s="7">
        <f t="shared" si="575"/>
        <v>356698.5453114094</v>
      </c>
      <c r="N2609" s="7">
        <f>IF(ISNA(VLOOKUP(B2609,'Distribution Data'!$G:$H,2,FALSE)),0,VLOOKUP(B2609,'Distribution Data'!$G:$H,2,FALSE))</f>
        <v>0</v>
      </c>
      <c r="O2609" s="16">
        <f>IF(ISNA(INDEX($C2608:$C$3618,MATCH(TRUE,INDEX($C2608:$C$3618&lt;&gt;$C2608,0),0))), O2608, INDEX($C2608:$C$3618,MATCH(TRUE,INDEX($C2608:$C$3618&lt;&gt;$C2608,0),0)))</f>
        <v>5895088496.4046955</v>
      </c>
      <c r="P2609" s="16">
        <f t="shared" si="565"/>
        <v>5795147068.2152042</v>
      </c>
      <c r="Q2609" s="27">
        <f t="shared" si="571"/>
        <v>365</v>
      </c>
      <c r="R2609" s="7">
        <f t="shared" si="576"/>
        <v>273812.1320260035</v>
      </c>
      <c r="S2609" s="7">
        <f t="shared" si="568"/>
        <v>-309823.88166687591</v>
      </c>
      <c r="T2609" s="5">
        <f>VLOOKUP($B2609,'Benchmark Data'!$A:$B,2,FALSE)</f>
        <v>16.27</v>
      </c>
      <c r="U2609" s="12">
        <f t="shared" si="577"/>
        <v>-1.1002555980434436E-2</v>
      </c>
      <c r="V2609" s="7">
        <f t="shared" si="578"/>
        <v>5173650958.5550728</v>
      </c>
    </row>
    <row r="2610" spans="1:22" x14ac:dyDescent="0.25">
      <c r="A2610" s="5">
        <f t="shared" si="569"/>
        <v>2011</v>
      </c>
      <c r="B2610" s="6">
        <f t="shared" si="572"/>
        <v>40550</v>
      </c>
      <c r="C2610" s="7">
        <f>MAX(SUMIFS('Filing Data'!$V:$V,'Filing Data'!$D:$D,'Benchmark Value'!$B2610),C2609)</f>
        <v>5795147068.2152042</v>
      </c>
      <c r="D2610" s="7">
        <f>SUMIFS('Filing Data'!$Z:$Z,'Filing Data'!$D:$D,'Benchmark Value'!$B2610)</f>
        <v>0</v>
      </c>
      <c r="E2610" s="16">
        <f t="shared" si="573"/>
        <v>-82832175.959236547</v>
      </c>
      <c r="F2610" s="10">
        <f>SUM(D$11:D2609)</f>
        <v>-378094797.07849002</v>
      </c>
      <c r="G2610" s="10">
        <f t="shared" si="566"/>
        <v>365</v>
      </c>
      <c r="H2610" s="7">
        <f t="shared" si="574"/>
        <v>-226937.46838146998</v>
      </c>
      <c r="I2610" s="16">
        <f>SUMIFS('Filing Data'!$X:$X,'Filing Data'!$D:$D,'Benchmark Value'!$B2610)</f>
        <v>0</v>
      </c>
      <c r="J2610" s="16">
        <f t="shared" si="570"/>
        <v>130194969.03866443</v>
      </c>
      <c r="K2610" s="10">
        <f>SUM(I$11:I2609)</f>
        <v>659473665.18040454</v>
      </c>
      <c r="L2610" s="27">
        <f t="shared" si="567"/>
        <v>365</v>
      </c>
      <c r="M2610" s="7">
        <f t="shared" si="575"/>
        <v>356698.5453114094</v>
      </c>
      <c r="N2610" s="7">
        <f>IF(ISNA(VLOOKUP(B2610,'Distribution Data'!$G:$H,2,FALSE)),0,VLOOKUP(B2610,'Distribution Data'!$G:$H,2,FALSE))</f>
        <v>0</v>
      </c>
      <c r="O2610" s="16">
        <f>IF(ISNA(INDEX($C2609:$C$3618,MATCH(TRUE,INDEX($C2609:$C$3618&lt;&gt;$C2609,0),0))), O2609, INDEX($C2609:$C$3618,MATCH(TRUE,INDEX($C2609:$C$3618&lt;&gt;$C2609,0),0)))</f>
        <v>5895088496.4046955</v>
      </c>
      <c r="P2610" s="16">
        <f t="shared" si="565"/>
        <v>5795147068.2152042</v>
      </c>
      <c r="Q2610" s="27">
        <f t="shared" si="571"/>
        <v>365</v>
      </c>
      <c r="R2610" s="7">
        <f t="shared" si="576"/>
        <v>273812.1320260035</v>
      </c>
      <c r="S2610" s="7">
        <f t="shared" si="568"/>
        <v>-309823.88166687591</v>
      </c>
      <c r="T2610" s="5">
        <f>VLOOKUP($B2610,'Benchmark Data'!$A:$B,2,FALSE)</f>
        <v>16.27</v>
      </c>
      <c r="U2610" s="12">
        <f t="shared" si="577"/>
        <v>0</v>
      </c>
      <c r="V2610" s="7">
        <f t="shared" si="578"/>
        <v>5173341134.6734056</v>
      </c>
    </row>
    <row r="2611" spans="1:22" x14ac:dyDescent="0.25">
      <c r="A2611" s="5">
        <f t="shared" si="569"/>
        <v>2011</v>
      </c>
      <c r="B2611" s="6">
        <f t="shared" si="572"/>
        <v>40551</v>
      </c>
      <c r="C2611" s="7">
        <f>MAX(SUMIFS('Filing Data'!$V:$V,'Filing Data'!$D:$D,'Benchmark Value'!$B2611),C2610)</f>
        <v>5795147068.2152042</v>
      </c>
      <c r="D2611" s="7">
        <f>SUMIFS('Filing Data'!$Z:$Z,'Filing Data'!$D:$D,'Benchmark Value'!$B2611)</f>
        <v>0</v>
      </c>
      <c r="E2611" s="16">
        <f t="shared" si="573"/>
        <v>-82832175.959236547</v>
      </c>
      <c r="F2611" s="10">
        <f>SUM(D$11:D2610)</f>
        <v>-378094797.07849002</v>
      </c>
      <c r="G2611" s="10">
        <f t="shared" si="566"/>
        <v>365</v>
      </c>
      <c r="H2611" s="7">
        <f t="shared" si="574"/>
        <v>-226937.46838146998</v>
      </c>
      <c r="I2611" s="16">
        <f>SUMIFS('Filing Data'!$X:$X,'Filing Data'!$D:$D,'Benchmark Value'!$B2611)</f>
        <v>0</v>
      </c>
      <c r="J2611" s="16">
        <f t="shared" si="570"/>
        <v>130194969.03866443</v>
      </c>
      <c r="K2611" s="10">
        <f>SUM(I$11:I2610)</f>
        <v>659473665.18040454</v>
      </c>
      <c r="L2611" s="27">
        <f t="shared" si="567"/>
        <v>365</v>
      </c>
      <c r="M2611" s="7">
        <f t="shared" si="575"/>
        <v>356698.5453114094</v>
      </c>
      <c r="N2611" s="7">
        <f>IF(ISNA(VLOOKUP(B2611,'Distribution Data'!$G:$H,2,FALSE)),0,VLOOKUP(B2611,'Distribution Data'!$G:$H,2,FALSE))</f>
        <v>0</v>
      </c>
      <c r="O2611" s="16">
        <f>IF(ISNA(INDEX($C2610:$C$3618,MATCH(TRUE,INDEX($C2610:$C$3618&lt;&gt;$C2610,0),0))), O2610, INDEX($C2610:$C$3618,MATCH(TRUE,INDEX($C2610:$C$3618&lt;&gt;$C2610,0),0)))</f>
        <v>5895088496.4046955</v>
      </c>
      <c r="P2611" s="16">
        <f t="shared" si="565"/>
        <v>5795147068.2152042</v>
      </c>
      <c r="Q2611" s="27">
        <f t="shared" si="571"/>
        <v>365</v>
      </c>
      <c r="R2611" s="7">
        <f t="shared" si="576"/>
        <v>273812.1320260035</v>
      </c>
      <c r="S2611" s="7">
        <f t="shared" si="568"/>
        <v>-309823.88166687591</v>
      </c>
      <c r="T2611" s="5">
        <f>VLOOKUP($B2611,'Benchmark Data'!$A:$B,2,FALSE)</f>
        <v>16.27</v>
      </c>
      <c r="U2611" s="12">
        <f t="shared" si="577"/>
        <v>0</v>
      </c>
      <c r="V2611" s="7">
        <f t="shared" si="578"/>
        <v>5173031310.7917385</v>
      </c>
    </row>
    <row r="2612" spans="1:22" x14ac:dyDescent="0.25">
      <c r="A2612" s="5">
        <f t="shared" si="569"/>
        <v>2011</v>
      </c>
      <c r="B2612" s="6">
        <f t="shared" si="572"/>
        <v>40552</v>
      </c>
      <c r="C2612" s="7">
        <f>MAX(SUMIFS('Filing Data'!$V:$V,'Filing Data'!$D:$D,'Benchmark Value'!$B2612),C2611)</f>
        <v>5795147068.2152042</v>
      </c>
      <c r="D2612" s="7">
        <f>SUMIFS('Filing Data'!$Z:$Z,'Filing Data'!$D:$D,'Benchmark Value'!$B2612)</f>
        <v>0</v>
      </c>
      <c r="E2612" s="16">
        <f t="shared" si="573"/>
        <v>-82832175.959236547</v>
      </c>
      <c r="F2612" s="10">
        <f>SUM(D$11:D2611)</f>
        <v>-378094797.07849002</v>
      </c>
      <c r="G2612" s="10">
        <f t="shared" si="566"/>
        <v>365</v>
      </c>
      <c r="H2612" s="7">
        <f t="shared" si="574"/>
        <v>-226937.46838146998</v>
      </c>
      <c r="I2612" s="16">
        <f>SUMIFS('Filing Data'!$X:$X,'Filing Data'!$D:$D,'Benchmark Value'!$B2612)</f>
        <v>0</v>
      </c>
      <c r="J2612" s="16">
        <f t="shared" si="570"/>
        <v>130194969.03866443</v>
      </c>
      <c r="K2612" s="10">
        <f>SUM(I$11:I2611)</f>
        <v>659473665.18040454</v>
      </c>
      <c r="L2612" s="27">
        <f t="shared" si="567"/>
        <v>365</v>
      </c>
      <c r="M2612" s="7">
        <f t="shared" si="575"/>
        <v>356698.5453114094</v>
      </c>
      <c r="N2612" s="7">
        <f>IF(ISNA(VLOOKUP(B2612,'Distribution Data'!$G:$H,2,FALSE)),0,VLOOKUP(B2612,'Distribution Data'!$G:$H,2,FALSE))</f>
        <v>0</v>
      </c>
      <c r="O2612" s="16">
        <f>IF(ISNA(INDEX($C2611:$C$3618,MATCH(TRUE,INDEX($C2611:$C$3618&lt;&gt;$C2611,0),0))), O2611, INDEX($C2611:$C$3618,MATCH(TRUE,INDEX($C2611:$C$3618&lt;&gt;$C2611,0),0)))</f>
        <v>5895088496.4046955</v>
      </c>
      <c r="P2612" s="16">
        <f t="shared" si="565"/>
        <v>5795147068.2152042</v>
      </c>
      <c r="Q2612" s="27">
        <f t="shared" si="571"/>
        <v>365</v>
      </c>
      <c r="R2612" s="7">
        <f t="shared" si="576"/>
        <v>273812.1320260035</v>
      </c>
      <c r="S2612" s="7">
        <f t="shared" si="568"/>
        <v>-309823.88166687591</v>
      </c>
      <c r="T2612" s="5">
        <f>VLOOKUP($B2612,'Benchmark Data'!$A:$B,2,FALSE)</f>
        <v>16.27</v>
      </c>
      <c r="U2612" s="12">
        <f t="shared" si="577"/>
        <v>0</v>
      </c>
      <c r="V2612" s="7">
        <f t="shared" si="578"/>
        <v>5172721486.9100714</v>
      </c>
    </row>
    <row r="2613" spans="1:22" x14ac:dyDescent="0.25">
      <c r="A2613" s="5">
        <f t="shared" si="569"/>
        <v>2011</v>
      </c>
      <c r="B2613" s="6">
        <f t="shared" si="572"/>
        <v>40553</v>
      </c>
      <c r="C2613" s="7">
        <f>MAX(SUMIFS('Filing Data'!$V:$V,'Filing Data'!$D:$D,'Benchmark Value'!$B2613),C2612)</f>
        <v>5795147068.2152042</v>
      </c>
      <c r="D2613" s="7">
        <f>SUMIFS('Filing Data'!$Z:$Z,'Filing Data'!$D:$D,'Benchmark Value'!$B2613)</f>
        <v>0</v>
      </c>
      <c r="E2613" s="16">
        <f t="shared" si="573"/>
        <v>-82832175.959236547</v>
      </c>
      <c r="F2613" s="10">
        <f>SUM(D$11:D2612)</f>
        <v>-378094797.07849002</v>
      </c>
      <c r="G2613" s="10">
        <f t="shared" si="566"/>
        <v>365</v>
      </c>
      <c r="H2613" s="7">
        <f t="shared" si="574"/>
        <v>-226937.46838146998</v>
      </c>
      <c r="I2613" s="16">
        <f>SUMIFS('Filing Data'!$X:$X,'Filing Data'!$D:$D,'Benchmark Value'!$B2613)</f>
        <v>0</v>
      </c>
      <c r="J2613" s="16">
        <f t="shared" si="570"/>
        <v>130194969.03866443</v>
      </c>
      <c r="K2613" s="10">
        <f>SUM(I$11:I2612)</f>
        <v>659473665.18040454</v>
      </c>
      <c r="L2613" s="27">
        <f t="shared" si="567"/>
        <v>365</v>
      </c>
      <c r="M2613" s="7">
        <f t="shared" si="575"/>
        <v>356698.5453114094</v>
      </c>
      <c r="N2613" s="7">
        <f>IF(ISNA(VLOOKUP(B2613,'Distribution Data'!$G:$H,2,FALSE)),0,VLOOKUP(B2613,'Distribution Data'!$G:$H,2,FALSE))</f>
        <v>0</v>
      </c>
      <c r="O2613" s="16">
        <f>IF(ISNA(INDEX($C2612:$C$3618,MATCH(TRUE,INDEX($C2612:$C$3618&lt;&gt;$C2612,0),0))), O2612, INDEX($C2612:$C$3618,MATCH(TRUE,INDEX($C2612:$C$3618&lt;&gt;$C2612,0),0)))</f>
        <v>5895088496.4046955</v>
      </c>
      <c r="P2613" s="16">
        <f t="shared" si="565"/>
        <v>5795147068.2152042</v>
      </c>
      <c r="Q2613" s="27">
        <f t="shared" si="571"/>
        <v>365</v>
      </c>
      <c r="R2613" s="7">
        <f t="shared" si="576"/>
        <v>273812.1320260035</v>
      </c>
      <c r="S2613" s="7">
        <f t="shared" si="568"/>
        <v>-309823.88166687591</v>
      </c>
      <c r="T2613" s="5">
        <f>VLOOKUP($B2613,'Benchmark Data'!$A:$B,2,FALSE)</f>
        <v>16.260000000000002</v>
      </c>
      <c r="U2613" s="12">
        <f t="shared" si="577"/>
        <v>-6.1481711128178308E-4</v>
      </c>
      <c r="V2613" s="7">
        <f t="shared" si="578"/>
        <v>5169232362.7905989</v>
      </c>
    </row>
    <row r="2614" spans="1:22" x14ac:dyDescent="0.25">
      <c r="A2614" s="5">
        <f t="shared" si="569"/>
        <v>2011</v>
      </c>
      <c r="B2614" s="6">
        <f t="shared" si="572"/>
        <v>40554</v>
      </c>
      <c r="C2614" s="7">
        <f>MAX(SUMIFS('Filing Data'!$V:$V,'Filing Data'!$D:$D,'Benchmark Value'!$B2614),C2613)</f>
        <v>5795147068.2152042</v>
      </c>
      <c r="D2614" s="7">
        <f>SUMIFS('Filing Data'!$Z:$Z,'Filing Data'!$D:$D,'Benchmark Value'!$B2614)</f>
        <v>0</v>
      </c>
      <c r="E2614" s="16">
        <f t="shared" si="573"/>
        <v>-82832175.959236547</v>
      </c>
      <c r="F2614" s="10">
        <f>SUM(D$11:D2613)</f>
        <v>-378094797.07849002</v>
      </c>
      <c r="G2614" s="10">
        <f t="shared" si="566"/>
        <v>365</v>
      </c>
      <c r="H2614" s="7">
        <f t="shared" si="574"/>
        <v>-226937.46838146998</v>
      </c>
      <c r="I2614" s="16">
        <f>SUMIFS('Filing Data'!$X:$X,'Filing Data'!$D:$D,'Benchmark Value'!$B2614)</f>
        <v>0</v>
      </c>
      <c r="J2614" s="16">
        <f t="shared" si="570"/>
        <v>130194969.03866443</v>
      </c>
      <c r="K2614" s="10">
        <f>SUM(I$11:I2613)</f>
        <v>659473665.18040454</v>
      </c>
      <c r="L2614" s="27">
        <f t="shared" si="567"/>
        <v>365</v>
      </c>
      <c r="M2614" s="7">
        <f t="shared" si="575"/>
        <v>356698.5453114094</v>
      </c>
      <c r="N2614" s="7">
        <f>IF(ISNA(VLOOKUP(B2614,'Distribution Data'!$G:$H,2,FALSE)),0,VLOOKUP(B2614,'Distribution Data'!$G:$H,2,FALSE))</f>
        <v>0</v>
      </c>
      <c r="O2614" s="16">
        <f>IF(ISNA(INDEX($C2613:$C$3618,MATCH(TRUE,INDEX($C2613:$C$3618&lt;&gt;$C2613,0),0))), O2613, INDEX($C2613:$C$3618,MATCH(TRUE,INDEX($C2613:$C$3618&lt;&gt;$C2613,0),0)))</f>
        <v>5895088496.4046955</v>
      </c>
      <c r="P2614" s="16">
        <f t="shared" si="565"/>
        <v>5795147068.2152042</v>
      </c>
      <c r="Q2614" s="27">
        <f t="shared" si="571"/>
        <v>365</v>
      </c>
      <c r="R2614" s="7">
        <f t="shared" si="576"/>
        <v>273812.1320260035</v>
      </c>
      <c r="S2614" s="7">
        <f t="shared" si="568"/>
        <v>-309823.88166687591</v>
      </c>
      <c r="T2614" s="5">
        <f>VLOOKUP($B2614,'Benchmark Data'!$A:$B,2,FALSE)</f>
        <v>16.22</v>
      </c>
      <c r="U2614" s="12">
        <f t="shared" si="577"/>
        <v>-2.4630554323978593E-3</v>
      </c>
      <c r="V2614" s="7">
        <f t="shared" si="578"/>
        <v>5156206100.1320782</v>
      </c>
    </row>
    <row r="2615" spans="1:22" x14ac:dyDescent="0.25">
      <c r="A2615" s="5">
        <f t="shared" si="569"/>
        <v>2011</v>
      </c>
      <c r="B2615" s="6">
        <f t="shared" si="572"/>
        <v>40555</v>
      </c>
      <c r="C2615" s="7">
        <f>MAX(SUMIFS('Filing Data'!$V:$V,'Filing Data'!$D:$D,'Benchmark Value'!$B2615),C2614)</f>
        <v>5795147068.2152042</v>
      </c>
      <c r="D2615" s="7">
        <f>SUMIFS('Filing Data'!$Z:$Z,'Filing Data'!$D:$D,'Benchmark Value'!$B2615)</f>
        <v>0</v>
      </c>
      <c r="E2615" s="16">
        <f t="shared" si="573"/>
        <v>-82832175.959236547</v>
      </c>
      <c r="F2615" s="10">
        <f>SUM(D$11:D2614)</f>
        <v>-378094797.07849002</v>
      </c>
      <c r="G2615" s="10">
        <f t="shared" si="566"/>
        <v>365</v>
      </c>
      <c r="H2615" s="7">
        <f t="shared" si="574"/>
        <v>-226937.46838146998</v>
      </c>
      <c r="I2615" s="16">
        <f>SUMIFS('Filing Data'!$X:$X,'Filing Data'!$D:$D,'Benchmark Value'!$B2615)</f>
        <v>0</v>
      </c>
      <c r="J2615" s="16">
        <f t="shared" si="570"/>
        <v>130194969.03866443</v>
      </c>
      <c r="K2615" s="10">
        <f>SUM(I$11:I2614)</f>
        <v>659473665.18040454</v>
      </c>
      <c r="L2615" s="27">
        <f t="shared" si="567"/>
        <v>365</v>
      </c>
      <c r="M2615" s="7">
        <f t="shared" si="575"/>
        <v>356698.5453114094</v>
      </c>
      <c r="N2615" s="7">
        <f>IF(ISNA(VLOOKUP(B2615,'Distribution Data'!$G:$H,2,FALSE)),0,VLOOKUP(B2615,'Distribution Data'!$G:$H,2,FALSE))</f>
        <v>0</v>
      </c>
      <c r="O2615" s="16">
        <f>IF(ISNA(INDEX($C2614:$C$3618,MATCH(TRUE,INDEX($C2614:$C$3618&lt;&gt;$C2614,0),0))), O2614, INDEX($C2614:$C$3618,MATCH(TRUE,INDEX($C2614:$C$3618&lt;&gt;$C2614,0),0)))</f>
        <v>5895088496.4046955</v>
      </c>
      <c r="P2615" s="16">
        <f t="shared" si="565"/>
        <v>5795147068.2152042</v>
      </c>
      <c r="Q2615" s="27">
        <f t="shared" si="571"/>
        <v>365</v>
      </c>
      <c r="R2615" s="7">
        <f t="shared" si="576"/>
        <v>273812.1320260035</v>
      </c>
      <c r="S2615" s="7">
        <f t="shared" si="568"/>
        <v>-309823.88166687591</v>
      </c>
      <c r="T2615" s="5">
        <f>VLOOKUP($B2615,'Benchmark Data'!$A:$B,2,FALSE)</f>
        <v>16.309999999999999</v>
      </c>
      <c r="U2615" s="12">
        <f t="shared" si="577"/>
        <v>5.533367945655631E-3</v>
      </c>
      <c r="V2615" s="7">
        <f t="shared" si="578"/>
        <v>5184506544.376915</v>
      </c>
    </row>
    <row r="2616" spans="1:22" x14ac:dyDescent="0.25">
      <c r="A2616" s="5">
        <f t="shared" si="569"/>
        <v>2011</v>
      </c>
      <c r="B2616" s="6">
        <f t="shared" si="572"/>
        <v>40556</v>
      </c>
      <c r="C2616" s="7">
        <f>MAX(SUMIFS('Filing Data'!$V:$V,'Filing Data'!$D:$D,'Benchmark Value'!$B2616),C2615)</f>
        <v>5795147068.2152042</v>
      </c>
      <c r="D2616" s="7">
        <f>SUMIFS('Filing Data'!$Z:$Z,'Filing Data'!$D:$D,'Benchmark Value'!$B2616)</f>
        <v>0</v>
      </c>
      <c r="E2616" s="16">
        <f t="shared" si="573"/>
        <v>-82832175.959236547</v>
      </c>
      <c r="F2616" s="10">
        <f>SUM(D$11:D2615)</f>
        <v>-378094797.07849002</v>
      </c>
      <c r="G2616" s="10">
        <f t="shared" si="566"/>
        <v>365</v>
      </c>
      <c r="H2616" s="7">
        <f t="shared" si="574"/>
        <v>-226937.46838146998</v>
      </c>
      <c r="I2616" s="16">
        <f>SUMIFS('Filing Data'!$X:$X,'Filing Data'!$D:$D,'Benchmark Value'!$B2616)</f>
        <v>0</v>
      </c>
      <c r="J2616" s="16">
        <f t="shared" si="570"/>
        <v>130194969.03866443</v>
      </c>
      <c r="K2616" s="10">
        <f>SUM(I$11:I2615)</f>
        <v>659473665.18040454</v>
      </c>
      <c r="L2616" s="27">
        <f t="shared" si="567"/>
        <v>365</v>
      </c>
      <c r="M2616" s="7">
        <f t="shared" si="575"/>
        <v>356698.5453114094</v>
      </c>
      <c r="N2616" s="7">
        <f>IF(ISNA(VLOOKUP(B2616,'Distribution Data'!$G:$H,2,FALSE)),0,VLOOKUP(B2616,'Distribution Data'!$G:$H,2,FALSE))</f>
        <v>0</v>
      </c>
      <c r="O2616" s="16">
        <f>IF(ISNA(INDEX($C2615:$C$3618,MATCH(TRUE,INDEX($C2615:$C$3618&lt;&gt;$C2615,0),0))), O2615, INDEX($C2615:$C$3618,MATCH(TRUE,INDEX($C2615:$C$3618&lt;&gt;$C2615,0),0)))</f>
        <v>5895088496.4046955</v>
      </c>
      <c r="P2616" s="16">
        <f t="shared" si="565"/>
        <v>5795147068.2152042</v>
      </c>
      <c r="Q2616" s="27">
        <f t="shared" si="571"/>
        <v>365</v>
      </c>
      <c r="R2616" s="7">
        <f t="shared" si="576"/>
        <v>273812.1320260035</v>
      </c>
      <c r="S2616" s="7">
        <f t="shared" si="568"/>
        <v>-309823.88166687591</v>
      </c>
      <c r="T2616" s="5">
        <f>VLOOKUP($B2616,'Benchmark Data'!$A:$B,2,FALSE)</f>
        <v>16.350000000000001</v>
      </c>
      <c r="U2616" s="12">
        <f t="shared" si="577"/>
        <v>2.4494807103400402E-3</v>
      </c>
      <c r="V2616" s="7">
        <f t="shared" si="578"/>
        <v>5196911635.3802929</v>
      </c>
    </row>
    <row r="2617" spans="1:22" x14ac:dyDescent="0.25">
      <c r="A2617" s="5">
        <f t="shared" si="569"/>
        <v>2011</v>
      </c>
      <c r="B2617" s="6">
        <f t="shared" si="572"/>
        <v>40557</v>
      </c>
      <c r="C2617" s="7">
        <f>MAX(SUMIFS('Filing Data'!$V:$V,'Filing Data'!$D:$D,'Benchmark Value'!$B2617),C2616)</f>
        <v>5795147068.2152042</v>
      </c>
      <c r="D2617" s="7">
        <f>SUMIFS('Filing Data'!$Z:$Z,'Filing Data'!$D:$D,'Benchmark Value'!$B2617)</f>
        <v>0</v>
      </c>
      <c r="E2617" s="16">
        <f t="shared" si="573"/>
        <v>-82832175.959236547</v>
      </c>
      <c r="F2617" s="10">
        <f>SUM(D$11:D2616)</f>
        <v>-378094797.07849002</v>
      </c>
      <c r="G2617" s="10">
        <f t="shared" si="566"/>
        <v>365</v>
      </c>
      <c r="H2617" s="7">
        <f t="shared" si="574"/>
        <v>-226937.46838146998</v>
      </c>
      <c r="I2617" s="16">
        <f>SUMIFS('Filing Data'!$X:$X,'Filing Data'!$D:$D,'Benchmark Value'!$B2617)</f>
        <v>0</v>
      </c>
      <c r="J2617" s="16">
        <f t="shared" si="570"/>
        <v>130194969.03866443</v>
      </c>
      <c r="K2617" s="10">
        <f>SUM(I$11:I2616)</f>
        <v>659473665.18040454</v>
      </c>
      <c r="L2617" s="27">
        <f t="shared" si="567"/>
        <v>365</v>
      </c>
      <c r="M2617" s="7">
        <f t="shared" si="575"/>
        <v>356698.5453114094</v>
      </c>
      <c r="N2617" s="7">
        <f>IF(ISNA(VLOOKUP(B2617,'Distribution Data'!$G:$H,2,FALSE)),0,VLOOKUP(B2617,'Distribution Data'!$G:$H,2,FALSE))</f>
        <v>0</v>
      </c>
      <c r="O2617" s="16">
        <f>IF(ISNA(INDEX($C2616:$C$3618,MATCH(TRUE,INDEX($C2616:$C$3618&lt;&gt;$C2616,0),0))), O2616, INDEX($C2616:$C$3618,MATCH(TRUE,INDEX($C2616:$C$3618&lt;&gt;$C2616,0),0)))</f>
        <v>5895088496.4046955</v>
      </c>
      <c r="P2617" s="16">
        <f t="shared" si="565"/>
        <v>5795147068.2152042</v>
      </c>
      <c r="Q2617" s="27">
        <f t="shared" si="571"/>
        <v>365</v>
      </c>
      <c r="R2617" s="7">
        <f t="shared" si="576"/>
        <v>273812.1320260035</v>
      </c>
      <c r="S2617" s="7">
        <f t="shared" si="568"/>
        <v>-309823.88166687591</v>
      </c>
      <c r="T2617" s="5">
        <f>VLOOKUP($B2617,'Benchmark Data'!$A:$B,2,FALSE)</f>
        <v>16.47</v>
      </c>
      <c r="U2617" s="12">
        <f t="shared" si="577"/>
        <v>7.3126468462863369E-3</v>
      </c>
      <c r="V2617" s="7">
        <f t="shared" si="578"/>
        <v>5234744282.2170124</v>
      </c>
    </row>
    <row r="2618" spans="1:22" x14ac:dyDescent="0.25">
      <c r="A2618" s="5">
        <f t="shared" si="569"/>
        <v>2011</v>
      </c>
      <c r="B2618" s="6">
        <f t="shared" si="572"/>
        <v>40558</v>
      </c>
      <c r="C2618" s="7">
        <f>MAX(SUMIFS('Filing Data'!$V:$V,'Filing Data'!$D:$D,'Benchmark Value'!$B2618),C2617)</f>
        <v>5795147068.2152042</v>
      </c>
      <c r="D2618" s="7">
        <f>SUMIFS('Filing Data'!$Z:$Z,'Filing Data'!$D:$D,'Benchmark Value'!$B2618)</f>
        <v>0</v>
      </c>
      <c r="E2618" s="16">
        <f t="shared" si="573"/>
        <v>-82832175.959236547</v>
      </c>
      <c r="F2618" s="10">
        <f>SUM(D$11:D2617)</f>
        <v>-378094797.07849002</v>
      </c>
      <c r="G2618" s="10">
        <f t="shared" si="566"/>
        <v>365</v>
      </c>
      <c r="H2618" s="7">
        <f t="shared" si="574"/>
        <v>-226937.46838146998</v>
      </c>
      <c r="I2618" s="16">
        <f>SUMIFS('Filing Data'!$X:$X,'Filing Data'!$D:$D,'Benchmark Value'!$B2618)</f>
        <v>0</v>
      </c>
      <c r="J2618" s="16">
        <f t="shared" si="570"/>
        <v>130194969.03866443</v>
      </c>
      <c r="K2618" s="10">
        <f>SUM(I$11:I2617)</f>
        <v>659473665.18040454</v>
      </c>
      <c r="L2618" s="27">
        <f t="shared" si="567"/>
        <v>365</v>
      </c>
      <c r="M2618" s="7">
        <f t="shared" si="575"/>
        <v>356698.5453114094</v>
      </c>
      <c r="N2618" s="7">
        <f>IF(ISNA(VLOOKUP(B2618,'Distribution Data'!$G:$H,2,FALSE)),0,VLOOKUP(B2618,'Distribution Data'!$G:$H,2,FALSE))</f>
        <v>0</v>
      </c>
      <c r="O2618" s="16">
        <f>IF(ISNA(INDEX($C2617:$C$3618,MATCH(TRUE,INDEX($C2617:$C$3618&lt;&gt;$C2617,0),0))), O2617, INDEX($C2617:$C$3618,MATCH(TRUE,INDEX($C2617:$C$3618&lt;&gt;$C2617,0),0)))</f>
        <v>5895088496.4046955</v>
      </c>
      <c r="P2618" s="16">
        <f t="shared" si="565"/>
        <v>5795147068.2152042</v>
      </c>
      <c r="Q2618" s="27">
        <f t="shared" si="571"/>
        <v>365</v>
      </c>
      <c r="R2618" s="7">
        <f t="shared" si="576"/>
        <v>273812.1320260035</v>
      </c>
      <c r="S2618" s="7">
        <f t="shared" si="568"/>
        <v>-309823.88166687591</v>
      </c>
      <c r="T2618" s="5">
        <f>VLOOKUP($B2618,'Benchmark Data'!$A:$B,2,FALSE)</f>
        <v>16.47</v>
      </c>
      <c r="U2618" s="12">
        <f t="shared" si="577"/>
        <v>0</v>
      </c>
      <c r="V2618" s="7">
        <f t="shared" si="578"/>
        <v>5234434458.3353453</v>
      </c>
    </row>
    <row r="2619" spans="1:22" x14ac:dyDescent="0.25">
      <c r="A2619" s="5">
        <f t="shared" si="569"/>
        <v>2011</v>
      </c>
      <c r="B2619" s="6">
        <f t="shared" si="572"/>
        <v>40559</v>
      </c>
      <c r="C2619" s="7">
        <f>MAX(SUMIFS('Filing Data'!$V:$V,'Filing Data'!$D:$D,'Benchmark Value'!$B2619),C2618)</f>
        <v>5795147068.2152042</v>
      </c>
      <c r="D2619" s="7">
        <f>SUMIFS('Filing Data'!$Z:$Z,'Filing Data'!$D:$D,'Benchmark Value'!$B2619)</f>
        <v>0</v>
      </c>
      <c r="E2619" s="16">
        <f t="shared" si="573"/>
        <v>-82832175.959236547</v>
      </c>
      <c r="F2619" s="10">
        <f>SUM(D$11:D2618)</f>
        <v>-378094797.07849002</v>
      </c>
      <c r="G2619" s="10">
        <f t="shared" si="566"/>
        <v>365</v>
      </c>
      <c r="H2619" s="7">
        <f t="shared" si="574"/>
        <v>-226937.46838146998</v>
      </c>
      <c r="I2619" s="16">
        <f>SUMIFS('Filing Data'!$X:$X,'Filing Data'!$D:$D,'Benchmark Value'!$B2619)</f>
        <v>0</v>
      </c>
      <c r="J2619" s="16">
        <f t="shared" si="570"/>
        <v>130194969.03866443</v>
      </c>
      <c r="K2619" s="10">
        <f>SUM(I$11:I2618)</f>
        <v>659473665.18040454</v>
      </c>
      <c r="L2619" s="27">
        <f t="shared" si="567"/>
        <v>365</v>
      </c>
      <c r="M2619" s="7">
        <f t="shared" si="575"/>
        <v>356698.5453114094</v>
      </c>
      <c r="N2619" s="7">
        <f>IF(ISNA(VLOOKUP(B2619,'Distribution Data'!$G:$H,2,FALSE)),0,VLOOKUP(B2619,'Distribution Data'!$G:$H,2,FALSE))</f>
        <v>0</v>
      </c>
      <c r="O2619" s="16">
        <f>IF(ISNA(INDEX($C2618:$C$3618,MATCH(TRUE,INDEX($C2618:$C$3618&lt;&gt;$C2618,0),0))), O2618, INDEX($C2618:$C$3618,MATCH(TRUE,INDEX($C2618:$C$3618&lt;&gt;$C2618,0),0)))</f>
        <v>5895088496.4046955</v>
      </c>
      <c r="P2619" s="16">
        <f t="shared" si="565"/>
        <v>5795147068.2152042</v>
      </c>
      <c r="Q2619" s="27">
        <f t="shared" si="571"/>
        <v>365</v>
      </c>
      <c r="R2619" s="7">
        <f t="shared" si="576"/>
        <v>273812.1320260035</v>
      </c>
      <c r="S2619" s="7">
        <f t="shared" si="568"/>
        <v>-309823.88166687591</v>
      </c>
      <c r="T2619" s="5">
        <f>VLOOKUP($B2619,'Benchmark Data'!$A:$B,2,FALSE)</f>
        <v>16.47</v>
      </c>
      <c r="U2619" s="12">
        <f t="shared" si="577"/>
        <v>0</v>
      </c>
      <c r="V2619" s="7">
        <f t="shared" si="578"/>
        <v>5234124634.4536781</v>
      </c>
    </row>
    <row r="2620" spans="1:22" x14ac:dyDescent="0.25">
      <c r="A2620" s="5">
        <f t="shared" si="569"/>
        <v>2011</v>
      </c>
      <c r="B2620" s="6">
        <f t="shared" si="572"/>
        <v>40560</v>
      </c>
      <c r="C2620" s="7">
        <f>MAX(SUMIFS('Filing Data'!$V:$V,'Filing Data'!$D:$D,'Benchmark Value'!$B2620),C2619)</f>
        <v>5795147068.2152042</v>
      </c>
      <c r="D2620" s="7">
        <f>SUMIFS('Filing Data'!$Z:$Z,'Filing Data'!$D:$D,'Benchmark Value'!$B2620)</f>
        <v>0</v>
      </c>
      <c r="E2620" s="16">
        <f t="shared" si="573"/>
        <v>-82832175.959236547</v>
      </c>
      <c r="F2620" s="10">
        <f>SUM(D$11:D2619)</f>
        <v>-378094797.07849002</v>
      </c>
      <c r="G2620" s="10">
        <f t="shared" si="566"/>
        <v>365</v>
      </c>
      <c r="H2620" s="7">
        <f t="shared" si="574"/>
        <v>-226937.46838146998</v>
      </c>
      <c r="I2620" s="16">
        <f>SUMIFS('Filing Data'!$X:$X,'Filing Data'!$D:$D,'Benchmark Value'!$B2620)</f>
        <v>0</v>
      </c>
      <c r="J2620" s="16">
        <f t="shared" si="570"/>
        <v>130194969.03866443</v>
      </c>
      <c r="K2620" s="10">
        <f>SUM(I$11:I2619)</f>
        <v>659473665.18040454</v>
      </c>
      <c r="L2620" s="27">
        <f t="shared" si="567"/>
        <v>365</v>
      </c>
      <c r="M2620" s="7">
        <f t="shared" si="575"/>
        <v>356698.5453114094</v>
      </c>
      <c r="N2620" s="7">
        <f>IF(ISNA(VLOOKUP(B2620,'Distribution Data'!$G:$H,2,FALSE)),0,VLOOKUP(B2620,'Distribution Data'!$G:$H,2,FALSE))</f>
        <v>0</v>
      </c>
      <c r="O2620" s="16">
        <f>IF(ISNA(INDEX($C2619:$C$3618,MATCH(TRUE,INDEX($C2619:$C$3618&lt;&gt;$C2619,0),0))), O2619, INDEX($C2619:$C$3618,MATCH(TRUE,INDEX($C2619:$C$3618&lt;&gt;$C2619,0),0)))</f>
        <v>5895088496.4046955</v>
      </c>
      <c r="P2620" s="16">
        <f t="shared" si="565"/>
        <v>5795147068.2152042</v>
      </c>
      <c r="Q2620" s="27">
        <f t="shared" si="571"/>
        <v>365</v>
      </c>
      <c r="R2620" s="7">
        <f t="shared" si="576"/>
        <v>273812.1320260035</v>
      </c>
      <c r="S2620" s="7">
        <f t="shared" si="568"/>
        <v>-309823.88166687591</v>
      </c>
      <c r="T2620" s="5">
        <f>VLOOKUP($B2620,'Benchmark Data'!$A:$B,2,FALSE)</f>
        <v>16.47</v>
      </c>
      <c r="U2620" s="12">
        <f t="shared" si="577"/>
        <v>0</v>
      </c>
      <c r="V2620" s="7">
        <f t="shared" si="578"/>
        <v>5233814810.572011</v>
      </c>
    </row>
    <row r="2621" spans="1:22" x14ac:dyDescent="0.25">
      <c r="A2621" s="5">
        <f t="shared" si="569"/>
        <v>2011</v>
      </c>
      <c r="B2621" s="6">
        <f t="shared" si="572"/>
        <v>40561</v>
      </c>
      <c r="C2621" s="7">
        <f>MAX(SUMIFS('Filing Data'!$V:$V,'Filing Data'!$D:$D,'Benchmark Value'!$B2621),C2620)</f>
        <v>5795147068.2152042</v>
      </c>
      <c r="D2621" s="7">
        <f>SUMIFS('Filing Data'!$Z:$Z,'Filing Data'!$D:$D,'Benchmark Value'!$B2621)</f>
        <v>0</v>
      </c>
      <c r="E2621" s="16">
        <f t="shared" si="573"/>
        <v>-82832175.959236547</v>
      </c>
      <c r="F2621" s="10">
        <f>SUM(D$11:D2620)</f>
        <v>-378094797.07849002</v>
      </c>
      <c r="G2621" s="10">
        <f t="shared" si="566"/>
        <v>365</v>
      </c>
      <c r="H2621" s="7">
        <f t="shared" si="574"/>
        <v>-226937.46838146998</v>
      </c>
      <c r="I2621" s="16">
        <f>SUMIFS('Filing Data'!$X:$X,'Filing Data'!$D:$D,'Benchmark Value'!$B2621)</f>
        <v>0</v>
      </c>
      <c r="J2621" s="16">
        <f t="shared" si="570"/>
        <v>130194969.03866443</v>
      </c>
      <c r="K2621" s="10">
        <f>SUM(I$11:I2620)</f>
        <v>659473665.18040454</v>
      </c>
      <c r="L2621" s="27">
        <f t="shared" si="567"/>
        <v>365</v>
      </c>
      <c r="M2621" s="7">
        <f t="shared" si="575"/>
        <v>356698.5453114094</v>
      </c>
      <c r="N2621" s="7">
        <f>IF(ISNA(VLOOKUP(B2621,'Distribution Data'!$G:$H,2,FALSE)),0,VLOOKUP(B2621,'Distribution Data'!$G:$H,2,FALSE))</f>
        <v>0</v>
      </c>
      <c r="O2621" s="16">
        <f>IF(ISNA(INDEX($C2620:$C$3618,MATCH(TRUE,INDEX($C2620:$C$3618&lt;&gt;$C2620,0),0))), O2620, INDEX($C2620:$C$3618,MATCH(TRUE,INDEX($C2620:$C$3618&lt;&gt;$C2620,0),0)))</f>
        <v>5895088496.4046955</v>
      </c>
      <c r="P2621" s="16">
        <f t="shared" ref="P2621:P2684" si="579">C2620</f>
        <v>5795147068.2152042</v>
      </c>
      <c r="Q2621" s="27">
        <f t="shared" si="571"/>
        <v>365</v>
      </c>
      <c r="R2621" s="7">
        <f t="shared" si="576"/>
        <v>273812.1320260035</v>
      </c>
      <c r="S2621" s="7">
        <f t="shared" si="568"/>
        <v>-309823.88166687591</v>
      </c>
      <c r="T2621" s="5">
        <f>VLOOKUP($B2621,'Benchmark Data'!$A:$B,2,FALSE)</f>
        <v>16.600000000000001</v>
      </c>
      <c r="U2621" s="12">
        <f t="shared" si="577"/>
        <v>7.8621511729487989E-3</v>
      </c>
      <c r="V2621" s="7">
        <f t="shared" si="578"/>
        <v>5274816214.7033606</v>
      </c>
    </row>
    <row r="2622" spans="1:22" x14ac:dyDescent="0.25">
      <c r="A2622" s="5">
        <f t="shared" si="569"/>
        <v>2011</v>
      </c>
      <c r="B2622" s="6">
        <f t="shared" si="572"/>
        <v>40562</v>
      </c>
      <c r="C2622" s="7">
        <f>MAX(SUMIFS('Filing Data'!$V:$V,'Filing Data'!$D:$D,'Benchmark Value'!$B2622),C2621)</f>
        <v>5795147068.2152042</v>
      </c>
      <c r="D2622" s="7">
        <f>SUMIFS('Filing Data'!$Z:$Z,'Filing Data'!$D:$D,'Benchmark Value'!$B2622)</f>
        <v>0</v>
      </c>
      <c r="E2622" s="16">
        <f t="shared" si="573"/>
        <v>-82832175.959236547</v>
      </c>
      <c r="F2622" s="10">
        <f>SUM(D$11:D2621)</f>
        <v>-378094797.07849002</v>
      </c>
      <c r="G2622" s="10">
        <f t="shared" si="566"/>
        <v>365</v>
      </c>
      <c r="H2622" s="7">
        <f t="shared" si="574"/>
        <v>-226937.46838146998</v>
      </c>
      <c r="I2622" s="16">
        <f>SUMIFS('Filing Data'!$X:$X,'Filing Data'!$D:$D,'Benchmark Value'!$B2622)</f>
        <v>0</v>
      </c>
      <c r="J2622" s="16">
        <f t="shared" si="570"/>
        <v>130194969.03866443</v>
      </c>
      <c r="K2622" s="10">
        <f>SUM(I$11:I2621)</f>
        <v>659473665.18040454</v>
      </c>
      <c r="L2622" s="27">
        <f t="shared" si="567"/>
        <v>365</v>
      </c>
      <c r="M2622" s="7">
        <f t="shared" si="575"/>
        <v>356698.5453114094</v>
      </c>
      <c r="N2622" s="7">
        <f>IF(ISNA(VLOOKUP(B2622,'Distribution Data'!$G:$H,2,FALSE)),0,VLOOKUP(B2622,'Distribution Data'!$G:$H,2,FALSE))</f>
        <v>0</v>
      </c>
      <c r="O2622" s="16">
        <f>IF(ISNA(INDEX($C2621:$C$3618,MATCH(TRUE,INDEX($C2621:$C$3618&lt;&gt;$C2621,0),0))), O2621, INDEX($C2621:$C$3618,MATCH(TRUE,INDEX($C2621:$C$3618&lt;&gt;$C2621,0),0)))</f>
        <v>5895088496.4046955</v>
      </c>
      <c r="P2622" s="16">
        <f t="shared" si="579"/>
        <v>5795147068.2152042</v>
      </c>
      <c r="Q2622" s="27">
        <f t="shared" si="571"/>
        <v>365</v>
      </c>
      <c r="R2622" s="7">
        <f t="shared" si="576"/>
        <v>273812.1320260035</v>
      </c>
      <c r="S2622" s="7">
        <f t="shared" si="568"/>
        <v>-309823.88166687591</v>
      </c>
      <c r="T2622" s="5">
        <f>VLOOKUP($B2622,'Benchmark Data'!$A:$B,2,FALSE)</f>
        <v>16.37</v>
      </c>
      <c r="U2622" s="12">
        <f t="shared" si="577"/>
        <v>-1.3952303979454054E-2</v>
      </c>
      <c r="V2622" s="7">
        <f t="shared" si="578"/>
        <v>5201421587.8468876</v>
      </c>
    </row>
    <row r="2623" spans="1:22" x14ac:dyDescent="0.25">
      <c r="A2623" s="5">
        <f t="shared" si="569"/>
        <v>2011</v>
      </c>
      <c r="B2623" s="6">
        <f t="shared" si="572"/>
        <v>40563</v>
      </c>
      <c r="C2623" s="7">
        <f>MAX(SUMIFS('Filing Data'!$V:$V,'Filing Data'!$D:$D,'Benchmark Value'!$B2623),C2622)</f>
        <v>5795147068.2152042</v>
      </c>
      <c r="D2623" s="7">
        <f>SUMIFS('Filing Data'!$Z:$Z,'Filing Data'!$D:$D,'Benchmark Value'!$B2623)</f>
        <v>0</v>
      </c>
      <c r="E2623" s="16">
        <f t="shared" si="573"/>
        <v>-82832175.959236547</v>
      </c>
      <c r="F2623" s="10">
        <f>SUM(D$11:D2622)</f>
        <v>-378094797.07849002</v>
      </c>
      <c r="G2623" s="10">
        <f t="shared" si="566"/>
        <v>365</v>
      </c>
      <c r="H2623" s="7">
        <f t="shared" si="574"/>
        <v>-226937.46838146998</v>
      </c>
      <c r="I2623" s="16">
        <f>SUMIFS('Filing Data'!$X:$X,'Filing Data'!$D:$D,'Benchmark Value'!$B2623)</f>
        <v>0</v>
      </c>
      <c r="J2623" s="16">
        <f t="shared" si="570"/>
        <v>130194969.03866443</v>
      </c>
      <c r="K2623" s="10">
        <f>SUM(I$11:I2622)</f>
        <v>659473665.18040454</v>
      </c>
      <c r="L2623" s="27">
        <f t="shared" si="567"/>
        <v>365</v>
      </c>
      <c r="M2623" s="7">
        <f t="shared" si="575"/>
        <v>356698.5453114094</v>
      </c>
      <c r="N2623" s="7">
        <f>IF(ISNA(VLOOKUP(B2623,'Distribution Data'!$G:$H,2,FALSE)),0,VLOOKUP(B2623,'Distribution Data'!$G:$H,2,FALSE))</f>
        <v>0</v>
      </c>
      <c r="O2623" s="16">
        <f>IF(ISNA(INDEX($C2622:$C$3618,MATCH(TRUE,INDEX($C2622:$C$3618&lt;&gt;$C2622,0),0))), O2622, INDEX($C2622:$C$3618,MATCH(TRUE,INDEX($C2622:$C$3618&lt;&gt;$C2622,0),0)))</f>
        <v>5895088496.4046955</v>
      </c>
      <c r="P2623" s="16">
        <f t="shared" si="579"/>
        <v>5795147068.2152042</v>
      </c>
      <c r="Q2623" s="27">
        <f t="shared" si="571"/>
        <v>365</v>
      </c>
      <c r="R2623" s="7">
        <f t="shared" si="576"/>
        <v>273812.1320260035</v>
      </c>
      <c r="S2623" s="7">
        <f t="shared" si="568"/>
        <v>-309823.88166687591</v>
      </c>
      <c r="T2623" s="5">
        <f>VLOOKUP($B2623,'Benchmark Data'!$A:$B,2,FALSE)</f>
        <v>16.38</v>
      </c>
      <c r="U2623" s="12">
        <f t="shared" si="577"/>
        <v>6.1068704187972652E-4</v>
      </c>
      <c r="V2623" s="7">
        <f t="shared" si="578"/>
        <v>5204289174.8313446</v>
      </c>
    </row>
    <row r="2624" spans="1:22" x14ac:dyDescent="0.25">
      <c r="A2624" s="5">
        <f t="shared" si="569"/>
        <v>2011</v>
      </c>
      <c r="B2624" s="6">
        <f t="shared" si="572"/>
        <v>40564</v>
      </c>
      <c r="C2624" s="7">
        <f>MAX(SUMIFS('Filing Data'!$V:$V,'Filing Data'!$D:$D,'Benchmark Value'!$B2624),C2623)</f>
        <v>5795147068.2152042</v>
      </c>
      <c r="D2624" s="7">
        <f>SUMIFS('Filing Data'!$Z:$Z,'Filing Data'!$D:$D,'Benchmark Value'!$B2624)</f>
        <v>0</v>
      </c>
      <c r="E2624" s="16">
        <f t="shared" si="573"/>
        <v>-82832175.959236547</v>
      </c>
      <c r="F2624" s="10">
        <f>SUM(D$11:D2623)</f>
        <v>-378094797.07849002</v>
      </c>
      <c r="G2624" s="10">
        <f t="shared" si="566"/>
        <v>365</v>
      </c>
      <c r="H2624" s="7">
        <f t="shared" si="574"/>
        <v>-226937.46838146998</v>
      </c>
      <c r="I2624" s="16">
        <f>SUMIFS('Filing Data'!$X:$X,'Filing Data'!$D:$D,'Benchmark Value'!$B2624)</f>
        <v>0</v>
      </c>
      <c r="J2624" s="16">
        <f t="shared" si="570"/>
        <v>130194969.03866443</v>
      </c>
      <c r="K2624" s="10">
        <f>SUM(I$11:I2623)</f>
        <v>659473665.18040454</v>
      </c>
      <c r="L2624" s="27">
        <f t="shared" si="567"/>
        <v>365</v>
      </c>
      <c r="M2624" s="7">
        <f t="shared" si="575"/>
        <v>356698.5453114094</v>
      </c>
      <c r="N2624" s="7">
        <f>IF(ISNA(VLOOKUP(B2624,'Distribution Data'!$G:$H,2,FALSE)),0,VLOOKUP(B2624,'Distribution Data'!$G:$H,2,FALSE))</f>
        <v>0</v>
      </c>
      <c r="O2624" s="16">
        <f>IF(ISNA(INDEX($C2623:$C$3618,MATCH(TRUE,INDEX($C2623:$C$3618&lt;&gt;$C2623,0),0))), O2623, INDEX($C2623:$C$3618,MATCH(TRUE,INDEX($C2623:$C$3618&lt;&gt;$C2623,0),0)))</f>
        <v>5895088496.4046955</v>
      </c>
      <c r="P2624" s="16">
        <f t="shared" si="579"/>
        <v>5795147068.2152042</v>
      </c>
      <c r="Q2624" s="27">
        <f t="shared" si="571"/>
        <v>365</v>
      </c>
      <c r="R2624" s="7">
        <f t="shared" si="576"/>
        <v>273812.1320260035</v>
      </c>
      <c r="S2624" s="7">
        <f t="shared" si="568"/>
        <v>-309823.88166687591</v>
      </c>
      <c r="T2624" s="5">
        <f>VLOOKUP($B2624,'Benchmark Data'!$A:$B,2,FALSE)</f>
        <v>16.420000000000002</v>
      </c>
      <c r="U2624" s="12">
        <f t="shared" si="577"/>
        <v>2.4390255993590104E-3</v>
      </c>
      <c r="V2624" s="7">
        <f t="shared" si="578"/>
        <v>5216688237.8235035</v>
      </c>
    </row>
    <row r="2625" spans="1:22" x14ac:dyDescent="0.25">
      <c r="A2625" s="5">
        <f t="shared" si="569"/>
        <v>2011</v>
      </c>
      <c r="B2625" s="6">
        <f t="shared" si="572"/>
        <v>40565</v>
      </c>
      <c r="C2625" s="7">
        <f>MAX(SUMIFS('Filing Data'!$V:$V,'Filing Data'!$D:$D,'Benchmark Value'!$B2625),C2624)</f>
        <v>5795147068.2152042</v>
      </c>
      <c r="D2625" s="7">
        <f>SUMIFS('Filing Data'!$Z:$Z,'Filing Data'!$D:$D,'Benchmark Value'!$B2625)</f>
        <v>0</v>
      </c>
      <c r="E2625" s="16">
        <f t="shared" si="573"/>
        <v>-82832175.959236547</v>
      </c>
      <c r="F2625" s="10">
        <f>SUM(D$11:D2624)</f>
        <v>-378094797.07849002</v>
      </c>
      <c r="G2625" s="10">
        <f t="shared" si="566"/>
        <v>365</v>
      </c>
      <c r="H2625" s="7">
        <f t="shared" si="574"/>
        <v>-226937.46838146998</v>
      </c>
      <c r="I2625" s="16">
        <f>SUMIFS('Filing Data'!$X:$X,'Filing Data'!$D:$D,'Benchmark Value'!$B2625)</f>
        <v>0</v>
      </c>
      <c r="J2625" s="16">
        <f t="shared" si="570"/>
        <v>130194969.03866443</v>
      </c>
      <c r="K2625" s="10">
        <f>SUM(I$11:I2624)</f>
        <v>659473665.18040454</v>
      </c>
      <c r="L2625" s="27">
        <f t="shared" si="567"/>
        <v>365</v>
      </c>
      <c r="M2625" s="7">
        <f t="shared" si="575"/>
        <v>356698.5453114094</v>
      </c>
      <c r="N2625" s="7">
        <f>IF(ISNA(VLOOKUP(B2625,'Distribution Data'!$G:$H,2,FALSE)),0,VLOOKUP(B2625,'Distribution Data'!$G:$H,2,FALSE))</f>
        <v>0</v>
      </c>
      <c r="O2625" s="16">
        <f>IF(ISNA(INDEX($C2624:$C$3618,MATCH(TRUE,INDEX($C2624:$C$3618&lt;&gt;$C2624,0),0))), O2624, INDEX($C2624:$C$3618,MATCH(TRUE,INDEX($C2624:$C$3618&lt;&gt;$C2624,0),0)))</f>
        <v>5895088496.4046955</v>
      </c>
      <c r="P2625" s="16">
        <f t="shared" si="579"/>
        <v>5795147068.2152042</v>
      </c>
      <c r="Q2625" s="27">
        <f t="shared" si="571"/>
        <v>365</v>
      </c>
      <c r="R2625" s="7">
        <f t="shared" si="576"/>
        <v>273812.1320260035</v>
      </c>
      <c r="S2625" s="7">
        <f t="shared" si="568"/>
        <v>-309823.88166687591</v>
      </c>
      <c r="T2625" s="5">
        <f>VLOOKUP($B2625,'Benchmark Data'!$A:$B,2,FALSE)</f>
        <v>16.420000000000002</v>
      </c>
      <c r="U2625" s="12">
        <f t="shared" si="577"/>
        <v>0</v>
      </c>
      <c r="V2625" s="7">
        <f t="shared" si="578"/>
        <v>5216378413.9418364</v>
      </c>
    </row>
    <row r="2626" spans="1:22" x14ac:dyDescent="0.25">
      <c r="A2626" s="5">
        <f t="shared" si="569"/>
        <v>2011</v>
      </c>
      <c r="B2626" s="6">
        <f t="shared" si="572"/>
        <v>40566</v>
      </c>
      <c r="C2626" s="7">
        <f>MAX(SUMIFS('Filing Data'!$V:$V,'Filing Data'!$D:$D,'Benchmark Value'!$B2626),C2625)</f>
        <v>5795147068.2152042</v>
      </c>
      <c r="D2626" s="7">
        <f>SUMIFS('Filing Data'!$Z:$Z,'Filing Data'!$D:$D,'Benchmark Value'!$B2626)</f>
        <v>0</v>
      </c>
      <c r="E2626" s="16">
        <f t="shared" si="573"/>
        <v>-82832175.959236547</v>
      </c>
      <c r="F2626" s="10">
        <f>SUM(D$11:D2625)</f>
        <v>-378094797.07849002</v>
      </c>
      <c r="G2626" s="10">
        <f t="shared" si="566"/>
        <v>365</v>
      </c>
      <c r="H2626" s="7">
        <f t="shared" si="574"/>
        <v>-226937.46838146998</v>
      </c>
      <c r="I2626" s="16">
        <f>SUMIFS('Filing Data'!$X:$X,'Filing Data'!$D:$D,'Benchmark Value'!$B2626)</f>
        <v>0</v>
      </c>
      <c r="J2626" s="16">
        <f t="shared" si="570"/>
        <v>130194969.03866443</v>
      </c>
      <c r="K2626" s="10">
        <f>SUM(I$11:I2625)</f>
        <v>659473665.18040454</v>
      </c>
      <c r="L2626" s="27">
        <f t="shared" si="567"/>
        <v>365</v>
      </c>
      <c r="M2626" s="7">
        <f t="shared" si="575"/>
        <v>356698.5453114094</v>
      </c>
      <c r="N2626" s="7">
        <f>IF(ISNA(VLOOKUP(B2626,'Distribution Data'!$G:$H,2,FALSE)),0,VLOOKUP(B2626,'Distribution Data'!$G:$H,2,FALSE))</f>
        <v>0</v>
      </c>
      <c r="O2626" s="16">
        <f>IF(ISNA(INDEX($C2625:$C$3618,MATCH(TRUE,INDEX($C2625:$C$3618&lt;&gt;$C2625,0),0))), O2625, INDEX($C2625:$C$3618,MATCH(TRUE,INDEX($C2625:$C$3618&lt;&gt;$C2625,0),0)))</f>
        <v>5895088496.4046955</v>
      </c>
      <c r="P2626" s="16">
        <f t="shared" si="579"/>
        <v>5795147068.2152042</v>
      </c>
      <c r="Q2626" s="27">
        <f t="shared" si="571"/>
        <v>365</v>
      </c>
      <c r="R2626" s="7">
        <f t="shared" si="576"/>
        <v>273812.1320260035</v>
      </c>
      <c r="S2626" s="7">
        <f t="shared" si="568"/>
        <v>-309823.88166687591</v>
      </c>
      <c r="T2626" s="5">
        <f>VLOOKUP($B2626,'Benchmark Data'!$A:$B,2,FALSE)</f>
        <v>16.420000000000002</v>
      </c>
      <c r="U2626" s="12">
        <f t="shared" si="577"/>
        <v>0</v>
      </c>
      <c r="V2626" s="7">
        <f t="shared" si="578"/>
        <v>5216068590.0601692</v>
      </c>
    </row>
    <row r="2627" spans="1:22" x14ac:dyDescent="0.25">
      <c r="A2627" s="5">
        <f t="shared" si="569"/>
        <v>2011</v>
      </c>
      <c r="B2627" s="6">
        <f t="shared" si="572"/>
        <v>40567</v>
      </c>
      <c r="C2627" s="7">
        <f>MAX(SUMIFS('Filing Data'!$V:$V,'Filing Data'!$D:$D,'Benchmark Value'!$B2627),C2626)</f>
        <v>5795147068.2152042</v>
      </c>
      <c r="D2627" s="7">
        <f>SUMIFS('Filing Data'!$Z:$Z,'Filing Data'!$D:$D,'Benchmark Value'!$B2627)</f>
        <v>0</v>
      </c>
      <c r="E2627" s="16">
        <f t="shared" si="573"/>
        <v>-82832175.959236547</v>
      </c>
      <c r="F2627" s="10">
        <f>SUM(D$11:D2626)</f>
        <v>-378094797.07849002</v>
      </c>
      <c r="G2627" s="10">
        <f t="shared" si="566"/>
        <v>365</v>
      </c>
      <c r="H2627" s="7">
        <f t="shared" si="574"/>
        <v>-226937.46838146998</v>
      </c>
      <c r="I2627" s="16">
        <f>SUMIFS('Filing Data'!$X:$X,'Filing Data'!$D:$D,'Benchmark Value'!$B2627)</f>
        <v>0</v>
      </c>
      <c r="J2627" s="16">
        <f t="shared" si="570"/>
        <v>130194969.03866443</v>
      </c>
      <c r="K2627" s="10">
        <f>SUM(I$11:I2626)</f>
        <v>659473665.18040454</v>
      </c>
      <c r="L2627" s="27">
        <f t="shared" si="567"/>
        <v>365</v>
      </c>
      <c r="M2627" s="7">
        <f t="shared" si="575"/>
        <v>356698.5453114094</v>
      </c>
      <c r="N2627" s="7">
        <f>IF(ISNA(VLOOKUP(B2627,'Distribution Data'!$G:$H,2,FALSE)),0,VLOOKUP(B2627,'Distribution Data'!$G:$H,2,FALSE))</f>
        <v>0</v>
      </c>
      <c r="O2627" s="16">
        <f>IF(ISNA(INDEX($C2626:$C$3618,MATCH(TRUE,INDEX($C2626:$C$3618&lt;&gt;$C2626,0),0))), O2626, INDEX($C2626:$C$3618,MATCH(TRUE,INDEX($C2626:$C$3618&lt;&gt;$C2626,0),0)))</f>
        <v>5895088496.4046955</v>
      </c>
      <c r="P2627" s="16">
        <f t="shared" si="579"/>
        <v>5795147068.2152042</v>
      </c>
      <c r="Q2627" s="27">
        <f t="shared" si="571"/>
        <v>365</v>
      </c>
      <c r="R2627" s="7">
        <f t="shared" si="576"/>
        <v>273812.1320260035</v>
      </c>
      <c r="S2627" s="7">
        <f t="shared" si="568"/>
        <v>-309823.88166687591</v>
      </c>
      <c r="T2627" s="5">
        <f>VLOOKUP($B2627,'Benchmark Data'!$A:$B,2,FALSE)</f>
        <v>16.5</v>
      </c>
      <c r="U2627" s="12">
        <f t="shared" si="577"/>
        <v>4.8602768822526626E-3</v>
      </c>
      <c r="V2627" s="7">
        <f t="shared" si="578"/>
        <v>5241172011.44067</v>
      </c>
    </row>
    <row r="2628" spans="1:22" x14ac:dyDescent="0.25">
      <c r="A2628" s="5">
        <f t="shared" si="569"/>
        <v>2011</v>
      </c>
      <c r="B2628" s="6">
        <f t="shared" si="572"/>
        <v>40568</v>
      </c>
      <c r="C2628" s="7">
        <f>MAX(SUMIFS('Filing Data'!$V:$V,'Filing Data'!$D:$D,'Benchmark Value'!$B2628),C2627)</f>
        <v>5795147068.2152042</v>
      </c>
      <c r="D2628" s="7">
        <f>SUMIFS('Filing Data'!$Z:$Z,'Filing Data'!$D:$D,'Benchmark Value'!$B2628)</f>
        <v>0</v>
      </c>
      <c r="E2628" s="16">
        <f t="shared" si="573"/>
        <v>-82832175.959236547</v>
      </c>
      <c r="F2628" s="10">
        <f>SUM(D$11:D2627)</f>
        <v>-378094797.07849002</v>
      </c>
      <c r="G2628" s="10">
        <f t="shared" si="566"/>
        <v>365</v>
      </c>
      <c r="H2628" s="7">
        <f t="shared" si="574"/>
        <v>-226937.46838146998</v>
      </c>
      <c r="I2628" s="16">
        <f>SUMIFS('Filing Data'!$X:$X,'Filing Data'!$D:$D,'Benchmark Value'!$B2628)</f>
        <v>0</v>
      </c>
      <c r="J2628" s="16">
        <f t="shared" si="570"/>
        <v>130194969.03866443</v>
      </c>
      <c r="K2628" s="10">
        <f>SUM(I$11:I2627)</f>
        <v>659473665.18040454</v>
      </c>
      <c r="L2628" s="27">
        <f t="shared" si="567"/>
        <v>365</v>
      </c>
      <c r="M2628" s="7">
        <f t="shared" si="575"/>
        <v>356698.5453114094</v>
      </c>
      <c r="N2628" s="7">
        <f>IF(ISNA(VLOOKUP(B2628,'Distribution Data'!$G:$H,2,FALSE)),0,VLOOKUP(B2628,'Distribution Data'!$G:$H,2,FALSE))</f>
        <v>0</v>
      </c>
      <c r="O2628" s="16">
        <f>IF(ISNA(INDEX($C2627:$C$3618,MATCH(TRUE,INDEX($C2627:$C$3618&lt;&gt;$C2627,0),0))), O2627, INDEX($C2627:$C$3618,MATCH(TRUE,INDEX($C2627:$C$3618&lt;&gt;$C2627,0),0)))</f>
        <v>5895088496.4046955</v>
      </c>
      <c r="P2628" s="16">
        <f t="shared" si="579"/>
        <v>5795147068.2152042</v>
      </c>
      <c r="Q2628" s="27">
        <f t="shared" si="571"/>
        <v>365</v>
      </c>
      <c r="R2628" s="7">
        <f t="shared" si="576"/>
        <v>273812.1320260035</v>
      </c>
      <c r="S2628" s="7">
        <f t="shared" si="568"/>
        <v>-309823.88166687591</v>
      </c>
      <c r="T2628" s="5">
        <f>VLOOKUP($B2628,'Benchmark Data'!$A:$B,2,FALSE)</f>
        <v>16.690000000000001</v>
      </c>
      <c r="U2628" s="12">
        <f t="shared" si="577"/>
        <v>1.1449356767208966E-2</v>
      </c>
      <c r="V2628" s="7">
        <f t="shared" si="578"/>
        <v>5301215077.3877144</v>
      </c>
    </row>
    <row r="2629" spans="1:22" x14ac:dyDescent="0.25">
      <c r="A2629" s="5">
        <f t="shared" si="569"/>
        <v>2011</v>
      </c>
      <c r="B2629" s="6">
        <f t="shared" si="572"/>
        <v>40569</v>
      </c>
      <c r="C2629" s="7">
        <f>MAX(SUMIFS('Filing Data'!$V:$V,'Filing Data'!$D:$D,'Benchmark Value'!$B2629),C2628)</f>
        <v>5795147068.2152042</v>
      </c>
      <c r="D2629" s="7">
        <f>SUMIFS('Filing Data'!$Z:$Z,'Filing Data'!$D:$D,'Benchmark Value'!$B2629)</f>
        <v>0</v>
      </c>
      <c r="E2629" s="16">
        <f t="shared" si="573"/>
        <v>-82832175.959236547</v>
      </c>
      <c r="F2629" s="10">
        <f>SUM(D$11:D2628)</f>
        <v>-378094797.07849002</v>
      </c>
      <c r="G2629" s="10">
        <f t="shared" si="566"/>
        <v>365</v>
      </c>
      <c r="H2629" s="7">
        <f t="shared" si="574"/>
        <v>-226937.46838146998</v>
      </c>
      <c r="I2629" s="16">
        <f>SUMIFS('Filing Data'!$X:$X,'Filing Data'!$D:$D,'Benchmark Value'!$B2629)</f>
        <v>0</v>
      </c>
      <c r="J2629" s="16">
        <f t="shared" si="570"/>
        <v>130194969.03866443</v>
      </c>
      <c r="K2629" s="10">
        <f>SUM(I$11:I2628)</f>
        <v>659473665.18040454</v>
      </c>
      <c r="L2629" s="27">
        <f t="shared" si="567"/>
        <v>365</v>
      </c>
      <c r="M2629" s="7">
        <f t="shared" si="575"/>
        <v>356698.5453114094</v>
      </c>
      <c r="N2629" s="7">
        <f>IF(ISNA(VLOOKUP(B2629,'Distribution Data'!$G:$H,2,FALSE)),0,VLOOKUP(B2629,'Distribution Data'!$G:$H,2,FALSE))</f>
        <v>0</v>
      </c>
      <c r="O2629" s="16">
        <f>IF(ISNA(INDEX($C2628:$C$3618,MATCH(TRUE,INDEX($C2628:$C$3618&lt;&gt;$C2628,0),0))), O2628, INDEX($C2628:$C$3618,MATCH(TRUE,INDEX($C2628:$C$3618&lt;&gt;$C2628,0),0)))</f>
        <v>5895088496.4046955</v>
      </c>
      <c r="P2629" s="16">
        <f t="shared" si="579"/>
        <v>5795147068.2152042</v>
      </c>
      <c r="Q2629" s="27">
        <f t="shared" si="571"/>
        <v>365</v>
      </c>
      <c r="R2629" s="7">
        <f t="shared" si="576"/>
        <v>273812.1320260035</v>
      </c>
      <c r="S2629" s="7">
        <f t="shared" si="568"/>
        <v>-309823.88166687591</v>
      </c>
      <c r="T2629" s="5">
        <f>VLOOKUP($B2629,'Benchmark Data'!$A:$B,2,FALSE)</f>
        <v>16.73</v>
      </c>
      <c r="U2629" s="12">
        <f t="shared" si="577"/>
        <v>2.3937773249888003E-3</v>
      </c>
      <c r="V2629" s="7">
        <f t="shared" si="578"/>
        <v>5313610382.5111704</v>
      </c>
    </row>
    <row r="2630" spans="1:22" x14ac:dyDescent="0.25">
      <c r="A2630" s="5">
        <f t="shared" si="569"/>
        <v>2011</v>
      </c>
      <c r="B2630" s="6">
        <f t="shared" si="572"/>
        <v>40570</v>
      </c>
      <c r="C2630" s="7">
        <f>MAX(SUMIFS('Filing Data'!$V:$V,'Filing Data'!$D:$D,'Benchmark Value'!$B2630),C2629)</f>
        <v>5795147068.2152042</v>
      </c>
      <c r="D2630" s="7">
        <f>SUMIFS('Filing Data'!$Z:$Z,'Filing Data'!$D:$D,'Benchmark Value'!$B2630)</f>
        <v>0</v>
      </c>
      <c r="E2630" s="16">
        <f t="shared" si="573"/>
        <v>-82832175.959236547</v>
      </c>
      <c r="F2630" s="10">
        <f>SUM(D$11:D2629)</f>
        <v>-378094797.07849002</v>
      </c>
      <c r="G2630" s="10">
        <f t="shared" si="566"/>
        <v>365</v>
      </c>
      <c r="H2630" s="7">
        <f t="shared" si="574"/>
        <v>-226937.46838146998</v>
      </c>
      <c r="I2630" s="16">
        <f>SUMIFS('Filing Data'!$X:$X,'Filing Data'!$D:$D,'Benchmark Value'!$B2630)</f>
        <v>0</v>
      </c>
      <c r="J2630" s="16">
        <f t="shared" si="570"/>
        <v>130194969.03866443</v>
      </c>
      <c r="K2630" s="10">
        <f>SUM(I$11:I2629)</f>
        <v>659473665.18040454</v>
      </c>
      <c r="L2630" s="27">
        <f t="shared" si="567"/>
        <v>365</v>
      </c>
      <c r="M2630" s="7">
        <f t="shared" si="575"/>
        <v>356698.5453114094</v>
      </c>
      <c r="N2630" s="7">
        <f>IF(ISNA(VLOOKUP(B2630,'Distribution Data'!$G:$H,2,FALSE)),0,VLOOKUP(B2630,'Distribution Data'!$G:$H,2,FALSE))</f>
        <v>0</v>
      </c>
      <c r="O2630" s="16">
        <f>IF(ISNA(INDEX($C2629:$C$3618,MATCH(TRUE,INDEX($C2629:$C$3618&lt;&gt;$C2629,0),0))), O2629, INDEX($C2629:$C$3618,MATCH(TRUE,INDEX($C2629:$C$3618&lt;&gt;$C2629,0),0)))</f>
        <v>5895088496.4046955</v>
      </c>
      <c r="P2630" s="16">
        <f t="shared" si="579"/>
        <v>5795147068.2152042</v>
      </c>
      <c r="Q2630" s="27">
        <f t="shared" si="571"/>
        <v>365</v>
      </c>
      <c r="R2630" s="7">
        <f t="shared" si="576"/>
        <v>273812.1320260035</v>
      </c>
      <c r="S2630" s="7">
        <f t="shared" si="568"/>
        <v>-309823.88166687591</v>
      </c>
      <c r="T2630" s="5">
        <f>VLOOKUP($B2630,'Benchmark Data'!$A:$B,2,FALSE)</f>
        <v>16.98</v>
      </c>
      <c r="U2630" s="12">
        <f t="shared" si="577"/>
        <v>1.4832665884468559E-2</v>
      </c>
      <c r="V2630" s="7">
        <f t="shared" si="578"/>
        <v>5392702985.1464062</v>
      </c>
    </row>
    <row r="2631" spans="1:22" x14ac:dyDescent="0.25">
      <c r="A2631" s="5">
        <f t="shared" si="569"/>
        <v>2011</v>
      </c>
      <c r="B2631" s="6">
        <f t="shared" si="572"/>
        <v>40571</v>
      </c>
      <c r="C2631" s="7">
        <f>MAX(SUMIFS('Filing Data'!$V:$V,'Filing Data'!$D:$D,'Benchmark Value'!$B2631),C2630)</f>
        <v>5795147068.2152042</v>
      </c>
      <c r="D2631" s="7">
        <f>SUMIFS('Filing Data'!$Z:$Z,'Filing Data'!$D:$D,'Benchmark Value'!$B2631)</f>
        <v>0</v>
      </c>
      <c r="E2631" s="16">
        <f t="shared" si="573"/>
        <v>-82832175.959236547</v>
      </c>
      <c r="F2631" s="10">
        <f>SUM(D$11:D2630)</f>
        <v>-378094797.07849002</v>
      </c>
      <c r="G2631" s="10">
        <f t="shared" si="566"/>
        <v>365</v>
      </c>
      <c r="H2631" s="7">
        <f t="shared" si="574"/>
        <v>-226937.46838146998</v>
      </c>
      <c r="I2631" s="16">
        <f>SUMIFS('Filing Data'!$X:$X,'Filing Data'!$D:$D,'Benchmark Value'!$B2631)</f>
        <v>0</v>
      </c>
      <c r="J2631" s="16">
        <f t="shared" si="570"/>
        <v>130194969.03866443</v>
      </c>
      <c r="K2631" s="10">
        <f>SUM(I$11:I2630)</f>
        <v>659473665.18040454</v>
      </c>
      <c r="L2631" s="27">
        <f t="shared" si="567"/>
        <v>365</v>
      </c>
      <c r="M2631" s="7">
        <f t="shared" si="575"/>
        <v>356698.5453114094</v>
      </c>
      <c r="N2631" s="7">
        <f>IF(ISNA(VLOOKUP(B2631,'Distribution Data'!$G:$H,2,FALSE)),0,VLOOKUP(B2631,'Distribution Data'!$G:$H,2,FALSE))</f>
        <v>0</v>
      </c>
      <c r="O2631" s="16">
        <f>IF(ISNA(INDEX($C2630:$C$3618,MATCH(TRUE,INDEX($C2630:$C$3618&lt;&gt;$C2630,0),0))), O2630, INDEX($C2630:$C$3618,MATCH(TRUE,INDEX($C2630:$C$3618&lt;&gt;$C2630,0),0)))</f>
        <v>5895088496.4046955</v>
      </c>
      <c r="P2631" s="16">
        <f t="shared" si="579"/>
        <v>5795147068.2152042</v>
      </c>
      <c r="Q2631" s="27">
        <f t="shared" si="571"/>
        <v>365</v>
      </c>
      <c r="R2631" s="7">
        <f t="shared" si="576"/>
        <v>273812.1320260035</v>
      </c>
      <c r="S2631" s="7">
        <f t="shared" si="568"/>
        <v>-309823.88166687591</v>
      </c>
      <c r="T2631" s="5">
        <f>VLOOKUP($B2631,'Benchmark Data'!$A:$B,2,FALSE)</f>
        <v>16.66</v>
      </c>
      <c r="U2631" s="12">
        <f t="shared" si="577"/>
        <v>-1.902554414450465E-2</v>
      </c>
      <c r="V2631" s="7">
        <f t="shared" si="578"/>
        <v>5290763894.1712847</v>
      </c>
    </row>
    <row r="2632" spans="1:22" x14ac:dyDescent="0.25">
      <c r="A2632" s="5">
        <f t="shared" si="569"/>
        <v>2011</v>
      </c>
      <c r="B2632" s="6">
        <f t="shared" si="572"/>
        <v>40572</v>
      </c>
      <c r="C2632" s="7">
        <f>MAX(SUMIFS('Filing Data'!$V:$V,'Filing Data'!$D:$D,'Benchmark Value'!$B2632),C2631)</f>
        <v>5795147068.2152042</v>
      </c>
      <c r="D2632" s="7">
        <f>SUMIFS('Filing Data'!$Z:$Z,'Filing Data'!$D:$D,'Benchmark Value'!$B2632)</f>
        <v>0</v>
      </c>
      <c r="E2632" s="16">
        <f t="shared" si="573"/>
        <v>-82832175.959236547</v>
      </c>
      <c r="F2632" s="10">
        <f>SUM(D$11:D2631)</f>
        <v>-378094797.07849002</v>
      </c>
      <c r="G2632" s="10">
        <f t="shared" si="566"/>
        <v>365</v>
      </c>
      <c r="H2632" s="7">
        <f t="shared" si="574"/>
        <v>-226937.46838146998</v>
      </c>
      <c r="I2632" s="16">
        <f>SUMIFS('Filing Data'!$X:$X,'Filing Data'!$D:$D,'Benchmark Value'!$B2632)</f>
        <v>0</v>
      </c>
      <c r="J2632" s="16">
        <f t="shared" si="570"/>
        <v>130194969.03866443</v>
      </c>
      <c r="K2632" s="10">
        <f>SUM(I$11:I2631)</f>
        <v>659473665.18040454</v>
      </c>
      <c r="L2632" s="27">
        <f t="shared" si="567"/>
        <v>365</v>
      </c>
      <c r="M2632" s="7">
        <f t="shared" si="575"/>
        <v>356698.5453114094</v>
      </c>
      <c r="N2632" s="7">
        <f>IF(ISNA(VLOOKUP(B2632,'Distribution Data'!$G:$H,2,FALSE)),0,VLOOKUP(B2632,'Distribution Data'!$G:$H,2,FALSE))</f>
        <v>0</v>
      </c>
      <c r="O2632" s="16">
        <f>IF(ISNA(INDEX($C2631:$C$3618,MATCH(TRUE,INDEX($C2631:$C$3618&lt;&gt;$C2631,0),0))), O2631, INDEX($C2631:$C$3618,MATCH(TRUE,INDEX($C2631:$C$3618&lt;&gt;$C2631,0),0)))</f>
        <v>5895088496.4046955</v>
      </c>
      <c r="P2632" s="16">
        <f t="shared" si="579"/>
        <v>5795147068.2152042</v>
      </c>
      <c r="Q2632" s="27">
        <f t="shared" si="571"/>
        <v>365</v>
      </c>
      <c r="R2632" s="7">
        <f t="shared" si="576"/>
        <v>273812.1320260035</v>
      </c>
      <c r="S2632" s="7">
        <f t="shared" si="568"/>
        <v>-309823.88166687591</v>
      </c>
      <c r="T2632" s="5">
        <f>VLOOKUP($B2632,'Benchmark Data'!$A:$B,2,FALSE)</f>
        <v>16.66</v>
      </c>
      <c r="U2632" s="12">
        <f t="shared" si="577"/>
        <v>0</v>
      </c>
      <c r="V2632" s="7">
        <f t="shared" si="578"/>
        <v>5290454070.2896175</v>
      </c>
    </row>
    <row r="2633" spans="1:22" x14ac:dyDescent="0.25">
      <c r="A2633" s="5">
        <f t="shared" si="569"/>
        <v>2011</v>
      </c>
      <c r="B2633" s="6">
        <f t="shared" si="572"/>
        <v>40573</v>
      </c>
      <c r="C2633" s="7">
        <f>MAX(SUMIFS('Filing Data'!$V:$V,'Filing Data'!$D:$D,'Benchmark Value'!$B2633),C2632)</f>
        <v>5795147068.2152042</v>
      </c>
      <c r="D2633" s="7">
        <f>SUMIFS('Filing Data'!$Z:$Z,'Filing Data'!$D:$D,'Benchmark Value'!$B2633)</f>
        <v>0</v>
      </c>
      <c r="E2633" s="16">
        <f t="shared" si="573"/>
        <v>-82832175.959236547</v>
      </c>
      <c r="F2633" s="10">
        <f>SUM(D$11:D2632)</f>
        <v>-378094797.07849002</v>
      </c>
      <c r="G2633" s="10">
        <f t="shared" si="566"/>
        <v>365</v>
      </c>
      <c r="H2633" s="7">
        <f t="shared" si="574"/>
        <v>-226937.46838146998</v>
      </c>
      <c r="I2633" s="16">
        <f>SUMIFS('Filing Data'!$X:$X,'Filing Data'!$D:$D,'Benchmark Value'!$B2633)</f>
        <v>0</v>
      </c>
      <c r="J2633" s="16">
        <f t="shared" si="570"/>
        <v>130194969.03866443</v>
      </c>
      <c r="K2633" s="10">
        <f>SUM(I$11:I2632)</f>
        <v>659473665.18040454</v>
      </c>
      <c r="L2633" s="27">
        <f t="shared" si="567"/>
        <v>365</v>
      </c>
      <c r="M2633" s="7">
        <f t="shared" si="575"/>
        <v>356698.5453114094</v>
      </c>
      <c r="N2633" s="7">
        <f>IF(ISNA(VLOOKUP(B2633,'Distribution Data'!$G:$H,2,FALSE)),0,VLOOKUP(B2633,'Distribution Data'!$G:$H,2,FALSE))</f>
        <v>0</v>
      </c>
      <c r="O2633" s="16">
        <f>IF(ISNA(INDEX($C2632:$C$3618,MATCH(TRUE,INDEX($C2632:$C$3618&lt;&gt;$C2632,0),0))), O2632, INDEX($C2632:$C$3618,MATCH(TRUE,INDEX($C2632:$C$3618&lt;&gt;$C2632,0),0)))</f>
        <v>5895088496.4046955</v>
      </c>
      <c r="P2633" s="16">
        <f t="shared" si="579"/>
        <v>5795147068.2152042</v>
      </c>
      <c r="Q2633" s="27">
        <f t="shared" si="571"/>
        <v>365</v>
      </c>
      <c r="R2633" s="7">
        <f t="shared" si="576"/>
        <v>273812.1320260035</v>
      </c>
      <c r="S2633" s="7">
        <f t="shared" si="568"/>
        <v>-309823.88166687591</v>
      </c>
      <c r="T2633" s="5">
        <f>VLOOKUP($B2633,'Benchmark Data'!$A:$B,2,FALSE)</f>
        <v>16.66</v>
      </c>
      <c r="U2633" s="12">
        <f t="shared" si="577"/>
        <v>0</v>
      </c>
      <c r="V2633" s="7">
        <f t="shared" si="578"/>
        <v>5290144246.4079504</v>
      </c>
    </row>
    <row r="2634" spans="1:22" x14ac:dyDescent="0.25">
      <c r="A2634" s="5">
        <f t="shared" si="569"/>
        <v>2011</v>
      </c>
      <c r="B2634" s="6">
        <f t="shared" si="572"/>
        <v>40574</v>
      </c>
      <c r="C2634" s="7">
        <f>MAX(SUMIFS('Filing Data'!$V:$V,'Filing Data'!$D:$D,'Benchmark Value'!$B2634),C2633)</f>
        <v>5795147068.2152042</v>
      </c>
      <c r="D2634" s="7">
        <f>SUMIFS('Filing Data'!$Z:$Z,'Filing Data'!$D:$D,'Benchmark Value'!$B2634)</f>
        <v>0</v>
      </c>
      <c r="E2634" s="16">
        <f t="shared" si="573"/>
        <v>-82832175.959236547</v>
      </c>
      <c r="F2634" s="10">
        <f>SUM(D$11:D2633)</f>
        <v>-378094797.07849002</v>
      </c>
      <c r="G2634" s="10">
        <f t="shared" si="566"/>
        <v>365</v>
      </c>
      <c r="H2634" s="7">
        <f t="shared" si="574"/>
        <v>-226937.46838146998</v>
      </c>
      <c r="I2634" s="16">
        <f>SUMIFS('Filing Data'!$X:$X,'Filing Data'!$D:$D,'Benchmark Value'!$B2634)</f>
        <v>0</v>
      </c>
      <c r="J2634" s="16">
        <f t="shared" si="570"/>
        <v>130194969.03866443</v>
      </c>
      <c r="K2634" s="10">
        <f>SUM(I$11:I2633)</f>
        <v>659473665.18040454</v>
      </c>
      <c r="L2634" s="27">
        <f t="shared" si="567"/>
        <v>365</v>
      </c>
      <c r="M2634" s="7">
        <f t="shared" si="575"/>
        <v>356698.5453114094</v>
      </c>
      <c r="N2634" s="7">
        <f>IF(ISNA(VLOOKUP(B2634,'Distribution Data'!$G:$H,2,FALSE)),0,VLOOKUP(B2634,'Distribution Data'!$G:$H,2,FALSE))</f>
        <v>0</v>
      </c>
      <c r="O2634" s="16">
        <f>IF(ISNA(INDEX($C2633:$C$3618,MATCH(TRUE,INDEX($C2633:$C$3618&lt;&gt;$C2633,0),0))), O2633, INDEX($C2633:$C$3618,MATCH(TRUE,INDEX($C2633:$C$3618&lt;&gt;$C2633,0),0)))</f>
        <v>5895088496.4046955</v>
      </c>
      <c r="P2634" s="16">
        <f t="shared" si="579"/>
        <v>5795147068.2152042</v>
      </c>
      <c r="Q2634" s="27">
        <f t="shared" si="571"/>
        <v>365</v>
      </c>
      <c r="R2634" s="7">
        <f t="shared" si="576"/>
        <v>273812.1320260035</v>
      </c>
      <c r="S2634" s="7">
        <f t="shared" si="568"/>
        <v>-309823.88166687591</v>
      </c>
      <c r="T2634" s="5">
        <f>VLOOKUP($B2634,'Benchmark Data'!$A:$B,2,FALSE)</f>
        <v>16.91</v>
      </c>
      <c r="U2634" s="12">
        <f t="shared" si="577"/>
        <v>1.4894526171792308E-2</v>
      </c>
      <c r="V2634" s="7">
        <f t="shared" si="578"/>
        <v>5369218339.7893076</v>
      </c>
    </row>
    <row r="2635" spans="1:22" x14ac:dyDescent="0.25">
      <c r="A2635" s="5">
        <f t="shared" si="569"/>
        <v>2011</v>
      </c>
      <c r="B2635" s="6">
        <f t="shared" si="572"/>
        <v>40575</v>
      </c>
      <c r="C2635" s="7">
        <f>MAX(SUMIFS('Filing Data'!$V:$V,'Filing Data'!$D:$D,'Benchmark Value'!$B2635),C2634)</f>
        <v>5795147068.2152042</v>
      </c>
      <c r="D2635" s="7">
        <f>SUMIFS('Filing Data'!$Z:$Z,'Filing Data'!$D:$D,'Benchmark Value'!$B2635)</f>
        <v>0</v>
      </c>
      <c r="E2635" s="16">
        <f t="shared" si="573"/>
        <v>-82832175.959236547</v>
      </c>
      <c r="F2635" s="10">
        <f>SUM(D$11:D2634)</f>
        <v>-378094797.07849002</v>
      </c>
      <c r="G2635" s="10">
        <f t="shared" ref="G2635:G2698" si="580">COUNTIFS(F$11:F$3618,F2635,A$11:A$3618,YEAR(B2635))</f>
        <v>365</v>
      </c>
      <c r="H2635" s="7">
        <f t="shared" si="574"/>
        <v>-226937.46838146998</v>
      </c>
      <c r="I2635" s="16">
        <f>SUMIFS('Filing Data'!$X:$X,'Filing Data'!$D:$D,'Benchmark Value'!$B2635)</f>
        <v>0</v>
      </c>
      <c r="J2635" s="16">
        <f t="shared" si="570"/>
        <v>130194969.03866443</v>
      </c>
      <c r="K2635" s="10">
        <f>SUM(I$11:I2634)</f>
        <v>659473665.18040454</v>
      </c>
      <c r="L2635" s="27">
        <f t="shared" ref="L2635:L2698" si="581">COUNTIFS(K$11:K$3618,K2635,A$11:A$3618,YEAR(B2635))</f>
        <v>365</v>
      </c>
      <c r="M2635" s="7">
        <f t="shared" si="575"/>
        <v>356698.5453114094</v>
      </c>
      <c r="N2635" s="7">
        <f>IF(ISNA(VLOOKUP(B2635,'Distribution Data'!$G:$H,2,FALSE)),0,VLOOKUP(B2635,'Distribution Data'!$G:$H,2,FALSE))</f>
        <v>0</v>
      </c>
      <c r="O2635" s="16">
        <f>IF(ISNA(INDEX($C2634:$C$3618,MATCH(TRUE,INDEX($C2634:$C$3618&lt;&gt;$C2634,0),0))), O2634, INDEX($C2634:$C$3618,MATCH(TRUE,INDEX($C2634:$C$3618&lt;&gt;$C2634,0),0)))</f>
        <v>5895088496.4046955</v>
      </c>
      <c r="P2635" s="16">
        <f t="shared" si="579"/>
        <v>5795147068.2152042</v>
      </c>
      <c r="Q2635" s="27">
        <f t="shared" si="571"/>
        <v>365</v>
      </c>
      <c r="R2635" s="7">
        <f t="shared" si="576"/>
        <v>273812.1320260035</v>
      </c>
      <c r="S2635" s="7">
        <f t="shared" ref="S2635:S2698" si="582">IF(AND($E$3&lt;&gt;"Y",$E$4&lt;&gt;"Y"),R2635-N2635+H2635, IF(AND($E$3="Y",$E$4="Y"), R2635-N2635-M2635, IF($E$4="Y", R2635-N2635-M2635+H2635, IF($E$3="Y", R2635-N2635, R2635-N2635))))</f>
        <v>-309823.88166687591</v>
      </c>
      <c r="T2635" s="5">
        <f>VLOOKUP($B2635,'Benchmark Data'!$A:$B,2,FALSE)</f>
        <v>16.98</v>
      </c>
      <c r="U2635" s="12">
        <f t="shared" si="577"/>
        <v>4.131017972712407E-3</v>
      </c>
      <c r="V2635" s="7">
        <f t="shared" si="578"/>
        <v>5391134730.2060003</v>
      </c>
    </row>
    <row r="2636" spans="1:22" x14ac:dyDescent="0.25">
      <c r="A2636" s="5">
        <f t="shared" ref="A2636:A2699" si="583">YEAR(B2636)</f>
        <v>2011</v>
      </c>
      <c r="B2636" s="6">
        <f t="shared" si="572"/>
        <v>40576</v>
      </c>
      <c r="C2636" s="7">
        <f>MAX(SUMIFS('Filing Data'!$V:$V,'Filing Data'!$D:$D,'Benchmark Value'!$B2636),C2635)</f>
        <v>5795147068.2152042</v>
      </c>
      <c r="D2636" s="7">
        <f>SUMIFS('Filing Data'!$Z:$Z,'Filing Data'!$D:$D,'Benchmark Value'!$B2636)</f>
        <v>0</v>
      </c>
      <c r="E2636" s="16">
        <f t="shared" si="573"/>
        <v>-82832175.959236547</v>
      </c>
      <c r="F2636" s="10">
        <f>SUM(D$11:D2635)</f>
        <v>-378094797.07849002</v>
      </c>
      <c r="G2636" s="10">
        <f t="shared" si="580"/>
        <v>365</v>
      </c>
      <c r="H2636" s="7">
        <f t="shared" si="574"/>
        <v>-226937.46838146998</v>
      </c>
      <c r="I2636" s="16">
        <f>SUMIFS('Filing Data'!$X:$X,'Filing Data'!$D:$D,'Benchmark Value'!$B2636)</f>
        <v>0</v>
      </c>
      <c r="J2636" s="16">
        <f t="shared" ref="J2636:J2699" si="584">IF(I2636&lt;&gt;0,J2635,IF(ISNA(INDEX($I2636:$I3000,MATCH(TRUE,INDEX($I2636:$I3000&lt;&gt;$I2636,0),0))),0,INDEX($I2636:$I3000,MATCH(TRUE,INDEX($I2636:$I3000&lt;&gt;$I2636,0),0))))</f>
        <v>130194969.03866443</v>
      </c>
      <c r="K2636" s="10">
        <f>SUM(I$11:I2635)</f>
        <v>659473665.18040454</v>
      </c>
      <c r="L2636" s="27">
        <f t="shared" si="581"/>
        <v>365</v>
      </c>
      <c r="M2636" s="7">
        <f t="shared" si="575"/>
        <v>356698.5453114094</v>
      </c>
      <c r="N2636" s="7">
        <f>IF(ISNA(VLOOKUP(B2636,'Distribution Data'!$G:$H,2,FALSE)),0,VLOOKUP(B2636,'Distribution Data'!$G:$H,2,FALSE))</f>
        <v>0</v>
      </c>
      <c r="O2636" s="16">
        <f>IF(ISNA(INDEX($C2635:$C$3618,MATCH(TRUE,INDEX($C2635:$C$3618&lt;&gt;$C2635,0),0))), O2635, INDEX($C2635:$C$3618,MATCH(TRUE,INDEX($C2635:$C$3618&lt;&gt;$C2635,0),0)))</f>
        <v>5895088496.4046955</v>
      </c>
      <c r="P2636" s="16">
        <f t="shared" si="579"/>
        <v>5795147068.2152042</v>
      </c>
      <c r="Q2636" s="27">
        <f t="shared" ref="Q2636:Q2699" si="585">MATCH($O2636,$C$11:$C$3618,0)-MATCH($C2635,$C$11:$C$3618,0)</f>
        <v>365</v>
      </c>
      <c r="R2636" s="7">
        <f t="shared" si="576"/>
        <v>273812.1320260035</v>
      </c>
      <c r="S2636" s="7">
        <f t="shared" si="582"/>
        <v>-309823.88166687591</v>
      </c>
      <c r="T2636" s="5">
        <f>VLOOKUP($B2636,'Benchmark Data'!$A:$B,2,FALSE)</f>
        <v>16.95</v>
      </c>
      <c r="U2636" s="12">
        <f t="shared" si="577"/>
        <v>-1.7683470567420034E-3</v>
      </c>
      <c r="V2636" s="7">
        <f t="shared" si="578"/>
        <v>5381299933.3027678</v>
      </c>
    </row>
    <row r="2637" spans="1:22" x14ac:dyDescent="0.25">
      <c r="A2637" s="5">
        <f t="shared" si="583"/>
        <v>2011</v>
      </c>
      <c r="B2637" s="6">
        <f t="shared" ref="B2637:B2700" si="586">B2636+1</f>
        <v>40577</v>
      </c>
      <c r="C2637" s="7">
        <f>MAX(SUMIFS('Filing Data'!$V:$V,'Filing Data'!$D:$D,'Benchmark Value'!$B2637),C2636)</f>
        <v>5795147068.2152042</v>
      </c>
      <c r="D2637" s="7">
        <f>SUMIFS('Filing Data'!$Z:$Z,'Filing Data'!$D:$D,'Benchmark Value'!$B2637)</f>
        <v>0</v>
      </c>
      <c r="E2637" s="16">
        <f t="shared" ref="E2637:E2700" si="587">IF(D2637&lt;&gt;0,E2636,IF(ISNA(INDEX($D2637:$D3001,MATCH(TRUE,INDEX($D2637:$D3001&lt;&gt;$D2637,0),0))),0,INDEX($D2637:$D3001,MATCH(TRUE,INDEX($D2637:$D3001&lt;&gt;$D2637,0),0))))</f>
        <v>-82832175.959236547</v>
      </c>
      <c r="F2637" s="10">
        <f>SUM(D$11:D2636)</f>
        <v>-378094797.07849002</v>
      </c>
      <c r="G2637" s="10">
        <f t="shared" si="580"/>
        <v>365</v>
      </c>
      <c r="H2637" s="7">
        <f t="shared" ref="H2637:H2700" si="588">E2637/G2637</f>
        <v>-226937.46838146998</v>
      </c>
      <c r="I2637" s="16">
        <f>SUMIFS('Filing Data'!$X:$X,'Filing Data'!$D:$D,'Benchmark Value'!$B2637)</f>
        <v>0</v>
      </c>
      <c r="J2637" s="16">
        <f t="shared" si="584"/>
        <v>130194969.03866443</v>
      </c>
      <c r="K2637" s="10">
        <f>SUM(I$11:I2636)</f>
        <v>659473665.18040454</v>
      </c>
      <c r="L2637" s="27">
        <f t="shared" si="581"/>
        <v>365</v>
      </c>
      <c r="M2637" s="7">
        <f t="shared" ref="M2637:M2700" si="589">J2637/L2637</f>
        <v>356698.5453114094</v>
      </c>
      <c r="N2637" s="7">
        <f>IF(ISNA(VLOOKUP(B2637,'Distribution Data'!$G:$H,2,FALSE)),0,VLOOKUP(B2637,'Distribution Data'!$G:$H,2,FALSE))</f>
        <v>0</v>
      </c>
      <c r="O2637" s="16">
        <f>IF(ISNA(INDEX($C2636:$C$3618,MATCH(TRUE,INDEX($C2636:$C$3618&lt;&gt;$C2636,0),0))), O2636, INDEX($C2636:$C$3618,MATCH(TRUE,INDEX($C2636:$C$3618&lt;&gt;$C2636,0),0)))</f>
        <v>5895088496.4046955</v>
      </c>
      <c r="P2637" s="16">
        <f t="shared" si="579"/>
        <v>5795147068.2152042</v>
      </c>
      <c r="Q2637" s="27">
        <f t="shared" si="585"/>
        <v>365</v>
      </c>
      <c r="R2637" s="7">
        <f t="shared" ref="R2637:R2700" si="590">IF(Q2637=0, 0, (O2637-P2637)/Q2637)</f>
        <v>273812.1320260035</v>
      </c>
      <c r="S2637" s="7">
        <f t="shared" si="582"/>
        <v>-309823.88166687591</v>
      </c>
      <c r="T2637" s="5">
        <f>VLOOKUP($B2637,'Benchmark Data'!$A:$B,2,FALSE)</f>
        <v>17.02</v>
      </c>
      <c r="U2637" s="12">
        <f t="shared" ref="U2637:U2700" si="591">LN(T2637/T2636)</f>
        <v>4.1212893187689342E-3</v>
      </c>
      <c r="V2637" s="7">
        <f t="shared" ref="V2637:V2700" si="592">V2636*EXP($U2637)+$S2637</f>
        <v>5403213766.9627647</v>
      </c>
    </row>
    <row r="2638" spans="1:22" x14ac:dyDescent="0.25">
      <c r="A2638" s="5">
        <f t="shared" si="583"/>
        <v>2011</v>
      </c>
      <c r="B2638" s="6">
        <f t="shared" si="586"/>
        <v>40578</v>
      </c>
      <c r="C2638" s="7">
        <f>MAX(SUMIFS('Filing Data'!$V:$V,'Filing Data'!$D:$D,'Benchmark Value'!$B2638),C2637)</f>
        <v>5795147068.2152042</v>
      </c>
      <c r="D2638" s="7">
        <f>SUMIFS('Filing Data'!$Z:$Z,'Filing Data'!$D:$D,'Benchmark Value'!$B2638)</f>
        <v>0</v>
      </c>
      <c r="E2638" s="16">
        <f t="shared" si="587"/>
        <v>-82832175.959236547</v>
      </c>
      <c r="F2638" s="10">
        <f>SUM(D$11:D2637)</f>
        <v>-378094797.07849002</v>
      </c>
      <c r="G2638" s="10">
        <f t="shared" si="580"/>
        <v>365</v>
      </c>
      <c r="H2638" s="7">
        <f t="shared" si="588"/>
        <v>-226937.46838146998</v>
      </c>
      <c r="I2638" s="16">
        <f>SUMIFS('Filing Data'!$X:$X,'Filing Data'!$D:$D,'Benchmark Value'!$B2638)</f>
        <v>0</v>
      </c>
      <c r="J2638" s="16">
        <f t="shared" si="584"/>
        <v>130194969.03866443</v>
      </c>
      <c r="K2638" s="10">
        <f>SUM(I$11:I2637)</f>
        <v>659473665.18040454</v>
      </c>
      <c r="L2638" s="27">
        <f t="shared" si="581"/>
        <v>365</v>
      </c>
      <c r="M2638" s="7">
        <f t="shared" si="589"/>
        <v>356698.5453114094</v>
      </c>
      <c r="N2638" s="7">
        <f>IF(ISNA(VLOOKUP(B2638,'Distribution Data'!$G:$H,2,FALSE)),0,VLOOKUP(B2638,'Distribution Data'!$G:$H,2,FALSE))</f>
        <v>0</v>
      </c>
      <c r="O2638" s="16">
        <f>IF(ISNA(INDEX($C2637:$C$3618,MATCH(TRUE,INDEX($C2637:$C$3618&lt;&gt;$C2637,0),0))), O2637, INDEX($C2637:$C$3618,MATCH(TRUE,INDEX($C2637:$C$3618&lt;&gt;$C2637,0),0)))</f>
        <v>5895088496.4046955</v>
      </c>
      <c r="P2638" s="16">
        <f t="shared" si="579"/>
        <v>5795147068.2152042</v>
      </c>
      <c r="Q2638" s="27">
        <f t="shared" si="585"/>
        <v>365</v>
      </c>
      <c r="R2638" s="7">
        <f t="shared" si="590"/>
        <v>273812.1320260035</v>
      </c>
      <c r="S2638" s="7">
        <f t="shared" si="582"/>
        <v>-309823.88166687591</v>
      </c>
      <c r="T2638" s="5">
        <f>VLOOKUP($B2638,'Benchmark Data'!$A:$B,2,FALSE)</f>
        <v>16.850000000000001</v>
      </c>
      <c r="U2638" s="12">
        <f t="shared" si="591"/>
        <v>-1.0038466346857233E-2</v>
      </c>
      <c r="V2638" s="7">
        <f t="shared" si="592"/>
        <v>5348935297.9351721</v>
      </c>
    </row>
    <row r="2639" spans="1:22" x14ac:dyDescent="0.25">
      <c r="A2639" s="5">
        <f t="shared" si="583"/>
        <v>2011</v>
      </c>
      <c r="B2639" s="6">
        <f t="shared" si="586"/>
        <v>40579</v>
      </c>
      <c r="C2639" s="7">
        <f>MAX(SUMIFS('Filing Data'!$V:$V,'Filing Data'!$D:$D,'Benchmark Value'!$B2639),C2638)</f>
        <v>5795147068.2152042</v>
      </c>
      <c r="D2639" s="7">
        <f>SUMIFS('Filing Data'!$Z:$Z,'Filing Data'!$D:$D,'Benchmark Value'!$B2639)</f>
        <v>0</v>
      </c>
      <c r="E2639" s="16">
        <f t="shared" si="587"/>
        <v>-82832175.959236547</v>
      </c>
      <c r="F2639" s="10">
        <f>SUM(D$11:D2638)</f>
        <v>-378094797.07849002</v>
      </c>
      <c r="G2639" s="10">
        <f t="shared" si="580"/>
        <v>365</v>
      </c>
      <c r="H2639" s="7">
        <f t="shared" si="588"/>
        <v>-226937.46838146998</v>
      </c>
      <c r="I2639" s="16">
        <f>SUMIFS('Filing Data'!$X:$X,'Filing Data'!$D:$D,'Benchmark Value'!$B2639)</f>
        <v>0</v>
      </c>
      <c r="J2639" s="16">
        <f t="shared" si="584"/>
        <v>130194969.03866443</v>
      </c>
      <c r="K2639" s="10">
        <f>SUM(I$11:I2638)</f>
        <v>659473665.18040454</v>
      </c>
      <c r="L2639" s="27">
        <f t="shared" si="581"/>
        <v>365</v>
      </c>
      <c r="M2639" s="7">
        <f t="shared" si="589"/>
        <v>356698.5453114094</v>
      </c>
      <c r="N2639" s="7">
        <f>IF(ISNA(VLOOKUP(B2639,'Distribution Data'!$G:$H,2,FALSE)),0,VLOOKUP(B2639,'Distribution Data'!$G:$H,2,FALSE))</f>
        <v>0</v>
      </c>
      <c r="O2639" s="16">
        <f>IF(ISNA(INDEX($C2638:$C$3618,MATCH(TRUE,INDEX($C2638:$C$3618&lt;&gt;$C2638,0),0))), O2638, INDEX($C2638:$C$3618,MATCH(TRUE,INDEX($C2638:$C$3618&lt;&gt;$C2638,0),0)))</f>
        <v>5895088496.4046955</v>
      </c>
      <c r="P2639" s="16">
        <f t="shared" si="579"/>
        <v>5795147068.2152042</v>
      </c>
      <c r="Q2639" s="27">
        <f t="shared" si="585"/>
        <v>365</v>
      </c>
      <c r="R2639" s="7">
        <f t="shared" si="590"/>
        <v>273812.1320260035</v>
      </c>
      <c r="S2639" s="7">
        <f t="shared" si="582"/>
        <v>-309823.88166687591</v>
      </c>
      <c r="T2639" s="5">
        <f>VLOOKUP($B2639,'Benchmark Data'!$A:$B,2,FALSE)</f>
        <v>16.850000000000001</v>
      </c>
      <c r="U2639" s="12">
        <f t="shared" si="591"/>
        <v>0</v>
      </c>
      <c r="V2639" s="7">
        <f t="shared" si="592"/>
        <v>5348625474.0535049</v>
      </c>
    </row>
    <row r="2640" spans="1:22" x14ac:dyDescent="0.25">
      <c r="A2640" s="5">
        <f t="shared" si="583"/>
        <v>2011</v>
      </c>
      <c r="B2640" s="6">
        <f t="shared" si="586"/>
        <v>40580</v>
      </c>
      <c r="C2640" s="7">
        <f>MAX(SUMIFS('Filing Data'!$V:$V,'Filing Data'!$D:$D,'Benchmark Value'!$B2640),C2639)</f>
        <v>5795147068.2152042</v>
      </c>
      <c r="D2640" s="7">
        <f>SUMIFS('Filing Data'!$Z:$Z,'Filing Data'!$D:$D,'Benchmark Value'!$B2640)</f>
        <v>0</v>
      </c>
      <c r="E2640" s="16">
        <f t="shared" si="587"/>
        <v>-82832175.959236547</v>
      </c>
      <c r="F2640" s="10">
        <f>SUM(D$11:D2639)</f>
        <v>-378094797.07849002</v>
      </c>
      <c r="G2640" s="10">
        <f t="shared" si="580"/>
        <v>365</v>
      </c>
      <c r="H2640" s="7">
        <f t="shared" si="588"/>
        <v>-226937.46838146998</v>
      </c>
      <c r="I2640" s="16">
        <f>SUMIFS('Filing Data'!$X:$X,'Filing Data'!$D:$D,'Benchmark Value'!$B2640)</f>
        <v>0</v>
      </c>
      <c r="J2640" s="16">
        <f t="shared" si="584"/>
        <v>130194969.03866443</v>
      </c>
      <c r="K2640" s="10">
        <f>SUM(I$11:I2639)</f>
        <v>659473665.18040454</v>
      </c>
      <c r="L2640" s="27">
        <f t="shared" si="581"/>
        <v>365</v>
      </c>
      <c r="M2640" s="7">
        <f t="shared" si="589"/>
        <v>356698.5453114094</v>
      </c>
      <c r="N2640" s="7">
        <f>IF(ISNA(VLOOKUP(B2640,'Distribution Data'!$G:$H,2,FALSE)),0,VLOOKUP(B2640,'Distribution Data'!$G:$H,2,FALSE))</f>
        <v>0</v>
      </c>
      <c r="O2640" s="16">
        <f>IF(ISNA(INDEX($C2639:$C$3618,MATCH(TRUE,INDEX($C2639:$C$3618&lt;&gt;$C2639,0),0))), O2639, INDEX($C2639:$C$3618,MATCH(TRUE,INDEX($C2639:$C$3618&lt;&gt;$C2639,0),0)))</f>
        <v>5895088496.4046955</v>
      </c>
      <c r="P2640" s="16">
        <f t="shared" si="579"/>
        <v>5795147068.2152042</v>
      </c>
      <c r="Q2640" s="27">
        <f t="shared" si="585"/>
        <v>365</v>
      </c>
      <c r="R2640" s="7">
        <f t="shared" si="590"/>
        <v>273812.1320260035</v>
      </c>
      <c r="S2640" s="7">
        <f t="shared" si="582"/>
        <v>-309823.88166687591</v>
      </c>
      <c r="T2640" s="5">
        <f>VLOOKUP($B2640,'Benchmark Data'!$A:$B,2,FALSE)</f>
        <v>16.850000000000001</v>
      </c>
      <c r="U2640" s="12">
        <f t="shared" si="591"/>
        <v>0</v>
      </c>
      <c r="V2640" s="7">
        <f t="shared" si="592"/>
        <v>5348315650.1718378</v>
      </c>
    </row>
    <row r="2641" spans="1:22" x14ac:dyDescent="0.25">
      <c r="A2641" s="5">
        <f t="shared" si="583"/>
        <v>2011</v>
      </c>
      <c r="B2641" s="6">
        <f t="shared" si="586"/>
        <v>40581</v>
      </c>
      <c r="C2641" s="7">
        <f>MAX(SUMIFS('Filing Data'!$V:$V,'Filing Data'!$D:$D,'Benchmark Value'!$B2641),C2640)</f>
        <v>5795147068.2152042</v>
      </c>
      <c r="D2641" s="7">
        <f>SUMIFS('Filing Data'!$Z:$Z,'Filing Data'!$D:$D,'Benchmark Value'!$B2641)</f>
        <v>0</v>
      </c>
      <c r="E2641" s="16">
        <f t="shared" si="587"/>
        <v>-82832175.959236547</v>
      </c>
      <c r="F2641" s="10">
        <f>SUM(D$11:D2640)</f>
        <v>-378094797.07849002</v>
      </c>
      <c r="G2641" s="10">
        <f t="shared" si="580"/>
        <v>365</v>
      </c>
      <c r="H2641" s="7">
        <f t="shared" si="588"/>
        <v>-226937.46838146998</v>
      </c>
      <c r="I2641" s="16">
        <f>SUMIFS('Filing Data'!$X:$X,'Filing Data'!$D:$D,'Benchmark Value'!$B2641)</f>
        <v>0</v>
      </c>
      <c r="J2641" s="16">
        <f t="shared" si="584"/>
        <v>130194969.03866443</v>
      </c>
      <c r="K2641" s="10">
        <f>SUM(I$11:I2640)</f>
        <v>659473665.18040454</v>
      </c>
      <c r="L2641" s="27">
        <f t="shared" si="581"/>
        <v>365</v>
      </c>
      <c r="M2641" s="7">
        <f t="shared" si="589"/>
        <v>356698.5453114094</v>
      </c>
      <c r="N2641" s="7">
        <f>IF(ISNA(VLOOKUP(B2641,'Distribution Data'!$G:$H,2,FALSE)),0,VLOOKUP(B2641,'Distribution Data'!$G:$H,2,FALSE))</f>
        <v>0</v>
      </c>
      <c r="O2641" s="16">
        <f>IF(ISNA(INDEX($C2640:$C$3618,MATCH(TRUE,INDEX($C2640:$C$3618&lt;&gt;$C2640,0),0))), O2640, INDEX($C2640:$C$3618,MATCH(TRUE,INDEX($C2640:$C$3618&lt;&gt;$C2640,0),0)))</f>
        <v>5895088496.4046955</v>
      </c>
      <c r="P2641" s="16">
        <f t="shared" si="579"/>
        <v>5795147068.2152042</v>
      </c>
      <c r="Q2641" s="27">
        <f t="shared" si="585"/>
        <v>365</v>
      </c>
      <c r="R2641" s="7">
        <f t="shared" si="590"/>
        <v>273812.1320260035</v>
      </c>
      <c r="S2641" s="7">
        <f t="shared" si="582"/>
        <v>-309823.88166687591</v>
      </c>
      <c r="T2641" s="5">
        <f>VLOOKUP($B2641,'Benchmark Data'!$A:$B,2,FALSE)</f>
        <v>17.05</v>
      </c>
      <c r="U2641" s="12">
        <f t="shared" si="591"/>
        <v>1.1799546931155031E-2</v>
      </c>
      <c r="V2641" s="7">
        <f t="shared" si="592"/>
        <v>5411487317.6868687</v>
      </c>
    </row>
    <row r="2642" spans="1:22" x14ac:dyDescent="0.25">
      <c r="A2642" s="5">
        <f t="shared" si="583"/>
        <v>2011</v>
      </c>
      <c r="B2642" s="6">
        <f t="shared" si="586"/>
        <v>40582</v>
      </c>
      <c r="C2642" s="7">
        <f>MAX(SUMIFS('Filing Data'!$V:$V,'Filing Data'!$D:$D,'Benchmark Value'!$B2642),C2641)</f>
        <v>5795147068.2152042</v>
      </c>
      <c r="D2642" s="7">
        <f>SUMIFS('Filing Data'!$Z:$Z,'Filing Data'!$D:$D,'Benchmark Value'!$B2642)</f>
        <v>0</v>
      </c>
      <c r="E2642" s="16">
        <f t="shared" si="587"/>
        <v>-82832175.959236547</v>
      </c>
      <c r="F2642" s="10">
        <f>SUM(D$11:D2641)</f>
        <v>-378094797.07849002</v>
      </c>
      <c r="G2642" s="10">
        <f t="shared" si="580"/>
        <v>365</v>
      </c>
      <c r="H2642" s="7">
        <f t="shared" si="588"/>
        <v>-226937.46838146998</v>
      </c>
      <c r="I2642" s="16">
        <f>SUMIFS('Filing Data'!$X:$X,'Filing Data'!$D:$D,'Benchmark Value'!$B2642)</f>
        <v>0</v>
      </c>
      <c r="J2642" s="16">
        <f t="shared" si="584"/>
        <v>130194969.03866443</v>
      </c>
      <c r="K2642" s="10">
        <f>SUM(I$11:I2641)</f>
        <v>659473665.18040454</v>
      </c>
      <c r="L2642" s="27">
        <f t="shared" si="581"/>
        <v>365</v>
      </c>
      <c r="M2642" s="7">
        <f t="shared" si="589"/>
        <v>356698.5453114094</v>
      </c>
      <c r="N2642" s="7">
        <f>IF(ISNA(VLOOKUP(B2642,'Distribution Data'!$G:$H,2,FALSE)),0,VLOOKUP(B2642,'Distribution Data'!$G:$H,2,FALSE))</f>
        <v>0</v>
      </c>
      <c r="O2642" s="16">
        <f>IF(ISNA(INDEX($C2641:$C$3618,MATCH(TRUE,INDEX($C2641:$C$3618&lt;&gt;$C2641,0),0))), O2641, INDEX($C2641:$C$3618,MATCH(TRUE,INDEX($C2641:$C$3618&lt;&gt;$C2641,0),0)))</f>
        <v>5895088496.4046955</v>
      </c>
      <c r="P2642" s="16">
        <f t="shared" si="579"/>
        <v>5795147068.2152042</v>
      </c>
      <c r="Q2642" s="27">
        <f t="shared" si="585"/>
        <v>365</v>
      </c>
      <c r="R2642" s="7">
        <f t="shared" si="590"/>
        <v>273812.1320260035</v>
      </c>
      <c r="S2642" s="7">
        <f t="shared" si="582"/>
        <v>-309823.88166687591</v>
      </c>
      <c r="T2642" s="5">
        <f>VLOOKUP($B2642,'Benchmark Data'!$A:$B,2,FALSE)</f>
        <v>17.12</v>
      </c>
      <c r="U2642" s="12">
        <f t="shared" si="591"/>
        <v>4.0971669840702872E-3</v>
      </c>
      <c r="V2642" s="7">
        <f t="shared" si="592"/>
        <v>5433394743.7898397</v>
      </c>
    </row>
    <row r="2643" spans="1:22" x14ac:dyDescent="0.25">
      <c r="A2643" s="5">
        <f t="shared" si="583"/>
        <v>2011</v>
      </c>
      <c r="B2643" s="6">
        <f t="shared" si="586"/>
        <v>40583</v>
      </c>
      <c r="C2643" s="7">
        <f>MAX(SUMIFS('Filing Data'!$V:$V,'Filing Data'!$D:$D,'Benchmark Value'!$B2643),C2642)</f>
        <v>5795147068.2152042</v>
      </c>
      <c r="D2643" s="7">
        <f>SUMIFS('Filing Data'!$Z:$Z,'Filing Data'!$D:$D,'Benchmark Value'!$B2643)</f>
        <v>0</v>
      </c>
      <c r="E2643" s="16">
        <f t="shared" si="587"/>
        <v>-82832175.959236547</v>
      </c>
      <c r="F2643" s="10">
        <f>SUM(D$11:D2642)</f>
        <v>-378094797.07849002</v>
      </c>
      <c r="G2643" s="10">
        <f t="shared" si="580"/>
        <v>365</v>
      </c>
      <c r="H2643" s="7">
        <f t="shared" si="588"/>
        <v>-226937.46838146998</v>
      </c>
      <c r="I2643" s="16">
        <f>SUMIFS('Filing Data'!$X:$X,'Filing Data'!$D:$D,'Benchmark Value'!$B2643)</f>
        <v>0</v>
      </c>
      <c r="J2643" s="16">
        <f t="shared" si="584"/>
        <v>130194969.03866443</v>
      </c>
      <c r="K2643" s="10">
        <f>SUM(I$11:I2642)</f>
        <v>659473665.18040454</v>
      </c>
      <c r="L2643" s="27">
        <f t="shared" si="581"/>
        <v>365</v>
      </c>
      <c r="M2643" s="7">
        <f t="shared" si="589"/>
        <v>356698.5453114094</v>
      </c>
      <c r="N2643" s="7">
        <f>IF(ISNA(VLOOKUP(B2643,'Distribution Data'!$G:$H,2,FALSE)),0,VLOOKUP(B2643,'Distribution Data'!$G:$H,2,FALSE))</f>
        <v>0</v>
      </c>
      <c r="O2643" s="16">
        <f>IF(ISNA(INDEX($C2642:$C$3618,MATCH(TRUE,INDEX($C2642:$C$3618&lt;&gt;$C2642,0),0))), O2642, INDEX($C2642:$C$3618,MATCH(TRUE,INDEX($C2642:$C$3618&lt;&gt;$C2642,0),0)))</f>
        <v>5895088496.4046955</v>
      </c>
      <c r="P2643" s="16">
        <f t="shared" si="579"/>
        <v>5795147068.2152042</v>
      </c>
      <c r="Q2643" s="27">
        <f t="shared" si="585"/>
        <v>365</v>
      </c>
      <c r="R2643" s="7">
        <f t="shared" si="590"/>
        <v>273812.1320260035</v>
      </c>
      <c r="S2643" s="7">
        <f t="shared" si="582"/>
        <v>-309823.88166687591</v>
      </c>
      <c r="T2643" s="5">
        <f>VLOOKUP($B2643,'Benchmark Data'!$A:$B,2,FALSE)</f>
        <v>17.13</v>
      </c>
      <c r="U2643" s="12">
        <f t="shared" si="591"/>
        <v>5.8394162243247637E-4</v>
      </c>
      <c r="V2643" s="7">
        <f t="shared" si="592"/>
        <v>5436258631.7912273</v>
      </c>
    </row>
    <row r="2644" spans="1:22" x14ac:dyDescent="0.25">
      <c r="A2644" s="5">
        <f t="shared" si="583"/>
        <v>2011</v>
      </c>
      <c r="B2644" s="6">
        <f t="shared" si="586"/>
        <v>40584</v>
      </c>
      <c r="C2644" s="7">
        <f>MAX(SUMIFS('Filing Data'!$V:$V,'Filing Data'!$D:$D,'Benchmark Value'!$B2644),C2643)</f>
        <v>5795147068.2152042</v>
      </c>
      <c r="D2644" s="7">
        <f>SUMIFS('Filing Data'!$Z:$Z,'Filing Data'!$D:$D,'Benchmark Value'!$B2644)</f>
        <v>0</v>
      </c>
      <c r="E2644" s="16">
        <f t="shared" si="587"/>
        <v>-82832175.959236547</v>
      </c>
      <c r="F2644" s="10">
        <f>SUM(D$11:D2643)</f>
        <v>-378094797.07849002</v>
      </c>
      <c r="G2644" s="10">
        <f t="shared" si="580"/>
        <v>365</v>
      </c>
      <c r="H2644" s="7">
        <f t="shared" si="588"/>
        <v>-226937.46838146998</v>
      </c>
      <c r="I2644" s="16">
        <f>SUMIFS('Filing Data'!$X:$X,'Filing Data'!$D:$D,'Benchmark Value'!$B2644)</f>
        <v>0</v>
      </c>
      <c r="J2644" s="16">
        <f t="shared" si="584"/>
        <v>130194969.03866443</v>
      </c>
      <c r="K2644" s="10">
        <f>SUM(I$11:I2643)</f>
        <v>659473665.18040454</v>
      </c>
      <c r="L2644" s="27">
        <f t="shared" si="581"/>
        <v>365</v>
      </c>
      <c r="M2644" s="7">
        <f t="shared" si="589"/>
        <v>356698.5453114094</v>
      </c>
      <c r="N2644" s="7">
        <f>IF(ISNA(VLOOKUP(B2644,'Distribution Data'!$G:$H,2,FALSE)),0,VLOOKUP(B2644,'Distribution Data'!$G:$H,2,FALSE))</f>
        <v>0</v>
      </c>
      <c r="O2644" s="16">
        <f>IF(ISNA(INDEX($C2643:$C$3618,MATCH(TRUE,INDEX($C2643:$C$3618&lt;&gt;$C2643,0),0))), O2643, INDEX($C2643:$C$3618,MATCH(TRUE,INDEX($C2643:$C$3618&lt;&gt;$C2643,0),0)))</f>
        <v>5895088496.4046955</v>
      </c>
      <c r="P2644" s="16">
        <f t="shared" si="579"/>
        <v>5795147068.2152042</v>
      </c>
      <c r="Q2644" s="27">
        <f t="shared" si="585"/>
        <v>365</v>
      </c>
      <c r="R2644" s="7">
        <f t="shared" si="590"/>
        <v>273812.1320260035</v>
      </c>
      <c r="S2644" s="7">
        <f t="shared" si="582"/>
        <v>-309823.88166687591</v>
      </c>
      <c r="T2644" s="5">
        <f>VLOOKUP($B2644,'Benchmark Data'!$A:$B,2,FALSE)</f>
        <v>17.2</v>
      </c>
      <c r="U2644" s="12">
        <f t="shared" si="591"/>
        <v>4.0780714833788803E-3</v>
      </c>
      <c r="V2644" s="7">
        <f t="shared" si="592"/>
        <v>5458163525.0272131</v>
      </c>
    </row>
    <row r="2645" spans="1:22" x14ac:dyDescent="0.25">
      <c r="A2645" s="5">
        <f t="shared" si="583"/>
        <v>2011</v>
      </c>
      <c r="B2645" s="6">
        <f t="shared" si="586"/>
        <v>40585</v>
      </c>
      <c r="C2645" s="7">
        <f>MAX(SUMIFS('Filing Data'!$V:$V,'Filing Data'!$D:$D,'Benchmark Value'!$B2645),C2644)</f>
        <v>5795147068.2152042</v>
      </c>
      <c r="D2645" s="7">
        <f>SUMIFS('Filing Data'!$Z:$Z,'Filing Data'!$D:$D,'Benchmark Value'!$B2645)</f>
        <v>0</v>
      </c>
      <c r="E2645" s="16">
        <f t="shared" si="587"/>
        <v>-82832175.959236547</v>
      </c>
      <c r="F2645" s="10">
        <f>SUM(D$11:D2644)</f>
        <v>-378094797.07849002</v>
      </c>
      <c r="G2645" s="10">
        <f t="shared" si="580"/>
        <v>365</v>
      </c>
      <c r="H2645" s="7">
        <f t="shared" si="588"/>
        <v>-226937.46838146998</v>
      </c>
      <c r="I2645" s="16">
        <f>SUMIFS('Filing Data'!$X:$X,'Filing Data'!$D:$D,'Benchmark Value'!$B2645)</f>
        <v>0</v>
      </c>
      <c r="J2645" s="16">
        <f t="shared" si="584"/>
        <v>130194969.03866443</v>
      </c>
      <c r="K2645" s="10">
        <f>SUM(I$11:I2644)</f>
        <v>659473665.18040454</v>
      </c>
      <c r="L2645" s="27">
        <f t="shared" si="581"/>
        <v>365</v>
      </c>
      <c r="M2645" s="7">
        <f t="shared" si="589"/>
        <v>356698.5453114094</v>
      </c>
      <c r="N2645" s="7">
        <f>IF(ISNA(VLOOKUP(B2645,'Distribution Data'!$G:$H,2,FALSE)),0,VLOOKUP(B2645,'Distribution Data'!$G:$H,2,FALSE))</f>
        <v>0</v>
      </c>
      <c r="O2645" s="16">
        <f>IF(ISNA(INDEX($C2644:$C$3618,MATCH(TRUE,INDEX($C2644:$C$3618&lt;&gt;$C2644,0),0))), O2644, INDEX($C2644:$C$3618,MATCH(TRUE,INDEX($C2644:$C$3618&lt;&gt;$C2644,0),0)))</f>
        <v>5895088496.4046955</v>
      </c>
      <c r="P2645" s="16">
        <f t="shared" si="579"/>
        <v>5795147068.2152042</v>
      </c>
      <c r="Q2645" s="27">
        <f t="shared" si="585"/>
        <v>365</v>
      </c>
      <c r="R2645" s="7">
        <f t="shared" si="590"/>
        <v>273812.1320260035</v>
      </c>
      <c r="S2645" s="7">
        <f t="shared" si="582"/>
        <v>-309823.88166687591</v>
      </c>
      <c r="T2645" s="5">
        <f>VLOOKUP($B2645,'Benchmark Data'!$A:$B,2,FALSE)</f>
        <v>17.309999999999999</v>
      </c>
      <c r="U2645" s="12">
        <f t="shared" si="591"/>
        <v>6.3749853687104941E-3</v>
      </c>
      <c r="V2645" s="7">
        <f t="shared" si="592"/>
        <v>5492760560.8986263</v>
      </c>
    </row>
    <row r="2646" spans="1:22" x14ac:dyDescent="0.25">
      <c r="A2646" s="5">
        <f t="shared" si="583"/>
        <v>2011</v>
      </c>
      <c r="B2646" s="6">
        <f t="shared" si="586"/>
        <v>40586</v>
      </c>
      <c r="C2646" s="7">
        <f>MAX(SUMIFS('Filing Data'!$V:$V,'Filing Data'!$D:$D,'Benchmark Value'!$B2646),C2645)</f>
        <v>5795147068.2152042</v>
      </c>
      <c r="D2646" s="7">
        <f>SUMIFS('Filing Data'!$Z:$Z,'Filing Data'!$D:$D,'Benchmark Value'!$B2646)</f>
        <v>0</v>
      </c>
      <c r="E2646" s="16">
        <f t="shared" si="587"/>
        <v>-82832175.959236547</v>
      </c>
      <c r="F2646" s="10">
        <f>SUM(D$11:D2645)</f>
        <v>-378094797.07849002</v>
      </c>
      <c r="G2646" s="10">
        <f t="shared" si="580"/>
        <v>365</v>
      </c>
      <c r="H2646" s="7">
        <f t="shared" si="588"/>
        <v>-226937.46838146998</v>
      </c>
      <c r="I2646" s="16">
        <f>SUMIFS('Filing Data'!$X:$X,'Filing Data'!$D:$D,'Benchmark Value'!$B2646)</f>
        <v>0</v>
      </c>
      <c r="J2646" s="16">
        <f t="shared" si="584"/>
        <v>130194969.03866443</v>
      </c>
      <c r="K2646" s="10">
        <f>SUM(I$11:I2645)</f>
        <v>659473665.18040454</v>
      </c>
      <c r="L2646" s="27">
        <f t="shared" si="581"/>
        <v>365</v>
      </c>
      <c r="M2646" s="7">
        <f t="shared" si="589"/>
        <v>356698.5453114094</v>
      </c>
      <c r="N2646" s="7">
        <f>IF(ISNA(VLOOKUP(B2646,'Distribution Data'!$G:$H,2,FALSE)),0,VLOOKUP(B2646,'Distribution Data'!$G:$H,2,FALSE))</f>
        <v>0</v>
      </c>
      <c r="O2646" s="16">
        <f>IF(ISNA(INDEX($C2645:$C$3618,MATCH(TRUE,INDEX($C2645:$C$3618&lt;&gt;$C2645,0),0))), O2645, INDEX($C2645:$C$3618,MATCH(TRUE,INDEX($C2645:$C$3618&lt;&gt;$C2645,0),0)))</f>
        <v>5895088496.4046955</v>
      </c>
      <c r="P2646" s="16">
        <f t="shared" si="579"/>
        <v>5795147068.2152042</v>
      </c>
      <c r="Q2646" s="27">
        <f t="shared" si="585"/>
        <v>365</v>
      </c>
      <c r="R2646" s="7">
        <f t="shared" si="590"/>
        <v>273812.1320260035</v>
      </c>
      <c r="S2646" s="7">
        <f t="shared" si="582"/>
        <v>-309823.88166687591</v>
      </c>
      <c r="T2646" s="5">
        <f>VLOOKUP($B2646,'Benchmark Data'!$A:$B,2,FALSE)</f>
        <v>17.309999999999999</v>
      </c>
      <c r="U2646" s="12">
        <f t="shared" si="591"/>
        <v>0</v>
      </c>
      <c r="V2646" s="7">
        <f t="shared" si="592"/>
        <v>5492450737.0169592</v>
      </c>
    </row>
    <row r="2647" spans="1:22" x14ac:dyDescent="0.25">
      <c r="A2647" s="5">
        <f t="shared" si="583"/>
        <v>2011</v>
      </c>
      <c r="B2647" s="6">
        <f t="shared" si="586"/>
        <v>40587</v>
      </c>
      <c r="C2647" s="7">
        <f>MAX(SUMIFS('Filing Data'!$V:$V,'Filing Data'!$D:$D,'Benchmark Value'!$B2647),C2646)</f>
        <v>5795147068.2152042</v>
      </c>
      <c r="D2647" s="7">
        <f>SUMIFS('Filing Data'!$Z:$Z,'Filing Data'!$D:$D,'Benchmark Value'!$B2647)</f>
        <v>0</v>
      </c>
      <c r="E2647" s="16">
        <f t="shared" si="587"/>
        <v>-82832175.959236547</v>
      </c>
      <c r="F2647" s="10">
        <f>SUM(D$11:D2646)</f>
        <v>-378094797.07849002</v>
      </c>
      <c r="G2647" s="10">
        <f t="shared" si="580"/>
        <v>365</v>
      </c>
      <c r="H2647" s="7">
        <f t="shared" si="588"/>
        <v>-226937.46838146998</v>
      </c>
      <c r="I2647" s="16">
        <f>SUMIFS('Filing Data'!$X:$X,'Filing Data'!$D:$D,'Benchmark Value'!$B2647)</f>
        <v>0</v>
      </c>
      <c r="J2647" s="16">
        <f t="shared" si="584"/>
        <v>130194969.03866443</v>
      </c>
      <c r="K2647" s="10">
        <f>SUM(I$11:I2646)</f>
        <v>659473665.18040454</v>
      </c>
      <c r="L2647" s="27">
        <f t="shared" si="581"/>
        <v>365</v>
      </c>
      <c r="M2647" s="7">
        <f t="shared" si="589"/>
        <v>356698.5453114094</v>
      </c>
      <c r="N2647" s="7">
        <f>IF(ISNA(VLOOKUP(B2647,'Distribution Data'!$G:$H,2,FALSE)),0,VLOOKUP(B2647,'Distribution Data'!$G:$H,2,FALSE))</f>
        <v>0</v>
      </c>
      <c r="O2647" s="16">
        <f>IF(ISNA(INDEX($C2646:$C$3618,MATCH(TRUE,INDEX($C2646:$C$3618&lt;&gt;$C2646,0),0))), O2646, INDEX($C2646:$C$3618,MATCH(TRUE,INDEX($C2646:$C$3618&lt;&gt;$C2646,0),0)))</f>
        <v>5895088496.4046955</v>
      </c>
      <c r="P2647" s="16">
        <f t="shared" si="579"/>
        <v>5795147068.2152042</v>
      </c>
      <c r="Q2647" s="27">
        <f t="shared" si="585"/>
        <v>365</v>
      </c>
      <c r="R2647" s="7">
        <f t="shared" si="590"/>
        <v>273812.1320260035</v>
      </c>
      <c r="S2647" s="7">
        <f t="shared" si="582"/>
        <v>-309823.88166687591</v>
      </c>
      <c r="T2647" s="5">
        <f>VLOOKUP($B2647,'Benchmark Data'!$A:$B,2,FALSE)</f>
        <v>17.309999999999999</v>
      </c>
      <c r="U2647" s="12">
        <f t="shared" si="591"/>
        <v>0</v>
      </c>
      <c r="V2647" s="7">
        <f t="shared" si="592"/>
        <v>5492140913.1352921</v>
      </c>
    </row>
    <row r="2648" spans="1:22" x14ac:dyDescent="0.25">
      <c r="A2648" s="5">
        <f t="shared" si="583"/>
        <v>2011</v>
      </c>
      <c r="B2648" s="6">
        <f t="shared" si="586"/>
        <v>40588</v>
      </c>
      <c r="C2648" s="7">
        <f>MAX(SUMIFS('Filing Data'!$V:$V,'Filing Data'!$D:$D,'Benchmark Value'!$B2648),C2647)</f>
        <v>5795147068.2152042</v>
      </c>
      <c r="D2648" s="7">
        <f>SUMIFS('Filing Data'!$Z:$Z,'Filing Data'!$D:$D,'Benchmark Value'!$B2648)</f>
        <v>0</v>
      </c>
      <c r="E2648" s="16">
        <f t="shared" si="587"/>
        <v>-82832175.959236547</v>
      </c>
      <c r="F2648" s="10">
        <f>SUM(D$11:D2647)</f>
        <v>-378094797.07849002</v>
      </c>
      <c r="G2648" s="10">
        <f t="shared" si="580"/>
        <v>365</v>
      </c>
      <c r="H2648" s="7">
        <f t="shared" si="588"/>
        <v>-226937.46838146998</v>
      </c>
      <c r="I2648" s="16">
        <f>SUMIFS('Filing Data'!$X:$X,'Filing Data'!$D:$D,'Benchmark Value'!$B2648)</f>
        <v>0</v>
      </c>
      <c r="J2648" s="16">
        <f t="shared" si="584"/>
        <v>130194969.03866443</v>
      </c>
      <c r="K2648" s="10">
        <f>SUM(I$11:I2647)</f>
        <v>659473665.18040454</v>
      </c>
      <c r="L2648" s="27">
        <f t="shared" si="581"/>
        <v>365</v>
      </c>
      <c r="M2648" s="7">
        <f t="shared" si="589"/>
        <v>356698.5453114094</v>
      </c>
      <c r="N2648" s="7">
        <f>IF(ISNA(VLOOKUP(B2648,'Distribution Data'!$G:$H,2,FALSE)),0,VLOOKUP(B2648,'Distribution Data'!$G:$H,2,FALSE))</f>
        <v>0</v>
      </c>
      <c r="O2648" s="16">
        <f>IF(ISNA(INDEX($C2647:$C$3618,MATCH(TRUE,INDEX($C2647:$C$3618&lt;&gt;$C2647,0),0))), O2647, INDEX($C2647:$C$3618,MATCH(TRUE,INDEX($C2647:$C$3618&lt;&gt;$C2647,0),0)))</f>
        <v>5895088496.4046955</v>
      </c>
      <c r="P2648" s="16">
        <f t="shared" si="579"/>
        <v>5795147068.2152042</v>
      </c>
      <c r="Q2648" s="27">
        <f t="shared" si="585"/>
        <v>365</v>
      </c>
      <c r="R2648" s="7">
        <f t="shared" si="590"/>
        <v>273812.1320260035</v>
      </c>
      <c r="S2648" s="7">
        <f t="shared" si="582"/>
        <v>-309823.88166687591</v>
      </c>
      <c r="T2648" s="5">
        <f>VLOOKUP($B2648,'Benchmark Data'!$A:$B,2,FALSE)</f>
        <v>17.3</v>
      </c>
      <c r="U2648" s="12">
        <f t="shared" si="591"/>
        <v>-5.7786768438446894E-4</v>
      </c>
      <c r="V2648" s="7">
        <f t="shared" si="592"/>
        <v>5488658275.3234491</v>
      </c>
    </row>
    <row r="2649" spans="1:22" x14ac:dyDescent="0.25">
      <c r="A2649" s="5">
        <f t="shared" si="583"/>
        <v>2011</v>
      </c>
      <c r="B2649" s="6">
        <f t="shared" si="586"/>
        <v>40589</v>
      </c>
      <c r="C2649" s="7">
        <f>MAX(SUMIFS('Filing Data'!$V:$V,'Filing Data'!$D:$D,'Benchmark Value'!$B2649),C2648)</f>
        <v>5795147068.2152042</v>
      </c>
      <c r="D2649" s="7">
        <f>SUMIFS('Filing Data'!$Z:$Z,'Filing Data'!$D:$D,'Benchmark Value'!$B2649)</f>
        <v>0</v>
      </c>
      <c r="E2649" s="16">
        <f t="shared" si="587"/>
        <v>-82832175.959236547</v>
      </c>
      <c r="F2649" s="10">
        <f>SUM(D$11:D2648)</f>
        <v>-378094797.07849002</v>
      </c>
      <c r="G2649" s="10">
        <f t="shared" si="580"/>
        <v>365</v>
      </c>
      <c r="H2649" s="7">
        <f t="shared" si="588"/>
        <v>-226937.46838146998</v>
      </c>
      <c r="I2649" s="16">
        <f>SUMIFS('Filing Data'!$X:$X,'Filing Data'!$D:$D,'Benchmark Value'!$B2649)</f>
        <v>0</v>
      </c>
      <c r="J2649" s="16">
        <f t="shared" si="584"/>
        <v>130194969.03866443</v>
      </c>
      <c r="K2649" s="10">
        <f>SUM(I$11:I2648)</f>
        <v>659473665.18040454</v>
      </c>
      <c r="L2649" s="27">
        <f t="shared" si="581"/>
        <v>365</v>
      </c>
      <c r="M2649" s="7">
        <f t="shared" si="589"/>
        <v>356698.5453114094</v>
      </c>
      <c r="N2649" s="7">
        <f>IF(ISNA(VLOOKUP(B2649,'Distribution Data'!$G:$H,2,FALSE)),0,VLOOKUP(B2649,'Distribution Data'!$G:$H,2,FALSE))</f>
        <v>0</v>
      </c>
      <c r="O2649" s="16">
        <f>IF(ISNA(INDEX($C2648:$C$3618,MATCH(TRUE,INDEX($C2648:$C$3618&lt;&gt;$C2648,0),0))), O2648, INDEX($C2648:$C$3618,MATCH(TRUE,INDEX($C2648:$C$3618&lt;&gt;$C2648,0),0)))</f>
        <v>5895088496.4046955</v>
      </c>
      <c r="P2649" s="16">
        <f t="shared" si="579"/>
        <v>5795147068.2152042</v>
      </c>
      <c r="Q2649" s="27">
        <f t="shared" si="585"/>
        <v>365</v>
      </c>
      <c r="R2649" s="7">
        <f t="shared" si="590"/>
        <v>273812.1320260035</v>
      </c>
      <c r="S2649" s="7">
        <f t="shared" si="582"/>
        <v>-309823.88166687591</v>
      </c>
      <c r="T2649" s="5">
        <f>VLOOKUP($B2649,'Benchmark Data'!$A:$B,2,FALSE)</f>
        <v>17.22</v>
      </c>
      <c r="U2649" s="12">
        <f t="shared" si="591"/>
        <v>-4.63500250414863E-3</v>
      </c>
      <c r="V2649" s="7">
        <f t="shared" si="592"/>
        <v>5462967372.7119617</v>
      </c>
    </row>
    <row r="2650" spans="1:22" x14ac:dyDescent="0.25">
      <c r="A2650" s="5">
        <f t="shared" si="583"/>
        <v>2011</v>
      </c>
      <c r="B2650" s="6">
        <f t="shared" si="586"/>
        <v>40590</v>
      </c>
      <c r="C2650" s="7">
        <f>MAX(SUMIFS('Filing Data'!$V:$V,'Filing Data'!$D:$D,'Benchmark Value'!$B2650),C2649)</f>
        <v>5795147068.2152042</v>
      </c>
      <c r="D2650" s="7">
        <f>SUMIFS('Filing Data'!$Z:$Z,'Filing Data'!$D:$D,'Benchmark Value'!$B2650)</f>
        <v>0</v>
      </c>
      <c r="E2650" s="16">
        <f t="shared" si="587"/>
        <v>-82832175.959236547</v>
      </c>
      <c r="F2650" s="10">
        <f>SUM(D$11:D2649)</f>
        <v>-378094797.07849002</v>
      </c>
      <c r="G2650" s="10">
        <f t="shared" si="580"/>
        <v>365</v>
      </c>
      <c r="H2650" s="7">
        <f t="shared" si="588"/>
        <v>-226937.46838146998</v>
      </c>
      <c r="I2650" s="16">
        <f>SUMIFS('Filing Data'!$X:$X,'Filing Data'!$D:$D,'Benchmark Value'!$B2650)</f>
        <v>0</v>
      </c>
      <c r="J2650" s="16">
        <f t="shared" si="584"/>
        <v>130194969.03866443</v>
      </c>
      <c r="K2650" s="10">
        <f>SUM(I$11:I2649)</f>
        <v>659473665.18040454</v>
      </c>
      <c r="L2650" s="27">
        <f t="shared" si="581"/>
        <v>365</v>
      </c>
      <c r="M2650" s="7">
        <f t="shared" si="589"/>
        <v>356698.5453114094</v>
      </c>
      <c r="N2650" s="7">
        <f>IF(ISNA(VLOOKUP(B2650,'Distribution Data'!$G:$H,2,FALSE)),0,VLOOKUP(B2650,'Distribution Data'!$G:$H,2,FALSE))</f>
        <v>0</v>
      </c>
      <c r="O2650" s="16">
        <f>IF(ISNA(INDEX($C2649:$C$3618,MATCH(TRUE,INDEX($C2649:$C$3618&lt;&gt;$C2649,0),0))), O2649, INDEX($C2649:$C$3618,MATCH(TRUE,INDEX($C2649:$C$3618&lt;&gt;$C2649,0),0)))</f>
        <v>5895088496.4046955</v>
      </c>
      <c r="P2650" s="16">
        <f t="shared" si="579"/>
        <v>5795147068.2152042</v>
      </c>
      <c r="Q2650" s="27">
        <f t="shared" si="585"/>
        <v>365</v>
      </c>
      <c r="R2650" s="7">
        <f t="shared" si="590"/>
        <v>273812.1320260035</v>
      </c>
      <c r="S2650" s="7">
        <f t="shared" si="582"/>
        <v>-309823.88166687591</v>
      </c>
      <c r="T2650" s="5">
        <f>VLOOKUP($B2650,'Benchmark Data'!$A:$B,2,FALSE)</f>
        <v>17.29</v>
      </c>
      <c r="U2650" s="12">
        <f t="shared" si="591"/>
        <v>4.056800695614469E-3</v>
      </c>
      <c r="V2650" s="7">
        <f t="shared" si="592"/>
        <v>5484864733.2722139</v>
      </c>
    </row>
    <row r="2651" spans="1:22" x14ac:dyDescent="0.25">
      <c r="A2651" s="5">
        <f t="shared" si="583"/>
        <v>2011</v>
      </c>
      <c r="B2651" s="6">
        <f t="shared" si="586"/>
        <v>40591</v>
      </c>
      <c r="C2651" s="7">
        <f>MAX(SUMIFS('Filing Data'!$V:$V,'Filing Data'!$D:$D,'Benchmark Value'!$B2651),C2650)</f>
        <v>5795147068.2152042</v>
      </c>
      <c r="D2651" s="7">
        <f>SUMIFS('Filing Data'!$Z:$Z,'Filing Data'!$D:$D,'Benchmark Value'!$B2651)</f>
        <v>0</v>
      </c>
      <c r="E2651" s="16">
        <f t="shared" si="587"/>
        <v>-82832175.959236547</v>
      </c>
      <c r="F2651" s="10">
        <f>SUM(D$11:D2650)</f>
        <v>-378094797.07849002</v>
      </c>
      <c r="G2651" s="10">
        <f t="shared" si="580"/>
        <v>365</v>
      </c>
      <c r="H2651" s="7">
        <f t="shared" si="588"/>
        <v>-226937.46838146998</v>
      </c>
      <c r="I2651" s="16">
        <f>SUMIFS('Filing Data'!$X:$X,'Filing Data'!$D:$D,'Benchmark Value'!$B2651)</f>
        <v>0</v>
      </c>
      <c r="J2651" s="16">
        <f t="shared" si="584"/>
        <v>130194969.03866443</v>
      </c>
      <c r="K2651" s="10">
        <f>SUM(I$11:I2650)</f>
        <v>659473665.18040454</v>
      </c>
      <c r="L2651" s="27">
        <f t="shared" si="581"/>
        <v>365</v>
      </c>
      <c r="M2651" s="7">
        <f t="shared" si="589"/>
        <v>356698.5453114094</v>
      </c>
      <c r="N2651" s="7">
        <f>IF(ISNA(VLOOKUP(B2651,'Distribution Data'!$G:$H,2,FALSE)),0,VLOOKUP(B2651,'Distribution Data'!$G:$H,2,FALSE))</f>
        <v>0</v>
      </c>
      <c r="O2651" s="16">
        <f>IF(ISNA(INDEX($C2650:$C$3618,MATCH(TRUE,INDEX($C2650:$C$3618&lt;&gt;$C2650,0),0))), O2650, INDEX($C2650:$C$3618,MATCH(TRUE,INDEX($C2650:$C$3618&lt;&gt;$C2650,0),0)))</f>
        <v>5895088496.4046955</v>
      </c>
      <c r="P2651" s="16">
        <f t="shared" si="579"/>
        <v>5795147068.2152042</v>
      </c>
      <c r="Q2651" s="27">
        <f t="shared" si="585"/>
        <v>365</v>
      </c>
      <c r="R2651" s="7">
        <f t="shared" si="590"/>
        <v>273812.1320260035</v>
      </c>
      <c r="S2651" s="7">
        <f t="shared" si="582"/>
        <v>-309823.88166687591</v>
      </c>
      <c r="T2651" s="5">
        <f>VLOOKUP($B2651,'Benchmark Data'!$A:$B,2,FALSE)</f>
        <v>17.309999999999999</v>
      </c>
      <c r="U2651" s="12">
        <f t="shared" si="591"/>
        <v>1.1560694929187943E-3</v>
      </c>
      <c r="V2651" s="7">
        <f t="shared" si="592"/>
        <v>5490899460.8460379</v>
      </c>
    </row>
    <row r="2652" spans="1:22" x14ac:dyDescent="0.25">
      <c r="A2652" s="5">
        <f t="shared" si="583"/>
        <v>2011</v>
      </c>
      <c r="B2652" s="6">
        <f t="shared" si="586"/>
        <v>40592</v>
      </c>
      <c r="C2652" s="7">
        <f>MAX(SUMIFS('Filing Data'!$V:$V,'Filing Data'!$D:$D,'Benchmark Value'!$B2652),C2651)</f>
        <v>5795147068.2152042</v>
      </c>
      <c r="D2652" s="7">
        <f>SUMIFS('Filing Data'!$Z:$Z,'Filing Data'!$D:$D,'Benchmark Value'!$B2652)</f>
        <v>0</v>
      </c>
      <c r="E2652" s="16">
        <f t="shared" si="587"/>
        <v>-82832175.959236547</v>
      </c>
      <c r="F2652" s="10">
        <f>SUM(D$11:D2651)</f>
        <v>-378094797.07849002</v>
      </c>
      <c r="G2652" s="10">
        <f t="shared" si="580"/>
        <v>365</v>
      </c>
      <c r="H2652" s="7">
        <f t="shared" si="588"/>
        <v>-226937.46838146998</v>
      </c>
      <c r="I2652" s="16">
        <f>SUMIFS('Filing Data'!$X:$X,'Filing Data'!$D:$D,'Benchmark Value'!$B2652)</f>
        <v>0</v>
      </c>
      <c r="J2652" s="16">
        <f t="shared" si="584"/>
        <v>130194969.03866443</v>
      </c>
      <c r="K2652" s="10">
        <f>SUM(I$11:I2651)</f>
        <v>659473665.18040454</v>
      </c>
      <c r="L2652" s="27">
        <f t="shared" si="581"/>
        <v>365</v>
      </c>
      <c r="M2652" s="7">
        <f t="shared" si="589"/>
        <v>356698.5453114094</v>
      </c>
      <c r="N2652" s="7">
        <f>IF(ISNA(VLOOKUP(B2652,'Distribution Data'!$G:$H,2,FALSE)),0,VLOOKUP(B2652,'Distribution Data'!$G:$H,2,FALSE))</f>
        <v>0</v>
      </c>
      <c r="O2652" s="16">
        <f>IF(ISNA(INDEX($C2651:$C$3618,MATCH(TRUE,INDEX($C2651:$C$3618&lt;&gt;$C2651,0),0))), O2651, INDEX($C2651:$C$3618,MATCH(TRUE,INDEX($C2651:$C$3618&lt;&gt;$C2651,0),0)))</f>
        <v>5895088496.4046955</v>
      </c>
      <c r="P2652" s="16">
        <f t="shared" si="579"/>
        <v>5795147068.2152042</v>
      </c>
      <c r="Q2652" s="27">
        <f t="shared" si="585"/>
        <v>365</v>
      </c>
      <c r="R2652" s="7">
        <f t="shared" si="590"/>
        <v>273812.1320260035</v>
      </c>
      <c r="S2652" s="7">
        <f t="shared" si="582"/>
        <v>-309823.88166687591</v>
      </c>
      <c r="T2652" s="5">
        <f>VLOOKUP($B2652,'Benchmark Data'!$A:$B,2,FALSE)</f>
        <v>17.37</v>
      </c>
      <c r="U2652" s="12">
        <f t="shared" si="591"/>
        <v>3.4602110648958738E-3</v>
      </c>
      <c r="V2652" s="7">
        <f t="shared" si="592"/>
        <v>5509622217.4179106</v>
      </c>
    </row>
    <row r="2653" spans="1:22" x14ac:dyDescent="0.25">
      <c r="A2653" s="5">
        <f t="shared" si="583"/>
        <v>2011</v>
      </c>
      <c r="B2653" s="6">
        <f t="shared" si="586"/>
        <v>40593</v>
      </c>
      <c r="C2653" s="7">
        <f>MAX(SUMIFS('Filing Data'!$V:$V,'Filing Data'!$D:$D,'Benchmark Value'!$B2653),C2652)</f>
        <v>5795147068.2152042</v>
      </c>
      <c r="D2653" s="7">
        <f>SUMIFS('Filing Data'!$Z:$Z,'Filing Data'!$D:$D,'Benchmark Value'!$B2653)</f>
        <v>0</v>
      </c>
      <c r="E2653" s="16">
        <f t="shared" si="587"/>
        <v>-82832175.959236547</v>
      </c>
      <c r="F2653" s="10">
        <f>SUM(D$11:D2652)</f>
        <v>-378094797.07849002</v>
      </c>
      <c r="G2653" s="10">
        <f t="shared" si="580"/>
        <v>365</v>
      </c>
      <c r="H2653" s="7">
        <f t="shared" si="588"/>
        <v>-226937.46838146998</v>
      </c>
      <c r="I2653" s="16">
        <f>SUMIFS('Filing Data'!$X:$X,'Filing Data'!$D:$D,'Benchmark Value'!$B2653)</f>
        <v>0</v>
      </c>
      <c r="J2653" s="16">
        <f t="shared" si="584"/>
        <v>130194969.03866443</v>
      </c>
      <c r="K2653" s="10">
        <f>SUM(I$11:I2652)</f>
        <v>659473665.18040454</v>
      </c>
      <c r="L2653" s="27">
        <f t="shared" si="581"/>
        <v>365</v>
      </c>
      <c r="M2653" s="7">
        <f t="shared" si="589"/>
        <v>356698.5453114094</v>
      </c>
      <c r="N2653" s="7">
        <f>IF(ISNA(VLOOKUP(B2653,'Distribution Data'!$G:$H,2,FALSE)),0,VLOOKUP(B2653,'Distribution Data'!$G:$H,2,FALSE))</f>
        <v>0</v>
      </c>
      <c r="O2653" s="16">
        <f>IF(ISNA(INDEX($C2652:$C$3618,MATCH(TRUE,INDEX($C2652:$C$3618&lt;&gt;$C2652,0),0))), O2652, INDEX($C2652:$C$3618,MATCH(TRUE,INDEX($C2652:$C$3618&lt;&gt;$C2652,0),0)))</f>
        <v>5895088496.4046955</v>
      </c>
      <c r="P2653" s="16">
        <f t="shared" si="579"/>
        <v>5795147068.2152042</v>
      </c>
      <c r="Q2653" s="27">
        <f t="shared" si="585"/>
        <v>365</v>
      </c>
      <c r="R2653" s="7">
        <f t="shared" si="590"/>
        <v>273812.1320260035</v>
      </c>
      <c r="S2653" s="7">
        <f t="shared" si="582"/>
        <v>-309823.88166687591</v>
      </c>
      <c r="T2653" s="5">
        <f>VLOOKUP($B2653,'Benchmark Data'!$A:$B,2,FALSE)</f>
        <v>17.37</v>
      </c>
      <c r="U2653" s="12">
        <f t="shared" si="591"/>
        <v>0</v>
      </c>
      <c r="V2653" s="7">
        <f t="shared" si="592"/>
        <v>5509312393.5362434</v>
      </c>
    </row>
    <row r="2654" spans="1:22" x14ac:dyDescent="0.25">
      <c r="A2654" s="5">
        <f t="shared" si="583"/>
        <v>2011</v>
      </c>
      <c r="B2654" s="6">
        <f t="shared" si="586"/>
        <v>40594</v>
      </c>
      <c r="C2654" s="7">
        <f>MAX(SUMIFS('Filing Data'!$V:$V,'Filing Data'!$D:$D,'Benchmark Value'!$B2654),C2653)</f>
        <v>5795147068.2152042</v>
      </c>
      <c r="D2654" s="7">
        <f>SUMIFS('Filing Data'!$Z:$Z,'Filing Data'!$D:$D,'Benchmark Value'!$B2654)</f>
        <v>0</v>
      </c>
      <c r="E2654" s="16">
        <f t="shared" si="587"/>
        <v>-82832175.959236547</v>
      </c>
      <c r="F2654" s="10">
        <f>SUM(D$11:D2653)</f>
        <v>-378094797.07849002</v>
      </c>
      <c r="G2654" s="10">
        <f t="shared" si="580"/>
        <v>365</v>
      </c>
      <c r="H2654" s="7">
        <f t="shared" si="588"/>
        <v>-226937.46838146998</v>
      </c>
      <c r="I2654" s="16">
        <f>SUMIFS('Filing Data'!$X:$X,'Filing Data'!$D:$D,'Benchmark Value'!$B2654)</f>
        <v>0</v>
      </c>
      <c r="J2654" s="16">
        <f t="shared" si="584"/>
        <v>130194969.03866443</v>
      </c>
      <c r="K2654" s="10">
        <f>SUM(I$11:I2653)</f>
        <v>659473665.18040454</v>
      </c>
      <c r="L2654" s="27">
        <f t="shared" si="581"/>
        <v>365</v>
      </c>
      <c r="M2654" s="7">
        <f t="shared" si="589"/>
        <v>356698.5453114094</v>
      </c>
      <c r="N2654" s="7">
        <f>IF(ISNA(VLOOKUP(B2654,'Distribution Data'!$G:$H,2,FALSE)),0,VLOOKUP(B2654,'Distribution Data'!$G:$H,2,FALSE))</f>
        <v>0</v>
      </c>
      <c r="O2654" s="16">
        <f>IF(ISNA(INDEX($C2653:$C$3618,MATCH(TRUE,INDEX($C2653:$C$3618&lt;&gt;$C2653,0),0))), O2653, INDEX($C2653:$C$3618,MATCH(TRUE,INDEX($C2653:$C$3618&lt;&gt;$C2653,0),0)))</f>
        <v>5895088496.4046955</v>
      </c>
      <c r="P2654" s="16">
        <f t="shared" si="579"/>
        <v>5795147068.2152042</v>
      </c>
      <c r="Q2654" s="27">
        <f t="shared" si="585"/>
        <v>365</v>
      </c>
      <c r="R2654" s="7">
        <f t="shared" si="590"/>
        <v>273812.1320260035</v>
      </c>
      <c r="S2654" s="7">
        <f t="shared" si="582"/>
        <v>-309823.88166687591</v>
      </c>
      <c r="T2654" s="5">
        <f>VLOOKUP($B2654,'Benchmark Data'!$A:$B,2,FALSE)</f>
        <v>17.37</v>
      </c>
      <c r="U2654" s="12">
        <f t="shared" si="591"/>
        <v>0</v>
      </c>
      <c r="V2654" s="7">
        <f t="shared" si="592"/>
        <v>5509002569.6545763</v>
      </c>
    </row>
    <row r="2655" spans="1:22" x14ac:dyDescent="0.25">
      <c r="A2655" s="5">
        <f t="shared" si="583"/>
        <v>2011</v>
      </c>
      <c r="B2655" s="6">
        <f t="shared" si="586"/>
        <v>40595</v>
      </c>
      <c r="C2655" s="7">
        <f>MAX(SUMIFS('Filing Data'!$V:$V,'Filing Data'!$D:$D,'Benchmark Value'!$B2655),C2654)</f>
        <v>5795147068.2152042</v>
      </c>
      <c r="D2655" s="7">
        <f>SUMIFS('Filing Data'!$Z:$Z,'Filing Data'!$D:$D,'Benchmark Value'!$B2655)</f>
        <v>0</v>
      </c>
      <c r="E2655" s="16">
        <f t="shared" si="587"/>
        <v>-82832175.959236547</v>
      </c>
      <c r="F2655" s="10">
        <f>SUM(D$11:D2654)</f>
        <v>-378094797.07849002</v>
      </c>
      <c r="G2655" s="10">
        <f t="shared" si="580"/>
        <v>365</v>
      </c>
      <c r="H2655" s="7">
        <f t="shared" si="588"/>
        <v>-226937.46838146998</v>
      </c>
      <c r="I2655" s="16">
        <f>SUMIFS('Filing Data'!$X:$X,'Filing Data'!$D:$D,'Benchmark Value'!$B2655)</f>
        <v>0</v>
      </c>
      <c r="J2655" s="16">
        <f t="shared" si="584"/>
        <v>130194969.03866443</v>
      </c>
      <c r="K2655" s="10">
        <f>SUM(I$11:I2654)</f>
        <v>659473665.18040454</v>
      </c>
      <c r="L2655" s="27">
        <f t="shared" si="581"/>
        <v>365</v>
      </c>
      <c r="M2655" s="7">
        <f t="shared" si="589"/>
        <v>356698.5453114094</v>
      </c>
      <c r="N2655" s="7">
        <f>IF(ISNA(VLOOKUP(B2655,'Distribution Data'!$G:$H,2,FALSE)),0,VLOOKUP(B2655,'Distribution Data'!$G:$H,2,FALSE))</f>
        <v>0</v>
      </c>
      <c r="O2655" s="16">
        <f>IF(ISNA(INDEX($C2654:$C$3618,MATCH(TRUE,INDEX($C2654:$C$3618&lt;&gt;$C2654,0),0))), O2654, INDEX($C2654:$C$3618,MATCH(TRUE,INDEX($C2654:$C$3618&lt;&gt;$C2654,0),0)))</f>
        <v>5895088496.4046955</v>
      </c>
      <c r="P2655" s="16">
        <f t="shared" si="579"/>
        <v>5795147068.2152042</v>
      </c>
      <c r="Q2655" s="27">
        <f t="shared" si="585"/>
        <v>365</v>
      </c>
      <c r="R2655" s="7">
        <f t="shared" si="590"/>
        <v>273812.1320260035</v>
      </c>
      <c r="S2655" s="7">
        <f t="shared" si="582"/>
        <v>-309823.88166687591</v>
      </c>
      <c r="T2655" s="5">
        <f>VLOOKUP($B2655,'Benchmark Data'!$A:$B,2,FALSE)</f>
        <v>17.37</v>
      </c>
      <c r="U2655" s="12">
        <f t="shared" si="591"/>
        <v>0</v>
      </c>
      <c r="V2655" s="7">
        <f t="shared" si="592"/>
        <v>5508692745.7729092</v>
      </c>
    </row>
    <row r="2656" spans="1:22" x14ac:dyDescent="0.25">
      <c r="A2656" s="5">
        <f t="shared" si="583"/>
        <v>2011</v>
      </c>
      <c r="B2656" s="6">
        <f t="shared" si="586"/>
        <v>40596</v>
      </c>
      <c r="C2656" s="7">
        <f>MAX(SUMIFS('Filing Data'!$V:$V,'Filing Data'!$D:$D,'Benchmark Value'!$B2656),C2655)</f>
        <v>5795147068.2152042</v>
      </c>
      <c r="D2656" s="7">
        <f>SUMIFS('Filing Data'!$Z:$Z,'Filing Data'!$D:$D,'Benchmark Value'!$B2656)</f>
        <v>0</v>
      </c>
      <c r="E2656" s="16">
        <f t="shared" si="587"/>
        <v>-82832175.959236547</v>
      </c>
      <c r="F2656" s="10">
        <f>SUM(D$11:D2655)</f>
        <v>-378094797.07849002</v>
      </c>
      <c r="G2656" s="10">
        <f t="shared" si="580"/>
        <v>365</v>
      </c>
      <c r="H2656" s="7">
        <f t="shared" si="588"/>
        <v>-226937.46838146998</v>
      </c>
      <c r="I2656" s="16">
        <f>SUMIFS('Filing Data'!$X:$X,'Filing Data'!$D:$D,'Benchmark Value'!$B2656)</f>
        <v>0</v>
      </c>
      <c r="J2656" s="16">
        <f t="shared" si="584"/>
        <v>130194969.03866443</v>
      </c>
      <c r="K2656" s="10">
        <f>SUM(I$11:I2655)</f>
        <v>659473665.18040454</v>
      </c>
      <c r="L2656" s="27">
        <f t="shared" si="581"/>
        <v>365</v>
      </c>
      <c r="M2656" s="7">
        <f t="shared" si="589"/>
        <v>356698.5453114094</v>
      </c>
      <c r="N2656" s="7">
        <f>IF(ISNA(VLOOKUP(B2656,'Distribution Data'!$G:$H,2,FALSE)),0,VLOOKUP(B2656,'Distribution Data'!$G:$H,2,FALSE))</f>
        <v>0</v>
      </c>
      <c r="O2656" s="16">
        <f>IF(ISNA(INDEX($C2655:$C$3618,MATCH(TRUE,INDEX($C2655:$C$3618&lt;&gt;$C2655,0),0))), O2655, INDEX($C2655:$C$3618,MATCH(TRUE,INDEX($C2655:$C$3618&lt;&gt;$C2655,0),0)))</f>
        <v>5895088496.4046955</v>
      </c>
      <c r="P2656" s="16">
        <f t="shared" si="579"/>
        <v>5795147068.2152042</v>
      </c>
      <c r="Q2656" s="27">
        <f t="shared" si="585"/>
        <v>365</v>
      </c>
      <c r="R2656" s="7">
        <f t="shared" si="590"/>
        <v>273812.1320260035</v>
      </c>
      <c r="S2656" s="7">
        <f t="shared" si="582"/>
        <v>-309823.88166687591</v>
      </c>
      <c r="T2656" s="5">
        <f>VLOOKUP($B2656,'Benchmark Data'!$A:$B,2,FALSE)</f>
        <v>17.2</v>
      </c>
      <c r="U2656" s="12">
        <f t="shared" si="591"/>
        <v>-9.8351964336063306E-3</v>
      </c>
      <c r="V2656" s="7">
        <f t="shared" si="592"/>
        <v>5454469406.2446442</v>
      </c>
    </row>
    <row r="2657" spans="1:22" x14ac:dyDescent="0.25">
      <c r="A2657" s="5">
        <f t="shared" si="583"/>
        <v>2011</v>
      </c>
      <c r="B2657" s="6">
        <f t="shared" si="586"/>
        <v>40597</v>
      </c>
      <c r="C2657" s="7">
        <f>MAX(SUMIFS('Filing Data'!$V:$V,'Filing Data'!$D:$D,'Benchmark Value'!$B2657),C2656)</f>
        <v>5795147068.2152042</v>
      </c>
      <c r="D2657" s="7">
        <f>SUMIFS('Filing Data'!$Z:$Z,'Filing Data'!$D:$D,'Benchmark Value'!$B2657)</f>
        <v>0</v>
      </c>
      <c r="E2657" s="16">
        <f t="shared" si="587"/>
        <v>-82832175.959236547</v>
      </c>
      <c r="F2657" s="10">
        <f>SUM(D$11:D2656)</f>
        <v>-378094797.07849002</v>
      </c>
      <c r="G2657" s="10">
        <f t="shared" si="580"/>
        <v>365</v>
      </c>
      <c r="H2657" s="7">
        <f t="shared" si="588"/>
        <v>-226937.46838146998</v>
      </c>
      <c r="I2657" s="16">
        <f>SUMIFS('Filing Data'!$X:$X,'Filing Data'!$D:$D,'Benchmark Value'!$B2657)</f>
        <v>0</v>
      </c>
      <c r="J2657" s="16">
        <f t="shared" si="584"/>
        <v>130194969.03866443</v>
      </c>
      <c r="K2657" s="10">
        <f>SUM(I$11:I2656)</f>
        <v>659473665.18040454</v>
      </c>
      <c r="L2657" s="27">
        <f t="shared" si="581"/>
        <v>365</v>
      </c>
      <c r="M2657" s="7">
        <f t="shared" si="589"/>
        <v>356698.5453114094</v>
      </c>
      <c r="N2657" s="7">
        <f>IF(ISNA(VLOOKUP(B2657,'Distribution Data'!$G:$H,2,FALSE)),0,VLOOKUP(B2657,'Distribution Data'!$G:$H,2,FALSE))</f>
        <v>0</v>
      </c>
      <c r="O2657" s="16">
        <f>IF(ISNA(INDEX($C2656:$C$3618,MATCH(TRUE,INDEX($C2656:$C$3618&lt;&gt;$C2656,0),0))), O2656, INDEX($C2656:$C$3618,MATCH(TRUE,INDEX($C2656:$C$3618&lt;&gt;$C2656,0),0)))</f>
        <v>5895088496.4046955</v>
      </c>
      <c r="P2657" s="16">
        <f t="shared" si="579"/>
        <v>5795147068.2152042</v>
      </c>
      <c r="Q2657" s="27">
        <f t="shared" si="585"/>
        <v>365</v>
      </c>
      <c r="R2657" s="7">
        <f t="shared" si="590"/>
        <v>273812.1320260035</v>
      </c>
      <c r="S2657" s="7">
        <f t="shared" si="582"/>
        <v>-309823.88166687591</v>
      </c>
      <c r="T2657" s="5">
        <f>VLOOKUP($B2657,'Benchmark Data'!$A:$B,2,FALSE)</f>
        <v>17.05</v>
      </c>
      <c r="U2657" s="12">
        <f t="shared" si="591"/>
        <v>-8.7591800898814652E-3</v>
      </c>
      <c r="V2657" s="7">
        <f t="shared" si="592"/>
        <v>5406591535.2154951</v>
      </c>
    </row>
    <row r="2658" spans="1:22" x14ac:dyDescent="0.25">
      <c r="A2658" s="5">
        <f t="shared" si="583"/>
        <v>2011</v>
      </c>
      <c r="B2658" s="6">
        <f t="shared" si="586"/>
        <v>40598</v>
      </c>
      <c r="C2658" s="7">
        <f>MAX(SUMIFS('Filing Data'!$V:$V,'Filing Data'!$D:$D,'Benchmark Value'!$B2658),C2657)</f>
        <v>5795147068.2152042</v>
      </c>
      <c r="D2658" s="7">
        <f>SUMIFS('Filing Data'!$Z:$Z,'Filing Data'!$D:$D,'Benchmark Value'!$B2658)</f>
        <v>0</v>
      </c>
      <c r="E2658" s="16">
        <f t="shared" si="587"/>
        <v>-82832175.959236547</v>
      </c>
      <c r="F2658" s="10">
        <f>SUM(D$11:D2657)</f>
        <v>-378094797.07849002</v>
      </c>
      <c r="G2658" s="10">
        <f t="shared" si="580"/>
        <v>365</v>
      </c>
      <c r="H2658" s="7">
        <f t="shared" si="588"/>
        <v>-226937.46838146998</v>
      </c>
      <c r="I2658" s="16">
        <f>SUMIFS('Filing Data'!$X:$X,'Filing Data'!$D:$D,'Benchmark Value'!$B2658)</f>
        <v>0</v>
      </c>
      <c r="J2658" s="16">
        <f t="shared" si="584"/>
        <v>130194969.03866443</v>
      </c>
      <c r="K2658" s="10">
        <f>SUM(I$11:I2657)</f>
        <v>659473665.18040454</v>
      </c>
      <c r="L2658" s="27">
        <f t="shared" si="581"/>
        <v>365</v>
      </c>
      <c r="M2658" s="7">
        <f t="shared" si="589"/>
        <v>356698.5453114094</v>
      </c>
      <c r="N2658" s="7">
        <f>IF(ISNA(VLOOKUP(B2658,'Distribution Data'!$G:$H,2,FALSE)),0,VLOOKUP(B2658,'Distribution Data'!$G:$H,2,FALSE))</f>
        <v>0</v>
      </c>
      <c r="O2658" s="16">
        <f>IF(ISNA(INDEX($C2657:$C$3618,MATCH(TRUE,INDEX($C2657:$C$3618&lt;&gt;$C2657,0),0))), O2657, INDEX($C2657:$C$3618,MATCH(TRUE,INDEX($C2657:$C$3618&lt;&gt;$C2657,0),0)))</f>
        <v>5895088496.4046955</v>
      </c>
      <c r="P2658" s="16">
        <f t="shared" si="579"/>
        <v>5795147068.2152042</v>
      </c>
      <c r="Q2658" s="27">
        <f t="shared" si="585"/>
        <v>365</v>
      </c>
      <c r="R2658" s="7">
        <f t="shared" si="590"/>
        <v>273812.1320260035</v>
      </c>
      <c r="S2658" s="7">
        <f t="shared" si="582"/>
        <v>-309823.88166687591</v>
      </c>
      <c r="T2658" s="5">
        <f>VLOOKUP($B2658,'Benchmark Data'!$A:$B,2,FALSE)</f>
        <v>16.95</v>
      </c>
      <c r="U2658" s="12">
        <f t="shared" si="591"/>
        <v>-5.8823699030666364E-3</v>
      </c>
      <c r="V2658" s="7">
        <f t="shared" si="592"/>
        <v>5374571497.0510387</v>
      </c>
    </row>
    <row r="2659" spans="1:22" x14ac:dyDescent="0.25">
      <c r="A2659" s="5">
        <f t="shared" si="583"/>
        <v>2011</v>
      </c>
      <c r="B2659" s="6">
        <f t="shared" si="586"/>
        <v>40599</v>
      </c>
      <c r="C2659" s="7">
        <f>MAX(SUMIFS('Filing Data'!$V:$V,'Filing Data'!$D:$D,'Benchmark Value'!$B2659),C2658)</f>
        <v>5795147068.2152042</v>
      </c>
      <c r="D2659" s="7">
        <f>SUMIFS('Filing Data'!$Z:$Z,'Filing Data'!$D:$D,'Benchmark Value'!$B2659)</f>
        <v>0</v>
      </c>
      <c r="E2659" s="16">
        <f t="shared" si="587"/>
        <v>-82832175.959236547</v>
      </c>
      <c r="F2659" s="10">
        <f>SUM(D$11:D2658)</f>
        <v>-378094797.07849002</v>
      </c>
      <c r="G2659" s="10">
        <f t="shared" si="580"/>
        <v>365</v>
      </c>
      <c r="H2659" s="7">
        <f t="shared" si="588"/>
        <v>-226937.46838146998</v>
      </c>
      <c r="I2659" s="16">
        <f>SUMIFS('Filing Data'!$X:$X,'Filing Data'!$D:$D,'Benchmark Value'!$B2659)</f>
        <v>0</v>
      </c>
      <c r="J2659" s="16">
        <f t="shared" si="584"/>
        <v>130194969.03866443</v>
      </c>
      <c r="K2659" s="10">
        <f>SUM(I$11:I2658)</f>
        <v>659473665.18040454</v>
      </c>
      <c r="L2659" s="27">
        <f t="shared" si="581"/>
        <v>365</v>
      </c>
      <c r="M2659" s="7">
        <f t="shared" si="589"/>
        <v>356698.5453114094</v>
      </c>
      <c r="N2659" s="7">
        <f>IF(ISNA(VLOOKUP(B2659,'Distribution Data'!$G:$H,2,FALSE)),0,VLOOKUP(B2659,'Distribution Data'!$G:$H,2,FALSE))</f>
        <v>0</v>
      </c>
      <c r="O2659" s="16">
        <f>IF(ISNA(INDEX($C2658:$C$3618,MATCH(TRUE,INDEX($C2658:$C$3618&lt;&gt;$C2658,0),0))), O2658, INDEX($C2658:$C$3618,MATCH(TRUE,INDEX($C2658:$C$3618&lt;&gt;$C2658,0),0)))</f>
        <v>5895088496.4046955</v>
      </c>
      <c r="P2659" s="16">
        <f t="shared" si="579"/>
        <v>5795147068.2152042</v>
      </c>
      <c r="Q2659" s="27">
        <f t="shared" si="585"/>
        <v>365</v>
      </c>
      <c r="R2659" s="7">
        <f t="shared" si="590"/>
        <v>273812.1320260035</v>
      </c>
      <c r="S2659" s="7">
        <f t="shared" si="582"/>
        <v>-309823.88166687591</v>
      </c>
      <c r="T2659" s="5">
        <f>VLOOKUP($B2659,'Benchmark Data'!$A:$B,2,FALSE)</f>
        <v>17.3</v>
      </c>
      <c r="U2659" s="12">
        <f t="shared" si="591"/>
        <v>2.0438667677274171E-2</v>
      </c>
      <c r="V2659" s="7">
        <f t="shared" si="592"/>
        <v>5485241025.6158543</v>
      </c>
    </row>
    <row r="2660" spans="1:22" x14ac:dyDescent="0.25">
      <c r="A2660" s="5">
        <f t="shared" si="583"/>
        <v>2011</v>
      </c>
      <c r="B2660" s="6">
        <f t="shared" si="586"/>
        <v>40600</v>
      </c>
      <c r="C2660" s="7">
        <f>MAX(SUMIFS('Filing Data'!$V:$V,'Filing Data'!$D:$D,'Benchmark Value'!$B2660),C2659)</f>
        <v>5795147068.2152042</v>
      </c>
      <c r="D2660" s="7">
        <f>SUMIFS('Filing Data'!$Z:$Z,'Filing Data'!$D:$D,'Benchmark Value'!$B2660)</f>
        <v>0</v>
      </c>
      <c r="E2660" s="16">
        <f t="shared" si="587"/>
        <v>-82832175.959236547</v>
      </c>
      <c r="F2660" s="10">
        <f>SUM(D$11:D2659)</f>
        <v>-378094797.07849002</v>
      </c>
      <c r="G2660" s="10">
        <f t="shared" si="580"/>
        <v>365</v>
      </c>
      <c r="H2660" s="7">
        <f t="shared" si="588"/>
        <v>-226937.46838146998</v>
      </c>
      <c r="I2660" s="16">
        <f>SUMIFS('Filing Data'!$X:$X,'Filing Data'!$D:$D,'Benchmark Value'!$B2660)</f>
        <v>0</v>
      </c>
      <c r="J2660" s="16">
        <f t="shared" si="584"/>
        <v>130194969.03866443</v>
      </c>
      <c r="K2660" s="10">
        <f>SUM(I$11:I2659)</f>
        <v>659473665.18040454</v>
      </c>
      <c r="L2660" s="27">
        <f t="shared" si="581"/>
        <v>365</v>
      </c>
      <c r="M2660" s="7">
        <f t="shared" si="589"/>
        <v>356698.5453114094</v>
      </c>
      <c r="N2660" s="7">
        <f>IF(ISNA(VLOOKUP(B2660,'Distribution Data'!$G:$H,2,FALSE)),0,VLOOKUP(B2660,'Distribution Data'!$G:$H,2,FALSE))</f>
        <v>0</v>
      </c>
      <c r="O2660" s="16">
        <f>IF(ISNA(INDEX($C2659:$C$3618,MATCH(TRUE,INDEX($C2659:$C$3618&lt;&gt;$C2659,0),0))), O2659, INDEX($C2659:$C$3618,MATCH(TRUE,INDEX($C2659:$C$3618&lt;&gt;$C2659,0),0)))</f>
        <v>5895088496.4046955</v>
      </c>
      <c r="P2660" s="16">
        <f t="shared" si="579"/>
        <v>5795147068.2152042</v>
      </c>
      <c r="Q2660" s="27">
        <f t="shared" si="585"/>
        <v>365</v>
      </c>
      <c r="R2660" s="7">
        <f t="shared" si="590"/>
        <v>273812.1320260035</v>
      </c>
      <c r="S2660" s="7">
        <f t="shared" si="582"/>
        <v>-309823.88166687591</v>
      </c>
      <c r="T2660" s="5">
        <f>VLOOKUP($B2660,'Benchmark Data'!$A:$B,2,FALSE)</f>
        <v>17.3</v>
      </c>
      <c r="U2660" s="12">
        <f t="shared" si="591"/>
        <v>0</v>
      </c>
      <c r="V2660" s="7">
        <f t="shared" si="592"/>
        <v>5484931201.7341871</v>
      </c>
    </row>
    <row r="2661" spans="1:22" x14ac:dyDescent="0.25">
      <c r="A2661" s="5">
        <f t="shared" si="583"/>
        <v>2011</v>
      </c>
      <c r="B2661" s="6">
        <f t="shared" si="586"/>
        <v>40601</v>
      </c>
      <c r="C2661" s="7">
        <f>MAX(SUMIFS('Filing Data'!$V:$V,'Filing Data'!$D:$D,'Benchmark Value'!$B2661),C2660)</f>
        <v>5795147068.2152042</v>
      </c>
      <c r="D2661" s="7">
        <f>SUMIFS('Filing Data'!$Z:$Z,'Filing Data'!$D:$D,'Benchmark Value'!$B2661)</f>
        <v>0</v>
      </c>
      <c r="E2661" s="16">
        <f t="shared" si="587"/>
        <v>-82832175.959236547</v>
      </c>
      <c r="F2661" s="10">
        <f>SUM(D$11:D2660)</f>
        <v>-378094797.07849002</v>
      </c>
      <c r="G2661" s="10">
        <f t="shared" si="580"/>
        <v>365</v>
      </c>
      <c r="H2661" s="7">
        <f t="shared" si="588"/>
        <v>-226937.46838146998</v>
      </c>
      <c r="I2661" s="16">
        <f>SUMIFS('Filing Data'!$X:$X,'Filing Data'!$D:$D,'Benchmark Value'!$B2661)</f>
        <v>0</v>
      </c>
      <c r="J2661" s="16">
        <f t="shared" si="584"/>
        <v>130194969.03866443</v>
      </c>
      <c r="K2661" s="10">
        <f>SUM(I$11:I2660)</f>
        <v>659473665.18040454</v>
      </c>
      <c r="L2661" s="27">
        <f t="shared" si="581"/>
        <v>365</v>
      </c>
      <c r="M2661" s="7">
        <f t="shared" si="589"/>
        <v>356698.5453114094</v>
      </c>
      <c r="N2661" s="7">
        <f>IF(ISNA(VLOOKUP(B2661,'Distribution Data'!$G:$H,2,FALSE)),0,VLOOKUP(B2661,'Distribution Data'!$G:$H,2,FALSE))</f>
        <v>0</v>
      </c>
      <c r="O2661" s="16">
        <f>IF(ISNA(INDEX($C2660:$C$3618,MATCH(TRUE,INDEX($C2660:$C$3618&lt;&gt;$C2660,0),0))), O2660, INDEX($C2660:$C$3618,MATCH(TRUE,INDEX($C2660:$C$3618&lt;&gt;$C2660,0),0)))</f>
        <v>5895088496.4046955</v>
      </c>
      <c r="P2661" s="16">
        <f t="shared" si="579"/>
        <v>5795147068.2152042</v>
      </c>
      <c r="Q2661" s="27">
        <f t="shared" si="585"/>
        <v>365</v>
      </c>
      <c r="R2661" s="7">
        <f t="shared" si="590"/>
        <v>273812.1320260035</v>
      </c>
      <c r="S2661" s="7">
        <f t="shared" si="582"/>
        <v>-309823.88166687591</v>
      </c>
      <c r="T2661" s="5">
        <f>VLOOKUP($B2661,'Benchmark Data'!$A:$B,2,FALSE)</f>
        <v>17.3</v>
      </c>
      <c r="U2661" s="12">
        <f t="shared" si="591"/>
        <v>0</v>
      </c>
      <c r="V2661" s="7">
        <f t="shared" si="592"/>
        <v>5484621377.85252</v>
      </c>
    </row>
    <row r="2662" spans="1:22" x14ac:dyDescent="0.25">
      <c r="A2662" s="5">
        <f t="shared" si="583"/>
        <v>2011</v>
      </c>
      <c r="B2662" s="6">
        <f t="shared" si="586"/>
        <v>40602</v>
      </c>
      <c r="C2662" s="7">
        <f>MAX(SUMIFS('Filing Data'!$V:$V,'Filing Data'!$D:$D,'Benchmark Value'!$B2662),C2661)</f>
        <v>5795147068.2152042</v>
      </c>
      <c r="D2662" s="7">
        <f>SUMIFS('Filing Data'!$Z:$Z,'Filing Data'!$D:$D,'Benchmark Value'!$B2662)</f>
        <v>0</v>
      </c>
      <c r="E2662" s="16">
        <f t="shared" si="587"/>
        <v>-82832175.959236547</v>
      </c>
      <c r="F2662" s="10">
        <f>SUM(D$11:D2661)</f>
        <v>-378094797.07849002</v>
      </c>
      <c r="G2662" s="10">
        <f t="shared" si="580"/>
        <v>365</v>
      </c>
      <c r="H2662" s="7">
        <f t="shared" si="588"/>
        <v>-226937.46838146998</v>
      </c>
      <c r="I2662" s="16">
        <f>SUMIFS('Filing Data'!$X:$X,'Filing Data'!$D:$D,'Benchmark Value'!$B2662)</f>
        <v>0</v>
      </c>
      <c r="J2662" s="16">
        <f t="shared" si="584"/>
        <v>130194969.03866443</v>
      </c>
      <c r="K2662" s="10">
        <f>SUM(I$11:I2661)</f>
        <v>659473665.18040454</v>
      </c>
      <c r="L2662" s="27">
        <f t="shared" si="581"/>
        <v>365</v>
      </c>
      <c r="M2662" s="7">
        <f t="shared" si="589"/>
        <v>356698.5453114094</v>
      </c>
      <c r="N2662" s="7">
        <f>IF(ISNA(VLOOKUP(B2662,'Distribution Data'!$G:$H,2,FALSE)),0,VLOOKUP(B2662,'Distribution Data'!$G:$H,2,FALSE))</f>
        <v>0</v>
      </c>
      <c r="O2662" s="16">
        <f>IF(ISNA(INDEX($C2661:$C$3618,MATCH(TRUE,INDEX($C2661:$C$3618&lt;&gt;$C2661,0),0))), O2661, INDEX($C2661:$C$3618,MATCH(TRUE,INDEX($C2661:$C$3618&lt;&gt;$C2661,0),0)))</f>
        <v>5895088496.4046955</v>
      </c>
      <c r="P2662" s="16">
        <f t="shared" si="579"/>
        <v>5795147068.2152042</v>
      </c>
      <c r="Q2662" s="27">
        <f t="shared" si="585"/>
        <v>365</v>
      </c>
      <c r="R2662" s="7">
        <f t="shared" si="590"/>
        <v>273812.1320260035</v>
      </c>
      <c r="S2662" s="7">
        <f t="shared" si="582"/>
        <v>-309823.88166687591</v>
      </c>
      <c r="T2662" s="5">
        <f>VLOOKUP($B2662,'Benchmark Data'!$A:$B,2,FALSE)</f>
        <v>17.690000000000001</v>
      </c>
      <c r="U2662" s="12">
        <f t="shared" si="591"/>
        <v>2.2293006667960608E-2</v>
      </c>
      <c r="V2662" s="7">
        <f t="shared" si="592"/>
        <v>5607953307.5756207</v>
      </c>
    </row>
    <row r="2663" spans="1:22" x14ac:dyDescent="0.25">
      <c r="A2663" s="5">
        <f t="shared" si="583"/>
        <v>2011</v>
      </c>
      <c r="B2663" s="6">
        <f t="shared" si="586"/>
        <v>40603</v>
      </c>
      <c r="C2663" s="7">
        <f>MAX(SUMIFS('Filing Data'!$V:$V,'Filing Data'!$D:$D,'Benchmark Value'!$B2663),C2662)</f>
        <v>5795147068.2152042</v>
      </c>
      <c r="D2663" s="7">
        <f>SUMIFS('Filing Data'!$Z:$Z,'Filing Data'!$D:$D,'Benchmark Value'!$B2663)</f>
        <v>0</v>
      </c>
      <c r="E2663" s="16">
        <f t="shared" si="587"/>
        <v>-82832175.959236547</v>
      </c>
      <c r="F2663" s="10">
        <f>SUM(D$11:D2662)</f>
        <v>-378094797.07849002</v>
      </c>
      <c r="G2663" s="10">
        <f t="shared" si="580"/>
        <v>365</v>
      </c>
      <c r="H2663" s="7">
        <f t="shared" si="588"/>
        <v>-226937.46838146998</v>
      </c>
      <c r="I2663" s="16">
        <f>SUMIFS('Filing Data'!$X:$X,'Filing Data'!$D:$D,'Benchmark Value'!$B2663)</f>
        <v>0</v>
      </c>
      <c r="J2663" s="16">
        <f t="shared" si="584"/>
        <v>130194969.03866443</v>
      </c>
      <c r="K2663" s="10">
        <f>SUM(I$11:I2662)</f>
        <v>659473665.18040454</v>
      </c>
      <c r="L2663" s="27">
        <f t="shared" si="581"/>
        <v>365</v>
      </c>
      <c r="M2663" s="7">
        <f t="shared" si="589"/>
        <v>356698.5453114094</v>
      </c>
      <c r="N2663" s="7">
        <f>IF(ISNA(VLOOKUP(B2663,'Distribution Data'!$G:$H,2,FALSE)),0,VLOOKUP(B2663,'Distribution Data'!$G:$H,2,FALSE))</f>
        <v>0</v>
      </c>
      <c r="O2663" s="16">
        <f>IF(ISNA(INDEX($C2662:$C$3618,MATCH(TRUE,INDEX($C2662:$C$3618&lt;&gt;$C2662,0),0))), O2662, INDEX($C2662:$C$3618,MATCH(TRUE,INDEX($C2662:$C$3618&lt;&gt;$C2662,0),0)))</f>
        <v>5895088496.4046955</v>
      </c>
      <c r="P2663" s="16">
        <f t="shared" si="579"/>
        <v>5795147068.2152042</v>
      </c>
      <c r="Q2663" s="27">
        <f t="shared" si="585"/>
        <v>365</v>
      </c>
      <c r="R2663" s="7">
        <f t="shared" si="590"/>
        <v>273812.1320260035</v>
      </c>
      <c r="S2663" s="7">
        <f t="shared" si="582"/>
        <v>-309823.88166687591</v>
      </c>
      <c r="T2663" s="5">
        <f>VLOOKUP($B2663,'Benchmark Data'!$A:$B,2,FALSE)</f>
        <v>17.18</v>
      </c>
      <c r="U2663" s="12">
        <f t="shared" si="591"/>
        <v>-2.9253591615584707E-2</v>
      </c>
      <c r="V2663" s="7">
        <f t="shared" si="592"/>
        <v>5445967045.7706308</v>
      </c>
    </row>
    <row r="2664" spans="1:22" x14ac:dyDescent="0.25">
      <c r="A2664" s="5">
        <f t="shared" si="583"/>
        <v>2011</v>
      </c>
      <c r="B2664" s="6">
        <f t="shared" si="586"/>
        <v>40604</v>
      </c>
      <c r="C2664" s="7">
        <f>MAX(SUMIFS('Filing Data'!$V:$V,'Filing Data'!$D:$D,'Benchmark Value'!$B2664),C2663)</f>
        <v>5795147068.2152042</v>
      </c>
      <c r="D2664" s="7">
        <f>SUMIFS('Filing Data'!$Z:$Z,'Filing Data'!$D:$D,'Benchmark Value'!$B2664)</f>
        <v>0</v>
      </c>
      <c r="E2664" s="16">
        <f t="shared" si="587"/>
        <v>-82832175.959236547</v>
      </c>
      <c r="F2664" s="10">
        <f>SUM(D$11:D2663)</f>
        <v>-378094797.07849002</v>
      </c>
      <c r="G2664" s="10">
        <f t="shared" si="580"/>
        <v>365</v>
      </c>
      <c r="H2664" s="7">
        <f t="shared" si="588"/>
        <v>-226937.46838146998</v>
      </c>
      <c r="I2664" s="16">
        <f>SUMIFS('Filing Data'!$X:$X,'Filing Data'!$D:$D,'Benchmark Value'!$B2664)</f>
        <v>0</v>
      </c>
      <c r="J2664" s="16">
        <f t="shared" si="584"/>
        <v>130194969.03866443</v>
      </c>
      <c r="K2664" s="10">
        <f>SUM(I$11:I2663)</f>
        <v>659473665.18040454</v>
      </c>
      <c r="L2664" s="27">
        <f t="shared" si="581"/>
        <v>365</v>
      </c>
      <c r="M2664" s="7">
        <f t="shared" si="589"/>
        <v>356698.5453114094</v>
      </c>
      <c r="N2664" s="7">
        <f>IF(ISNA(VLOOKUP(B2664,'Distribution Data'!$G:$H,2,FALSE)),0,VLOOKUP(B2664,'Distribution Data'!$G:$H,2,FALSE))</f>
        <v>0</v>
      </c>
      <c r="O2664" s="16">
        <f>IF(ISNA(INDEX($C2663:$C$3618,MATCH(TRUE,INDEX($C2663:$C$3618&lt;&gt;$C2663,0),0))), O2663, INDEX($C2663:$C$3618,MATCH(TRUE,INDEX($C2663:$C$3618&lt;&gt;$C2663,0),0)))</f>
        <v>5895088496.4046955</v>
      </c>
      <c r="P2664" s="16">
        <f t="shared" si="579"/>
        <v>5795147068.2152042</v>
      </c>
      <c r="Q2664" s="27">
        <f t="shared" si="585"/>
        <v>365</v>
      </c>
      <c r="R2664" s="7">
        <f t="shared" si="590"/>
        <v>273812.1320260035</v>
      </c>
      <c r="S2664" s="7">
        <f t="shared" si="582"/>
        <v>-309823.88166687591</v>
      </c>
      <c r="T2664" s="5">
        <f>VLOOKUP($B2664,'Benchmark Data'!$A:$B,2,FALSE)</f>
        <v>16.989999999999998</v>
      </c>
      <c r="U2664" s="12">
        <f t="shared" si="591"/>
        <v>-1.1120980872268694E-2</v>
      </c>
      <c r="V2664" s="7">
        <f t="shared" si="592"/>
        <v>5385428249.9043055</v>
      </c>
    </row>
    <row r="2665" spans="1:22" x14ac:dyDescent="0.25">
      <c r="A2665" s="5">
        <f t="shared" si="583"/>
        <v>2011</v>
      </c>
      <c r="B2665" s="6">
        <f t="shared" si="586"/>
        <v>40605</v>
      </c>
      <c r="C2665" s="7">
        <f>MAX(SUMIFS('Filing Data'!$V:$V,'Filing Data'!$D:$D,'Benchmark Value'!$B2665),C2664)</f>
        <v>5795147068.2152042</v>
      </c>
      <c r="D2665" s="7">
        <f>SUMIFS('Filing Data'!$Z:$Z,'Filing Data'!$D:$D,'Benchmark Value'!$B2665)</f>
        <v>0</v>
      </c>
      <c r="E2665" s="16">
        <f t="shared" si="587"/>
        <v>-82832175.959236547</v>
      </c>
      <c r="F2665" s="10">
        <f>SUM(D$11:D2664)</f>
        <v>-378094797.07849002</v>
      </c>
      <c r="G2665" s="10">
        <f t="shared" si="580"/>
        <v>365</v>
      </c>
      <c r="H2665" s="7">
        <f t="shared" si="588"/>
        <v>-226937.46838146998</v>
      </c>
      <c r="I2665" s="16">
        <f>SUMIFS('Filing Data'!$X:$X,'Filing Data'!$D:$D,'Benchmark Value'!$B2665)</f>
        <v>0</v>
      </c>
      <c r="J2665" s="16">
        <f t="shared" si="584"/>
        <v>130194969.03866443</v>
      </c>
      <c r="K2665" s="10">
        <f>SUM(I$11:I2664)</f>
        <v>659473665.18040454</v>
      </c>
      <c r="L2665" s="27">
        <f t="shared" si="581"/>
        <v>365</v>
      </c>
      <c r="M2665" s="7">
        <f t="shared" si="589"/>
        <v>356698.5453114094</v>
      </c>
      <c r="N2665" s="7">
        <f>IF(ISNA(VLOOKUP(B2665,'Distribution Data'!$G:$H,2,FALSE)),0,VLOOKUP(B2665,'Distribution Data'!$G:$H,2,FALSE))</f>
        <v>0</v>
      </c>
      <c r="O2665" s="16">
        <f>IF(ISNA(INDEX($C2664:$C$3618,MATCH(TRUE,INDEX($C2664:$C$3618&lt;&gt;$C2664,0),0))), O2664, INDEX($C2664:$C$3618,MATCH(TRUE,INDEX($C2664:$C$3618&lt;&gt;$C2664,0),0)))</f>
        <v>5895088496.4046955</v>
      </c>
      <c r="P2665" s="16">
        <f t="shared" si="579"/>
        <v>5795147068.2152042</v>
      </c>
      <c r="Q2665" s="27">
        <f t="shared" si="585"/>
        <v>365</v>
      </c>
      <c r="R2665" s="7">
        <f t="shared" si="590"/>
        <v>273812.1320260035</v>
      </c>
      <c r="S2665" s="7">
        <f t="shared" si="582"/>
        <v>-309823.88166687591</v>
      </c>
      <c r="T2665" s="5">
        <f>VLOOKUP($B2665,'Benchmark Data'!$A:$B,2,FALSE)</f>
        <v>17.27</v>
      </c>
      <c r="U2665" s="12">
        <f t="shared" si="591"/>
        <v>1.6345956474746706E-2</v>
      </c>
      <c r="V2665" s="7">
        <f t="shared" si="592"/>
        <v>5473871805.0675602</v>
      </c>
    </row>
    <row r="2666" spans="1:22" x14ac:dyDescent="0.25">
      <c r="A2666" s="5">
        <f t="shared" si="583"/>
        <v>2011</v>
      </c>
      <c r="B2666" s="6">
        <f t="shared" si="586"/>
        <v>40606</v>
      </c>
      <c r="C2666" s="7">
        <f>MAX(SUMIFS('Filing Data'!$V:$V,'Filing Data'!$D:$D,'Benchmark Value'!$B2666),C2665)</f>
        <v>5795147068.2152042</v>
      </c>
      <c r="D2666" s="7">
        <f>SUMIFS('Filing Data'!$Z:$Z,'Filing Data'!$D:$D,'Benchmark Value'!$B2666)</f>
        <v>0</v>
      </c>
      <c r="E2666" s="16">
        <f t="shared" si="587"/>
        <v>-82832175.959236547</v>
      </c>
      <c r="F2666" s="10">
        <f>SUM(D$11:D2665)</f>
        <v>-378094797.07849002</v>
      </c>
      <c r="G2666" s="10">
        <f t="shared" si="580"/>
        <v>365</v>
      </c>
      <c r="H2666" s="7">
        <f t="shared" si="588"/>
        <v>-226937.46838146998</v>
      </c>
      <c r="I2666" s="16">
        <f>SUMIFS('Filing Data'!$X:$X,'Filing Data'!$D:$D,'Benchmark Value'!$B2666)</f>
        <v>0</v>
      </c>
      <c r="J2666" s="16">
        <f t="shared" si="584"/>
        <v>130194969.03866443</v>
      </c>
      <c r="K2666" s="10">
        <f>SUM(I$11:I2665)</f>
        <v>659473665.18040454</v>
      </c>
      <c r="L2666" s="27">
        <f t="shared" si="581"/>
        <v>365</v>
      </c>
      <c r="M2666" s="7">
        <f t="shared" si="589"/>
        <v>356698.5453114094</v>
      </c>
      <c r="N2666" s="7">
        <f>IF(ISNA(VLOOKUP(B2666,'Distribution Data'!$G:$H,2,FALSE)),0,VLOOKUP(B2666,'Distribution Data'!$G:$H,2,FALSE))</f>
        <v>0</v>
      </c>
      <c r="O2666" s="16">
        <f>IF(ISNA(INDEX($C2665:$C$3618,MATCH(TRUE,INDEX($C2665:$C$3618&lt;&gt;$C2665,0),0))), O2665, INDEX($C2665:$C$3618,MATCH(TRUE,INDEX($C2665:$C$3618&lt;&gt;$C2665,0),0)))</f>
        <v>5895088496.4046955</v>
      </c>
      <c r="P2666" s="16">
        <f t="shared" si="579"/>
        <v>5795147068.2152042</v>
      </c>
      <c r="Q2666" s="27">
        <f t="shared" si="585"/>
        <v>365</v>
      </c>
      <c r="R2666" s="7">
        <f t="shared" si="590"/>
        <v>273812.1320260035</v>
      </c>
      <c r="S2666" s="7">
        <f t="shared" si="582"/>
        <v>-309823.88166687591</v>
      </c>
      <c r="T2666" s="5">
        <f>VLOOKUP($B2666,'Benchmark Data'!$A:$B,2,FALSE)</f>
        <v>17.09</v>
      </c>
      <c r="U2666" s="12">
        <f t="shared" si="591"/>
        <v>-1.0477395031087678E-2</v>
      </c>
      <c r="V2666" s="7">
        <f t="shared" si="592"/>
        <v>5416509466.7150097</v>
      </c>
    </row>
    <row r="2667" spans="1:22" x14ac:dyDescent="0.25">
      <c r="A2667" s="5">
        <f t="shared" si="583"/>
        <v>2011</v>
      </c>
      <c r="B2667" s="6">
        <f t="shared" si="586"/>
        <v>40607</v>
      </c>
      <c r="C2667" s="7">
        <f>MAX(SUMIFS('Filing Data'!$V:$V,'Filing Data'!$D:$D,'Benchmark Value'!$B2667),C2666)</f>
        <v>5795147068.2152042</v>
      </c>
      <c r="D2667" s="7">
        <f>SUMIFS('Filing Data'!$Z:$Z,'Filing Data'!$D:$D,'Benchmark Value'!$B2667)</f>
        <v>0</v>
      </c>
      <c r="E2667" s="16">
        <f t="shared" si="587"/>
        <v>-82832175.959236547</v>
      </c>
      <c r="F2667" s="10">
        <f>SUM(D$11:D2666)</f>
        <v>-378094797.07849002</v>
      </c>
      <c r="G2667" s="10">
        <f t="shared" si="580"/>
        <v>365</v>
      </c>
      <c r="H2667" s="7">
        <f t="shared" si="588"/>
        <v>-226937.46838146998</v>
      </c>
      <c r="I2667" s="16">
        <f>SUMIFS('Filing Data'!$X:$X,'Filing Data'!$D:$D,'Benchmark Value'!$B2667)</f>
        <v>0</v>
      </c>
      <c r="J2667" s="16">
        <f t="shared" si="584"/>
        <v>130194969.03866443</v>
      </c>
      <c r="K2667" s="10">
        <f>SUM(I$11:I2666)</f>
        <v>659473665.18040454</v>
      </c>
      <c r="L2667" s="27">
        <f t="shared" si="581"/>
        <v>365</v>
      </c>
      <c r="M2667" s="7">
        <f t="shared" si="589"/>
        <v>356698.5453114094</v>
      </c>
      <c r="N2667" s="7">
        <f>IF(ISNA(VLOOKUP(B2667,'Distribution Data'!$G:$H,2,FALSE)),0,VLOOKUP(B2667,'Distribution Data'!$G:$H,2,FALSE))</f>
        <v>0</v>
      </c>
      <c r="O2667" s="16">
        <f>IF(ISNA(INDEX($C2666:$C$3618,MATCH(TRUE,INDEX($C2666:$C$3618&lt;&gt;$C2666,0),0))), O2666, INDEX($C2666:$C$3618,MATCH(TRUE,INDEX($C2666:$C$3618&lt;&gt;$C2666,0),0)))</f>
        <v>5895088496.4046955</v>
      </c>
      <c r="P2667" s="16">
        <f t="shared" si="579"/>
        <v>5795147068.2152042</v>
      </c>
      <c r="Q2667" s="27">
        <f t="shared" si="585"/>
        <v>365</v>
      </c>
      <c r="R2667" s="7">
        <f t="shared" si="590"/>
        <v>273812.1320260035</v>
      </c>
      <c r="S2667" s="7">
        <f t="shared" si="582"/>
        <v>-309823.88166687591</v>
      </c>
      <c r="T2667" s="5">
        <f>VLOOKUP($B2667,'Benchmark Data'!$A:$B,2,FALSE)</f>
        <v>17.09</v>
      </c>
      <c r="U2667" s="12">
        <f t="shared" si="591"/>
        <v>0</v>
      </c>
      <c r="V2667" s="7">
        <f t="shared" si="592"/>
        <v>5416199642.8333426</v>
      </c>
    </row>
    <row r="2668" spans="1:22" x14ac:dyDescent="0.25">
      <c r="A2668" s="5">
        <f t="shared" si="583"/>
        <v>2011</v>
      </c>
      <c r="B2668" s="6">
        <f t="shared" si="586"/>
        <v>40608</v>
      </c>
      <c r="C2668" s="7">
        <f>MAX(SUMIFS('Filing Data'!$V:$V,'Filing Data'!$D:$D,'Benchmark Value'!$B2668),C2667)</f>
        <v>5795147068.2152042</v>
      </c>
      <c r="D2668" s="7">
        <f>SUMIFS('Filing Data'!$Z:$Z,'Filing Data'!$D:$D,'Benchmark Value'!$B2668)</f>
        <v>0</v>
      </c>
      <c r="E2668" s="16">
        <f t="shared" si="587"/>
        <v>-82832175.959236547</v>
      </c>
      <c r="F2668" s="10">
        <f>SUM(D$11:D2667)</f>
        <v>-378094797.07849002</v>
      </c>
      <c r="G2668" s="10">
        <f t="shared" si="580"/>
        <v>365</v>
      </c>
      <c r="H2668" s="7">
        <f t="shared" si="588"/>
        <v>-226937.46838146998</v>
      </c>
      <c r="I2668" s="16">
        <f>SUMIFS('Filing Data'!$X:$X,'Filing Data'!$D:$D,'Benchmark Value'!$B2668)</f>
        <v>0</v>
      </c>
      <c r="J2668" s="16">
        <f t="shared" si="584"/>
        <v>130194969.03866443</v>
      </c>
      <c r="K2668" s="10">
        <f>SUM(I$11:I2667)</f>
        <v>659473665.18040454</v>
      </c>
      <c r="L2668" s="27">
        <f t="shared" si="581"/>
        <v>365</v>
      </c>
      <c r="M2668" s="7">
        <f t="shared" si="589"/>
        <v>356698.5453114094</v>
      </c>
      <c r="N2668" s="7">
        <f>IF(ISNA(VLOOKUP(B2668,'Distribution Data'!$G:$H,2,FALSE)),0,VLOOKUP(B2668,'Distribution Data'!$G:$H,2,FALSE))</f>
        <v>0</v>
      </c>
      <c r="O2668" s="16">
        <f>IF(ISNA(INDEX($C2667:$C$3618,MATCH(TRUE,INDEX($C2667:$C$3618&lt;&gt;$C2667,0),0))), O2667, INDEX($C2667:$C$3618,MATCH(TRUE,INDEX($C2667:$C$3618&lt;&gt;$C2667,0),0)))</f>
        <v>5895088496.4046955</v>
      </c>
      <c r="P2668" s="16">
        <f t="shared" si="579"/>
        <v>5795147068.2152042</v>
      </c>
      <c r="Q2668" s="27">
        <f t="shared" si="585"/>
        <v>365</v>
      </c>
      <c r="R2668" s="7">
        <f t="shared" si="590"/>
        <v>273812.1320260035</v>
      </c>
      <c r="S2668" s="7">
        <f t="shared" si="582"/>
        <v>-309823.88166687591</v>
      </c>
      <c r="T2668" s="5">
        <f>VLOOKUP($B2668,'Benchmark Data'!$A:$B,2,FALSE)</f>
        <v>17.09</v>
      </c>
      <c r="U2668" s="12">
        <f t="shared" si="591"/>
        <v>0</v>
      </c>
      <c r="V2668" s="7">
        <f t="shared" si="592"/>
        <v>5415889818.9516754</v>
      </c>
    </row>
    <row r="2669" spans="1:22" x14ac:dyDescent="0.25">
      <c r="A2669" s="5">
        <f t="shared" si="583"/>
        <v>2011</v>
      </c>
      <c r="B2669" s="6">
        <f t="shared" si="586"/>
        <v>40609</v>
      </c>
      <c r="C2669" s="7">
        <f>MAX(SUMIFS('Filing Data'!$V:$V,'Filing Data'!$D:$D,'Benchmark Value'!$B2669),C2668)</f>
        <v>5795147068.2152042</v>
      </c>
      <c r="D2669" s="7">
        <f>SUMIFS('Filing Data'!$Z:$Z,'Filing Data'!$D:$D,'Benchmark Value'!$B2669)</f>
        <v>0</v>
      </c>
      <c r="E2669" s="16">
        <f t="shared" si="587"/>
        <v>-82832175.959236547</v>
      </c>
      <c r="F2669" s="10">
        <f>SUM(D$11:D2668)</f>
        <v>-378094797.07849002</v>
      </c>
      <c r="G2669" s="10">
        <f t="shared" si="580"/>
        <v>365</v>
      </c>
      <c r="H2669" s="7">
        <f t="shared" si="588"/>
        <v>-226937.46838146998</v>
      </c>
      <c r="I2669" s="16">
        <f>SUMIFS('Filing Data'!$X:$X,'Filing Data'!$D:$D,'Benchmark Value'!$B2669)</f>
        <v>0</v>
      </c>
      <c r="J2669" s="16">
        <f t="shared" si="584"/>
        <v>130194969.03866443</v>
      </c>
      <c r="K2669" s="10">
        <f>SUM(I$11:I2668)</f>
        <v>659473665.18040454</v>
      </c>
      <c r="L2669" s="27">
        <f t="shared" si="581"/>
        <v>365</v>
      </c>
      <c r="M2669" s="7">
        <f t="shared" si="589"/>
        <v>356698.5453114094</v>
      </c>
      <c r="N2669" s="7">
        <f>IF(ISNA(VLOOKUP(B2669,'Distribution Data'!$G:$H,2,FALSE)),0,VLOOKUP(B2669,'Distribution Data'!$G:$H,2,FALSE))</f>
        <v>0</v>
      </c>
      <c r="O2669" s="16">
        <f>IF(ISNA(INDEX($C2668:$C$3618,MATCH(TRUE,INDEX($C2668:$C$3618&lt;&gt;$C2668,0),0))), O2668, INDEX($C2668:$C$3618,MATCH(TRUE,INDEX($C2668:$C$3618&lt;&gt;$C2668,0),0)))</f>
        <v>5895088496.4046955</v>
      </c>
      <c r="P2669" s="16">
        <f t="shared" si="579"/>
        <v>5795147068.2152042</v>
      </c>
      <c r="Q2669" s="27">
        <f t="shared" si="585"/>
        <v>365</v>
      </c>
      <c r="R2669" s="7">
        <f t="shared" si="590"/>
        <v>273812.1320260035</v>
      </c>
      <c r="S2669" s="7">
        <f t="shared" si="582"/>
        <v>-309823.88166687591</v>
      </c>
      <c r="T2669" s="5">
        <f>VLOOKUP($B2669,'Benchmark Data'!$A:$B,2,FALSE)</f>
        <v>16.96</v>
      </c>
      <c r="U2669" s="12">
        <f t="shared" si="591"/>
        <v>-7.6358667637424823E-3</v>
      </c>
      <c r="V2669" s="7">
        <f t="shared" si="592"/>
        <v>5374382471.5788603</v>
      </c>
    </row>
    <row r="2670" spans="1:22" x14ac:dyDescent="0.25">
      <c r="A2670" s="5">
        <f t="shared" si="583"/>
        <v>2011</v>
      </c>
      <c r="B2670" s="6">
        <f t="shared" si="586"/>
        <v>40610</v>
      </c>
      <c r="C2670" s="7">
        <f>MAX(SUMIFS('Filing Data'!$V:$V,'Filing Data'!$D:$D,'Benchmark Value'!$B2670),C2669)</f>
        <v>5795147068.2152042</v>
      </c>
      <c r="D2670" s="7">
        <f>SUMIFS('Filing Data'!$Z:$Z,'Filing Data'!$D:$D,'Benchmark Value'!$B2670)</f>
        <v>0</v>
      </c>
      <c r="E2670" s="16">
        <f t="shared" si="587"/>
        <v>-82832175.959236547</v>
      </c>
      <c r="F2670" s="10">
        <f>SUM(D$11:D2669)</f>
        <v>-378094797.07849002</v>
      </c>
      <c r="G2670" s="10">
        <f t="shared" si="580"/>
        <v>365</v>
      </c>
      <c r="H2670" s="7">
        <f t="shared" si="588"/>
        <v>-226937.46838146998</v>
      </c>
      <c r="I2670" s="16">
        <f>SUMIFS('Filing Data'!$X:$X,'Filing Data'!$D:$D,'Benchmark Value'!$B2670)</f>
        <v>0</v>
      </c>
      <c r="J2670" s="16">
        <f t="shared" si="584"/>
        <v>130194969.03866443</v>
      </c>
      <c r="K2670" s="10">
        <f>SUM(I$11:I2669)</f>
        <v>659473665.18040454</v>
      </c>
      <c r="L2670" s="27">
        <f t="shared" si="581"/>
        <v>365</v>
      </c>
      <c r="M2670" s="7">
        <f t="shared" si="589"/>
        <v>356698.5453114094</v>
      </c>
      <c r="N2670" s="7">
        <f>IF(ISNA(VLOOKUP(B2670,'Distribution Data'!$G:$H,2,FALSE)),0,VLOOKUP(B2670,'Distribution Data'!$G:$H,2,FALSE))</f>
        <v>0</v>
      </c>
      <c r="O2670" s="16">
        <f>IF(ISNA(INDEX($C2669:$C$3618,MATCH(TRUE,INDEX($C2669:$C$3618&lt;&gt;$C2669,0),0))), O2669, INDEX($C2669:$C$3618,MATCH(TRUE,INDEX($C2669:$C$3618&lt;&gt;$C2669,0),0)))</f>
        <v>5895088496.4046955</v>
      </c>
      <c r="P2670" s="16">
        <f t="shared" si="579"/>
        <v>5795147068.2152042</v>
      </c>
      <c r="Q2670" s="27">
        <f t="shared" si="585"/>
        <v>365</v>
      </c>
      <c r="R2670" s="7">
        <f t="shared" si="590"/>
        <v>273812.1320260035</v>
      </c>
      <c r="S2670" s="7">
        <f t="shared" si="582"/>
        <v>-309823.88166687591</v>
      </c>
      <c r="T2670" s="5">
        <f>VLOOKUP($B2670,'Benchmark Data'!$A:$B,2,FALSE)</f>
        <v>17.22</v>
      </c>
      <c r="U2670" s="12">
        <f t="shared" si="591"/>
        <v>1.521386863582763E-2</v>
      </c>
      <c r="V2670" s="7">
        <f t="shared" si="592"/>
        <v>5456462945.0209255</v>
      </c>
    </row>
    <row r="2671" spans="1:22" x14ac:dyDescent="0.25">
      <c r="A2671" s="5">
        <f t="shared" si="583"/>
        <v>2011</v>
      </c>
      <c r="B2671" s="6">
        <f t="shared" si="586"/>
        <v>40611</v>
      </c>
      <c r="C2671" s="7">
        <f>MAX(SUMIFS('Filing Data'!$V:$V,'Filing Data'!$D:$D,'Benchmark Value'!$B2671),C2670)</f>
        <v>5795147068.2152042</v>
      </c>
      <c r="D2671" s="7">
        <f>SUMIFS('Filing Data'!$Z:$Z,'Filing Data'!$D:$D,'Benchmark Value'!$B2671)</f>
        <v>0</v>
      </c>
      <c r="E2671" s="16">
        <f t="shared" si="587"/>
        <v>-82832175.959236547</v>
      </c>
      <c r="F2671" s="10">
        <f>SUM(D$11:D2670)</f>
        <v>-378094797.07849002</v>
      </c>
      <c r="G2671" s="10">
        <f t="shared" si="580"/>
        <v>365</v>
      </c>
      <c r="H2671" s="7">
        <f t="shared" si="588"/>
        <v>-226937.46838146998</v>
      </c>
      <c r="I2671" s="16">
        <f>SUMIFS('Filing Data'!$X:$X,'Filing Data'!$D:$D,'Benchmark Value'!$B2671)</f>
        <v>0</v>
      </c>
      <c r="J2671" s="16">
        <f t="shared" si="584"/>
        <v>130194969.03866443</v>
      </c>
      <c r="K2671" s="10">
        <f>SUM(I$11:I2670)</f>
        <v>659473665.18040454</v>
      </c>
      <c r="L2671" s="27">
        <f t="shared" si="581"/>
        <v>365</v>
      </c>
      <c r="M2671" s="7">
        <f t="shared" si="589"/>
        <v>356698.5453114094</v>
      </c>
      <c r="N2671" s="7">
        <f>IF(ISNA(VLOOKUP(B2671,'Distribution Data'!$G:$H,2,FALSE)),0,VLOOKUP(B2671,'Distribution Data'!$G:$H,2,FALSE))</f>
        <v>0</v>
      </c>
      <c r="O2671" s="16">
        <f>IF(ISNA(INDEX($C2670:$C$3618,MATCH(TRUE,INDEX($C2670:$C$3618&lt;&gt;$C2670,0),0))), O2670, INDEX($C2670:$C$3618,MATCH(TRUE,INDEX($C2670:$C$3618&lt;&gt;$C2670,0),0)))</f>
        <v>5895088496.4046955</v>
      </c>
      <c r="P2671" s="16">
        <f t="shared" si="579"/>
        <v>5795147068.2152042</v>
      </c>
      <c r="Q2671" s="27">
        <f t="shared" si="585"/>
        <v>365</v>
      </c>
      <c r="R2671" s="7">
        <f t="shared" si="590"/>
        <v>273812.1320260035</v>
      </c>
      <c r="S2671" s="7">
        <f t="shared" si="582"/>
        <v>-309823.88166687591</v>
      </c>
      <c r="T2671" s="5">
        <f>VLOOKUP($B2671,'Benchmark Data'!$A:$B,2,FALSE)</f>
        <v>17.2</v>
      </c>
      <c r="U2671" s="12">
        <f t="shared" si="591"/>
        <v>-1.1621151801773739E-3</v>
      </c>
      <c r="V2671" s="7">
        <f t="shared" si="592"/>
        <v>5449815765.8024168</v>
      </c>
    </row>
    <row r="2672" spans="1:22" x14ac:dyDescent="0.25">
      <c r="A2672" s="5">
        <f t="shared" si="583"/>
        <v>2011</v>
      </c>
      <c r="B2672" s="6">
        <f t="shared" si="586"/>
        <v>40612</v>
      </c>
      <c r="C2672" s="7">
        <f>MAX(SUMIFS('Filing Data'!$V:$V,'Filing Data'!$D:$D,'Benchmark Value'!$B2672),C2671)</f>
        <v>5795147068.2152042</v>
      </c>
      <c r="D2672" s="7">
        <f>SUMIFS('Filing Data'!$Z:$Z,'Filing Data'!$D:$D,'Benchmark Value'!$B2672)</f>
        <v>0</v>
      </c>
      <c r="E2672" s="16">
        <f t="shared" si="587"/>
        <v>-82832175.959236547</v>
      </c>
      <c r="F2672" s="10">
        <f>SUM(D$11:D2671)</f>
        <v>-378094797.07849002</v>
      </c>
      <c r="G2672" s="10">
        <f t="shared" si="580"/>
        <v>365</v>
      </c>
      <c r="H2672" s="7">
        <f t="shared" si="588"/>
        <v>-226937.46838146998</v>
      </c>
      <c r="I2672" s="16">
        <f>SUMIFS('Filing Data'!$X:$X,'Filing Data'!$D:$D,'Benchmark Value'!$B2672)</f>
        <v>0</v>
      </c>
      <c r="J2672" s="16">
        <f t="shared" si="584"/>
        <v>130194969.03866443</v>
      </c>
      <c r="K2672" s="10">
        <f>SUM(I$11:I2671)</f>
        <v>659473665.18040454</v>
      </c>
      <c r="L2672" s="27">
        <f t="shared" si="581"/>
        <v>365</v>
      </c>
      <c r="M2672" s="7">
        <f t="shared" si="589"/>
        <v>356698.5453114094</v>
      </c>
      <c r="N2672" s="7">
        <f>IF(ISNA(VLOOKUP(B2672,'Distribution Data'!$G:$H,2,FALSE)),0,VLOOKUP(B2672,'Distribution Data'!$G:$H,2,FALSE))</f>
        <v>0</v>
      </c>
      <c r="O2672" s="16">
        <f>IF(ISNA(INDEX($C2671:$C$3618,MATCH(TRUE,INDEX($C2671:$C$3618&lt;&gt;$C2671,0),0))), O2671, INDEX($C2671:$C$3618,MATCH(TRUE,INDEX($C2671:$C$3618&lt;&gt;$C2671,0),0)))</f>
        <v>5895088496.4046955</v>
      </c>
      <c r="P2672" s="16">
        <f t="shared" si="579"/>
        <v>5795147068.2152042</v>
      </c>
      <c r="Q2672" s="27">
        <f t="shared" si="585"/>
        <v>365</v>
      </c>
      <c r="R2672" s="7">
        <f t="shared" si="590"/>
        <v>273812.1320260035</v>
      </c>
      <c r="S2672" s="7">
        <f t="shared" si="582"/>
        <v>-309823.88166687591</v>
      </c>
      <c r="T2672" s="5">
        <f>VLOOKUP($B2672,'Benchmark Data'!$A:$B,2,FALSE)</f>
        <v>16.93</v>
      </c>
      <c r="U2672" s="12">
        <f t="shared" si="591"/>
        <v>-1.5822187674363348E-2</v>
      </c>
      <c r="V2672" s="7">
        <f t="shared" si="592"/>
        <v>5363956508.387805</v>
      </c>
    </row>
    <row r="2673" spans="1:22" x14ac:dyDescent="0.25">
      <c r="A2673" s="5">
        <f t="shared" si="583"/>
        <v>2011</v>
      </c>
      <c r="B2673" s="6">
        <f t="shared" si="586"/>
        <v>40613</v>
      </c>
      <c r="C2673" s="7">
        <f>MAX(SUMIFS('Filing Data'!$V:$V,'Filing Data'!$D:$D,'Benchmark Value'!$B2673),C2672)</f>
        <v>5795147068.2152042</v>
      </c>
      <c r="D2673" s="7">
        <f>SUMIFS('Filing Data'!$Z:$Z,'Filing Data'!$D:$D,'Benchmark Value'!$B2673)</f>
        <v>0</v>
      </c>
      <c r="E2673" s="16">
        <f t="shared" si="587"/>
        <v>-82832175.959236547</v>
      </c>
      <c r="F2673" s="10">
        <f>SUM(D$11:D2672)</f>
        <v>-378094797.07849002</v>
      </c>
      <c r="G2673" s="10">
        <f t="shared" si="580"/>
        <v>365</v>
      </c>
      <c r="H2673" s="7">
        <f t="shared" si="588"/>
        <v>-226937.46838146998</v>
      </c>
      <c r="I2673" s="16">
        <f>SUMIFS('Filing Data'!$X:$X,'Filing Data'!$D:$D,'Benchmark Value'!$B2673)</f>
        <v>0</v>
      </c>
      <c r="J2673" s="16">
        <f t="shared" si="584"/>
        <v>130194969.03866443</v>
      </c>
      <c r="K2673" s="10">
        <f>SUM(I$11:I2672)</f>
        <v>659473665.18040454</v>
      </c>
      <c r="L2673" s="27">
        <f t="shared" si="581"/>
        <v>365</v>
      </c>
      <c r="M2673" s="7">
        <f t="shared" si="589"/>
        <v>356698.5453114094</v>
      </c>
      <c r="N2673" s="7">
        <f>IF(ISNA(VLOOKUP(B2673,'Distribution Data'!$G:$H,2,FALSE)),0,VLOOKUP(B2673,'Distribution Data'!$G:$H,2,FALSE))</f>
        <v>0</v>
      </c>
      <c r="O2673" s="16">
        <f>IF(ISNA(INDEX($C2672:$C$3618,MATCH(TRUE,INDEX($C2672:$C$3618&lt;&gt;$C2672,0),0))), O2672, INDEX($C2672:$C$3618,MATCH(TRUE,INDEX($C2672:$C$3618&lt;&gt;$C2672,0),0)))</f>
        <v>5895088496.4046955</v>
      </c>
      <c r="P2673" s="16">
        <f t="shared" si="579"/>
        <v>5795147068.2152042</v>
      </c>
      <c r="Q2673" s="27">
        <f t="shared" si="585"/>
        <v>365</v>
      </c>
      <c r="R2673" s="7">
        <f t="shared" si="590"/>
        <v>273812.1320260035</v>
      </c>
      <c r="S2673" s="7">
        <f t="shared" si="582"/>
        <v>-309823.88166687591</v>
      </c>
      <c r="T2673" s="5">
        <f>VLOOKUP($B2673,'Benchmark Data'!$A:$B,2,FALSE)</f>
        <v>17.12</v>
      </c>
      <c r="U2673" s="12">
        <f t="shared" si="591"/>
        <v>1.1160174568552235E-2</v>
      </c>
      <c r="V2673" s="7">
        <f t="shared" si="592"/>
        <v>5423844660.6782408</v>
      </c>
    </row>
    <row r="2674" spans="1:22" x14ac:dyDescent="0.25">
      <c r="A2674" s="5">
        <f t="shared" si="583"/>
        <v>2011</v>
      </c>
      <c r="B2674" s="6">
        <f t="shared" si="586"/>
        <v>40614</v>
      </c>
      <c r="C2674" s="7">
        <f>MAX(SUMIFS('Filing Data'!$V:$V,'Filing Data'!$D:$D,'Benchmark Value'!$B2674),C2673)</f>
        <v>5795147068.2152042</v>
      </c>
      <c r="D2674" s="7">
        <f>SUMIFS('Filing Data'!$Z:$Z,'Filing Data'!$D:$D,'Benchmark Value'!$B2674)</f>
        <v>0</v>
      </c>
      <c r="E2674" s="16">
        <f t="shared" si="587"/>
        <v>-82832175.959236547</v>
      </c>
      <c r="F2674" s="10">
        <f>SUM(D$11:D2673)</f>
        <v>-378094797.07849002</v>
      </c>
      <c r="G2674" s="10">
        <f t="shared" si="580"/>
        <v>365</v>
      </c>
      <c r="H2674" s="7">
        <f t="shared" si="588"/>
        <v>-226937.46838146998</v>
      </c>
      <c r="I2674" s="16">
        <f>SUMIFS('Filing Data'!$X:$X,'Filing Data'!$D:$D,'Benchmark Value'!$B2674)</f>
        <v>0</v>
      </c>
      <c r="J2674" s="16">
        <f t="shared" si="584"/>
        <v>130194969.03866443</v>
      </c>
      <c r="K2674" s="10">
        <f>SUM(I$11:I2673)</f>
        <v>659473665.18040454</v>
      </c>
      <c r="L2674" s="27">
        <f t="shared" si="581"/>
        <v>365</v>
      </c>
      <c r="M2674" s="7">
        <f t="shared" si="589"/>
        <v>356698.5453114094</v>
      </c>
      <c r="N2674" s="7">
        <f>IF(ISNA(VLOOKUP(B2674,'Distribution Data'!$G:$H,2,FALSE)),0,VLOOKUP(B2674,'Distribution Data'!$G:$H,2,FALSE))</f>
        <v>0</v>
      </c>
      <c r="O2674" s="16">
        <f>IF(ISNA(INDEX($C2673:$C$3618,MATCH(TRUE,INDEX($C2673:$C$3618&lt;&gt;$C2673,0),0))), O2673, INDEX($C2673:$C$3618,MATCH(TRUE,INDEX($C2673:$C$3618&lt;&gt;$C2673,0),0)))</f>
        <v>5895088496.4046955</v>
      </c>
      <c r="P2674" s="16">
        <f t="shared" si="579"/>
        <v>5795147068.2152042</v>
      </c>
      <c r="Q2674" s="27">
        <f t="shared" si="585"/>
        <v>365</v>
      </c>
      <c r="R2674" s="7">
        <f t="shared" si="590"/>
        <v>273812.1320260035</v>
      </c>
      <c r="S2674" s="7">
        <f t="shared" si="582"/>
        <v>-309823.88166687591</v>
      </c>
      <c r="T2674" s="5">
        <f>VLOOKUP($B2674,'Benchmark Data'!$A:$B,2,FALSE)</f>
        <v>17.12</v>
      </c>
      <c r="U2674" s="12">
        <f t="shared" si="591"/>
        <v>0</v>
      </c>
      <c r="V2674" s="7">
        <f t="shared" si="592"/>
        <v>5423534836.7965736</v>
      </c>
    </row>
    <row r="2675" spans="1:22" x14ac:dyDescent="0.25">
      <c r="A2675" s="5">
        <f t="shared" si="583"/>
        <v>2011</v>
      </c>
      <c r="B2675" s="6">
        <f t="shared" si="586"/>
        <v>40615</v>
      </c>
      <c r="C2675" s="7">
        <f>MAX(SUMIFS('Filing Data'!$V:$V,'Filing Data'!$D:$D,'Benchmark Value'!$B2675),C2674)</f>
        <v>5795147068.2152042</v>
      </c>
      <c r="D2675" s="7">
        <f>SUMIFS('Filing Data'!$Z:$Z,'Filing Data'!$D:$D,'Benchmark Value'!$B2675)</f>
        <v>0</v>
      </c>
      <c r="E2675" s="16">
        <f t="shared" si="587"/>
        <v>-82832175.959236547</v>
      </c>
      <c r="F2675" s="10">
        <f>SUM(D$11:D2674)</f>
        <v>-378094797.07849002</v>
      </c>
      <c r="G2675" s="10">
        <f t="shared" si="580"/>
        <v>365</v>
      </c>
      <c r="H2675" s="7">
        <f t="shared" si="588"/>
        <v>-226937.46838146998</v>
      </c>
      <c r="I2675" s="16">
        <f>SUMIFS('Filing Data'!$X:$X,'Filing Data'!$D:$D,'Benchmark Value'!$B2675)</f>
        <v>0</v>
      </c>
      <c r="J2675" s="16">
        <f t="shared" si="584"/>
        <v>130194969.03866443</v>
      </c>
      <c r="K2675" s="10">
        <f>SUM(I$11:I2674)</f>
        <v>659473665.18040454</v>
      </c>
      <c r="L2675" s="27">
        <f t="shared" si="581"/>
        <v>365</v>
      </c>
      <c r="M2675" s="7">
        <f t="shared" si="589"/>
        <v>356698.5453114094</v>
      </c>
      <c r="N2675" s="7">
        <f>IF(ISNA(VLOOKUP(B2675,'Distribution Data'!$G:$H,2,FALSE)),0,VLOOKUP(B2675,'Distribution Data'!$G:$H,2,FALSE))</f>
        <v>0</v>
      </c>
      <c r="O2675" s="16">
        <f>IF(ISNA(INDEX($C2674:$C$3618,MATCH(TRUE,INDEX($C2674:$C$3618&lt;&gt;$C2674,0),0))), O2674, INDEX($C2674:$C$3618,MATCH(TRUE,INDEX($C2674:$C$3618&lt;&gt;$C2674,0),0)))</f>
        <v>5895088496.4046955</v>
      </c>
      <c r="P2675" s="16">
        <f t="shared" si="579"/>
        <v>5795147068.2152042</v>
      </c>
      <c r="Q2675" s="27">
        <f t="shared" si="585"/>
        <v>365</v>
      </c>
      <c r="R2675" s="7">
        <f t="shared" si="590"/>
        <v>273812.1320260035</v>
      </c>
      <c r="S2675" s="7">
        <f t="shared" si="582"/>
        <v>-309823.88166687591</v>
      </c>
      <c r="T2675" s="5">
        <f>VLOOKUP($B2675,'Benchmark Data'!$A:$B,2,FALSE)</f>
        <v>17.12</v>
      </c>
      <c r="U2675" s="12">
        <f t="shared" si="591"/>
        <v>0</v>
      </c>
      <c r="V2675" s="7">
        <f t="shared" si="592"/>
        <v>5423225012.9149065</v>
      </c>
    </row>
    <row r="2676" spans="1:22" x14ac:dyDescent="0.25">
      <c r="A2676" s="5">
        <f t="shared" si="583"/>
        <v>2011</v>
      </c>
      <c r="B2676" s="6">
        <f t="shared" si="586"/>
        <v>40616</v>
      </c>
      <c r="C2676" s="7">
        <f>MAX(SUMIFS('Filing Data'!$V:$V,'Filing Data'!$D:$D,'Benchmark Value'!$B2676),C2675)</f>
        <v>5795147068.2152042</v>
      </c>
      <c r="D2676" s="7">
        <f>SUMIFS('Filing Data'!$Z:$Z,'Filing Data'!$D:$D,'Benchmark Value'!$B2676)</f>
        <v>0</v>
      </c>
      <c r="E2676" s="16">
        <f t="shared" si="587"/>
        <v>-82832175.959236547</v>
      </c>
      <c r="F2676" s="10">
        <f>SUM(D$11:D2675)</f>
        <v>-378094797.07849002</v>
      </c>
      <c r="G2676" s="10">
        <f t="shared" si="580"/>
        <v>365</v>
      </c>
      <c r="H2676" s="7">
        <f t="shared" si="588"/>
        <v>-226937.46838146998</v>
      </c>
      <c r="I2676" s="16">
        <f>SUMIFS('Filing Data'!$X:$X,'Filing Data'!$D:$D,'Benchmark Value'!$B2676)</f>
        <v>0</v>
      </c>
      <c r="J2676" s="16">
        <f t="shared" si="584"/>
        <v>130194969.03866443</v>
      </c>
      <c r="K2676" s="10">
        <f>SUM(I$11:I2675)</f>
        <v>659473665.18040454</v>
      </c>
      <c r="L2676" s="27">
        <f t="shared" si="581"/>
        <v>365</v>
      </c>
      <c r="M2676" s="7">
        <f t="shared" si="589"/>
        <v>356698.5453114094</v>
      </c>
      <c r="N2676" s="7">
        <f>IF(ISNA(VLOOKUP(B2676,'Distribution Data'!$G:$H,2,FALSE)),0,VLOOKUP(B2676,'Distribution Data'!$G:$H,2,FALSE))</f>
        <v>0</v>
      </c>
      <c r="O2676" s="16">
        <f>IF(ISNA(INDEX($C2675:$C$3618,MATCH(TRUE,INDEX($C2675:$C$3618&lt;&gt;$C2675,0),0))), O2675, INDEX($C2675:$C$3618,MATCH(TRUE,INDEX($C2675:$C$3618&lt;&gt;$C2675,0),0)))</f>
        <v>5895088496.4046955</v>
      </c>
      <c r="P2676" s="16">
        <f t="shared" si="579"/>
        <v>5795147068.2152042</v>
      </c>
      <c r="Q2676" s="27">
        <f t="shared" si="585"/>
        <v>365</v>
      </c>
      <c r="R2676" s="7">
        <f t="shared" si="590"/>
        <v>273812.1320260035</v>
      </c>
      <c r="S2676" s="7">
        <f t="shared" si="582"/>
        <v>-309823.88166687591</v>
      </c>
      <c r="T2676" s="5">
        <f>VLOOKUP($B2676,'Benchmark Data'!$A:$B,2,FALSE)</f>
        <v>16.940000000000001</v>
      </c>
      <c r="U2676" s="12">
        <f t="shared" si="591"/>
        <v>-1.0569681489687668E-2</v>
      </c>
      <c r="V2676" s="7">
        <f t="shared" si="592"/>
        <v>5365895299.8787603</v>
      </c>
    </row>
    <row r="2677" spans="1:22" x14ac:dyDescent="0.25">
      <c r="A2677" s="5">
        <f t="shared" si="583"/>
        <v>2011</v>
      </c>
      <c r="B2677" s="6">
        <f t="shared" si="586"/>
        <v>40617</v>
      </c>
      <c r="C2677" s="7">
        <f>MAX(SUMIFS('Filing Data'!$V:$V,'Filing Data'!$D:$D,'Benchmark Value'!$B2677),C2676)</f>
        <v>5795147068.2152042</v>
      </c>
      <c r="D2677" s="7">
        <f>SUMIFS('Filing Data'!$Z:$Z,'Filing Data'!$D:$D,'Benchmark Value'!$B2677)</f>
        <v>0</v>
      </c>
      <c r="E2677" s="16">
        <f t="shared" si="587"/>
        <v>-82832175.959236547</v>
      </c>
      <c r="F2677" s="10">
        <f>SUM(D$11:D2676)</f>
        <v>-378094797.07849002</v>
      </c>
      <c r="G2677" s="10">
        <f t="shared" si="580"/>
        <v>365</v>
      </c>
      <c r="H2677" s="7">
        <f t="shared" si="588"/>
        <v>-226937.46838146998</v>
      </c>
      <c r="I2677" s="16">
        <f>SUMIFS('Filing Data'!$X:$X,'Filing Data'!$D:$D,'Benchmark Value'!$B2677)</f>
        <v>0</v>
      </c>
      <c r="J2677" s="16">
        <f t="shared" si="584"/>
        <v>130194969.03866443</v>
      </c>
      <c r="K2677" s="10">
        <f>SUM(I$11:I2676)</f>
        <v>659473665.18040454</v>
      </c>
      <c r="L2677" s="27">
        <f t="shared" si="581"/>
        <v>365</v>
      </c>
      <c r="M2677" s="7">
        <f t="shared" si="589"/>
        <v>356698.5453114094</v>
      </c>
      <c r="N2677" s="7">
        <f>IF(ISNA(VLOOKUP(B2677,'Distribution Data'!$G:$H,2,FALSE)),0,VLOOKUP(B2677,'Distribution Data'!$G:$H,2,FALSE))</f>
        <v>0</v>
      </c>
      <c r="O2677" s="16">
        <f>IF(ISNA(INDEX($C2676:$C$3618,MATCH(TRUE,INDEX($C2676:$C$3618&lt;&gt;$C2676,0),0))), O2676, INDEX($C2676:$C$3618,MATCH(TRUE,INDEX($C2676:$C$3618&lt;&gt;$C2676,0),0)))</f>
        <v>5895088496.4046955</v>
      </c>
      <c r="P2677" s="16">
        <f t="shared" si="579"/>
        <v>5795147068.2152042</v>
      </c>
      <c r="Q2677" s="27">
        <f t="shared" si="585"/>
        <v>365</v>
      </c>
      <c r="R2677" s="7">
        <f t="shared" si="590"/>
        <v>273812.1320260035</v>
      </c>
      <c r="S2677" s="7">
        <f t="shared" si="582"/>
        <v>-309823.88166687591</v>
      </c>
      <c r="T2677" s="5">
        <f>VLOOKUP($B2677,'Benchmark Data'!$A:$B,2,FALSE)</f>
        <v>16.84</v>
      </c>
      <c r="U2677" s="12">
        <f t="shared" si="591"/>
        <v>-5.9206804097277901E-3</v>
      </c>
      <c r="V2677" s="7">
        <f t="shared" si="592"/>
        <v>5333909588.7486935</v>
      </c>
    </row>
    <row r="2678" spans="1:22" x14ac:dyDescent="0.25">
      <c r="A2678" s="5">
        <f t="shared" si="583"/>
        <v>2011</v>
      </c>
      <c r="B2678" s="6">
        <f t="shared" si="586"/>
        <v>40618</v>
      </c>
      <c r="C2678" s="7">
        <f>MAX(SUMIFS('Filing Data'!$V:$V,'Filing Data'!$D:$D,'Benchmark Value'!$B2678),C2677)</f>
        <v>5795147068.2152042</v>
      </c>
      <c r="D2678" s="7">
        <f>SUMIFS('Filing Data'!$Z:$Z,'Filing Data'!$D:$D,'Benchmark Value'!$B2678)</f>
        <v>0</v>
      </c>
      <c r="E2678" s="16">
        <f t="shared" si="587"/>
        <v>-82832175.959236547</v>
      </c>
      <c r="F2678" s="10">
        <f>SUM(D$11:D2677)</f>
        <v>-378094797.07849002</v>
      </c>
      <c r="G2678" s="10">
        <f t="shared" si="580"/>
        <v>365</v>
      </c>
      <c r="H2678" s="7">
        <f t="shared" si="588"/>
        <v>-226937.46838146998</v>
      </c>
      <c r="I2678" s="16">
        <f>SUMIFS('Filing Data'!$X:$X,'Filing Data'!$D:$D,'Benchmark Value'!$B2678)</f>
        <v>0</v>
      </c>
      <c r="J2678" s="16">
        <f t="shared" si="584"/>
        <v>130194969.03866443</v>
      </c>
      <c r="K2678" s="10">
        <f>SUM(I$11:I2677)</f>
        <v>659473665.18040454</v>
      </c>
      <c r="L2678" s="27">
        <f t="shared" si="581"/>
        <v>365</v>
      </c>
      <c r="M2678" s="7">
        <f t="shared" si="589"/>
        <v>356698.5453114094</v>
      </c>
      <c r="N2678" s="7">
        <f>IF(ISNA(VLOOKUP(B2678,'Distribution Data'!$G:$H,2,FALSE)),0,VLOOKUP(B2678,'Distribution Data'!$G:$H,2,FALSE))</f>
        <v>0</v>
      </c>
      <c r="O2678" s="16">
        <f>IF(ISNA(INDEX($C2677:$C$3618,MATCH(TRUE,INDEX($C2677:$C$3618&lt;&gt;$C2677,0),0))), O2677, INDEX($C2677:$C$3618,MATCH(TRUE,INDEX($C2677:$C$3618&lt;&gt;$C2677,0),0)))</f>
        <v>5895088496.4046955</v>
      </c>
      <c r="P2678" s="16">
        <f t="shared" si="579"/>
        <v>5795147068.2152042</v>
      </c>
      <c r="Q2678" s="27">
        <f t="shared" si="585"/>
        <v>365</v>
      </c>
      <c r="R2678" s="7">
        <f t="shared" si="590"/>
        <v>273812.1320260035</v>
      </c>
      <c r="S2678" s="7">
        <f t="shared" si="582"/>
        <v>-309823.88166687591</v>
      </c>
      <c r="T2678" s="5">
        <f>VLOOKUP($B2678,'Benchmark Data'!$A:$B,2,FALSE)</f>
        <v>16.579999999999998</v>
      </c>
      <c r="U2678" s="12">
        <f t="shared" si="591"/>
        <v>-1.5559859107031804E-2</v>
      </c>
      <c r="V2678" s="7">
        <f t="shared" si="592"/>
        <v>5251247241.5253</v>
      </c>
    </row>
    <row r="2679" spans="1:22" x14ac:dyDescent="0.25">
      <c r="A2679" s="5">
        <f t="shared" si="583"/>
        <v>2011</v>
      </c>
      <c r="B2679" s="6">
        <f t="shared" si="586"/>
        <v>40619</v>
      </c>
      <c r="C2679" s="7">
        <f>MAX(SUMIFS('Filing Data'!$V:$V,'Filing Data'!$D:$D,'Benchmark Value'!$B2679),C2678)</f>
        <v>5795147068.2152042</v>
      </c>
      <c r="D2679" s="7">
        <f>SUMIFS('Filing Data'!$Z:$Z,'Filing Data'!$D:$D,'Benchmark Value'!$B2679)</f>
        <v>0</v>
      </c>
      <c r="E2679" s="16">
        <f t="shared" si="587"/>
        <v>-82832175.959236547</v>
      </c>
      <c r="F2679" s="10">
        <f>SUM(D$11:D2678)</f>
        <v>-378094797.07849002</v>
      </c>
      <c r="G2679" s="10">
        <f t="shared" si="580"/>
        <v>365</v>
      </c>
      <c r="H2679" s="7">
        <f t="shared" si="588"/>
        <v>-226937.46838146998</v>
      </c>
      <c r="I2679" s="16">
        <f>SUMIFS('Filing Data'!$X:$X,'Filing Data'!$D:$D,'Benchmark Value'!$B2679)</f>
        <v>0</v>
      </c>
      <c r="J2679" s="16">
        <f t="shared" si="584"/>
        <v>130194969.03866443</v>
      </c>
      <c r="K2679" s="10">
        <f>SUM(I$11:I2678)</f>
        <v>659473665.18040454</v>
      </c>
      <c r="L2679" s="27">
        <f t="shared" si="581"/>
        <v>365</v>
      </c>
      <c r="M2679" s="7">
        <f t="shared" si="589"/>
        <v>356698.5453114094</v>
      </c>
      <c r="N2679" s="7">
        <f>IF(ISNA(VLOOKUP(B2679,'Distribution Data'!$G:$H,2,FALSE)),0,VLOOKUP(B2679,'Distribution Data'!$G:$H,2,FALSE))</f>
        <v>0</v>
      </c>
      <c r="O2679" s="16">
        <f>IF(ISNA(INDEX($C2678:$C$3618,MATCH(TRUE,INDEX($C2678:$C$3618&lt;&gt;$C2678,0),0))), O2678, INDEX($C2678:$C$3618,MATCH(TRUE,INDEX($C2678:$C$3618&lt;&gt;$C2678,0),0)))</f>
        <v>5895088496.4046955</v>
      </c>
      <c r="P2679" s="16">
        <f t="shared" si="579"/>
        <v>5795147068.2152042</v>
      </c>
      <c r="Q2679" s="27">
        <f t="shared" si="585"/>
        <v>365</v>
      </c>
      <c r="R2679" s="7">
        <f t="shared" si="590"/>
        <v>273812.1320260035</v>
      </c>
      <c r="S2679" s="7">
        <f t="shared" si="582"/>
        <v>-309823.88166687591</v>
      </c>
      <c r="T2679" s="5">
        <f>VLOOKUP($B2679,'Benchmark Data'!$A:$B,2,FALSE)</f>
        <v>16.73</v>
      </c>
      <c r="U2679" s="12">
        <f t="shared" si="591"/>
        <v>9.0063652915837785E-3</v>
      </c>
      <c r="V2679" s="7">
        <f t="shared" si="592"/>
        <v>5298445685.8118353</v>
      </c>
    </row>
    <row r="2680" spans="1:22" x14ac:dyDescent="0.25">
      <c r="A2680" s="5">
        <f t="shared" si="583"/>
        <v>2011</v>
      </c>
      <c r="B2680" s="6">
        <f t="shared" si="586"/>
        <v>40620</v>
      </c>
      <c r="C2680" s="7">
        <f>MAX(SUMIFS('Filing Data'!$V:$V,'Filing Data'!$D:$D,'Benchmark Value'!$B2680),C2679)</f>
        <v>5795147068.2152042</v>
      </c>
      <c r="D2680" s="7">
        <f>SUMIFS('Filing Data'!$Z:$Z,'Filing Data'!$D:$D,'Benchmark Value'!$B2680)</f>
        <v>0</v>
      </c>
      <c r="E2680" s="16">
        <f t="shared" si="587"/>
        <v>-82832175.959236547</v>
      </c>
      <c r="F2680" s="10">
        <f>SUM(D$11:D2679)</f>
        <v>-378094797.07849002</v>
      </c>
      <c r="G2680" s="10">
        <f t="shared" si="580"/>
        <v>365</v>
      </c>
      <c r="H2680" s="7">
        <f t="shared" si="588"/>
        <v>-226937.46838146998</v>
      </c>
      <c r="I2680" s="16">
        <f>SUMIFS('Filing Data'!$X:$X,'Filing Data'!$D:$D,'Benchmark Value'!$B2680)</f>
        <v>0</v>
      </c>
      <c r="J2680" s="16">
        <f t="shared" si="584"/>
        <v>130194969.03866443</v>
      </c>
      <c r="K2680" s="10">
        <f>SUM(I$11:I2679)</f>
        <v>659473665.18040454</v>
      </c>
      <c r="L2680" s="27">
        <f t="shared" si="581"/>
        <v>365</v>
      </c>
      <c r="M2680" s="7">
        <f t="shared" si="589"/>
        <v>356698.5453114094</v>
      </c>
      <c r="N2680" s="7">
        <f>IF(ISNA(VLOOKUP(B2680,'Distribution Data'!$G:$H,2,FALSE)),0,VLOOKUP(B2680,'Distribution Data'!$G:$H,2,FALSE))</f>
        <v>0</v>
      </c>
      <c r="O2680" s="16">
        <f>IF(ISNA(INDEX($C2679:$C$3618,MATCH(TRUE,INDEX($C2679:$C$3618&lt;&gt;$C2679,0),0))), O2679, INDEX($C2679:$C$3618,MATCH(TRUE,INDEX($C2679:$C$3618&lt;&gt;$C2679,0),0)))</f>
        <v>5895088496.4046955</v>
      </c>
      <c r="P2680" s="16">
        <f t="shared" si="579"/>
        <v>5795147068.2152042</v>
      </c>
      <c r="Q2680" s="27">
        <f t="shared" si="585"/>
        <v>365</v>
      </c>
      <c r="R2680" s="7">
        <f t="shared" si="590"/>
        <v>273812.1320260035</v>
      </c>
      <c r="S2680" s="7">
        <f t="shared" si="582"/>
        <v>-309823.88166687591</v>
      </c>
      <c r="T2680" s="5">
        <f>VLOOKUP($B2680,'Benchmark Data'!$A:$B,2,FALSE)</f>
        <v>16.88</v>
      </c>
      <c r="U2680" s="12">
        <f t="shared" si="591"/>
        <v>8.9259741690782633E-3</v>
      </c>
      <c r="V2680" s="7">
        <f t="shared" si="592"/>
        <v>5345641352.2392988</v>
      </c>
    </row>
    <row r="2681" spans="1:22" x14ac:dyDescent="0.25">
      <c r="A2681" s="5">
        <f t="shared" si="583"/>
        <v>2011</v>
      </c>
      <c r="B2681" s="6">
        <f t="shared" si="586"/>
        <v>40621</v>
      </c>
      <c r="C2681" s="7">
        <f>MAX(SUMIFS('Filing Data'!$V:$V,'Filing Data'!$D:$D,'Benchmark Value'!$B2681),C2680)</f>
        <v>5795147068.2152042</v>
      </c>
      <c r="D2681" s="7">
        <f>SUMIFS('Filing Data'!$Z:$Z,'Filing Data'!$D:$D,'Benchmark Value'!$B2681)</f>
        <v>0</v>
      </c>
      <c r="E2681" s="16">
        <f t="shared" si="587"/>
        <v>-82832175.959236547</v>
      </c>
      <c r="F2681" s="10">
        <f>SUM(D$11:D2680)</f>
        <v>-378094797.07849002</v>
      </c>
      <c r="G2681" s="10">
        <f t="shared" si="580"/>
        <v>365</v>
      </c>
      <c r="H2681" s="7">
        <f t="shared" si="588"/>
        <v>-226937.46838146998</v>
      </c>
      <c r="I2681" s="16">
        <f>SUMIFS('Filing Data'!$X:$X,'Filing Data'!$D:$D,'Benchmark Value'!$B2681)</f>
        <v>0</v>
      </c>
      <c r="J2681" s="16">
        <f t="shared" si="584"/>
        <v>130194969.03866443</v>
      </c>
      <c r="K2681" s="10">
        <f>SUM(I$11:I2680)</f>
        <v>659473665.18040454</v>
      </c>
      <c r="L2681" s="27">
        <f t="shared" si="581"/>
        <v>365</v>
      </c>
      <c r="M2681" s="7">
        <f t="shared" si="589"/>
        <v>356698.5453114094</v>
      </c>
      <c r="N2681" s="7">
        <f>IF(ISNA(VLOOKUP(B2681,'Distribution Data'!$G:$H,2,FALSE)),0,VLOOKUP(B2681,'Distribution Data'!$G:$H,2,FALSE))</f>
        <v>0</v>
      </c>
      <c r="O2681" s="16">
        <f>IF(ISNA(INDEX($C2680:$C$3618,MATCH(TRUE,INDEX($C2680:$C$3618&lt;&gt;$C2680,0),0))), O2680, INDEX($C2680:$C$3618,MATCH(TRUE,INDEX($C2680:$C$3618&lt;&gt;$C2680,0),0)))</f>
        <v>5895088496.4046955</v>
      </c>
      <c r="P2681" s="16">
        <f t="shared" si="579"/>
        <v>5795147068.2152042</v>
      </c>
      <c r="Q2681" s="27">
        <f t="shared" si="585"/>
        <v>365</v>
      </c>
      <c r="R2681" s="7">
        <f t="shared" si="590"/>
        <v>273812.1320260035</v>
      </c>
      <c r="S2681" s="7">
        <f t="shared" si="582"/>
        <v>-309823.88166687591</v>
      </c>
      <c r="T2681" s="5">
        <f>VLOOKUP($B2681,'Benchmark Data'!$A:$B,2,FALSE)</f>
        <v>16.88</v>
      </c>
      <c r="U2681" s="12">
        <f t="shared" si="591"/>
        <v>0</v>
      </c>
      <c r="V2681" s="7">
        <f t="shared" si="592"/>
        <v>5345331528.3576317</v>
      </c>
    </row>
    <row r="2682" spans="1:22" x14ac:dyDescent="0.25">
      <c r="A2682" s="5">
        <f t="shared" si="583"/>
        <v>2011</v>
      </c>
      <c r="B2682" s="6">
        <f t="shared" si="586"/>
        <v>40622</v>
      </c>
      <c r="C2682" s="7">
        <f>MAX(SUMIFS('Filing Data'!$V:$V,'Filing Data'!$D:$D,'Benchmark Value'!$B2682),C2681)</f>
        <v>5795147068.2152042</v>
      </c>
      <c r="D2682" s="7">
        <f>SUMIFS('Filing Data'!$Z:$Z,'Filing Data'!$D:$D,'Benchmark Value'!$B2682)</f>
        <v>0</v>
      </c>
      <c r="E2682" s="16">
        <f t="shared" si="587"/>
        <v>-82832175.959236547</v>
      </c>
      <c r="F2682" s="10">
        <f>SUM(D$11:D2681)</f>
        <v>-378094797.07849002</v>
      </c>
      <c r="G2682" s="10">
        <f t="shared" si="580"/>
        <v>365</v>
      </c>
      <c r="H2682" s="7">
        <f t="shared" si="588"/>
        <v>-226937.46838146998</v>
      </c>
      <c r="I2682" s="16">
        <f>SUMIFS('Filing Data'!$X:$X,'Filing Data'!$D:$D,'Benchmark Value'!$B2682)</f>
        <v>0</v>
      </c>
      <c r="J2682" s="16">
        <f t="shared" si="584"/>
        <v>130194969.03866443</v>
      </c>
      <c r="K2682" s="10">
        <f>SUM(I$11:I2681)</f>
        <v>659473665.18040454</v>
      </c>
      <c r="L2682" s="27">
        <f t="shared" si="581"/>
        <v>365</v>
      </c>
      <c r="M2682" s="7">
        <f t="shared" si="589"/>
        <v>356698.5453114094</v>
      </c>
      <c r="N2682" s="7">
        <f>IF(ISNA(VLOOKUP(B2682,'Distribution Data'!$G:$H,2,FALSE)),0,VLOOKUP(B2682,'Distribution Data'!$G:$H,2,FALSE))</f>
        <v>0</v>
      </c>
      <c r="O2682" s="16">
        <f>IF(ISNA(INDEX($C2681:$C$3618,MATCH(TRUE,INDEX($C2681:$C$3618&lt;&gt;$C2681,0),0))), O2681, INDEX($C2681:$C$3618,MATCH(TRUE,INDEX($C2681:$C$3618&lt;&gt;$C2681,0),0)))</f>
        <v>5895088496.4046955</v>
      </c>
      <c r="P2682" s="16">
        <f t="shared" si="579"/>
        <v>5795147068.2152042</v>
      </c>
      <c r="Q2682" s="27">
        <f t="shared" si="585"/>
        <v>365</v>
      </c>
      <c r="R2682" s="7">
        <f t="shared" si="590"/>
        <v>273812.1320260035</v>
      </c>
      <c r="S2682" s="7">
        <f t="shared" si="582"/>
        <v>-309823.88166687591</v>
      </c>
      <c r="T2682" s="5">
        <f>VLOOKUP($B2682,'Benchmark Data'!$A:$B,2,FALSE)</f>
        <v>16.88</v>
      </c>
      <c r="U2682" s="12">
        <f t="shared" si="591"/>
        <v>0</v>
      </c>
      <c r="V2682" s="7">
        <f t="shared" si="592"/>
        <v>5345021704.4759645</v>
      </c>
    </row>
    <row r="2683" spans="1:22" x14ac:dyDescent="0.25">
      <c r="A2683" s="5">
        <f t="shared" si="583"/>
        <v>2011</v>
      </c>
      <c r="B2683" s="6">
        <f t="shared" si="586"/>
        <v>40623</v>
      </c>
      <c r="C2683" s="7">
        <f>MAX(SUMIFS('Filing Data'!$V:$V,'Filing Data'!$D:$D,'Benchmark Value'!$B2683),C2682)</f>
        <v>5795147068.2152042</v>
      </c>
      <c r="D2683" s="7">
        <f>SUMIFS('Filing Data'!$Z:$Z,'Filing Data'!$D:$D,'Benchmark Value'!$B2683)</f>
        <v>0</v>
      </c>
      <c r="E2683" s="16">
        <f t="shared" si="587"/>
        <v>-82832175.959236547</v>
      </c>
      <c r="F2683" s="10">
        <f>SUM(D$11:D2682)</f>
        <v>-378094797.07849002</v>
      </c>
      <c r="G2683" s="10">
        <f t="shared" si="580"/>
        <v>365</v>
      </c>
      <c r="H2683" s="7">
        <f t="shared" si="588"/>
        <v>-226937.46838146998</v>
      </c>
      <c r="I2683" s="16">
        <f>SUMIFS('Filing Data'!$X:$X,'Filing Data'!$D:$D,'Benchmark Value'!$B2683)</f>
        <v>0</v>
      </c>
      <c r="J2683" s="16">
        <f t="shared" si="584"/>
        <v>130194969.03866443</v>
      </c>
      <c r="K2683" s="10">
        <f>SUM(I$11:I2682)</f>
        <v>659473665.18040454</v>
      </c>
      <c r="L2683" s="27">
        <f t="shared" si="581"/>
        <v>365</v>
      </c>
      <c r="M2683" s="7">
        <f t="shared" si="589"/>
        <v>356698.5453114094</v>
      </c>
      <c r="N2683" s="7">
        <f>IF(ISNA(VLOOKUP(B2683,'Distribution Data'!$G:$H,2,FALSE)),0,VLOOKUP(B2683,'Distribution Data'!$G:$H,2,FALSE))</f>
        <v>0</v>
      </c>
      <c r="O2683" s="16">
        <f>IF(ISNA(INDEX($C2682:$C$3618,MATCH(TRUE,INDEX($C2682:$C$3618&lt;&gt;$C2682,0),0))), O2682, INDEX($C2682:$C$3618,MATCH(TRUE,INDEX($C2682:$C$3618&lt;&gt;$C2682,0),0)))</f>
        <v>5895088496.4046955</v>
      </c>
      <c r="P2683" s="16">
        <f t="shared" si="579"/>
        <v>5795147068.2152042</v>
      </c>
      <c r="Q2683" s="27">
        <f t="shared" si="585"/>
        <v>365</v>
      </c>
      <c r="R2683" s="7">
        <f t="shared" si="590"/>
        <v>273812.1320260035</v>
      </c>
      <c r="S2683" s="7">
        <f t="shared" si="582"/>
        <v>-309823.88166687591</v>
      </c>
      <c r="T2683" s="5">
        <f>VLOOKUP($B2683,'Benchmark Data'!$A:$B,2,FALSE)</f>
        <v>17.079999999999998</v>
      </c>
      <c r="U2683" s="12">
        <f t="shared" si="591"/>
        <v>1.1778699192612705E-2</v>
      </c>
      <c r="V2683" s="7">
        <f t="shared" si="592"/>
        <v>5408041521.6425905</v>
      </c>
    </row>
    <row r="2684" spans="1:22" x14ac:dyDescent="0.25">
      <c r="A2684" s="5">
        <f t="shared" si="583"/>
        <v>2011</v>
      </c>
      <c r="B2684" s="6">
        <f t="shared" si="586"/>
        <v>40624</v>
      </c>
      <c r="C2684" s="7">
        <f>MAX(SUMIFS('Filing Data'!$V:$V,'Filing Data'!$D:$D,'Benchmark Value'!$B2684),C2683)</f>
        <v>5795147068.2152042</v>
      </c>
      <c r="D2684" s="7">
        <f>SUMIFS('Filing Data'!$Z:$Z,'Filing Data'!$D:$D,'Benchmark Value'!$B2684)</f>
        <v>0</v>
      </c>
      <c r="E2684" s="16">
        <f t="shared" si="587"/>
        <v>-82832175.959236547</v>
      </c>
      <c r="F2684" s="10">
        <f>SUM(D$11:D2683)</f>
        <v>-378094797.07849002</v>
      </c>
      <c r="G2684" s="10">
        <f t="shared" si="580"/>
        <v>365</v>
      </c>
      <c r="H2684" s="7">
        <f t="shared" si="588"/>
        <v>-226937.46838146998</v>
      </c>
      <c r="I2684" s="16">
        <f>SUMIFS('Filing Data'!$X:$X,'Filing Data'!$D:$D,'Benchmark Value'!$B2684)</f>
        <v>0</v>
      </c>
      <c r="J2684" s="16">
        <f t="shared" si="584"/>
        <v>130194969.03866443</v>
      </c>
      <c r="K2684" s="10">
        <f>SUM(I$11:I2683)</f>
        <v>659473665.18040454</v>
      </c>
      <c r="L2684" s="27">
        <f t="shared" si="581"/>
        <v>365</v>
      </c>
      <c r="M2684" s="7">
        <f t="shared" si="589"/>
        <v>356698.5453114094</v>
      </c>
      <c r="N2684" s="7">
        <f>IF(ISNA(VLOOKUP(B2684,'Distribution Data'!$G:$H,2,FALSE)),0,VLOOKUP(B2684,'Distribution Data'!$G:$H,2,FALSE))</f>
        <v>0</v>
      </c>
      <c r="O2684" s="16">
        <f>IF(ISNA(INDEX($C2683:$C$3618,MATCH(TRUE,INDEX($C2683:$C$3618&lt;&gt;$C2683,0),0))), O2683, INDEX($C2683:$C$3618,MATCH(TRUE,INDEX($C2683:$C$3618&lt;&gt;$C2683,0),0)))</f>
        <v>5895088496.4046955</v>
      </c>
      <c r="P2684" s="16">
        <f t="shared" si="579"/>
        <v>5795147068.2152042</v>
      </c>
      <c r="Q2684" s="27">
        <f t="shared" si="585"/>
        <v>365</v>
      </c>
      <c r="R2684" s="7">
        <f t="shared" si="590"/>
        <v>273812.1320260035</v>
      </c>
      <c r="S2684" s="7">
        <f t="shared" si="582"/>
        <v>-309823.88166687591</v>
      </c>
      <c r="T2684" s="5">
        <f>VLOOKUP($B2684,'Benchmark Data'!$A:$B,2,FALSE)</f>
        <v>16.95</v>
      </c>
      <c r="U2684" s="12">
        <f t="shared" si="591"/>
        <v>-7.6403545339644909E-3</v>
      </c>
      <c r="V2684" s="7">
        <f t="shared" si="592"/>
        <v>5366569789.2238312</v>
      </c>
    </row>
    <row r="2685" spans="1:22" x14ac:dyDescent="0.25">
      <c r="A2685" s="5">
        <f t="shared" si="583"/>
        <v>2011</v>
      </c>
      <c r="B2685" s="6">
        <f t="shared" si="586"/>
        <v>40625</v>
      </c>
      <c r="C2685" s="7">
        <f>MAX(SUMIFS('Filing Data'!$V:$V,'Filing Data'!$D:$D,'Benchmark Value'!$B2685),C2684)</f>
        <v>5795147068.2152042</v>
      </c>
      <c r="D2685" s="7">
        <f>SUMIFS('Filing Data'!$Z:$Z,'Filing Data'!$D:$D,'Benchmark Value'!$B2685)</f>
        <v>0</v>
      </c>
      <c r="E2685" s="16">
        <f t="shared" si="587"/>
        <v>-82832175.959236547</v>
      </c>
      <c r="F2685" s="10">
        <f>SUM(D$11:D2684)</f>
        <v>-378094797.07849002</v>
      </c>
      <c r="G2685" s="10">
        <f t="shared" si="580"/>
        <v>365</v>
      </c>
      <c r="H2685" s="7">
        <f t="shared" si="588"/>
        <v>-226937.46838146998</v>
      </c>
      <c r="I2685" s="16">
        <f>SUMIFS('Filing Data'!$X:$X,'Filing Data'!$D:$D,'Benchmark Value'!$B2685)</f>
        <v>0</v>
      </c>
      <c r="J2685" s="16">
        <f t="shared" si="584"/>
        <v>130194969.03866443</v>
      </c>
      <c r="K2685" s="10">
        <f>SUM(I$11:I2684)</f>
        <v>659473665.18040454</v>
      </c>
      <c r="L2685" s="27">
        <f t="shared" si="581"/>
        <v>365</v>
      </c>
      <c r="M2685" s="7">
        <f t="shared" si="589"/>
        <v>356698.5453114094</v>
      </c>
      <c r="N2685" s="7">
        <f>IF(ISNA(VLOOKUP(B2685,'Distribution Data'!$G:$H,2,FALSE)),0,VLOOKUP(B2685,'Distribution Data'!$G:$H,2,FALSE))</f>
        <v>0</v>
      </c>
      <c r="O2685" s="16">
        <f>IF(ISNA(INDEX($C2684:$C$3618,MATCH(TRUE,INDEX($C2684:$C$3618&lt;&gt;$C2684,0),0))), O2684, INDEX($C2684:$C$3618,MATCH(TRUE,INDEX($C2684:$C$3618&lt;&gt;$C2684,0),0)))</f>
        <v>5895088496.4046955</v>
      </c>
      <c r="P2685" s="16">
        <f t="shared" ref="P2685:P2748" si="593">C2684</f>
        <v>5795147068.2152042</v>
      </c>
      <c r="Q2685" s="27">
        <f t="shared" si="585"/>
        <v>365</v>
      </c>
      <c r="R2685" s="7">
        <f t="shared" si="590"/>
        <v>273812.1320260035</v>
      </c>
      <c r="S2685" s="7">
        <f t="shared" si="582"/>
        <v>-309823.88166687591</v>
      </c>
      <c r="T2685" s="5">
        <f>VLOOKUP($B2685,'Benchmark Data'!$A:$B,2,FALSE)</f>
        <v>16.760000000000002</v>
      </c>
      <c r="U2685" s="12">
        <f t="shared" si="591"/>
        <v>-1.127273877252213E-2</v>
      </c>
      <c r="V2685" s="7">
        <f t="shared" si="592"/>
        <v>5306103725.8169422</v>
      </c>
    </row>
    <row r="2686" spans="1:22" x14ac:dyDescent="0.25">
      <c r="A2686" s="5">
        <f t="shared" si="583"/>
        <v>2011</v>
      </c>
      <c r="B2686" s="6">
        <f t="shared" si="586"/>
        <v>40626</v>
      </c>
      <c r="C2686" s="7">
        <f>MAX(SUMIFS('Filing Data'!$V:$V,'Filing Data'!$D:$D,'Benchmark Value'!$B2686),C2685)</f>
        <v>5795147068.2152042</v>
      </c>
      <c r="D2686" s="7">
        <f>SUMIFS('Filing Data'!$Z:$Z,'Filing Data'!$D:$D,'Benchmark Value'!$B2686)</f>
        <v>0</v>
      </c>
      <c r="E2686" s="16">
        <f t="shared" si="587"/>
        <v>-82832175.959236547</v>
      </c>
      <c r="F2686" s="10">
        <f>SUM(D$11:D2685)</f>
        <v>-378094797.07849002</v>
      </c>
      <c r="G2686" s="10">
        <f t="shared" si="580"/>
        <v>365</v>
      </c>
      <c r="H2686" s="7">
        <f t="shared" si="588"/>
        <v>-226937.46838146998</v>
      </c>
      <c r="I2686" s="16">
        <f>SUMIFS('Filing Data'!$X:$X,'Filing Data'!$D:$D,'Benchmark Value'!$B2686)</f>
        <v>0</v>
      </c>
      <c r="J2686" s="16">
        <f t="shared" si="584"/>
        <v>130194969.03866443</v>
      </c>
      <c r="K2686" s="10">
        <f>SUM(I$11:I2685)</f>
        <v>659473665.18040454</v>
      </c>
      <c r="L2686" s="27">
        <f t="shared" si="581"/>
        <v>365</v>
      </c>
      <c r="M2686" s="7">
        <f t="shared" si="589"/>
        <v>356698.5453114094</v>
      </c>
      <c r="N2686" s="7">
        <f>IF(ISNA(VLOOKUP(B2686,'Distribution Data'!$G:$H,2,FALSE)),0,VLOOKUP(B2686,'Distribution Data'!$G:$H,2,FALSE))</f>
        <v>0</v>
      </c>
      <c r="O2686" s="16">
        <f>IF(ISNA(INDEX($C2685:$C$3618,MATCH(TRUE,INDEX($C2685:$C$3618&lt;&gt;$C2685,0),0))), O2685, INDEX($C2685:$C$3618,MATCH(TRUE,INDEX($C2685:$C$3618&lt;&gt;$C2685,0),0)))</f>
        <v>5895088496.4046955</v>
      </c>
      <c r="P2686" s="16">
        <f t="shared" si="593"/>
        <v>5795147068.2152042</v>
      </c>
      <c r="Q2686" s="27">
        <f t="shared" si="585"/>
        <v>365</v>
      </c>
      <c r="R2686" s="7">
        <f t="shared" si="590"/>
        <v>273812.1320260035</v>
      </c>
      <c r="S2686" s="7">
        <f t="shared" si="582"/>
        <v>-309823.88166687591</v>
      </c>
      <c r="T2686" s="5">
        <f>VLOOKUP($B2686,'Benchmark Data'!$A:$B,2,FALSE)</f>
        <v>16.850000000000001</v>
      </c>
      <c r="U2686" s="12">
        <f t="shared" si="591"/>
        <v>5.3555617444338323E-3</v>
      </c>
      <c r="V2686" s="7">
        <f t="shared" si="592"/>
        <v>5334287299.0309515</v>
      </c>
    </row>
    <row r="2687" spans="1:22" x14ac:dyDescent="0.25">
      <c r="A2687" s="5">
        <f t="shared" si="583"/>
        <v>2011</v>
      </c>
      <c r="B2687" s="6">
        <f t="shared" si="586"/>
        <v>40627</v>
      </c>
      <c r="C2687" s="7">
        <f>MAX(SUMIFS('Filing Data'!$V:$V,'Filing Data'!$D:$D,'Benchmark Value'!$B2687),C2686)</f>
        <v>5795147068.2152042</v>
      </c>
      <c r="D2687" s="7">
        <f>SUMIFS('Filing Data'!$Z:$Z,'Filing Data'!$D:$D,'Benchmark Value'!$B2687)</f>
        <v>0</v>
      </c>
      <c r="E2687" s="16">
        <f t="shared" si="587"/>
        <v>-82832175.959236547</v>
      </c>
      <c r="F2687" s="10">
        <f>SUM(D$11:D2686)</f>
        <v>-378094797.07849002</v>
      </c>
      <c r="G2687" s="10">
        <f t="shared" si="580"/>
        <v>365</v>
      </c>
      <c r="H2687" s="7">
        <f t="shared" si="588"/>
        <v>-226937.46838146998</v>
      </c>
      <c r="I2687" s="16">
        <f>SUMIFS('Filing Data'!$X:$X,'Filing Data'!$D:$D,'Benchmark Value'!$B2687)</f>
        <v>0</v>
      </c>
      <c r="J2687" s="16">
        <f t="shared" si="584"/>
        <v>130194969.03866443</v>
      </c>
      <c r="K2687" s="10">
        <f>SUM(I$11:I2686)</f>
        <v>659473665.18040454</v>
      </c>
      <c r="L2687" s="27">
        <f t="shared" si="581"/>
        <v>365</v>
      </c>
      <c r="M2687" s="7">
        <f t="shared" si="589"/>
        <v>356698.5453114094</v>
      </c>
      <c r="N2687" s="7">
        <f>IF(ISNA(VLOOKUP(B2687,'Distribution Data'!$G:$H,2,FALSE)),0,VLOOKUP(B2687,'Distribution Data'!$G:$H,2,FALSE))</f>
        <v>0</v>
      </c>
      <c r="O2687" s="16">
        <f>IF(ISNA(INDEX($C2686:$C$3618,MATCH(TRUE,INDEX($C2686:$C$3618&lt;&gt;$C2686,0),0))), O2686, INDEX($C2686:$C$3618,MATCH(TRUE,INDEX($C2686:$C$3618&lt;&gt;$C2686,0),0)))</f>
        <v>5895088496.4046955</v>
      </c>
      <c r="P2687" s="16">
        <f t="shared" si="593"/>
        <v>5795147068.2152042</v>
      </c>
      <c r="Q2687" s="27">
        <f t="shared" si="585"/>
        <v>365</v>
      </c>
      <c r="R2687" s="7">
        <f t="shared" si="590"/>
        <v>273812.1320260035</v>
      </c>
      <c r="S2687" s="7">
        <f t="shared" si="582"/>
        <v>-309823.88166687591</v>
      </c>
      <c r="T2687" s="5">
        <f>VLOOKUP($B2687,'Benchmark Data'!$A:$B,2,FALSE)</f>
        <v>16.98</v>
      </c>
      <c r="U2687" s="12">
        <f t="shared" si="591"/>
        <v>7.6855240848304161E-3</v>
      </c>
      <c r="V2687" s="7">
        <f t="shared" si="592"/>
        <v>5375132213.9548635</v>
      </c>
    </row>
    <row r="2688" spans="1:22" x14ac:dyDescent="0.25">
      <c r="A2688" s="5">
        <f t="shared" si="583"/>
        <v>2011</v>
      </c>
      <c r="B2688" s="6">
        <f t="shared" si="586"/>
        <v>40628</v>
      </c>
      <c r="C2688" s="7">
        <f>MAX(SUMIFS('Filing Data'!$V:$V,'Filing Data'!$D:$D,'Benchmark Value'!$B2688),C2687)</f>
        <v>5795147068.2152042</v>
      </c>
      <c r="D2688" s="7">
        <f>SUMIFS('Filing Data'!$Z:$Z,'Filing Data'!$D:$D,'Benchmark Value'!$B2688)</f>
        <v>0</v>
      </c>
      <c r="E2688" s="16">
        <f t="shared" si="587"/>
        <v>-82832175.959236547</v>
      </c>
      <c r="F2688" s="10">
        <f>SUM(D$11:D2687)</f>
        <v>-378094797.07849002</v>
      </c>
      <c r="G2688" s="10">
        <f t="shared" si="580"/>
        <v>365</v>
      </c>
      <c r="H2688" s="7">
        <f t="shared" si="588"/>
        <v>-226937.46838146998</v>
      </c>
      <c r="I2688" s="16">
        <f>SUMIFS('Filing Data'!$X:$X,'Filing Data'!$D:$D,'Benchmark Value'!$B2688)</f>
        <v>0</v>
      </c>
      <c r="J2688" s="16">
        <f t="shared" si="584"/>
        <v>130194969.03866443</v>
      </c>
      <c r="K2688" s="10">
        <f>SUM(I$11:I2687)</f>
        <v>659473665.18040454</v>
      </c>
      <c r="L2688" s="27">
        <f t="shared" si="581"/>
        <v>365</v>
      </c>
      <c r="M2688" s="7">
        <f t="shared" si="589"/>
        <v>356698.5453114094</v>
      </c>
      <c r="N2688" s="7">
        <f>IF(ISNA(VLOOKUP(B2688,'Distribution Data'!$G:$H,2,FALSE)),0,VLOOKUP(B2688,'Distribution Data'!$G:$H,2,FALSE))</f>
        <v>0</v>
      </c>
      <c r="O2688" s="16">
        <f>IF(ISNA(INDEX($C2687:$C$3618,MATCH(TRUE,INDEX($C2687:$C$3618&lt;&gt;$C2687,0),0))), O2687, INDEX($C2687:$C$3618,MATCH(TRUE,INDEX($C2687:$C$3618&lt;&gt;$C2687,0),0)))</f>
        <v>5895088496.4046955</v>
      </c>
      <c r="P2688" s="16">
        <f t="shared" si="593"/>
        <v>5795147068.2152042</v>
      </c>
      <c r="Q2688" s="27">
        <f t="shared" si="585"/>
        <v>365</v>
      </c>
      <c r="R2688" s="7">
        <f t="shared" si="590"/>
        <v>273812.1320260035</v>
      </c>
      <c r="S2688" s="7">
        <f t="shared" si="582"/>
        <v>-309823.88166687591</v>
      </c>
      <c r="T2688" s="5">
        <f>VLOOKUP($B2688,'Benchmark Data'!$A:$B,2,FALSE)</f>
        <v>16.98</v>
      </c>
      <c r="U2688" s="12">
        <f t="shared" si="591"/>
        <v>0</v>
      </c>
      <c r="V2688" s="7">
        <f t="shared" si="592"/>
        <v>5374822390.0731964</v>
      </c>
    </row>
    <row r="2689" spans="1:22" x14ac:dyDescent="0.25">
      <c r="A2689" s="5">
        <f t="shared" si="583"/>
        <v>2011</v>
      </c>
      <c r="B2689" s="6">
        <f t="shared" si="586"/>
        <v>40629</v>
      </c>
      <c r="C2689" s="7">
        <f>MAX(SUMIFS('Filing Data'!$V:$V,'Filing Data'!$D:$D,'Benchmark Value'!$B2689),C2688)</f>
        <v>5795147068.2152042</v>
      </c>
      <c r="D2689" s="7">
        <f>SUMIFS('Filing Data'!$Z:$Z,'Filing Data'!$D:$D,'Benchmark Value'!$B2689)</f>
        <v>0</v>
      </c>
      <c r="E2689" s="16">
        <f t="shared" si="587"/>
        <v>-82832175.959236547</v>
      </c>
      <c r="F2689" s="10">
        <f>SUM(D$11:D2688)</f>
        <v>-378094797.07849002</v>
      </c>
      <c r="G2689" s="10">
        <f t="shared" si="580"/>
        <v>365</v>
      </c>
      <c r="H2689" s="7">
        <f t="shared" si="588"/>
        <v>-226937.46838146998</v>
      </c>
      <c r="I2689" s="16">
        <f>SUMIFS('Filing Data'!$X:$X,'Filing Data'!$D:$D,'Benchmark Value'!$B2689)</f>
        <v>0</v>
      </c>
      <c r="J2689" s="16">
        <f t="shared" si="584"/>
        <v>130194969.03866443</v>
      </c>
      <c r="K2689" s="10">
        <f>SUM(I$11:I2688)</f>
        <v>659473665.18040454</v>
      </c>
      <c r="L2689" s="27">
        <f t="shared" si="581"/>
        <v>365</v>
      </c>
      <c r="M2689" s="7">
        <f t="shared" si="589"/>
        <v>356698.5453114094</v>
      </c>
      <c r="N2689" s="7">
        <f>IF(ISNA(VLOOKUP(B2689,'Distribution Data'!$G:$H,2,FALSE)),0,VLOOKUP(B2689,'Distribution Data'!$G:$H,2,FALSE))</f>
        <v>0</v>
      </c>
      <c r="O2689" s="16">
        <f>IF(ISNA(INDEX($C2688:$C$3618,MATCH(TRUE,INDEX($C2688:$C$3618&lt;&gt;$C2688,0),0))), O2688, INDEX($C2688:$C$3618,MATCH(TRUE,INDEX($C2688:$C$3618&lt;&gt;$C2688,0),0)))</f>
        <v>5895088496.4046955</v>
      </c>
      <c r="P2689" s="16">
        <f t="shared" si="593"/>
        <v>5795147068.2152042</v>
      </c>
      <c r="Q2689" s="27">
        <f t="shared" si="585"/>
        <v>365</v>
      </c>
      <c r="R2689" s="7">
        <f t="shared" si="590"/>
        <v>273812.1320260035</v>
      </c>
      <c r="S2689" s="7">
        <f t="shared" si="582"/>
        <v>-309823.88166687591</v>
      </c>
      <c r="T2689" s="5">
        <f>VLOOKUP($B2689,'Benchmark Data'!$A:$B,2,FALSE)</f>
        <v>16.98</v>
      </c>
      <c r="U2689" s="12">
        <f t="shared" si="591"/>
        <v>0</v>
      </c>
      <c r="V2689" s="7">
        <f t="shared" si="592"/>
        <v>5374512566.1915293</v>
      </c>
    </row>
    <row r="2690" spans="1:22" x14ac:dyDescent="0.25">
      <c r="A2690" s="5">
        <f t="shared" si="583"/>
        <v>2011</v>
      </c>
      <c r="B2690" s="6">
        <f t="shared" si="586"/>
        <v>40630</v>
      </c>
      <c r="C2690" s="7">
        <f>MAX(SUMIFS('Filing Data'!$V:$V,'Filing Data'!$D:$D,'Benchmark Value'!$B2690),C2689)</f>
        <v>5795147068.2152042</v>
      </c>
      <c r="D2690" s="7">
        <f>SUMIFS('Filing Data'!$Z:$Z,'Filing Data'!$D:$D,'Benchmark Value'!$B2690)</f>
        <v>0</v>
      </c>
      <c r="E2690" s="16">
        <f t="shared" si="587"/>
        <v>-82832175.959236547</v>
      </c>
      <c r="F2690" s="10">
        <f>SUM(D$11:D2689)</f>
        <v>-378094797.07849002</v>
      </c>
      <c r="G2690" s="10">
        <f t="shared" si="580"/>
        <v>365</v>
      </c>
      <c r="H2690" s="7">
        <f t="shared" si="588"/>
        <v>-226937.46838146998</v>
      </c>
      <c r="I2690" s="16">
        <f>SUMIFS('Filing Data'!$X:$X,'Filing Data'!$D:$D,'Benchmark Value'!$B2690)</f>
        <v>0</v>
      </c>
      <c r="J2690" s="16">
        <f t="shared" si="584"/>
        <v>130194969.03866443</v>
      </c>
      <c r="K2690" s="10">
        <f>SUM(I$11:I2689)</f>
        <v>659473665.18040454</v>
      </c>
      <c r="L2690" s="27">
        <f t="shared" si="581"/>
        <v>365</v>
      </c>
      <c r="M2690" s="7">
        <f t="shared" si="589"/>
        <v>356698.5453114094</v>
      </c>
      <c r="N2690" s="7">
        <f>IF(ISNA(VLOOKUP(B2690,'Distribution Data'!$G:$H,2,FALSE)),0,VLOOKUP(B2690,'Distribution Data'!$G:$H,2,FALSE))</f>
        <v>0</v>
      </c>
      <c r="O2690" s="16">
        <f>IF(ISNA(INDEX($C2689:$C$3618,MATCH(TRUE,INDEX($C2689:$C$3618&lt;&gt;$C2689,0),0))), O2689, INDEX($C2689:$C$3618,MATCH(TRUE,INDEX($C2689:$C$3618&lt;&gt;$C2689,0),0)))</f>
        <v>5895088496.4046955</v>
      </c>
      <c r="P2690" s="16">
        <f t="shared" si="593"/>
        <v>5795147068.2152042</v>
      </c>
      <c r="Q2690" s="27">
        <f t="shared" si="585"/>
        <v>365</v>
      </c>
      <c r="R2690" s="7">
        <f t="shared" si="590"/>
        <v>273812.1320260035</v>
      </c>
      <c r="S2690" s="7">
        <f t="shared" si="582"/>
        <v>-309823.88166687591</v>
      </c>
      <c r="T2690" s="5">
        <f>VLOOKUP($B2690,'Benchmark Data'!$A:$B,2,FALSE)</f>
        <v>16.96</v>
      </c>
      <c r="U2690" s="12">
        <f t="shared" si="591"/>
        <v>-1.1785505194442526E-3</v>
      </c>
      <c r="V2690" s="7">
        <f t="shared" si="592"/>
        <v>5367872338.8161144</v>
      </c>
    </row>
    <row r="2691" spans="1:22" x14ac:dyDescent="0.25">
      <c r="A2691" s="5">
        <f t="shared" si="583"/>
        <v>2011</v>
      </c>
      <c r="B2691" s="6">
        <f t="shared" si="586"/>
        <v>40631</v>
      </c>
      <c r="C2691" s="7">
        <f>MAX(SUMIFS('Filing Data'!$V:$V,'Filing Data'!$D:$D,'Benchmark Value'!$B2691),C2690)</f>
        <v>5795147068.2152042</v>
      </c>
      <c r="D2691" s="7">
        <f>SUMIFS('Filing Data'!$Z:$Z,'Filing Data'!$D:$D,'Benchmark Value'!$B2691)</f>
        <v>0</v>
      </c>
      <c r="E2691" s="16">
        <f t="shared" si="587"/>
        <v>-82832175.959236547</v>
      </c>
      <c r="F2691" s="10">
        <f>SUM(D$11:D2690)</f>
        <v>-378094797.07849002</v>
      </c>
      <c r="G2691" s="10">
        <f t="shared" si="580"/>
        <v>365</v>
      </c>
      <c r="H2691" s="7">
        <f t="shared" si="588"/>
        <v>-226937.46838146998</v>
      </c>
      <c r="I2691" s="16">
        <f>SUMIFS('Filing Data'!$X:$X,'Filing Data'!$D:$D,'Benchmark Value'!$B2691)</f>
        <v>0</v>
      </c>
      <c r="J2691" s="16">
        <f t="shared" si="584"/>
        <v>130194969.03866443</v>
      </c>
      <c r="K2691" s="10">
        <f>SUM(I$11:I2690)</f>
        <v>659473665.18040454</v>
      </c>
      <c r="L2691" s="27">
        <f t="shared" si="581"/>
        <v>365</v>
      </c>
      <c r="M2691" s="7">
        <f t="shared" si="589"/>
        <v>356698.5453114094</v>
      </c>
      <c r="N2691" s="7">
        <f>IF(ISNA(VLOOKUP(B2691,'Distribution Data'!$G:$H,2,FALSE)),0,VLOOKUP(B2691,'Distribution Data'!$G:$H,2,FALSE))</f>
        <v>0</v>
      </c>
      <c r="O2691" s="16">
        <f>IF(ISNA(INDEX($C2690:$C$3618,MATCH(TRUE,INDEX($C2690:$C$3618&lt;&gt;$C2690,0),0))), O2690, INDEX($C2690:$C$3618,MATCH(TRUE,INDEX($C2690:$C$3618&lt;&gt;$C2690,0),0)))</f>
        <v>5895088496.4046955</v>
      </c>
      <c r="P2691" s="16">
        <f t="shared" si="593"/>
        <v>5795147068.2152042</v>
      </c>
      <c r="Q2691" s="27">
        <f t="shared" si="585"/>
        <v>365</v>
      </c>
      <c r="R2691" s="7">
        <f t="shared" si="590"/>
        <v>273812.1320260035</v>
      </c>
      <c r="S2691" s="7">
        <f t="shared" si="582"/>
        <v>-309823.88166687591</v>
      </c>
      <c r="T2691" s="5">
        <f>VLOOKUP($B2691,'Benchmark Data'!$A:$B,2,FALSE)</f>
        <v>17.05</v>
      </c>
      <c r="U2691" s="12">
        <f t="shared" si="591"/>
        <v>5.2925733657688163E-3</v>
      </c>
      <c r="V2691" s="7">
        <f t="shared" si="592"/>
        <v>5396047686.5437307</v>
      </c>
    </row>
    <row r="2692" spans="1:22" x14ac:dyDescent="0.25">
      <c r="A2692" s="5">
        <f t="shared" si="583"/>
        <v>2011</v>
      </c>
      <c r="B2692" s="6">
        <f t="shared" si="586"/>
        <v>40632</v>
      </c>
      <c r="C2692" s="7">
        <f>MAX(SUMIFS('Filing Data'!$V:$V,'Filing Data'!$D:$D,'Benchmark Value'!$B2692),C2691)</f>
        <v>5795147068.2152042</v>
      </c>
      <c r="D2692" s="7">
        <f>SUMIFS('Filing Data'!$Z:$Z,'Filing Data'!$D:$D,'Benchmark Value'!$B2692)</f>
        <v>0</v>
      </c>
      <c r="E2692" s="16">
        <f t="shared" si="587"/>
        <v>-82832175.959236547</v>
      </c>
      <c r="F2692" s="10">
        <f>SUM(D$11:D2691)</f>
        <v>-378094797.07849002</v>
      </c>
      <c r="G2692" s="10">
        <f t="shared" si="580"/>
        <v>365</v>
      </c>
      <c r="H2692" s="7">
        <f t="shared" si="588"/>
        <v>-226937.46838146998</v>
      </c>
      <c r="I2692" s="16">
        <f>SUMIFS('Filing Data'!$X:$X,'Filing Data'!$D:$D,'Benchmark Value'!$B2692)</f>
        <v>0</v>
      </c>
      <c r="J2692" s="16">
        <f t="shared" si="584"/>
        <v>130194969.03866443</v>
      </c>
      <c r="K2692" s="10">
        <f>SUM(I$11:I2691)</f>
        <v>659473665.18040454</v>
      </c>
      <c r="L2692" s="27">
        <f t="shared" si="581"/>
        <v>365</v>
      </c>
      <c r="M2692" s="7">
        <f t="shared" si="589"/>
        <v>356698.5453114094</v>
      </c>
      <c r="N2692" s="7">
        <f>IF(ISNA(VLOOKUP(B2692,'Distribution Data'!$G:$H,2,FALSE)),0,VLOOKUP(B2692,'Distribution Data'!$G:$H,2,FALSE))</f>
        <v>0</v>
      </c>
      <c r="O2692" s="16">
        <f>IF(ISNA(INDEX($C2691:$C$3618,MATCH(TRUE,INDEX($C2691:$C$3618&lt;&gt;$C2691,0),0))), O2691, INDEX($C2691:$C$3618,MATCH(TRUE,INDEX($C2691:$C$3618&lt;&gt;$C2691,0),0)))</f>
        <v>5895088496.4046955</v>
      </c>
      <c r="P2692" s="16">
        <f t="shared" si="593"/>
        <v>5795147068.2152042</v>
      </c>
      <c r="Q2692" s="27">
        <f t="shared" si="585"/>
        <v>365</v>
      </c>
      <c r="R2692" s="7">
        <f t="shared" si="590"/>
        <v>273812.1320260035</v>
      </c>
      <c r="S2692" s="7">
        <f t="shared" si="582"/>
        <v>-309823.88166687591</v>
      </c>
      <c r="T2692" s="5">
        <f>VLOOKUP($B2692,'Benchmark Data'!$A:$B,2,FALSE)</f>
        <v>17.29</v>
      </c>
      <c r="U2692" s="12">
        <f t="shared" si="591"/>
        <v>1.3978095965673194E-2</v>
      </c>
      <c r="V2692" s="7">
        <f t="shared" si="592"/>
        <v>5471693959.1295404</v>
      </c>
    </row>
    <row r="2693" spans="1:22" x14ac:dyDescent="0.25">
      <c r="A2693" s="5">
        <f t="shared" si="583"/>
        <v>2011</v>
      </c>
      <c r="B2693" s="6">
        <f t="shared" si="586"/>
        <v>40633</v>
      </c>
      <c r="C2693" s="7">
        <f>MAX(SUMIFS('Filing Data'!$V:$V,'Filing Data'!$D:$D,'Benchmark Value'!$B2693),C2692)</f>
        <v>5795147068.2152042</v>
      </c>
      <c r="D2693" s="7">
        <f>SUMIFS('Filing Data'!$Z:$Z,'Filing Data'!$D:$D,'Benchmark Value'!$B2693)</f>
        <v>0</v>
      </c>
      <c r="E2693" s="16">
        <f t="shared" si="587"/>
        <v>-82832175.959236547</v>
      </c>
      <c r="F2693" s="10">
        <f>SUM(D$11:D2692)</f>
        <v>-378094797.07849002</v>
      </c>
      <c r="G2693" s="10">
        <f t="shared" si="580"/>
        <v>365</v>
      </c>
      <c r="H2693" s="7">
        <f t="shared" si="588"/>
        <v>-226937.46838146998</v>
      </c>
      <c r="I2693" s="16">
        <f>SUMIFS('Filing Data'!$X:$X,'Filing Data'!$D:$D,'Benchmark Value'!$B2693)</f>
        <v>0</v>
      </c>
      <c r="J2693" s="16">
        <f t="shared" si="584"/>
        <v>130194969.03866443</v>
      </c>
      <c r="K2693" s="10">
        <f>SUM(I$11:I2692)</f>
        <v>659473665.18040454</v>
      </c>
      <c r="L2693" s="27">
        <f t="shared" si="581"/>
        <v>365</v>
      </c>
      <c r="M2693" s="7">
        <f t="shared" si="589"/>
        <v>356698.5453114094</v>
      </c>
      <c r="N2693" s="7">
        <f>IF(ISNA(VLOOKUP(B2693,'Distribution Data'!$G:$H,2,FALSE)),0,VLOOKUP(B2693,'Distribution Data'!$G:$H,2,FALSE))</f>
        <v>35082657.532574899</v>
      </c>
      <c r="O2693" s="16">
        <f>IF(ISNA(INDEX($C2692:$C$3618,MATCH(TRUE,INDEX($C2692:$C$3618&lt;&gt;$C2692,0),0))), O2692, INDEX($C2692:$C$3618,MATCH(TRUE,INDEX($C2692:$C$3618&lt;&gt;$C2692,0),0)))</f>
        <v>5895088496.4046955</v>
      </c>
      <c r="P2693" s="16">
        <f t="shared" si="593"/>
        <v>5795147068.2152042</v>
      </c>
      <c r="Q2693" s="27">
        <f t="shared" si="585"/>
        <v>365</v>
      </c>
      <c r="R2693" s="7">
        <f t="shared" si="590"/>
        <v>273812.1320260035</v>
      </c>
      <c r="S2693" s="7">
        <f t="shared" si="582"/>
        <v>-35392481.414241776</v>
      </c>
      <c r="T2693" s="5">
        <f>VLOOKUP($B2693,'Benchmark Data'!$A:$B,2,FALSE)</f>
        <v>17.43</v>
      </c>
      <c r="U2693" s="12">
        <f t="shared" si="591"/>
        <v>8.0645598367304946E-3</v>
      </c>
      <c r="V2693" s="7">
        <f t="shared" si="592"/>
        <v>5480606691.9592628</v>
      </c>
    </row>
    <row r="2694" spans="1:22" x14ac:dyDescent="0.25">
      <c r="A2694" s="5">
        <f t="shared" si="583"/>
        <v>2011</v>
      </c>
      <c r="B2694" s="6">
        <f t="shared" si="586"/>
        <v>40634</v>
      </c>
      <c r="C2694" s="7">
        <f>MAX(SUMIFS('Filing Data'!$V:$V,'Filing Data'!$D:$D,'Benchmark Value'!$B2694),C2693)</f>
        <v>5795147068.2152042</v>
      </c>
      <c r="D2694" s="7">
        <f>SUMIFS('Filing Data'!$Z:$Z,'Filing Data'!$D:$D,'Benchmark Value'!$B2694)</f>
        <v>0</v>
      </c>
      <c r="E2694" s="16">
        <f t="shared" si="587"/>
        <v>-82832175.959236547</v>
      </c>
      <c r="F2694" s="10">
        <f>SUM(D$11:D2693)</f>
        <v>-378094797.07849002</v>
      </c>
      <c r="G2694" s="10">
        <f t="shared" si="580"/>
        <v>365</v>
      </c>
      <c r="H2694" s="7">
        <f t="shared" si="588"/>
        <v>-226937.46838146998</v>
      </c>
      <c r="I2694" s="16">
        <f>SUMIFS('Filing Data'!$X:$X,'Filing Data'!$D:$D,'Benchmark Value'!$B2694)</f>
        <v>0</v>
      </c>
      <c r="J2694" s="16">
        <f t="shared" si="584"/>
        <v>130194969.03866443</v>
      </c>
      <c r="K2694" s="10">
        <f>SUM(I$11:I2693)</f>
        <v>659473665.18040454</v>
      </c>
      <c r="L2694" s="27">
        <f t="shared" si="581"/>
        <v>365</v>
      </c>
      <c r="M2694" s="7">
        <f t="shared" si="589"/>
        <v>356698.5453114094</v>
      </c>
      <c r="N2694" s="7">
        <f>IF(ISNA(VLOOKUP(B2694,'Distribution Data'!$G:$H,2,FALSE)),0,VLOOKUP(B2694,'Distribution Data'!$G:$H,2,FALSE))</f>
        <v>0</v>
      </c>
      <c r="O2694" s="16">
        <f>IF(ISNA(INDEX($C2693:$C$3618,MATCH(TRUE,INDEX($C2693:$C$3618&lt;&gt;$C2693,0),0))), O2693, INDEX($C2693:$C$3618,MATCH(TRUE,INDEX($C2693:$C$3618&lt;&gt;$C2693,0),0)))</f>
        <v>5895088496.4046955</v>
      </c>
      <c r="P2694" s="16">
        <f t="shared" si="593"/>
        <v>5795147068.2152042</v>
      </c>
      <c r="Q2694" s="27">
        <f t="shared" si="585"/>
        <v>365</v>
      </c>
      <c r="R2694" s="7">
        <f t="shared" si="590"/>
        <v>273812.1320260035</v>
      </c>
      <c r="S2694" s="7">
        <f t="shared" si="582"/>
        <v>-309823.88166687591</v>
      </c>
      <c r="T2694" s="5">
        <f>VLOOKUP($B2694,'Benchmark Data'!$A:$B,2,FALSE)</f>
        <v>17.440000000000001</v>
      </c>
      <c r="U2694" s="12">
        <f t="shared" si="591"/>
        <v>5.7355894890412026E-4</v>
      </c>
      <c r="V2694" s="7">
        <f t="shared" si="592"/>
        <v>5483441220.740797</v>
      </c>
    </row>
    <row r="2695" spans="1:22" x14ac:dyDescent="0.25">
      <c r="A2695" s="5">
        <f t="shared" si="583"/>
        <v>2011</v>
      </c>
      <c r="B2695" s="6">
        <f t="shared" si="586"/>
        <v>40635</v>
      </c>
      <c r="C2695" s="7">
        <f>MAX(SUMIFS('Filing Data'!$V:$V,'Filing Data'!$D:$D,'Benchmark Value'!$B2695),C2694)</f>
        <v>5795147068.2152042</v>
      </c>
      <c r="D2695" s="7">
        <f>SUMIFS('Filing Data'!$Z:$Z,'Filing Data'!$D:$D,'Benchmark Value'!$B2695)</f>
        <v>0</v>
      </c>
      <c r="E2695" s="16">
        <f t="shared" si="587"/>
        <v>-82832175.959236547</v>
      </c>
      <c r="F2695" s="10">
        <f>SUM(D$11:D2694)</f>
        <v>-378094797.07849002</v>
      </c>
      <c r="G2695" s="10">
        <f t="shared" si="580"/>
        <v>365</v>
      </c>
      <c r="H2695" s="7">
        <f t="shared" si="588"/>
        <v>-226937.46838146998</v>
      </c>
      <c r="I2695" s="16">
        <f>SUMIFS('Filing Data'!$X:$X,'Filing Data'!$D:$D,'Benchmark Value'!$B2695)</f>
        <v>0</v>
      </c>
      <c r="J2695" s="16">
        <f t="shared" si="584"/>
        <v>130194969.03866443</v>
      </c>
      <c r="K2695" s="10">
        <f>SUM(I$11:I2694)</f>
        <v>659473665.18040454</v>
      </c>
      <c r="L2695" s="27">
        <f t="shared" si="581"/>
        <v>365</v>
      </c>
      <c r="M2695" s="7">
        <f t="shared" si="589"/>
        <v>356698.5453114094</v>
      </c>
      <c r="N2695" s="7">
        <f>IF(ISNA(VLOOKUP(B2695,'Distribution Data'!$G:$H,2,FALSE)),0,VLOOKUP(B2695,'Distribution Data'!$G:$H,2,FALSE))</f>
        <v>0</v>
      </c>
      <c r="O2695" s="16">
        <f>IF(ISNA(INDEX($C2694:$C$3618,MATCH(TRUE,INDEX($C2694:$C$3618&lt;&gt;$C2694,0),0))), O2694, INDEX($C2694:$C$3618,MATCH(TRUE,INDEX($C2694:$C$3618&lt;&gt;$C2694,0),0)))</f>
        <v>5895088496.4046955</v>
      </c>
      <c r="P2695" s="16">
        <f t="shared" si="593"/>
        <v>5795147068.2152042</v>
      </c>
      <c r="Q2695" s="27">
        <f t="shared" si="585"/>
        <v>365</v>
      </c>
      <c r="R2695" s="7">
        <f t="shared" si="590"/>
        <v>273812.1320260035</v>
      </c>
      <c r="S2695" s="7">
        <f t="shared" si="582"/>
        <v>-309823.88166687591</v>
      </c>
      <c r="T2695" s="5">
        <f>VLOOKUP($B2695,'Benchmark Data'!$A:$B,2,FALSE)</f>
        <v>17.440000000000001</v>
      </c>
      <c r="U2695" s="12">
        <f t="shared" si="591"/>
        <v>0</v>
      </c>
      <c r="V2695" s="7">
        <f t="shared" si="592"/>
        <v>5483131396.8591299</v>
      </c>
    </row>
    <row r="2696" spans="1:22" x14ac:dyDescent="0.25">
      <c r="A2696" s="5">
        <f t="shared" si="583"/>
        <v>2011</v>
      </c>
      <c r="B2696" s="6">
        <f t="shared" si="586"/>
        <v>40636</v>
      </c>
      <c r="C2696" s="7">
        <f>MAX(SUMIFS('Filing Data'!$V:$V,'Filing Data'!$D:$D,'Benchmark Value'!$B2696),C2695)</f>
        <v>5795147068.2152042</v>
      </c>
      <c r="D2696" s="7">
        <f>SUMIFS('Filing Data'!$Z:$Z,'Filing Data'!$D:$D,'Benchmark Value'!$B2696)</f>
        <v>0</v>
      </c>
      <c r="E2696" s="16">
        <f t="shared" si="587"/>
        <v>-82832175.959236547</v>
      </c>
      <c r="F2696" s="10">
        <f>SUM(D$11:D2695)</f>
        <v>-378094797.07849002</v>
      </c>
      <c r="G2696" s="10">
        <f t="shared" si="580"/>
        <v>365</v>
      </c>
      <c r="H2696" s="7">
        <f t="shared" si="588"/>
        <v>-226937.46838146998</v>
      </c>
      <c r="I2696" s="16">
        <f>SUMIFS('Filing Data'!$X:$X,'Filing Data'!$D:$D,'Benchmark Value'!$B2696)</f>
        <v>0</v>
      </c>
      <c r="J2696" s="16">
        <f t="shared" si="584"/>
        <v>130194969.03866443</v>
      </c>
      <c r="K2696" s="10">
        <f>SUM(I$11:I2695)</f>
        <v>659473665.18040454</v>
      </c>
      <c r="L2696" s="27">
        <f t="shared" si="581"/>
        <v>365</v>
      </c>
      <c r="M2696" s="7">
        <f t="shared" si="589"/>
        <v>356698.5453114094</v>
      </c>
      <c r="N2696" s="7">
        <f>IF(ISNA(VLOOKUP(B2696,'Distribution Data'!$G:$H,2,FALSE)),0,VLOOKUP(B2696,'Distribution Data'!$G:$H,2,FALSE))</f>
        <v>0</v>
      </c>
      <c r="O2696" s="16">
        <f>IF(ISNA(INDEX($C2695:$C$3618,MATCH(TRUE,INDEX($C2695:$C$3618&lt;&gt;$C2695,0),0))), O2695, INDEX($C2695:$C$3618,MATCH(TRUE,INDEX($C2695:$C$3618&lt;&gt;$C2695,0),0)))</f>
        <v>5895088496.4046955</v>
      </c>
      <c r="P2696" s="16">
        <f t="shared" si="593"/>
        <v>5795147068.2152042</v>
      </c>
      <c r="Q2696" s="27">
        <f t="shared" si="585"/>
        <v>365</v>
      </c>
      <c r="R2696" s="7">
        <f t="shared" si="590"/>
        <v>273812.1320260035</v>
      </c>
      <c r="S2696" s="7">
        <f t="shared" si="582"/>
        <v>-309823.88166687591</v>
      </c>
      <c r="T2696" s="5">
        <f>VLOOKUP($B2696,'Benchmark Data'!$A:$B,2,FALSE)</f>
        <v>17.440000000000001</v>
      </c>
      <c r="U2696" s="12">
        <f t="shared" si="591"/>
        <v>0</v>
      </c>
      <c r="V2696" s="7">
        <f t="shared" si="592"/>
        <v>5482821572.9774628</v>
      </c>
    </row>
    <row r="2697" spans="1:22" x14ac:dyDescent="0.25">
      <c r="A2697" s="5">
        <f t="shared" si="583"/>
        <v>2011</v>
      </c>
      <c r="B2697" s="6">
        <f t="shared" si="586"/>
        <v>40637</v>
      </c>
      <c r="C2697" s="7">
        <f>MAX(SUMIFS('Filing Data'!$V:$V,'Filing Data'!$D:$D,'Benchmark Value'!$B2697),C2696)</f>
        <v>5795147068.2152042</v>
      </c>
      <c r="D2697" s="7">
        <f>SUMIFS('Filing Data'!$Z:$Z,'Filing Data'!$D:$D,'Benchmark Value'!$B2697)</f>
        <v>0</v>
      </c>
      <c r="E2697" s="16">
        <f t="shared" si="587"/>
        <v>-82832175.959236547</v>
      </c>
      <c r="F2697" s="10">
        <f>SUM(D$11:D2696)</f>
        <v>-378094797.07849002</v>
      </c>
      <c r="G2697" s="10">
        <f t="shared" si="580"/>
        <v>365</v>
      </c>
      <c r="H2697" s="7">
        <f t="shared" si="588"/>
        <v>-226937.46838146998</v>
      </c>
      <c r="I2697" s="16">
        <f>SUMIFS('Filing Data'!$X:$X,'Filing Data'!$D:$D,'Benchmark Value'!$B2697)</f>
        <v>0</v>
      </c>
      <c r="J2697" s="16">
        <f t="shared" si="584"/>
        <v>130194969.03866443</v>
      </c>
      <c r="K2697" s="10">
        <f>SUM(I$11:I2696)</f>
        <v>659473665.18040454</v>
      </c>
      <c r="L2697" s="27">
        <f t="shared" si="581"/>
        <v>365</v>
      </c>
      <c r="M2697" s="7">
        <f t="shared" si="589"/>
        <v>356698.5453114094</v>
      </c>
      <c r="N2697" s="7">
        <f>IF(ISNA(VLOOKUP(B2697,'Distribution Data'!$G:$H,2,FALSE)),0,VLOOKUP(B2697,'Distribution Data'!$G:$H,2,FALSE))</f>
        <v>0</v>
      </c>
      <c r="O2697" s="16">
        <f>IF(ISNA(INDEX($C2696:$C$3618,MATCH(TRUE,INDEX($C2696:$C$3618&lt;&gt;$C2696,0),0))), O2696, INDEX($C2696:$C$3618,MATCH(TRUE,INDEX($C2696:$C$3618&lt;&gt;$C2696,0),0)))</f>
        <v>5895088496.4046955</v>
      </c>
      <c r="P2697" s="16">
        <f t="shared" si="593"/>
        <v>5795147068.2152042</v>
      </c>
      <c r="Q2697" s="27">
        <f t="shared" si="585"/>
        <v>365</v>
      </c>
      <c r="R2697" s="7">
        <f t="shared" si="590"/>
        <v>273812.1320260035</v>
      </c>
      <c r="S2697" s="7">
        <f t="shared" si="582"/>
        <v>-309823.88166687591</v>
      </c>
      <c r="T2697" s="5">
        <f>VLOOKUP($B2697,'Benchmark Data'!$A:$B,2,FALSE)</f>
        <v>17.43</v>
      </c>
      <c r="U2697" s="12">
        <f t="shared" si="591"/>
        <v>-5.7355894890411181E-4</v>
      </c>
      <c r="V2697" s="7">
        <f t="shared" si="592"/>
        <v>5479367929.3865194</v>
      </c>
    </row>
    <row r="2698" spans="1:22" x14ac:dyDescent="0.25">
      <c r="A2698" s="5">
        <f t="shared" si="583"/>
        <v>2011</v>
      </c>
      <c r="B2698" s="6">
        <f t="shared" si="586"/>
        <v>40638</v>
      </c>
      <c r="C2698" s="7">
        <f>MAX(SUMIFS('Filing Data'!$V:$V,'Filing Data'!$D:$D,'Benchmark Value'!$B2698),C2697)</f>
        <v>5795147068.2152042</v>
      </c>
      <c r="D2698" s="7">
        <f>SUMIFS('Filing Data'!$Z:$Z,'Filing Data'!$D:$D,'Benchmark Value'!$B2698)</f>
        <v>0</v>
      </c>
      <c r="E2698" s="16">
        <f t="shared" si="587"/>
        <v>-82832175.959236547</v>
      </c>
      <c r="F2698" s="10">
        <f>SUM(D$11:D2697)</f>
        <v>-378094797.07849002</v>
      </c>
      <c r="G2698" s="10">
        <f t="shared" si="580"/>
        <v>365</v>
      </c>
      <c r="H2698" s="7">
        <f t="shared" si="588"/>
        <v>-226937.46838146998</v>
      </c>
      <c r="I2698" s="16">
        <f>SUMIFS('Filing Data'!$X:$X,'Filing Data'!$D:$D,'Benchmark Value'!$B2698)</f>
        <v>0</v>
      </c>
      <c r="J2698" s="16">
        <f t="shared" si="584"/>
        <v>130194969.03866443</v>
      </c>
      <c r="K2698" s="10">
        <f>SUM(I$11:I2697)</f>
        <v>659473665.18040454</v>
      </c>
      <c r="L2698" s="27">
        <f t="shared" si="581"/>
        <v>365</v>
      </c>
      <c r="M2698" s="7">
        <f t="shared" si="589"/>
        <v>356698.5453114094</v>
      </c>
      <c r="N2698" s="7">
        <f>IF(ISNA(VLOOKUP(B2698,'Distribution Data'!$G:$H,2,FALSE)),0,VLOOKUP(B2698,'Distribution Data'!$G:$H,2,FALSE))</f>
        <v>0</v>
      </c>
      <c r="O2698" s="16">
        <f>IF(ISNA(INDEX($C2697:$C$3618,MATCH(TRUE,INDEX($C2697:$C$3618&lt;&gt;$C2697,0),0))), O2697, INDEX($C2697:$C$3618,MATCH(TRUE,INDEX($C2697:$C$3618&lt;&gt;$C2697,0),0)))</f>
        <v>5895088496.4046955</v>
      </c>
      <c r="P2698" s="16">
        <f t="shared" si="593"/>
        <v>5795147068.2152042</v>
      </c>
      <c r="Q2698" s="27">
        <f t="shared" si="585"/>
        <v>365</v>
      </c>
      <c r="R2698" s="7">
        <f t="shared" si="590"/>
        <v>273812.1320260035</v>
      </c>
      <c r="S2698" s="7">
        <f t="shared" si="582"/>
        <v>-309823.88166687591</v>
      </c>
      <c r="T2698" s="5">
        <f>VLOOKUP($B2698,'Benchmark Data'!$A:$B,2,FALSE)</f>
        <v>17.45</v>
      </c>
      <c r="U2698" s="12">
        <f t="shared" si="591"/>
        <v>1.1467891165066004E-3</v>
      </c>
      <c r="V2698" s="7">
        <f t="shared" si="592"/>
        <v>5485345389.4169426</v>
      </c>
    </row>
    <row r="2699" spans="1:22" x14ac:dyDescent="0.25">
      <c r="A2699" s="5">
        <f t="shared" si="583"/>
        <v>2011</v>
      </c>
      <c r="B2699" s="6">
        <f t="shared" si="586"/>
        <v>40639</v>
      </c>
      <c r="C2699" s="7">
        <f>MAX(SUMIFS('Filing Data'!$V:$V,'Filing Data'!$D:$D,'Benchmark Value'!$B2699),C2698)</f>
        <v>5795147068.2152042</v>
      </c>
      <c r="D2699" s="7">
        <f>SUMIFS('Filing Data'!$Z:$Z,'Filing Data'!$D:$D,'Benchmark Value'!$B2699)</f>
        <v>0</v>
      </c>
      <c r="E2699" s="16">
        <f t="shared" si="587"/>
        <v>-82832175.959236547</v>
      </c>
      <c r="F2699" s="10">
        <f>SUM(D$11:D2698)</f>
        <v>-378094797.07849002</v>
      </c>
      <c r="G2699" s="10">
        <f t="shared" ref="G2699:G2762" si="594">COUNTIFS(F$11:F$3618,F2699,A$11:A$3618,YEAR(B2699))</f>
        <v>365</v>
      </c>
      <c r="H2699" s="7">
        <f t="shared" si="588"/>
        <v>-226937.46838146998</v>
      </c>
      <c r="I2699" s="16">
        <f>SUMIFS('Filing Data'!$X:$X,'Filing Data'!$D:$D,'Benchmark Value'!$B2699)</f>
        <v>0</v>
      </c>
      <c r="J2699" s="16">
        <f t="shared" si="584"/>
        <v>130194969.03866443</v>
      </c>
      <c r="K2699" s="10">
        <f>SUM(I$11:I2698)</f>
        <v>659473665.18040454</v>
      </c>
      <c r="L2699" s="27">
        <f t="shared" ref="L2699:L2762" si="595">COUNTIFS(K$11:K$3618,K2699,A$11:A$3618,YEAR(B2699))</f>
        <v>365</v>
      </c>
      <c r="M2699" s="7">
        <f t="shared" si="589"/>
        <v>356698.5453114094</v>
      </c>
      <c r="N2699" s="7">
        <f>IF(ISNA(VLOOKUP(B2699,'Distribution Data'!$G:$H,2,FALSE)),0,VLOOKUP(B2699,'Distribution Data'!$G:$H,2,FALSE))</f>
        <v>0</v>
      </c>
      <c r="O2699" s="16">
        <f>IF(ISNA(INDEX($C2698:$C$3618,MATCH(TRUE,INDEX($C2698:$C$3618&lt;&gt;$C2698,0),0))), O2698, INDEX($C2698:$C$3618,MATCH(TRUE,INDEX($C2698:$C$3618&lt;&gt;$C2698,0),0)))</f>
        <v>5895088496.4046955</v>
      </c>
      <c r="P2699" s="16">
        <f t="shared" si="593"/>
        <v>5795147068.2152042</v>
      </c>
      <c r="Q2699" s="27">
        <f t="shared" si="585"/>
        <v>365</v>
      </c>
      <c r="R2699" s="7">
        <f t="shared" si="590"/>
        <v>273812.1320260035</v>
      </c>
      <c r="S2699" s="7">
        <f t="shared" ref="S2699:S2762" si="596">IF(AND($E$3&lt;&gt;"Y",$E$4&lt;&gt;"Y"),R2699-N2699+H2699, IF(AND($E$3="Y",$E$4="Y"), R2699-N2699-M2699, IF($E$4="Y", R2699-N2699-M2699+H2699, IF($E$3="Y", R2699-N2699, R2699-N2699))))</f>
        <v>-309823.88166687591</v>
      </c>
      <c r="T2699" s="5">
        <f>VLOOKUP($B2699,'Benchmark Data'!$A:$B,2,FALSE)</f>
        <v>17.45</v>
      </c>
      <c r="U2699" s="12">
        <f t="shared" si="591"/>
        <v>0</v>
      </c>
      <c r="V2699" s="7">
        <f t="shared" si="592"/>
        <v>5485035565.5352755</v>
      </c>
    </row>
    <row r="2700" spans="1:22" x14ac:dyDescent="0.25">
      <c r="A2700" s="5">
        <f t="shared" ref="A2700:A2763" si="597">YEAR(B2700)</f>
        <v>2011</v>
      </c>
      <c r="B2700" s="6">
        <f t="shared" si="586"/>
        <v>40640</v>
      </c>
      <c r="C2700" s="7">
        <f>MAX(SUMIFS('Filing Data'!$V:$V,'Filing Data'!$D:$D,'Benchmark Value'!$B2700),C2699)</f>
        <v>5795147068.2152042</v>
      </c>
      <c r="D2700" s="7">
        <f>SUMIFS('Filing Data'!$Z:$Z,'Filing Data'!$D:$D,'Benchmark Value'!$B2700)</f>
        <v>0</v>
      </c>
      <c r="E2700" s="16">
        <f t="shared" si="587"/>
        <v>-82832175.959236547</v>
      </c>
      <c r="F2700" s="10">
        <f>SUM(D$11:D2699)</f>
        <v>-378094797.07849002</v>
      </c>
      <c r="G2700" s="10">
        <f t="shared" si="594"/>
        <v>365</v>
      </c>
      <c r="H2700" s="7">
        <f t="shared" si="588"/>
        <v>-226937.46838146998</v>
      </c>
      <c r="I2700" s="16">
        <f>SUMIFS('Filing Data'!$X:$X,'Filing Data'!$D:$D,'Benchmark Value'!$B2700)</f>
        <v>0</v>
      </c>
      <c r="J2700" s="16">
        <f t="shared" ref="J2700:J2763" si="598">IF(I2700&lt;&gt;0,J2699,IF(ISNA(INDEX($I2700:$I3064,MATCH(TRUE,INDEX($I2700:$I3064&lt;&gt;$I2700,0),0))),0,INDEX($I2700:$I3064,MATCH(TRUE,INDEX($I2700:$I3064&lt;&gt;$I2700,0),0))))</f>
        <v>130194969.03866443</v>
      </c>
      <c r="K2700" s="10">
        <f>SUM(I$11:I2699)</f>
        <v>659473665.18040454</v>
      </c>
      <c r="L2700" s="27">
        <f t="shared" si="595"/>
        <v>365</v>
      </c>
      <c r="M2700" s="7">
        <f t="shared" si="589"/>
        <v>356698.5453114094</v>
      </c>
      <c r="N2700" s="7">
        <f>IF(ISNA(VLOOKUP(B2700,'Distribution Data'!$G:$H,2,FALSE)),0,VLOOKUP(B2700,'Distribution Data'!$G:$H,2,FALSE))</f>
        <v>0</v>
      </c>
      <c r="O2700" s="16">
        <f>IF(ISNA(INDEX($C2699:$C$3618,MATCH(TRUE,INDEX($C2699:$C$3618&lt;&gt;$C2699,0),0))), O2699, INDEX($C2699:$C$3618,MATCH(TRUE,INDEX($C2699:$C$3618&lt;&gt;$C2699,0),0)))</f>
        <v>5895088496.4046955</v>
      </c>
      <c r="P2700" s="16">
        <f t="shared" si="593"/>
        <v>5795147068.2152042</v>
      </c>
      <c r="Q2700" s="27">
        <f t="shared" ref="Q2700:Q2763" si="599">MATCH($O2700,$C$11:$C$3618,0)-MATCH($C2699,$C$11:$C$3618,0)</f>
        <v>365</v>
      </c>
      <c r="R2700" s="7">
        <f t="shared" si="590"/>
        <v>273812.1320260035</v>
      </c>
      <c r="S2700" s="7">
        <f t="shared" si="596"/>
        <v>-309823.88166687591</v>
      </c>
      <c r="T2700" s="5">
        <f>VLOOKUP($B2700,'Benchmark Data'!$A:$B,2,FALSE)</f>
        <v>17.25</v>
      </c>
      <c r="U2700" s="12">
        <f t="shared" si="591"/>
        <v>-1.1527505171067383E-2</v>
      </c>
      <c r="V2700" s="7">
        <f t="shared" si="592"/>
        <v>5421860004.5128031</v>
      </c>
    </row>
    <row r="2701" spans="1:22" x14ac:dyDescent="0.25">
      <c r="A2701" s="5">
        <f t="shared" si="597"/>
        <v>2011</v>
      </c>
      <c r="B2701" s="6">
        <f t="shared" ref="B2701:B2764" si="600">B2700+1</f>
        <v>40641</v>
      </c>
      <c r="C2701" s="7">
        <f>MAX(SUMIFS('Filing Data'!$V:$V,'Filing Data'!$D:$D,'Benchmark Value'!$B2701),C2700)</f>
        <v>5795147068.2152042</v>
      </c>
      <c r="D2701" s="7">
        <f>SUMIFS('Filing Data'!$Z:$Z,'Filing Data'!$D:$D,'Benchmark Value'!$B2701)</f>
        <v>0</v>
      </c>
      <c r="E2701" s="16">
        <f t="shared" ref="E2701:E2764" si="601">IF(D2701&lt;&gt;0,E2700,IF(ISNA(INDEX($D2701:$D3065,MATCH(TRUE,INDEX($D2701:$D3065&lt;&gt;$D2701,0),0))),0,INDEX($D2701:$D3065,MATCH(TRUE,INDEX($D2701:$D3065&lt;&gt;$D2701,0),0))))</f>
        <v>-82832175.959236547</v>
      </c>
      <c r="F2701" s="10">
        <f>SUM(D$11:D2700)</f>
        <v>-378094797.07849002</v>
      </c>
      <c r="G2701" s="10">
        <f t="shared" si="594"/>
        <v>365</v>
      </c>
      <c r="H2701" s="7">
        <f t="shared" ref="H2701:H2764" si="602">E2701/G2701</f>
        <v>-226937.46838146998</v>
      </c>
      <c r="I2701" s="16">
        <f>SUMIFS('Filing Data'!$X:$X,'Filing Data'!$D:$D,'Benchmark Value'!$B2701)</f>
        <v>0</v>
      </c>
      <c r="J2701" s="16">
        <f t="shared" si="598"/>
        <v>130194969.03866443</v>
      </c>
      <c r="K2701" s="10">
        <f>SUM(I$11:I2700)</f>
        <v>659473665.18040454</v>
      </c>
      <c r="L2701" s="27">
        <f t="shared" si="595"/>
        <v>365</v>
      </c>
      <c r="M2701" s="7">
        <f t="shared" ref="M2701:M2764" si="603">J2701/L2701</f>
        <v>356698.5453114094</v>
      </c>
      <c r="N2701" s="7">
        <f>IF(ISNA(VLOOKUP(B2701,'Distribution Data'!$G:$H,2,FALSE)),0,VLOOKUP(B2701,'Distribution Data'!$G:$H,2,FALSE))</f>
        <v>0</v>
      </c>
      <c r="O2701" s="16">
        <f>IF(ISNA(INDEX($C2700:$C$3618,MATCH(TRUE,INDEX($C2700:$C$3618&lt;&gt;$C2700,0),0))), O2700, INDEX($C2700:$C$3618,MATCH(TRUE,INDEX($C2700:$C$3618&lt;&gt;$C2700,0),0)))</f>
        <v>5895088496.4046955</v>
      </c>
      <c r="P2701" s="16">
        <f t="shared" si="593"/>
        <v>5795147068.2152042</v>
      </c>
      <c r="Q2701" s="27">
        <f t="shared" si="599"/>
        <v>365</v>
      </c>
      <c r="R2701" s="7">
        <f t="shared" ref="R2701:R2764" si="604">IF(Q2701=0, 0, (O2701-P2701)/Q2701)</f>
        <v>273812.1320260035</v>
      </c>
      <c r="S2701" s="7">
        <f t="shared" si="596"/>
        <v>-309823.88166687591</v>
      </c>
      <c r="T2701" s="5">
        <f>VLOOKUP($B2701,'Benchmark Data'!$A:$B,2,FALSE)</f>
        <v>17.13</v>
      </c>
      <c r="U2701" s="12">
        <f t="shared" ref="U2701:U2764" si="605">LN(T2701/T2700)</f>
        <v>-6.9808311413403169E-3</v>
      </c>
      <c r="V2701" s="7">
        <f t="shared" ref="V2701:V2764" si="606">V2700*EXP($U2701)+$S2701</f>
        <v>5383832893.6432199</v>
      </c>
    </row>
    <row r="2702" spans="1:22" x14ac:dyDescent="0.25">
      <c r="A2702" s="5">
        <f t="shared" si="597"/>
        <v>2011</v>
      </c>
      <c r="B2702" s="6">
        <f t="shared" si="600"/>
        <v>40642</v>
      </c>
      <c r="C2702" s="7">
        <f>MAX(SUMIFS('Filing Data'!$V:$V,'Filing Data'!$D:$D,'Benchmark Value'!$B2702),C2701)</f>
        <v>5795147068.2152042</v>
      </c>
      <c r="D2702" s="7">
        <f>SUMIFS('Filing Data'!$Z:$Z,'Filing Data'!$D:$D,'Benchmark Value'!$B2702)</f>
        <v>0</v>
      </c>
      <c r="E2702" s="16">
        <f t="shared" si="601"/>
        <v>-82832175.959236547</v>
      </c>
      <c r="F2702" s="10">
        <f>SUM(D$11:D2701)</f>
        <v>-378094797.07849002</v>
      </c>
      <c r="G2702" s="10">
        <f t="shared" si="594"/>
        <v>365</v>
      </c>
      <c r="H2702" s="7">
        <f t="shared" si="602"/>
        <v>-226937.46838146998</v>
      </c>
      <c r="I2702" s="16">
        <f>SUMIFS('Filing Data'!$X:$X,'Filing Data'!$D:$D,'Benchmark Value'!$B2702)</f>
        <v>0</v>
      </c>
      <c r="J2702" s="16">
        <f t="shared" si="598"/>
        <v>130194969.03866443</v>
      </c>
      <c r="K2702" s="10">
        <f>SUM(I$11:I2701)</f>
        <v>659473665.18040454</v>
      </c>
      <c r="L2702" s="27">
        <f t="shared" si="595"/>
        <v>365</v>
      </c>
      <c r="M2702" s="7">
        <f t="shared" si="603"/>
        <v>356698.5453114094</v>
      </c>
      <c r="N2702" s="7">
        <f>IF(ISNA(VLOOKUP(B2702,'Distribution Data'!$G:$H,2,FALSE)),0,VLOOKUP(B2702,'Distribution Data'!$G:$H,2,FALSE))</f>
        <v>0</v>
      </c>
      <c r="O2702" s="16">
        <f>IF(ISNA(INDEX($C2701:$C$3618,MATCH(TRUE,INDEX($C2701:$C$3618&lt;&gt;$C2701,0),0))), O2701, INDEX($C2701:$C$3618,MATCH(TRUE,INDEX($C2701:$C$3618&lt;&gt;$C2701,0),0)))</f>
        <v>5895088496.4046955</v>
      </c>
      <c r="P2702" s="16">
        <f t="shared" si="593"/>
        <v>5795147068.2152042</v>
      </c>
      <c r="Q2702" s="27">
        <f t="shared" si="599"/>
        <v>365</v>
      </c>
      <c r="R2702" s="7">
        <f t="shared" si="604"/>
        <v>273812.1320260035</v>
      </c>
      <c r="S2702" s="7">
        <f t="shared" si="596"/>
        <v>-309823.88166687591</v>
      </c>
      <c r="T2702" s="5">
        <f>VLOOKUP($B2702,'Benchmark Data'!$A:$B,2,FALSE)</f>
        <v>17.13</v>
      </c>
      <c r="U2702" s="12">
        <f t="shared" si="605"/>
        <v>0</v>
      </c>
      <c r="V2702" s="7">
        <f t="shared" si="606"/>
        <v>5383523069.7615528</v>
      </c>
    </row>
    <row r="2703" spans="1:22" x14ac:dyDescent="0.25">
      <c r="A2703" s="5">
        <f t="shared" si="597"/>
        <v>2011</v>
      </c>
      <c r="B2703" s="6">
        <f t="shared" si="600"/>
        <v>40643</v>
      </c>
      <c r="C2703" s="7">
        <f>MAX(SUMIFS('Filing Data'!$V:$V,'Filing Data'!$D:$D,'Benchmark Value'!$B2703),C2702)</f>
        <v>5795147068.2152042</v>
      </c>
      <c r="D2703" s="7">
        <f>SUMIFS('Filing Data'!$Z:$Z,'Filing Data'!$D:$D,'Benchmark Value'!$B2703)</f>
        <v>0</v>
      </c>
      <c r="E2703" s="16">
        <f t="shared" si="601"/>
        <v>-82832175.959236547</v>
      </c>
      <c r="F2703" s="10">
        <f>SUM(D$11:D2702)</f>
        <v>-378094797.07849002</v>
      </c>
      <c r="G2703" s="10">
        <f t="shared" si="594"/>
        <v>365</v>
      </c>
      <c r="H2703" s="7">
        <f t="shared" si="602"/>
        <v>-226937.46838146998</v>
      </c>
      <c r="I2703" s="16">
        <f>SUMIFS('Filing Data'!$X:$X,'Filing Data'!$D:$D,'Benchmark Value'!$B2703)</f>
        <v>0</v>
      </c>
      <c r="J2703" s="16">
        <f t="shared" si="598"/>
        <v>130194969.03866443</v>
      </c>
      <c r="K2703" s="10">
        <f>SUM(I$11:I2702)</f>
        <v>659473665.18040454</v>
      </c>
      <c r="L2703" s="27">
        <f t="shared" si="595"/>
        <v>365</v>
      </c>
      <c r="M2703" s="7">
        <f t="shared" si="603"/>
        <v>356698.5453114094</v>
      </c>
      <c r="N2703" s="7">
        <f>IF(ISNA(VLOOKUP(B2703,'Distribution Data'!$G:$H,2,FALSE)),0,VLOOKUP(B2703,'Distribution Data'!$G:$H,2,FALSE))</f>
        <v>0</v>
      </c>
      <c r="O2703" s="16">
        <f>IF(ISNA(INDEX($C2702:$C$3618,MATCH(TRUE,INDEX($C2702:$C$3618&lt;&gt;$C2702,0),0))), O2702, INDEX($C2702:$C$3618,MATCH(TRUE,INDEX($C2702:$C$3618&lt;&gt;$C2702,0),0)))</f>
        <v>5895088496.4046955</v>
      </c>
      <c r="P2703" s="16">
        <f t="shared" si="593"/>
        <v>5795147068.2152042</v>
      </c>
      <c r="Q2703" s="27">
        <f t="shared" si="599"/>
        <v>365</v>
      </c>
      <c r="R2703" s="7">
        <f t="shared" si="604"/>
        <v>273812.1320260035</v>
      </c>
      <c r="S2703" s="7">
        <f t="shared" si="596"/>
        <v>-309823.88166687591</v>
      </c>
      <c r="T2703" s="5">
        <f>VLOOKUP($B2703,'Benchmark Data'!$A:$B,2,FALSE)</f>
        <v>17.13</v>
      </c>
      <c r="U2703" s="12">
        <f t="shared" si="605"/>
        <v>0</v>
      </c>
      <c r="V2703" s="7">
        <f t="shared" si="606"/>
        <v>5383213245.8798857</v>
      </c>
    </row>
    <row r="2704" spans="1:22" x14ac:dyDescent="0.25">
      <c r="A2704" s="5">
        <f t="shared" si="597"/>
        <v>2011</v>
      </c>
      <c r="B2704" s="6">
        <f t="shared" si="600"/>
        <v>40644</v>
      </c>
      <c r="C2704" s="7">
        <f>MAX(SUMIFS('Filing Data'!$V:$V,'Filing Data'!$D:$D,'Benchmark Value'!$B2704),C2703)</f>
        <v>5795147068.2152042</v>
      </c>
      <c r="D2704" s="7">
        <f>SUMIFS('Filing Data'!$Z:$Z,'Filing Data'!$D:$D,'Benchmark Value'!$B2704)</f>
        <v>0</v>
      </c>
      <c r="E2704" s="16">
        <f t="shared" si="601"/>
        <v>-82832175.959236547</v>
      </c>
      <c r="F2704" s="10">
        <f>SUM(D$11:D2703)</f>
        <v>-378094797.07849002</v>
      </c>
      <c r="G2704" s="10">
        <f t="shared" si="594"/>
        <v>365</v>
      </c>
      <c r="H2704" s="7">
        <f t="shared" si="602"/>
        <v>-226937.46838146998</v>
      </c>
      <c r="I2704" s="16">
        <f>SUMIFS('Filing Data'!$X:$X,'Filing Data'!$D:$D,'Benchmark Value'!$B2704)</f>
        <v>0</v>
      </c>
      <c r="J2704" s="16">
        <f t="shared" si="598"/>
        <v>130194969.03866443</v>
      </c>
      <c r="K2704" s="10">
        <f>SUM(I$11:I2703)</f>
        <v>659473665.18040454</v>
      </c>
      <c r="L2704" s="27">
        <f t="shared" si="595"/>
        <v>365</v>
      </c>
      <c r="M2704" s="7">
        <f t="shared" si="603"/>
        <v>356698.5453114094</v>
      </c>
      <c r="N2704" s="7">
        <f>IF(ISNA(VLOOKUP(B2704,'Distribution Data'!$G:$H,2,FALSE)),0,VLOOKUP(B2704,'Distribution Data'!$G:$H,2,FALSE))</f>
        <v>0</v>
      </c>
      <c r="O2704" s="16">
        <f>IF(ISNA(INDEX($C2703:$C$3618,MATCH(TRUE,INDEX($C2703:$C$3618&lt;&gt;$C2703,0),0))), O2703, INDEX($C2703:$C$3618,MATCH(TRUE,INDEX($C2703:$C$3618&lt;&gt;$C2703,0),0)))</f>
        <v>5895088496.4046955</v>
      </c>
      <c r="P2704" s="16">
        <f t="shared" si="593"/>
        <v>5795147068.2152042</v>
      </c>
      <c r="Q2704" s="27">
        <f t="shared" si="599"/>
        <v>365</v>
      </c>
      <c r="R2704" s="7">
        <f t="shared" si="604"/>
        <v>273812.1320260035</v>
      </c>
      <c r="S2704" s="7">
        <f t="shared" si="596"/>
        <v>-309823.88166687591</v>
      </c>
      <c r="T2704" s="5">
        <f>VLOOKUP($B2704,'Benchmark Data'!$A:$B,2,FALSE)</f>
        <v>17.14</v>
      </c>
      <c r="U2704" s="12">
        <f t="shared" si="605"/>
        <v>5.8360083360529469E-4</v>
      </c>
      <c r="V2704" s="7">
        <f t="shared" si="606"/>
        <v>5386045986.6484699</v>
      </c>
    </row>
    <row r="2705" spans="1:22" x14ac:dyDescent="0.25">
      <c r="A2705" s="5">
        <f t="shared" si="597"/>
        <v>2011</v>
      </c>
      <c r="B2705" s="6">
        <f t="shared" si="600"/>
        <v>40645</v>
      </c>
      <c r="C2705" s="7">
        <f>MAX(SUMIFS('Filing Data'!$V:$V,'Filing Data'!$D:$D,'Benchmark Value'!$B2705),C2704)</f>
        <v>5795147068.2152042</v>
      </c>
      <c r="D2705" s="7">
        <f>SUMIFS('Filing Data'!$Z:$Z,'Filing Data'!$D:$D,'Benchmark Value'!$B2705)</f>
        <v>0</v>
      </c>
      <c r="E2705" s="16">
        <f t="shared" si="601"/>
        <v>-82832175.959236547</v>
      </c>
      <c r="F2705" s="10">
        <f>SUM(D$11:D2704)</f>
        <v>-378094797.07849002</v>
      </c>
      <c r="G2705" s="10">
        <f t="shared" si="594"/>
        <v>365</v>
      </c>
      <c r="H2705" s="7">
        <f t="shared" si="602"/>
        <v>-226937.46838146998</v>
      </c>
      <c r="I2705" s="16">
        <f>SUMIFS('Filing Data'!$X:$X,'Filing Data'!$D:$D,'Benchmark Value'!$B2705)</f>
        <v>0</v>
      </c>
      <c r="J2705" s="16">
        <f t="shared" si="598"/>
        <v>130194969.03866443</v>
      </c>
      <c r="K2705" s="10">
        <f>SUM(I$11:I2704)</f>
        <v>659473665.18040454</v>
      </c>
      <c r="L2705" s="27">
        <f t="shared" si="595"/>
        <v>365</v>
      </c>
      <c r="M2705" s="7">
        <f t="shared" si="603"/>
        <v>356698.5453114094</v>
      </c>
      <c r="N2705" s="7">
        <f>IF(ISNA(VLOOKUP(B2705,'Distribution Data'!$G:$H,2,FALSE)),0,VLOOKUP(B2705,'Distribution Data'!$G:$H,2,FALSE))</f>
        <v>0</v>
      </c>
      <c r="O2705" s="16">
        <f>IF(ISNA(INDEX($C2704:$C$3618,MATCH(TRUE,INDEX($C2704:$C$3618&lt;&gt;$C2704,0),0))), O2704, INDEX($C2704:$C$3618,MATCH(TRUE,INDEX($C2704:$C$3618&lt;&gt;$C2704,0),0)))</f>
        <v>5895088496.4046955</v>
      </c>
      <c r="P2705" s="16">
        <f t="shared" si="593"/>
        <v>5795147068.2152042</v>
      </c>
      <c r="Q2705" s="27">
        <f t="shared" si="599"/>
        <v>365</v>
      </c>
      <c r="R2705" s="7">
        <f t="shared" si="604"/>
        <v>273812.1320260035</v>
      </c>
      <c r="S2705" s="7">
        <f t="shared" si="596"/>
        <v>-309823.88166687591</v>
      </c>
      <c r="T2705" s="5">
        <f>VLOOKUP($B2705,'Benchmark Data'!$A:$B,2,FALSE)</f>
        <v>17.11</v>
      </c>
      <c r="U2705" s="12">
        <f t="shared" si="605"/>
        <v>-1.7518252655316967E-3</v>
      </c>
      <c r="V2705" s="7">
        <f t="shared" si="606"/>
        <v>5376309011.0982227</v>
      </c>
    </row>
    <row r="2706" spans="1:22" x14ac:dyDescent="0.25">
      <c r="A2706" s="5">
        <f t="shared" si="597"/>
        <v>2011</v>
      </c>
      <c r="B2706" s="6">
        <f t="shared" si="600"/>
        <v>40646</v>
      </c>
      <c r="C2706" s="7">
        <f>MAX(SUMIFS('Filing Data'!$V:$V,'Filing Data'!$D:$D,'Benchmark Value'!$B2706),C2705)</f>
        <v>5795147068.2152042</v>
      </c>
      <c r="D2706" s="7">
        <f>SUMIFS('Filing Data'!$Z:$Z,'Filing Data'!$D:$D,'Benchmark Value'!$B2706)</f>
        <v>0</v>
      </c>
      <c r="E2706" s="16">
        <f t="shared" si="601"/>
        <v>-82832175.959236547</v>
      </c>
      <c r="F2706" s="10">
        <f>SUM(D$11:D2705)</f>
        <v>-378094797.07849002</v>
      </c>
      <c r="G2706" s="10">
        <f t="shared" si="594"/>
        <v>365</v>
      </c>
      <c r="H2706" s="7">
        <f t="shared" si="602"/>
        <v>-226937.46838146998</v>
      </c>
      <c r="I2706" s="16">
        <f>SUMIFS('Filing Data'!$X:$X,'Filing Data'!$D:$D,'Benchmark Value'!$B2706)</f>
        <v>0</v>
      </c>
      <c r="J2706" s="16">
        <f t="shared" si="598"/>
        <v>130194969.03866443</v>
      </c>
      <c r="K2706" s="10">
        <f>SUM(I$11:I2705)</f>
        <v>659473665.18040454</v>
      </c>
      <c r="L2706" s="27">
        <f t="shared" si="595"/>
        <v>365</v>
      </c>
      <c r="M2706" s="7">
        <f t="shared" si="603"/>
        <v>356698.5453114094</v>
      </c>
      <c r="N2706" s="7">
        <f>IF(ISNA(VLOOKUP(B2706,'Distribution Data'!$G:$H,2,FALSE)),0,VLOOKUP(B2706,'Distribution Data'!$G:$H,2,FALSE))</f>
        <v>0</v>
      </c>
      <c r="O2706" s="16">
        <f>IF(ISNA(INDEX($C2705:$C$3618,MATCH(TRUE,INDEX($C2705:$C$3618&lt;&gt;$C2705,0),0))), O2705, INDEX($C2705:$C$3618,MATCH(TRUE,INDEX($C2705:$C$3618&lt;&gt;$C2705,0),0)))</f>
        <v>5895088496.4046955</v>
      </c>
      <c r="P2706" s="16">
        <f t="shared" si="593"/>
        <v>5795147068.2152042</v>
      </c>
      <c r="Q2706" s="27">
        <f t="shared" si="599"/>
        <v>365</v>
      </c>
      <c r="R2706" s="7">
        <f t="shared" si="604"/>
        <v>273812.1320260035</v>
      </c>
      <c r="S2706" s="7">
        <f t="shared" si="596"/>
        <v>-309823.88166687591</v>
      </c>
      <c r="T2706" s="5">
        <f>VLOOKUP($B2706,'Benchmark Data'!$A:$B,2,FALSE)</f>
        <v>17.09</v>
      </c>
      <c r="U2706" s="12">
        <f t="shared" si="605"/>
        <v>-1.1695907766025733E-3</v>
      </c>
      <c r="V2706" s="7">
        <f t="shared" si="606"/>
        <v>5369714781.5928288</v>
      </c>
    </row>
    <row r="2707" spans="1:22" x14ac:dyDescent="0.25">
      <c r="A2707" s="5">
        <f t="shared" si="597"/>
        <v>2011</v>
      </c>
      <c r="B2707" s="6">
        <f t="shared" si="600"/>
        <v>40647</v>
      </c>
      <c r="C2707" s="7">
        <f>MAX(SUMIFS('Filing Data'!$V:$V,'Filing Data'!$D:$D,'Benchmark Value'!$B2707),C2706)</f>
        <v>5795147068.2152042</v>
      </c>
      <c r="D2707" s="7">
        <f>SUMIFS('Filing Data'!$Z:$Z,'Filing Data'!$D:$D,'Benchmark Value'!$B2707)</f>
        <v>0</v>
      </c>
      <c r="E2707" s="16">
        <f t="shared" si="601"/>
        <v>-82832175.959236547</v>
      </c>
      <c r="F2707" s="10">
        <f>SUM(D$11:D2706)</f>
        <v>-378094797.07849002</v>
      </c>
      <c r="G2707" s="10">
        <f t="shared" si="594"/>
        <v>365</v>
      </c>
      <c r="H2707" s="7">
        <f t="shared" si="602"/>
        <v>-226937.46838146998</v>
      </c>
      <c r="I2707" s="16">
        <f>SUMIFS('Filing Data'!$X:$X,'Filing Data'!$D:$D,'Benchmark Value'!$B2707)</f>
        <v>0</v>
      </c>
      <c r="J2707" s="16">
        <f t="shared" si="598"/>
        <v>130194969.03866443</v>
      </c>
      <c r="K2707" s="10">
        <f>SUM(I$11:I2706)</f>
        <v>659473665.18040454</v>
      </c>
      <c r="L2707" s="27">
        <f t="shared" si="595"/>
        <v>365</v>
      </c>
      <c r="M2707" s="7">
        <f t="shared" si="603"/>
        <v>356698.5453114094</v>
      </c>
      <c r="N2707" s="7">
        <f>IF(ISNA(VLOOKUP(B2707,'Distribution Data'!$G:$H,2,FALSE)),0,VLOOKUP(B2707,'Distribution Data'!$G:$H,2,FALSE))</f>
        <v>0</v>
      </c>
      <c r="O2707" s="16">
        <f>IF(ISNA(INDEX($C2706:$C$3618,MATCH(TRUE,INDEX($C2706:$C$3618&lt;&gt;$C2706,0),0))), O2706, INDEX($C2706:$C$3618,MATCH(TRUE,INDEX($C2706:$C$3618&lt;&gt;$C2706,0),0)))</f>
        <v>5895088496.4046955</v>
      </c>
      <c r="P2707" s="16">
        <f t="shared" si="593"/>
        <v>5795147068.2152042</v>
      </c>
      <c r="Q2707" s="27">
        <f t="shared" si="599"/>
        <v>365</v>
      </c>
      <c r="R2707" s="7">
        <f t="shared" si="604"/>
        <v>273812.1320260035</v>
      </c>
      <c r="S2707" s="7">
        <f t="shared" si="596"/>
        <v>-309823.88166687591</v>
      </c>
      <c r="T2707" s="5">
        <f>VLOOKUP($B2707,'Benchmark Data'!$A:$B,2,FALSE)</f>
        <v>17.36</v>
      </c>
      <c r="U2707" s="12">
        <f t="shared" si="605"/>
        <v>1.5675212104704579E-2</v>
      </c>
      <c r="V2707" s="7">
        <f t="shared" si="606"/>
        <v>5454239538.8129787</v>
      </c>
    </row>
    <row r="2708" spans="1:22" x14ac:dyDescent="0.25">
      <c r="A2708" s="5">
        <f t="shared" si="597"/>
        <v>2011</v>
      </c>
      <c r="B2708" s="6">
        <f t="shared" si="600"/>
        <v>40648</v>
      </c>
      <c r="C2708" s="7">
        <f>MAX(SUMIFS('Filing Data'!$V:$V,'Filing Data'!$D:$D,'Benchmark Value'!$B2708),C2707)</f>
        <v>5795147068.2152042</v>
      </c>
      <c r="D2708" s="7">
        <f>SUMIFS('Filing Data'!$Z:$Z,'Filing Data'!$D:$D,'Benchmark Value'!$B2708)</f>
        <v>0</v>
      </c>
      <c r="E2708" s="16">
        <f t="shared" si="601"/>
        <v>-82832175.959236547</v>
      </c>
      <c r="F2708" s="10">
        <f>SUM(D$11:D2707)</f>
        <v>-378094797.07849002</v>
      </c>
      <c r="G2708" s="10">
        <f t="shared" si="594"/>
        <v>365</v>
      </c>
      <c r="H2708" s="7">
        <f t="shared" si="602"/>
        <v>-226937.46838146998</v>
      </c>
      <c r="I2708" s="16">
        <f>SUMIFS('Filing Data'!$X:$X,'Filing Data'!$D:$D,'Benchmark Value'!$B2708)</f>
        <v>0</v>
      </c>
      <c r="J2708" s="16">
        <f t="shared" si="598"/>
        <v>130194969.03866443</v>
      </c>
      <c r="K2708" s="10">
        <f>SUM(I$11:I2707)</f>
        <v>659473665.18040454</v>
      </c>
      <c r="L2708" s="27">
        <f t="shared" si="595"/>
        <v>365</v>
      </c>
      <c r="M2708" s="7">
        <f t="shared" si="603"/>
        <v>356698.5453114094</v>
      </c>
      <c r="N2708" s="7">
        <f>IF(ISNA(VLOOKUP(B2708,'Distribution Data'!$G:$H,2,FALSE)),0,VLOOKUP(B2708,'Distribution Data'!$G:$H,2,FALSE))</f>
        <v>0</v>
      </c>
      <c r="O2708" s="16">
        <f>IF(ISNA(INDEX($C2707:$C$3618,MATCH(TRUE,INDEX($C2707:$C$3618&lt;&gt;$C2707,0),0))), O2707, INDEX($C2707:$C$3618,MATCH(TRUE,INDEX($C2707:$C$3618&lt;&gt;$C2707,0),0)))</f>
        <v>5895088496.4046955</v>
      </c>
      <c r="P2708" s="16">
        <f t="shared" si="593"/>
        <v>5795147068.2152042</v>
      </c>
      <c r="Q2708" s="27">
        <f t="shared" si="599"/>
        <v>365</v>
      </c>
      <c r="R2708" s="7">
        <f t="shared" si="604"/>
        <v>273812.1320260035</v>
      </c>
      <c r="S2708" s="7">
        <f t="shared" si="596"/>
        <v>-309823.88166687591</v>
      </c>
      <c r="T2708" s="5">
        <f>VLOOKUP($B2708,'Benchmark Data'!$A:$B,2,FALSE)</f>
        <v>17.57</v>
      </c>
      <c r="U2708" s="12">
        <f t="shared" si="605"/>
        <v>1.2024192966801812E-2</v>
      </c>
      <c r="V2708" s="7">
        <f t="shared" si="606"/>
        <v>5519908419.0298567</v>
      </c>
    </row>
    <row r="2709" spans="1:22" x14ac:dyDescent="0.25">
      <c r="A2709" s="5">
        <f t="shared" si="597"/>
        <v>2011</v>
      </c>
      <c r="B2709" s="6">
        <f t="shared" si="600"/>
        <v>40649</v>
      </c>
      <c r="C2709" s="7">
        <f>MAX(SUMIFS('Filing Data'!$V:$V,'Filing Data'!$D:$D,'Benchmark Value'!$B2709),C2708)</f>
        <v>5795147068.2152042</v>
      </c>
      <c r="D2709" s="7">
        <f>SUMIFS('Filing Data'!$Z:$Z,'Filing Data'!$D:$D,'Benchmark Value'!$B2709)</f>
        <v>0</v>
      </c>
      <c r="E2709" s="16">
        <f t="shared" si="601"/>
        <v>-82832175.959236547</v>
      </c>
      <c r="F2709" s="10">
        <f>SUM(D$11:D2708)</f>
        <v>-378094797.07849002</v>
      </c>
      <c r="G2709" s="10">
        <f t="shared" si="594"/>
        <v>365</v>
      </c>
      <c r="H2709" s="7">
        <f t="shared" si="602"/>
        <v>-226937.46838146998</v>
      </c>
      <c r="I2709" s="16">
        <f>SUMIFS('Filing Data'!$X:$X,'Filing Data'!$D:$D,'Benchmark Value'!$B2709)</f>
        <v>0</v>
      </c>
      <c r="J2709" s="16">
        <f t="shared" si="598"/>
        <v>130194969.03866443</v>
      </c>
      <c r="K2709" s="10">
        <f>SUM(I$11:I2708)</f>
        <v>659473665.18040454</v>
      </c>
      <c r="L2709" s="27">
        <f t="shared" si="595"/>
        <v>365</v>
      </c>
      <c r="M2709" s="7">
        <f t="shared" si="603"/>
        <v>356698.5453114094</v>
      </c>
      <c r="N2709" s="7">
        <f>IF(ISNA(VLOOKUP(B2709,'Distribution Data'!$G:$H,2,FALSE)),0,VLOOKUP(B2709,'Distribution Data'!$G:$H,2,FALSE))</f>
        <v>0</v>
      </c>
      <c r="O2709" s="16">
        <f>IF(ISNA(INDEX($C2708:$C$3618,MATCH(TRUE,INDEX($C2708:$C$3618&lt;&gt;$C2708,0),0))), O2708, INDEX($C2708:$C$3618,MATCH(TRUE,INDEX($C2708:$C$3618&lt;&gt;$C2708,0),0)))</f>
        <v>5895088496.4046955</v>
      </c>
      <c r="P2709" s="16">
        <f t="shared" si="593"/>
        <v>5795147068.2152042</v>
      </c>
      <c r="Q2709" s="27">
        <f t="shared" si="599"/>
        <v>365</v>
      </c>
      <c r="R2709" s="7">
        <f t="shared" si="604"/>
        <v>273812.1320260035</v>
      </c>
      <c r="S2709" s="7">
        <f t="shared" si="596"/>
        <v>-309823.88166687591</v>
      </c>
      <c r="T2709" s="5">
        <f>VLOOKUP($B2709,'Benchmark Data'!$A:$B,2,FALSE)</f>
        <v>17.57</v>
      </c>
      <c r="U2709" s="12">
        <f t="shared" si="605"/>
        <v>0</v>
      </c>
      <c r="V2709" s="7">
        <f t="shared" si="606"/>
        <v>5519598595.1481895</v>
      </c>
    </row>
    <row r="2710" spans="1:22" x14ac:dyDescent="0.25">
      <c r="A2710" s="5">
        <f t="shared" si="597"/>
        <v>2011</v>
      </c>
      <c r="B2710" s="6">
        <f t="shared" si="600"/>
        <v>40650</v>
      </c>
      <c r="C2710" s="7">
        <f>MAX(SUMIFS('Filing Data'!$V:$V,'Filing Data'!$D:$D,'Benchmark Value'!$B2710),C2709)</f>
        <v>5795147068.2152042</v>
      </c>
      <c r="D2710" s="7">
        <f>SUMIFS('Filing Data'!$Z:$Z,'Filing Data'!$D:$D,'Benchmark Value'!$B2710)</f>
        <v>0</v>
      </c>
      <c r="E2710" s="16">
        <f t="shared" si="601"/>
        <v>-82832175.959236547</v>
      </c>
      <c r="F2710" s="10">
        <f>SUM(D$11:D2709)</f>
        <v>-378094797.07849002</v>
      </c>
      <c r="G2710" s="10">
        <f t="shared" si="594"/>
        <v>365</v>
      </c>
      <c r="H2710" s="7">
        <f t="shared" si="602"/>
        <v>-226937.46838146998</v>
      </c>
      <c r="I2710" s="16">
        <f>SUMIFS('Filing Data'!$X:$X,'Filing Data'!$D:$D,'Benchmark Value'!$B2710)</f>
        <v>0</v>
      </c>
      <c r="J2710" s="16">
        <f t="shared" si="598"/>
        <v>130194969.03866443</v>
      </c>
      <c r="K2710" s="10">
        <f>SUM(I$11:I2709)</f>
        <v>659473665.18040454</v>
      </c>
      <c r="L2710" s="27">
        <f t="shared" si="595"/>
        <v>365</v>
      </c>
      <c r="M2710" s="7">
        <f t="shared" si="603"/>
        <v>356698.5453114094</v>
      </c>
      <c r="N2710" s="7">
        <f>IF(ISNA(VLOOKUP(B2710,'Distribution Data'!$G:$H,2,FALSE)),0,VLOOKUP(B2710,'Distribution Data'!$G:$H,2,FALSE))</f>
        <v>0</v>
      </c>
      <c r="O2710" s="16">
        <f>IF(ISNA(INDEX($C2709:$C$3618,MATCH(TRUE,INDEX($C2709:$C$3618&lt;&gt;$C2709,0),0))), O2709, INDEX($C2709:$C$3618,MATCH(TRUE,INDEX($C2709:$C$3618&lt;&gt;$C2709,0),0)))</f>
        <v>5895088496.4046955</v>
      </c>
      <c r="P2710" s="16">
        <f t="shared" si="593"/>
        <v>5795147068.2152042</v>
      </c>
      <c r="Q2710" s="27">
        <f t="shared" si="599"/>
        <v>365</v>
      </c>
      <c r="R2710" s="7">
        <f t="shared" si="604"/>
        <v>273812.1320260035</v>
      </c>
      <c r="S2710" s="7">
        <f t="shared" si="596"/>
        <v>-309823.88166687591</v>
      </c>
      <c r="T2710" s="5">
        <f>VLOOKUP($B2710,'Benchmark Data'!$A:$B,2,FALSE)</f>
        <v>17.57</v>
      </c>
      <c r="U2710" s="12">
        <f t="shared" si="605"/>
        <v>0</v>
      </c>
      <c r="V2710" s="7">
        <f t="shared" si="606"/>
        <v>5519288771.2665224</v>
      </c>
    </row>
    <row r="2711" spans="1:22" x14ac:dyDescent="0.25">
      <c r="A2711" s="5">
        <f t="shared" si="597"/>
        <v>2011</v>
      </c>
      <c r="B2711" s="6">
        <f t="shared" si="600"/>
        <v>40651</v>
      </c>
      <c r="C2711" s="7">
        <f>MAX(SUMIFS('Filing Data'!$V:$V,'Filing Data'!$D:$D,'Benchmark Value'!$B2711),C2710)</f>
        <v>5795147068.2152042</v>
      </c>
      <c r="D2711" s="7">
        <f>SUMIFS('Filing Data'!$Z:$Z,'Filing Data'!$D:$D,'Benchmark Value'!$B2711)</f>
        <v>0</v>
      </c>
      <c r="E2711" s="16">
        <f t="shared" si="601"/>
        <v>-82832175.959236547</v>
      </c>
      <c r="F2711" s="10">
        <f>SUM(D$11:D2710)</f>
        <v>-378094797.07849002</v>
      </c>
      <c r="G2711" s="10">
        <f t="shared" si="594"/>
        <v>365</v>
      </c>
      <c r="H2711" s="7">
        <f t="shared" si="602"/>
        <v>-226937.46838146998</v>
      </c>
      <c r="I2711" s="16">
        <f>SUMIFS('Filing Data'!$X:$X,'Filing Data'!$D:$D,'Benchmark Value'!$B2711)</f>
        <v>0</v>
      </c>
      <c r="J2711" s="16">
        <f t="shared" si="598"/>
        <v>130194969.03866443</v>
      </c>
      <c r="K2711" s="10">
        <f>SUM(I$11:I2710)</f>
        <v>659473665.18040454</v>
      </c>
      <c r="L2711" s="27">
        <f t="shared" si="595"/>
        <v>365</v>
      </c>
      <c r="M2711" s="7">
        <f t="shared" si="603"/>
        <v>356698.5453114094</v>
      </c>
      <c r="N2711" s="7">
        <f>IF(ISNA(VLOOKUP(B2711,'Distribution Data'!$G:$H,2,FALSE)),0,VLOOKUP(B2711,'Distribution Data'!$G:$H,2,FALSE))</f>
        <v>0</v>
      </c>
      <c r="O2711" s="16">
        <f>IF(ISNA(INDEX($C2710:$C$3618,MATCH(TRUE,INDEX($C2710:$C$3618&lt;&gt;$C2710,0),0))), O2710, INDEX($C2710:$C$3618,MATCH(TRUE,INDEX($C2710:$C$3618&lt;&gt;$C2710,0),0)))</f>
        <v>5895088496.4046955</v>
      </c>
      <c r="P2711" s="16">
        <f t="shared" si="593"/>
        <v>5795147068.2152042</v>
      </c>
      <c r="Q2711" s="27">
        <f t="shared" si="599"/>
        <v>365</v>
      </c>
      <c r="R2711" s="7">
        <f t="shared" si="604"/>
        <v>273812.1320260035</v>
      </c>
      <c r="S2711" s="7">
        <f t="shared" si="596"/>
        <v>-309823.88166687591</v>
      </c>
      <c r="T2711" s="5">
        <f>VLOOKUP($B2711,'Benchmark Data'!$A:$B,2,FALSE)</f>
        <v>17.39</v>
      </c>
      <c r="U2711" s="12">
        <f t="shared" si="605"/>
        <v>-1.0297573832814119E-2</v>
      </c>
      <c r="V2711" s="7">
        <f t="shared" si="606"/>
        <v>5462435294.6342592</v>
      </c>
    </row>
    <row r="2712" spans="1:22" x14ac:dyDescent="0.25">
      <c r="A2712" s="5">
        <f t="shared" si="597"/>
        <v>2011</v>
      </c>
      <c r="B2712" s="6">
        <f t="shared" si="600"/>
        <v>40652</v>
      </c>
      <c r="C2712" s="7">
        <f>MAX(SUMIFS('Filing Data'!$V:$V,'Filing Data'!$D:$D,'Benchmark Value'!$B2712),C2711)</f>
        <v>5795147068.2152042</v>
      </c>
      <c r="D2712" s="7">
        <f>SUMIFS('Filing Data'!$Z:$Z,'Filing Data'!$D:$D,'Benchmark Value'!$B2712)</f>
        <v>0</v>
      </c>
      <c r="E2712" s="16">
        <f t="shared" si="601"/>
        <v>-82832175.959236547</v>
      </c>
      <c r="F2712" s="10">
        <f>SUM(D$11:D2711)</f>
        <v>-378094797.07849002</v>
      </c>
      <c r="G2712" s="10">
        <f t="shared" si="594"/>
        <v>365</v>
      </c>
      <c r="H2712" s="7">
        <f t="shared" si="602"/>
        <v>-226937.46838146998</v>
      </c>
      <c r="I2712" s="16">
        <f>SUMIFS('Filing Data'!$X:$X,'Filing Data'!$D:$D,'Benchmark Value'!$B2712)</f>
        <v>0</v>
      </c>
      <c r="J2712" s="16">
        <f t="shared" si="598"/>
        <v>130194969.03866443</v>
      </c>
      <c r="K2712" s="10">
        <f>SUM(I$11:I2711)</f>
        <v>659473665.18040454</v>
      </c>
      <c r="L2712" s="27">
        <f t="shared" si="595"/>
        <v>365</v>
      </c>
      <c r="M2712" s="7">
        <f t="shared" si="603"/>
        <v>356698.5453114094</v>
      </c>
      <c r="N2712" s="7">
        <f>IF(ISNA(VLOOKUP(B2712,'Distribution Data'!$G:$H,2,FALSE)),0,VLOOKUP(B2712,'Distribution Data'!$G:$H,2,FALSE))</f>
        <v>0</v>
      </c>
      <c r="O2712" s="16">
        <f>IF(ISNA(INDEX($C2711:$C$3618,MATCH(TRUE,INDEX($C2711:$C$3618&lt;&gt;$C2711,0),0))), O2711, INDEX($C2711:$C$3618,MATCH(TRUE,INDEX($C2711:$C$3618&lt;&gt;$C2711,0),0)))</f>
        <v>5895088496.4046955</v>
      </c>
      <c r="P2712" s="16">
        <f t="shared" si="593"/>
        <v>5795147068.2152042</v>
      </c>
      <c r="Q2712" s="27">
        <f t="shared" si="599"/>
        <v>365</v>
      </c>
      <c r="R2712" s="7">
        <f t="shared" si="604"/>
        <v>273812.1320260035</v>
      </c>
      <c r="S2712" s="7">
        <f t="shared" si="596"/>
        <v>-309823.88166687591</v>
      </c>
      <c r="T2712" s="5">
        <f>VLOOKUP($B2712,'Benchmark Data'!$A:$B,2,FALSE)</f>
        <v>17.559999999999999</v>
      </c>
      <c r="U2712" s="12">
        <f t="shared" si="605"/>
        <v>9.7282598407788055E-3</v>
      </c>
      <c r="V2712" s="7">
        <f t="shared" si="606"/>
        <v>5515524780.7058878</v>
      </c>
    </row>
    <row r="2713" spans="1:22" x14ac:dyDescent="0.25">
      <c r="A2713" s="5">
        <f t="shared" si="597"/>
        <v>2011</v>
      </c>
      <c r="B2713" s="6">
        <f t="shared" si="600"/>
        <v>40653</v>
      </c>
      <c r="C2713" s="7">
        <f>MAX(SUMIFS('Filing Data'!$V:$V,'Filing Data'!$D:$D,'Benchmark Value'!$B2713),C2712)</f>
        <v>5795147068.2152042</v>
      </c>
      <c r="D2713" s="7">
        <f>SUMIFS('Filing Data'!$Z:$Z,'Filing Data'!$D:$D,'Benchmark Value'!$B2713)</f>
        <v>0</v>
      </c>
      <c r="E2713" s="16">
        <f t="shared" si="601"/>
        <v>-82832175.959236547</v>
      </c>
      <c r="F2713" s="10">
        <f>SUM(D$11:D2712)</f>
        <v>-378094797.07849002</v>
      </c>
      <c r="G2713" s="10">
        <f t="shared" si="594"/>
        <v>365</v>
      </c>
      <c r="H2713" s="7">
        <f t="shared" si="602"/>
        <v>-226937.46838146998</v>
      </c>
      <c r="I2713" s="16">
        <f>SUMIFS('Filing Data'!$X:$X,'Filing Data'!$D:$D,'Benchmark Value'!$B2713)</f>
        <v>0</v>
      </c>
      <c r="J2713" s="16">
        <f t="shared" si="598"/>
        <v>130194969.03866443</v>
      </c>
      <c r="K2713" s="10">
        <f>SUM(I$11:I2712)</f>
        <v>659473665.18040454</v>
      </c>
      <c r="L2713" s="27">
        <f t="shared" si="595"/>
        <v>365</v>
      </c>
      <c r="M2713" s="7">
        <f t="shared" si="603"/>
        <v>356698.5453114094</v>
      </c>
      <c r="N2713" s="7">
        <f>IF(ISNA(VLOOKUP(B2713,'Distribution Data'!$G:$H,2,FALSE)),0,VLOOKUP(B2713,'Distribution Data'!$G:$H,2,FALSE))</f>
        <v>0</v>
      </c>
      <c r="O2713" s="16">
        <f>IF(ISNA(INDEX($C2712:$C$3618,MATCH(TRUE,INDEX($C2712:$C$3618&lt;&gt;$C2712,0),0))), O2712, INDEX($C2712:$C$3618,MATCH(TRUE,INDEX($C2712:$C$3618&lt;&gt;$C2712,0),0)))</f>
        <v>5895088496.4046955</v>
      </c>
      <c r="P2713" s="16">
        <f t="shared" si="593"/>
        <v>5795147068.2152042</v>
      </c>
      <c r="Q2713" s="27">
        <f t="shared" si="599"/>
        <v>365</v>
      </c>
      <c r="R2713" s="7">
        <f t="shared" si="604"/>
        <v>273812.1320260035</v>
      </c>
      <c r="S2713" s="7">
        <f t="shared" si="596"/>
        <v>-309823.88166687591</v>
      </c>
      <c r="T2713" s="5">
        <f>VLOOKUP($B2713,'Benchmark Data'!$A:$B,2,FALSE)</f>
        <v>17.75</v>
      </c>
      <c r="U2713" s="12">
        <f t="shared" si="605"/>
        <v>1.0761927714454328E-2</v>
      </c>
      <c r="V2713" s="7">
        <f t="shared" si="606"/>
        <v>5574893186.2282143</v>
      </c>
    </row>
    <row r="2714" spans="1:22" x14ac:dyDescent="0.25">
      <c r="A2714" s="5">
        <f t="shared" si="597"/>
        <v>2011</v>
      </c>
      <c r="B2714" s="6">
        <f t="shared" si="600"/>
        <v>40654</v>
      </c>
      <c r="C2714" s="7">
        <f>MAX(SUMIFS('Filing Data'!$V:$V,'Filing Data'!$D:$D,'Benchmark Value'!$B2714),C2713)</f>
        <v>5795147068.2152042</v>
      </c>
      <c r="D2714" s="7">
        <f>SUMIFS('Filing Data'!$Z:$Z,'Filing Data'!$D:$D,'Benchmark Value'!$B2714)</f>
        <v>0</v>
      </c>
      <c r="E2714" s="16">
        <f t="shared" si="601"/>
        <v>-82832175.959236547</v>
      </c>
      <c r="F2714" s="10">
        <f>SUM(D$11:D2713)</f>
        <v>-378094797.07849002</v>
      </c>
      <c r="G2714" s="10">
        <f t="shared" si="594"/>
        <v>365</v>
      </c>
      <c r="H2714" s="7">
        <f t="shared" si="602"/>
        <v>-226937.46838146998</v>
      </c>
      <c r="I2714" s="16">
        <f>SUMIFS('Filing Data'!$X:$X,'Filing Data'!$D:$D,'Benchmark Value'!$B2714)</f>
        <v>0</v>
      </c>
      <c r="J2714" s="16">
        <f t="shared" si="598"/>
        <v>130194969.03866443</v>
      </c>
      <c r="K2714" s="10">
        <f>SUM(I$11:I2713)</f>
        <v>659473665.18040454</v>
      </c>
      <c r="L2714" s="27">
        <f t="shared" si="595"/>
        <v>365</v>
      </c>
      <c r="M2714" s="7">
        <f t="shared" si="603"/>
        <v>356698.5453114094</v>
      </c>
      <c r="N2714" s="7">
        <f>IF(ISNA(VLOOKUP(B2714,'Distribution Data'!$G:$H,2,FALSE)),0,VLOOKUP(B2714,'Distribution Data'!$G:$H,2,FALSE))</f>
        <v>0</v>
      </c>
      <c r="O2714" s="16">
        <f>IF(ISNA(INDEX($C2713:$C$3618,MATCH(TRUE,INDEX($C2713:$C$3618&lt;&gt;$C2713,0),0))), O2713, INDEX($C2713:$C$3618,MATCH(TRUE,INDEX($C2713:$C$3618&lt;&gt;$C2713,0),0)))</f>
        <v>5895088496.4046955</v>
      </c>
      <c r="P2714" s="16">
        <f t="shared" si="593"/>
        <v>5795147068.2152042</v>
      </c>
      <c r="Q2714" s="27">
        <f t="shared" si="599"/>
        <v>365</v>
      </c>
      <c r="R2714" s="7">
        <f t="shared" si="604"/>
        <v>273812.1320260035</v>
      </c>
      <c r="S2714" s="7">
        <f t="shared" si="596"/>
        <v>-309823.88166687591</v>
      </c>
      <c r="T2714" s="5">
        <f>VLOOKUP($B2714,'Benchmark Data'!$A:$B,2,FALSE)</f>
        <v>17.88</v>
      </c>
      <c r="U2714" s="12">
        <f t="shared" si="605"/>
        <v>7.2972538239433147E-3</v>
      </c>
      <c r="V2714" s="7">
        <f t="shared" si="606"/>
        <v>5615413565.9639931</v>
      </c>
    </row>
    <row r="2715" spans="1:22" x14ac:dyDescent="0.25">
      <c r="A2715" s="5">
        <f t="shared" si="597"/>
        <v>2011</v>
      </c>
      <c r="B2715" s="6">
        <f t="shared" si="600"/>
        <v>40655</v>
      </c>
      <c r="C2715" s="7">
        <f>MAX(SUMIFS('Filing Data'!$V:$V,'Filing Data'!$D:$D,'Benchmark Value'!$B2715),C2714)</f>
        <v>5795147068.2152042</v>
      </c>
      <c r="D2715" s="7">
        <f>SUMIFS('Filing Data'!$Z:$Z,'Filing Data'!$D:$D,'Benchmark Value'!$B2715)</f>
        <v>0</v>
      </c>
      <c r="E2715" s="16">
        <f t="shared" si="601"/>
        <v>-82832175.959236547</v>
      </c>
      <c r="F2715" s="10">
        <f>SUM(D$11:D2714)</f>
        <v>-378094797.07849002</v>
      </c>
      <c r="G2715" s="10">
        <f t="shared" si="594"/>
        <v>365</v>
      </c>
      <c r="H2715" s="7">
        <f t="shared" si="602"/>
        <v>-226937.46838146998</v>
      </c>
      <c r="I2715" s="16">
        <f>SUMIFS('Filing Data'!$X:$X,'Filing Data'!$D:$D,'Benchmark Value'!$B2715)</f>
        <v>0</v>
      </c>
      <c r="J2715" s="16">
        <f t="shared" si="598"/>
        <v>130194969.03866443</v>
      </c>
      <c r="K2715" s="10">
        <f>SUM(I$11:I2714)</f>
        <v>659473665.18040454</v>
      </c>
      <c r="L2715" s="27">
        <f t="shared" si="595"/>
        <v>365</v>
      </c>
      <c r="M2715" s="7">
        <f t="shared" si="603"/>
        <v>356698.5453114094</v>
      </c>
      <c r="N2715" s="7">
        <f>IF(ISNA(VLOOKUP(B2715,'Distribution Data'!$G:$H,2,FALSE)),0,VLOOKUP(B2715,'Distribution Data'!$G:$H,2,FALSE))</f>
        <v>0</v>
      </c>
      <c r="O2715" s="16">
        <f>IF(ISNA(INDEX($C2714:$C$3618,MATCH(TRUE,INDEX($C2714:$C$3618&lt;&gt;$C2714,0),0))), O2714, INDEX($C2714:$C$3618,MATCH(TRUE,INDEX($C2714:$C$3618&lt;&gt;$C2714,0),0)))</f>
        <v>5895088496.4046955</v>
      </c>
      <c r="P2715" s="16">
        <f t="shared" si="593"/>
        <v>5795147068.2152042</v>
      </c>
      <c r="Q2715" s="27">
        <f t="shared" si="599"/>
        <v>365</v>
      </c>
      <c r="R2715" s="7">
        <f t="shared" si="604"/>
        <v>273812.1320260035</v>
      </c>
      <c r="S2715" s="7">
        <f t="shared" si="596"/>
        <v>-309823.88166687591</v>
      </c>
      <c r="T2715" s="5">
        <f>VLOOKUP($B2715,'Benchmark Data'!$A:$B,2,FALSE)</f>
        <v>17.88</v>
      </c>
      <c r="U2715" s="12">
        <f t="shared" si="605"/>
        <v>0</v>
      </c>
      <c r="V2715" s="7">
        <f t="shared" si="606"/>
        <v>5615103742.0823259</v>
      </c>
    </row>
    <row r="2716" spans="1:22" x14ac:dyDescent="0.25">
      <c r="A2716" s="5">
        <f t="shared" si="597"/>
        <v>2011</v>
      </c>
      <c r="B2716" s="6">
        <f t="shared" si="600"/>
        <v>40656</v>
      </c>
      <c r="C2716" s="7">
        <f>MAX(SUMIFS('Filing Data'!$V:$V,'Filing Data'!$D:$D,'Benchmark Value'!$B2716),C2715)</f>
        <v>5795147068.2152042</v>
      </c>
      <c r="D2716" s="7">
        <f>SUMIFS('Filing Data'!$Z:$Z,'Filing Data'!$D:$D,'Benchmark Value'!$B2716)</f>
        <v>0</v>
      </c>
      <c r="E2716" s="16">
        <f t="shared" si="601"/>
        <v>-82832175.959236547</v>
      </c>
      <c r="F2716" s="10">
        <f>SUM(D$11:D2715)</f>
        <v>-378094797.07849002</v>
      </c>
      <c r="G2716" s="10">
        <f t="shared" si="594"/>
        <v>365</v>
      </c>
      <c r="H2716" s="7">
        <f t="shared" si="602"/>
        <v>-226937.46838146998</v>
      </c>
      <c r="I2716" s="16">
        <f>SUMIFS('Filing Data'!$X:$X,'Filing Data'!$D:$D,'Benchmark Value'!$B2716)</f>
        <v>0</v>
      </c>
      <c r="J2716" s="16">
        <f t="shared" si="598"/>
        <v>130194969.03866443</v>
      </c>
      <c r="K2716" s="10">
        <f>SUM(I$11:I2715)</f>
        <v>659473665.18040454</v>
      </c>
      <c r="L2716" s="27">
        <f t="shared" si="595"/>
        <v>365</v>
      </c>
      <c r="M2716" s="7">
        <f t="shared" si="603"/>
        <v>356698.5453114094</v>
      </c>
      <c r="N2716" s="7">
        <f>IF(ISNA(VLOOKUP(B2716,'Distribution Data'!$G:$H,2,FALSE)),0,VLOOKUP(B2716,'Distribution Data'!$G:$H,2,FALSE))</f>
        <v>0</v>
      </c>
      <c r="O2716" s="16">
        <f>IF(ISNA(INDEX($C2715:$C$3618,MATCH(TRUE,INDEX($C2715:$C$3618&lt;&gt;$C2715,0),0))), O2715, INDEX($C2715:$C$3618,MATCH(TRUE,INDEX($C2715:$C$3618&lt;&gt;$C2715,0),0)))</f>
        <v>5895088496.4046955</v>
      </c>
      <c r="P2716" s="16">
        <f t="shared" si="593"/>
        <v>5795147068.2152042</v>
      </c>
      <c r="Q2716" s="27">
        <f t="shared" si="599"/>
        <v>365</v>
      </c>
      <c r="R2716" s="7">
        <f t="shared" si="604"/>
        <v>273812.1320260035</v>
      </c>
      <c r="S2716" s="7">
        <f t="shared" si="596"/>
        <v>-309823.88166687591</v>
      </c>
      <c r="T2716" s="5">
        <f>VLOOKUP($B2716,'Benchmark Data'!$A:$B,2,FALSE)</f>
        <v>17.88</v>
      </c>
      <c r="U2716" s="12">
        <f t="shared" si="605"/>
        <v>0</v>
      </c>
      <c r="V2716" s="7">
        <f t="shared" si="606"/>
        <v>5614793918.2006588</v>
      </c>
    </row>
    <row r="2717" spans="1:22" x14ac:dyDescent="0.25">
      <c r="A2717" s="5">
        <f t="shared" si="597"/>
        <v>2011</v>
      </c>
      <c r="B2717" s="6">
        <f t="shared" si="600"/>
        <v>40657</v>
      </c>
      <c r="C2717" s="7">
        <f>MAX(SUMIFS('Filing Data'!$V:$V,'Filing Data'!$D:$D,'Benchmark Value'!$B2717),C2716)</f>
        <v>5795147068.2152042</v>
      </c>
      <c r="D2717" s="7">
        <f>SUMIFS('Filing Data'!$Z:$Z,'Filing Data'!$D:$D,'Benchmark Value'!$B2717)</f>
        <v>0</v>
      </c>
      <c r="E2717" s="16">
        <f t="shared" si="601"/>
        <v>-82832175.959236547</v>
      </c>
      <c r="F2717" s="10">
        <f>SUM(D$11:D2716)</f>
        <v>-378094797.07849002</v>
      </c>
      <c r="G2717" s="10">
        <f t="shared" si="594"/>
        <v>365</v>
      </c>
      <c r="H2717" s="7">
        <f t="shared" si="602"/>
        <v>-226937.46838146998</v>
      </c>
      <c r="I2717" s="16">
        <f>SUMIFS('Filing Data'!$X:$X,'Filing Data'!$D:$D,'Benchmark Value'!$B2717)</f>
        <v>0</v>
      </c>
      <c r="J2717" s="16">
        <f t="shared" si="598"/>
        <v>130194969.03866443</v>
      </c>
      <c r="K2717" s="10">
        <f>SUM(I$11:I2716)</f>
        <v>659473665.18040454</v>
      </c>
      <c r="L2717" s="27">
        <f t="shared" si="595"/>
        <v>365</v>
      </c>
      <c r="M2717" s="7">
        <f t="shared" si="603"/>
        <v>356698.5453114094</v>
      </c>
      <c r="N2717" s="7">
        <f>IF(ISNA(VLOOKUP(B2717,'Distribution Data'!$G:$H,2,FALSE)),0,VLOOKUP(B2717,'Distribution Data'!$G:$H,2,FALSE))</f>
        <v>0</v>
      </c>
      <c r="O2717" s="16">
        <f>IF(ISNA(INDEX($C2716:$C$3618,MATCH(TRUE,INDEX($C2716:$C$3618&lt;&gt;$C2716,0),0))), O2716, INDEX($C2716:$C$3618,MATCH(TRUE,INDEX($C2716:$C$3618&lt;&gt;$C2716,0),0)))</f>
        <v>5895088496.4046955</v>
      </c>
      <c r="P2717" s="16">
        <f t="shared" si="593"/>
        <v>5795147068.2152042</v>
      </c>
      <c r="Q2717" s="27">
        <f t="shared" si="599"/>
        <v>365</v>
      </c>
      <c r="R2717" s="7">
        <f t="shared" si="604"/>
        <v>273812.1320260035</v>
      </c>
      <c r="S2717" s="7">
        <f t="shared" si="596"/>
        <v>-309823.88166687591</v>
      </c>
      <c r="T2717" s="5">
        <f>VLOOKUP($B2717,'Benchmark Data'!$A:$B,2,FALSE)</f>
        <v>17.88</v>
      </c>
      <c r="U2717" s="12">
        <f t="shared" si="605"/>
        <v>0</v>
      </c>
      <c r="V2717" s="7">
        <f t="shared" si="606"/>
        <v>5614484094.3189917</v>
      </c>
    </row>
    <row r="2718" spans="1:22" x14ac:dyDescent="0.25">
      <c r="A2718" s="5">
        <f t="shared" si="597"/>
        <v>2011</v>
      </c>
      <c r="B2718" s="6">
        <f t="shared" si="600"/>
        <v>40658</v>
      </c>
      <c r="C2718" s="7">
        <f>MAX(SUMIFS('Filing Data'!$V:$V,'Filing Data'!$D:$D,'Benchmark Value'!$B2718),C2717)</f>
        <v>5795147068.2152042</v>
      </c>
      <c r="D2718" s="7">
        <f>SUMIFS('Filing Data'!$Z:$Z,'Filing Data'!$D:$D,'Benchmark Value'!$B2718)</f>
        <v>0</v>
      </c>
      <c r="E2718" s="16">
        <f t="shared" si="601"/>
        <v>-82832175.959236547</v>
      </c>
      <c r="F2718" s="10">
        <f>SUM(D$11:D2717)</f>
        <v>-378094797.07849002</v>
      </c>
      <c r="G2718" s="10">
        <f t="shared" si="594"/>
        <v>365</v>
      </c>
      <c r="H2718" s="7">
        <f t="shared" si="602"/>
        <v>-226937.46838146998</v>
      </c>
      <c r="I2718" s="16">
        <f>SUMIFS('Filing Data'!$X:$X,'Filing Data'!$D:$D,'Benchmark Value'!$B2718)</f>
        <v>0</v>
      </c>
      <c r="J2718" s="16">
        <f t="shared" si="598"/>
        <v>130194969.03866443</v>
      </c>
      <c r="K2718" s="10">
        <f>SUM(I$11:I2717)</f>
        <v>659473665.18040454</v>
      </c>
      <c r="L2718" s="27">
        <f t="shared" si="595"/>
        <v>365</v>
      </c>
      <c r="M2718" s="7">
        <f t="shared" si="603"/>
        <v>356698.5453114094</v>
      </c>
      <c r="N2718" s="7">
        <f>IF(ISNA(VLOOKUP(B2718,'Distribution Data'!$G:$H,2,FALSE)),0,VLOOKUP(B2718,'Distribution Data'!$G:$H,2,FALSE))</f>
        <v>0</v>
      </c>
      <c r="O2718" s="16">
        <f>IF(ISNA(INDEX($C2717:$C$3618,MATCH(TRUE,INDEX($C2717:$C$3618&lt;&gt;$C2717,0),0))), O2717, INDEX($C2717:$C$3618,MATCH(TRUE,INDEX($C2717:$C$3618&lt;&gt;$C2717,0),0)))</f>
        <v>5895088496.4046955</v>
      </c>
      <c r="P2718" s="16">
        <f t="shared" si="593"/>
        <v>5795147068.2152042</v>
      </c>
      <c r="Q2718" s="27">
        <f t="shared" si="599"/>
        <v>365</v>
      </c>
      <c r="R2718" s="7">
        <f t="shared" si="604"/>
        <v>273812.1320260035</v>
      </c>
      <c r="S2718" s="7">
        <f t="shared" si="596"/>
        <v>-309823.88166687591</v>
      </c>
      <c r="T2718" s="5">
        <f>VLOOKUP($B2718,'Benchmark Data'!$A:$B,2,FALSE)</f>
        <v>18</v>
      </c>
      <c r="U2718" s="12">
        <f t="shared" si="605"/>
        <v>6.6889881507967101E-3</v>
      </c>
      <c r="V2718" s="7">
        <f t="shared" si="606"/>
        <v>5651855371.7414799</v>
      </c>
    </row>
    <row r="2719" spans="1:22" x14ac:dyDescent="0.25">
      <c r="A2719" s="5">
        <f t="shared" si="597"/>
        <v>2011</v>
      </c>
      <c r="B2719" s="6">
        <f t="shared" si="600"/>
        <v>40659</v>
      </c>
      <c r="C2719" s="7">
        <f>MAX(SUMIFS('Filing Data'!$V:$V,'Filing Data'!$D:$D,'Benchmark Value'!$B2719),C2718)</f>
        <v>5795147068.2152042</v>
      </c>
      <c r="D2719" s="7">
        <f>SUMIFS('Filing Data'!$Z:$Z,'Filing Data'!$D:$D,'Benchmark Value'!$B2719)</f>
        <v>0</v>
      </c>
      <c r="E2719" s="16">
        <f t="shared" si="601"/>
        <v>-82832175.959236547</v>
      </c>
      <c r="F2719" s="10">
        <f>SUM(D$11:D2718)</f>
        <v>-378094797.07849002</v>
      </c>
      <c r="G2719" s="10">
        <f t="shared" si="594"/>
        <v>365</v>
      </c>
      <c r="H2719" s="7">
        <f t="shared" si="602"/>
        <v>-226937.46838146998</v>
      </c>
      <c r="I2719" s="16">
        <f>SUMIFS('Filing Data'!$X:$X,'Filing Data'!$D:$D,'Benchmark Value'!$B2719)</f>
        <v>0</v>
      </c>
      <c r="J2719" s="16">
        <f t="shared" si="598"/>
        <v>130194969.03866443</v>
      </c>
      <c r="K2719" s="10">
        <f>SUM(I$11:I2718)</f>
        <v>659473665.18040454</v>
      </c>
      <c r="L2719" s="27">
        <f t="shared" si="595"/>
        <v>365</v>
      </c>
      <c r="M2719" s="7">
        <f t="shared" si="603"/>
        <v>356698.5453114094</v>
      </c>
      <c r="N2719" s="7">
        <f>IF(ISNA(VLOOKUP(B2719,'Distribution Data'!$G:$H,2,FALSE)),0,VLOOKUP(B2719,'Distribution Data'!$G:$H,2,FALSE))</f>
        <v>0</v>
      </c>
      <c r="O2719" s="16">
        <f>IF(ISNA(INDEX($C2718:$C$3618,MATCH(TRUE,INDEX($C2718:$C$3618&lt;&gt;$C2718,0),0))), O2718, INDEX($C2718:$C$3618,MATCH(TRUE,INDEX($C2718:$C$3618&lt;&gt;$C2718,0),0)))</f>
        <v>5895088496.4046955</v>
      </c>
      <c r="P2719" s="16">
        <f t="shared" si="593"/>
        <v>5795147068.2152042</v>
      </c>
      <c r="Q2719" s="27">
        <f t="shared" si="599"/>
        <v>365</v>
      </c>
      <c r="R2719" s="7">
        <f t="shared" si="604"/>
        <v>273812.1320260035</v>
      </c>
      <c r="S2719" s="7">
        <f t="shared" si="596"/>
        <v>-309823.88166687591</v>
      </c>
      <c r="T2719" s="5">
        <f>VLOOKUP($B2719,'Benchmark Data'!$A:$B,2,FALSE)</f>
        <v>18.16</v>
      </c>
      <c r="U2719" s="12">
        <f t="shared" si="605"/>
        <v>8.8496152769826E-3</v>
      </c>
      <c r="V2719" s="7">
        <f t="shared" si="606"/>
        <v>5701784262.2752934</v>
      </c>
    </row>
    <row r="2720" spans="1:22" x14ac:dyDescent="0.25">
      <c r="A2720" s="5">
        <f t="shared" si="597"/>
        <v>2011</v>
      </c>
      <c r="B2720" s="6">
        <f t="shared" si="600"/>
        <v>40660</v>
      </c>
      <c r="C2720" s="7">
        <f>MAX(SUMIFS('Filing Data'!$V:$V,'Filing Data'!$D:$D,'Benchmark Value'!$B2720),C2719)</f>
        <v>5795147068.2152042</v>
      </c>
      <c r="D2720" s="7">
        <f>SUMIFS('Filing Data'!$Z:$Z,'Filing Data'!$D:$D,'Benchmark Value'!$B2720)</f>
        <v>0</v>
      </c>
      <c r="E2720" s="16">
        <f t="shared" si="601"/>
        <v>-82832175.959236547</v>
      </c>
      <c r="F2720" s="10">
        <f>SUM(D$11:D2719)</f>
        <v>-378094797.07849002</v>
      </c>
      <c r="G2720" s="10">
        <f t="shared" si="594"/>
        <v>365</v>
      </c>
      <c r="H2720" s="7">
        <f t="shared" si="602"/>
        <v>-226937.46838146998</v>
      </c>
      <c r="I2720" s="16">
        <f>SUMIFS('Filing Data'!$X:$X,'Filing Data'!$D:$D,'Benchmark Value'!$B2720)</f>
        <v>0</v>
      </c>
      <c r="J2720" s="16">
        <f t="shared" si="598"/>
        <v>130194969.03866443</v>
      </c>
      <c r="K2720" s="10">
        <f>SUM(I$11:I2719)</f>
        <v>659473665.18040454</v>
      </c>
      <c r="L2720" s="27">
        <f t="shared" si="595"/>
        <v>365</v>
      </c>
      <c r="M2720" s="7">
        <f t="shared" si="603"/>
        <v>356698.5453114094</v>
      </c>
      <c r="N2720" s="7">
        <f>IF(ISNA(VLOOKUP(B2720,'Distribution Data'!$G:$H,2,FALSE)),0,VLOOKUP(B2720,'Distribution Data'!$G:$H,2,FALSE))</f>
        <v>0</v>
      </c>
      <c r="O2720" s="16">
        <f>IF(ISNA(INDEX($C2719:$C$3618,MATCH(TRUE,INDEX($C2719:$C$3618&lt;&gt;$C2719,0),0))), O2719, INDEX($C2719:$C$3618,MATCH(TRUE,INDEX($C2719:$C$3618&lt;&gt;$C2719,0),0)))</f>
        <v>5895088496.4046955</v>
      </c>
      <c r="P2720" s="16">
        <f t="shared" si="593"/>
        <v>5795147068.2152042</v>
      </c>
      <c r="Q2720" s="27">
        <f t="shared" si="599"/>
        <v>365</v>
      </c>
      <c r="R2720" s="7">
        <f t="shared" si="604"/>
        <v>273812.1320260035</v>
      </c>
      <c r="S2720" s="7">
        <f t="shared" si="596"/>
        <v>-309823.88166687591</v>
      </c>
      <c r="T2720" s="5">
        <f>VLOOKUP($B2720,'Benchmark Data'!$A:$B,2,FALSE)</f>
        <v>18.28</v>
      </c>
      <c r="U2720" s="12">
        <f t="shared" si="605"/>
        <v>6.5861928528568757E-3</v>
      </c>
      <c r="V2720" s="7">
        <f t="shared" si="606"/>
        <v>5739151426.9108648</v>
      </c>
    </row>
    <row r="2721" spans="1:22" x14ac:dyDescent="0.25">
      <c r="A2721" s="5">
        <f t="shared" si="597"/>
        <v>2011</v>
      </c>
      <c r="B2721" s="6">
        <f t="shared" si="600"/>
        <v>40661</v>
      </c>
      <c r="C2721" s="7">
        <f>MAX(SUMIFS('Filing Data'!$V:$V,'Filing Data'!$D:$D,'Benchmark Value'!$B2721),C2720)</f>
        <v>5795147068.2152042</v>
      </c>
      <c r="D2721" s="7">
        <f>SUMIFS('Filing Data'!$Z:$Z,'Filing Data'!$D:$D,'Benchmark Value'!$B2721)</f>
        <v>0</v>
      </c>
      <c r="E2721" s="16">
        <f t="shared" si="601"/>
        <v>-82832175.959236547</v>
      </c>
      <c r="F2721" s="10">
        <f>SUM(D$11:D2720)</f>
        <v>-378094797.07849002</v>
      </c>
      <c r="G2721" s="10">
        <f t="shared" si="594"/>
        <v>365</v>
      </c>
      <c r="H2721" s="7">
        <f t="shared" si="602"/>
        <v>-226937.46838146998</v>
      </c>
      <c r="I2721" s="16">
        <f>SUMIFS('Filing Data'!$X:$X,'Filing Data'!$D:$D,'Benchmark Value'!$B2721)</f>
        <v>0</v>
      </c>
      <c r="J2721" s="16">
        <f t="shared" si="598"/>
        <v>130194969.03866443</v>
      </c>
      <c r="K2721" s="10">
        <f>SUM(I$11:I2720)</f>
        <v>659473665.18040454</v>
      </c>
      <c r="L2721" s="27">
        <f t="shared" si="595"/>
        <v>365</v>
      </c>
      <c r="M2721" s="7">
        <f t="shared" si="603"/>
        <v>356698.5453114094</v>
      </c>
      <c r="N2721" s="7">
        <f>IF(ISNA(VLOOKUP(B2721,'Distribution Data'!$G:$H,2,FALSE)),0,VLOOKUP(B2721,'Distribution Data'!$G:$H,2,FALSE))</f>
        <v>0</v>
      </c>
      <c r="O2721" s="16">
        <f>IF(ISNA(INDEX($C2720:$C$3618,MATCH(TRUE,INDEX($C2720:$C$3618&lt;&gt;$C2720,0),0))), O2720, INDEX($C2720:$C$3618,MATCH(TRUE,INDEX($C2720:$C$3618&lt;&gt;$C2720,0),0)))</f>
        <v>5895088496.4046955</v>
      </c>
      <c r="P2721" s="16">
        <f t="shared" si="593"/>
        <v>5795147068.2152042</v>
      </c>
      <c r="Q2721" s="27">
        <f t="shared" si="599"/>
        <v>365</v>
      </c>
      <c r="R2721" s="7">
        <f t="shared" si="604"/>
        <v>273812.1320260035</v>
      </c>
      <c r="S2721" s="7">
        <f t="shared" si="596"/>
        <v>-309823.88166687591</v>
      </c>
      <c r="T2721" s="5">
        <f>VLOOKUP($B2721,'Benchmark Data'!$A:$B,2,FALSE)</f>
        <v>18.52</v>
      </c>
      <c r="U2721" s="12">
        <f t="shared" si="605"/>
        <v>1.3043663192029398E-2</v>
      </c>
      <c r="V2721" s="7">
        <f t="shared" si="606"/>
        <v>5814191512.3540668</v>
      </c>
    </row>
    <row r="2722" spans="1:22" x14ac:dyDescent="0.25">
      <c r="A2722" s="5">
        <f t="shared" si="597"/>
        <v>2011</v>
      </c>
      <c r="B2722" s="6">
        <f t="shared" si="600"/>
        <v>40662</v>
      </c>
      <c r="C2722" s="7">
        <f>MAX(SUMIFS('Filing Data'!$V:$V,'Filing Data'!$D:$D,'Benchmark Value'!$B2722),C2721)</f>
        <v>5795147068.2152042</v>
      </c>
      <c r="D2722" s="7">
        <f>SUMIFS('Filing Data'!$Z:$Z,'Filing Data'!$D:$D,'Benchmark Value'!$B2722)</f>
        <v>0</v>
      </c>
      <c r="E2722" s="16">
        <f t="shared" si="601"/>
        <v>-82832175.959236547</v>
      </c>
      <c r="F2722" s="10">
        <f>SUM(D$11:D2721)</f>
        <v>-378094797.07849002</v>
      </c>
      <c r="G2722" s="10">
        <f t="shared" si="594"/>
        <v>365</v>
      </c>
      <c r="H2722" s="7">
        <f t="shared" si="602"/>
        <v>-226937.46838146998</v>
      </c>
      <c r="I2722" s="16">
        <f>SUMIFS('Filing Data'!$X:$X,'Filing Data'!$D:$D,'Benchmark Value'!$B2722)</f>
        <v>0</v>
      </c>
      <c r="J2722" s="16">
        <f t="shared" si="598"/>
        <v>130194969.03866443</v>
      </c>
      <c r="K2722" s="10">
        <f>SUM(I$11:I2721)</f>
        <v>659473665.18040454</v>
      </c>
      <c r="L2722" s="27">
        <f t="shared" si="595"/>
        <v>365</v>
      </c>
      <c r="M2722" s="7">
        <f t="shared" si="603"/>
        <v>356698.5453114094</v>
      </c>
      <c r="N2722" s="7">
        <f>IF(ISNA(VLOOKUP(B2722,'Distribution Data'!$G:$H,2,FALSE)),0,VLOOKUP(B2722,'Distribution Data'!$G:$H,2,FALSE))</f>
        <v>0</v>
      </c>
      <c r="O2722" s="16">
        <f>IF(ISNA(INDEX($C2721:$C$3618,MATCH(TRUE,INDEX($C2721:$C$3618&lt;&gt;$C2721,0),0))), O2721, INDEX($C2721:$C$3618,MATCH(TRUE,INDEX($C2721:$C$3618&lt;&gt;$C2721,0),0)))</f>
        <v>5895088496.4046955</v>
      </c>
      <c r="P2722" s="16">
        <f t="shared" si="593"/>
        <v>5795147068.2152042</v>
      </c>
      <c r="Q2722" s="27">
        <f t="shared" si="599"/>
        <v>365</v>
      </c>
      <c r="R2722" s="7">
        <f t="shared" si="604"/>
        <v>273812.1320260035</v>
      </c>
      <c r="S2722" s="7">
        <f t="shared" si="596"/>
        <v>-309823.88166687591</v>
      </c>
      <c r="T2722" s="5">
        <f>VLOOKUP($B2722,'Benchmark Data'!$A:$B,2,FALSE)</f>
        <v>18.420000000000002</v>
      </c>
      <c r="U2722" s="12">
        <f t="shared" si="605"/>
        <v>-5.4141983908724033E-3</v>
      </c>
      <c r="V2722" s="7">
        <f t="shared" si="606"/>
        <v>5782487565.8354998</v>
      </c>
    </row>
    <row r="2723" spans="1:22" x14ac:dyDescent="0.25">
      <c r="A2723" s="5">
        <f t="shared" si="597"/>
        <v>2011</v>
      </c>
      <c r="B2723" s="6">
        <f t="shared" si="600"/>
        <v>40663</v>
      </c>
      <c r="C2723" s="7">
        <f>MAX(SUMIFS('Filing Data'!$V:$V,'Filing Data'!$D:$D,'Benchmark Value'!$B2723),C2722)</f>
        <v>5795147068.2152042</v>
      </c>
      <c r="D2723" s="7">
        <f>SUMIFS('Filing Data'!$Z:$Z,'Filing Data'!$D:$D,'Benchmark Value'!$B2723)</f>
        <v>0</v>
      </c>
      <c r="E2723" s="16">
        <f t="shared" si="601"/>
        <v>-82832175.959236547</v>
      </c>
      <c r="F2723" s="10">
        <f>SUM(D$11:D2722)</f>
        <v>-378094797.07849002</v>
      </c>
      <c r="G2723" s="10">
        <f t="shared" si="594"/>
        <v>365</v>
      </c>
      <c r="H2723" s="7">
        <f t="shared" si="602"/>
        <v>-226937.46838146998</v>
      </c>
      <c r="I2723" s="16">
        <f>SUMIFS('Filing Data'!$X:$X,'Filing Data'!$D:$D,'Benchmark Value'!$B2723)</f>
        <v>0</v>
      </c>
      <c r="J2723" s="16">
        <f t="shared" si="598"/>
        <v>130194969.03866443</v>
      </c>
      <c r="K2723" s="10">
        <f>SUM(I$11:I2722)</f>
        <v>659473665.18040454</v>
      </c>
      <c r="L2723" s="27">
        <f t="shared" si="595"/>
        <v>365</v>
      </c>
      <c r="M2723" s="7">
        <f t="shared" si="603"/>
        <v>356698.5453114094</v>
      </c>
      <c r="N2723" s="7">
        <f>IF(ISNA(VLOOKUP(B2723,'Distribution Data'!$G:$H,2,FALSE)),0,VLOOKUP(B2723,'Distribution Data'!$G:$H,2,FALSE))</f>
        <v>0</v>
      </c>
      <c r="O2723" s="16">
        <f>IF(ISNA(INDEX($C2722:$C$3618,MATCH(TRUE,INDEX($C2722:$C$3618&lt;&gt;$C2722,0),0))), O2722, INDEX($C2722:$C$3618,MATCH(TRUE,INDEX($C2722:$C$3618&lt;&gt;$C2722,0),0)))</f>
        <v>5895088496.4046955</v>
      </c>
      <c r="P2723" s="16">
        <f t="shared" si="593"/>
        <v>5795147068.2152042</v>
      </c>
      <c r="Q2723" s="27">
        <f t="shared" si="599"/>
        <v>365</v>
      </c>
      <c r="R2723" s="7">
        <f t="shared" si="604"/>
        <v>273812.1320260035</v>
      </c>
      <c r="S2723" s="7">
        <f t="shared" si="596"/>
        <v>-309823.88166687591</v>
      </c>
      <c r="T2723" s="5">
        <f>VLOOKUP($B2723,'Benchmark Data'!$A:$B,2,FALSE)</f>
        <v>18.420000000000002</v>
      </c>
      <c r="U2723" s="12">
        <f t="shared" si="605"/>
        <v>0</v>
      </c>
      <c r="V2723" s="7">
        <f t="shared" si="606"/>
        <v>5782177741.9538326</v>
      </c>
    </row>
    <row r="2724" spans="1:22" x14ac:dyDescent="0.25">
      <c r="A2724" s="5">
        <f t="shared" si="597"/>
        <v>2011</v>
      </c>
      <c r="B2724" s="6">
        <f t="shared" si="600"/>
        <v>40664</v>
      </c>
      <c r="C2724" s="7">
        <f>MAX(SUMIFS('Filing Data'!$V:$V,'Filing Data'!$D:$D,'Benchmark Value'!$B2724),C2723)</f>
        <v>5795147068.2152042</v>
      </c>
      <c r="D2724" s="7">
        <f>SUMIFS('Filing Data'!$Z:$Z,'Filing Data'!$D:$D,'Benchmark Value'!$B2724)</f>
        <v>0</v>
      </c>
      <c r="E2724" s="16">
        <f t="shared" si="601"/>
        <v>-82832175.959236547</v>
      </c>
      <c r="F2724" s="10">
        <f>SUM(D$11:D2723)</f>
        <v>-378094797.07849002</v>
      </c>
      <c r="G2724" s="10">
        <f t="shared" si="594"/>
        <v>365</v>
      </c>
      <c r="H2724" s="7">
        <f t="shared" si="602"/>
        <v>-226937.46838146998</v>
      </c>
      <c r="I2724" s="16">
        <f>SUMIFS('Filing Data'!$X:$X,'Filing Data'!$D:$D,'Benchmark Value'!$B2724)</f>
        <v>0</v>
      </c>
      <c r="J2724" s="16">
        <f t="shared" si="598"/>
        <v>130194969.03866443</v>
      </c>
      <c r="K2724" s="10">
        <f>SUM(I$11:I2723)</f>
        <v>659473665.18040454</v>
      </c>
      <c r="L2724" s="27">
        <f t="shared" si="595"/>
        <v>365</v>
      </c>
      <c r="M2724" s="7">
        <f t="shared" si="603"/>
        <v>356698.5453114094</v>
      </c>
      <c r="N2724" s="7">
        <f>IF(ISNA(VLOOKUP(B2724,'Distribution Data'!$G:$H,2,FALSE)),0,VLOOKUP(B2724,'Distribution Data'!$G:$H,2,FALSE))</f>
        <v>0</v>
      </c>
      <c r="O2724" s="16">
        <f>IF(ISNA(INDEX($C2723:$C$3618,MATCH(TRUE,INDEX($C2723:$C$3618&lt;&gt;$C2723,0),0))), O2723, INDEX($C2723:$C$3618,MATCH(TRUE,INDEX($C2723:$C$3618&lt;&gt;$C2723,0),0)))</f>
        <v>5895088496.4046955</v>
      </c>
      <c r="P2724" s="16">
        <f t="shared" si="593"/>
        <v>5795147068.2152042</v>
      </c>
      <c r="Q2724" s="27">
        <f t="shared" si="599"/>
        <v>365</v>
      </c>
      <c r="R2724" s="7">
        <f t="shared" si="604"/>
        <v>273812.1320260035</v>
      </c>
      <c r="S2724" s="7">
        <f t="shared" si="596"/>
        <v>-309823.88166687591</v>
      </c>
      <c r="T2724" s="5">
        <f>VLOOKUP($B2724,'Benchmark Data'!$A:$B,2,FALSE)</f>
        <v>18.420000000000002</v>
      </c>
      <c r="U2724" s="12">
        <f t="shared" si="605"/>
        <v>0</v>
      </c>
      <c r="V2724" s="7">
        <f t="shared" si="606"/>
        <v>5781867918.0721655</v>
      </c>
    </row>
    <row r="2725" spans="1:22" x14ac:dyDescent="0.25">
      <c r="A2725" s="5">
        <f t="shared" si="597"/>
        <v>2011</v>
      </c>
      <c r="B2725" s="6">
        <f t="shared" si="600"/>
        <v>40665</v>
      </c>
      <c r="C2725" s="7">
        <f>MAX(SUMIFS('Filing Data'!$V:$V,'Filing Data'!$D:$D,'Benchmark Value'!$B2725),C2724)</f>
        <v>5795147068.2152042</v>
      </c>
      <c r="D2725" s="7">
        <f>SUMIFS('Filing Data'!$Z:$Z,'Filing Data'!$D:$D,'Benchmark Value'!$B2725)</f>
        <v>0</v>
      </c>
      <c r="E2725" s="16">
        <f t="shared" si="601"/>
        <v>-82832175.959236547</v>
      </c>
      <c r="F2725" s="10">
        <f>SUM(D$11:D2724)</f>
        <v>-378094797.07849002</v>
      </c>
      <c r="G2725" s="10">
        <f t="shared" si="594"/>
        <v>365</v>
      </c>
      <c r="H2725" s="7">
        <f t="shared" si="602"/>
        <v>-226937.46838146998</v>
      </c>
      <c r="I2725" s="16">
        <f>SUMIFS('Filing Data'!$X:$X,'Filing Data'!$D:$D,'Benchmark Value'!$B2725)</f>
        <v>0</v>
      </c>
      <c r="J2725" s="16">
        <f t="shared" si="598"/>
        <v>130194969.03866443</v>
      </c>
      <c r="K2725" s="10">
        <f>SUM(I$11:I2724)</f>
        <v>659473665.18040454</v>
      </c>
      <c r="L2725" s="27">
        <f t="shared" si="595"/>
        <v>365</v>
      </c>
      <c r="M2725" s="7">
        <f t="shared" si="603"/>
        <v>356698.5453114094</v>
      </c>
      <c r="N2725" s="7">
        <f>IF(ISNA(VLOOKUP(B2725,'Distribution Data'!$G:$H,2,FALSE)),0,VLOOKUP(B2725,'Distribution Data'!$G:$H,2,FALSE))</f>
        <v>0</v>
      </c>
      <c r="O2725" s="16">
        <f>IF(ISNA(INDEX($C2724:$C$3618,MATCH(TRUE,INDEX($C2724:$C$3618&lt;&gt;$C2724,0),0))), O2724, INDEX($C2724:$C$3618,MATCH(TRUE,INDEX($C2724:$C$3618&lt;&gt;$C2724,0),0)))</f>
        <v>5895088496.4046955</v>
      </c>
      <c r="P2725" s="16">
        <f t="shared" si="593"/>
        <v>5795147068.2152042</v>
      </c>
      <c r="Q2725" s="27">
        <f t="shared" si="599"/>
        <v>365</v>
      </c>
      <c r="R2725" s="7">
        <f t="shared" si="604"/>
        <v>273812.1320260035</v>
      </c>
      <c r="S2725" s="7">
        <f t="shared" si="596"/>
        <v>-309823.88166687591</v>
      </c>
      <c r="T2725" s="5">
        <f>VLOOKUP($B2725,'Benchmark Data'!$A:$B,2,FALSE)</f>
        <v>18.440000000000001</v>
      </c>
      <c r="U2725" s="12">
        <f t="shared" si="605"/>
        <v>1.0851873012869833E-3</v>
      </c>
      <c r="V2725" s="7">
        <f t="shared" si="606"/>
        <v>5787835909.5195665</v>
      </c>
    </row>
    <row r="2726" spans="1:22" x14ac:dyDescent="0.25">
      <c r="A2726" s="5">
        <f t="shared" si="597"/>
        <v>2011</v>
      </c>
      <c r="B2726" s="6">
        <f t="shared" si="600"/>
        <v>40666</v>
      </c>
      <c r="C2726" s="7">
        <f>MAX(SUMIFS('Filing Data'!$V:$V,'Filing Data'!$D:$D,'Benchmark Value'!$B2726),C2725)</f>
        <v>5795147068.2152042</v>
      </c>
      <c r="D2726" s="7">
        <f>SUMIFS('Filing Data'!$Z:$Z,'Filing Data'!$D:$D,'Benchmark Value'!$B2726)</f>
        <v>0</v>
      </c>
      <c r="E2726" s="16">
        <f t="shared" si="601"/>
        <v>-82832175.959236547</v>
      </c>
      <c r="F2726" s="10">
        <f>SUM(D$11:D2725)</f>
        <v>-378094797.07849002</v>
      </c>
      <c r="G2726" s="10">
        <f t="shared" si="594"/>
        <v>365</v>
      </c>
      <c r="H2726" s="7">
        <f t="shared" si="602"/>
        <v>-226937.46838146998</v>
      </c>
      <c r="I2726" s="16">
        <f>SUMIFS('Filing Data'!$X:$X,'Filing Data'!$D:$D,'Benchmark Value'!$B2726)</f>
        <v>0</v>
      </c>
      <c r="J2726" s="16">
        <f t="shared" si="598"/>
        <v>130194969.03866443</v>
      </c>
      <c r="K2726" s="10">
        <f>SUM(I$11:I2725)</f>
        <v>659473665.18040454</v>
      </c>
      <c r="L2726" s="27">
        <f t="shared" si="595"/>
        <v>365</v>
      </c>
      <c r="M2726" s="7">
        <f t="shared" si="603"/>
        <v>356698.5453114094</v>
      </c>
      <c r="N2726" s="7">
        <f>IF(ISNA(VLOOKUP(B2726,'Distribution Data'!$G:$H,2,FALSE)),0,VLOOKUP(B2726,'Distribution Data'!$G:$H,2,FALSE))</f>
        <v>0</v>
      </c>
      <c r="O2726" s="16">
        <f>IF(ISNA(INDEX($C2725:$C$3618,MATCH(TRUE,INDEX($C2725:$C$3618&lt;&gt;$C2725,0),0))), O2725, INDEX($C2725:$C$3618,MATCH(TRUE,INDEX($C2725:$C$3618&lt;&gt;$C2725,0),0)))</f>
        <v>5895088496.4046955</v>
      </c>
      <c r="P2726" s="16">
        <f t="shared" si="593"/>
        <v>5795147068.2152042</v>
      </c>
      <c r="Q2726" s="27">
        <f t="shared" si="599"/>
        <v>365</v>
      </c>
      <c r="R2726" s="7">
        <f t="shared" si="604"/>
        <v>273812.1320260035</v>
      </c>
      <c r="S2726" s="7">
        <f t="shared" si="596"/>
        <v>-309823.88166687591</v>
      </c>
      <c r="T2726" s="5">
        <f>VLOOKUP($B2726,'Benchmark Data'!$A:$B,2,FALSE)</f>
        <v>18.27</v>
      </c>
      <c r="U2726" s="12">
        <f t="shared" si="605"/>
        <v>-9.2618477385324801E-3</v>
      </c>
      <c r="V2726" s="7">
        <f t="shared" si="606"/>
        <v>5734167511.6347361</v>
      </c>
    </row>
    <row r="2727" spans="1:22" x14ac:dyDescent="0.25">
      <c r="A2727" s="5">
        <f t="shared" si="597"/>
        <v>2011</v>
      </c>
      <c r="B2727" s="6">
        <f t="shared" si="600"/>
        <v>40667</v>
      </c>
      <c r="C2727" s="7">
        <f>MAX(SUMIFS('Filing Data'!$V:$V,'Filing Data'!$D:$D,'Benchmark Value'!$B2727),C2726)</f>
        <v>5795147068.2152042</v>
      </c>
      <c r="D2727" s="7">
        <f>SUMIFS('Filing Data'!$Z:$Z,'Filing Data'!$D:$D,'Benchmark Value'!$B2727)</f>
        <v>0</v>
      </c>
      <c r="E2727" s="16">
        <f t="shared" si="601"/>
        <v>-82832175.959236547</v>
      </c>
      <c r="F2727" s="10">
        <f>SUM(D$11:D2726)</f>
        <v>-378094797.07849002</v>
      </c>
      <c r="G2727" s="10">
        <f t="shared" si="594"/>
        <v>365</v>
      </c>
      <c r="H2727" s="7">
        <f t="shared" si="602"/>
        <v>-226937.46838146998</v>
      </c>
      <c r="I2727" s="16">
        <f>SUMIFS('Filing Data'!$X:$X,'Filing Data'!$D:$D,'Benchmark Value'!$B2727)</f>
        <v>0</v>
      </c>
      <c r="J2727" s="16">
        <f t="shared" si="598"/>
        <v>130194969.03866443</v>
      </c>
      <c r="K2727" s="10">
        <f>SUM(I$11:I2726)</f>
        <v>659473665.18040454</v>
      </c>
      <c r="L2727" s="27">
        <f t="shared" si="595"/>
        <v>365</v>
      </c>
      <c r="M2727" s="7">
        <f t="shared" si="603"/>
        <v>356698.5453114094</v>
      </c>
      <c r="N2727" s="7">
        <f>IF(ISNA(VLOOKUP(B2727,'Distribution Data'!$G:$H,2,FALSE)),0,VLOOKUP(B2727,'Distribution Data'!$G:$H,2,FALSE))</f>
        <v>0</v>
      </c>
      <c r="O2727" s="16">
        <f>IF(ISNA(INDEX($C2726:$C$3618,MATCH(TRUE,INDEX($C2726:$C$3618&lt;&gt;$C2726,0),0))), O2726, INDEX($C2726:$C$3618,MATCH(TRUE,INDEX($C2726:$C$3618&lt;&gt;$C2726,0),0)))</f>
        <v>5895088496.4046955</v>
      </c>
      <c r="P2727" s="16">
        <f t="shared" si="593"/>
        <v>5795147068.2152042</v>
      </c>
      <c r="Q2727" s="27">
        <f t="shared" si="599"/>
        <v>365</v>
      </c>
      <c r="R2727" s="7">
        <f t="shared" si="604"/>
        <v>273812.1320260035</v>
      </c>
      <c r="S2727" s="7">
        <f t="shared" si="596"/>
        <v>-309823.88166687591</v>
      </c>
      <c r="T2727" s="5">
        <f>VLOOKUP($B2727,'Benchmark Data'!$A:$B,2,FALSE)</f>
        <v>18.18</v>
      </c>
      <c r="U2727" s="12">
        <f t="shared" si="605"/>
        <v>-4.9382816405825663E-3</v>
      </c>
      <c r="V2727" s="7">
        <f t="shared" si="606"/>
        <v>5705610557.153883</v>
      </c>
    </row>
    <row r="2728" spans="1:22" x14ac:dyDescent="0.25">
      <c r="A2728" s="5">
        <f t="shared" si="597"/>
        <v>2011</v>
      </c>
      <c r="B2728" s="6">
        <f t="shared" si="600"/>
        <v>40668</v>
      </c>
      <c r="C2728" s="7">
        <f>MAX(SUMIFS('Filing Data'!$V:$V,'Filing Data'!$D:$D,'Benchmark Value'!$B2728),C2727)</f>
        <v>5795147068.2152042</v>
      </c>
      <c r="D2728" s="7">
        <f>SUMIFS('Filing Data'!$Z:$Z,'Filing Data'!$D:$D,'Benchmark Value'!$B2728)</f>
        <v>0</v>
      </c>
      <c r="E2728" s="16">
        <f t="shared" si="601"/>
        <v>-82832175.959236547</v>
      </c>
      <c r="F2728" s="10">
        <f>SUM(D$11:D2727)</f>
        <v>-378094797.07849002</v>
      </c>
      <c r="G2728" s="10">
        <f t="shared" si="594"/>
        <v>365</v>
      </c>
      <c r="H2728" s="7">
        <f t="shared" si="602"/>
        <v>-226937.46838146998</v>
      </c>
      <c r="I2728" s="16">
        <f>SUMIFS('Filing Data'!$X:$X,'Filing Data'!$D:$D,'Benchmark Value'!$B2728)</f>
        <v>0</v>
      </c>
      <c r="J2728" s="16">
        <f t="shared" si="598"/>
        <v>130194969.03866443</v>
      </c>
      <c r="K2728" s="10">
        <f>SUM(I$11:I2727)</f>
        <v>659473665.18040454</v>
      </c>
      <c r="L2728" s="27">
        <f t="shared" si="595"/>
        <v>365</v>
      </c>
      <c r="M2728" s="7">
        <f t="shared" si="603"/>
        <v>356698.5453114094</v>
      </c>
      <c r="N2728" s="7">
        <f>IF(ISNA(VLOOKUP(B2728,'Distribution Data'!$G:$H,2,FALSE)),0,VLOOKUP(B2728,'Distribution Data'!$G:$H,2,FALSE))</f>
        <v>0</v>
      </c>
      <c r="O2728" s="16">
        <f>IF(ISNA(INDEX($C2727:$C$3618,MATCH(TRUE,INDEX($C2727:$C$3618&lt;&gt;$C2727,0),0))), O2727, INDEX($C2727:$C$3618,MATCH(TRUE,INDEX($C2727:$C$3618&lt;&gt;$C2727,0),0)))</f>
        <v>5895088496.4046955</v>
      </c>
      <c r="P2728" s="16">
        <f t="shared" si="593"/>
        <v>5795147068.2152042</v>
      </c>
      <c r="Q2728" s="27">
        <f t="shared" si="599"/>
        <v>365</v>
      </c>
      <c r="R2728" s="7">
        <f t="shared" si="604"/>
        <v>273812.1320260035</v>
      </c>
      <c r="S2728" s="7">
        <f t="shared" si="596"/>
        <v>-309823.88166687591</v>
      </c>
      <c r="T2728" s="5">
        <f>VLOOKUP($B2728,'Benchmark Data'!$A:$B,2,FALSE)</f>
        <v>18.16</v>
      </c>
      <c r="U2728" s="12">
        <f t="shared" si="605"/>
        <v>-1.1007155761855161E-3</v>
      </c>
      <c r="V2728" s="7">
        <f t="shared" si="606"/>
        <v>5699023933.9794178</v>
      </c>
    </row>
    <row r="2729" spans="1:22" x14ac:dyDescent="0.25">
      <c r="A2729" s="5">
        <f t="shared" si="597"/>
        <v>2011</v>
      </c>
      <c r="B2729" s="6">
        <f t="shared" si="600"/>
        <v>40669</v>
      </c>
      <c r="C2729" s="7">
        <f>MAX(SUMIFS('Filing Data'!$V:$V,'Filing Data'!$D:$D,'Benchmark Value'!$B2729),C2728)</f>
        <v>5795147068.2152042</v>
      </c>
      <c r="D2729" s="7">
        <f>SUMIFS('Filing Data'!$Z:$Z,'Filing Data'!$D:$D,'Benchmark Value'!$B2729)</f>
        <v>0</v>
      </c>
      <c r="E2729" s="16">
        <f t="shared" si="601"/>
        <v>-82832175.959236547</v>
      </c>
      <c r="F2729" s="10">
        <f>SUM(D$11:D2728)</f>
        <v>-378094797.07849002</v>
      </c>
      <c r="G2729" s="10">
        <f t="shared" si="594"/>
        <v>365</v>
      </c>
      <c r="H2729" s="7">
        <f t="shared" si="602"/>
        <v>-226937.46838146998</v>
      </c>
      <c r="I2729" s="16">
        <f>SUMIFS('Filing Data'!$X:$X,'Filing Data'!$D:$D,'Benchmark Value'!$B2729)</f>
        <v>0</v>
      </c>
      <c r="J2729" s="16">
        <f t="shared" si="598"/>
        <v>130194969.03866443</v>
      </c>
      <c r="K2729" s="10">
        <f>SUM(I$11:I2728)</f>
        <v>659473665.18040454</v>
      </c>
      <c r="L2729" s="27">
        <f t="shared" si="595"/>
        <v>365</v>
      </c>
      <c r="M2729" s="7">
        <f t="shared" si="603"/>
        <v>356698.5453114094</v>
      </c>
      <c r="N2729" s="7">
        <f>IF(ISNA(VLOOKUP(B2729,'Distribution Data'!$G:$H,2,FALSE)),0,VLOOKUP(B2729,'Distribution Data'!$G:$H,2,FALSE))</f>
        <v>0</v>
      </c>
      <c r="O2729" s="16">
        <f>IF(ISNA(INDEX($C2728:$C$3618,MATCH(TRUE,INDEX($C2728:$C$3618&lt;&gt;$C2728,0),0))), O2728, INDEX($C2728:$C$3618,MATCH(TRUE,INDEX($C2728:$C$3618&lt;&gt;$C2728,0),0)))</f>
        <v>5895088496.4046955</v>
      </c>
      <c r="P2729" s="16">
        <f t="shared" si="593"/>
        <v>5795147068.2152042</v>
      </c>
      <c r="Q2729" s="27">
        <f t="shared" si="599"/>
        <v>365</v>
      </c>
      <c r="R2729" s="7">
        <f t="shared" si="604"/>
        <v>273812.1320260035</v>
      </c>
      <c r="S2729" s="7">
        <f t="shared" si="596"/>
        <v>-309823.88166687591</v>
      </c>
      <c r="T2729" s="5">
        <f>VLOOKUP($B2729,'Benchmark Data'!$A:$B,2,FALSE)</f>
        <v>18.010000000000002</v>
      </c>
      <c r="U2729" s="12">
        <f t="shared" si="605"/>
        <v>-8.2942139852823938E-3</v>
      </c>
      <c r="V2729" s="7">
        <f t="shared" si="606"/>
        <v>5651640674.5197277</v>
      </c>
    </row>
    <row r="2730" spans="1:22" x14ac:dyDescent="0.25">
      <c r="A2730" s="5">
        <f t="shared" si="597"/>
        <v>2011</v>
      </c>
      <c r="B2730" s="6">
        <f t="shared" si="600"/>
        <v>40670</v>
      </c>
      <c r="C2730" s="7">
        <f>MAX(SUMIFS('Filing Data'!$V:$V,'Filing Data'!$D:$D,'Benchmark Value'!$B2730),C2729)</f>
        <v>5795147068.2152042</v>
      </c>
      <c r="D2730" s="7">
        <f>SUMIFS('Filing Data'!$Z:$Z,'Filing Data'!$D:$D,'Benchmark Value'!$B2730)</f>
        <v>0</v>
      </c>
      <c r="E2730" s="16">
        <f t="shared" si="601"/>
        <v>-82832175.959236547</v>
      </c>
      <c r="F2730" s="10">
        <f>SUM(D$11:D2729)</f>
        <v>-378094797.07849002</v>
      </c>
      <c r="G2730" s="10">
        <f t="shared" si="594"/>
        <v>365</v>
      </c>
      <c r="H2730" s="7">
        <f t="shared" si="602"/>
        <v>-226937.46838146998</v>
      </c>
      <c r="I2730" s="16">
        <f>SUMIFS('Filing Data'!$X:$X,'Filing Data'!$D:$D,'Benchmark Value'!$B2730)</f>
        <v>0</v>
      </c>
      <c r="J2730" s="16">
        <f t="shared" si="598"/>
        <v>130194969.03866443</v>
      </c>
      <c r="K2730" s="10">
        <f>SUM(I$11:I2729)</f>
        <v>659473665.18040454</v>
      </c>
      <c r="L2730" s="27">
        <f t="shared" si="595"/>
        <v>365</v>
      </c>
      <c r="M2730" s="7">
        <f t="shared" si="603"/>
        <v>356698.5453114094</v>
      </c>
      <c r="N2730" s="7">
        <f>IF(ISNA(VLOOKUP(B2730,'Distribution Data'!$G:$H,2,FALSE)),0,VLOOKUP(B2730,'Distribution Data'!$G:$H,2,FALSE))</f>
        <v>0</v>
      </c>
      <c r="O2730" s="16">
        <f>IF(ISNA(INDEX($C2729:$C$3618,MATCH(TRUE,INDEX($C2729:$C$3618&lt;&gt;$C2729,0),0))), O2729, INDEX($C2729:$C$3618,MATCH(TRUE,INDEX($C2729:$C$3618&lt;&gt;$C2729,0),0)))</f>
        <v>5895088496.4046955</v>
      </c>
      <c r="P2730" s="16">
        <f t="shared" si="593"/>
        <v>5795147068.2152042</v>
      </c>
      <c r="Q2730" s="27">
        <f t="shared" si="599"/>
        <v>365</v>
      </c>
      <c r="R2730" s="7">
        <f t="shared" si="604"/>
        <v>273812.1320260035</v>
      </c>
      <c r="S2730" s="7">
        <f t="shared" si="596"/>
        <v>-309823.88166687591</v>
      </c>
      <c r="T2730" s="5">
        <f>VLOOKUP($B2730,'Benchmark Data'!$A:$B,2,FALSE)</f>
        <v>18.010000000000002</v>
      </c>
      <c r="U2730" s="12">
        <f t="shared" si="605"/>
        <v>0</v>
      </c>
      <c r="V2730" s="7">
        <f t="shared" si="606"/>
        <v>5651330850.6380606</v>
      </c>
    </row>
    <row r="2731" spans="1:22" x14ac:dyDescent="0.25">
      <c r="A2731" s="5">
        <f t="shared" si="597"/>
        <v>2011</v>
      </c>
      <c r="B2731" s="6">
        <f t="shared" si="600"/>
        <v>40671</v>
      </c>
      <c r="C2731" s="7">
        <f>MAX(SUMIFS('Filing Data'!$V:$V,'Filing Data'!$D:$D,'Benchmark Value'!$B2731),C2730)</f>
        <v>5795147068.2152042</v>
      </c>
      <c r="D2731" s="7">
        <f>SUMIFS('Filing Data'!$Z:$Z,'Filing Data'!$D:$D,'Benchmark Value'!$B2731)</f>
        <v>0</v>
      </c>
      <c r="E2731" s="16">
        <f t="shared" si="601"/>
        <v>-82832175.959236547</v>
      </c>
      <c r="F2731" s="10">
        <f>SUM(D$11:D2730)</f>
        <v>-378094797.07849002</v>
      </c>
      <c r="G2731" s="10">
        <f t="shared" si="594"/>
        <v>365</v>
      </c>
      <c r="H2731" s="7">
        <f t="shared" si="602"/>
        <v>-226937.46838146998</v>
      </c>
      <c r="I2731" s="16">
        <f>SUMIFS('Filing Data'!$X:$X,'Filing Data'!$D:$D,'Benchmark Value'!$B2731)</f>
        <v>0</v>
      </c>
      <c r="J2731" s="16">
        <f t="shared" si="598"/>
        <v>130194969.03866443</v>
      </c>
      <c r="K2731" s="10">
        <f>SUM(I$11:I2730)</f>
        <v>659473665.18040454</v>
      </c>
      <c r="L2731" s="27">
        <f t="shared" si="595"/>
        <v>365</v>
      </c>
      <c r="M2731" s="7">
        <f t="shared" si="603"/>
        <v>356698.5453114094</v>
      </c>
      <c r="N2731" s="7">
        <f>IF(ISNA(VLOOKUP(B2731,'Distribution Data'!$G:$H,2,FALSE)),0,VLOOKUP(B2731,'Distribution Data'!$G:$H,2,FALSE))</f>
        <v>0</v>
      </c>
      <c r="O2731" s="16">
        <f>IF(ISNA(INDEX($C2730:$C$3618,MATCH(TRUE,INDEX($C2730:$C$3618&lt;&gt;$C2730,0),0))), O2730, INDEX($C2730:$C$3618,MATCH(TRUE,INDEX($C2730:$C$3618&lt;&gt;$C2730,0),0)))</f>
        <v>5895088496.4046955</v>
      </c>
      <c r="P2731" s="16">
        <f t="shared" si="593"/>
        <v>5795147068.2152042</v>
      </c>
      <c r="Q2731" s="27">
        <f t="shared" si="599"/>
        <v>365</v>
      </c>
      <c r="R2731" s="7">
        <f t="shared" si="604"/>
        <v>273812.1320260035</v>
      </c>
      <c r="S2731" s="7">
        <f t="shared" si="596"/>
        <v>-309823.88166687591</v>
      </c>
      <c r="T2731" s="5">
        <f>VLOOKUP($B2731,'Benchmark Data'!$A:$B,2,FALSE)</f>
        <v>18.010000000000002</v>
      </c>
      <c r="U2731" s="12">
        <f t="shared" si="605"/>
        <v>0</v>
      </c>
      <c r="V2731" s="7">
        <f t="shared" si="606"/>
        <v>5651021026.7563934</v>
      </c>
    </row>
    <row r="2732" spans="1:22" x14ac:dyDescent="0.25">
      <c r="A2732" s="5">
        <f t="shared" si="597"/>
        <v>2011</v>
      </c>
      <c r="B2732" s="6">
        <f t="shared" si="600"/>
        <v>40672</v>
      </c>
      <c r="C2732" s="7">
        <f>MAX(SUMIFS('Filing Data'!$V:$V,'Filing Data'!$D:$D,'Benchmark Value'!$B2732),C2731)</f>
        <v>5795147068.2152042</v>
      </c>
      <c r="D2732" s="7">
        <f>SUMIFS('Filing Data'!$Z:$Z,'Filing Data'!$D:$D,'Benchmark Value'!$B2732)</f>
        <v>0</v>
      </c>
      <c r="E2732" s="16">
        <f t="shared" si="601"/>
        <v>-82832175.959236547</v>
      </c>
      <c r="F2732" s="10">
        <f>SUM(D$11:D2731)</f>
        <v>-378094797.07849002</v>
      </c>
      <c r="G2732" s="10">
        <f t="shared" si="594"/>
        <v>365</v>
      </c>
      <c r="H2732" s="7">
        <f t="shared" si="602"/>
        <v>-226937.46838146998</v>
      </c>
      <c r="I2732" s="16">
        <f>SUMIFS('Filing Data'!$X:$X,'Filing Data'!$D:$D,'Benchmark Value'!$B2732)</f>
        <v>0</v>
      </c>
      <c r="J2732" s="16">
        <f t="shared" si="598"/>
        <v>130194969.03866443</v>
      </c>
      <c r="K2732" s="10">
        <f>SUM(I$11:I2731)</f>
        <v>659473665.18040454</v>
      </c>
      <c r="L2732" s="27">
        <f t="shared" si="595"/>
        <v>365</v>
      </c>
      <c r="M2732" s="7">
        <f t="shared" si="603"/>
        <v>356698.5453114094</v>
      </c>
      <c r="N2732" s="7">
        <f>IF(ISNA(VLOOKUP(B2732,'Distribution Data'!$G:$H,2,FALSE)),0,VLOOKUP(B2732,'Distribution Data'!$G:$H,2,FALSE))</f>
        <v>0</v>
      </c>
      <c r="O2732" s="16">
        <f>IF(ISNA(INDEX($C2731:$C$3618,MATCH(TRUE,INDEX($C2731:$C$3618&lt;&gt;$C2731,0),0))), O2731, INDEX($C2731:$C$3618,MATCH(TRUE,INDEX($C2731:$C$3618&lt;&gt;$C2731,0),0)))</f>
        <v>5895088496.4046955</v>
      </c>
      <c r="P2732" s="16">
        <f t="shared" si="593"/>
        <v>5795147068.2152042</v>
      </c>
      <c r="Q2732" s="27">
        <f t="shared" si="599"/>
        <v>365</v>
      </c>
      <c r="R2732" s="7">
        <f t="shared" si="604"/>
        <v>273812.1320260035</v>
      </c>
      <c r="S2732" s="7">
        <f t="shared" si="596"/>
        <v>-309823.88166687591</v>
      </c>
      <c r="T2732" s="5">
        <f>VLOOKUP($B2732,'Benchmark Data'!$A:$B,2,FALSE)</f>
        <v>18.100000000000001</v>
      </c>
      <c r="U2732" s="12">
        <f t="shared" si="605"/>
        <v>4.9847790839153477E-3</v>
      </c>
      <c r="V2732" s="7">
        <f t="shared" si="606"/>
        <v>5678950619.4437475</v>
      </c>
    </row>
    <row r="2733" spans="1:22" x14ac:dyDescent="0.25">
      <c r="A2733" s="5">
        <f t="shared" si="597"/>
        <v>2011</v>
      </c>
      <c r="B2733" s="6">
        <f t="shared" si="600"/>
        <v>40673</v>
      </c>
      <c r="C2733" s="7">
        <f>MAX(SUMIFS('Filing Data'!$V:$V,'Filing Data'!$D:$D,'Benchmark Value'!$B2733),C2732)</f>
        <v>5795147068.2152042</v>
      </c>
      <c r="D2733" s="7">
        <f>SUMIFS('Filing Data'!$Z:$Z,'Filing Data'!$D:$D,'Benchmark Value'!$B2733)</f>
        <v>0</v>
      </c>
      <c r="E2733" s="16">
        <f t="shared" si="601"/>
        <v>-82832175.959236547</v>
      </c>
      <c r="F2733" s="10">
        <f>SUM(D$11:D2732)</f>
        <v>-378094797.07849002</v>
      </c>
      <c r="G2733" s="10">
        <f t="shared" si="594"/>
        <v>365</v>
      </c>
      <c r="H2733" s="7">
        <f t="shared" si="602"/>
        <v>-226937.46838146998</v>
      </c>
      <c r="I2733" s="16">
        <f>SUMIFS('Filing Data'!$X:$X,'Filing Data'!$D:$D,'Benchmark Value'!$B2733)</f>
        <v>0</v>
      </c>
      <c r="J2733" s="16">
        <f t="shared" si="598"/>
        <v>130194969.03866443</v>
      </c>
      <c r="K2733" s="10">
        <f>SUM(I$11:I2732)</f>
        <v>659473665.18040454</v>
      </c>
      <c r="L2733" s="27">
        <f t="shared" si="595"/>
        <v>365</v>
      </c>
      <c r="M2733" s="7">
        <f t="shared" si="603"/>
        <v>356698.5453114094</v>
      </c>
      <c r="N2733" s="7">
        <f>IF(ISNA(VLOOKUP(B2733,'Distribution Data'!$G:$H,2,FALSE)),0,VLOOKUP(B2733,'Distribution Data'!$G:$H,2,FALSE))</f>
        <v>0</v>
      </c>
      <c r="O2733" s="16">
        <f>IF(ISNA(INDEX($C2732:$C$3618,MATCH(TRUE,INDEX($C2732:$C$3618&lt;&gt;$C2732,0),0))), O2732, INDEX($C2732:$C$3618,MATCH(TRUE,INDEX($C2732:$C$3618&lt;&gt;$C2732,0),0)))</f>
        <v>5895088496.4046955</v>
      </c>
      <c r="P2733" s="16">
        <f t="shared" si="593"/>
        <v>5795147068.2152042</v>
      </c>
      <c r="Q2733" s="27">
        <f t="shared" si="599"/>
        <v>365</v>
      </c>
      <c r="R2733" s="7">
        <f t="shared" si="604"/>
        <v>273812.1320260035</v>
      </c>
      <c r="S2733" s="7">
        <f t="shared" si="596"/>
        <v>-309823.88166687591</v>
      </c>
      <c r="T2733" s="5">
        <f>VLOOKUP($B2733,'Benchmark Data'!$A:$B,2,FALSE)</f>
        <v>18.399999999999999</v>
      </c>
      <c r="U2733" s="12">
        <f t="shared" si="605"/>
        <v>1.643872634315972E-2</v>
      </c>
      <c r="V2733" s="7">
        <f t="shared" si="606"/>
        <v>5772767048.9230251</v>
      </c>
    </row>
    <row r="2734" spans="1:22" x14ac:dyDescent="0.25">
      <c r="A2734" s="5">
        <f t="shared" si="597"/>
        <v>2011</v>
      </c>
      <c r="B2734" s="6">
        <f t="shared" si="600"/>
        <v>40674</v>
      </c>
      <c r="C2734" s="7">
        <f>MAX(SUMIFS('Filing Data'!$V:$V,'Filing Data'!$D:$D,'Benchmark Value'!$B2734),C2733)</f>
        <v>5795147068.2152042</v>
      </c>
      <c r="D2734" s="7">
        <f>SUMIFS('Filing Data'!$Z:$Z,'Filing Data'!$D:$D,'Benchmark Value'!$B2734)</f>
        <v>0</v>
      </c>
      <c r="E2734" s="16">
        <f t="shared" si="601"/>
        <v>-82832175.959236547</v>
      </c>
      <c r="F2734" s="10">
        <f>SUM(D$11:D2733)</f>
        <v>-378094797.07849002</v>
      </c>
      <c r="G2734" s="10">
        <f t="shared" si="594"/>
        <v>365</v>
      </c>
      <c r="H2734" s="7">
        <f t="shared" si="602"/>
        <v>-226937.46838146998</v>
      </c>
      <c r="I2734" s="16">
        <f>SUMIFS('Filing Data'!$X:$X,'Filing Data'!$D:$D,'Benchmark Value'!$B2734)</f>
        <v>0</v>
      </c>
      <c r="J2734" s="16">
        <f t="shared" si="598"/>
        <v>130194969.03866443</v>
      </c>
      <c r="K2734" s="10">
        <f>SUM(I$11:I2733)</f>
        <v>659473665.18040454</v>
      </c>
      <c r="L2734" s="27">
        <f t="shared" si="595"/>
        <v>365</v>
      </c>
      <c r="M2734" s="7">
        <f t="shared" si="603"/>
        <v>356698.5453114094</v>
      </c>
      <c r="N2734" s="7">
        <f>IF(ISNA(VLOOKUP(B2734,'Distribution Data'!$G:$H,2,FALSE)),0,VLOOKUP(B2734,'Distribution Data'!$G:$H,2,FALSE))</f>
        <v>0</v>
      </c>
      <c r="O2734" s="16">
        <f>IF(ISNA(INDEX($C2733:$C$3618,MATCH(TRUE,INDEX($C2733:$C$3618&lt;&gt;$C2733,0),0))), O2733, INDEX($C2733:$C$3618,MATCH(TRUE,INDEX($C2733:$C$3618&lt;&gt;$C2733,0),0)))</f>
        <v>5895088496.4046955</v>
      </c>
      <c r="P2734" s="16">
        <f t="shared" si="593"/>
        <v>5795147068.2152042</v>
      </c>
      <c r="Q2734" s="27">
        <f t="shared" si="599"/>
        <v>365</v>
      </c>
      <c r="R2734" s="7">
        <f t="shared" si="604"/>
        <v>273812.1320260035</v>
      </c>
      <c r="S2734" s="7">
        <f t="shared" si="596"/>
        <v>-309823.88166687591</v>
      </c>
      <c r="T2734" s="5">
        <f>VLOOKUP($B2734,'Benchmark Data'!$A:$B,2,FALSE)</f>
        <v>18.18</v>
      </c>
      <c r="U2734" s="12">
        <f t="shared" si="605"/>
        <v>-1.2028575865607146E-2</v>
      </c>
      <c r="V2734" s="7">
        <f t="shared" si="606"/>
        <v>5703435010.3259745</v>
      </c>
    </row>
    <row r="2735" spans="1:22" x14ac:dyDescent="0.25">
      <c r="A2735" s="5">
        <f t="shared" si="597"/>
        <v>2011</v>
      </c>
      <c r="B2735" s="6">
        <f t="shared" si="600"/>
        <v>40675</v>
      </c>
      <c r="C2735" s="7">
        <f>MAX(SUMIFS('Filing Data'!$V:$V,'Filing Data'!$D:$D,'Benchmark Value'!$B2735),C2734)</f>
        <v>5795147068.2152042</v>
      </c>
      <c r="D2735" s="7">
        <f>SUMIFS('Filing Data'!$Z:$Z,'Filing Data'!$D:$D,'Benchmark Value'!$B2735)</f>
        <v>0</v>
      </c>
      <c r="E2735" s="16">
        <f t="shared" si="601"/>
        <v>-82832175.959236547</v>
      </c>
      <c r="F2735" s="10">
        <f>SUM(D$11:D2734)</f>
        <v>-378094797.07849002</v>
      </c>
      <c r="G2735" s="10">
        <f t="shared" si="594"/>
        <v>365</v>
      </c>
      <c r="H2735" s="7">
        <f t="shared" si="602"/>
        <v>-226937.46838146998</v>
      </c>
      <c r="I2735" s="16">
        <f>SUMIFS('Filing Data'!$X:$X,'Filing Data'!$D:$D,'Benchmark Value'!$B2735)</f>
        <v>0</v>
      </c>
      <c r="J2735" s="16">
        <f t="shared" si="598"/>
        <v>130194969.03866443</v>
      </c>
      <c r="K2735" s="10">
        <f>SUM(I$11:I2734)</f>
        <v>659473665.18040454</v>
      </c>
      <c r="L2735" s="27">
        <f t="shared" si="595"/>
        <v>365</v>
      </c>
      <c r="M2735" s="7">
        <f t="shared" si="603"/>
        <v>356698.5453114094</v>
      </c>
      <c r="N2735" s="7">
        <f>IF(ISNA(VLOOKUP(B2735,'Distribution Data'!$G:$H,2,FALSE)),0,VLOOKUP(B2735,'Distribution Data'!$G:$H,2,FALSE))</f>
        <v>0</v>
      </c>
      <c r="O2735" s="16">
        <f>IF(ISNA(INDEX($C2734:$C$3618,MATCH(TRUE,INDEX($C2734:$C$3618&lt;&gt;$C2734,0),0))), O2734, INDEX($C2734:$C$3618,MATCH(TRUE,INDEX($C2734:$C$3618&lt;&gt;$C2734,0),0)))</f>
        <v>5895088496.4046955</v>
      </c>
      <c r="P2735" s="16">
        <f t="shared" si="593"/>
        <v>5795147068.2152042</v>
      </c>
      <c r="Q2735" s="27">
        <f t="shared" si="599"/>
        <v>365</v>
      </c>
      <c r="R2735" s="7">
        <f t="shared" si="604"/>
        <v>273812.1320260035</v>
      </c>
      <c r="S2735" s="7">
        <f t="shared" si="596"/>
        <v>-309823.88166687591</v>
      </c>
      <c r="T2735" s="5">
        <f>VLOOKUP($B2735,'Benchmark Data'!$A:$B,2,FALSE)</f>
        <v>18.2</v>
      </c>
      <c r="U2735" s="12">
        <f t="shared" si="605"/>
        <v>1.0995053334168679E-3</v>
      </c>
      <c r="V2735" s="7">
        <f t="shared" si="606"/>
        <v>5709399592.3962612</v>
      </c>
    </row>
    <row r="2736" spans="1:22" x14ac:dyDescent="0.25">
      <c r="A2736" s="5">
        <f t="shared" si="597"/>
        <v>2011</v>
      </c>
      <c r="B2736" s="6">
        <f t="shared" si="600"/>
        <v>40676</v>
      </c>
      <c r="C2736" s="7">
        <f>MAX(SUMIFS('Filing Data'!$V:$V,'Filing Data'!$D:$D,'Benchmark Value'!$B2736),C2735)</f>
        <v>5795147068.2152042</v>
      </c>
      <c r="D2736" s="7">
        <f>SUMIFS('Filing Data'!$Z:$Z,'Filing Data'!$D:$D,'Benchmark Value'!$B2736)</f>
        <v>0</v>
      </c>
      <c r="E2736" s="16">
        <f t="shared" si="601"/>
        <v>-82832175.959236547</v>
      </c>
      <c r="F2736" s="10">
        <f>SUM(D$11:D2735)</f>
        <v>-378094797.07849002</v>
      </c>
      <c r="G2736" s="10">
        <f t="shared" si="594"/>
        <v>365</v>
      </c>
      <c r="H2736" s="7">
        <f t="shared" si="602"/>
        <v>-226937.46838146998</v>
      </c>
      <c r="I2736" s="16">
        <f>SUMIFS('Filing Data'!$X:$X,'Filing Data'!$D:$D,'Benchmark Value'!$B2736)</f>
        <v>0</v>
      </c>
      <c r="J2736" s="16">
        <f t="shared" si="598"/>
        <v>130194969.03866443</v>
      </c>
      <c r="K2736" s="10">
        <f>SUM(I$11:I2735)</f>
        <v>659473665.18040454</v>
      </c>
      <c r="L2736" s="27">
        <f t="shared" si="595"/>
        <v>365</v>
      </c>
      <c r="M2736" s="7">
        <f t="shared" si="603"/>
        <v>356698.5453114094</v>
      </c>
      <c r="N2736" s="7">
        <f>IF(ISNA(VLOOKUP(B2736,'Distribution Data'!$G:$H,2,FALSE)),0,VLOOKUP(B2736,'Distribution Data'!$G:$H,2,FALSE))</f>
        <v>0</v>
      </c>
      <c r="O2736" s="16">
        <f>IF(ISNA(INDEX($C2735:$C$3618,MATCH(TRUE,INDEX($C2735:$C$3618&lt;&gt;$C2735,0),0))), O2735, INDEX($C2735:$C$3618,MATCH(TRUE,INDEX($C2735:$C$3618&lt;&gt;$C2735,0),0)))</f>
        <v>5895088496.4046955</v>
      </c>
      <c r="P2736" s="16">
        <f t="shared" si="593"/>
        <v>5795147068.2152042</v>
      </c>
      <c r="Q2736" s="27">
        <f t="shared" si="599"/>
        <v>365</v>
      </c>
      <c r="R2736" s="7">
        <f t="shared" si="604"/>
        <v>273812.1320260035</v>
      </c>
      <c r="S2736" s="7">
        <f t="shared" si="596"/>
        <v>-309823.88166687591</v>
      </c>
      <c r="T2736" s="5">
        <f>VLOOKUP($B2736,'Benchmark Data'!$A:$B,2,FALSE)</f>
        <v>18.010000000000002</v>
      </c>
      <c r="U2736" s="12">
        <f t="shared" si="605"/>
        <v>-1.0494434894884807E-2</v>
      </c>
      <c r="V2736" s="7">
        <f t="shared" si="606"/>
        <v>5649486146.3961725</v>
      </c>
    </row>
    <row r="2737" spans="1:22" x14ac:dyDescent="0.25">
      <c r="A2737" s="5">
        <f t="shared" si="597"/>
        <v>2011</v>
      </c>
      <c r="B2737" s="6">
        <f t="shared" si="600"/>
        <v>40677</v>
      </c>
      <c r="C2737" s="7">
        <f>MAX(SUMIFS('Filing Data'!$V:$V,'Filing Data'!$D:$D,'Benchmark Value'!$B2737),C2736)</f>
        <v>5795147068.2152042</v>
      </c>
      <c r="D2737" s="7">
        <f>SUMIFS('Filing Data'!$Z:$Z,'Filing Data'!$D:$D,'Benchmark Value'!$B2737)</f>
        <v>0</v>
      </c>
      <c r="E2737" s="16">
        <f t="shared" si="601"/>
        <v>-82832175.959236547</v>
      </c>
      <c r="F2737" s="10">
        <f>SUM(D$11:D2736)</f>
        <v>-378094797.07849002</v>
      </c>
      <c r="G2737" s="10">
        <f t="shared" si="594"/>
        <v>365</v>
      </c>
      <c r="H2737" s="7">
        <f t="shared" si="602"/>
        <v>-226937.46838146998</v>
      </c>
      <c r="I2737" s="16">
        <f>SUMIFS('Filing Data'!$X:$X,'Filing Data'!$D:$D,'Benchmark Value'!$B2737)</f>
        <v>0</v>
      </c>
      <c r="J2737" s="16">
        <f t="shared" si="598"/>
        <v>130194969.03866443</v>
      </c>
      <c r="K2737" s="10">
        <f>SUM(I$11:I2736)</f>
        <v>659473665.18040454</v>
      </c>
      <c r="L2737" s="27">
        <f t="shared" si="595"/>
        <v>365</v>
      </c>
      <c r="M2737" s="7">
        <f t="shared" si="603"/>
        <v>356698.5453114094</v>
      </c>
      <c r="N2737" s="7">
        <f>IF(ISNA(VLOOKUP(B2737,'Distribution Data'!$G:$H,2,FALSE)),0,VLOOKUP(B2737,'Distribution Data'!$G:$H,2,FALSE))</f>
        <v>0</v>
      </c>
      <c r="O2737" s="16">
        <f>IF(ISNA(INDEX($C2736:$C$3618,MATCH(TRUE,INDEX($C2736:$C$3618&lt;&gt;$C2736,0),0))), O2736, INDEX($C2736:$C$3618,MATCH(TRUE,INDEX($C2736:$C$3618&lt;&gt;$C2736,0),0)))</f>
        <v>5895088496.4046955</v>
      </c>
      <c r="P2737" s="16">
        <f t="shared" si="593"/>
        <v>5795147068.2152042</v>
      </c>
      <c r="Q2737" s="27">
        <f t="shared" si="599"/>
        <v>365</v>
      </c>
      <c r="R2737" s="7">
        <f t="shared" si="604"/>
        <v>273812.1320260035</v>
      </c>
      <c r="S2737" s="7">
        <f t="shared" si="596"/>
        <v>-309823.88166687591</v>
      </c>
      <c r="T2737" s="5">
        <f>VLOOKUP($B2737,'Benchmark Data'!$A:$B,2,FALSE)</f>
        <v>18.010000000000002</v>
      </c>
      <c r="U2737" s="12">
        <f t="shared" si="605"/>
        <v>0</v>
      </c>
      <c r="V2737" s="7">
        <f t="shared" si="606"/>
        <v>5649176322.5145054</v>
      </c>
    </row>
    <row r="2738" spans="1:22" x14ac:dyDescent="0.25">
      <c r="A2738" s="5">
        <f t="shared" si="597"/>
        <v>2011</v>
      </c>
      <c r="B2738" s="6">
        <f t="shared" si="600"/>
        <v>40678</v>
      </c>
      <c r="C2738" s="7">
        <f>MAX(SUMIFS('Filing Data'!$V:$V,'Filing Data'!$D:$D,'Benchmark Value'!$B2738),C2737)</f>
        <v>5795147068.2152042</v>
      </c>
      <c r="D2738" s="7">
        <f>SUMIFS('Filing Data'!$Z:$Z,'Filing Data'!$D:$D,'Benchmark Value'!$B2738)</f>
        <v>0</v>
      </c>
      <c r="E2738" s="16">
        <f t="shared" si="601"/>
        <v>-82832175.959236547</v>
      </c>
      <c r="F2738" s="10">
        <f>SUM(D$11:D2737)</f>
        <v>-378094797.07849002</v>
      </c>
      <c r="G2738" s="10">
        <f t="shared" si="594"/>
        <v>365</v>
      </c>
      <c r="H2738" s="7">
        <f t="shared" si="602"/>
        <v>-226937.46838146998</v>
      </c>
      <c r="I2738" s="16">
        <f>SUMIFS('Filing Data'!$X:$X,'Filing Data'!$D:$D,'Benchmark Value'!$B2738)</f>
        <v>0</v>
      </c>
      <c r="J2738" s="16">
        <f t="shared" si="598"/>
        <v>130194969.03866443</v>
      </c>
      <c r="K2738" s="10">
        <f>SUM(I$11:I2737)</f>
        <v>659473665.18040454</v>
      </c>
      <c r="L2738" s="27">
        <f t="shared" si="595"/>
        <v>365</v>
      </c>
      <c r="M2738" s="7">
        <f t="shared" si="603"/>
        <v>356698.5453114094</v>
      </c>
      <c r="N2738" s="7">
        <f>IF(ISNA(VLOOKUP(B2738,'Distribution Data'!$G:$H,2,FALSE)),0,VLOOKUP(B2738,'Distribution Data'!$G:$H,2,FALSE))</f>
        <v>0</v>
      </c>
      <c r="O2738" s="16">
        <f>IF(ISNA(INDEX($C2737:$C$3618,MATCH(TRUE,INDEX($C2737:$C$3618&lt;&gt;$C2737,0),0))), O2737, INDEX($C2737:$C$3618,MATCH(TRUE,INDEX($C2737:$C$3618&lt;&gt;$C2737,0),0)))</f>
        <v>5895088496.4046955</v>
      </c>
      <c r="P2738" s="16">
        <f t="shared" si="593"/>
        <v>5795147068.2152042</v>
      </c>
      <c r="Q2738" s="27">
        <f t="shared" si="599"/>
        <v>365</v>
      </c>
      <c r="R2738" s="7">
        <f t="shared" si="604"/>
        <v>273812.1320260035</v>
      </c>
      <c r="S2738" s="7">
        <f t="shared" si="596"/>
        <v>-309823.88166687591</v>
      </c>
      <c r="T2738" s="5">
        <f>VLOOKUP($B2738,'Benchmark Data'!$A:$B,2,FALSE)</f>
        <v>18.010000000000002</v>
      </c>
      <c r="U2738" s="12">
        <f t="shared" si="605"/>
        <v>0</v>
      </c>
      <c r="V2738" s="7">
        <f t="shared" si="606"/>
        <v>5648866498.6328382</v>
      </c>
    </row>
    <row r="2739" spans="1:22" x14ac:dyDescent="0.25">
      <c r="A2739" s="5">
        <f t="shared" si="597"/>
        <v>2011</v>
      </c>
      <c r="B2739" s="6">
        <f t="shared" si="600"/>
        <v>40679</v>
      </c>
      <c r="C2739" s="7">
        <f>MAX(SUMIFS('Filing Data'!$V:$V,'Filing Data'!$D:$D,'Benchmark Value'!$B2739),C2738)</f>
        <v>5795147068.2152042</v>
      </c>
      <c r="D2739" s="7">
        <f>SUMIFS('Filing Data'!$Z:$Z,'Filing Data'!$D:$D,'Benchmark Value'!$B2739)</f>
        <v>0</v>
      </c>
      <c r="E2739" s="16">
        <f t="shared" si="601"/>
        <v>-82832175.959236547</v>
      </c>
      <c r="F2739" s="10">
        <f>SUM(D$11:D2738)</f>
        <v>-378094797.07849002</v>
      </c>
      <c r="G2739" s="10">
        <f t="shared" si="594"/>
        <v>365</v>
      </c>
      <c r="H2739" s="7">
        <f t="shared" si="602"/>
        <v>-226937.46838146998</v>
      </c>
      <c r="I2739" s="16">
        <f>SUMIFS('Filing Data'!$X:$X,'Filing Data'!$D:$D,'Benchmark Value'!$B2739)</f>
        <v>0</v>
      </c>
      <c r="J2739" s="16">
        <f t="shared" si="598"/>
        <v>130194969.03866443</v>
      </c>
      <c r="K2739" s="10">
        <f>SUM(I$11:I2738)</f>
        <v>659473665.18040454</v>
      </c>
      <c r="L2739" s="27">
        <f t="shared" si="595"/>
        <v>365</v>
      </c>
      <c r="M2739" s="7">
        <f t="shared" si="603"/>
        <v>356698.5453114094</v>
      </c>
      <c r="N2739" s="7">
        <f>IF(ISNA(VLOOKUP(B2739,'Distribution Data'!$G:$H,2,FALSE)),0,VLOOKUP(B2739,'Distribution Data'!$G:$H,2,FALSE))</f>
        <v>0</v>
      </c>
      <c r="O2739" s="16">
        <f>IF(ISNA(INDEX($C2738:$C$3618,MATCH(TRUE,INDEX($C2738:$C$3618&lt;&gt;$C2738,0),0))), O2738, INDEX($C2738:$C$3618,MATCH(TRUE,INDEX($C2738:$C$3618&lt;&gt;$C2738,0),0)))</f>
        <v>5895088496.4046955</v>
      </c>
      <c r="P2739" s="16">
        <f t="shared" si="593"/>
        <v>5795147068.2152042</v>
      </c>
      <c r="Q2739" s="27">
        <f t="shared" si="599"/>
        <v>365</v>
      </c>
      <c r="R2739" s="7">
        <f t="shared" si="604"/>
        <v>273812.1320260035</v>
      </c>
      <c r="S2739" s="7">
        <f t="shared" si="596"/>
        <v>-309823.88166687591</v>
      </c>
      <c r="T2739" s="5">
        <f>VLOOKUP($B2739,'Benchmark Data'!$A:$B,2,FALSE)</f>
        <v>18.059999999999999</v>
      </c>
      <c r="U2739" s="12">
        <f t="shared" si="605"/>
        <v>2.7723888009744272E-3</v>
      </c>
      <c r="V2739" s="7">
        <f t="shared" si="606"/>
        <v>5664239258.0344372</v>
      </c>
    </row>
    <row r="2740" spans="1:22" x14ac:dyDescent="0.25">
      <c r="A2740" s="5">
        <f t="shared" si="597"/>
        <v>2011</v>
      </c>
      <c r="B2740" s="6">
        <f t="shared" si="600"/>
        <v>40680</v>
      </c>
      <c r="C2740" s="7">
        <f>MAX(SUMIFS('Filing Data'!$V:$V,'Filing Data'!$D:$D,'Benchmark Value'!$B2740),C2739)</f>
        <v>5795147068.2152042</v>
      </c>
      <c r="D2740" s="7">
        <f>SUMIFS('Filing Data'!$Z:$Z,'Filing Data'!$D:$D,'Benchmark Value'!$B2740)</f>
        <v>0</v>
      </c>
      <c r="E2740" s="16">
        <f t="shared" si="601"/>
        <v>-82832175.959236547</v>
      </c>
      <c r="F2740" s="10">
        <f>SUM(D$11:D2739)</f>
        <v>-378094797.07849002</v>
      </c>
      <c r="G2740" s="10">
        <f t="shared" si="594"/>
        <v>365</v>
      </c>
      <c r="H2740" s="7">
        <f t="shared" si="602"/>
        <v>-226937.46838146998</v>
      </c>
      <c r="I2740" s="16">
        <f>SUMIFS('Filing Data'!$X:$X,'Filing Data'!$D:$D,'Benchmark Value'!$B2740)</f>
        <v>0</v>
      </c>
      <c r="J2740" s="16">
        <f t="shared" si="598"/>
        <v>130194969.03866443</v>
      </c>
      <c r="K2740" s="10">
        <f>SUM(I$11:I2739)</f>
        <v>659473665.18040454</v>
      </c>
      <c r="L2740" s="27">
        <f t="shared" si="595"/>
        <v>365</v>
      </c>
      <c r="M2740" s="7">
        <f t="shared" si="603"/>
        <v>356698.5453114094</v>
      </c>
      <c r="N2740" s="7">
        <f>IF(ISNA(VLOOKUP(B2740,'Distribution Data'!$G:$H,2,FALSE)),0,VLOOKUP(B2740,'Distribution Data'!$G:$H,2,FALSE))</f>
        <v>0</v>
      </c>
      <c r="O2740" s="16">
        <f>IF(ISNA(INDEX($C2739:$C$3618,MATCH(TRUE,INDEX($C2739:$C$3618&lt;&gt;$C2739,0),0))), O2739, INDEX($C2739:$C$3618,MATCH(TRUE,INDEX($C2739:$C$3618&lt;&gt;$C2739,0),0)))</f>
        <v>5895088496.4046955</v>
      </c>
      <c r="P2740" s="16">
        <f t="shared" si="593"/>
        <v>5795147068.2152042</v>
      </c>
      <c r="Q2740" s="27">
        <f t="shared" si="599"/>
        <v>365</v>
      </c>
      <c r="R2740" s="7">
        <f t="shared" si="604"/>
        <v>273812.1320260035</v>
      </c>
      <c r="S2740" s="7">
        <f t="shared" si="596"/>
        <v>-309823.88166687591</v>
      </c>
      <c r="T2740" s="5">
        <f>VLOOKUP($B2740,'Benchmark Data'!$A:$B,2,FALSE)</f>
        <v>18.05</v>
      </c>
      <c r="U2740" s="12">
        <f t="shared" si="605"/>
        <v>-5.5386320994930884E-4</v>
      </c>
      <c r="V2740" s="7">
        <f t="shared" si="606"/>
        <v>5660793089.0486546</v>
      </c>
    </row>
    <row r="2741" spans="1:22" x14ac:dyDescent="0.25">
      <c r="A2741" s="5">
        <f t="shared" si="597"/>
        <v>2011</v>
      </c>
      <c r="B2741" s="6">
        <f t="shared" si="600"/>
        <v>40681</v>
      </c>
      <c r="C2741" s="7">
        <f>MAX(SUMIFS('Filing Data'!$V:$V,'Filing Data'!$D:$D,'Benchmark Value'!$B2741),C2740)</f>
        <v>5795147068.2152042</v>
      </c>
      <c r="D2741" s="7">
        <f>SUMIFS('Filing Data'!$Z:$Z,'Filing Data'!$D:$D,'Benchmark Value'!$B2741)</f>
        <v>0</v>
      </c>
      <c r="E2741" s="16">
        <f t="shared" si="601"/>
        <v>-82832175.959236547</v>
      </c>
      <c r="F2741" s="10">
        <f>SUM(D$11:D2740)</f>
        <v>-378094797.07849002</v>
      </c>
      <c r="G2741" s="10">
        <f t="shared" si="594"/>
        <v>365</v>
      </c>
      <c r="H2741" s="7">
        <f t="shared" si="602"/>
        <v>-226937.46838146998</v>
      </c>
      <c r="I2741" s="16">
        <f>SUMIFS('Filing Data'!$X:$X,'Filing Data'!$D:$D,'Benchmark Value'!$B2741)</f>
        <v>0</v>
      </c>
      <c r="J2741" s="16">
        <f t="shared" si="598"/>
        <v>130194969.03866443</v>
      </c>
      <c r="K2741" s="10">
        <f>SUM(I$11:I2740)</f>
        <v>659473665.18040454</v>
      </c>
      <c r="L2741" s="27">
        <f t="shared" si="595"/>
        <v>365</v>
      </c>
      <c r="M2741" s="7">
        <f t="shared" si="603"/>
        <v>356698.5453114094</v>
      </c>
      <c r="N2741" s="7">
        <f>IF(ISNA(VLOOKUP(B2741,'Distribution Data'!$G:$H,2,FALSE)),0,VLOOKUP(B2741,'Distribution Data'!$G:$H,2,FALSE))</f>
        <v>0</v>
      </c>
      <c r="O2741" s="16">
        <f>IF(ISNA(INDEX($C2740:$C$3618,MATCH(TRUE,INDEX($C2740:$C$3618&lt;&gt;$C2740,0),0))), O2740, INDEX($C2740:$C$3618,MATCH(TRUE,INDEX($C2740:$C$3618&lt;&gt;$C2740,0),0)))</f>
        <v>5895088496.4046955</v>
      </c>
      <c r="P2741" s="16">
        <f t="shared" si="593"/>
        <v>5795147068.2152042</v>
      </c>
      <c r="Q2741" s="27">
        <f t="shared" si="599"/>
        <v>365</v>
      </c>
      <c r="R2741" s="7">
        <f t="shared" si="604"/>
        <v>273812.1320260035</v>
      </c>
      <c r="S2741" s="7">
        <f t="shared" si="596"/>
        <v>-309823.88166687591</v>
      </c>
      <c r="T2741" s="5">
        <f>VLOOKUP($B2741,'Benchmark Data'!$A:$B,2,FALSE)</f>
        <v>18.23</v>
      </c>
      <c r="U2741" s="12">
        <f t="shared" si="605"/>
        <v>9.9229039116816922E-3</v>
      </c>
      <c r="V2741" s="7">
        <f t="shared" si="606"/>
        <v>5716934387.3846464</v>
      </c>
    </row>
    <row r="2742" spans="1:22" x14ac:dyDescent="0.25">
      <c r="A2742" s="5">
        <f t="shared" si="597"/>
        <v>2011</v>
      </c>
      <c r="B2742" s="6">
        <f t="shared" si="600"/>
        <v>40682</v>
      </c>
      <c r="C2742" s="7">
        <f>MAX(SUMIFS('Filing Data'!$V:$V,'Filing Data'!$D:$D,'Benchmark Value'!$B2742),C2741)</f>
        <v>5795147068.2152042</v>
      </c>
      <c r="D2742" s="7">
        <f>SUMIFS('Filing Data'!$Z:$Z,'Filing Data'!$D:$D,'Benchmark Value'!$B2742)</f>
        <v>0</v>
      </c>
      <c r="E2742" s="16">
        <f t="shared" si="601"/>
        <v>-82832175.959236547</v>
      </c>
      <c r="F2742" s="10">
        <f>SUM(D$11:D2741)</f>
        <v>-378094797.07849002</v>
      </c>
      <c r="G2742" s="10">
        <f t="shared" si="594"/>
        <v>365</v>
      </c>
      <c r="H2742" s="7">
        <f t="shared" si="602"/>
        <v>-226937.46838146998</v>
      </c>
      <c r="I2742" s="16">
        <f>SUMIFS('Filing Data'!$X:$X,'Filing Data'!$D:$D,'Benchmark Value'!$B2742)</f>
        <v>0</v>
      </c>
      <c r="J2742" s="16">
        <f t="shared" si="598"/>
        <v>130194969.03866443</v>
      </c>
      <c r="K2742" s="10">
        <f>SUM(I$11:I2741)</f>
        <v>659473665.18040454</v>
      </c>
      <c r="L2742" s="27">
        <f t="shared" si="595"/>
        <v>365</v>
      </c>
      <c r="M2742" s="7">
        <f t="shared" si="603"/>
        <v>356698.5453114094</v>
      </c>
      <c r="N2742" s="7">
        <f>IF(ISNA(VLOOKUP(B2742,'Distribution Data'!$G:$H,2,FALSE)),0,VLOOKUP(B2742,'Distribution Data'!$G:$H,2,FALSE))</f>
        <v>0</v>
      </c>
      <c r="O2742" s="16">
        <f>IF(ISNA(INDEX($C2741:$C$3618,MATCH(TRUE,INDEX($C2741:$C$3618&lt;&gt;$C2741,0),0))), O2741, INDEX($C2741:$C$3618,MATCH(TRUE,INDEX($C2741:$C$3618&lt;&gt;$C2741,0),0)))</f>
        <v>5895088496.4046955</v>
      </c>
      <c r="P2742" s="16">
        <f t="shared" si="593"/>
        <v>5795147068.2152042</v>
      </c>
      <c r="Q2742" s="27">
        <f t="shared" si="599"/>
        <v>365</v>
      </c>
      <c r="R2742" s="7">
        <f t="shared" si="604"/>
        <v>273812.1320260035</v>
      </c>
      <c r="S2742" s="7">
        <f t="shared" si="596"/>
        <v>-309823.88166687591</v>
      </c>
      <c r="T2742" s="5">
        <f>VLOOKUP($B2742,'Benchmark Data'!$A:$B,2,FALSE)</f>
        <v>18.29</v>
      </c>
      <c r="U2742" s="12">
        <f t="shared" si="605"/>
        <v>3.2858737122026722E-3</v>
      </c>
      <c r="V2742" s="7">
        <f t="shared" si="606"/>
        <v>5735440584.5256386</v>
      </c>
    </row>
    <row r="2743" spans="1:22" x14ac:dyDescent="0.25">
      <c r="A2743" s="5">
        <f t="shared" si="597"/>
        <v>2011</v>
      </c>
      <c r="B2743" s="6">
        <f t="shared" si="600"/>
        <v>40683</v>
      </c>
      <c r="C2743" s="7">
        <f>MAX(SUMIFS('Filing Data'!$V:$V,'Filing Data'!$D:$D,'Benchmark Value'!$B2743),C2742)</f>
        <v>5795147068.2152042</v>
      </c>
      <c r="D2743" s="7">
        <f>SUMIFS('Filing Data'!$Z:$Z,'Filing Data'!$D:$D,'Benchmark Value'!$B2743)</f>
        <v>0</v>
      </c>
      <c r="E2743" s="16">
        <f t="shared" si="601"/>
        <v>-82832175.959236547</v>
      </c>
      <c r="F2743" s="10">
        <f>SUM(D$11:D2742)</f>
        <v>-378094797.07849002</v>
      </c>
      <c r="G2743" s="10">
        <f t="shared" si="594"/>
        <v>365</v>
      </c>
      <c r="H2743" s="7">
        <f t="shared" si="602"/>
        <v>-226937.46838146998</v>
      </c>
      <c r="I2743" s="16">
        <f>SUMIFS('Filing Data'!$X:$X,'Filing Data'!$D:$D,'Benchmark Value'!$B2743)</f>
        <v>0</v>
      </c>
      <c r="J2743" s="16">
        <f t="shared" si="598"/>
        <v>130194969.03866443</v>
      </c>
      <c r="K2743" s="10">
        <f>SUM(I$11:I2742)</f>
        <v>659473665.18040454</v>
      </c>
      <c r="L2743" s="27">
        <f t="shared" si="595"/>
        <v>365</v>
      </c>
      <c r="M2743" s="7">
        <f t="shared" si="603"/>
        <v>356698.5453114094</v>
      </c>
      <c r="N2743" s="7">
        <f>IF(ISNA(VLOOKUP(B2743,'Distribution Data'!$G:$H,2,FALSE)),0,VLOOKUP(B2743,'Distribution Data'!$G:$H,2,FALSE))</f>
        <v>0</v>
      </c>
      <c r="O2743" s="16">
        <f>IF(ISNA(INDEX($C2742:$C$3618,MATCH(TRUE,INDEX($C2742:$C$3618&lt;&gt;$C2742,0),0))), O2742, INDEX($C2742:$C$3618,MATCH(TRUE,INDEX($C2742:$C$3618&lt;&gt;$C2742,0),0)))</f>
        <v>5895088496.4046955</v>
      </c>
      <c r="P2743" s="16">
        <f t="shared" si="593"/>
        <v>5795147068.2152042</v>
      </c>
      <c r="Q2743" s="27">
        <f t="shared" si="599"/>
        <v>365</v>
      </c>
      <c r="R2743" s="7">
        <f t="shared" si="604"/>
        <v>273812.1320260035</v>
      </c>
      <c r="S2743" s="7">
        <f t="shared" si="596"/>
        <v>-309823.88166687591</v>
      </c>
      <c r="T2743" s="5">
        <f>VLOOKUP($B2743,'Benchmark Data'!$A:$B,2,FALSE)</f>
        <v>18.07</v>
      </c>
      <c r="U2743" s="12">
        <f t="shared" si="605"/>
        <v>-1.210135779863712E-2</v>
      </c>
      <c r="V2743" s="7">
        <f t="shared" si="606"/>
        <v>5666142410.2560196</v>
      </c>
    </row>
    <row r="2744" spans="1:22" x14ac:dyDescent="0.25">
      <c r="A2744" s="5">
        <f t="shared" si="597"/>
        <v>2011</v>
      </c>
      <c r="B2744" s="6">
        <f t="shared" si="600"/>
        <v>40684</v>
      </c>
      <c r="C2744" s="7">
        <f>MAX(SUMIFS('Filing Data'!$V:$V,'Filing Data'!$D:$D,'Benchmark Value'!$B2744),C2743)</f>
        <v>5795147068.2152042</v>
      </c>
      <c r="D2744" s="7">
        <f>SUMIFS('Filing Data'!$Z:$Z,'Filing Data'!$D:$D,'Benchmark Value'!$B2744)</f>
        <v>0</v>
      </c>
      <c r="E2744" s="16">
        <f t="shared" si="601"/>
        <v>-82832175.959236547</v>
      </c>
      <c r="F2744" s="10">
        <f>SUM(D$11:D2743)</f>
        <v>-378094797.07849002</v>
      </c>
      <c r="G2744" s="10">
        <f t="shared" si="594"/>
        <v>365</v>
      </c>
      <c r="H2744" s="7">
        <f t="shared" si="602"/>
        <v>-226937.46838146998</v>
      </c>
      <c r="I2744" s="16">
        <f>SUMIFS('Filing Data'!$X:$X,'Filing Data'!$D:$D,'Benchmark Value'!$B2744)</f>
        <v>0</v>
      </c>
      <c r="J2744" s="16">
        <f t="shared" si="598"/>
        <v>130194969.03866443</v>
      </c>
      <c r="K2744" s="10">
        <f>SUM(I$11:I2743)</f>
        <v>659473665.18040454</v>
      </c>
      <c r="L2744" s="27">
        <f t="shared" si="595"/>
        <v>365</v>
      </c>
      <c r="M2744" s="7">
        <f t="shared" si="603"/>
        <v>356698.5453114094</v>
      </c>
      <c r="N2744" s="7">
        <f>IF(ISNA(VLOOKUP(B2744,'Distribution Data'!$G:$H,2,FALSE)),0,VLOOKUP(B2744,'Distribution Data'!$G:$H,2,FALSE))</f>
        <v>0</v>
      </c>
      <c r="O2744" s="16">
        <f>IF(ISNA(INDEX($C2743:$C$3618,MATCH(TRUE,INDEX($C2743:$C$3618&lt;&gt;$C2743,0),0))), O2743, INDEX($C2743:$C$3618,MATCH(TRUE,INDEX($C2743:$C$3618&lt;&gt;$C2743,0),0)))</f>
        <v>5895088496.4046955</v>
      </c>
      <c r="P2744" s="16">
        <f t="shared" si="593"/>
        <v>5795147068.2152042</v>
      </c>
      <c r="Q2744" s="27">
        <f t="shared" si="599"/>
        <v>365</v>
      </c>
      <c r="R2744" s="7">
        <f t="shared" si="604"/>
        <v>273812.1320260035</v>
      </c>
      <c r="S2744" s="7">
        <f t="shared" si="596"/>
        <v>-309823.88166687591</v>
      </c>
      <c r="T2744" s="5">
        <f>VLOOKUP($B2744,'Benchmark Data'!$A:$B,2,FALSE)</f>
        <v>18.07</v>
      </c>
      <c r="U2744" s="12">
        <f t="shared" si="605"/>
        <v>0</v>
      </c>
      <c r="V2744" s="7">
        <f t="shared" si="606"/>
        <v>5665832586.3743525</v>
      </c>
    </row>
    <row r="2745" spans="1:22" x14ac:dyDescent="0.25">
      <c r="A2745" s="5">
        <f t="shared" si="597"/>
        <v>2011</v>
      </c>
      <c r="B2745" s="6">
        <f t="shared" si="600"/>
        <v>40685</v>
      </c>
      <c r="C2745" s="7">
        <f>MAX(SUMIFS('Filing Data'!$V:$V,'Filing Data'!$D:$D,'Benchmark Value'!$B2745),C2744)</f>
        <v>5795147068.2152042</v>
      </c>
      <c r="D2745" s="7">
        <f>SUMIFS('Filing Data'!$Z:$Z,'Filing Data'!$D:$D,'Benchmark Value'!$B2745)</f>
        <v>0</v>
      </c>
      <c r="E2745" s="16">
        <f t="shared" si="601"/>
        <v>-82832175.959236547</v>
      </c>
      <c r="F2745" s="10">
        <f>SUM(D$11:D2744)</f>
        <v>-378094797.07849002</v>
      </c>
      <c r="G2745" s="10">
        <f t="shared" si="594"/>
        <v>365</v>
      </c>
      <c r="H2745" s="7">
        <f t="shared" si="602"/>
        <v>-226937.46838146998</v>
      </c>
      <c r="I2745" s="16">
        <f>SUMIFS('Filing Data'!$X:$X,'Filing Data'!$D:$D,'Benchmark Value'!$B2745)</f>
        <v>0</v>
      </c>
      <c r="J2745" s="16">
        <f t="shared" si="598"/>
        <v>130194969.03866443</v>
      </c>
      <c r="K2745" s="10">
        <f>SUM(I$11:I2744)</f>
        <v>659473665.18040454</v>
      </c>
      <c r="L2745" s="27">
        <f t="shared" si="595"/>
        <v>365</v>
      </c>
      <c r="M2745" s="7">
        <f t="shared" si="603"/>
        <v>356698.5453114094</v>
      </c>
      <c r="N2745" s="7">
        <f>IF(ISNA(VLOOKUP(B2745,'Distribution Data'!$G:$H,2,FALSE)),0,VLOOKUP(B2745,'Distribution Data'!$G:$H,2,FALSE))</f>
        <v>0</v>
      </c>
      <c r="O2745" s="16">
        <f>IF(ISNA(INDEX($C2744:$C$3618,MATCH(TRUE,INDEX($C2744:$C$3618&lt;&gt;$C2744,0),0))), O2744, INDEX($C2744:$C$3618,MATCH(TRUE,INDEX($C2744:$C$3618&lt;&gt;$C2744,0),0)))</f>
        <v>5895088496.4046955</v>
      </c>
      <c r="P2745" s="16">
        <f t="shared" si="593"/>
        <v>5795147068.2152042</v>
      </c>
      <c r="Q2745" s="27">
        <f t="shared" si="599"/>
        <v>365</v>
      </c>
      <c r="R2745" s="7">
        <f t="shared" si="604"/>
        <v>273812.1320260035</v>
      </c>
      <c r="S2745" s="7">
        <f t="shared" si="596"/>
        <v>-309823.88166687591</v>
      </c>
      <c r="T2745" s="5">
        <f>VLOOKUP($B2745,'Benchmark Data'!$A:$B,2,FALSE)</f>
        <v>18.07</v>
      </c>
      <c r="U2745" s="12">
        <f t="shared" si="605"/>
        <v>0</v>
      </c>
      <c r="V2745" s="7">
        <f t="shared" si="606"/>
        <v>5665522762.4926853</v>
      </c>
    </row>
    <row r="2746" spans="1:22" x14ac:dyDescent="0.25">
      <c r="A2746" s="5">
        <f t="shared" si="597"/>
        <v>2011</v>
      </c>
      <c r="B2746" s="6">
        <f t="shared" si="600"/>
        <v>40686</v>
      </c>
      <c r="C2746" s="7">
        <f>MAX(SUMIFS('Filing Data'!$V:$V,'Filing Data'!$D:$D,'Benchmark Value'!$B2746),C2745)</f>
        <v>5795147068.2152042</v>
      </c>
      <c r="D2746" s="7">
        <f>SUMIFS('Filing Data'!$Z:$Z,'Filing Data'!$D:$D,'Benchmark Value'!$B2746)</f>
        <v>0</v>
      </c>
      <c r="E2746" s="16">
        <f t="shared" si="601"/>
        <v>-82832175.959236547</v>
      </c>
      <c r="F2746" s="10">
        <f>SUM(D$11:D2745)</f>
        <v>-378094797.07849002</v>
      </c>
      <c r="G2746" s="10">
        <f t="shared" si="594"/>
        <v>365</v>
      </c>
      <c r="H2746" s="7">
        <f t="shared" si="602"/>
        <v>-226937.46838146998</v>
      </c>
      <c r="I2746" s="16">
        <f>SUMIFS('Filing Data'!$X:$X,'Filing Data'!$D:$D,'Benchmark Value'!$B2746)</f>
        <v>0</v>
      </c>
      <c r="J2746" s="16">
        <f t="shared" si="598"/>
        <v>130194969.03866443</v>
      </c>
      <c r="K2746" s="10">
        <f>SUM(I$11:I2745)</f>
        <v>659473665.18040454</v>
      </c>
      <c r="L2746" s="27">
        <f t="shared" si="595"/>
        <v>365</v>
      </c>
      <c r="M2746" s="7">
        <f t="shared" si="603"/>
        <v>356698.5453114094</v>
      </c>
      <c r="N2746" s="7">
        <f>IF(ISNA(VLOOKUP(B2746,'Distribution Data'!$G:$H,2,FALSE)),0,VLOOKUP(B2746,'Distribution Data'!$G:$H,2,FALSE))</f>
        <v>0</v>
      </c>
      <c r="O2746" s="16">
        <f>IF(ISNA(INDEX($C2745:$C$3618,MATCH(TRUE,INDEX($C2745:$C$3618&lt;&gt;$C2745,0),0))), O2745, INDEX($C2745:$C$3618,MATCH(TRUE,INDEX($C2745:$C$3618&lt;&gt;$C2745,0),0)))</f>
        <v>5895088496.4046955</v>
      </c>
      <c r="P2746" s="16">
        <f t="shared" si="593"/>
        <v>5795147068.2152042</v>
      </c>
      <c r="Q2746" s="27">
        <f t="shared" si="599"/>
        <v>365</v>
      </c>
      <c r="R2746" s="7">
        <f t="shared" si="604"/>
        <v>273812.1320260035</v>
      </c>
      <c r="S2746" s="7">
        <f t="shared" si="596"/>
        <v>-309823.88166687591</v>
      </c>
      <c r="T2746" s="5">
        <f>VLOOKUP($B2746,'Benchmark Data'!$A:$B,2,FALSE)</f>
        <v>17.87</v>
      </c>
      <c r="U2746" s="12">
        <f t="shared" si="605"/>
        <v>-1.1129775432800358E-2</v>
      </c>
      <c r="V2746" s="7">
        <f t="shared" si="606"/>
        <v>5602506543.8961029</v>
      </c>
    </row>
    <row r="2747" spans="1:22" x14ac:dyDescent="0.25">
      <c r="A2747" s="5">
        <f t="shared" si="597"/>
        <v>2011</v>
      </c>
      <c r="B2747" s="6">
        <f t="shared" si="600"/>
        <v>40687</v>
      </c>
      <c r="C2747" s="7">
        <f>MAX(SUMIFS('Filing Data'!$V:$V,'Filing Data'!$D:$D,'Benchmark Value'!$B2747),C2746)</f>
        <v>5795147068.2152042</v>
      </c>
      <c r="D2747" s="7">
        <f>SUMIFS('Filing Data'!$Z:$Z,'Filing Data'!$D:$D,'Benchmark Value'!$B2747)</f>
        <v>0</v>
      </c>
      <c r="E2747" s="16">
        <f t="shared" si="601"/>
        <v>-82832175.959236547</v>
      </c>
      <c r="F2747" s="10">
        <f>SUM(D$11:D2746)</f>
        <v>-378094797.07849002</v>
      </c>
      <c r="G2747" s="10">
        <f t="shared" si="594"/>
        <v>365</v>
      </c>
      <c r="H2747" s="7">
        <f t="shared" si="602"/>
        <v>-226937.46838146998</v>
      </c>
      <c r="I2747" s="16">
        <f>SUMIFS('Filing Data'!$X:$X,'Filing Data'!$D:$D,'Benchmark Value'!$B2747)</f>
        <v>0</v>
      </c>
      <c r="J2747" s="16">
        <f t="shared" si="598"/>
        <v>130194969.03866443</v>
      </c>
      <c r="K2747" s="10">
        <f>SUM(I$11:I2746)</f>
        <v>659473665.18040454</v>
      </c>
      <c r="L2747" s="27">
        <f t="shared" si="595"/>
        <v>365</v>
      </c>
      <c r="M2747" s="7">
        <f t="shared" si="603"/>
        <v>356698.5453114094</v>
      </c>
      <c r="N2747" s="7">
        <f>IF(ISNA(VLOOKUP(B2747,'Distribution Data'!$G:$H,2,FALSE)),0,VLOOKUP(B2747,'Distribution Data'!$G:$H,2,FALSE))</f>
        <v>0</v>
      </c>
      <c r="O2747" s="16">
        <f>IF(ISNA(INDEX($C2746:$C$3618,MATCH(TRUE,INDEX($C2746:$C$3618&lt;&gt;$C2746,0),0))), O2746, INDEX($C2746:$C$3618,MATCH(TRUE,INDEX($C2746:$C$3618&lt;&gt;$C2746,0),0)))</f>
        <v>5895088496.4046955</v>
      </c>
      <c r="P2747" s="16">
        <f t="shared" si="593"/>
        <v>5795147068.2152042</v>
      </c>
      <c r="Q2747" s="27">
        <f t="shared" si="599"/>
        <v>365</v>
      </c>
      <c r="R2747" s="7">
        <f t="shared" si="604"/>
        <v>273812.1320260035</v>
      </c>
      <c r="S2747" s="7">
        <f t="shared" si="596"/>
        <v>-309823.88166687591</v>
      </c>
      <c r="T2747" s="5">
        <f>VLOOKUP($B2747,'Benchmark Data'!$A:$B,2,FALSE)</f>
        <v>17.940000000000001</v>
      </c>
      <c r="U2747" s="12">
        <f t="shared" si="605"/>
        <v>3.9095274593133125E-3</v>
      </c>
      <c r="V2747" s="7">
        <f t="shared" si="606"/>
        <v>5624142744.5288572</v>
      </c>
    </row>
    <row r="2748" spans="1:22" x14ac:dyDescent="0.25">
      <c r="A2748" s="5">
        <f t="shared" si="597"/>
        <v>2011</v>
      </c>
      <c r="B2748" s="6">
        <f t="shared" si="600"/>
        <v>40688</v>
      </c>
      <c r="C2748" s="7">
        <f>MAX(SUMIFS('Filing Data'!$V:$V,'Filing Data'!$D:$D,'Benchmark Value'!$B2748),C2747)</f>
        <v>5795147068.2152042</v>
      </c>
      <c r="D2748" s="7">
        <f>SUMIFS('Filing Data'!$Z:$Z,'Filing Data'!$D:$D,'Benchmark Value'!$B2748)</f>
        <v>0</v>
      </c>
      <c r="E2748" s="16">
        <f t="shared" si="601"/>
        <v>-82832175.959236547</v>
      </c>
      <c r="F2748" s="10">
        <f>SUM(D$11:D2747)</f>
        <v>-378094797.07849002</v>
      </c>
      <c r="G2748" s="10">
        <f t="shared" si="594"/>
        <v>365</v>
      </c>
      <c r="H2748" s="7">
        <f t="shared" si="602"/>
        <v>-226937.46838146998</v>
      </c>
      <c r="I2748" s="16">
        <f>SUMIFS('Filing Data'!$X:$X,'Filing Data'!$D:$D,'Benchmark Value'!$B2748)</f>
        <v>0</v>
      </c>
      <c r="J2748" s="16">
        <f t="shared" si="598"/>
        <v>130194969.03866443</v>
      </c>
      <c r="K2748" s="10">
        <f>SUM(I$11:I2747)</f>
        <v>659473665.18040454</v>
      </c>
      <c r="L2748" s="27">
        <f t="shared" si="595"/>
        <v>365</v>
      </c>
      <c r="M2748" s="7">
        <f t="shared" si="603"/>
        <v>356698.5453114094</v>
      </c>
      <c r="N2748" s="7">
        <f>IF(ISNA(VLOOKUP(B2748,'Distribution Data'!$G:$H,2,FALSE)),0,VLOOKUP(B2748,'Distribution Data'!$G:$H,2,FALSE))</f>
        <v>0</v>
      </c>
      <c r="O2748" s="16">
        <f>IF(ISNA(INDEX($C2747:$C$3618,MATCH(TRUE,INDEX($C2747:$C$3618&lt;&gt;$C2747,0),0))), O2747, INDEX($C2747:$C$3618,MATCH(TRUE,INDEX($C2747:$C$3618&lt;&gt;$C2747,0),0)))</f>
        <v>5895088496.4046955</v>
      </c>
      <c r="P2748" s="16">
        <f t="shared" si="593"/>
        <v>5795147068.2152042</v>
      </c>
      <c r="Q2748" s="27">
        <f t="shared" si="599"/>
        <v>365</v>
      </c>
      <c r="R2748" s="7">
        <f t="shared" si="604"/>
        <v>273812.1320260035</v>
      </c>
      <c r="S2748" s="7">
        <f t="shared" si="596"/>
        <v>-309823.88166687591</v>
      </c>
      <c r="T2748" s="5">
        <f>VLOOKUP($B2748,'Benchmark Data'!$A:$B,2,FALSE)</f>
        <v>18.03</v>
      </c>
      <c r="U2748" s="12">
        <f t="shared" si="605"/>
        <v>5.0041805845757294E-3</v>
      </c>
      <c r="V2748" s="7">
        <f t="shared" si="606"/>
        <v>5652047683.5796089</v>
      </c>
    </row>
    <row r="2749" spans="1:22" x14ac:dyDescent="0.25">
      <c r="A2749" s="5">
        <f t="shared" si="597"/>
        <v>2011</v>
      </c>
      <c r="B2749" s="6">
        <f t="shared" si="600"/>
        <v>40689</v>
      </c>
      <c r="C2749" s="7">
        <f>MAX(SUMIFS('Filing Data'!$V:$V,'Filing Data'!$D:$D,'Benchmark Value'!$B2749),C2748)</f>
        <v>5795147068.2152042</v>
      </c>
      <c r="D2749" s="7">
        <f>SUMIFS('Filing Data'!$Z:$Z,'Filing Data'!$D:$D,'Benchmark Value'!$B2749)</f>
        <v>0</v>
      </c>
      <c r="E2749" s="16">
        <f t="shared" si="601"/>
        <v>-82832175.959236547</v>
      </c>
      <c r="F2749" s="10">
        <f>SUM(D$11:D2748)</f>
        <v>-378094797.07849002</v>
      </c>
      <c r="G2749" s="10">
        <f t="shared" si="594"/>
        <v>365</v>
      </c>
      <c r="H2749" s="7">
        <f t="shared" si="602"/>
        <v>-226937.46838146998</v>
      </c>
      <c r="I2749" s="16">
        <f>SUMIFS('Filing Data'!$X:$X,'Filing Data'!$D:$D,'Benchmark Value'!$B2749)</f>
        <v>0</v>
      </c>
      <c r="J2749" s="16">
        <f t="shared" si="598"/>
        <v>130194969.03866443</v>
      </c>
      <c r="K2749" s="10">
        <f>SUM(I$11:I2748)</f>
        <v>659473665.18040454</v>
      </c>
      <c r="L2749" s="27">
        <f t="shared" si="595"/>
        <v>365</v>
      </c>
      <c r="M2749" s="7">
        <f t="shared" si="603"/>
        <v>356698.5453114094</v>
      </c>
      <c r="N2749" s="7">
        <f>IF(ISNA(VLOOKUP(B2749,'Distribution Data'!$G:$H,2,FALSE)),0,VLOOKUP(B2749,'Distribution Data'!$G:$H,2,FALSE))</f>
        <v>0</v>
      </c>
      <c r="O2749" s="16">
        <f>IF(ISNA(INDEX($C2748:$C$3618,MATCH(TRUE,INDEX($C2748:$C$3618&lt;&gt;$C2748,0),0))), O2748, INDEX($C2748:$C$3618,MATCH(TRUE,INDEX($C2748:$C$3618&lt;&gt;$C2748,0),0)))</f>
        <v>5895088496.4046955</v>
      </c>
      <c r="P2749" s="16">
        <f t="shared" ref="P2749:P2812" si="607">C2748</f>
        <v>5795147068.2152042</v>
      </c>
      <c r="Q2749" s="27">
        <f t="shared" si="599"/>
        <v>365</v>
      </c>
      <c r="R2749" s="7">
        <f t="shared" si="604"/>
        <v>273812.1320260035</v>
      </c>
      <c r="S2749" s="7">
        <f t="shared" si="596"/>
        <v>-309823.88166687591</v>
      </c>
      <c r="T2749" s="5">
        <f>VLOOKUP($B2749,'Benchmark Data'!$A:$B,2,FALSE)</f>
        <v>18.27</v>
      </c>
      <c r="U2749" s="12">
        <f t="shared" si="605"/>
        <v>1.3223333174689433E-2</v>
      </c>
      <c r="V2749" s="7">
        <f t="shared" si="606"/>
        <v>5726973103.4061565</v>
      </c>
    </row>
    <row r="2750" spans="1:22" x14ac:dyDescent="0.25">
      <c r="A2750" s="5">
        <f t="shared" si="597"/>
        <v>2011</v>
      </c>
      <c r="B2750" s="6">
        <f t="shared" si="600"/>
        <v>40690</v>
      </c>
      <c r="C2750" s="7">
        <f>MAX(SUMIFS('Filing Data'!$V:$V,'Filing Data'!$D:$D,'Benchmark Value'!$B2750),C2749)</f>
        <v>5795147068.2152042</v>
      </c>
      <c r="D2750" s="7">
        <f>SUMIFS('Filing Data'!$Z:$Z,'Filing Data'!$D:$D,'Benchmark Value'!$B2750)</f>
        <v>0</v>
      </c>
      <c r="E2750" s="16">
        <f t="shared" si="601"/>
        <v>-82832175.959236547</v>
      </c>
      <c r="F2750" s="10">
        <f>SUM(D$11:D2749)</f>
        <v>-378094797.07849002</v>
      </c>
      <c r="G2750" s="10">
        <f t="shared" si="594"/>
        <v>365</v>
      </c>
      <c r="H2750" s="7">
        <f t="shared" si="602"/>
        <v>-226937.46838146998</v>
      </c>
      <c r="I2750" s="16">
        <f>SUMIFS('Filing Data'!$X:$X,'Filing Data'!$D:$D,'Benchmark Value'!$B2750)</f>
        <v>0</v>
      </c>
      <c r="J2750" s="16">
        <f t="shared" si="598"/>
        <v>130194969.03866443</v>
      </c>
      <c r="K2750" s="10">
        <f>SUM(I$11:I2749)</f>
        <v>659473665.18040454</v>
      </c>
      <c r="L2750" s="27">
        <f t="shared" si="595"/>
        <v>365</v>
      </c>
      <c r="M2750" s="7">
        <f t="shared" si="603"/>
        <v>356698.5453114094</v>
      </c>
      <c r="N2750" s="7">
        <f>IF(ISNA(VLOOKUP(B2750,'Distribution Data'!$G:$H,2,FALSE)),0,VLOOKUP(B2750,'Distribution Data'!$G:$H,2,FALSE))</f>
        <v>0</v>
      </c>
      <c r="O2750" s="16">
        <f>IF(ISNA(INDEX($C2749:$C$3618,MATCH(TRUE,INDEX($C2749:$C$3618&lt;&gt;$C2749,0),0))), O2749, INDEX($C2749:$C$3618,MATCH(TRUE,INDEX($C2749:$C$3618&lt;&gt;$C2749,0),0)))</f>
        <v>5895088496.4046955</v>
      </c>
      <c r="P2750" s="16">
        <f t="shared" si="607"/>
        <v>5795147068.2152042</v>
      </c>
      <c r="Q2750" s="27">
        <f t="shared" si="599"/>
        <v>365</v>
      </c>
      <c r="R2750" s="7">
        <f t="shared" si="604"/>
        <v>273812.1320260035</v>
      </c>
      <c r="S2750" s="7">
        <f t="shared" si="596"/>
        <v>-309823.88166687591</v>
      </c>
      <c r="T2750" s="5">
        <f>VLOOKUP($B2750,'Benchmark Data'!$A:$B,2,FALSE)</f>
        <v>18.37</v>
      </c>
      <c r="U2750" s="12">
        <f t="shared" si="605"/>
        <v>5.458528837119077E-3</v>
      </c>
      <c r="V2750" s="7">
        <f t="shared" si="606"/>
        <v>5758009601.9295597</v>
      </c>
    </row>
    <row r="2751" spans="1:22" x14ac:dyDescent="0.25">
      <c r="A2751" s="5">
        <f t="shared" si="597"/>
        <v>2011</v>
      </c>
      <c r="B2751" s="6">
        <f t="shared" si="600"/>
        <v>40691</v>
      </c>
      <c r="C2751" s="7">
        <f>MAX(SUMIFS('Filing Data'!$V:$V,'Filing Data'!$D:$D,'Benchmark Value'!$B2751),C2750)</f>
        <v>5795147068.2152042</v>
      </c>
      <c r="D2751" s="7">
        <f>SUMIFS('Filing Data'!$Z:$Z,'Filing Data'!$D:$D,'Benchmark Value'!$B2751)</f>
        <v>0</v>
      </c>
      <c r="E2751" s="16">
        <f t="shared" si="601"/>
        <v>-82832175.959236547</v>
      </c>
      <c r="F2751" s="10">
        <f>SUM(D$11:D2750)</f>
        <v>-378094797.07849002</v>
      </c>
      <c r="G2751" s="10">
        <f t="shared" si="594"/>
        <v>365</v>
      </c>
      <c r="H2751" s="7">
        <f t="shared" si="602"/>
        <v>-226937.46838146998</v>
      </c>
      <c r="I2751" s="16">
        <f>SUMIFS('Filing Data'!$X:$X,'Filing Data'!$D:$D,'Benchmark Value'!$B2751)</f>
        <v>0</v>
      </c>
      <c r="J2751" s="16">
        <f t="shared" si="598"/>
        <v>130194969.03866443</v>
      </c>
      <c r="K2751" s="10">
        <f>SUM(I$11:I2750)</f>
        <v>659473665.18040454</v>
      </c>
      <c r="L2751" s="27">
        <f t="shared" si="595"/>
        <v>365</v>
      </c>
      <c r="M2751" s="7">
        <f t="shared" si="603"/>
        <v>356698.5453114094</v>
      </c>
      <c r="N2751" s="7">
        <f>IF(ISNA(VLOOKUP(B2751,'Distribution Data'!$G:$H,2,FALSE)),0,VLOOKUP(B2751,'Distribution Data'!$G:$H,2,FALSE))</f>
        <v>0</v>
      </c>
      <c r="O2751" s="16">
        <f>IF(ISNA(INDEX($C2750:$C$3618,MATCH(TRUE,INDEX($C2750:$C$3618&lt;&gt;$C2750,0),0))), O2750, INDEX($C2750:$C$3618,MATCH(TRUE,INDEX($C2750:$C$3618&lt;&gt;$C2750,0),0)))</f>
        <v>5895088496.4046955</v>
      </c>
      <c r="P2751" s="16">
        <f t="shared" si="607"/>
        <v>5795147068.2152042</v>
      </c>
      <c r="Q2751" s="27">
        <f t="shared" si="599"/>
        <v>365</v>
      </c>
      <c r="R2751" s="7">
        <f t="shared" si="604"/>
        <v>273812.1320260035</v>
      </c>
      <c r="S2751" s="7">
        <f t="shared" si="596"/>
        <v>-309823.88166687591</v>
      </c>
      <c r="T2751" s="5">
        <f>VLOOKUP($B2751,'Benchmark Data'!$A:$B,2,FALSE)</f>
        <v>18.37</v>
      </c>
      <c r="U2751" s="12">
        <f t="shared" si="605"/>
        <v>0</v>
      </c>
      <c r="V2751" s="7">
        <f t="shared" si="606"/>
        <v>5757699778.0478926</v>
      </c>
    </row>
    <row r="2752" spans="1:22" x14ac:dyDescent="0.25">
      <c r="A2752" s="5">
        <f t="shared" si="597"/>
        <v>2011</v>
      </c>
      <c r="B2752" s="6">
        <f t="shared" si="600"/>
        <v>40692</v>
      </c>
      <c r="C2752" s="7">
        <f>MAX(SUMIFS('Filing Data'!$V:$V,'Filing Data'!$D:$D,'Benchmark Value'!$B2752),C2751)</f>
        <v>5795147068.2152042</v>
      </c>
      <c r="D2752" s="7">
        <f>SUMIFS('Filing Data'!$Z:$Z,'Filing Data'!$D:$D,'Benchmark Value'!$B2752)</f>
        <v>0</v>
      </c>
      <c r="E2752" s="16">
        <f t="shared" si="601"/>
        <v>-82832175.959236547</v>
      </c>
      <c r="F2752" s="10">
        <f>SUM(D$11:D2751)</f>
        <v>-378094797.07849002</v>
      </c>
      <c r="G2752" s="10">
        <f t="shared" si="594"/>
        <v>365</v>
      </c>
      <c r="H2752" s="7">
        <f t="shared" si="602"/>
        <v>-226937.46838146998</v>
      </c>
      <c r="I2752" s="16">
        <f>SUMIFS('Filing Data'!$X:$X,'Filing Data'!$D:$D,'Benchmark Value'!$B2752)</f>
        <v>0</v>
      </c>
      <c r="J2752" s="16">
        <f t="shared" si="598"/>
        <v>130194969.03866443</v>
      </c>
      <c r="K2752" s="10">
        <f>SUM(I$11:I2751)</f>
        <v>659473665.18040454</v>
      </c>
      <c r="L2752" s="27">
        <f t="shared" si="595"/>
        <v>365</v>
      </c>
      <c r="M2752" s="7">
        <f t="shared" si="603"/>
        <v>356698.5453114094</v>
      </c>
      <c r="N2752" s="7">
        <f>IF(ISNA(VLOOKUP(B2752,'Distribution Data'!$G:$H,2,FALSE)),0,VLOOKUP(B2752,'Distribution Data'!$G:$H,2,FALSE))</f>
        <v>0</v>
      </c>
      <c r="O2752" s="16">
        <f>IF(ISNA(INDEX($C2751:$C$3618,MATCH(TRUE,INDEX($C2751:$C$3618&lt;&gt;$C2751,0),0))), O2751, INDEX($C2751:$C$3618,MATCH(TRUE,INDEX($C2751:$C$3618&lt;&gt;$C2751,0),0)))</f>
        <v>5895088496.4046955</v>
      </c>
      <c r="P2752" s="16">
        <f t="shared" si="607"/>
        <v>5795147068.2152042</v>
      </c>
      <c r="Q2752" s="27">
        <f t="shared" si="599"/>
        <v>365</v>
      </c>
      <c r="R2752" s="7">
        <f t="shared" si="604"/>
        <v>273812.1320260035</v>
      </c>
      <c r="S2752" s="7">
        <f t="shared" si="596"/>
        <v>-309823.88166687591</v>
      </c>
      <c r="T2752" s="5">
        <f>VLOOKUP($B2752,'Benchmark Data'!$A:$B,2,FALSE)</f>
        <v>18.37</v>
      </c>
      <c r="U2752" s="12">
        <f t="shared" si="605"/>
        <v>0</v>
      </c>
      <c r="V2752" s="7">
        <f t="shared" si="606"/>
        <v>5757389954.1662254</v>
      </c>
    </row>
    <row r="2753" spans="1:22" x14ac:dyDescent="0.25">
      <c r="A2753" s="5">
        <f t="shared" si="597"/>
        <v>2011</v>
      </c>
      <c r="B2753" s="6">
        <f t="shared" si="600"/>
        <v>40693</v>
      </c>
      <c r="C2753" s="7">
        <f>MAX(SUMIFS('Filing Data'!$V:$V,'Filing Data'!$D:$D,'Benchmark Value'!$B2753),C2752)</f>
        <v>5795147068.2152042</v>
      </c>
      <c r="D2753" s="7">
        <f>SUMIFS('Filing Data'!$Z:$Z,'Filing Data'!$D:$D,'Benchmark Value'!$B2753)</f>
        <v>0</v>
      </c>
      <c r="E2753" s="16">
        <f t="shared" si="601"/>
        <v>-82832175.959236547</v>
      </c>
      <c r="F2753" s="10">
        <f>SUM(D$11:D2752)</f>
        <v>-378094797.07849002</v>
      </c>
      <c r="G2753" s="10">
        <f t="shared" si="594"/>
        <v>365</v>
      </c>
      <c r="H2753" s="7">
        <f t="shared" si="602"/>
        <v>-226937.46838146998</v>
      </c>
      <c r="I2753" s="16">
        <f>SUMIFS('Filing Data'!$X:$X,'Filing Data'!$D:$D,'Benchmark Value'!$B2753)</f>
        <v>0</v>
      </c>
      <c r="J2753" s="16">
        <f t="shared" si="598"/>
        <v>130194969.03866443</v>
      </c>
      <c r="K2753" s="10">
        <f>SUM(I$11:I2752)</f>
        <v>659473665.18040454</v>
      </c>
      <c r="L2753" s="27">
        <f t="shared" si="595"/>
        <v>365</v>
      </c>
      <c r="M2753" s="7">
        <f t="shared" si="603"/>
        <v>356698.5453114094</v>
      </c>
      <c r="N2753" s="7">
        <f>IF(ISNA(VLOOKUP(B2753,'Distribution Data'!$G:$H,2,FALSE)),0,VLOOKUP(B2753,'Distribution Data'!$G:$H,2,FALSE))</f>
        <v>0</v>
      </c>
      <c r="O2753" s="16">
        <f>IF(ISNA(INDEX($C2752:$C$3618,MATCH(TRUE,INDEX($C2752:$C$3618&lt;&gt;$C2752,0),0))), O2752, INDEX($C2752:$C$3618,MATCH(TRUE,INDEX($C2752:$C$3618&lt;&gt;$C2752,0),0)))</f>
        <v>5895088496.4046955</v>
      </c>
      <c r="P2753" s="16">
        <f t="shared" si="607"/>
        <v>5795147068.2152042</v>
      </c>
      <c r="Q2753" s="27">
        <f t="shared" si="599"/>
        <v>365</v>
      </c>
      <c r="R2753" s="7">
        <f t="shared" si="604"/>
        <v>273812.1320260035</v>
      </c>
      <c r="S2753" s="7">
        <f t="shared" si="596"/>
        <v>-309823.88166687591</v>
      </c>
      <c r="T2753" s="5">
        <f>VLOOKUP($B2753,'Benchmark Data'!$A:$B,2,FALSE)</f>
        <v>18.37</v>
      </c>
      <c r="U2753" s="12">
        <f t="shared" si="605"/>
        <v>0</v>
      </c>
      <c r="V2753" s="7">
        <f t="shared" si="606"/>
        <v>5757080130.2845583</v>
      </c>
    </row>
    <row r="2754" spans="1:22" x14ac:dyDescent="0.25">
      <c r="A2754" s="5">
        <f t="shared" si="597"/>
        <v>2011</v>
      </c>
      <c r="B2754" s="6">
        <f t="shared" si="600"/>
        <v>40694</v>
      </c>
      <c r="C2754" s="7">
        <f>MAX(SUMIFS('Filing Data'!$V:$V,'Filing Data'!$D:$D,'Benchmark Value'!$B2754),C2753)</f>
        <v>5795147068.2152042</v>
      </c>
      <c r="D2754" s="7">
        <f>SUMIFS('Filing Data'!$Z:$Z,'Filing Data'!$D:$D,'Benchmark Value'!$B2754)</f>
        <v>0</v>
      </c>
      <c r="E2754" s="16">
        <f t="shared" si="601"/>
        <v>-82832175.959236547</v>
      </c>
      <c r="F2754" s="10">
        <f>SUM(D$11:D2753)</f>
        <v>-378094797.07849002</v>
      </c>
      <c r="G2754" s="10">
        <f t="shared" si="594"/>
        <v>365</v>
      </c>
      <c r="H2754" s="7">
        <f t="shared" si="602"/>
        <v>-226937.46838146998</v>
      </c>
      <c r="I2754" s="16">
        <f>SUMIFS('Filing Data'!$X:$X,'Filing Data'!$D:$D,'Benchmark Value'!$B2754)</f>
        <v>0</v>
      </c>
      <c r="J2754" s="16">
        <f t="shared" si="598"/>
        <v>130194969.03866443</v>
      </c>
      <c r="K2754" s="10">
        <f>SUM(I$11:I2753)</f>
        <v>659473665.18040454</v>
      </c>
      <c r="L2754" s="27">
        <f t="shared" si="595"/>
        <v>365</v>
      </c>
      <c r="M2754" s="7">
        <f t="shared" si="603"/>
        <v>356698.5453114094</v>
      </c>
      <c r="N2754" s="7">
        <f>IF(ISNA(VLOOKUP(B2754,'Distribution Data'!$G:$H,2,FALSE)),0,VLOOKUP(B2754,'Distribution Data'!$G:$H,2,FALSE))</f>
        <v>0</v>
      </c>
      <c r="O2754" s="16">
        <f>IF(ISNA(INDEX($C2753:$C$3618,MATCH(TRUE,INDEX($C2753:$C$3618&lt;&gt;$C2753,0),0))), O2753, INDEX($C2753:$C$3618,MATCH(TRUE,INDEX($C2753:$C$3618&lt;&gt;$C2753,0),0)))</f>
        <v>5895088496.4046955</v>
      </c>
      <c r="P2754" s="16">
        <f t="shared" si="607"/>
        <v>5795147068.2152042</v>
      </c>
      <c r="Q2754" s="27">
        <f t="shared" si="599"/>
        <v>365</v>
      </c>
      <c r="R2754" s="7">
        <f t="shared" si="604"/>
        <v>273812.1320260035</v>
      </c>
      <c r="S2754" s="7">
        <f t="shared" si="596"/>
        <v>-309823.88166687591</v>
      </c>
      <c r="T2754" s="5">
        <f>VLOOKUP($B2754,'Benchmark Data'!$A:$B,2,FALSE)</f>
        <v>18.670000000000002</v>
      </c>
      <c r="U2754" s="12">
        <f t="shared" si="605"/>
        <v>1.6199058326597009E-2</v>
      </c>
      <c r="V2754" s="7">
        <f t="shared" si="606"/>
        <v>5850789034.7145605</v>
      </c>
    </row>
    <row r="2755" spans="1:22" x14ac:dyDescent="0.25">
      <c r="A2755" s="5">
        <f t="shared" si="597"/>
        <v>2011</v>
      </c>
      <c r="B2755" s="6">
        <f t="shared" si="600"/>
        <v>40695</v>
      </c>
      <c r="C2755" s="7">
        <f>MAX(SUMIFS('Filing Data'!$V:$V,'Filing Data'!$D:$D,'Benchmark Value'!$B2755),C2754)</f>
        <v>5795147068.2152042</v>
      </c>
      <c r="D2755" s="7">
        <f>SUMIFS('Filing Data'!$Z:$Z,'Filing Data'!$D:$D,'Benchmark Value'!$B2755)</f>
        <v>0</v>
      </c>
      <c r="E2755" s="16">
        <f t="shared" si="601"/>
        <v>-82832175.959236547</v>
      </c>
      <c r="F2755" s="10">
        <f>SUM(D$11:D2754)</f>
        <v>-378094797.07849002</v>
      </c>
      <c r="G2755" s="10">
        <f t="shared" si="594"/>
        <v>365</v>
      </c>
      <c r="H2755" s="7">
        <f t="shared" si="602"/>
        <v>-226937.46838146998</v>
      </c>
      <c r="I2755" s="16">
        <f>SUMIFS('Filing Data'!$X:$X,'Filing Data'!$D:$D,'Benchmark Value'!$B2755)</f>
        <v>0</v>
      </c>
      <c r="J2755" s="16">
        <f t="shared" si="598"/>
        <v>130194969.03866443</v>
      </c>
      <c r="K2755" s="10">
        <f>SUM(I$11:I2754)</f>
        <v>659473665.18040454</v>
      </c>
      <c r="L2755" s="27">
        <f t="shared" si="595"/>
        <v>365</v>
      </c>
      <c r="M2755" s="7">
        <f t="shared" si="603"/>
        <v>356698.5453114094</v>
      </c>
      <c r="N2755" s="7">
        <f>IF(ISNA(VLOOKUP(B2755,'Distribution Data'!$G:$H,2,FALSE)),0,VLOOKUP(B2755,'Distribution Data'!$G:$H,2,FALSE))</f>
        <v>0</v>
      </c>
      <c r="O2755" s="16">
        <f>IF(ISNA(INDEX($C2754:$C$3618,MATCH(TRUE,INDEX($C2754:$C$3618&lt;&gt;$C2754,0),0))), O2754, INDEX($C2754:$C$3618,MATCH(TRUE,INDEX($C2754:$C$3618&lt;&gt;$C2754,0),0)))</f>
        <v>5895088496.4046955</v>
      </c>
      <c r="P2755" s="16">
        <f t="shared" si="607"/>
        <v>5795147068.2152042</v>
      </c>
      <c r="Q2755" s="27">
        <f t="shared" si="599"/>
        <v>365</v>
      </c>
      <c r="R2755" s="7">
        <f t="shared" si="604"/>
        <v>273812.1320260035</v>
      </c>
      <c r="S2755" s="7">
        <f t="shared" si="596"/>
        <v>-309823.88166687591</v>
      </c>
      <c r="T2755" s="5">
        <f>VLOOKUP($B2755,'Benchmark Data'!$A:$B,2,FALSE)</f>
        <v>18.11</v>
      </c>
      <c r="U2755" s="12">
        <f t="shared" si="605"/>
        <v>-3.045368565830936E-2</v>
      </c>
      <c r="V2755" s="7">
        <f t="shared" si="606"/>
        <v>5674986877.7080851</v>
      </c>
    </row>
    <row r="2756" spans="1:22" x14ac:dyDescent="0.25">
      <c r="A2756" s="5">
        <f t="shared" si="597"/>
        <v>2011</v>
      </c>
      <c r="B2756" s="6">
        <f t="shared" si="600"/>
        <v>40696</v>
      </c>
      <c r="C2756" s="7">
        <f>MAX(SUMIFS('Filing Data'!$V:$V,'Filing Data'!$D:$D,'Benchmark Value'!$B2756),C2755)</f>
        <v>5795147068.2152042</v>
      </c>
      <c r="D2756" s="7">
        <f>SUMIFS('Filing Data'!$Z:$Z,'Filing Data'!$D:$D,'Benchmark Value'!$B2756)</f>
        <v>0</v>
      </c>
      <c r="E2756" s="16">
        <f t="shared" si="601"/>
        <v>-82832175.959236547</v>
      </c>
      <c r="F2756" s="10">
        <f>SUM(D$11:D2755)</f>
        <v>-378094797.07849002</v>
      </c>
      <c r="G2756" s="10">
        <f t="shared" si="594"/>
        <v>365</v>
      </c>
      <c r="H2756" s="7">
        <f t="shared" si="602"/>
        <v>-226937.46838146998</v>
      </c>
      <c r="I2756" s="16">
        <f>SUMIFS('Filing Data'!$X:$X,'Filing Data'!$D:$D,'Benchmark Value'!$B2756)</f>
        <v>0</v>
      </c>
      <c r="J2756" s="16">
        <f t="shared" si="598"/>
        <v>130194969.03866443</v>
      </c>
      <c r="K2756" s="10">
        <f>SUM(I$11:I2755)</f>
        <v>659473665.18040454</v>
      </c>
      <c r="L2756" s="27">
        <f t="shared" si="595"/>
        <v>365</v>
      </c>
      <c r="M2756" s="7">
        <f t="shared" si="603"/>
        <v>356698.5453114094</v>
      </c>
      <c r="N2756" s="7">
        <f>IF(ISNA(VLOOKUP(B2756,'Distribution Data'!$G:$H,2,FALSE)),0,VLOOKUP(B2756,'Distribution Data'!$G:$H,2,FALSE))</f>
        <v>0</v>
      </c>
      <c r="O2756" s="16">
        <f>IF(ISNA(INDEX($C2755:$C$3618,MATCH(TRUE,INDEX($C2755:$C$3618&lt;&gt;$C2755,0),0))), O2755, INDEX($C2755:$C$3618,MATCH(TRUE,INDEX($C2755:$C$3618&lt;&gt;$C2755,0),0)))</f>
        <v>5895088496.4046955</v>
      </c>
      <c r="P2756" s="16">
        <f t="shared" si="607"/>
        <v>5795147068.2152042</v>
      </c>
      <c r="Q2756" s="27">
        <f t="shared" si="599"/>
        <v>365</v>
      </c>
      <c r="R2756" s="7">
        <f t="shared" si="604"/>
        <v>273812.1320260035</v>
      </c>
      <c r="S2756" s="7">
        <f t="shared" si="596"/>
        <v>-309823.88166687591</v>
      </c>
      <c r="T2756" s="5">
        <f>VLOOKUP($B2756,'Benchmark Data'!$A:$B,2,FALSE)</f>
        <v>17.989999999999998</v>
      </c>
      <c r="U2756" s="12">
        <f t="shared" si="605"/>
        <v>-6.6482239328803008E-3</v>
      </c>
      <c r="V2756" s="7">
        <f t="shared" si="606"/>
        <v>5637073606.8178606</v>
      </c>
    </row>
    <row r="2757" spans="1:22" x14ac:dyDescent="0.25">
      <c r="A2757" s="5">
        <f t="shared" si="597"/>
        <v>2011</v>
      </c>
      <c r="B2757" s="6">
        <f t="shared" si="600"/>
        <v>40697</v>
      </c>
      <c r="C2757" s="7">
        <f>MAX(SUMIFS('Filing Data'!$V:$V,'Filing Data'!$D:$D,'Benchmark Value'!$B2757),C2756)</f>
        <v>5795147068.2152042</v>
      </c>
      <c r="D2757" s="7">
        <f>SUMIFS('Filing Data'!$Z:$Z,'Filing Data'!$D:$D,'Benchmark Value'!$B2757)</f>
        <v>0</v>
      </c>
      <c r="E2757" s="16">
        <f t="shared" si="601"/>
        <v>-82832175.959236547</v>
      </c>
      <c r="F2757" s="10">
        <f>SUM(D$11:D2756)</f>
        <v>-378094797.07849002</v>
      </c>
      <c r="G2757" s="10">
        <f t="shared" si="594"/>
        <v>365</v>
      </c>
      <c r="H2757" s="7">
        <f t="shared" si="602"/>
        <v>-226937.46838146998</v>
      </c>
      <c r="I2757" s="16">
        <f>SUMIFS('Filing Data'!$X:$X,'Filing Data'!$D:$D,'Benchmark Value'!$B2757)</f>
        <v>0</v>
      </c>
      <c r="J2757" s="16">
        <f t="shared" si="598"/>
        <v>130194969.03866443</v>
      </c>
      <c r="K2757" s="10">
        <f>SUM(I$11:I2756)</f>
        <v>659473665.18040454</v>
      </c>
      <c r="L2757" s="27">
        <f t="shared" si="595"/>
        <v>365</v>
      </c>
      <c r="M2757" s="7">
        <f t="shared" si="603"/>
        <v>356698.5453114094</v>
      </c>
      <c r="N2757" s="7">
        <f>IF(ISNA(VLOOKUP(B2757,'Distribution Data'!$G:$H,2,FALSE)),0,VLOOKUP(B2757,'Distribution Data'!$G:$H,2,FALSE))</f>
        <v>0</v>
      </c>
      <c r="O2757" s="16">
        <f>IF(ISNA(INDEX($C2756:$C$3618,MATCH(TRUE,INDEX($C2756:$C$3618&lt;&gt;$C2756,0),0))), O2756, INDEX($C2756:$C$3618,MATCH(TRUE,INDEX($C2756:$C$3618&lt;&gt;$C2756,0),0)))</f>
        <v>5895088496.4046955</v>
      </c>
      <c r="P2757" s="16">
        <f t="shared" si="607"/>
        <v>5795147068.2152042</v>
      </c>
      <c r="Q2757" s="27">
        <f t="shared" si="599"/>
        <v>365</v>
      </c>
      <c r="R2757" s="7">
        <f t="shared" si="604"/>
        <v>273812.1320260035</v>
      </c>
      <c r="S2757" s="7">
        <f t="shared" si="596"/>
        <v>-309823.88166687591</v>
      </c>
      <c r="T2757" s="5">
        <f>VLOOKUP($B2757,'Benchmark Data'!$A:$B,2,FALSE)</f>
        <v>18.05</v>
      </c>
      <c r="U2757" s="12">
        <f t="shared" si="605"/>
        <v>3.3296368164484006E-3</v>
      </c>
      <c r="V2757" s="7">
        <f t="shared" si="606"/>
        <v>5655564473.1201344</v>
      </c>
    </row>
    <row r="2758" spans="1:22" x14ac:dyDescent="0.25">
      <c r="A2758" s="5">
        <f t="shared" si="597"/>
        <v>2011</v>
      </c>
      <c r="B2758" s="6">
        <f t="shared" si="600"/>
        <v>40698</v>
      </c>
      <c r="C2758" s="7">
        <f>MAX(SUMIFS('Filing Data'!$V:$V,'Filing Data'!$D:$D,'Benchmark Value'!$B2758),C2757)</f>
        <v>5795147068.2152042</v>
      </c>
      <c r="D2758" s="7">
        <f>SUMIFS('Filing Data'!$Z:$Z,'Filing Data'!$D:$D,'Benchmark Value'!$B2758)</f>
        <v>0</v>
      </c>
      <c r="E2758" s="16">
        <f t="shared" si="601"/>
        <v>-82832175.959236547</v>
      </c>
      <c r="F2758" s="10">
        <f>SUM(D$11:D2757)</f>
        <v>-378094797.07849002</v>
      </c>
      <c r="G2758" s="10">
        <f t="shared" si="594"/>
        <v>365</v>
      </c>
      <c r="H2758" s="7">
        <f t="shared" si="602"/>
        <v>-226937.46838146998</v>
      </c>
      <c r="I2758" s="16">
        <f>SUMIFS('Filing Data'!$X:$X,'Filing Data'!$D:$D,'Benchmark Value'!$B2758)</f>
        <v>0</v>
      </c>
      <c r="J2758" s="16">
        <f t="shared" si="598"/>
        <v>130194969.03866443</v>
      </c>
      <c r="K2758" s="10">
        <f>SUM(I$11:I2757)</f>
        <v>659473665.18040454</v>
      </c>
      <c r="L2758" s="27">
        <f t="shared" si="595"/>
        <v>365</v>
      </c>
      <c r="M2758" s="7">
        <f t="shared" si="603"/>
        <v>356698.5453114094</v>
      </c>
      <c r="N2758" s="7">
        <f>IF(ISNA(VLOOKUP(B2758,'Distribution Data'!$G:$H,2,FALSE)),0,VLOOKUP(B2758,'Distribution Data'!$G:$H,2,FALSE))</f>
        <v>0</v>
      </c>
      <c r="O2758" s="16">
        <f>IF(ISNA(INDEX($C2757:$C$3618,MATCH(TRUE,INDEX($C2757:$C$3618&lt;&gt;$C2757,0),0))), O2757, INDEX($C2757:$C$3618,MATCH(TRUE,INDEX($C2757:$C$3618&lt;&gt;$C2757,0),0)))</f>
        <v>5895088496.4046955</v>
      </c>
      <c r="P2758" s="16">
        <f t="shared" si="607"/>
        <v>5795147068.2152042</v>
      </c>
      <c r="Q2758" s="27">
        <f t="shared" si="599"/>
        <v>365</v>
      </c>
      <c r="R2758" s="7">
        <f t="shared" si="604"/>
        <v>273812.1320260035</v>
      </c>
      <c r="S2758" s="7">
        <f t="shared" si="596"/>
        <v>-309823.88166687591</v>
      </c>
      <c r="T2758" s="5">
        <f>VLOOKUP($B2758,'Benchmark Data'!$A:$B,2,FALSE)</f>
        <v>18.05</v>
      </c>
      <c r="U2758" s="12">
        <f t="shared" si="605"/>
        <v>0</v>
      </c>
      <c r="V2758" s="7">
        <f t="shared" si="606"/>
        <v>5655254649.2384672</v>
      </c>
    </row>
    <row r="2759" spans="1:22" x14ac:dyDescent="0.25">
      <c r="A2759" s="5">
        <f t="shared" si="597"/>
        <v>2011</v>
      </c>
      <c r="B2759" s="6">
        <f t="shared" si="600"/>
        <v>40699</v>
      </c>
      <c r="C2759" s="7">
        <f>MAX(SUMIFS('Filing Data'!$V:$V,'Filing Data'!$D:$D,'Benchmark Value'!$B2759),C2758)</f>
        <v>5795147068.2152042</v>
      </c>
      <c r="D2759" s="7">
        <f>SUMIFS('Filing Data'!$Z:$Z,'Filing Data'!$D:$D,'Benchmark Value'!$B2759)</f>
        <v>0</v>
      </c>
      <c r="E2759" s="16">
        <f t="shared" si="601"/>
        <v>-82832175.959236547</v>
      </c>
      <c r="F2759" s="10">
        <f>SUM(D$11:D2758)</f>
        <v>-378094797.07849002</v>
      </c>
      <c r="G2759" s="10">
        <f t="shared" si="594"/>
        <v>365</v>
      </c>
      <c r="H2759" s="7">
        <f t="shared" si="602"/>
        <v>-226937.46838146998</v>
      </c>
      <c r="I2759" s="16">
        <f>SUMIFS('Filing Data'!$X:$X,'Filing Data'!$D:$D,'Benchmark Value'!$B2759)</f>
        <v>0</v>
      </c>
      <c r="J2759" s="16">
        <f t="shared" si="598"/>
        <v>130194969.03866443</v>
      </c>
      <c r="K2759" s="10">
        <f>SUM(I$11:I2758)</f>
        <v>659473665.18040454</v>
      </c>
      <c r="L2759" s="27">
        <f t="shared" si="595"/>
        <v>365</v>
      </c>
      <c r="M2759" s="7">
        <f t="shared" si="603"/>
        <v>356698.5453114094</v>
      </c>
      <c r="N2759" s="7">
        <f>IF(ISNA(VLOOKUP(B2759,'Distribution Data'!$G:$H,2,FALSE)),0,VLOOKUP(B2759,'Distribution Data'!$G:$H,2,FALSE))</f>
        <v>0</v>
      </c>
      <c r="O2759" s="16">
        <f>IF(ISNA(INDEX($C2758:$C$3618,MATCH(TRUE,INDEX($C2758:$C$3618&lt;&gt;$C2758,0),0))), O2758, INDEX($C2758:$C$3618,MATCH(TRUE,INDEX($C2758:$C$3618&lt;&gt;$C2758,0),0)))</f>
        <v>5895088496.4046955</v>
      </c>
      <c r="P2759" s="16">
        <f t="shared" si="607"/>
        <v>5795147068.2152042</v>
      </c>
      <c r="Q2759" s="27">
        <f t="shared" si="599"/>
        <v>365</v>
      </c>
      <c r="R2759" s="7">
        <f t="shared" si="604"/>
        <v>273812.1320260035</v>
      </c>
      <c r="S2759" s="7">
        <f t="shared" si="596"/>
        <v>-309823.88166687591</v>
      </c>
      <c r="T2759" s="5">
        <f>VLOOKUP($B2759,'Benchmark Data'!$A:$B,2,FALSE)</f>
        <v>18.05</v>
      </c>
      <c r="U2759" s="12">
        <f t="shared" si="605"/>
        <v>0</v>
      </c>
      <c r="V2759" s="7">
        <f t="shared" si="606"/>
        <v>5654944825.3568001</v>
      </c>
    </row>
    <row r="2760" spans="1:22" x14ac:dyDescent="0.25">
      <c r="A2760" s="5">
        <f t="shared" si="597"/>
        <v>2011</v>
      </c>
      <c r="B2760" s="6">
        <f t="shared" si="600"/>
        <v>40700</v>
      </c>
      <c r="C2760" s="7">
        <f>MAX(SUMIFS('Filing Data'!$V:$V,'Filing Data'!$D:$D,'Benchmark Value'!$B2760),C2759)</f>
        <v>5795147068.2152042</v>
      </c>
      <c r="D2760" s="7">
        <f>SUMIFS('Filing Data'!$Z:$Z,'Filing Data'!$D:$D,'Benchmark Value'!$B2760)</f>
        <v>0</v>
      </c>
      <c r="E2760" s="16">
        <f t="shared" si="601"/>
        <v>-82832175.959236547</v>
      </c>
      <c r="F2760" s="10">
        <f>SUM(D$11:D2759)</f>
        <v>-378094797.07849002</v>
      </c>
      <c r="G2760" s="10">
        <f t="shared" si="594"/>
        <v>365</v>
      </c>
      <c r="H2760" s="7">
        <f t="shared" si="602"/>
        <v>-226937.46838146998</v>
      </c>
      <c r="I2760" s="16">
        <f>SUMIFS('Filing Data'!$X:$X,'Filing Data'!$D:$D,'Benchmark Value'!$B2760)</f>
        <v>0</v>
      </c>
      <c r="J2760" s="16">
        <f t="shared" si="598"/>
        <v>130194969.03866443</v>
      </c>
      <c r="K2760" s="10">
        <f>SUM(I$11:I2759)</f>
        <v>659473665.18040454</v>
      </c>
      <c r="L2760" s="27">
        <f t="shared" si="595"/>
        <v>365</v>
      </c>
      <c r="M2760" s="7">
        <f t="shared" si="603"/>
        <v>356698.5453114094</v>
      </c>
      <c r="N2760" s="7">
        <f>IF(ISNA(VLOOKUP(B2760,'Distribution Data'!$G:$H,2,FALSE)),0,VLOOKUP(B2760,'Distribution Data'!$G:$H,2,FALSE))</f>
        <v>0</v>
      </c>
      <c r="O2760" s="16">
        <f>IF(ISNA(INDEX($C2759:$C$3618,MATCH(TRUE,INDEX($C2759:$C$3618&lt;&gt;$C2759,0),0))), O2759, INDEX($C2759:$C$3618,MATCH(TRUE,INDEX($C2759:$C$3618&lt;&gt;$C2759,0),0)))</f>
        <v>5895088496.4046955</v>
      </c>
      <c r="P2760" s="16">
        <f t="shared" si="607"/>
        <v>5795147068.2152042</v>
      </c>
      <c r="Q2760" s="27">
        <f t="shared" si="599"/>
        <v>365</v>
      </c>
      <c r="R2760" s="7">
        <f t="shared" si="604"/>
        <v>273812.1320260035</v>
      </c>
      <c r="S2760" s="7">
        <f t="shared" si="596"/>
        <v>-309823.88166687591</v>
      </c>
      <c r="T2760" s="5">
        <f>VLOOKUP($B2760,'Benchmark Data'!$A:$B,2,FALSE)</f>
        <v>17.8</v>
      </c>
      <c r="U2760" s="12">
        <f t="shared" si="605"/>
        <v>-1.3947227480850441E-2</v>
      </c>
      <c r="V2760" s="7">
        <f t="shared" si="606"/>
        <v>5576311665.9438753</v>
      </c>
    </row>
    <row r="2761" spans="1:22" x14ac:dyDescent="0.25">
      <c r="A2761" s="5">
        <f t="shared" si="597"/>
        <v>2011</v>
      </c>
      <c r="B2761" s="6">
        <f t="shared" si="600"/>
        <v>40701</v>
      </c>
      <c r="C2761" s="7">
        <f>MAX(SUMIFS('Filing Data'!$V:$V,'Filing Data'!$D:$D,'Benchmark Value'!$B2761),C2760)</f>
        <v>5795147068.2152042</v>
      </c>
      <c r="D2761" s="7">
        <f>SUMIFS('Filing Data'!$Z:$Z,'Filing Data'!$D:$D,'Benchmark Value'!$B2761)</f>
        <v>0</v>
      </c>
      <c r="E2761" s="16">
        <f t="shared" si="601"/>
        <v>-82832175.959236547</v>
      </c>
      <c r="F2761" s="10">
        <f>SUM(D$11:D2760)</f>
        <v>-378094797.07849002</v>
      </c>
      <c r="G2761" s="10">
        <f t="shared" si="594"/>
        <v>365</v>
      </c>
      <c r="H2761" s="7">
        <f t="shared" si="602"/>
        <v>-226937.46838146998</v>
      </c>
      <c r="I2761" s="16">
        <f>SUMIFS('Filing Data'!$X:$X,'Filing Data'!$D:$D,'Benchmark Value'!$B2761)</f>
        <v>0</v>
      </c>
      <c r="J2761" s="16">
        <f t="shared" si="598"/>
        <v>130194969.03866443</v>
      </c>
      <c r="K2761" s="10">
        <f>SUM(I$11:I2760)</f>
        <v>659473665.18040454</v>
      </c>
      <c r="L2761" s="27">
        <f t="shared" si="595"/>
        <v>365</v>
      </c>
      <c r="M2761" s="7">
        <f t="shared" si="603"/>
        <v>356698.5453114094</v>
      </c>
      <c r="N2761" s="7">
        <f>IF(ISNA(VLOOKUP(B2761,'Distribution Data'!$G:$H,2,FALSE)),0,VLOOKUP(B2761,'Distribution Data'!$G:$H,2,FALSE))</f>
        <v>0</v>
      </c>
      <c r="O2761" s="16">
        <f>IF(ISNA(INDEX($C2760:$C$3618,MATCH(TRUE,INDEX($C2760:$C$3618&lt;&gt;$C2760,0),0))), O2760, INDEX($C2760:$C$3618,MATCH(TRUE,INDEX($C2760:$C$3618&lt;&gt;$C2760,0),0)))</f>
        <v>5895088496.4046955</v>
      </c>
      <c r="P2761" s="16">
        <f t="shared" si="607"/>
        <v>5795147068.2152042</v>
      </c>
      <c r="Q2761" s="27">
        <f t="shared" si="599"/>
        <v>365</v>
      </c>
      <c r="R2761" s="7">
        <f t="shared" si="604"/>
        <v>273812.1320260035</v>
      </c>
      <c r="S2761" s="7">
        <f t="shared" si="596"/>
        <v>-309823.88166687591</v>
      </c>
      <c r="T2761" s="5">
        <f>VLOOKUP($B2761,'Benchmark Data'!$A:$B,2,FALSE)</f>
        <v>18</v>
      </c>
      <c r="U2761" s="12">
        <f t="shared" si="605"/>
        <v>1.1173300598125255E-2</v>
      </c>
      <c r="V2761" s="7">
        <f t="shared" si="606"/>
        <v>5638657029.3200045</v>
      </c>
    </row>
    <row r="2762" spans="1:22" x14ac:dyDescent="0.25">
      <c r="A2762" s="5">
        <f t="shared" si="597"/>
        <v>2011</v>
      </c>
      <c r="B2762" s="6">
        <f t="shared" si="600"/>
        <v>40702</v>
      </c>
      <c r="C2762" s="7">
        <f>MAX(SUMIFS('Filing Data'!$V:$V,'Filing Data'!$D:$D,'Benchmark Value'!$B2762),C2761)</f>
        <v>5795147068.2152042</v>
      </c>
      <c r="D2762" s="7">
        <f>SUMIFS('Filing Data'!$Z:$Z,'Filing Data'!$D:$D,'Benchmark Value'!$B2762)</f>
        <v>0</v>
      </c>
      <c r="E2762" s="16">
        <f t="shared" si="601"/>
        <v>-82832175.959236547</v>
      </c>
      <c r="F2762" s="10">
        <f>SUM(D$11:D2761)</f>
        <v>-378094797.07849002</v>
      </c>
      <c r="G2762" s="10">
        <f t="shared" si="594"/>
        <v>365</v>
      </c>
      <c r="H2762" s="7">
        <f t="shared" si="602"/>
        <v>-226937.46838146998</v>
      </c>
      <c r="I2762" s="16">
        <f>SUMIFS('Filing Data'!$X:$X,'Filing Data'!$D:$D,'Benchmark Value'!$B2762)</f>
        <v>0</v>
      </c>
      <c r="J2762" s="16">
        <f t="shared" si="598"/>
        <v>130194969.03866443</v>
      </c>
      <c r="K2762" s="10">
        <f>SUM(I$11:I2761)</f>
        <v>659473665.18040454</v>
      </c>
      <c r="L2762" s="27">
        <f t="shared" si="595"/>
        <v>365</v>
      </c>
      <c r="M2762" s="7">
        <f t="shared" si="603"/>
        <v>356698.5453114094</v>
      </c>
      <c r="N2762" s="7">
        <f>IF(ISNA(VLOOKUP(B2762,'Distribution Data'!$G:$H,2,FALSE)),0,VLOOKUP(B2762,'Distribution Data'!$G:$H,2,FALSE))</f>
        <v>0</v>
      </c>
      <c r="O2762" s="16">
        <f>IF(ISNA(INDEX($C2761:$C$3618,MATCH(TRUE,INDEX($C2761:$C$3618&lt;&gt;$C2761,0),0))), O2761, INDEX($C2761:$C$3618,MATCH(TRUE,INDEX($C2761:$C$3618&lt;&gt;$C2761,0),0)))</f>
        <v>5895088496.4046955</v>
      </c>
      <c r="P2762" s="16">
        <f t="shared" si="607"/>
        <v>5795147068.2152042</v>
      </c>
      <c r="Q2762" s="27">
        <f t="shared" si="599"/>
        <v>365</v>
      </c>
      <c r="R2762" s="7">
        <f t="shared" si="604"/>
        <v>273812.1320260035</v>
      </c>
      <c r="S2762" s="7">
        <f t="shared" si="596"/>
        <v>-309823.88166687591</v>
      </c>
      <c r="T2762" s="5">
        <f>VLOOKUP($B2762,'Benchmark Data'!$A:$B,2,FALSE)</f>
        <v>17.920000000000002</v>
      </c>
      <c r="U2762" s="12">
        <f t="shared" si="605"/>
        <v>-4.4543503493801968E-3</v>
      </c>
      <c r="V2762" s="7">
        <f t="shared" si="606"/>
        <v>5613286507.5302486</v>
      </c>
    </row>
    <row r="2763" spans="1:22" x14ac:dyDescent="0.25">
      <c r="A2763" s="5">
        <f t="shared" si="597"/>
        <v>2011</v>
      </c>
      <c r="B2763" s="6">
        <f t="shared" si="600"/>
        <v>40703</v>
      </c>
      <c r="C2763" s="7">
        <f>MAX(SUMIFS('Filing Data'!$V:$V,'Filing Data'!$D:$D,'Benchmark Value'!$B2763),C2762)</f>
        <v>5795147068.2152042</v>
      </c>
      <c r="D2763" s="7">
        <f>SUMIFS('Filing Data'!$Z:$Z,'Filing Data'!$D:$D,'Benchmark Value'!$B2763)</f>
        <v>0</v>
      </c>
      <c r="E2763" s="16">
        <f t="shared" si="601"/>
        <v>-82832175.959236547</v>
      </c>
      <c r="F2763" s="10">
        <f>SUM(D$11:D2762)</f>
        <v>-378094797.07849002</v>
      </c>
      <c r="G2763" s="10">
        <f t="shared" ref="G2763:G2826" si="608">COUNTIFS(F$11:F$3618,F2763,A$11:A$3618,YEAR(B2763))</f>
        <v>365</v>
      </c>
      <c r="H2763" s="7">
        <f t="shared" si="602"/>
        <v>-226937.46838146998</v>
      </c>
      <c r="I2763" s="16">
        <f>SUMIFS('Filing Data'!$X:$X,'Filing Data'!$D:$D,'Benchmark Value'!$B2763)</f>
        <v>0</v>
      </c>
      <c r="J2763" s="16">
        <f t="shared" si="598"/>
        <v>130194969.03866443</v>
      </c>
      <c r="K2763" s="10">
        <f>SUM(I$11:I2762)</f>
        <v>659473665.18040454</v>
      </c>
      <c r="L2763" s="27">
        <f t="shared" ref="L2763:L2826" si="609">COUNTIFS(K$11:K$3618,K2763,A$11:A$3618,YEAR(B2763))</f>
        <v>365</v>
      </c>
      <c r="M2763" s="7">
        <f t="shared" si="603"/>
        <v>356698.5453114094</v>
      </c>
      <c r="N2763" s="7">
        <f>IF(ISNA(VLOOKUP(B2763,'Distribution Data'!$G:$H,2,FALSE)),0,VLOOKUP(B2763,'Distribution Data'!$G:$H,2,FALSE))</f>
        <v>0</v>
      </c>
      <c r="O2763" s="16">
        <f>IF(ISNA(INDEX($C2762:$C$3618,MATCH(TRUE,INDEX($C2762:$C$3618&lt;&gt;$C2762,0),0))), O2762, INDEX($C2762:$C$3618,MATCH(TRUE,INDEX($C2762:$C$3618&lt;&gt;$C2762,0),0)))</f>
        <v>5895088496.4046955</v>
      </c>
      <c r="P2763" s="16">
        <f t="shared" si="607"/>
        <v>5795147068.2152042</v>
      </c>
      <c r="Q2763" s="27">
        <f t="shared" si="599"/>
        <v>365</v>
      </c>
      <c r="R2763" s="7">
        <f t="shared" si="604"/>
        <v>273812.1320260035</v>
      </c>
      <c r="S2763" s="7">
        <f t="shared" ref="S2763:S2826" si="610">IF(AND($E$3&lt;&gt;"Y",$E$4&lt;&gt;"Y"),R2763-N2763+H2763, IF(AND($E$3="Y",$E$4="Y"), R2763-N2763-M2763, IF($E$4="Y", R2763-N2763-M2763+H2763, IF($E$3="Y", R2763-N2763, R2763-N2763))))</f>
        <v>-309823.88166687591</v>
      </c>
      <c r="T2763" s="5">
        <f>VLOOKUP($B2763,'Benchmark Data'!$A:$B,2,FALSE)</f>
        <v>17.739999999999998</v>
      </c>
      <c r="U2763" s="12">
        <f t="shared" si="605"/>
        <v>-1.0095430665351141E-2</v>
      </c>
      <c r="V2763" s="7">
        <f t="shared" si="606"/>
        <v>5556593225.4256201</v>
      </c>
    </row>
    <row r="2764" spans="1:22" x14ac:dyDescent="0.25">
      <c r="A2764" s="5">
        <f t="shared" ref="A2764:A2827" si="611">YEAR(B2764)</f>
        <v>2011</v>
      </c>
      <c r="B2764" s="6">
        <f t="shared" si="600"/>
        <v>40704</v>
      </c>
      <c r="C2764" s="7">
        <f>MAX(SUMIFS('Filing Data'!$V:$V,'Filing Data'!$D:$D,'Benchmark Value'!$B2764),C2763)</f>
        <v>5795147068.2152042</v>
      </c>
      <c r="D2764" s="7">
        <f>SUMIFS('Filing Data'!$Z:$Z,'Filing Data'!$D:$D,'Benchmark Value'!$B2764)</f>
        <v>0</v>
      </c>
      <c r="E2764" s="16">
        <f t="shared" si="601"/>
        <v>-82832175.959236547</v>
      </c>
      <c r="F2764" s="10">
        <f>SUM(D$11:D2763)</f>
        <v>-378094797.07849002</v>
      </c>
      <c r="G2764" s="10">
        <f t="shared" si="608"/>
        <v>365</v>
      </c>
      <c r="H2764" s="7">
        <f t="shared" si="602"/>
        <v>-226937.46838146998</v>
      </c>
      <c r="I2764" s="16">
        <f>SUMIFS('Filing Data'!$X:$X,'Filing Data'!$D:$D,'Benchmark Value'!$B2764)</f>
        <v>0</v>
      </c>
      <c r="J2764" s="16">
        <f t="shared" ref="J2764:J2827" si="612">IF(I2764&lt;&gt;0,J2763,IF(ISNA(INDEX($I2764:$I3128,MATCH(TRUE,INDEX($I2764:$I3128&lt;&gt;$I2764,0),0))),0,INDEX($I2764:$I3128,MATCH(TRUE,INDEX($I2764:$I3128&lt;&gt;$I2764,0),0))))</f>
        <v>130194969.03866443</v>
      </c>
      <c r="K2764" s="10">
        <f>SUM(I$11:I2763)</f>
        <v>659473665.18040454</v>
      </c>
      <c r="L2764" s="27">
        <f t="shared" si="609"/>
        <v>365</v>
      </c>
      <c r="M2764" s="7">
        <f t="shared" si="603"/>
        <v>356698.5453114094</v>
      </c>
      <c r="N2764" s="7">
        <f>IF(ISNA(VLOOKUP(B2764,'Distribution Data'!$G:$H,2,FALSE)),0,VLOOKUP(B2764,'Distribution Data'!$G:$H,2,FALSE))</f>
        <v>0</v>
      </c>
      <c r="O2764" s="16">
        <f>IF(ISNA(INDEX($C2763:$C$3618,MATCH(TRUE,INDEX($C2763:$C$3618&lt;&gt;$C2763,0),0))), O2763, INDEX($C2763:$C$3618,MATCH(TRUE,INDEX($C2763:$C$3618&lt;&gt;$C2763,0),0)))</f>
        <v>5895088496.4046955</v>
      </c>
      <c r="P2764" s="16">
        <f t="shared" si="607"/>
        <v>5795147068.2152042</v>
      </c>
      <c r="Q2764" s="27">
        <f t="shared" ref="Q2764:Q2827" si="613">MATCH($O2764,$C$11:$C$3618,0)-MATCH($C2763,$C$11:$C$3618,0)</f>
        <v>365</v>
      </c>
      <c r="R2764" s="7">
        <f t="shared" si="604"/>
        <v>273812.1320260035</v>
      </c>
      <c r="S2764" s="7">
        <f t="shared" si="610"/>
        <v>-309823.88166687591</v>
      </c>
      <c r="T2764" s="5">
        <f>VLOOKUP($B2764,'Benchmark Data'!$A:$B,2,FALSE)</f>
        <v>17.3</v>
      </c>
      <c r="U2764" s="12">
        <f t="shared" si="605"/>
        <v>-2.5115475377700005E-2</v>
      </c>
      <c r="V2764" s="7">
        <f t="shared" si="606"/>
        <v>5418464854.802845</v>
      </c>
    </row>
    <row r="2765" spans="1:22" x14ac:dyDescent="0.25">
      <c r="A2765" s="5">
        <f t="shared" si="611"/>
        <v>2011</v>
      </c>
      <c r="B2765" s="6">
        <f t="shared" ref="B2765:B2828" si="614">B2764+1</f>
        <v>40705</v>
      </c>
      <c r="C2765" s="7">
        <f>MAX(SUMIFS('Filing Data'!$V:$V,'Filing Data'!$D:$D,'Benchmark Value'!$B2765),C2764)</f>
        <v>5795147068.2152042</v>
      </c>
      <c r="D2765" s="7">
        <f>SUMIFS('Filing Data'!$Z:$Z,'Filing Data'!$D:$D,'Benchmark Value'!$B2765)</f>
        <v>0</v>
      </c>
      <c r="E2765" s="16">
        <f t="shared" ref="E2765:E2828" si="615">IF(D2765&lt;&gt;0,E2764,IF(ISNA(INDEX($D2765:$D3129,MATCH(TRUE,INDEX($D2765:$D3129&lt;&gt;$D2765,0),0))),0,INDEX($D2765:$D3129,MATCH(TRUE,INDEX($D2765:$D3129&lt;&gt;$D2765,0),0))))</f>
        <v>-82832175.959236547</v>
      </c>
      <c r="F2765" s="10">
        <f>SUM(D$11:D2764)</f>
        <v>-378094797.07849002</v>
      </c>
      <c r="G2765" s="10">
        <f t="shared" si="608"/>
        <v>365</v>
      </c>
      <c r="H2765" s="7">
        <f t="shared" ref="H2765:H2828" si="616">E2765/G2765</f>
        <v>-226937.46838146998</v>
      </c>
      <c r="I2765" s="16">
        <f>SUMIFS('Filing Data'!$X:$X,'Filing Data'!$D:$D,'Benchmark Value'!$B2765)</f>
        <v>0</v>
      </c>
      <c r="J2765" s="16">
        <f t="shared" si="612"/>
        <v>130194969.03866443</v>
      </c>
      <c r="K2765" s="10">
        <f>SUM(I$11:I2764)</f>
        <v>659473665.18040454</v>
      </c>
      <c r="L2765" s="27">
        <f t="shared" si="609"/>
        <v>365</v>
      </c>
      <c r="M2765" s="7">
        <f t="shared" ref="M2765:M2828" si="617">J2765/L2765</f>
        <v>356698.5453114094</v>
      </c>
      <c r="N2765" s="7">
        <f>IF(ISNA(VLOOKUP(B2765,'Distribution Data'!$G:$H,2,FALSE)),0,VLOOKUP(B2765,'Distribution Data'!$G:$H,2,FALSE))</f>
        <v>0</v>
      </c>
      <c r="O2765" s="16">
        <f>IF(ISNA(INDEX($C2764:$C$3618,MATCH(TRUE,INDEX($C2764:$C$3618&lt;&gt;$C2764,0),0))), O2764, INDEX($C2764:$C$3618,MATCH(TRUE,INDEX($C2764:$C$3618&lt;&gt;$C2764,0),0)))</f>
        <v>5895088496.4046955</v>
      </c>
      <c r="P2765" s="16">
        <f t="shared" si="607"/>
        <v>5795147068.2152042</v>
      </c>
      <c r="Q2765" s="27">
        <f t="shared" si="613"/>
        <v>365</v>
      </c>
      <c r="R2765" s="7">
        <f t="shared" ref="R2765:R2828" si="618">IF(Q2765=0, 0, (O2765-P2765)/Q2765)</f>
        <v>273812.1320260035</v>
      </c>
      <c r="S2765" s="7">
        <f t="shared" si="610"/>
        <v>-309823.88166687591</v>
      </c>
      <c r="T2765" s="5">
        <f>VLOOKUP($B2765,'Benchmark Data'!$A:$B,2,FALSE)</f>
        <v>17.3</v>
      </c>
      <c r="U2765" s="12">
        <f t="shared" ref="U2765:U2828" si="619">LN(T2765/T2764)</f>
        <v>0</v>
      </c>
      <c r="V2765" s="7">
        <f t="shared" ref="V2765:V2828" si="620">V2764*EXP($U2765)+$S2765</f>
        <v>5418155030.9211779</v>
      </c>
    </row>
    <row r="2766" spans="1:22" x14ac:dyDescent="0.25">
      <c r="A2766" s="5">
        <f t="shared" si="611"/>
        <v>2011</v>
      </c>
      <c r="B2766" s="6">
        <f t="shared" si="614"/>
        <v>40706</v>
      </c>
      <c r="C2766" s="7">
        <f>MAX(SUMIFS('Filing Data'!$V:$V,'Filing Data'!$D:$D,'Benchmark Value'!$B2766),C2765)</f>
        <v>5795147068.2152042</v>
      </c>
      <c r="D2766" s="7">
        <f>SUMIFS('Filing Data'!$Z:$Z,'Filing Data'!$D:$D,'Benchmark Value'!$B2766)</f>
        <v>0</v>
      </c>
      <c r="E2766" s="16">
        <f t="shared" si="615"/>
        <v>-82832175.959236547</v>
      </c>
      <c r="F2766" s="10">
        <f>SUM(D$11:D2765)</f>
        <v>-378094797.07849002</v>
      </c>
      <c r="G2766" s="10">
        <f t="shared" si="608"/>
        <v>365</v>
      </c>
      <c r="H2766" s="7">
        <f t="shared" si="616"/>
        <v>-226937.46838146998</v>
      </c>
      <c r="I2766" s="16">
        <f>SUMIFS('Filing Data'!$X:$X,'Filing Data'!$D:$D,'Benchmark Value'!$B2766)</f>
        <v>0</v>
      </c>
      <c r="J2766" s="16">
        <f t="shared" si="612"/>
        <v>130194969.03866443</v>
      </c>
      <c r="K2766" s="10">
        <f>SUM(I$11:I2765)</f>
        <v>659473665.18040454</v>
      </c>
      <c r="L2766" s="27">
        <f t="shared" si="609"/>
        <v>365</v>
      </c>
      <c r="M2766" s="7">
        <f t="shared" si="617"/>
        <v>356698.5453114094</v>
      </c>
      <c r="N2766" s="7">
        <f>IF(ISNA(VLOOKUP(B2766,'Distribution Data'!$G:$H,2,FALSE)),0,VLOOKUP(B2766,'Distribution Data'!$G:$H,2,FALSE))</f>
        <v>0</v>
      </c>
      <c r="O2766" s="16">
        <f>IF(ISNA(INDEX($C2765:$C$3618,MATCH(TRUE,INDEX($C2765:$C$3618&lt;&gt;$C2765,0),0))), O2765, INDEX($C2765:$C$3618,MATCH(TRUE,INDEX($C2765:$C$3618&lt;&gt;$C2765,0),0)))</f>
        <v>5895088496.4046955</v>
      </c>
      <c r="P2766" s="16">
        <f t="shared" si="607"/>
        <v>5795147068.2152042</v>
      </c>
      <c r="Q2766" s="27">
        <f t="shared" si="613"/>
        <v>365</v>
      </c>
      <c r="R2766" s="7">
        <f t="shared" si="618"/>
        <v>273812.1320260035</v>
      </c>
      <c r="S2766" s="7">
        <f t="shared" si="610"/>
        <v>-309823.88166687591</v>
      </c>
      <c r="T2766" s="5">
        <f>VLOOKUP($B2766,'Benchmark Data'!$A:$B,2,FALSE)</f>
        <v>17.3</v>
      </c>
      <c r="U2766" s="12">
        <f t="shared" si="619"/>
        <v>0</v>
      </c>
      <c r="V2766" s="7">
        <f t="shared" si="620"/>
        <v>5417845207.0395107</v>
      </c>
    </row>
    <row r="2767" spans="1:22" x14ac:dyDescent="0.25">
      <c r="A2767" s="5">
        <f t="shared" si="611"/>
        <v>2011</v>
      </c>
      <c r="B2767" s="6">
        <f t="shared" si="614"/>
        <v>40707</v>
      </c>
      <c r="C2767" s="7">
        <f>MAX(SUMIFS('Filing Data'!$V:$V,'Filing Data'!$D:$D,'Benchmark Value'!$B2767),C2766)</f>
        <v>5795147068.2152042</v>
      </c>
      <c r="D2767" s="7">
        <f>SUMIFS('Filing Data'!$Z:$Z,'Filing Data'!$D:$D,'Benchmark Value'!$B2767)</f>
        <v>0</v>
      </c>
      <c r="E2767" s="16">
        <f t="shared" si="615"/>
        <v>-82832175.959236547</v>
      </c>
      <c r="F2767" s="10">
        <f>SUM(D$11:D2766)</f>
        <v>-378094797.07849002</v>
      </c>
      <c r="G2767" s="10">
        <f t="shared" si="608"/>
        <v>365</v>
      </c>
      <c r="H2767" s="7">
        <f t="shared" si="616"/>
        <v>-226937.46838146998</v>
      </c>
      <c r="I2767" s="16">
        <f>SUMIFS('Filing Data'!$X:$X,'Filing Data'!$D:$D,'Benchmark Value'!$B2767)</f>
        <v>0</v>
      </c>
      <c r="J2767" s="16">
        <f t="shared" si="612"/>
        <v>130194969.03866443</v>
      </c>
      <c r="K2767" s="10">
        <f>SUM(I$11:I2766)</f>
        <v>659473665.18040454</v>
      </c>
      <c r="L2767" s="27">
        <f t="shared" si="609"/>
        <v>365</v>
      </c>
      <c r="M2767" s="7">
        <f t="shared" si="617"/>
        <v>356698.5453114094</v>
      </c>
      <c r="N2767" s="7">
        <f>IF(ISNA(VLOOKUP(B2767,'Distribution Data'!$G:$H,2,FALSE)),0,VLOOKUP(B2767,'Distribution Data'!$G:$H,2,FALSE))</f>
        <v>0</v>
      </c>
      <c r="O2767" s="16">
        <f>IF(ISNA(INDEX($C2766:$C$3618,MATCH(TRUE,INDEX($C2766:$C$3618&lt;&gt;$C2766,0),0))), O2766, INDEX($C2766:$C$3618,MATCH(TRUE,INDEX($C2766:$C$3618&lt;&gt;$C2766,0),0)))</f>
        <v>5895088496.4046955</v>
      </c>
      <c r="P2767" s="16">
        <f t="shared" si="607"/>
        <v>5795147068.2152042</v>
      </c>
      <c r="Q2767" s="27">
        <f t="shared" si="613"/>
        <v>365</v>
      </c>
      <c r="R2767" s="7">
        <f t="shared" si="618"/>
        <v>273812.1320260035</v>
      </c>
      <c r="S2767" s="7">
        <f t="shared" si="610"/>
        <v>-309823.88166687591</v>
      </c>
      <c r="T2767" s="5">
        <f>VLOOKUP($B2767,'Benchmark Data'!$A:$B,2,FALSE)</f>
        <v>17.38</v>
      </c>
      <c r="U2767" s="12">
        <f t="shared" si="619"/>
        <v>4.6136183335127147E-3</v>
      </c>
      <c r="V2767" s="7">
        <f t="shared" si="620"/>
        <v>5442589002.6123619</v>
      </c>
    </row>
    <row r="2768" spans="1:22" x14ac:dyDescent="0.25">
      <c r="A2768" s="5">
        <f t="shared" si="611"/>
        <v>2011</v>
      </c>
      <c r="B2768" s="6">
        <f t="shared" si="614"/>
        <v>40708</v>
      </c>
      <c r="C2768" s="7">
        <f>MAX(SUMIFS('Filing Data'!$V:$V,'Filing Data'!$D:$D,'Benchmark Value'!$B2768),C2767)</f>
        <v>5795147068.2152042</v>
      </c>
      <c r="D2768" s="7">
        <f>SUMIFS('Filing Data'!$Z:$Z,'Filing Data'!$D:$D,'Benchmark Value'!$B2768)</f>
        <v>0</v>
      </c>
      <c r="E2768" s="16">
        <f t="shared" si="615"/>
        <v>-82832175.959236547</v>
      </c>
      <c r="F2768" s="10">
        <f>SUM(D$11:D2767)</f>
        <v>-378094797.07849002</v>
      </c>
      <c r="G2768" s="10">
        <f t="shared" si="608"/>
        <v>365</v>
      </c>
      <c r="H2768" s="7">
        <f t="shared" si="616"/>
        <v>-226937.46838146998</v>
      </c>
      <c r="I2768" s="16">
        <f>SUMIFS('Filing Data'!$X:$X,'Filing Data'!$D:$D,'Benchmark Value'!$B2768)</f>
        <v>0</v>
      </c>
      <c r="J2768" s="16">
        <f t="shared" si="612"/>
        <v>130194969.03866443</v>
      </c>
      <c r="K2768" s="10">
        <f>SUM(I$11:I2767)</f>
        <v>659473665.18040454</v>
      </c>
      <c r="L2768" s="27">
        <f t="shared" si="609"/>
        <v>365</v>
      </c>
      <c r="M2768" s="7">
        <f t="shared" si="617"/>
        <v>356698.5453114094</v>
      </c>
      <c r="N2768" s="7">
        <f>IF(ISNA(VLOOKUP(B2768,'Distribution Data'!$G:$H,2,FALSE)),0,VLOOKUP(B2768,'Distribution Data'!$G:$H,2,FALSE))</f>
        <v>0</v>
      </c>
      <c r="O2768" s="16">
        <f>IF(ISNA(INDEX($C2767:$C$3618,MATCH(TRUE,INDEX($C2767:$C$3618&lt;&gt;$C2767,0),0))), O2767, INDEX($C2767:$C$3618,MATCH(TRUE,INDEX($C2767:$C$3618&lt;&gt;$C2767,0),0)))</f>
        <v>5895088496.4046955</v>
      </c>
      <c r="P2768" s="16">
        <f t="shared" si="607"/>
        <v>5795147068.2152042</v>
      </c>
      <c r="Q2768" s="27">
        <f t="shared" si="613"/>
        <v>365</v>
      </c>
      <c r="R2768" s="7">
        <f t="shared" si="618"/>
        <v>273812.1320260035</v>
      </c>
      <c r="S2768" s="7">
        <f t="shared" si="610"/>
        <v>-309823.88166687591</v>
      </c>
      <c r="T2768" s="5">
        <f>VLOOKUP($B2768,'Benchmark Data'!$A:$B,2,FALSE)</f>
        <v>17.64</v>
      </c>
      <c r="U2768" s="12">
        <f t="shared" si="619"/>
        <v>1.4848930741399442E-2</v>
      </c>
      <c r="V2768" s="7">
        <f t="shared" si="620"/>
        <v>5523698807.0781765</v>
      </c>
    </row>
    <row r="2769" spans="1:22" x14ac:dyDescent="0.25">
      <c r="A2769" s="5">
        <f t="shared" si="611"/>
        <v>2011</v>
      </c>
      <c r="B2769" s="6">
        <f t="shared" si="614"/>
        <v>40709</v>
      </c>
      <c r="C2769" s="7">
        <f>MAX(SUMIFS('Filing Data'!$V:$V,'Filing Data'!$D:$D,'Benchmark Value'!$B2769),C2768)</f>
        <v>5795147068.2152042</v>
      </c>
      <c r="D2769" s="7">
        <f>SUMIFS('Filing Data'!$Z:$Z,'Filing Data'!$D:$D,'Benchmark Value'!$B2769)</f>
        <v>0</v>
      </c>
      <c r="E2769" s="16">
        <f t="shared" si="615"/>
        <v>-82832175.959236547</v>
      </c>
      <c r="F2769" s="10">
        <f>SUM(D$11:D2768)</f>
        <v>-378094797.07849002</v>
      </c>
      <c r="G2769" s="10">
        <f t="shared" si="608"/>
        <v>365</v>
      </c>
      <c r="H2769" s="7">
        <f t="shared" si="616"/>
        <v>-226937.46838146998</v>
      </c>
      <c r="I2769" s="16">
        <f>SUMIFS('Filing Data'!$X:$X,'Filing Data'!$D:$D,'Benchmark Value'!$B2769)</f>
        <v>0</v>
      </c>
      <c r="J2769" s="16">
        <f t="shared" si="612"/>
        <v>130194969.03866443</v>
      </c>
      <c r="K2769" s="10">
        <f>SUM(I$11:I2768)</f>
        <v>659473665.18040454</v>
      </c>
      <c r="L2769" s="27">
        <f t="shared" si="609"/>
        <v>365</v>
      </c>
      <c r="M2769" s="7">
        <f t="shared" si="617"/>
        <v>356698.5453114094</v>
      </c>
      <c r="N2769" s="7">
        <f>IF(ISNA(VLOOKUP(B2769,'Distribution Data'!$G:$H,2,FALSE)),0,VLOOKUP(B2769,'Distribution Data'!$G:$H,2,FALSE))</f>
        <v>0</v>
      </c>
      <c r="O2769" s="16">
        <f>IF(ISNA(INDEX($C2768:$C$3618,MATCH(TRUE,INDEX($C2768:$C$3618&lt;&gt;$C2768,0),0))), O2768, INDEX($C2768:$C$3618,MATCH(TRUE,INDEX($C2768:$C$3618&lt;&gt;$C2768,0),0)))</f>
        <v>5895088496.4046955</v>
      </c>
      <c r="P2769" s="16">
        <f t="shared" si="607"/>
        <v>5795147068.2152042</v>
      </c>
      <c r="Q2769" s="27">
        <f t="shared" si="613"/>
        <v>365</v>
      </c>
      <c r="R2769" s="7">
        <f t="shared" si="618"/>
        <v>273812.1320260035</v>
      </c>
      <c r="S2769" s="7">
        <f t="shared" si="610"/>
        <v>-309823.88166687591</v>
      </c>
      <c r="T2769" s="5">
        <f>VLOOKUP($B2769,'Benchmark Data'!$A:$B,2,FALSE)</f>
        <v>17.34</v>
      </c>
      <c r="U2769" s="12">
        <f t="shared" si="619"/>
        <v>-1.7153079226249469E-2</v>
      </c>
      <c r="V2769" s="7">
        <f t="shared" si="620"/>
        <v>5429448527.2938194</v>
      </c>
    </row>
    <row r="2770" spans="1:22" x14ac:dyDescent="0.25">
      <c r="A2770" s="5">
        <f t="shared" si="611"/>
        <v>2011</v>
      </c>
      <c r="B2770" s="6">
        <f t="shared" si="614"/>
        <v>40710</v>
      </c>
      <c r="C2770" s="7">
        <f>MAX(SUMIFS('Filing Data'!$V:$V,'Filing Data'!$D:$D,'Benchmark Value'!$B2770),C2769)</f>
        <v>5795147068.2152042</v>
      </c>
      <c r="D2770" s="7">
        <f>SUMIFS('Filing Data'!$Z:$Z,'Filing Data'!$D:$D,'Benchmark Value'!$B2770)</f>
        <v>0</v>
      </c>
      <c r="E2770" s="16">
        <f t="shared" si="615"/>
        <v>-82832175.959236547</v>
      </c>
      <c r="F2770" s="10">
        <f>SUM(D$11:D2769)</f>
        <v>-378094797.07849002</v>
      </c>
      <c r="G2770" s="10">
        <f t="shared" si="608"/>
        <v>365</v>
      </c>
      <c r="H2770" s="7">
        <f t="shared" si="616"/>
        <v>-226937.46838146998</v>
      </c>
      <c r="I2770" s="16">
        <f>SUMIFS('Filing Data'!$X:$X,'Filing Data'!$D:$D,'Benchmark Value'!$B2770)</f>
        <v>0</v>
      </c>
      <c r="J2770" s="16">
        <f t="shared" si="612"/>
        <v>130194969.03866443</v>
      </c>
      <c r="K2770" s="10">
        <f>SUM(I$11:I2769)</f>
        <v>659473665.18040454</v>
      </c>
      <c r="L2770" s="27">
        <f t="shared" si="609"/>
        <v>365</v>
      </c>
      <c r="M2770" s="7">
        <f t="shared" si="617"/>
        <v>356698.5453114094</v>
      </c>
      <c r="N2770" s="7">
        <f>IF(ISNA(VLOOKUP(B2770,'Distribution Data'!$G:$H,2,FALSE)),0,VLOOKUP(B2770,'Distribution Data'!$G:$H,2,FALSE))</f>
        <v>0</v>
      </c>
      <c r="O2770" s="16">
        <f>IF(ISNA(INDEX($C2769:$C$3618,MATCH(TRUE,INDEX($C2769:$C$3618&lt;&gt;$C2769,0),0))), O2769, INDEX($C2769:$C$3618,MATCH(TRUE,INDEX($C2769:$C$3618&lt;&gt;$C2769,0),0)))</f>
        <v>5895088496.4046955</v>
      </c>
      <c r="P2770" s="16">
        <f t="shared" si="607"/>
        <v>5795147068.2152042</v>
      </c>
      <c r="Q2770" s="27">
        <f t="shared" si="613"/>
        <v>365</v>
      </c>
      <c r="R2770" s="7">
        <f t="shared" si="618"/>
        <v>273812.1320260035</v>
      </c>
      <c r="S2770" s="7">
        <f t="shared" si="610"/>
        <v>-309823.88166687591</v>
      </c>
      <c r="T2770" s="5">
        <f>VLOOKUP($B2770,'Benchmark Data'!$A:$B,2,FALSE)</f>
        <v>17.489999999999998</v>
      </c>
      <c r="U2770" s="12">
        <f t="shared" si="619"/>
        <v>8.6133176781149293E-3</v>
      </c>
      <c r="V2770" s="7">
        <f t="shared" si="620"/>
        <v>5476106251.2261124</v>
      </c>
    </row>
    <row r="2771" spans="1:22" x14ac:dyDescent="0.25">
      <c r="A2771" s="5">
        <f t="shared" si="611"/>
        <v>2011</v>
      </c>
      <c r="B2771" s="6">
        <f t="shared" si="614"/>
        <v>40711</v>
      </c>
      <c r="C2771" s="7">
        <f>MAX(SUMIFS('Filing Data'!$V:$V,'Filing Data'!$D:$D,'Benchmark Value'!$B2771),C2770)</f>
        <v>5795147068.2152042</v>
      </c>
      <c r="D2771" s="7">
        <f>SUMIFS('Filing Data'!$Z:$Z,'Filing Data'!$D:$D,'Benchmark Value'!$B2771)</f>
        <v>0</v>
      </c>
      <c r="E2771" s="16">
        <f t="shared" si="615"/>
        <v>-82832175.959236547</v>
      </c>
      <c r="F2771" s="10">
        <f>SUM(D$11:D2770)</f>
        <v>-378094797.07849002</v>
      </c>
      <c r="G2771" s="10">
        <f t="shared" si="608"/>
        <v>365</v>
      </c>
      <c r="H2771" s="7">
        <f t="shared" si="616"/>
        <v>-226937.46838146998</v>
      </c>
      <c r="I2771" s="16">
        <f>SUMIFS('Filing Data'!$X:$X,'Filing Data'!$D:$D,'Benchmark Value'!$B2771)</f>
        <v>0</v>
      </c>
      <c r="J2771" s="16">
        <f t="shared" si="612"/>
        <v>130194969.03866443</v>
      </c>
      <c r="K2771" s="10">
        <f>SUM(I$11:I2770)</f>
        <v>659473665.18040454</v>
      </c>
      <c r="L2771" s="27">
        <f t="shared" si="609"/>
        <v>365</v>
      </c>
      <c r="M2771" s="7">
        <f t="shared" si="617"/>
        <v>356698.5453114094</v>
      </c>
      <c r="N2771" s="7">
        <f>IF(ISNA(VLOOKUP(B2771,'Distribution Data'!$G:$H,2,FALSE)),0,VLOOKUP(B2771,'Distribution Data'!$G:$H,2,FALSE))</f>
        <v>0</v>
      </c>
      <c r="O2771" s="16">
        <f>IF(ISNA(INDEX($C2770:$C$3618,MATCH(TRUE,INDEX($C2770:$C$3618&lt;&gt;$C2770,0),0))), O2770, INDEX($C2770:$C$3618,MATCH(TRUE,INDEX($C2770:$C$3618&lt;&gt;$C2770,0),0)))</f>
        <v>5895088496.4046955</v>
      </c>
      <c r="P2771" s="16">
        <f t="shared" si="607"/>
        <v>5795147068.2152042</v>
      </c>
      <c r="Q2771" s="27">
        <f t="shared" si="613"/>
        <v>365</v>
      </c>
      <c r="R2771" s="7">
        <f t="shared" si="618"/>
        <v>273812.1320260035</v>
      </c>
      <c r="S2771" s="7">
        <f t="shared" si="610"/>
        <v>-309823.88166687591</v>
      </c>
      <c r="T2771" s="5">
        <f>VLOOKUP($B2771,'Benchmark Data'!$A:$B,2,FALSE)</f>
        <v>17.66</v>
      </c>
      <c r="U2771" s="12">
        <f t="shared" si="619"/>
        <v>9.6729061453033113E-3</v>
      </c>
      <c r="V2771" s="7">
        <f t="shared" si="620"/>
        <v>5529023303.4284039</v>
      </c>
    </row>
    <row r="2772" spans="1:22" x14ac:dyDescent="0.25">
      <c r="A2772" s="5">
        <f t="shared" si="611"/>
        <v>2011</v>
      </c>
      <c r="B2772" s="6">
        <f t="shared" si="614"/>
        <v>40712</v>
      </c>
      <c r="C2772" s="7">
        <f>MAX(SUMIFS('Filing Data'!$V:$V,'Filing Data'!$D:$D,'Benchmark Value'!$B2772),C2771)</f>
        <v>5795147068.2152042</v>
      </c>
      <c r="D2772" s="7">
        <f>SUMIFS('Filing Data'!$Z:$Z,'Filing Data'!$D:$D,'Benchmark Value'!$B2772)</f>
        <v>0</v>
      </c>
      <c r="E2772" s="16">
        <f t="shared" si="615"/>
        <v>-82832175.959236547</v>
      </c>
      <c r="F2772" s="10">
        <f>SUM(D$11:D2771)</f>
        <v>-378094797.07849002</v>
      </c>
      <c r="G2772" s="10">
        <f t="shared" si="608"/>
        <v>365</v>
      </c>
      <c r="H2772" s="7">
        <f t="shared" si="616"/>
        <v>-226937.46838146998</v>
      </c>
      <c r="I2772" s="16">
        <f>SUMIFS('Filing Data'!$X:$X,'Filing Data'!$D:$D,'Benchmark Value'!$B2772)</f>
        <v>0</v>
      </c>
      <c r="J2772" s="16">
        <f t="shared" si="612"/>
        <v>130194969.03866443</v>
      </c>
      <c r="K2772" s="10">
        <f>SUM(I$11:I2771)</f>
        <v>659473665.18040454</v>
      </c>
      <c r="L2772" s="27">
        <f t="shared" si="609"/>
        <v>365</v>
      </c>
      <c r="M2772" s="7">
        <f t="shared" si="617"/>
        <v>356698.5453114094</v>
      </c>
      <c r="N2772" s="7">
        <f>IF(ISNA(VLOOKUP(B2772,'Distribution Data'!$G:$H,2,FALSE)),0,VLOOKUP(B2772,'Distribution Data'!$G:$H,2,FALSE))</f>
        <v>0</v>
      </c>
      <c r="O2772" s="16">
        <f>IF(ISNA(INDEX($C2771:$C$3618,MATCH(TRUE,INDEX($C2771:$C$3618&lt;&gt;$C2771,0),0))), O2771, INDEX($C2771:$C$3618,MATCH(TRUE,INDEX($C2771:$C$3618&lt;&gt;$C2771,0),0)))</f>
        <v>5895088496.4046955</v>
      </c>
      <c r="P2772" s="16">
        <f t="shared" si="607"/>
        <v>5795147068.2152042</v>
      </c>
      <c r="Q2772" s="27">
        <f t="shared" si="613"/>
        <v>365</v>
      </c>
      <c r="R2772" s="7">
        <f t="shared" si="618"/>
        <v>273812.1320260035</v>
      </c>
      <c r="S2772" s="7">
        <f t="shared" si="610"/>
        <v>-309823.88166687591</v>
      </c>
      <c r="T2772" s="5">
        <f>VLOOKUP($B2772,'Benchmark Data'!$A:$B,2,FALSE)</f>
        <v>17.66</v>
      </c>
      <c r="U2772" s="12">
        <f t="shared" si="619"/>
        <v>0</v>
      </c>
      <c r="V2772" s="7">
        <f t="shared" si="620"/>
        <v>5528713479.5467367</v>
      </c>
    </row>
    <row r="2773" spans="1:22" x14ac:dyDescent="0.25">
      <c r="A2773" s="5">
        <f t="shared" si="611"/>
        <v>2011</v>
      </c>
      <c r="B2773" s="6">
        <f t="shared" si="614"/>
        <v>40713</v>
      </c>
      <c r="C2773" s="7">
        <f>MAX(SUMIFS('Filing Data'!$V:$V,'Filing Data'!$D:$D,'Benchmark Value'!$B2773),C2772)</f>
        <v>5795147068.2152042</v>
      </c>
      <c r="D2773" s="7">
        <f>SUMIFS('Filing Data'!$Z:$Z,'Filing Data'!$D:$D,'Benchmark Value'!$B2773)</f>
        <v>0</v>
      </c>
      <c r="E2773" s="16">
        <f t="shared" si="615"/>
        <v>-82832175.959236547</v>
      </c>
      <c r="F2773" s="10">
        <f>SUM(D$11:D2772)</f>
        <v>-378094797.07849002</v>
      </c>
      <c r="G2773" s="10">
        <f t="shared" si="608"/>
        <v>365</v>
      </c>
      <c r="H2773" s="7">
        <f t="shared" si="616"/>
        <v>-226937.46838146998</v>
      </c>
      <c r="I2773" s="16">
        <f>SUMIFS('Filing Data'!$X:$X,'Filing Data'!$D:$D,'Benchmark Value'!$B2773)</f>
        <v>0</v>
      </c>
      <c r="J2773" s="16">
        <f t="shared" si="612"/>
        <v>130194969.03866443</v>
      </c>
      <c r="K2773" s="10">
        <f>SUM(I$11:I2772)</f>
        <v>659473665.18040454</v>
      </c>
      <c r="L2773" s="27">
        <f t="shared" si="609"/>
        <v>365</v>
      </c>
      <c r="M2773" s="7">
        <f t="shared" si="617"/>
        <v>356698.5453114094</v>
      </c>
      <c r="N2773" s="7">
        <f>IF(ISNA(VLOOKUP(B2773,'Distribution Data'!$G:$H,2,FALSE)),0,VLOOKUP(B2773,'Distribution Data'!$G:$H,2,FALSE))</f>
        <v>0</v>
      </c>
      <c r="O2773" s="16">
        <f>IF(ISNA(INDEX($C2772:$C$3618,MATCH(TRUE,INDEX($C2772:$C$3618&lt;&gt;$C2772,0),0))), O2772, INDEX($C2772:$C$3618,MATCH(TRUE,INDEX($C2772:$C$3618&lt;&gt;$C2772,0),0)))</f>
        <v>5895088496.4046955</v>
      </c>
      <c r="P2773" s="16">
        <f t="shared" si="607"/>
        <v>5795147068.2152042</v>
      </c>
      <c r="Q2773" s="27">
        <f t="shared" si="613"/>
        <v>365</v>
      </c>
      <c r="R2773" s="7">
        <f t="shared" si="618"/>
        <v>273812.1320260035</v>
      </c>
      <c r="S2773" s="7">
        <f t="shared" si="610"/>
        <v>-309823.88166687591</v>
      </c>
      <c r="T2773" s="5">
        <f>VLOOKUP($B2773,'Benchmark Data'!$A:$B,2,FALSE)</f>
        <v>17.66</v>
      </c>
      <c r="U2773" s="12">
        <f t="shared" si="619"/>
        <v>0</v>
      </c>
      <c r="V2773" s="7">
        <f t="shared" si="620"/>
        <v>5528403655.6650696</v>
      </c>
    </row>
    <row r="2774" spans="1:22" x14ac:dyDescent="0.25">
      <c r="A2774" s="5">
        <f t="shared" si="611"/>
        <v>2011</v>
      </c>
      <c r="B2774" s="6">
        <f t="shared" si="614"/>
        <v>40714</v>
      </c>
      <c r="C2774" s="7">
        <f>MAX(SUMIFS('Filing Data'!$V:$V,'Filing Data'!$D:$D,'Benchmark Value'!$B2774),C2773)</f>
        <v>5795147068.2152042</v>
      </c>
      <c r="D2774" s="7">
        <f>SUMIFS('Filing Data'!$Z:$Z,'Filing Data'!$D:$D,'Benchmark Value'!$B2774)</f>
        <v>0</v>
      </c>
      <c r="E2774" s="16">
        <f t="shared" si="615"/>
        <v>-82832175.959236547</v>
      </c>
      <c r="F2774" s="10">
        <f>SUM(D$11:D2773)</f>
        <v>-378094797.07849002</v>
      </c>
      <c r="G2774" s="10">
        <f t="shared" si="608"/>
        <v>365</v>
      </c>
      <c r="H2774" s="7">
        <f t="shared" si="616"/>
        <v>-226937.46838146998</v>
      </c>
      <c r="I2774" s="16">
        <f>SUMIFS('Filing Data'!$X:$X,'Filing Data'!$D:$D,'Benchmark Value'!$B2774)</f>
        <v>0</v>
      </c>
      <c r="J2774" s="16">
        <f t="shared" si="612"/>
        <v>130194969.03866443</v>
      </c>
      <c r="K2774" s="10">
        <f>SUM(I$11:I2773)</f>
        <v>659473665.18040454</v>
      </c>
      <c r="L2774" s="27">
        <f t="shared" si="609"/>
        <v>365</v>
      </c>
      <c r="M2774" s="7">
        <f t="shared" si="617"/>
        <v>356698.5453114094</v>
      </c>
      <c r="N2774" s="7">
        <f>IF(ISNA(VLOOKUP(B2774,'Distribution Data'!$G:$H,2,FALSE)),0,VLOOKUP(B2774,'Distribution Data'!$G:$H,2,FALSE))</f>
        <v>0</v>
      </c>
      <c r="O2774" s="16">
        <f>IF(ISNA(INDEX($C2773:$C$3618,MATCH(TRUE,INDEX($C2773:$C$3618&lt;&gt;$C2773,0),0))), O2773, INDEX($C2773:$C$3618,MATCH(TRUE,INDEX($C2773:$C$3618&lt;&gt;$C2773,0),0)))</f>
        <v>5895088496.4046955</v>
      </c>
      <c r="P2774" s="16">
        <f t="shared" si="607"/>
        <v>5795147068.2152042</v>
      </c>
      <c r="Q2774" s="27">
        <f t="shared" si="613"/>
        <v>365</v>
      </c>
      <c r="R2774" s="7">
        <f t="shared" si="618"/>
        <v>273812.1320260035</v>
      </c>
      <c r="S2774" s="7">
        <f t="shared" si="610"/>
        <v>-309823.88166687591</v>
      </c>
      <c r="T2774" s="5">
        <f>VLOOKUP($B2774,'Benchmark Data'!$A:$B,2,FALSE)</f>
        <v>17.87</v>
      </c>
      <c r="U2774" s="12">
        <f t="shared" si="619"/>
        <v>1.1821133995522762E-2</v>
      </c>
      <c r="V2774" s="7">
        <f t="shared" si="620"/>
        <v>5593833626.1033154</v>
      </c>
    </row>
    <row r="2775" spans="1:22" x14ac:dyDescent="0.25">
      <c r="A2775" s="5">
        <f t="shared" si="611"/>
        <v>2011</v>
      </c>
      <c r="B2775" s="6">
        <f t="shared" si="614"/>
        <v>40715</v>
      </c>
      <c r="C2775" s="7">
        <f>MAX(SUMIFS('Filing Data'!$V:$V,'Filing Data'!$D:$D,'Benchmark Value'!$B2775),C2774)</f>
        <v>5795147068.2152042</v>
      </c>
      <c r="D2775" s="7">
        <f>SUMIFS('Filing Data'!$Z:$Z,'Filing Data'!$D:$D,'Benchmark Value'!$B2775)</f>
        <v>0</v>
      </c>
      <c r="E2775" s="16">
        <f t="shared" si="615"/>
        <v>-82832175.959236547</v>
      </c>
      <c r="F2775" s="10">
        <f>SUM(D$11:D2774)</f>
        <v>-378094797.07849002</v>
      </c>
      <c r="G2775" s="10">
        <f t="shared" si="608"/>
        <v>365</v>
      </c>
      <c r="H2775" s="7">
        <f t="shared" si="616"/>
        <v>-226937.46838146998</v>
      </c>
      <c r="I2775" s="16">
        <f>SUMIFS('Filing Data'!$X:$X,'Filing Data'!$D:$D,'Benchmark Value'!$B2775)</f>
        <v>0</v>
      </c>
      <c r="J2775" s="16">
        <f t="shared" si="612"/>
        <v>130194969.03866443</v>
      </c>
      <c r="K2775" s="10">
        <f>SUM(I$11:I2774)</f>
        <v>659473665.18040454</v>
      </c>
      <c r="L2775" s="27">
        <f t="shared" si="609"/>
        <v>365</v>
      </c>
      <c r="M2775" s="7">
        <f t="shared" si="617"/>
        <v>356698.5453114094</v>
      </c>
      <c r="N2775" s="7">
        <f>IF(ISNA(VLOOKUP(B2775,'Distribution Data'!$G:$H,2,FALSE)),0,VLOOKUP(B2775,'Distribution Data'!$G:$H,2,FALSE))</f>
        <v>0</v>
      </c>
      <c r="O2775" s="16">
        <f>IF(ISNA(INDEX($C2774:$C$3618,MATCH(TRUE,INDEX($C2774:$C$3618&lt;&gt;$C2774,0),0))), O2774, INDEX($C2774:$C$3618,MATCH(TRUE,INDEX($C2774:$C$3618&lt;&gt;$C2774,0),0)))</f>
        <v>5895088496.4046955</v>
      </c>
      <c r="P2775" s="16">
        <f t="shared" si="607"/>
        <v>5795147068.2152042</v>
      </c>
      <c r="Q2775" s="27">
        <f t="shared" si="613"/>
        <v>365</v>
      </c>
      <c r="R2775" s="7">
        <f t="shared" si="618"/>
        <v>273812.1320260035</v>
      </c>
      <c r="S2775" s="7">
        <f t="shared" si="610"/>
        <v>-309823.88166687591</v>
      </c>
      <c r="T2775" s="5">
        <f>VLOOKUP($B2775,'Benchmark Data'!$A:$B,2,FALSE)</f>
        <v>18.010000000000002</v>
      </c>
      <c r="U2775" s="12">
        <f t="shared" si="619"/>
        <v>7.8038300165281099E-3</v>
      </c>
      <c r="V2775" s="7">
        <f t="shared" si="620"/>
        <v>5637347904.4966602</v>
      </c>
    </row>
    <row r="2776" spans="1:22" x14ac:dyDescent="0.25">
      <c r="A2776" s="5">
        <f t="shared" si="611"/>
        <v>2011</v>
      </c>
      <c r="B2776" s="6">
        <f t="shared" si="614"/>
        <v>40716</v>
      </c>
      <c r="C2776" s="7">
        <f>MAX(SUMIFS('Filing Data'!$V:$V,'Filing Data'!$D:$D,'Benchmark Value'!$B2776),C2775)</f>
        <v>5795147068.2152042</v>
      </c>
      <c r="D2776" s="7">
        <f>SUMIFS('Filing Data'!$Z:$Z,'Filing Data'!$D:$D,'Benchmark Value'!$B2776)</f>
        <v>0</v>
      </c>
      <c r="E2776" s="16">
        <f t="shared" si="615"/>
        <v>-82832175.959236547</v>
      </c>
      <c r="F2776" s="10">
        <f>SUM(D$11:D2775)</f>
        <v>-378094797.07849002</v>
      </c>
      <c r="G2776" s="10">
        <f t="shared" si="608"/>
        <v>365</v>
      </c>
      <c r="H2776" s="7">
        <f t="shared" si="616"/>
        <v>-226937.46838146998</v>
      </c>
      <c r="I2776" s="16">
        <f>SUMIFS('Filing Data'!$X:$X,'Filing Data'!$D:$D,'Benchmark Value'!$B2776)</f>
        <v>0</v>
      </c>
      <c r="J2776" s="16">
        <f t="shared" si="612"/>
        <v>130194969.03866443</v>
      </c>
      <c r="K2776" s="10">
        <f>SUM(I$11:I2775)</f>
        <v>659473665.18040454</v>
      </c>
      <c r="L2776" s="27">
        <f t="shared" si="609"/>
        <v>365</v>
      </c>
      <c r="M2776" s="7">
        <f t="shared" si="617"/>
        <v>356698.5453114094</v>
      </c>
      <c r="N2776" s="7">
        <f>IF(ISNA(VLOOKUP(B2776,'Distribution Data'!$G:$H,2,FALSE)),0,VLOOKUP(B2776,'Distribution Data'!$G:$H,2,FALSE))</f>
        <v>0</v>
      </c>
      <c r="O2776" s="16">
        <f>IF(ISNA(INDEX($C2775:$C$3618,MATCH(TRUE,INDEX($C2775:$C$3618&lt;&gt;$C2775,0),0))), O2775, INDEX($C2775:$C$3618,MATCH(TRUE,INDEX($C2775:$C$3618&lt;&gt;$C2775,0),0)))</f>
        <v>5895088496.4046955</v>
      </c>
      <c r="P2776" s="16">
        <f t="shared" si="607"/>
        <v>5795147068.2152042</v>
      </c>
      <c r="Q2776" s="27">
        <f t="shared" si="613"/>
        <v>365</v>
      </c>
      <c r="R2776" s="7">
        <f t="shared" si="618"/>
        <v>273812.1320260035</v>
      </c>
      <c r="S2776" s="7">
        <f t="shared" si="610"/>
        <v>-309823.88166687591</v>
      </c>
      <c r="T2776" s="5">
        <f>VLOOKUP($B2776,'Benchmark Data'!$A:$B,2,FALSE)</f>
        <v>17.940000000000001</v>
      </c>
      <c r="U2776" s="12">
        <f t="shared" si="619"/>
        <v>-3.8943025572146473E-3</v>
      </c>
      <c r="V2776" s="7">
        <f t="shared" si="620"/>
        <v>5615127233.6791372</v>
      </c>
    </row>
    <row r="2777" spans="1:22" x14ac:dyDescent="0.25">
      <c r="A2777" s="5">
        <f t="shared" si="611"/>
        <v>2011</v>
      </c>
      <c r="B2777" s="6">
        <f t="shared" si="614"/>
        <v>40717</v>
      </c>
      <c r="C2777" s="7">
        <f>MAX(SUMIFS('Filing Data'!$V:$V,'Filing Data'!$D:$D,'Benchmark Value'!$B2777),C2776)</f>
        <v>5795147068.2152042</v>
      </c>
      <c r="D2777" s="7">
        <f>SUMIFS('Filing Data'!$Z:$Z,'Filing Data'!$D:$D,'Benchmark Value'!$B2777)</f>
        <v>0</v>
      </c>
      <c r="E2777" s="16">
        <f t="shared" si="615"/>
        <v>-82832175.959236547</v>
      </c>
      <c r="F2777" s="10">
        <f>SUM(D$11:D2776)</f>
        <v>-378094797.07849002</v>
      </c>
      <c r="G2777" s="10">
        <f t="shared" si="608"/>
        <v>365</v>
      </c>
      <c r="H2777" s="7">
        <f t="shared" si="616"/>
        <v>-226937.46838146998</v>
      </c>
      <c r="I2777" s="16">
        <f>SUMIFS('Filing Data'!$X:$X,'Filing Data'!$D:$D,'Benchmark Value'!$B2777)</f>
        <v>0</v>
      </c>
      <c r="J2777" s="16">
        <f t="shared" si="612"/>
        <v>130194969.03866443</v>
      </c>
      <c r="K2777" s="10">
        <f>SUM(I$11:I2776)</f>
        <v>659473665.18040454</v>
      </c>
      <c r="L2777" s="27">
        <f t="shared" si="609"/>
        <v>365</v>
      </c>
      <c r="M2777" s="7">
        <f t="shared" si="617"/>
        <v>356698.5453114094</v>
      </c>
      <c r="N2777" s="7">
        <f>IF(ISNA(VLOOKUP(B2777,'Distribution Data'!$G:$H,2,FALSE)),0,VLOOKUP(B2777,'Distribution Data'!$G:$H,2,FALSE))</f>
        <v>0</v>
      </c>
      <c r="O2777" s="16">
        <f>IF(ISNA(INDEX($C2776:$C$3618,MATCH(TRUE,INDEX($C2776:$C$3618&lt;&gt;$C2776,0),0))), O2776, INDEX($C2776:$C$3618,MATCH(TRUE,INDEX($C2776:$C$3618&lt;&gt;$C2776,0),0)))</f>
        <v>5895088496.4046955</v>
      </c>
      <c r="P2777" s="16">
        <f t="shared" si="607"/>
        <v>5795147068.2152042</v>
      </c>
      <c r="Q2777" s="27">
        <f t="shared" si="613"/>
        <v>365</v>
      </c>
      <c r="R2777" s="7">
        <f t="shared" si="618"/>
        <v>273812.1320260035</v>
      </c>
      <c r="S2777" s="7">
        <f t="shared" si="610"/>
        <v>-309823.88166687591</v>
      </c>
      <c r="T2777" s="5">
        <f>VLOOKUP($B2777,'Benchmark Data'!$A:$B,2,FALSE)</f>
        <v>17.57</v>
      </c>
      <c r="U2777" s="12">
        <f t="shared" si="619"/>
        <v>-2.0839954431644259E-2</v>
      </c>
      <c r="V2777" s="7">
        <f t="shared" si="620"/>
        <v>5499009323.0382013</v>
      </c>
    </row>
    <row r="2778" spans="1:22" x14ac:dyDescent="0.25">
      <c r="A2778" s="5">
        <f t="shared" si="611"/>
        <v>2011</v>
      </c>
      <c r="B2778" s="6">
        <f t="shared" si="614"/>
        <v>40718</v>
      </c>
      <c r="C2778" s="7">
        <f>MAX(SUMIFS('Filing Data'!$V:$V,'Filing Data'!$D:$D,'Benchmark Value'!$B2778),C2777)</f>
        <v>5795147068.2152042</v>
      </c>
      <c r="D2778" s="7">
        <f>SUMIFS('Filing Data'!$Z:$Z,'Filing Data'!$D:$D,'Benchmark Value'!$B2778)</f>
        <v>0</v>
      </c>
      <c r="E2778" s="16">
        <f t="shared" si="615"/>
        <v>-82832175.959236547</v>
      </c>
      <c r="F2778" s="10">
        <f>SUM(D$11:D2777)</f>
        <v>-378094797.07849002</v>
      </c>
      <c r="G2778" s="10">
        <f t="shared" si="608"/>
        <v>365</v>
      </c>
      <c r="H2778" s="7">
        <f t="shared" si="616"/>
        <v>-226937.46838146998</v>
      </c>
      <c r="I2778" s="16">
        <f>SUMIFS('Filing Data'!$X:$X,'Filing Data'!$D:$D,'Benchmark Value'!$B2778)</f>
        <v>0</v>
      </c>
      <c r="J2778" s="16">
        <f t="shared" si="612"/>
        <v>130194969.03866443</v>
      </c>
      <c r="K2778" s="10">
        <f>SUM(I$11:I2777)</f>
        <v>659473665.18040454</v>
      </c>
      <c r="L2778" s="27">
        <f t="shared" si="609"/>
        <v>365</v>
      </c>
      <c r="M2778" s="7">
        <f t="shared" si="617"/>
        <v>356698.5453114094</v>
      </c>
      <c r="N2778" s="7">
        <f>IF(ISNA(VLOOKUP(B2778,'Distribution Data'!$G:$H,2,FALSE)),0,VLOOKUP(B2778,'Distribution Data'!$G:$H,2,FALSE))</f>
        <v>0</v>
      </c>
      <c r="O2778" s="16">
        <f>IF(ISNA(INDEX($C2777:$C$3618,MATCH(TRUE,INDEX($C2777:$C$3618&lt;&gt;$C2777,0),0))), O2777, INDEX($C2777:$C$3618,MATCH(TRUE,INDEX($C2777:$C$3618&lt;&gt;$C2777,0),0)))</f>
        <v>5895088496.4046955</v>
      </c>
      <c r="P2778" s="16">
        <f t="shared" si="607"/>
        <v>5795147068.2152042</v>
      </c>
      <c r="Q2778" s="27">
        <f t="shared" si="613"/>
        <v>365</v>
      </c>
      <c r="R2778" s="7">
        <f t="shared" si="618"/>
        <v>273812.1320260035</v>
      </c>
      <c r="S2778" s="7">
        <f t="shared" si="610"/>
        <v>-309823.88166687591</v>
      </c>
      <c r="T2778" s="5">
        <f>VLOOKUP($B2778,'Benchmark Data'!$A:$B,2,FALSE)</f>
        <v>17.57</v>
      </c>
      <c r="U2778" s="12">
        <f t="shared" si="619"/>
        <v>0</v>
      </c>
      <c r="V2778" s="7">
        <f t="shared" si="620"/>
        <v>5498699499.1565342</v>
      </c>
    </row>
    <row r="2779" spans="1:22" x14ac:dyDescent="0.25">
      <c r="A2779" s="5">
        <f t="shared" si="611"/>
        <v>2011</v>
      </c>
      <c r="B2779" s="6">
        <f t="shared" si="614"/>
        <v>40719</v>
      </c>
      <c r="C2779" s="7">
        <f>MAX(SUMIFS('Filing Data'!$V:$V,'Filing Data'!$D:$D,'Benchmark Value'!$B2779),C2778)</f>
        <v>5795147068.2152042</v>
      </c>
      <c r="D2779" s="7">
        <f>SUMIFS('Filing Data'!$Z:$Z,'Filing Data'!$D:$D,'Benchmark Value'!$B2779)</f>
        <v>0</v>
      </c>
      <c r="E2779" s="16">
        <f t="shared" si="615"/>
        <v>-82832175.959236547</v>
      </c>
      <c r="F2779" s="10">
        <f>SUM(D$11:D2778)</f>
        <v>-378094797.07849002</v>
      </c>
      <c r="G2779" s="10">
        <f t="shared" si="608"/>
        <v>365</v>
      </c>
      <c r="H2779" s="7">
        <f t="shared" si="616"/>
        <v>-226937.46838146998</v>
      </c>
      <c r="I2779" s="16">
        <f>SUMIFS('Filing Data'!$X:$X,'Filing Data'!$D:$D,'Benchmark Value'!$B2779)</f>
        <v>0</v>
      </c>
      <c r="J2779" s="16">
        <f t="shared" si="612"/>
        <v>130194969.03866443</v>
      </c>
      <c r="K2779" s="10">
        <f>SUM(I$11:I2778)</f>
        <v>659473665.18040454</v>
      </c>
      <c r="L2779" s="27">
        <f t="shared" si="609"/>
        <v>365</v>
      </c>
      <c r="M2779" s="7">
        <f t="shared" si="617"/>
        <v>356698.5453114094</v>
      </c>
      <c r="N2779" s="7">
        <f>IF(ISNA(VLOOKUP(B2779,'Distribution Data'!$G:$H,2,FALSE)),0,VLOOKUP(B2779,'Distribution Data'!$G:$H,2,FALSE))</f>
        <v>0</v>
      </c>
      <c r="O2779" s="16">
        <f>IF(ISNA(INDEX($C2778:$C$3618,MATCH(TRUE,INDEX($C2778:$C$3618&lt;&gt;$C2778,0),0))), O2778, INDEX($C2778:$C$3618,MATCH(TRUE,INDEX($C2778:$C$3618&lt;&gt;$C2778,0),0)))</f>
        <v>5895088496.4046955</v>
      </c>
      <c r="P2779" s="16">
        <f t="shared" si="607"/>
        <v>5795147068.2152042</v>
      </c>
      <c r="Q2779" s="27">
        <f t="shared" si="613"/>
        <v>365</v>
      </c>
      <c r="R2779" s="7">
        <f t="shared" si="618"/>
        <v>273812.1320260035</v>
      </c>
      <c r="S2779" s="7">
        <f t="shared" si="610"/>
        <v>-309823.88166687591</v>
      </c>
      <c r="T2779" s="5">
        <f>VLOOKUP($B2779,'Benchmark Data'!$A:$B,2,FALSE)</f>
        <v>17.57</v>
      </c>
      <c r="U2779" s="12">
        <f t="shared" si="619"/>
        <v>0</v>
      </c>
      <c r="V2779" s="7">
        <f t="shared" si="620"/>
        <v>5498389675.2748671</v>
      </c>
    </row>
    <row r="2780" spans="1:22" x14ac:dyDescent="0.25">
      <c r="A2780" s="5">
        <f t="shared" si="611"/>
        <v>2011</v>
      </c>
      <c r="B2780" s="6">
        <f t="shared" si="614"/>
        <v>40720</v>
      </c>
      <c r="C2780" s="7">
        <f>MAX(SUMIFS('Filing Data'!$V:$V,'Filing Data'!$D:$D,'Benchmark Value'!$B2780),C2779)</f>
        <v>5795147068.2152042</v>
      </c>
      <c r="D2780" s="7">
        <f>SUMIFS('Filing Data'!$Z:$Z,'Filing Data'!$D:$D,'Benchmark Value'!$B2780)</f>
        <v>0</v>
      </c>
      <c r="E2780" s="16">
        <f t="shared" si="615"/>
        <v>-82832175.959236547</v>
      </c>
      <c r="F2780" s="10">
        <f>SUM(D$11:D2779)</f>
        <v>-378094797.07849002</v>
      </c>
      <c r="G2780" s="10">
        <f t="shared" si="608"/>
        <v>365</v>
      </c>
      <c r="H2780" s="7">
        <f t="shared" si="616"/>
        <v>-226937.46838146998</v>
      </c>
      <c r="I2780" s="16">
        <f>SUMIFS('Filing Data'!$X:$X,'Filing Data'!$D:$D,'Benchmark Value'!$B2780)</f>
        <v>0</v>
      </c>
      <c r="J2780" s="16">
        <f t="shared" si="612"/>
        <v>130194969.03866443</v>
      </c>
      <c r="K2780" s="10">
        <f>SUM(I$11:I2779)</f>
        <v>659473665.18040454</v>
      </c>
      <c r="L2780" s="27">
        <f t="shared" si="609"/>
        <v>365</v>
      </c>
      <c r="M2780" s="7">
        <f t="shared" si="617"/>
        <v>356698.5453114094</v>
      </c>
      <c r="N2780" s="7">
        <f>IF(ISNA(VLOOKUP(B2780,'Distribution Data'!$G:$H,2,FALSE)),0,VLOOKUP(B2780,'Distribution Data'!$G:$H,2,FALSE))</f>
        <v>0</v>
      </c>
      <c r="O2780" s="16">
        <f>IF(ISNA(INDEX($C2779:$C$3618,MATCH(TRUE,INDEX($C2779:$C$3618&lt;&gt;$C2779,0),0))), O2779, INDEX($C2779:$C$3618,MATCH(TRUE,INDEX($C2779:$C$3618&lt;&gt;$C2779,0),0)))</f>
        <v>5895088496.4046955</v>
      </c>
      <c r="P2780" s="16">
        <f t="shared" si="607"/>
        <v>5795147068.2152042</v>
      </c>
      <c r="Q2780" s="27">
        <f t="shared" si="613"/>
        <v>365</v>
      </c>
      <c r="R2780" s="7">
        <f t="shared" si="618"/>
        <v>273812.1320260035</v>
      </c>
      <c r="S2780" s="7">
        <f t="shared" si="610"/>
        <v>-309823.88166687591</v>
      </c>
      <c r="T2780" s="5">
        <f>VLOOKUP($B2780,'Benchmark Data'!$A:$B,2,FALSE)</f>
        <v>17.57</v>
      </c>
      <c r="U2780" s="12">
        <f t="shared" si="619"/>
        <v>0</v>
      </c>
      <c r="V2780" s="7">
        <f t="shared" si="620"/>
        <v>5498079851.3931999</v>
      </c>
    </row>
    <row r="2781" spans="1:22" x14ac:dyDescent="0.25">
      <c r="A2781" s="5">
        <f t="shared" si="611"/>
        <v>2011</v>
      </c>
      <c r="B2781" s="6">
        <f t="shared" si="614"/>
        <v>40721</v>
      </c>
      <c r="C2781" s="7">
        <f>MAX(SUMIFS('Filing Data'!$V:$V,'Filing Data'!$D:$D,'Benchmark Value'!$B2781),C2780)</f>
        <v>5795147068.2152042</v>
      </c>
      <c r="D2781" s="7">
        <f>SUMIFS('Filing Data'!$Z:$Z,'Filing Data'!$D:$D,'Benchmark Value'!$B2781)</f>
        <v>0</v>
      </c>
      <c r="E2781" s="16">
        <f t="shared" si="615"/>
        <v>-82832175.959236547</v>
      </c>
      <c r="F2781" s="10">
        <f>SUM(D$11:D2780)</f>
        <v>-378094797.07849002</v>
      </c>
      <c r="G2781" s="10">
        <f t="shared" si="608"/>
        <v>365</v>
      </c>
      <c r="H2781" s="7">
        <f t="shared" si="616"/>
        <v>-226937.46838146998</v>
      </c>
      <c r="I2781" s="16">
        <f>SUMIFS('Filing Data'!$X:$X,'Filing Data'!$D:$D,'Benchmark Value'!$B2781)</f>
        <v>0</v>
      </c>
      <c r="J2781" s="16">
        <f t="shared" si="612"/>
        <v>130194969.03866443</v>
      </c>
      <c r="K2781" s="10">
        <f>SUM(I$11:I2780)</f>
        <v>659473665.18040454</v>
      </c>
      <c r="L2781" s="27">
        <f t="shared" si="609"/>
        <v>365</v>
      </c>
      <c r="M2781" s="7">
        <f t="shared" si="617"/>
        <v>356698.5453114094</v>
      </c>
      <c r="N2781" s="7">
        <f>IF(ISNA(VLOOKUP(B2781,'Distribution Data'!$G:$H,2,FALSE)),0,VLOOKUP(B2781,'Distribution Data'!$G:$H,2,FALSE))</f>
        <v>0</v>
      </c>
      <c r="O2781" s="16">
        <f>IF(ISNA(INDEX($C2780:$C$3618,MATCH(TRUE,INDEX($C2780:$C$3618&lt;&gt;$C2780,0),0))), O2780, INDEX($C2780:$C$3618,MATCH(TRUE,INDEX($C2780:$C$3618&lt;&gt;$C2780,0),0)))</f>
        <v>5895088496.4046955</v>
      </c>
      <c r="P2781" s="16">
        <f t="shared" si="607"/>
        <v>5795147068.2152042</v>
      </c>
      <c r="Q2781" s="27">
        <f t="shared" si="613"/>
        <v>365</v>
      </c>
      <c r="R2781" s="7">
        <f t="shared" si="618"/>
        <v>273812.1320260035</v>
      </c>
      <c r="S2781" s="7">
        <f t="shared" si="610"/>
        <v>-309823.88166687591</v>
      </c>
      <c r="T2781" s="5">
        <f>VLOOKUP($B2781,'Benchmark Data'!$A:$B,2,FALSE)</f>
        <v>17.670000000000002</v>
      </c>
      <c r="U2781" s="12">
        <f t="shared" si="619"/>
        <v>5.6753841325992323E-3</v>
      </c>
      <c r="V2781" s="7">
        <f t="shared" si="620"/>
        <v>5529062456.9446192</v>
      </c>
    </row>
    <row r="2782" spans="1:22" x14ac:dyDescent="0.25">
      <c r="A2782" s="5">
        <f t="shared" si="611"/>
        <v>2011</v>
      </c>
      <c r="B2782" s="6">
        <f t="shared" si="614"/>
        <v>40722</v>
      </c>
      <c r="C2782" s="7">
        <f>MAX(SUMIFS('Filing Data'!$V:$V,'Filing Data'!$D:$D,'Benchmark Value'!$B2782),C2781)</f>
        <v>5795147068.2152042</v>
      </c>
      <c r="D2782" s="7">
        <f>SUMIFS('Filing Data'!$Z:$Z,'Filing Data'!$D:$D,'Benchmark Value'!$B2782)</f>
        <v>0</v>
      </c>
      <c r="E2782" s="16">
        <f t="shared" si="615"/>
        <v>-82832175.959236547</v>
      </c>
      <c r="F2782" s="10">
        <f>SUM(D$11:D2781)</f>
        <v>-378094797.07849002</v>
      </c>
      <c r="G2782" s="10">
        <f t="shared" si="608"/>
        <v>365</v>
      </c>
      <c r="H2782" s="7">
        <f t="shared" si="616"/>
        <v>-226937.46838146998</v>
      </c>
      <c r="I2782" s="16">
        <f>SUMIFS('Filing Data'!$X:$X,'Filing Data'!$D:$D,'Benchmark Value'!$B2782)</f>
        <v>0</v>
      </c>
      <c r="J2782" s="16">
        <f t="shared" si="612"/>
        <v>130194969.03866443</v>
      </c>
      <c r="K2782" s="10">
        <f>SUM(I$11:I2781)</f>
        <v>659473665.18040454</v>
      </c>
      <c r="L2782" s="27">
        <f t="shared" si="609"/>
        <v>365</v>
      </c>
      <c r="M2782" s="7">
        <f t="shared" si="617"/>
        <v>356698.5453114094</v>
      </c>
      <c r="N2782" s="7">
        <f>IF(ISNA(VLOOKUP(B2782,'Distribution Data'!$G:$H,2,FALSE)),0,VLOOKUP(B2782,'Distribution Data'!$G:$H,2,FALSE))</f>
        <v>0</v>
      </c>
      <c r="O2782" s="16">
        <f>IF(ISNA(INDEX($C2781:$C$3618,MATCH(TRUE,INDEX($C2781:$C$3618&lt;&gt;$C2781,0),0))), O2781, INDEX($C2781:$C$3618,MATCH(TRUE,INDEX($C2781:$C$3618&lt;&gt;$C2781,0),0)))</f>
        <v>5895088496.4046955</v>
      </c>
      <c r="P2782" s="16">
        <f t="shared" si="607"/>
        <v>5795147068.2152042</v>
      </c>
      <c r="Q2782" s="27">
        <f t="shared" si="613"/>
        <v>365</v>
      </c>
      <c r="R2782" s="7">
        <f t="shared" si="618"/>
        <v>273812.1320260035</v>
      </c>
      <c r="S2782" s="7">
        <f t="shared" si="610"/>
        <v>-309823.88166687591</v>
      </c>
      <c r="T2782" s="5">
        <f>VLOOKUP($B2782,'Benchmark Data'!$A:$B,2,FALSE)</f>
        <v>17.809999999999999</v>
      </c>
      <c r="U2782" s="12">
        <f t="shared" si="619"/>
        <v>7.8918109699651073E-3</v>
      </c>
      <c r="V2782" s="7">
        <f t="shared" si="620"/>
        <v>5572559579.524312</v>
      </c>
    </row>
    <row r="2783" spans="1:22" x14ac:dyDescent="0.25">
      <c r="A2783" s="5">
        <f t="shared" si="611"/>
        <v>2011</v>
      </c>
      <c r="B2783" s="6">
        <f t="shared" si="614"/>
        <v>40723</v>
      </c>
      <c r="C2783" s="7">
        <f>MAX(SUMIFS('Filing Data'!$V:$V,'Filing Data'!$D:$D,'Benchmark Value'!$B2783),C2782)</f>
        <v>5795147068.2152042</v>
      </c>
      <c r="D2783" s="7">
        <f>SUMIFS('Filing Data'!$Z:$Z,'Filing Data'!$D:$D,'Benchmark Value'!$B2783)</f>
        <v>0</v>
      </c>
      <c r="E2783" s="16">
        <f t="shared" si="615"/>
        <v>-82832175.959236547</v>
      </c>
      <c r="F2783" s="10">
        <f>SUM(D$11:D2782)</f>
        <v>-378094797.07849002</v>
      </c>
      <c r="G2783" s="10">
        <f t="shared" si="608"/>
        <v>365</v>
      </c>
      <c r="H2783" s="7">
        <f t="shared" si="616"/>
        <v>-226937.46838146998</v>
      </c>
      <c r="I2783" s="16">
        <f>SUMIFS('Filing Data'!$X:$X,'Filing Data'!$D:$D,'Benchmark Value'!$B2783)</f>
        <v>0</v>
      </c>
      <c r="J2783" s="16">
        <f t="shared" si="612"/>
        <v>130194969.03866443</v>
      </c>
      <c r="K2783" s="10">
        <f>SUM(I$11:I2782)</f>
        <v>659473665.18040454</v>
      </c>
      <c r="L2783" s="27">
        <f t="shared" si="609"/>
        <v>365</v>
      </c>
      <c r="M2783" s="7">
        <f t="shared" si="617"/>
        <v>356698.5453114094</v>
      </c>
      <c r="N2783" s="7">
        <f>IF(ISNA(VLOOKUP(B2783,'Distribution Data'!$G:$H,2,FALSE)),0,VLOOKUP(B2783,'Distribution Data'!$G:$H,2,FALSE))</f>
        <v>0</v>
      </c>
      <c r="O2783" s="16">
        <f>IF(ISNA(INDEX($C2782:$C$3618,MATCH(TRUE,INDEX($C2782:$C$3618&lt;&gt;$C2782,0),0))), O2782, INDEX($C2782:$C$3618,MATCH(TRUE,INDEX($C2782:$C$3618&lt;&gt;$C2782,0),0)))</f>
        <v>5895088496.4046955</v>
      </c>
      <c r="P2783" s="16">
        <f t="shared" si="607"/>
        <v>5795147068.2152042</v>
      </c>
      <c r="Q2783" s="27">
        <f t="shared" si="613"/>
        <v>365</v>
      </c>
      <c r="R2783" s="7">
        <f t="shared" si="618"/>
        <v>273812.1320260035</v>
      </c>
      <c r="S2783" s="7">
        <f t="shared" si="610"/>
        <v>-309823.88166687591</v>
      </c>
      <c r="T2783" s="5">
        <f>VLOOKUP($B2783,'Benchmark Data'!$A:$B,2,FALSE)</f>
        <v>18</v>
      </c>
      <c r="U2783" s="12">
        <f t="shared" si="619"/>
        <v>1.0611660594594573E-2</v>
      </c>
      <c r="V2783" s="7">
        <f t="shared" si="620"/>
        <v>5631698734.8739548</v>
      </c>
    </row>
    <row r="2784" spans="1:22" x14ac:dyDescent="0.25">
      <c r="A2784" s="5">
        <f t="shared" si="611"/>
        <v>2011</v>
      </c>
      <c r="B2784" s="6">
        <f t="shared" si="614"/>
        <v>40724</v>
      </c>
      <c r="C2784" s="7">
        <f>MAX(SUMIFS('Filing Data'!$V:$V,'Filing Data'!$D:$D,'Benchmark Value'!$B2784),C2783)</f>
        <v>5795147068.2152042</v>
      </c>
      <c r="D2784" s="7">
        <f>SUMIFS('Filing Data'!$Z:$Z,'Filing Data'!$D:$D,'Benchmark Value'!$B2784)</f>
        <v>0</v>
      </c>
      <c r="E2784" s="16">
        <f t="shared" si="615"/>
        <v>-82832175.959236547</v>
      </c>
      <c r="F2784" s="10">
        <f>SUM(D$11:D2783)</f>
        <v>-378094797.07849002</v>
      </c>
      <c r="G2784" s="10">
        <f t="shared" si="608"/>
        <v>365</v>
      </c>
      <c r="H2784" s="7">
        <f t="shared" si="616"/>
        <v>-226937.46838146998</v>
      </c>
      <c r="I2784" s="16">
        <f>SUMIFS('Filing Data'!$X:$X,'Filing Data'!$D:$D,'Benchmark Value'!$B2784)</f>
        <v>0</v>
      </c>
      <c r="J2784" s="16">
        <f t="shared" si="612"/>
        <v>130194969.03866443</v>
      </c>
      <c r="K2784" s="10">
        <f>SUM(I$11:I2783)</f>
        <v>659473665.18040454</v>
      </c>
      <c r="L2784" s="27">
        <f t="shared" si="609"/>
        <v>365</v>
      </c>
      <c r="M2784" s="7">
        <f t="shared" si="617"/>
        <v>356698.5453114094</v>
      </c>
      <c r="N2784" s="7">
        <f>IF(ISNA(VLOOKUP(B2784,'Distribution Data'!$G:$H,2,FALSE)),0,VLOOKUP(B2784,'Distribution Data'!$G:$H,2,FALSE))</f>
        <v>35082657.532574899</v>
      </c>
      <c r="O2784" s="16">
        <f>IF(ISNA(INDEX($C2783:$C$3618,MATCH(TRUE,INDEX($C2783:$C$3618&lt;&gt;$C2783,0),0))), O2783, INDEX($C2783:$C$3618,MATCH(TRUE,INDEX($C2783:$C$3618&lt;&gt;$C2783,0),0)))</f>
        <v>5895088496.4046955</v>
      </c>
      <c r="P2784" s="16">
        <f t="shared" si="607"/>
        <v>5795147068.2152042</v>
      </c>
      <c r="Q2784" s="27">
        <f t="shared" si="613"/>
        <v>365</v>
      </c>
      <c r="R2784" s="7">
        <f t="shared" si="618"/>
        <v>273812.1320260035</v>
      </c>
      <c r="S2784" s="7">
        <f t="shared" si="610"/>
        <v>-35392481.414241776</v>
      </c>
      <c r="T2784" s="5">
        <f>VLOOKUP($B2784,'Benchmark Data'!$A:$B,2,FALSE)</f>
        <v>18.04</v>
      </c>
      <c r="U2784" s="12">
        <f t="shared" si="619"/>
        <v>2.21975673831281E-3</v>
      </c>
      <c r="V2784" s="7">
        <f t="shared" si="620"/>
        <v>5608821139.5372105</v>
      </c>
    </row>
    <row r="2785" spans="1:22" x14ac:dyDescent="0.25">
      <c r="A2785" s="5">
        <f t="shared" si="611"/>
        <v>2011</v>
      </c>
      <c r="B2785" s="6">
        <f t="shared" si="614"/>
        <v>40725</v>
      </c>
      <c r="C2785" s="7">
        <f>MAX(SUMIFS('Filing Data'!$V:$V,'Filing Data'!$D:$D,'Benchmark Value'!$B2785),C2784)</f>
        <v>5795147068.2152042</v>
      </c>
      <c r="D2785" s="7">
        <f>SUMIFS('Filing Data'!$Z:$Z,'Filing Data'!$D:$D,'Benchmark Value'!$B2785)</f>
        <v>0</v>
      </c>
      <c r="E2785" s="16">
        <f t="shared" si="615"/>
        <v>-82832175.959236547</v>
      </c>
      <c r="F2785" s="10">
        <f>SUM(D$11:D2784)</f>
        <v>-378094797.07849002</v>
      </c>
      <c r="G2785" s="10">
        <f t="shared" si="608"/>
        <v>365</v>
      </c>
      <c r="H2785" s="7">
        <f t="shared" si="616"/>
        <v>-226937.46838146998</v>
      </c>
      <c r="I2785" s="16">
        <f>SUMIFS('Filing Data'!$X:$X,'Filing Data'!$D:$D,'Benchmark Value'!$B2785)</f>
        <v>0</v>
      </c>
      <c r="J2785" s="16">
        <f t="shared" si="612"/>
        <v>130194969.03866443</v>
      </c>
      <c r="K2785" s="10">
        <f>SUM(I$11:I2784)</f>
        <v>659473665.18040454</v>
      </c>
      <c r="L2785" s="27">
        <f t="shared" si="609"/>
        <v>365</v>
      </c>
      <c r="M2785" s="7">
        <f t="shared" si="617"/>
        <v>356698.5453114094</v>
      </c>
      <c r="N2785" s="7">
        <f>IF(ISNA(VLOOKUP(B2785,'Distribution Data'!$G:$H,2,FALSE)),0,VLOOKUP(B2785,'Distribution Data'!$G:$H,2,FALSE))</f>
        <v>0</v>
      </c>
      <c r="O2785" s="16">
        <f>IF(ISNA(INDEX($C2784:$C$3618,MATCH(TRUE,INDEX($C2784:$C$3618&lt;&gt;$C2784,0),0))), O2784, INDEX($C2784:$C$3618,MATCH(TRUE,INDEX($C2784:$C$3618&lt;&gt;$C2784,0),0)))</f>
        <v>5895088496.4046955</v>
      </c>
      <c r="P2785" s="16">
        <f t="shared" si="607"/>
        <v>5795147068.2152042</v>
      </c>
      <c r="Q2785" s="27">
        <f t="shared" si="613"/>
        <v>365</v>
      </c>
      <c r="R2785" s="7">
        <f t="shared" si="618"/>
        <v>273812.1320260035</v>
      </c>
      <c r="S2785" s="7">
        <f t="shared" si="610"/>
        <v>-309823.88166687591</v>
      </c>
      <c r="T2785" s="5">
        <f>VLOOKUP($B2785,'Benchmark Data'!$A:$B,2,FALSE)</f>
        <v>18.38</v>
      </c>
      <c r="U2785" s="12">
        <f t="shared" si="619"/>
        <v>1.867160229306335E-2</v>
      </c>
      <c r="V2785" s="7">
        <f t="shared" si="620"/>
        <v>5714220804.9816322</v>
      </c>
    </row>
    <row r="2786" spans="1:22" x14ac:dyDescent="0.25">
      <c r="A2786" s="5">
        <f t="shared" si="611"/>
        <v>2011</v>
      </c>
      <c r="B2786" s="6">
        <f t="shared" si="614"/>
        <v>40726</v>
      </c>
      <c r="C2786" s="7">
        <f>MAX(SUMIFS('Filing Data'!$V:$V,'Filing Data'!$D:$D,'Benchmark Value'!$B2786),C2785)</f>
        <v>5795147068.2152042</v>
      </c>
      <c r="D2786" s="7">
        <f>SUMIFS('Filing Data'!$Z:$Z,'Filing Data'!$D:$D,'Benchmark Value'!$B2786)</f>
        <v>0</v>
      </c>
      <c r="E2786" s="16">
        <f t="shared" si="615"/>
        <v>-82832175.959236547</v>
      </c>
      <c r="F2786" s="10">
        <f>SUM(D$11:D2785)</f>
        <v>-378094797.07849002</v>
      </c>
      <c r="G2786" s="10">
        <f t="shared" si="608"/>
        <v>365</v>
      </c>
      <c r="H2786" s="7">
        <f t="shared" si="616"/>
        <v>-226937.46838146998</v>
      </c>
      <c r="I2786" s="16">
        <f>SUMIFS('Filing Data'!$X:$X,'Filing Data'!$D:$D,'Benchmark Value'!$B2786)</f>
        <v>0</v>
      </c>
      <c r="J2786" s="16">
        <f t="shared" si="612"/>
        <v>130194969.03866443</v>
      </c>
      <c r="K2786" s="10">
        <f>SUM(I$11:I2785)</f>
        <v>659473665.18040454</v>
      </c>
      <c r="L2786" s="27">
        <f t="shared" si="609"/>
        <v>365</v>
      </c>
      <c r="M2786" s="7">
        <f t="shared" si="617"/>
        <v>356698.5453114094</v>
      </c>
      <c r="N2786" s="7">
        <f>IF(ISNA(VLOOKUP(B2786,'Distribution Data'!$G:$H,2,FALSE)),0,VLOOKUP(B2786,'Distribution Data'!$G:$H,2,FALSE))</f>
        <v>0</v>
      </c>
      <c r="O2786" s="16">
        <f>IF(ISNA(INDEX($C2785:$C$3618,MATCH(TRUE,INDEX($C2785:$C$3618&lt;&gt;$C2785,0),0))), O2785, INDEX($C2785:$C$3618,MATCH(TRUE,INDEX($C2785:$C$3618&lt;&gt;$C2785,0),0)))</f>
        <v>5895088496.4046955</v>
      </c>
      <c r="P2786" s="16">
        <f t="shared" si="607"/>
        <v>5795147068.2152042</v>
      </c>
      <c r="Q2786" s="27">
        <f t="shared" si="613"/>
        <v>365</v>
      </c>
      <c r="R2786" s="7">
        <f t="shared" si="618"/>
        <v>273812.1320260035</v>
      </c>
      <c r="S2786" s="7">
        <f t="shared" si="610"/>
        <v>-309823.88166687591</v>
      </c>
      <c r="T2786" s="5">
        <f>VLOOKUP($B2786,'Benchmark Data'!$A:$B,2,FALSE)</f>
        <v>18.38</v>
      </c>
      <c r="U2786" s="12">
        <f t="shared" si="619"/>
        <v>0</v>
      </c>
      <c r="V2786" s="7">
        <f t="shared" si="620"/>
        <v>5713910981.0999651</v>
      </c>
    </row>
    <row r="2787" spans="1:22" x14ac:dyDescent="0.25">
      <c r="A2787" s="5">
        <f t="shared" si="611"/>
        <v>2011</v>
      </c>
      <c r="B2787" s="6">
        <f t="shared" si="614"/>
        <v>40727</v>
      </c>
      <c r="C2787" s="7">
        <f>MAX(SUMIFS('Filing Data'!$V:$V,'Filing Data'!$D:$D,'Benchmark Value'!$B2787),C2786)</f>
        <v>5795147068.2152042</v>
      </c>
      <c r="D2787" s="7">
        <f>SUMIFS('Filing Data'!$Z:$Z,'Filing Data'!$D:$D,'Benchmark Value'!$B2787)</f>
        <v>0</v>
      </c>
      <c r="E2787" s="16">
        <f t="shared" si="615"/>
        <v>-82832175.959236547</v>
      </c>
      <c r="F2787" s="10">
        <f>SUM(D$11:D2786)</f>
        <v>-378094797.07849002</v>
      </c>
      <c r="G2787" s="10">
        <f t="shared" si="608"/>
        <v>365</v>
      </c>
      <c r="H2787" s="7">
        <f t="shared" si="616"/>
        <v>-226937.46838146998</v>
      </c>
      <c r="I2787" s="16">
        <f>SUMIFS('Filing Data'!$X:$X,'Filing Data'!$D:$D,'Benchmark Value'!$B2787)</f>
        <v>0</v>
      </c>
      <c r="J2787" s="16">
        <f t="shared" si="612"/>
        <v>130194969.03866443</v>
      </c>
      <c r="K2787" s="10">
        <f>SUM(I$11:I2786)</f>
        <v>659473665.18040454</v>
      </c>
      <c r="L2787" s="27">
        <f t="shared" si="609"/>
        <v>365</v>
      </c>
      <c r="M2787" s="7">
        <f t="shared" si="617"/>
        <v>356698.5453114094</v>
      </c>
      <c r="N2787" s="7">
        <f>IF(ISNA(VLOOKUP(B2787,'Distribution Data'!$G:$H,2,FALSE)),0,VLOOKUP(B2787,'Distribution Data'!$G:$H,2,FALSE))</f>
        <v>0</v>
      </c>
      <c r="O2787" s="16">
        <f>IF(ISNA(INDEX($C2786:$C$3618,MATCH(TRUE,INDEX($C2786:$C$3618&lt;&gt;$C2786,0),0))), O2786, INDEX($C2786:$C$3618,MATCH(TRUE,INDEX($C2786:$C$3618&lt;&gt;$C2786,0),0)))</f>
        <v>5895088496.4046955</v>
      </c>
      <c r="P2787" s="16">
        <f t="shared" si="607"/>
        <v>5795147068.2152042</v>
      </c>
      <c r="Q2787" s="27">
        <f t="shared" si="613"/>
        <v>365</v>
      </c>
      <c r="R2787" s="7">
        <f t="shared" si="618"/>
        <v>273812.1320260035</v>
      </c>
      <c r="S2787" s="7">
        <f t="shared" si="610"/>
        <v>-309823.88166687591</v>
      </c>
      <c r="T2787" s="5">
        <f>VLOOKUP($B2787,'Benchmark Data'!$A:$B,2,FALSE)</f>
        <v>18.38</v>
      </c>
      <c r="U2787" s="12">
        <f t="shared" si="619"/>
        <v>0</v>
      </c>
      <c r="V2787" s="7">
        <f t="shared" si="620"/>
        <v>5713601157.218298</v>
      </c>
    </row>
    <row r="2788" spans="1:22" x14ac:dyDescent="0.25">
      <c r="A2788" s="5">
        <f t="shared" si="611"/>
        <v>2011</v>
      </c>
      <c r="B2788" s="6">
        <f t="shared" si="614"/>
        <v>40728</v>
      </c>
      <c r="C2788" s="7">
        <f>MAX(SUMIFS('Filing Data'!$V:$V,'Filing Data'!$D:$D,'Benchmark Value'!$B2788),C2787)</f>
        <v>5795147068.2152042</v>
      </c>
      <c r="D2788" s="7">
        <f>SUMIFS('Filing Data'!$Z:$Z,'Filing Data'!$D:$D,'Benchmark Value'!$B2788)</f>
        <v>0</v>
      </c>
      <c r="E2788" s="16">
        <f t="shared" si="615"/>
        <v>-82832175.959236547</v>
      </c>
      <c r="F2788" s="10">
        <f>SUM(D$11:D2787)</f>
        <v>-378094797.07849002</v>
      </c>
      <c r="G2788" s="10">
        <f t="shared" si="608"/>
        <v>365</v>
      </c>
      <c r="H2788" s="7">
        <f t="shared" si="616"/>
        <v>-226937.46838146998</v>
      </c>
      <c r="I2788" s="16">
        <f>SUMIFS('Filing Data'!$X:$X,'Filing Data'!$D:$D,'Benchmark Value'!$B2788)</f>
        <v>0</v>
      </c>
      <c r="J2788" s="16">
        <f t="shared" si="612"/>
        <v>130194969.03866443</v>
      </c>
      <c r="K2788" s="10">
        <f>SUM(I$11:I2787)</f>
        <v>659473665.18040454</v>
      </c>
      <c r="L2788" s="27">
        <f t="shared" si="609"/>
        <v>365</v>
      </c>
      <c r="M2788" s="7">
        <f t="shared" si="617"/>
        <v>356698.5453114094</v>
      </c>
      <c r="N2788" s="7">
        <f>IF(ISNA(VLOOKUP(B2788,'Distribution Data'!$G:$H,2,FALSE)),0,VLOOKUP(B2788,'Distribution Data'!$G:$H,2,FALSE))</f>
        <v>0</v>
      </c>
      <c r="O2788" s="16">
        <f>IF(ISNA(INDEX($C2787:$C$3618,MATCH(TRUE,INDEX($C2787:$C$3618&lt;&gt;$C2787,0),0))), O2787, INDEX($C2787:$C$3618,MATCH(TRUE,INDEX($C2787:$C$3618&lt;&gt;$C2787,0),0)))</f>
        <v>5895088496.4046955</v>
      </c>
      <c r="P2788" s="16">
        <f t="shared" si="607"/>
        <v>5795147068.2152042</v>
      </c>
      <c r="Q2788" s="27">
        <f t="shared" si="613"/>
        <v>365</v>
      </c>
      <c r="R2788" s="7">
        <f t="shared" si="618"/>
        <v>273812.1320260035</v>
      </c>
      <c r="S2788" s="7">
        <f t="shared" si="610"/>
        <v>-309823.88166687591</v>
      </c>
      <c r="T2788" s="5">
        <f>VLOOKUP($B2788,'Benchmark Data'!$A:$B,2,FALSE)</f>
        <v>18.38</v>
      </c>
      <c r="U2788" s="12">
        <f t="shared" si="619"/>
        <v>0</v>
      </c>
      <c r="V2788" s="7">
        <f t="shared" si="620"/>
        <v>5713291333.3366308</v>
      </c>
    </row>
    <row r="2789" spans="1:22" x14ac:dyDescent="0.25">
      <c r="A2789" s="5">
        <f t="shared" si="611"/>
        <v>2011</v>
      </c>
      <c r="B2789" s="6">
        <f t="shared" si="614"/>
        <v>40729</v>
      </c>
      <c r="C2789" s="7">
        <f>MAX(SUMIFS('Filing Data'!$V:$V,'Filing Data'!$D:$D,'Benchmark Value'!$B2789),C2788)</f>
        <v>5795147068.2152042</v>
      </c>
      <c r="D2789" s="7">
        <f>SUMIFS('Filing Data'!$Z:$Z,'Filing Data'!$D:$D,'Benchmark Value'!$B2789)</f>
        <v>0</v>
      </c>
      <c r="E2789" s="16">
        <f t="shared" si="615"/>
        <v>-82832175.959236547</v>
      </c>
      <c r="F2789" s="10">
        <f>SUM(D$11:D2788)</f>
        <v>-378094797.07849002</v>
      </c>
      <c r="G2789" s="10">
        <f t="shared" si="608"/>
        <v>365</v>
      </c>
      <c r="H2789" s="7">
        <f t="shared" si="616"/>
        <v>-226937.46838146998</v>
      </c>
      <c r="I2789" s="16">
        <f>SUMIFS('Filing Data'!$X:$X,'Filing Data'!$D:$D,'Benchmark Value'!$B2789)</f>
        <v>0</v>
      </c>
      <c r="J2789" s="16">
        <f t="shared" si="612"/>
        <v>130194969.03866443</v>
      </c>
      <c r="K2789" s="10">
        <f>SUM(I$11:I2788)</f>
        <v>659473665.18040454</v>
      </c>
      <c r="L2789" s="27">
        <f t="shared" si="609"/>
        <v>365</v>
      </c>
      <c r="M2789" s="7">
        <f t="shared" si="617"/>
        <v>356698.5453114094</v>
      </c>
      <c r="N2789" s="7">
        <f>IF(ISNA(VLOOKUP(B2789,'Distribution Data'!$G:$H,2,FALSE)),0,VLOOKUP(B2789,'Distribution Data'!$G:$H,2,FALSE))</f>
        <v>0</v>
      </c>
      <c r="O2789" s="16">
        <f>IF(ISNA(INDEX($C2788:$C$3618,MATCH(TRUE,INDEX($C2788:$C$3618&lt;&gt;$C2788,0),0))), O2788, INDEX($C2788:$C$3618,MATCH(TRUE,INDEX($C2788:$C$3618&lt;&gt;$C2788,0),0)))</f>
        <v>5895088496.4046955</v>
      </c>
      <c r="P2789" s="16">
        <f t="shared" si="607"/>
        <v>5795147068.2152042</v>
      </c>
      <c r="Q2789" s="27">
        <f t="shared" si="613"/>
        <v>365</v>
      </c>
      <c r="R2789" s="7">
        <f t="shared" si="618"/>
        <v>273812.1320260035</v>
      </c>
      <c r="S2789" s="7">
        <f t="shared" si="610"/>
        <v>-309823.88166687591</v>
      </c>
      <c r="T2789" s="5">
        <f>VLOOKUP($B2789,'Benchmark Data'!$A:$B,2,FALSE)</f>
        <v>18.510000000000002</v>
      </c>
      <c r="U2789" s="12">
        <f t="shared" si="619"/>
        <v>7.0480096578652051E-3</v>
      </c>
      <c r="V2789" s="7">
        <f t="shared" si="620"/>
        <v>5753391078.1891184</v>
      </c>
    </row>
    <row r="2790" spans="1:22" x14ac:dyDescent="0.25">
      <c r="A2790" s="5">
        <f t="shared" si="611"/>
        <v>2011</v>
      </c>
      <c r="B2790" s="6">
        <f t="shared" si="614"/>
        <v>40730</v>
      </c>
      <c r="C2790" s="7">
        <f>MAX(SUMIFS('Filing Data'!$V:$V,'Filing Data'!$D:$D,'Benchmark Value'!$B2790),C2789)</f>
        <v>5795147068.2152042</v>
      </c>
      <c r="D2790" s="7">
        <f>SUMIFS('Filing Data'!$Z:$Z,'Filing Data'!$D:$D,'Benchmark Value'!$B2790)</f>
        <v>0</v>
      </c>
      <c r="E2790" s="16">
        <f t="shared" si="615"/>
        <v>-82832175.959236547</v>
      </c>
      <c r="F2790" s="10">
        <f>SUM(D$11:D2789)</f>
        <v>-378094797.07849002</v>
      </c>
      <c r="G2790" s="10">
        <f t="shared" si="608"/>
        <v>365</v>
      </c>
      <c r="H2790" s="7">
        <f t="shared" si="616"/>
        <v>-226937.46838146998</v>
      </c>
      <c r="I2790" s="16">
        <f>SUMIFS('Filing Data'!$X:$X,'Filing Data'!$D:$D,'Benchmark Value'!$B2790)</f>
        <v>0</v>
      </c>
      <c r="J2790" s="16">
        <f t="shared" si="612"/>
        <v>130194969.03866443</v>
      </c>
      <c r="K2790" s="10">
        <f>SUM(I$11:I2789)</f>
        <v>659473665.18040454</v>
      </c>
      <c r="L2790" s="27">
        <f t="shared" si="609"/>
        <v>365</v>
      </c>
      <c r="M2790" s="7">
        <f t="shared" si="617"/>
        <v>356698.5453114094</v>
      </c>
      <c r="N2790" s="7">
        <f>IF(ISNA(VLOOKUP(B2790,'Distribution Data'!$G:$H,2,FALSE)),0,VLOOKUP(B2790,'Distribution Data'!$G:$H,2,FALSE))</f>
        <v>0</v>
      </c>
      <c r="O2790" s="16">
        <f>IF(ISNA(INDEX($C2789:$C$3618,MATCH(TRUE,INDEX($C2789:$C$3618&lt;&gt;$C2789,0),0))), O2789, INDEX($C2789:$C$3618,MATCH(TRUE,INDEX($C2789:$C$3618&lt;&gt;$C2789,0),0)))</f>
        <v>5895088496.4046955</v>
      </c>
      <c r="P2790" s="16">
        <f t="shared" si="607"/>
        <v>5795147068.2152042</v>
      </c>
      <c r="Q2790" s="27">
        <f t="shared" si="613"/>
        <v>365</v>
      </c>
      <c r="R2790" s="7">
        <f t="shared" si="618"/>
        <v>273812.1320260035</v>
      </c>
      <c r="S2790" s="7">
        <f t="shared" si="610"/>
        <v>-309823.88166687591</v>
      </c>
      <c r="T2790" s="5">
        <f>VLOOKUP($B2790,'Benchmark Data'!$A:$B,2,FALSE)</f>
        <v>18.649999999999999</v>
      </c>
      <c r="U2790" s="12">
        <f t="shared" si="619"/>
        <v>7.5350195044182021E-3</v>
      </c>
      <c r="V2790" s="7">
        <f t="shared" si="620"/>
        <v>5796596908.0592852</v>
      </c>
    </row>
    <row r="2791" spans="1:22" x14ac:dyDescent="0.25">
      <c r="A2791" s="5">
        <f t="shared" si="611"/>
        <v>2011</v>
      </c>
      <c r="B2791" s="6">
        <f t="shared" si="614"/>
        <v>40731</v>
      </c>
      <c r="C2791" s="7">
        <f>MAX(SUMIFS('Filing Data'!$V:$V,'Filing Data'!$D:$D,'Benchmark Value'!$B2791),C2790)</f>
        <v>5795147068.2152042</v>
      </c>
      <c r="D2791" s="7">
        <f>SUMIFS('Filing Data'!$Z:$Z,'Filing Data'!$D:$D,'Benchmark Value'!$B2791)</f>
        <v>0</v>
      </c>
      <c r="E2791" s="16">
        <f t="shared" si="615"/>
        <v>-82832175.959236547</v>
      </c>
      <c r="F2791" s="10">
        <f>SUM(D$11:D2790)</f>
        <v>-378094797.07849002</v>
      </c>
      <c r="G2791" s="10">
        <f t="shared" si="608"/>
        <v>365</v>
      </c>
      <c r="H2791" s="7">
        <f t="shared" si="616"/>
        <v>-226937.46838146998</v>
      </c>
      <c r="I2791" s="16">
        <f>SUMIFS('Filing Data'!$X:$X,'Filing Data'!$D:$D,'Benchmark Value'!$B2791)</f>
        <v>0</v>
      </c>
      <c r="J2791" s="16">
        <f t="shared" si="612"/>
        <v>130194969.03866443</v>
      </c>
      <c r="K2791" s="10">
        <f>SUM(I$11:I2790)</f>
        <v>659473665.18040454</v>
      </c>
      <c r="L2791" s="27">
        <f t="shared" si="609"/>
        <v>365</v>
      </c>
      <c r="M2791" s="7">
        <f t="shared" si="617"/>
        <v>356698.5453114094</v>
      </c>
      <c r="N2791" s="7">
        <f>IF(ISNA(VLOOKUP(B2791,'Distribution Data'!$G:$H,2,FALSE)),0,VLOOKUP(B2791,'Distribution Data'!$G:$H,2,FALSE))</f>
        <v>0</v>
      </c>
      <c r="O2791" s="16">
        <f>IF(ISNA(INDEX($C2790:$C$3618,MATCH(TRUE,INDEX($C2790:$C$3618&lt;&gt;$C2790,0),0))), O2790, INDEX($C2790:$C$3618,MATCH(TRUE,INDEX($C2790:$C$3618&lt;&gt;$C2790,0),0)))</f>
        <v>5895088496.4046955</v>
      </c>
      <c r="P2791" s="16">
        <f t="shared" si="607"/>
        <v>5795147068.2152042</v>
      </c>
      <c r="Q2791" s="27">
        <f t="shared" si="613"/>
        <v>365</v>
      </c>
      <c r="R2791" s="7">
        <f t="shared" si="618"/>
        <v>273812.1320260035</v>
      </c>
      <c r="S2791" s="7">
        <f t="shared" si="610"/>
        <v>-309823.88166687591</v>
      </c>
      <c r="T2791" s="5">
        <f>VLOOKUP($B2791,'Benchmark Data'!$A:$B,2,FALSE)</f>
        <v>18.88</v>
      </c>
      <c r="U2791" s="12">
        <f t="shared" si="619"/>
        <v>1.2257014627530134E-2</v>
      </c>
      <c r="V2791" s="7">
        <f t="shared" si="620"/>
        <v>5867773265.8855877</v>
      </c>
    </row>
    <row r="2792" spans="1:22" x14ac:dyDescent="0.25">
      <c r="A2792" s="5">
        <f t="shared" si="611"/>
        <v>2011</v>
      </c>
      <c r="B2792" s="6">
        <f t="shared" si="614"/>
        <v>40732</v>
      </c>
      <c r="C2792" s="7">
        <f>MAX(SUMIFS('Filing Data'!$V:$V,'Filing Data'!$D:$D,'Benchmark Value'!$B2792),C2791)</f>
        <v>5795147068.2152042</v>
      </c>
      <c r="D2792" s="7">
        <f>SUMIFS('Filing Data'!$Z:$Z,'Filing Data'!$D:$D,'Benchmark Value'!$B2792)</f>
        <v>0</v>
      </c>
      <c r="E2792" s="16">
        <f t="shared" si="615"/>
        <v>-82832175.959236547</v>
      </c>
      <c r="F2792" s="10">
        <f>SUM(D$11:D2791)</f>
        <v>-378094797.07849002</v>
      </c>
      <c r="G2792" s="10">
        <f t="shared" si="608"/>
        <v>365</v>
      </c>
      <c r="H2792" s="7">
        <f t="shared" si="616"/>
        <v>-226937.46838146998</v>
      </c>
      <c r="I2792" s="16">
        <f>SUMIFS('Filing Data'!$X:$X,'Filing Data'!$D:$D,'Benchmark Value'!$B2792)</f>
        <v>0</v>
      </c>
      <c r="J2792" s="16">
        <f t="shared" si="612"/>
        <v>130194969.03866443</v>
      </c>
      <c r="K2792" s="10">
        <f>SUM(I$11:I2791)</f>
        <v>659473665.18040454</v>
      </c>
      <c r="L2792" s="27">
        <f t="shared" si="609"/>
        <v>365</v>
      </c>
      <c r="M2792" s="7">
        <f t="shared" si="617"/>
        <v>356698.5453114094</v>
      </c>
      <c r="N2792" s="7">
        <f>IF(ISNA(VLOOKUP(B2792,'Distribution Data'!$G:$H,2,FALSE)),0,VLOOKUP(B2792,'Distribution Data'!$G:$H,2,FALSE))</f>
        <v>0</v>
      </c>
      <c r="O2792" s="16">
        <f>IF(ISNA(INDEX($C2791:$C$3618,MATCH(TRUE,INDEX($C2791:$C$3618&lt;&gt;$C2791,0),0))), O2791, INDEX($C2791:$C$3618,MATCH(TRUE,INDEX($C2791:$C$3618&lt;&gt;$C2791,0),0)))</f>
        <v>5895088496.4046955</v>
      </c>
      <c r="P2792" s="16">
        <f t="shared" si="607"/>
        <v>5795147068.2152042</v>
      </c>
      <c r="Q2792" s="27">
        <f t="shared" si="613"/>
        <v>365</v>
      </c>
      <c r="R2792" s="7">
        <f t="shared" si="618"/>
        <v>273812.1320260035</v>
      </c>
      <c r="S2792" s="7">
        <f t="shared" si="610"/>
        <v>-309823.88166687591</v>
      </c>
      <c r="T2792" s="5">
        <f>VLOOKUP($B2792,'Benchmark Data'!$A:$B,2,FALSE)</f>
        <v>18.829999999999998</v>
      </c>
      <c r="U2792" s="12">
        <f t="shared" si="619"/>
        <v>-2.6518180482936072E-3</v>
      </c>
      <c r="V2792" s="7">
        <f t="shared" si="620"/>
        <v>5851923788.2277403</v>
      </c>
    </row>
    <row r="2793" spans="1:22" x14ac:dyDescent="0.25">
      <c r="A2793" s="5">
        <f t="shared" si="611"/>
        <v>2011</v>
      </c>
      <c r="B2793" s="6">
        <f t="shared" si="614"/>
        <v>40733</v>
      </c>
      <c r="C2793" s="7">
        <f>MAX(SUMIFS('Filing Data'!$V:$V,'Filing Data'!$D:$D,'Benchmark Value'!$B2793),C2792)</f>
        <v>5795147068.2152042</v>
      </c>
      <c r="D2793" s="7">
        <f>SUMIFS('Filing Data'!$Z:$Z,'Filing Data'!$D:$D,'Benchmark Value'!$B2793)</f>
        <v>0</v>
      </c>
      <c r="E2793" s="16">
        <f t="shared" si="615"/>
        <v>-82832175.959236547</v>
      </c>
      <c r="F2793" s="10">
        <f>SUM(D$11:D2792)</f>
        <v>-378094797.07849002</v>
      </c>
      <c r="G2793" s="10">
        <f t="shared" si="608"/>
        <v>365</v>
      </c>
      <c r="H2793" s="7">
        <f t="shared" si="616"/>
        <v>-226937.46838146998</v>
      </c>
      <c r="I2793" s="16">
        <f>SUMIFS('Filing Data'!$X:$X,'Filing Data'!$D:$D,'Benchmark Value'!$B2793)</f>
        <v>0</v>
      </c>
      <c r="J2793" s="16">
        <f t="shared" si="612"/>
        <v>130194969.03866443</v>
      </c>
      <c r="K2793" s="10">
        <f>SUM(I$11:I2792)</f>
        <v>659473665.18040454</v>
      </c>
      <c r="L2793" s="27">
        <f t="shared" si="609"/>
        <v>365</v>
      </c>
      <c r="M2793" s="7">
        <f t="shared" si="617"/>
        <v>356698.5453114094</v>
      </c>
      <c r="N2793" s="7">
        <f>IF(ISNA(VLOOKUP(B2793,'Distribution Data'!$G:$H,2,FALSE)),0,VLOOKUP(B2793,'Distribution Data'!$G:$H,2,FALSE))</f>
        <v>0</v>
      </c>
      <c r="O2793" s="16">
        <f>IF(ISNA(INDEX($C2792:$C$3618,MATCH(TRUE,INDEX($C2792:$C$3618&lt;&gt;$C2792,0),0))), O2792, INDEX($C2792:$C$3618,MATCH(TRUE,INDEX($C2792:$C$3618&lt;&gt;$C2792,0),0)))</f>
        <v>5895088496.4046955</v>
      </c>
      <c r="P2793" s="16">
        <f t="shared" si="607"/>
        <v>5795147068.2152042</v>
      </c>
      <c r="Q2793" s="27">
        <f t="shared" si="613"/>
        <v>365</v>
      </c>
      <c r="R2793" s="7">
        <f t="shared" si="618"/>
        <v>273812.1320260035</v>
      </c>
      <c r="S2793" s="7">
        <f t="shared" si="610"/>
        <v>-309823.88166687591</v>
      </c>
      <c r="T2793" s="5">
        <f>VLOOKUP($B2793,'Benchmark Data'!$A:$B,2,FALSE)</f>
        <v>18.829999999999998</v>
      </c>
      <c r="U2793" s="12">
        <f t="shared" si="619"/>
        <v>0</v>
      </c>
      <c r="V2793" s="7">
        <f t="shared" si="620"/>
        <v>5851613964.3460732</v>
      </c>
    </row>
    <row r="2794" spans="1:22" x14ac:dyDescent="0.25">
      <c r="A2794" s="5">
        <f t="shared" si="611"/>
        <v>2011</v>
      </c>
      <c r="B2794" s="6">
        <f t="shared" si="614"/>
        <v>40734</v>
      </c>
      <c r="C2794" s="7">
        <f>MAX(SUMIFS('Filing Data'!$V:$V,'Filing Data'!$D:$D,'Benchmark Value'!$B2794),C2793)</f>
        <v>5795147068.2152042</v>
      </c>
      <c r="D2794" s="7">
        <f>SUMIFS('Filing Data'!$Z:$Z,'Filing Data'!$D:$D,'Benchmark Value'!$B2794)</f>
        <v>0</v>
      </c>
      <c r="E2794" s="16">
        <f t="shared" si="615"/>
        <v>-82832175.959236547</v>
      </c>
      <c r="F2794" s="10">
        <f>SUM(D$11:D2793)</f>
        <v>-378094797.07849002</v>
      </c>
      <c r="G2794" s="10">
        <f t="shared" si="608"/>
        <v>365</v>
      </c>
      <c r="H2794" s="7">
        <f t="shared" si="616"/>
        <v>-226937.46838146998</v>
      </c>
      <c r="I2794" s="16">
        <f>SUMIFS('Filing Data'!$X:$X,'Filing Data'!$D:$D,'Benchmark Value'!$B2794)</f>
        <v>0</v>
      </c>
      <c r="J2794" s="16">
        <f t="shared" si="612"/>
        <v>130194969.03866443</v>
      </c>
      <c r="K2794" s="10">
        <f>SUM(I$11:I2793)</f>
        <v>659473665.18040454</v>
      </c>
      <c r="L2794" s="27">
        <f t="shared" si="609"/>
        <v>365</v>
      </c>
      <c r="M2794" s="7">
        <f t="shared" si="617"/>
        <v>356698.5453114094</v>
      </c>
      <c r="N2794" s="7">
        <f>IF(ISNA(VLOOKUP(B2794,'Distribution Data'!$G:$H,2,FALSE)),0,VLOOKUP(B2794,'Distribution Data'!$G:$H,2,FALSE))</f>
        <v>0</v>
      </c>
      <c r="O2794" s="16">
        <f>IF(ISNA(INDEX($C2793:$C$3618,MATCH(TRUE,INDEX($C2793:$C$3618&lt;&gt;$C2793,0),0))), O2793, INDEX($C2793:$C$3618,MATCH(TRUE,INDEX($C2793:$C$3618&lt;&gt;$C2793,0),0)))</f>
        <v>5895088496.4046955</v>
      </c>
      <c r="P2794" s="16">
        <f t="shared" si="607"/>
        <v>5795147068.2152042</v>
      </c>
      <c r="Q2794" s="27">
        <f t="shared" si="613"/>
        <v>365</v>
      </c>
      <c r="R2794" s="7">
        <f t="shared" si="618"/>
        <v>273812.1320260035</v>
      </c>
      <c r="S2794" s="7">
        <f t="shared" si="610"/>
        <v>-309823.88166687591</v>
      </c>
      <c r="T2794" s="5">
        <f>VLOOKUP($B2794,'Benchmark Data'!$A:$B,2,FALSE)</f>
        <v>18.829999999999998</v>
      </c>
      <c r="U2794" s="12">
        <f t="shared" si="619"/>
        <v>0</v>
      </c>
      <c r="V2794" s="7">
        <f t="shared" si="620"/>
        <v>5851304140.464406</v>
      </c>
    </row>
    <row r="2795" spans="1:22" x14ac:dyDescent="0.25">
      <c r="A2795" s="5">
        <f t="shared" si="611"/>
        <v>2011</v>
      </c>
      <c r="B2795" s="6">
        <f t="shared" si="614"/>
        <v>40735</v>
      </c>
      <c r="C2795" s="7">
        <f>MAX(SUMIFS('Filing Data'!$V:$V,'Filing Data'!$D:$D,'Benchmark Value'!$B2795),C2794)</f>
        <v>5795147068.2152042</v>
      </c>
      <c r="D2795" s="7">
        <f>SUMIFS('Filing Data'!$Z:$Z,'Filing Data'!$D:$D,'Benchmark Value'!$B2795)</f>
        <v>0</v>
      </c>
      <c r="E2795" s="16">
        <f t="shared" si="615"/>
        <v>-82832175.959236547</v>
      </c>
      <c r="F2795" s="10">
        <f>SUM(D$11:D2794)</f>
        <v>-378094797.07849002</v>
      </c>
      <c r="G2795" s="10">
        <f t="shared" si="608"/>
        <v>365</v>
      </c>
      <c r="H2795" s="7">
        <f t="shared" si="616"/>
        <v>-226937.46838146998</v>
      </c>
      <c r="I2795" s="16">
        <f>SUMIFS('Filing Data'!$X:$X,'Filing Data'!$D:$D,'Benchmark Value'!$B2795)</f>
        <v>0</v>
      </c>
      <c r="J2795" s="16">
        <f t="shared" si="612"/>
        <v>130194969.03866443</v>
      </c>
      <c r="K2795" s="10">
        <f>SUM(I$11:I2794)</f>
        <v>659473665.18040454</v>
      </c>
      <c r="L2795" s="27">
        <f t="shared" si="609"/>
        <v>365</v>
      </c>
      <c r="M2795" s="7">
        <f t="shared" si="617"/>
        <v>356698.5453114094</v>
      </c>
      <c r="N2795" s="7">
        <f>IF(ISNA(VLOOKUP(B2795,'Distribution Data'!$G:$H,2,FALSE)),0,VLOOKUP(B2795,'Distribution Data'!$G:$H,2,FALSE))</f>
        <v>0</v>
      </c>
      <c r="O2795" s="16">
        <f>IF(ISNA(INDEX($C2794:$C$3618,MATCH(TRUE,INDEX($C2794:$C$3618&lt;&gt;$C2794,0),0))), O2794, INDEX($C2794:$C$3618,MATCH(TRUE,INDEX($C2794:$C$3618&lt;&gt;$C2794,0),0)))</f>
        <v>5895088496.4046955</v>
      </c>
      <c r="P2795" s="16">
        <f t="shared" si="607"/>
        <v>5795147068.2152042</v>
      </c>
      <c r="Q2795" s="27">
        <f t="shared" si="613"/>
        <v>365</v>
      </c>
      <c r="R2795" s="7">
        <f t="shared" si="618"/>
        <v>273812.1320260035</v>
      </c>
      <c r="S2795" s="7">
        <f t="shared" si="610"/>
        <v>-309823.88166687591</v>
      </c>
      <c r="T2795" s="5">
        <f>VLOOKUP($B2795,'Benchmark Data'!$A:$B,2,FALSE)</f>
        <v>18.489999999999998</v>
      </c>
      <c r="U2795" s="12">
        <f t="shared" si="619"/>
        <v>-1.8221297270027574E-2</v>
      </c>
      <c r="V2795" s="7">
        <f t="shared" si="620"/>
        <v>5745341453.7172108</v>
      </c>
    </row>
    <row r="2796" spans="1:22" x14ac:dyDescent="0.25">
      <c r="A2796" s="5">
        <f t="shared" si="611"/>
        <v>2011</v>
      </c>
      <c r="B2796" s="6">
        <f t="shared" si="614"/>
        <v>40736</v>
      </c>
      <c r="C2796" s="7">
        <f>MAX(SUMIFS('Filing Data'!$V:$V,'Filing Data'!$D:$D,'Benchmark Value'!$B2796),C2795)</f>
        <v>5795147068.2152042</v>
      </c>
      <c r="D2796" s="7">
        <f>SUMIFS('Filing Data'!$Z:$Z,'Filing Data'!$D:$D,'Benchmark Value'!$B2796)</f>
        <v>0</v>
      </c>
      <c r="E2796" s="16">
        <f t="shared" si="615"/>
        <v>-82832175.959236547</v>
      </c>
      <c r="F2796" s="10">
        <f>SUM(D$11:D2795)</f>
        <v>-378094797.07849002</v>
      </c>
      <c r="G2796" s="10">
        <f t="shared" si="608"/>
        <v>365</v>
      </c>
      <c r="H2796" s="7">
        <f t="shared" si="616"/>
        <v>-226937.46838146998</v>
      </c>
      <c r="I2796" s="16">
        <f>SUMIFS('Filing Data'!$X:$X,'Filing Data'!$D:$D,'Benchmark Value'!$B2796)</f>
        <v>0</v>
      </c>
      <c r="J2796" s="16">
        <f t="shared" si="612"/>
        <v>130194969.03866443</v>
      </c>
      <c r="K2796" s="10">
        <f>SUM(I$11:I2795)</f>
        <v>659473665.18040454</v>
      </c>
      <c r="L2796" s="27">
        <f t="shared" si="609"/>
        <v>365</v>
      </c>
      <c r="M2796" s="7">
        <f t="shared" si="617"/>
        <v>356698.5453114094</v>
      </c>
      <c r="N2796" s="7">
        <f>IF(ISNA(VLOOKUP(B2796,'Distribution Data'!$G:$H,2,FALSE)),0,VLOOKUP(B2796,'Distribution Data'!$G:$H,2,FALSE))</f>
        <v>0</v>
      </c>
      <c r="O2796" s="16">
        <f>IF(ISNA(INDEX($C2795:$C$3618,MATCH(TRUE,INDEX($C2795:$C$3618&lt;&gt;$C2795,0),0))), O2795, INDEX($C2795:$C$3618,MATCH(TRUE,INDEX($C2795:$C$3618&lt;&gt;$C2795,0),0)))</f>
        <v>5895088496.4046955</v>
      </c>
      <c r="P2796" s="16">
        <f t="shared" si="607"/>
        <v>5795147068.2152042</v>
      </c>
      <c r="Q2796" s="27">
        <f t="shared" si="613"/>
        <v>365</v>
      </c>
      <c r="R2796" s="7">
        <f t="shared" si="618"/>
        <v>273812.1320260035</v>
      </c>
      <c r="S2796" s="7">
        <f t="shared" si="610"/>
        <v>-309823.88166687591</v>
      </c>
      <c r="T2796" s="5">
        <f>VLOOKUP($B2796,'Benchmark Data'!$A:$B,2,FALSE)</f>
        <v>18.57</v>
      </c>
      <c r="U2796" s="12">
        <f t="shared" si="619"/>
        <v>4.3173299655811185E-3</v>
      </c>
      <c r="V2796" s="7">
        <f t="shared" si="620"/>
        <v>5769889786.4768305</v>
      </c>
    </row>
    <row r="2797" spans="1:22" x14ac:dyDescent="0.25">
      <c r="A2797" s="5">
        <f t="shared" si="611"/>
        <v>2011</v>
      </c>
      <c r="B2797" s="6">
        <f t="shared" si="614"/>
        <v>40737</v>
      </c>
      <c r="C2797" s="7">
        <f>MAX(SUMIFS('Filing Data'!$V:$V,'Filing Data'!$D:$D,'Benchmark Value'!$B2797),C2796)</f>
        <v>5795147068.2152042</v>
      </c>
      <c r="D2797" s="7">
        <f>SUMIFS('Filing Data'!$Z:$Z,'Filing Data'!$D:$D,'Benchmark Value'!$B2797)</f>
        <v>0</v>
      </c>
      <c r="E2797" s="16">
        <f t="shared" si="615"/>
        <v>-82832175.959236547</v>
      </c>
      <c r="F2797" s="10">
        <f>SUM(D$11:D2796)</f>
        <v>-378094797.07849002</v>
      </c>
      <c r="G2797" s="10">
        <f t="shared" si="608"/>
        <v>365</v>
      </c>
      <c r="H2797" s="7">
        <f t="shared" si="616"/>
        <v>-226937.46838146998</v>
      </c>
      <c r="I2797" s="16">
        <f>SUMIFS('Filing Data'!$X:$X,'Filing Data'!$D:$D,'Benchmark Value'!$B2797)</f>
        <v>0</v>
      </c>
      <c r="J2797" s="16">
        <f t="shared" si="612"/>
        <v>130194969.03866443</v>
      </c>
      <c r="K2797" s="10">
        <f>SUM(I$11:I2796)</f>
        <v>659473665.18040454</v>
      </c>
      <c r="L2797" s="27">
        <f t="shared" si="609"/>
        <v>365</v>
      </c>
      <c r="M2797" s="7">
        <f t="shared" si="617"/>
        <v>356698.5453114094</v>
      </c>
      <c r="N2797" s="7">
        <f>IF(ISNA(VLOOKUP(B2797,'Distribution Data'!$G:$H,2,FALSE)),0,VLOOKUP(B2797,'Distribution Data'!$G:$H,2,FALSE))</f>
        <v>0</v>
      </c>
      <c r="O2797" s="16">
        <f>IF(ISNA(INDEX($C2796:$C$3618,MATCH(TRUE,INDEX($C2796:$C$3618&lt;&gt;$C2796,0),0))), O2796, INDEX($C2796:$C$3618,MATCH(TRUE,INDEX($C2796:$C$3618&lt;&gt;$C2796,0),0)))</f>
        <v>5895088496.4046955</v>
      </c>
      <c r="P2797" s="16">
        <f t="shared" si="607"/>
        <v>5795147068.2152042</v>
      </c>
      <c r="Q2797" s="27">
        <f t="shared" si="613"/>
        <v>365</v>
      </c>
      <c r="R2797" s="7">
        <f t="shared" si="618"/>
        <v>273812.1320260035</v>
      </c>
      <c r="S2797" s="7">
        <f t="shared" si="610"/>
        <v>-309823.88166687591</v>
      </c>
      <c r="T2797" s="5">
        <f>VLOOKUP($B2797,'Benchmark Data'!$A:$B,2,FALSE)</f>
        <v>18.38</v>
      </c>
      <c r="U2797" s="12">
        <f t="shared" si="619"/>
        <v>-1.0284258437073469E-2</v>
      </c>
      <c r="V2797" s="7">
        <f t="shared" si="620"/>
        <v>5710545010.5525894</v>
      </c>
    </row>
    <row r="2798" spans="1:22" x14ac:dyDescent="0.25">
      <c r="A2798" s="5">
        <f t="shared" si="611"/>
        <v>2011</v>
      </c>
      <c r="B2798" s="6">
        <f t="shared" si="614"/>
        <v>40738</v>
      </c>
      <c r="C2798" s="7">
        <f>MAX(SUMIFS('Filing Data'!$V:$V,'Filing Data'!$D:$D,'Benchmark Value'!$B2798),C2797)</f>
        <v>5795147068.2152042</v>
      </c>
      <c r="D2798" s="7">
        <f>SUMIFS('Filing Data'!$Z:$Z,'Filing Data'!$D:$D,'Benchmark Value'!$B2798)</f>
        <v>0</v>
      </c>
      <c r="E2798" s="16">
        <f t="shared" si="615"/>
        <v>-82832175.959236547</v>
      </c>
      <c r="F2798" s="10">
        <f>SUM(D$11:D2797)</f>
        <v>-378094797.07849002</v>
      </c>
      <c r="G2798" s="10">
        <f t="shared" si="608"/>
        <v>365</v>
      </c>
      <c r="H2798" s="7">
        <f t="shared" si="616"/>
        <v>-226937.46838146998</v>
      </c>
      <c r="I2798" s="16">
        <f>SUMIFS('Filing Data'!$X:$X,'Filing Data'!$D:$D,'Benchmark Value'!$B2798)</f>
        <v>0</v>
      </c>
      <c r="J2798" s="16">
        <f t="shared" si="612"/>
        <v>130194969.03866443</v>
      </c>
      <c r="K2798" s="10">
        <f>SUM(I$11:I2797)</f>
        <v>659473665.18040454</v>
      </c>
      <c r="L2798" s="27">
        <f t="shared" si="609"/>
        <v>365</v>
      </c>
      <c r="M2798" s="7">
        <f t="shared" si="617"/>
        <v>356698.5453114094</v>
      </c>
      <c r="N2798" s="7">
        <f>IF(ISNA(VLOOKUP(B2798,'Distribution Data'!$G:$H,2,FALSE)),0,VLOOKUP(B2798,'Distribution Data'!$G:$H,2,FALSE))</f>
        <v>0</v>
      </c>
      <c r="O2798" s="16">
        <f>IF(ISNA(INDEX($C2797:$C$3618,MATCH(TRUE,INDEX($C2797:$C$3618&lt;&gt;$C2797,0),0))), O2797, INDEX($C2797:$C$3618,MATCH(TRUE,INDEX($C2797:$C$3618&lt;&gt;$C2797,0),0)))</f>
        <v>5895088496.4046955</v>
      </c>
      <c r="P2798" s="16">
        <f t="shared" si="607"/>
        <v>5795147068.2152042</v>
      </c>
      <c r="Q2798" s="27">
        <f t="shared" si="613"/>
        <v>365</v>
      </c>
      <c r="R2798" s="7">
        <f t="shared" si="618"/>
        <v>273812.1320260035</v>
      </c>
      <c r="S2798" s="7">
        <f t="shared" si="610"/>
        <v>-309823.88166687591</v>
      </c>
      <c r="T2798" s="5">
        <f>VLOOKUP($B2798,'Benchmark Data'!$A:$B,2,FALSE)</f>
        <v>18.2</v>
      </c>
      <c r="U2798" s="12">
        <f t="shared" si="619"/>
        <v>-9.8415228447913203E-3</v>
      </c>
      <c r="V2798" s="7">
        <f t="shared" si="620"/>
        <v>5654310371.5512562</v>
      </c>
    </row>
    <row r="2799" spans="1:22" x14ac:dyDescent="0.25">
      <c r="A2799" s="5">
        <f t="shared" si="611"/>
        <v>2011</v>
      </c>
      <c r="B2799" s="6">
        <f t="shared" si="614"/>
        <v>40739</v>
      </c>
      <c r="C2799" s="7">
        <f>MAX(SUMIFS('Filing Data'!$V:$V,'Filing Data'!$D:$D,'Benchmark Value'!$B2799),C2798)</f>
        <v>5795147068.2152042</v>
      </c>
      <c r="D2799" s="7">
        <f>SUMIFS('Filing Data'!$Z:$Z,'Filing Data'!$D:$D,'Benchmark Value'!$B2799)</f>
        <v>0</v>
      </c>
      <c r="E2799" s="16">
        <f t="shared" si="615"/>
        <v>-82832175.959236547</v>
      </c>
      <c r="F2799" s="10">
        <f>SUM(D$11:D2798)</f>
        <v>-378094797.07849002</v>
      </c>
      <c r="G2799" s="10">
        <f t="shared" si="608"/>
        <v>365</v>
      </c>
      <c r="H2799" s="7">
        <f t="shared" si="616"/>
        <v>-226937.46838146998</v>
      </c>
      <c r="I2799" s="16">
        <f>SUMIFS('Filing Data'!$X:$X,'Filing Data'!$D:$D,'Benchmark Value'!$B2799)</f>
        <v>0</v>
      </c>
      <c r="J2799" s="16">
        <f t="shared" si="612"/>
        <v>130194969.03866443</v>
      </c>
      <c r="K2799" s="10">
        <f>SUM(I$11:I2798)</f>
        <v>659473665.18040454</v>
      </c>
      <c r="L2799" s="27">
        <f t="shared" si="609"/>
        <v>365</v>
      </c>
      <c r="M2799" s="7">
        <f t="shared" si="617"/>
        <v>356698.5453114094</v>
      </c>
      <c r="N2799" s="7">
        <f>IF(ISNA(VLOOKUP(B2799,'Distribution Data'!$G:$H,2,FALSE)),0,VLOOKUP(B2799,'Distribution Data'!$G:$H,2,FALSE))</f>
        <v>0</v>
      </c>
      <c r="O2799" s="16">
        <f>IF(ISNA(INDEX($C2798:$C$3618,MATCH(TRUE,INDEX($C2798:$C$3618&lt;&gt;$C2798,0),0))), O2798, INDEX($C2798:$C$3618,MATCH(TRUE,INDEX($C2798:$C$3618&lt;&gt;$C2798,0),0)))</f>
        <v>5895088496.4046955</v>
      </c>
      <c r="P2799" s="16">
        <f t="shared" si="607"/>
        <v>5795147068.2152042</v>
      </c>
      <c r="Q2799" s="27">
        <f t="shared" si="613"/>
        <v>365</v>
      </c>
      <c r="R2799" s="7">
        <f t="shared" si="618"/>
        <v>273812.1320260035</v>
      </c>
      <c r="S2799" s="7">
        <f t="shared" si="610"/>
        <v>-309823.88166687591</v>
      </c>
      <c r="T2799" s="5">
        <f>VLOOKUP($B2799,'Benchmark Data'!$A:$B,2,FALSE)</f>
        <v>18.420000000000002</v>
      </c>
      <c r="U2799" s="12">
        <f t="shared" si="619"/>
        <v>1.2015436744411297E-2</v>
      </c>
      <c r="V2799" s="7">
        <f t="shared" si="620"/>
        <v>5722349354.3586712</v>
      </c>
    </row>
    <row r="2800" spans="1:22" x14ac:dyDescent="0.25">
      <c r="A2800" s="5">
        <f t="shared" si="611"/>
        <v>2011</v>
      </c>
      <c r="B2800" s="6">
        <f t="shared" si="614"/>
        <v>40740</v>
      </c>
      <c r="C2800" s="7">
        <f>MAX(SUMIFS('Filing Data'!$V:$V,'Filing Data'!$D:$D,'Benchmark Value'!$B2800),C2799)</f>
        <v>5795147068.2152042</v>
      </c>
      <c r="D2800" s="7">
        <f>SUMIFS('Filing Data'!$Z:$Z,'Filing Data'!$D:$D,'Benchmark Value'!$B2800)</f>
        <v>0</v>
      </c>
      <c r="E2800" s="16">
        <f t="shared" si="615"/>
        <v>-82832175.959236547</v>
      </c>
      <c r="F2800" s="10">
        <f>SUM(D$11:D2799)</f>
        <v>-378094797.07849002</v>
      </c>
      <c r="G2800" s="10">
        <f t="shared" si="608"/>
        <v>365</v>
      </c>
      <c r="H2800" s="7">
        <f t="shared" si="616"/>
        <v>-226937.46838146998</v>
      </c>
      <c r="I2800" s="16">
        <f>SUMIFS('Filing Data'!$X:$X,'Filing Data'!$D:$D,'Benchmark Value'!$B2800)</f>
        <v>0</v>
      </c>
      <c r="J2800" s="16">
        <f t="shared" si="612"/>
        <v>130194969.03866443</v>
      </c>
      <c r="K2800" s="10">
        <f>SUM(I$11:I2799)</f>
        <v>659473665.18040454</v>
      </c>
      <c r="L2800" s="27">
        <f t="shared" si="609"/>
        <v>365</v>
      </c>
      <c r="M2800" s="7">
        <f t="shared" si="617"/>
        <v>356698.5453114094</v>
      </c>
      <c r="N2800" s="7">
        <f>IF(ISNA(VLOOKUP(B2800,'Distribution Data'!$G:$H,2,FALSE)),0,VLOOKUP(B2800,'Distribution Data'!$G:$H,2,FALSE))</f>
        <v>0</v>
      </c>
      <c r="O2800" s="16">
        <f>IF(ISNA(INDEX($C2799:$C$3618,MATCH(TRUE,INDEX($C2799:$C$3618&lt;&gt;$C2799,0),0))), O2799, INDEX($C2799:$C$3618,MATCH(TRUE,INDEX($C2799:$C$3618&lt;&gt;$C2799,0),0)))</f>
        <v>5895088496.4046955</v>
      </c>
      <c r="P2800" s="16">
        <f t="shared" si="607"/>
        <v>5795147068.2152042</v>
      </c>
      <c r="Q2800" s="27">
        <f t="shared" si="613"/>
        <v>365</v>
      </c>
      <c r="R2800" s="7">
        <f t="shared" si="618"/>
        <v>273812.1320260035</v>
      </c>
      <c r="S2800" s="7">
        <f t="shared" si="610"/>
        <v>-309823.88166687591</v>
      </c>
      <c r="T2800" s="5">
        <f>VLOOKUP($B2800,'Benchmark Data'!$A:$B,2,FALSE)</f>
        <v>18.420000000000002</v>
      </c>
      <c r="U2800" s="12">
        <f t="shared" si="619"/>
        <v>0</v>
      </c>
      <c r="V2800" s="7">
        <f t="shared" si="620"/>
        <v>5722039530.4770041</v>
      </c>
    </row>
    <row r="2801" spans="1:22" x14ac:dyDescent="0.25">
      <c r="A2801" s="5">
        <f t="shared" si="611"/>
        <v>2011</v>
      </c>
      <c r="B2801" s="6">
        <f t="shared" si="614"/>
        <v>40741</v>
      </c>
      <c r="C2801" s="7">
        <f>MAX(SUMIFS('Filing Data'!$V:$V,'Filing Data'!$D:$D,'Benchmark Value'!$B2801),C2800)</f>
        <v>5795147068.2152042</v>
      </c>
      <c r="D2801" s="7">
        <f>SUMIFS('Filing Data'!$Z:$Z,'Filing Data'!$D:$D,'Benchmark Value'!$B2801)</f>
        <v>0</v>
      </c>
      <c r="E2801" s="16">
        <f t="shared" si="615"/>
        <v>-82832175.959236547</v>
      </c>
      <c r="F2801" s="10">
        <f>SUM(D$11:D2800)</f>
        <v>-378094797.07849002</v>
      </c>
      <c r="G2801" s="10">
        <f t="shared" si="608"/>
        <v>365</v>
      </c>
      <c r="H2801" s="7">
        <f t="shared" si="616"/>
        <v>-226937.46838146998</v>
      </c>
      <c r="I2801" s="16">
        <f>SUMIFS('Filing Data'!$X:$X,'Filing Data'!$D:$D,'Benchmark Value'!$B2801)</f>
        <v>0</v>
      </c>
      <c r="J2801" s="16">
        <f t="shared" si="612"/>
        <v>130194969.03866443</v>
      </c>
      <c r="K2801" s="10">
        <f>SUM(I$11:I2800)</f>
        <v>659473665.18040454</v>
      </c>
      <c r="L2801" s="27">
        <f t="shared" si="609"/>
        <v>365</v>
      </c>
      <c r="M2801" s="7">
        <f t="shared" si="617"/>
        <v>356698.5453114094</v>
      </c>
      <c r="N2801" s="7">
        <f>IF(ISNA(VLOOKUP(B2801,'Distribution Data'!$G:$H,2,FALSE)),0,VLOOKUP(B2801,'Distribution Data'!$G:$H,2,FALSE))</f>
        <v>0</v>
      </c>
      <c r="O2801" s="16">
        <f>IF(ISNA(INDEX($C2800:$C$3618,MATCH(TRUE,INDEX($C2800:$C$3618&lt;&gt;$C2800,0),0))), O2800, INDEX($C2800:$C$3618,MATCH(TRUE,INDEX($C2800:$C$3618&lt;&gt;$C2800,0),0)))</f>
        <v>5895088496.4046955</v>
      </c>
      <c r="P2801" s="16">
        <f t="shared" si="607"/>
        <v>5795147068.2152042</v>
      </c>
      <c r="Q2801" s="27">
        <f t="shared" si="613"/>
        <v>365</v>
      </c>
      <c r="R2801" s="7">
        <f t="shared" si="618"/>
        <v>273812.1320260035</v>
      </c>
      <c r="S2801" s="7">
        <f t="shared" si="610"/>
        <v>-309823.88166687591</v>
      </c>
      <c r="T2801" s="5">
        <f>VLOOKUP($B2801,'Benchmark Data'!$A:$B,2,FALSE)</f>
        <v>18.420000000000002</v>
      </c>
      <c r="U2801" s="12">
        <f t="shared" si="619"/>
        <v>0</v>
      </c>
      <c r="V2801" s="7">
        <f t="shared" si="620"/>
        <v>5721729706.5953369</v>
      </c>
    </row>
    <row r="2802" spans="1:22" x14ac:dyDescent="0.25">
      <c r="A2802" s="5">
        <f t="shared" si="611"/>
        <v>2011</v>
      </c>
      <c r="B2802" s="6">
        <f t="shared" si="614"/>
        <v>40742</v>
      </c>
      <c r="C2802" s="7">
        <f>MAX(SUMIFS('Filing Data'!$V:$V,'Filing Data'!$D:$D,'Benchmark Value'!$B2802),C2801)</f>
        <v>5795147068.2152042</v>
      </c>
      <c r="D2802" s="7">
        <f>SUMIFS('Filing Data'!$Z:$Z,'Filing Data'!$D:$D,'Benchmark Value'!$B2802)</f>
        <v>0</v>
      </c>
      <c r="E2802" s="16">
        <f t="shared" si="615"/>
        <v>-82832175.959236547</v>
      </c>
      <c r="F2802" s="10">
        <f>SUM(D$11:D2801)</f>
        <v>-378094797.07849002</v>
      </c>
      <c r="G2802" s="10">
        <f t="shared" si="608"/>
        <v>365</v>
      </c>
      <c r="H2802" s="7">
        <f t="shared" si="616"/>
        <v>-226937.46838146998</v>
      </c>
      <c r="I2802" s="16">
        <f>SUMIFS('Filing Data'!$X:$X,'Filing Data'!$D:$D,'Benchmark Value'!$B2802)</f>
        <v>0</v>
      </c>
      <c r="J2802" s="16">
        <f t="shared" si="612"/>
        <v>130194969.03866443</v>
      </c>
      <c r="K2802" s="10">
        <f>SUM(I$11:I2801)</f>
        <v>659473665.18040454</v>
      </c>
      <c r="L2802" s="27">
        <f t="shared" si="609"/>
        <v>365</v>
      </c>
      <c r="M2802" s="7">
        <f t="shared" si="617"/>
        <v>356698.5453114094</v>
      </c>
      <c r="N2802" s="7">
        <f>IF(ISNA(VLOOKUP(B2802,'Distribution Data'!$G:$H,2,FALSE)),0,VLOOKUP(B2802,'Distribution Data'!$G:$H,2,FALSE))</f>
        <v>0</v>
      </c>
      <c r="O2802" s="16">
        <f>IF(ISNA(INDEX($C2801:$C$3618,MATCH(TRUE,INDEX($C2801:$C$3618&lt;&gt;$C2801,0),0))), O2801, INDEX($C2801:$C$3618,MATCH(TRUE,INDEX($C2801:$C$3618&lt;&gt;$C2801,0),0)))</f>
        <v>5895088496.4046955</v>
      </c>
      <c r="P2802" s="16">
        <f t="shared" si="607"/>
        <v>5795147068.2152042</v>
      </c>
      <c r="Q2802" s="27">
        <f t="shared" si="613"/>
        <v>365</v>
      </c>
      <c r="R2802" s="7">
        <f t="shared" si="618"/>
        <v>273812.1320260035</v>
      </c>
      <c r="S2802" s="7">
        <f t="shared" si="610"/>
        <v>-309823.88166687591</v>
      </c>
      <c r="T2802" s="5">
        <f>VLOOKUP($B2802,'Benchmark Data'!$A:$B,2,FALSE)</f>
        <v>18.28</v>
      </c>
      <c r="U2802" s="12">
        <f t="shared" si="619"/>
        <v>-7.6294648011568395E-3</v>
      </c>
      <c r="V2802" s="7">
        <f t="shared" si="620"/>
        <v>5677932251.9360723</v>
      </c>
    </row>
    <row r="2803" spans="1:22" x14ac:dyDescent="0.25">
      <c r="A2803" s="5">
        <f t="shared" si="611"/>
        <v>2011</v>
      </c>
      <c r="B2803" s="6">
        <f t="shared" si="614"/>
        <v>40743</v>
      </c>
      <c r="C2803" s="7">
        <f>MAX(SUMIFS('Filing Data'!$V:$V,'Filing Data'!$D:$D,'Benchmark Value'!$B2803),C2802)</f>
        <v>5795147068.2152042</v>
      </c>
      <c r="D2803" s="7">
        <f>SUMIFS('Filing Data'!$Z:$Z,'Filing Data'!$D:$D,'Benchmark Value'!$B2803)</f>
        <v>0</v>
      </c>
      <c r="E2803" s="16">
        <f t="shared" si="615"/>
        <v>-82832175.959236547</v>
      </c>
      <c r="F2803" s="10">
        <f>SUM(D$11:D2802)</f>
        <v>-378094797.07849002</v>
      </c>
      <c r="G2803" s="10">
        <f t="shared" si="608"/>
        <v>365</v>
      </c>
      <c r="H2803" s="7">
        <f t="shared" si="616"/>
        <v>-226937.46838146998</v>
      </c>
      <c r="I2803" s="16">
        <f>SUMIFS('Filing Data'!$X:$X,'Filing Data'!$D:$D,'Benchmark Value'!$B2803)</f>
        <v>0</v>
      </c>
      <c r="J2803" s="16">
        <f t="shared" si="612"/>
        <v>130194969.03866443</v>
      </c>
      <c r="K2803" s="10">
        <f>SUM(I$11:I2802)</f>
        <v>659473665.18040454</v>
      </c>
      <c r="L2803" s="27">
        <f t="shared" si="609"/>
        <v>365</v>
      </c>
      <c r="M2803" s="7">
        <f t="shared" si="617"/>
        <v>356698.5453114094</v>
      </c>
      <c r="N2803" s="7">
        <f>IF(ISNA(VLOOKUP(B2803,'Distribution Data'!$G:$H,2,FALSE)),0,VLOOKUP(B2803,'Distribution Data'!$G:$H,2,FALSE))</f>
        <v>0</v>
      </c>
      <c r="O2803" s="16">
        <f>IF(ISNA(INDEX($C2802:$C$3618,MATCH(TRUE,INDEX($C2802:$C$3618&lt;&gt;$C2802,0),0))), O2802, INDEX($C2802:$C$3618,MATCH(TRUE,INDEX($C2802:$C$3618&lt;&gt;$C2802,0),0)))</f>
        <v>5895088496.4046955</v>
      </c>
      <c r="P2803" s="16">
        <f t="shared" si="607"/>
        <v>5795147068.2152042</v>
      </c>
      <c r="Q2803" s="27">
        <f t="shared" si="613"/>
        <v>365</v>
      </c>
      <c r="R2803" s="7">
        <f t="shared" si="618"/>
        <v>273812.1320260035</v>
      </c>
      <c r="S2803" s="7">
        <f t="shared" si="610"/>
        <v>-309823.88166687591</v>
      </c>
      <c r="T2803" s="5">
        <f>VLOOKUP($B2803,'Benchmark Data'!$A:$B,2,FALSE)</f>
        <v>18.600000000000001</v>
      </c>
      <c r="U2803" s="12">
        <f t="shared" si="619"/>
        <v>1.7354014693151572E-2</v>
      </c>
      <c r="V2803" s="7">
        <f t="shared" si="620"/>
        <v>5777017303.3618202</v>
      </c>
    </row>
    <row r="2804" spans="1:22" x14ac:dyDescent="0.25">
      <c r="A2804" s="5">
        <f t="shared" si="611"/>
        <v>2011</v>
      </c>
      <c r="B2804" s="6">
        <f t="shared" si="614"/>
        <v>40744</v>
      </c>
      <c r="C2804" s="7">
        <f>MAX(SUMIFS('Filing Data'!$V:$V,'Filing Data'!$D:$D,'Benchmark Value'!$B2804),C2803)</f>
        <v>5795147068.2152042</v>
      </c>
      <c r="D2804" s="7">
        <f>SUMIFS('Filing Data'!$Z:$Z,'Filing Data'!$D:$D,'Benchmark Value'!$B2804)</f>
        <v>0</v>
      </c>
      <c r="E2804" s="16">
        <f t="shared" si="615"/>
        <v>-82832175.959236547</v>
      </c>
      <c r="F2804" s="10">
        <f>SUM(D$11:D2803)</f>
        <v>-378094797.07849002</v>
      </c>
      <c r="G2804" s="10">
        <f t="shared" si="608"/>
        <v>365</v>
      </c>
      <c r="H2804" s="7">
        <f t="shared" si="616"/>
        <v>-226937.46838146998</v>
      </c>
      <c r="I2804" s="16">
        <f>SUMIFS('Filing Data'!$X:$X,'Filing Data'!$D:$D,'Benchmark Value'!$B2804)</f>
        <v>0</v>
      </c>
      <c r="J2804" s="16">
        <f t="shared" si="612"/>
        <v>130194969.03866443</v>
      </c>
      <c r="K2804" s="10">
        <f>SUM(I$11:I2803)</f>
        <v>659473665.18040454</v>
      </c>
      <c r="L2804" s="27">
        <f t="shared" si="609"/>
        <v>365</v>
      </c>
      <c r="M2804" s="7">
        <f t="shared" si="617"/>
        <v>356698.5453114094</v>
      </c>
      <c r="N2804" s="7">
        <f>IF(ISNA(VLOOKUP(B2804,'Distribution Data'!$G:$H,2,FALSE)),0,VLOOKUP(B2804,'Distribution Data'!$G:$H,2,FALSE))</f>
        <v>0</v>
      </c>
      <c r="O2804" s="16">
        <f>IF(ISNA(INDEX($C2803:$C$3618,MATCH(TRUE,INDEX($C2803:$C$3618&lt;&gt;$C2803,0),0))), O2803, INDEX($C2803:$C$3618,MATCH(TRUE,INDEX($C2803:$C$3618&lt;&gt;$C2803,0),0)))</f>
        <v>5895088496.4046955</v>
      </c>
      <c r="P2804" s="16">
        <f t="shared" si="607"/>
        <v>5795147068.2152042</v>
      </c>
      <c r="Q2804" s="27">
        <f t="shared" si="613"/>
        <v>365</v>
      </c>
      <c r="R2804" s="7">
        <f t="shared" si="618"/>
        <v>273812.1320260035</v>
      </c>
      <c r="S2804" s="7">
        <f t="shared" si="610"/>
        <v>-309823.88166687591</v>
      </c>
      <c r="T2804" s="5">
        <f>VLOOKUP($B2804,'Benchmark Data'!$A:$B,2,FALSE)</f>
        <v>18.739999999999998</v>
      </c>
      <c r="U2804" s="12">
        <f t="shared" si="619"/>
        <v>7.4986960911203838E-3</v>
      </c>
      <c r="V2804" s="7">
        <f t="shared" si="620"/>
        <v>5820190405.4194345</v>
      </c>
    </row>
    <row r="2805" spans="1:22" x14ac:dyDescent="0.25">
      <c r="A2805" s="5">
        <f t="shared" si="611"/>
        <v>2011</v>
      </c>
      <c r="B2805" s="6">
        <f t="shared" si="614"/>
        <v>40745</v>
      </c>
      <c r="C2805" s="7">
        <f>MAX(SUMIFS('Filing Data'!$V:$V,'Filing Data'!$D:$D,'Benchmark Value'!$B2805),C2804)</f>
        <v>5795147068.2152042</v>
      </c>
      <c r="D2805" s="7">
        <f>SUMIFS('Filing Data'!$Z:$Z,'Filing Data'!$D:$D,'Benchmark Value'!$B2805)</f>
        <v>0</v>
      </c>
      <c r="E2805" s="16">
        <f t="shared" si="615"/>
        <v>-82832175.959236547</v>
      </c>
      <c r="F2805" s="10">
        <f>SUM(D$11:D2804)</f>
        <v>-378094797.07849002</v>
      </c>
      <c r="G2805" s="10">
        <f t="shared" si="608"/>
        <v>365</v>
      </c>
      <c r="H2805" s="7">
        <f t="shared" si="616"/>
        <v>-226937.46838146998</v>
      </c>
      <c r="I2805" s="16">
        <f>SUMIFS('Filing Data'!$X:$X,'Filing Data'!$D:$D,'Benchmark Value'!$B2805)</f>
        <v>0</v>
      </c>
      <c r="J2805" s="16">
        <f t="shared" si="612"/>
        <v>130194969.03866443</v>
      </c>
      <c r="K2805" s="10">
        <f>SUM(I$11:I2804)</f>
        <v>659473665.18040454</v>
      </c>
      <c r="L2805" s="27">
        <f t="shared" si="609"/>
        <v>365</v>
      </c>
      <c r="M2805" s="7">
        <f t="shared" si="617"/>
        <v>356698.5453114094</v>
      </c>
      <c r="N2805" s="7">
        <f>IF(ISNA(VLOOKUP(B2805,'Distribution Data'!$G:$H,2,FALSE)),0,VLOOKUP(B2805,'Distribution Data'!$G:$H,2,FALSE))</f>
        <v>0</v>
      </c>
      <c r="O2805" s="16">
        <f>IF(ISNA(INDEX($C2804:$C$3618,MATCH(TRUE,INDEX($C2804:$C$3618&lt;&gt;$C2804,0),0))), O2804, INDEX($C2804:$C$3618,MATCH(TRUE,INDEX($C2804:$C$3618&lt;&gt;$C2804,0),0)))</f>
        <v>5895088496.4046955</v>
      </c>
      <c r="P2805" s="16">
        <f t="shared" si="607"/>
        <v>5795147068.2152042</v>
      </c>
      <c r="Q2805" s="27">
        <f t="shared" si="613"/>
        <v>365</v>
      </c>
      <c r="R2805" s="7">
        <f t="shared" si="618"/>
        <v>273812.1320260035</v>
      </c>
      <c r="S2805" s="7">
        <f t="shared" si="610"/>
        <v>-309823.88166687591</v>
      </c>
      <c r="T2805" s="5">
        <f>VLOOKUP($B2805,'Benchmark Data'!$A:$B,2,FALSE)</f>
        <v>18.89</v>
      </c>
      <c r="U2805" s="12">
        <f t="shared" si="619"/>
        <v>7.9724047031420869E-3</v>
      </c>
      <c r="V2805" s="7">
        <f t="shared" si="620"/>
        <v>5866466950.8447533</v>
      </c>
    </row>
    <row r="2806" spans="1:22" x14ac:dyDescent="0.25">
      <c r="A2806" s="5">
        <f t="shared" si="611"/>
        <v>2011</v>
      </c>
      <c r="B2806" s="6">
        <f t="shared" si="614"/>
        <v>40746</v>
      </c>
      <c r="C2806" s="7">
        <f>MAX(SUMIFS('Filing Data'!$V:$V,'Filing Data'!$D:$D,'Benchmark Value'!$B2806),C2805)</f>
        <v>5795147068.2152042</v>
      </c>
      <c r="D2806" s="7">
        <f>SUMIFS('Filing Data'!$Z:$Z,'Filing Data'!$D:$D,'Benchmark Value'!$B2806)</f>
        <v>0</v>
      </c>
      <c r="E2806" s="16">
        <f t="shared" si="615"/>
        <v>-82832175.959236547</v>
      </c>
      <c r="F2806" s="10">
        <f>SUM(D$11:D2805)</f>
        <v>-378094797.07849002</v>
      </c>
      <c r="G2806" s="10">
        <f t="shared" si="608"/>
        <v>365</v>
      </c>
      <c r="H2806" s="7">
        <f t="shared" si="616"/>
        <v>-226937.46838146998</v>
      </c>
      <c r="I2806" s="16">
        <f>SUMIFS('Filing Data'!$X:$X,'Filing Data'!$D:$D,'Benchmark Value'!$B2806)</f>
        <v>0</v>
      </c>
      <c r="J2806" s="16">
        <f t="shared" si="612"/>
        <v>130194969.03866443</v>
      </c>
      <c r="K2806" s="10">
        <f>SUM(I$11:I2805)</f>
        <v>659473665.18040454</v>
      </c>
      <c r="L2806" s="27">
        <f t="shared" si="609"/>
        <v>365</v>
      </c>
      <c r="M2806" s="7">
        <f t="shared" si="617"/>
        <v>356698.5453114094</v>
      </c>
      <c r="N2806" s="7">
        <f>IF(ISNA(VLOOKUP(B2806,'Distribution Data'!$G:$H,2,FALSE)),0,VLOOKUP(B2806,'Distribution Data'!$G:$H,2,FALSE))</f>
        <v>0</v>
      </c>
      <c r="O2806" s="16">
        <f>IF(ISNA(INDEX($C2805:$C$3618,MATCH(TRUE,INDEX($C2805:$C$3618&lt;&gt;$C2805,0),0))), O2805, INDEX($C2805:$C$3618,MATCH(TRUE,INDEX($C2805:$C$3618&lt;&gt;$C2805,0),0)))</f>
        <v>5895088496.4046955</v>
      </c>
      <c r="P2806" s="16">
        <f t="shared" si="607"/>
        <v>5795147068.2152042</v>
      </c>
      <c r="Q2806" s="27">
        <f t="shared" si="613"/>
        <v>365</v>
      </c>
      <c r="R2806" s="7">
        <f t="shared" si="618"/>
        <v>273812.1320260035</v>
      </c>
      <c r="S2806" s="7">
        <f t="shared" si="610"/>
        <v>-309823.88166687591</v>
      </c>
      <c r="T2806" s="5">
        <f>VLOOKUP($B2806,'Benchmark Data'!$A:$B,2,FALSE)</f>
        <v>18.98</v>
      </c>
      <c r="U2806" s="12">
        <f t="shared" si="619"/>
        <v>4.7531116683636717E-3</v>
      </c>
      <c r="V2806" s="7">
        <f t="shared" si="620"/>
        <v>5894107472.4144382</v>
      </c>
    </row>
    <row r="2807" spans="1:22" x14ac:dyDescent="0.25">
      <c r="A2807" s="5">
        <f t="shared" si="611"/>
        <v>2011</v>
      </c>
      <c r="B2807" s="6">
        <f t="shared" si="614"/>
        <v>40747</v>
      </c>
      <c r="C2807" s="7">
        <f>MAX(SUMIFS('Filing Data'!$V:$V,'Filing Data'!$D:$D,'Benchmark Value'!$B2807),C2806)</f>
        <v>5795147068.2152042</v>
      </c>
      <c r="D2807" s="7">
        <f>SUMIFS('Filing Data'!$Z:$Z,'Filing Data'!$D:$D,'Benchmark Value'!$B2807)</f>
        <v>0</v>
      </c>
      <c r="E2807" s="16">
        <f t="shared" si="615"/>
        <v>-82832175.959236547</v>
      </c>
      <c r="F2807" s="10">
        <f>SUM(D$11:D2806)</f>
        <v>-378094797.07849002</v>
      </c>
      <c r="G2807" s="10">
        <f t="shared" si="608"/>
        <v>365</v>
      </c>
      <c r="H2807" s="7">
        <f t="shared" si="616"/>
        <v>-226937.46838146998</v>
      </c>
      <c r="I2807" s="16">
        <f>SUMIFS('Filing Data'!$X:$X,'Filing Data'!$D:$D,'Benchmark Value'!$B2807)</f>
        <v>0</v>
      </c>
      <c r="J2807" s="16">
        <f t="shared" si="612"/>
        <v>130194969.03866443</v>
      </c>
      <c r="K2807" s="10">
        <f>SUM(I$11:I2806)</f>
        <v>659473665.18040454</v>
      </c>
      <c r="L2807" s="27">
        <f t="shared" si="609"/>
        <v>365</v>
      </c>
      <c r="M2807" s="7">
        <f t="shared" si="617"/>
        <v>356698.5453114094</v>
      </c>
      <c r="N2807" s="7">
        <f>IF(ISNA(VLOOKUP(B2807,'Distribution Data'!$G:$H,2,FALSE)),0,VLOOKUP(B2807,'Distribution Data'!$G:$H,2,FALSE))</f>
        <v>0</v>
      </c>
      <c r="O2807" s="16">
        <f>IF(ISNA(INDEX($C2806:$C$3618,MATCH(TRUE,INDEX($C2806:$C$3618&lt;&gt;$C2806,0),0))), O2806, INDEX($C2806:$C$3618,MATCH(TRUE,INDEX($C2806:$C$3618&lt;&gt;$C2806,0),0)))</f>
        <v>5895088496.4046955</v>
      </c>
      <c r="P2807" s="16">
        <f t="shared" si="607"/>
        <v>5795147068.2152042</v>
      </c>
      <c r="Q2807" s="27">
        <f t="shared" si="613"/>
        <v>365</v>
      </c>
      <c r="R2807" s="7">
        <f t="shared" si="618"/>
        <v>273812.1320260035</v>
      </c>
      <c r="S2807" s="7">
        <f t="shared" si="610"/>
        <v>-309823.88166687591</v>
      </c>
      <c r="T2807" s="5">
        <f>VLOOKUP($B2807,'Benchmark Data'!$A:$B,2,FALSE)</f>
        <v>18.98</v>
      </c>
      <c r="U2807" s="12">
        <f t="shared" si="619"/>
        <v>0</v>
      </c>
      <c r="V2807" s="7">
        <f t="shared" si="620"/>
        <v>5893797648.5327711</v>
      </c>
    </row>
    <row r="2808" spans="1:22" x14ac:dyDescent="0.25">
      <c r="A2808" s="5">
        <f t="shared" si="611"/>
        <v>2011</v>
      </c>
      <c r="B2808" s="6">
        <f t="shared" si="614"/>
        <v>40748</v>
      </c>
      <c r="C2808" s="7">
        <f>MAX(SUMIFS('Filing Data'!$V:$V,'Filing Data'!$D:$D,'Benchmark Value'!$B2808),C2807)</f>
        <v>5795147068.2152042</v>
      </c>
      <c r="D2808" s="7">
        <f>SUMIFS('Filing Data'!$Z:$Z,'Filing Data'!$D:$D,'Benchmark Value'!$B2808)</f>
        <v>0</v>
      </c>
      <c r="E2808" s="16">
        <f t="shared" si="615"/>
        <v>-82832175.959236547</v>
      </c>
      <c r="F2808" s="10">
        <f>SUM(D$11:D2807)</f>
        <v>-378094797.07849002</v>
      </c>
      <c r="G2808" s="10">
        <f t="shared" si="608"/>
        <v>365</v>
      </c>
      <c r="H2808" s="7">
        <f t="shared" si="616"/>
        <v>-226937.46838146998</v>
      </c>
      <c r="I2808" s="16">
        <f>SUMIFS('Filing Data'!$X:$X,'Filing Data'!$D:$D,'Benchmark Value'!$B2808)</f>
        <v>0</v>
      </c>
      <c r="J2808" s="16">
        <f t="shared" si="612"/>
        <v>130194969.03866443</v>
      </c>
      <c r="K2808" s="10">
        <f>SUM(I$11:I2807)</f>
        <v>659473665.18040454</v>
      </c>
      <c r="L2808" s="27">
        <f t="shared" si="609"/>
        <v>365</v>
      </c>
      <c r="M2808" s="7">
        <f t="shared" si="617"/>
        <v>356698.5453114094</v>
      </c>
      <c r="N2808" s="7">
        <f>IF(ISNA(VLOOKUP(B2808,'Distribution Data'!$G:$H,2,FALSE)),0,VLOOKUP(B2808,'Distribution Data'!$G:$H,2,FALSE))</f>
        <v>0</v>
      </c>
      <c r="O2808" s="16">
        <f>IF(ISNA(INDEX($C2807:$C$3618,MATCH(TRUE,INDEX($C2807:$C$3618&lt;&gt;$C2807,0),0))), O2807, INDEX($C2807:$C$3618,MATCH(TRUE,INDEX($C2807:$C$3618&lt;&gt;$C2807,0),0)))</f>
        <v>5895088496.4046955</v>
      </c>
      <c r="P2808" s="16">
        <f t="shared" si="607"/>
        <v>5795147068.2152042</v>
      </c>
      <c r="Q2808" s="27">
        <f t="shared" si="613"/>
        <v>365</v>
      </c>
      <c r="R2808" s="7">
        <f t="shared" si="618"/>
        <v>273812.1320260035</v>
      </c>
      <c r="S2808" s="7">
        <f t="shared" si="610"/>
        <v>-309823.88166687591</v>
      </c>
      <c r="T2808" s="5">
        <f>VLOOKUP($B2808,'Benchmark Data'!$A:$B,2,FALSE)</f>
        <v>18.98</v>
      </c>
      <c r="U2808" s="12">
        <f t="shared" si="619"/>
        <v>0</v>
      </c>
      <c r="V2808" s="7">
        <f t="shared" si="620"/>
        <v>5893487824.651104</v>
      </c>
    </row>
    <row r="2809" spans="1:22" x14ac:dyDescent="0.25">
      <c r="A2809" s="5">
        <f t="shared" si="611"/>
        <v>2011</v>
      </c>
      <c r="B2809" s="6">
        <f t="shared" si="614"/>
        <v>40749</v>
      </c>
      <c r="C2809" s="7">
        <f>MAX(SUMIFS('Filing Data'!$V:$V,'Filing Data'!$D:$D,'Benchmark Value'!$B2809),C2808)</f>
        <v>5795147068.2152042</v>
      </c>
      <c r="D2809" s="7">
        <f>SUMIFS('Filing Data'!$Z:$Z,'Filing Data'!$D:$D,'Benchmark Value'!$B2809)</f>
        <v>0</v>
      </c>
      <c r="E2809" s="16">
        <f t="shared" si="615"/>
        <v>-82832175.959236547</v>
      </c>
      <c r="F2809" s="10">
        <f>SUM(D$11:D2808)</f>
        <v>-378094797.07849002</v>
      </c>
      <c r="G2809" s="10">
        <f t="shared" si="608"/>
        <v>365</v>
      </c>
      <c r="H2809" s="7">
        <f t="shared" si="616"/>
        <v>-226937.46838146998</v>
      </c>
      <c r="I2809" s="16">
        <f>SUMIFS('Filing Data'!$X:$X,'Filing Data'!$D:$D,'Benchmark Value'!$B2809)</f>
        <v>0</v>
      </c>
      <c r="J2809" s="16">
        <f t="shared" si="612"/>
        <v>130194969.03866443</v>
      </c>
      <c r="K2809" s="10">
        <f>SUM(I$11:I2808)</f>
        <v>659473665.18040454</v>
      </c>
      <c r="L2809" s="27">
        <f t="shared" si="609"/>
        <v>365</v>
      </c>
      <c r="M2809" s="7">
        <f t="shared" si="617"/>
        <v>356698.5453114094</v>
      </c>
      <c r="N2809" s="7">
        <f>IF(ISNA(VLOOKUP(B2809,'Distribution Data'!$G:$H,2,FALSE)),0,VLOOKUP(B2809,'Distribution Data'!$G:$H,2,FALSE))</f>
        <v>0</v>
      </c>
      <c r="O2809" s="16">
        <f>IF(ISNA(INDEX($C2808:$C$3618,MATCH(TRUE,INDEX($C2808:$C$3618&lt;&gt;$C2808,0),0))), O2808, INDEX($C2808:$C$3618,MATCH(TRUE,INDEX($C2808:$C$3618&lt;&gt;$C2808,0),0)))</f>
        <v>5895088496.4046955</v>
      </c>
      <c r="P2809" s="16">
        <f t="shared" si="607"/>
        <v>5795147068.2152042</v>
      </c>
      <c r="Q2809" s="27">
        <f t="shared" si="613"/>
        <v>365</v>
      </c>
      <c r="R2809" s="7">
        <f t="shared" si="618"/>
        <v>273812.1320260035</v>
      </c>
      <c r="S2809" s="7">
        <f t="shared" si="610"/>
        <v>-309823.88166687591</v>
      </c>
      <c r="T2809" s="5">
        <f>VLOOKUP($B2809,'Benchmark Data'!$A:$B,2,FALSE)</f>
        <v>18.78</v>
      </c>
      <c r="U2809" s="12">
        <f t="shared" si="619"/>
        <v>-1.059331940166494E-2</v>
      </c>
      <c r="V2809" s="7">
        <f t="shared" si="620"/>
        <v>5831075916.2104158</v>
      </c>
    </row>
    <row r="2810" spans="1:22" x14ac:dyDescent="0.25">
      <c r="A2810" s="5">
        <f t="shared" si="611"/>
        <v>2011</v>
      </c>
      <c r="B2810" s="6">
        <f t="shared" si="614"/>
        <v>40750</v>
      </c>
      <c r="C2810" s="7">
        <f>MAX(SUMIFS('Filing Data'!$V:$V,'Filing Data'!$D:$D,'Benchmark Value'!$B2810),C2809)</f>
        <v>5795147068.2152042</v>
      </c>
      <c r="D2810" s="7">
        <f>SUMIFS('Filing Data'!$Z:$Z,'Filing Data'!$D:$D,'Benchmark Value'!$B2810)</f>
        <v>0</v>
      </c>
      <c r="E2810" s="16">
        <f t="shared" si="615"/>
        <v>-82832175.959236547</v>
      </c>
      <c r="F2810" s="10">
        <f>SUM(D$11:D2809)</f>
        <v>-378094797.07849002</v>
      </c>
      <c r="G2810" s="10">
        <f t="shared" si="608"/>
        <v>365</v>
      </c>
      <c r="H2810" s="7">
        <f t="shared" si="616"/>
        <v>-226937.46838146998</v>
      </c>
      <c r="I2810" s="16">
        <f>SUMIFS('Filing Data'!$X:$X,'Filing Data'!$D:$D,'Benchmark Value'!$B2810)</f>
        <v>0</v>
      </c>
      <c r="J2810" s="16">
        <f t="shared" si="612"/>
        <v>130194969.03866443</v>
      </c>
      <c r="K2810" s="10">
        <f>SUM(I$11:I2809)</f>
        <v>659473665.18040454</v>
      </c>
      <c r="L2810" s="27">
        <f t="shared" si="609"/>
        <v>365</v>
      </c>
      <c r="M2810" s="7">
        <f t="shared" si="617"/>
        <v>356698.5453114094</v>
      </c>
      <c r="N2810" s="7">
        <f>IF(ISNA(VLOOKUP(B2810,'Distribution Data'!$G:$H,2,FALSE)),0,VLOOKUP(B2810,'Distribution Data'!$G:$H,2,FALSE))</f>
        <v>0</v>
      </c>
      <c r="O2810" s="16">
        <f>IF(ISNA(INDEX($C2809:$C$3618,MATCH(TRUE,INDEX($C2809:$C$3618&lt;&gt;$C2809,0),0))), O2809, INDEX($C2809:$C$3618,MATCH(TRUE,INDEX($C2809:$C$3618&lt;&gt;$C2809,0),0)))</f>
        <v>5895088496.4046955</v>
      </c>
      <c r="P2810" s="16">
        <f t="shared" si="607"/>
        <v>5795147068.2152042</v>
      </c>
      <c r="Q2810" s="27">
        <f t="shared" si="613"/>
        <v>365</v>
      </c>
      <c r="R2810" s="7">
        <f t="shared" si="618"/>
        <v>273812.1320260035</v>
      </c>
      <c r="S2810" s="7">
        <f t="shared" si="610"/>
        <v>-309823.88166687591</v>
      </c>
      <c r="T2810" s="5">
        <f>VLOOKUP($B2810,'Benchmark Data'!$A:$B,2,FALSE)</f>
        <v>18.829999999999998</v>
      </c>
      <c r="U2810" s="12">
        <f t="shared" si="619"/>
        <v>2.6588688889439883E-3</v>
      </c>
      <c r="V2810" s="7">
        <f t="shared" si="620"/>
        <v>5846290788.5912886</v>
      </c>
    </row>
    <row r="2811" spans="1:22" x14ac:dyDescent="0.25">
      <c r="A2811" s="5">
        <f t="shared" si="611"/>
        <v>2011</v>
      </c>
      <c r="B2811" s="6">
        <f t="shared" si="614"/>
        <v>40751</v>
      </c>
      <c r="C2811" s="7">
        <f>MAX(SUMIFS('Filing Data'!$V:$V,'Filing Data'!$D:$D,'Benchmark Value'!$B2811),C2810)</f>
        <v>5795147068.2152042</v>
      </c>
      <c r="D2811" s="7">
        <f>SUMIFS('Filing Data'!$Z:$Z,'Filing Data'!$D:$D,'Benchmark Value'!$B2811)</f>
        <v>0</v>
      </c>
      <c r="E2811" s="16">
        <f t="shared" si="615"/>
        <v>-82832175.959236547</v>
      </c>
      <c r="F2811" s="10">
        <f>SUM(D$11:D2810)</f>
        <v>-378094797.07849002</v>
      </c>
      <c r="G2811" s="10">
        <f t="shared" si="608"/>
        <v>365</v>
      </c>
      <c r="H2811" s="7">
        <f t="shared" si="616"/>
        <v>-226937.46838146998</v>
      </c>
      <c r="I2811" s="16">
        <f>SUMIFS('Filing Data'!$X:$X,'Filing Data'!$D:$D,'Benchmark Value'!$B2811)</f>
        <v>0</v>
      </c>
      <c r="J2811" s="16">
        <f t="shared" si="612"/>
        <v>130194969.03866443</v>
      </c>
      <c r="K2811" s="10">
        <f>SUM(I$11:I2810)</f>
        <v>659473665.18040454</v>
      </c>
      <c r="L2811" s="27">
        <f t="shared" si="609"/>
        <v>365</v>
      </c>
      <c r="M2811" s="7">
        <f t="shared" si="617"/>
        <v>356698.5453114094</v>
      </c>
      <c r="N2811" s="7">
        <f>IF(ISNA(VLOOKUP(B2811,'Distribution Data'!$G:$H,2,FALSE)),0,VLOOKUP(B2811,'Distribution Data'!$G:$H,2,FALSE))</f>
        <v>0</v>
      </c>
      <c r="O2811" s="16">
        <f>IF(ISNA(INDEX($C2810:$C$3618,MATCH(TRUE,INDEX($C2810:$C$3618&lt;&gt;$C2810,0),0))), O2810, INDEX($C2810:$C$3618,MATCH(TRUE,INDEX($C2810:$C$3618&lt;&gt;$C2810,0),0)))</f>
        <v>5895088496.4046955</v>
      </c>
      <c r="P2811" s="16">
        <f t="shared" si="607"/>
        <v>5795147068.2152042</v>
      </c>
      <c r="Q2811" s="27">
        <f t="shared" si="613"/>
        <v>365</v>
      </c>
      <c r="R2811" s="7">
        <f t="shared" si="618"/>
        <v>273812.1320260035</v>
      </c>
      <c r="S2811" s="7">
        <f t="shared" si="610"/>
        <v>-309823.88166687591</v>
      </c>
      <c r="T2811" s="5">
        <f>VLOOKUP($B2811,'Benchmark Data'!$A:$B,2,FALSE)</f>
        <v>18.29</v>
      </c>
      <c r="U2811" s="12">
        <f t="shared" si="619"/>
        <v>-2.9096880266286713E-2</v>
      </c>
      <c r="V2811" s="7">
        <f t="shared" si="620"/>
        <v>5678323130.0925589</v>
      </c>
    </row>
    <row r="2812" spans="1:22" x14ac:dyDescent="0.25">
      <c r="A2812" s="5">
        <f t="shared" si="611"/>
        <v>2011</v>
      </c>
      <c r="B2812" s="6">
        <f t="shared" si="614"/>
        <v>40752</v>
      </c>
      <c r="C2812" s="7">
        <f>MAX(SUMIFS('Filing Data'!$V:$V,'Filing Data'!$D:$D,'Benchmark Value'!$B2812),C2811)</f>
        <v>5795147068.2152042</v>
      </c>
      <c r="D2812" s="7">
        <f>SUMIFS('Filing Data'!$Z:$Z,'Filing Data'!$D:$D,'Benchmark Value'!$B2812)</f>
        <v>0</v>
      </c>
      <c r="E2812" s="16">
        <f t="shared" si="615"/>
        <v>-82832175.959236547</v>
      </c>
      <c r="F2812" s="10">
        <f>SUM(D$11:D2811)</f>
        <v>-378094797.07849002</v>
      </c>
      <c r="G2812" s="10">
        <f t="shared" si="608"/>
        <v>365</v>
      </c>
      <c r="H2812" s="7">
        <f t="shared" si="616"/>
        <v>-226937.46838146998</v>
      </c>
      <c r="I2812" s="16">
        <f>SUMIFS('Filing Data'!$X:$X,'Filing Data'!$D:$D,'Benchmark Value'!$B2812)</f>
        <v>0</v>
      </c>
      <c r="J2812" s="16">
        <f t="shared" si="612"/>
        <v>130194969.03866443</v>
      </c>
      <c r="K2812" s="10">
        <f>SUM(I$11:I2811)</f>
        <v>659473665.18040454</v>
      </c>
      <c r="L2812" s="27">
        <f t="shared" si="609"/>
        <v>365</v>
      </c>
      <c r="M2812" s="7">
        <f t="shared" si="617"/>
        <v>356698.5453114094</v>
      </c>
      <c r="N2812" s="7">
        <f>IF(ISNA(VLOOKUP(B2812,'Distribution Data'!$G:$H,2,FALSE)),0,VLOOKUP(B2812,'Distribution Data'!$G:$H,2,FALSE))</f>
        <v>0</v>
      </c>
      <c r="O2812" s="16">
        <f>IF(ISNA(INDEX($C2811:$C$3618,MATCH(TRUE,INDEX($C2811:$C$3618&lt;&gt;$C2811,0),0))), O2811, INDEX($C2811:$C$3618,MATCH(TRUE,INDEX($C2811:$C$3618&lt;&gt;$C2811,0),0)))</f>
        <v>5895088496.4046955</v>
      </c>
      <c r="P2812" s="16">
        <f t="shared" si="607"/>
        <v>5795147068.2152042</v>
      </c>
      <c r="Q2812" s="27">
        <f t="shared" si="613"/>
        <v>365</v>
      </c>
      <c r="R2812" s="7">
        <f t="shared" si="618"/>
        <v>273812.1320260035</v>
      </c>
      <c r="S2812" s="7">
        <f t="shared" si="610"/>
        <v>-309823.88166687591</v>
      </c>
      <c r="T2812" s="5">
        <f>VLOOKUP($B2812,'Benchmark Data'!$A:$B,2,FALSE)</f>
        <v>18.309999999999999</v>
      </c>
      <c r="U2812" s="12">
        <f t="shared" si="619"/>
        <v>1.0928962836450477E-3</v>
      </c>
      <c r="V2812" s="7">
        <f t="shared" si="620"/>
        <v>5684222516.850687</v>
      </c>
    </row>
    <row r="2813" spans="1:22" x14ac:dyDescent="0.25">
      <c r="A2813" s="5">
        <f t="shared" si="611"/>
        <v>2011</v>
      </c>
      <c r="B2813" s="6">
        <f t="shared" si="614"/>
        <v>40753</v>
      </c>
      <c r="C2813" s="7">
        <f>MAX(SUMIFS('Filing Data'!$V:$V,'Filing Data'!$D:$D,'Benchmark Value'!$B2813),C2812)</f>
        <v>5795147068.2152042</v>
      </c>
      <c r="D2813" s="7">
        <f>SUMIFS('Filing Data'!$Z:$Z,'Filing Data'!$D:$D,'Benchmark Value'!$B2813)</f>
        <v>0</v>
      </c>
      <c r="E2813" s="16">
        <f t="shared" si="615"/>
        <v>-82832175.959236547</v>
      </c>
      <c r="F2813" s="10">
        <f>SUM(D$11:D2812)</f>
        <v>-378094797.07849002</v>
      </c>
      <c r="G2813" s="10">
        <f t="shared" si="608"/>
        <v>365</v>
      </c>
      <c r="H2813" s="7">
        <f t="shared" si="616"/>
        <v>-226937.46838146998</v>
      </c>
      <c r="I2813" s="16">
        <f>SUMIFS('Filing Data'!$X:$X,'Filing Data'!$D:$D,'Benchmark Value'!$B2813)</f>
        <v>0</v>
      </c>
      <c r="J2813" s="16">
        <f t="shared" si="612"/>
        <v>130194969.03866443</v>
      </c>
      <c r="K2813" s="10">
        <f>SUM(I$11:I2812)</f>
        <v>659473665.18040454</v>
      </c>
      <c r="L2813" s="27">
        <f t="shared" si="609"/>
        <v>365</v>
      </c>
      <c r="M2813" s="7">
        <f t="shared" si="617"/>
        <v>356698.5453114094</v>
      </c>
      <c r="N2813" s="7">
        <f>IF(ISNA(VLOOKUP(B2813,'Distribution Data'!$G:$H,2,FALSE)),0,VLOOKUP(B2813,'Distribution Data'!$G:$H,2,FALSE))</f>
        <v>0</v>
      </c>
      <c r="O2813" s="16">
        <f>IF(ISNA(INDEX($C2812:$C$3618,MATCH(TRUE,INDEX($C2812:$C$3618&lt;&gt;$C2812,0),0))), O2812, INDEX($C2812:$C$3618,MATCH(TRUE,INDEX($C2812:$C$3618&lt;&gt;$C2812,0),0)))</f>
        <v>5895088496.4046955</v>
      </c>
      <c r="P2813" s="16">
        <f t="shared" ref="P2813:P2876" si="621">C2812</f>
        <v>5795147068.2152042</v>
      </c>
      <c r="Q2813" s="27">
        <f t="shared" si="613"/>
        <v>365</v>
      </c>
      <c r="R2813" s="7">
        <f t="shared" si="618"/>
        <v>273812.1320260035</v>
      </c>
      <c r="S2813" s="7">
        <f t="shared" si="610"/>
        <v>-309823.88166687591</v>
      </c>
      <c r="T2813" s="5">
        <f>VLOOKUP($B2813,'Benchmark Data'!$A:$B,2,FALSE)</f>
        <v>18.32</v>
      </c>
      <c r="U2813" s="12">
        <f t="shared" si="619"/>
        <v>5.4600055956490368E-4</v>
      </c>
      <c r="V2813" s="7">
        <f t="shared" si="620"/>
        <v>5687017129.0787144</v>
      </c>
    </row>
    <row r="2814" spans="1:22" x14ac:dyDescent="0.25">
      <c r="A2814" s="5">
        <f t="shared" si="611"/>
        <v>2011</v>
      </c>
      <c r="B2814" s="6">
        <f t="shared" si="614"/>
        <v>40754</v>
      </c>
      <c r="C2814" s="7">
        <f>MAX(SUMIFS('Filing Data'!$V:$V,'Filing Data'!$D:$D,'Benchmark Value'!$B2814),C2813)</f>
        <v>5795147068.2152042</v>
      </c>
      <c r="D2814" s="7">
        <f>SUMIFS('Filing Data'!$Z:$Z,'Filing Data'!$D:$D,'Benchmark Value'!$B2814)</f>
        <v>0</v>
      </c>
      <c r="E2814" s="16">
        <f t="shared" si="615"/>
        <v>-82832175.959236547</v>
      </c>
      <c r="F2814" s="10">
        <f>SUM(D$11:D2813)</f>
        <v>-378094797.07849002</v>
      </c>
      <c r="G2814" s="10">
        <f t="shared" si="608"/>
        <v>365</v>
      </c>
      <c r="H2814" s="7">
        <f t="shared" si="616"/>
        <v>-226937.46838146998</v>
      </c>
      <c r="I2814" s="16">
        <f>SUMIFS('Filing Data'!$X:$X,'Filing Data'!$D:$D,'Benchmark Value'!$B2814)</f>
        <v>0</v>
      </c>
      <c r="J2814" s="16">
        <f t="shared" si="612"/>
        <v>130194969.03866443</v>
      </c>
      <c r="K2814" s="10">
        <f>SUM(I$11:I2813)</f>
        <v>659473665.18040454</v>
      </c>
      <c r="L2814" s="27">
        <f t="shared" si="609"/>
        <v>365</v>
      </c>
      <c r="M2814" s="7">
        <f t="shared" si="617"/>
        <v>356698.5453114094</v>
      </c>
      <c r="N2814" s="7">
        <f>IF(ISNA(VLOOKUP(B2814,'Distribution Data'!$G:$H,2,FALSE)),0,VLOOKUP(B2814,'Distribution Data'!$G:$H,2,FALSE))</f>
        <v>0</v>
      </c>
      <c r="O2814" s="16">
        <f>IF(ISNA(INDEX($C2813:$C$3618,MATCH(TRUE,INDEX($C2813:$C$3618&lt;&gt;$C2813,0),0))), O2813, INDEX($C2813:$C$3618,MATCH(TRUE,INDEX($C2813:$C$3618&lt;&gt;$C2813,0),0)))</f>
        <v>5895088496.4046955</v>
      </c>
      <c r="P2814" s="16">
        <f t="shared" si="621"/>
        <v>5795147068.2152042</v>
      </c>
      <c r="Q2814" s="27">
        <f t="shared" si="613"/>
        <v>365</v>
      </c>
      <c r="R2814" s="7">
        <f t="shared" si="618"/>
        <v>273812.1320260035</v>
      </c>
      <c r="S2814" s="7">
        <f t="shared" si="610"/>
        <v>-309823.88166687591</v>
      </c>
      <c r="T2814" s="5">
        <f>VLOOKUP($B2814,'Benchmark Data'!$A:$B,2,FALSE)</f>
        <v>18.32</v>
      </c>
      <c r="U2814" s="12">
        <f t="shared" si="619"/>
        <v>0</v>
      </c>
      <c r="V2814" s="7">
        <f t="shared" si="620"/>
        <v>5686707305.1970472</v>
      </c>
    </row>
    <row r="2815" spans="1:22" x14ac:dyDescent="0.25">
      <c r="A2815" s="5">
        <f t="shared" si="611"/>
        <v>2011</v>
      </c>
      <c r="B2815" s="6">
        <f t="shared" si="614"/>
        <v>40755</v>
      </c>
      <c r="C2815" s="7">
        <f>MAX(SUMIFS('Filing Data'!$V:$V,'Filing Data'!$D:$D,'Benchmark Value'!$B2815),C2814)</f>
        <v>5795147068.2152042</v>
      </c>
      <c r="D2815" s="7">
        <f>SUMIFS('Filing Data'!$Z:$Z,'Filing Data'!$D:$D,'Benchmark Value'!$B2815)</f>
        <v>0</v>
      </c>
      <c r="E2815" s="16">
        <f t="shared" si="615"/>
        <v>-82832175.959236547</v>
      </c>
      <c r="F2815" s="10">
        <f>SUM(D$11:D2814)</f>
        <v>-378094797.07849002</v>
      </c>
      <c r="G2815" s="10">
        <f t="shared" si="608"/>
        <v>365</v>
      </c>
      <c r="H2815" s="7">
        <f t="shared" si="616"/>
        <v>-226937.46838146998</v>
      </c>
      <c r="I2815" s="16">
        <f>SUMIFS('Filing Data'!$X:$X,'Filing Data'!$D:$D,'Benchmark Value'!$B2815)</f>
        <v>0</v>
      </c>
      <c r="J2815" s="16">
        <f t="shared" si="612"/>
        <v>130194969.03866443</v>
      </c>
      <c r="K2815" s="10">
        <f>SUM(I$11:I2814)</f>
        <v>659473665.18040454</v>
      </c>
      <c r="L2815" s="27">
        <f t="shared" si="609"/>
        <v>365</v>
      </c>
      <c r="M2815" s="7">
        <f t="shared" si="617"/>
        <v>356698.5453114094</v>
      </c>
      <c r="N2815" s="7">
        <f>IF(ISNA(VLOOKUP(B2815,'Distribution Data'!$G:$H,2,FALSE)),0,VLOOKUP(B2815,'Distribution Data'!$G:$H,2,FALSE))</f>
        <v>0</v>
      </c>
      <c r="O2815" s="16">
        <f>IF(ISNA(INDEX($C2814:$C$3618,MATCH(TRUE,INDEX($C2814:$C$3618&lt;&gt;$C2814,0),0))), O2814, INDEX($C2814:$C$3618,MATCH(TRUE,INDEX($C2814:$C$3618&lt;&gt;$C2814,0),0)))</f>
        <v>5895088496.4046955</v>
      </c>
      <c r="P2815" s="16">
        <f t="shared" si="621"/>
        <v>5795147068.2152042</v>
      </c>
      <c r="Q2815" s="27">
        <f t="shared" si="613"/>
        <v>365</v>
      </c>
      <c r="R2815" s="7">
        <f t="shared" si="618"/>
        <v>273812.1320260035</v>
      </c>
      <c r="S2815" s="7">
        <f t="shared" si="610"/>
        <v>-309823.88166687591</v>
      </c>
      <c r="T2815" s="5">
        <f>VLOOKUP($B2815,'Benchmark Data'!$A:$B,2,FALSE)</f>
        <v>18.32</v>
      </c>
      <c r="U2815" s="12">
        <f t="shared" si="619"/>
        <v>0</v>
      </c>
      <c r="V2815" s="7">
        <f t="shared" si="620"/>
        <v>5686397481.3153801</v>
      </c>
    </row>
    <row r="2816" spans="1:22" x14ac:dyDescent="0.25">
      <c r="A2816" s="5">
        <f t="shared" si="611"/>
        <v>2011</v>
      </c>
      <c r="B2816" s="6">
        <f t="shared" si="614"/>
        <v>40756</v>
      </c>
      <c r="C2816" s="7">
        <f>MAX(SUMIFS('Filing Data'!$V:$V,'Filing Data'!$D:$D,'Benchmark Value'!$B2816),C2815)</f>
        <v>5795147068.2152042</v>
      </c>
      <c r="D2816" s="7">
        <f>SUMIFS('Filing Data'!$Z:$Z,'Filing Data'!$D:$D,'Benchmark Value'!$B2816)</f>
        <v>0</v>
      </c>
      <c r="E2816" s="16">
        <f t="shared" si="615"/>
        <v>-82832175.959236547</v>
      </c>
      <c r="F2816" s="10">
        <f>SUM(D$11:D2815)</f>
        <v>-378094797.07849002</v>
      </c>
      <c r="G2816" s="10">
        <f t="shared" si="608"/>
        <v>365</v>
      </c>
      <c r="H2816" s="7">
        <f t="shared" si="616"/>
        <v>-226937.46838146998</v>
      </c>
      <c r="I2816" s="16">
        <f>SUMIFS('Filing Data'!$X:$X,'Filing Data'!$D:$D,'Benchmark Value'!$B2816)</f>
        <v>0</v>
      </c>
      <c r="J2816" s="16">
        <f t="shared" si="612"/>
        <v>130194969.03866443</v>
      </c>
      <c r="K2816" s="10">
        <f>SUM(I$11:I2815)</f>
        <v>659473665.18040454</v>
      </c>
      <c r="L2816" s="27">
        <f t="shared" si="609"/>
        <v>365</v>
      </c>
      <c r="M2816" s="7">
        <f t="shared" si="617"/>
        <v>356698.5453114094</v>
      </c>
      <c r="N2816" s="7">
        <f>IF(ISNA(VLOOKUP(B2816,'Distribution Data'!$G:$H,2,FALSE)),0,VLOOKUP(B2816,'Distribution Data'!$G:$H,2,FALSE))</f>
        <v>0</v>
      </c>
      <c r="O2816" s="16">
        <f>IF(ISNA(INDEX($C2815:$C$3618,MATCH(TRUE,INDEX($C2815:$C$3618&lt;&gt;$C2815,0),0))), O2815, INDEX($C2815:$C$3618,MATCH(TRUE,INDEX($C2815:$C$3618&lt;&gt;$C2815,0),0)))</f>
        <v>5895088496.4046955</v>
      </c>
      <c r="P2816" s="16">
        <f t="shared" si="621"/>
        <v>5795147068.2152042</v>
      </c>
      <c r="Q2816" s="27">
        <f t="shared" si="613"/>
        <v>365</v>
      </c>
      <c r="R2816" s="7">
        <f t="shared" si="618"/>
        <v>273812.1320260035</v>
      </c>
      <c r="S2816" s="7">
        <f t="shared" si="610"/>
        <v>-309823.88166687591</v>
      </c>
      <c r="T2816" s="5">
        <f>VLOOKUP($B2816,'Benchmark Data'!$A:$B,2,FALSE)</f>
        <v>18.03</v>
      </c>
      <c r="U2816" s="12">
        <f t="shared" si="619"/>
        <v>-1.5956322030758273E-2</v>
      </c>
      <c r="V2816" s="7">
        <f t="shared" si="620"/>
        <v>5596073723.5045938</v>
      </c>
    </row>
    <row r="2817" spans="1:22" x14ac:dyDescent="0.25">
      <c r="A2817" s="5">
        <f t="shared" si="611"/>
        <v>2011</v>
      </c>
      <c r="B2817" s="6">
        <f t="shared" si="614"/>
        <v>40757</v>
      </c>
      <c r="C2817" s="7">
        <f>MAX(SUMIFS('Filing Data'!$V:$V,'Filing Data'!$D:$D,'Benchmark Value'!$B2817),C2816)</f>
        <v>5795147068.2152042</v>
      </c>
      <c r="D2817" s="7">
        <f>SUMIFS('Filing Data'!$Z:$Z,'Filing Data'!$D:$D,'Benchmark Value'!$B2817)</f>
        <v>0</v>
      </c>
      <c r="E2817" s="16">
        <f t="shared" si="615"/>
        <v>-82832175.959236547</v>
      </c>
      <c r="F2817" s="10">
        <f>SUM(D$11:D2816)</f>
        <v>-378094797.07849002</v>
      </c>
      <c r="G2817" s="10">
        <f t="shared" si="608"/>
        <v>365</v>
      </c>
      <c r="H2817" s="7">
        <f t="shared" si="616"/>
        <v>-226937.46838146998</v>
      </c>
      <c r="I2817" s="16">
        <f>SUMIFS('Filing Data'!$X:$X,'Filing Data'!$D:$D,'Benchmark Value'!$B2817)</f>
        <v>0</v>
      </c>
      <c r="J2817" s="16">
        <f t="shared" si="612"/>
        <v>130194969.03866443</v>
      </c>
      <c r="K2817" s="10">
        <f>SUM(I$11:I2816)</f>
        <v>659473665.18040454</v>
      </c>
      <c r="L2817" s="27">
        <f t="shared" si="609"/>
        <v>365</v>
      </c>
      <c r="M2817" s="7">
        <f t="shared" si="617"/>
        <v>356698.5453114094</v>
      </c>
      <c r="N2817" s="7">
        <f>IF(ISNA(VLOOKUP(B2817,'Distribution Data'!$G:$H,2,FALSE)),0,VLOOKUP(B2817,'Distribution Data'!$G:$H,2,FALSE))</f>
        <v>0</v>
      </c>
      <c r="O2817" s="16">
        <f>IF(ISNA(INDEX($C2816:$C$3618,MATCH(TRUE,INDEX($C2816:$C$3618&lt;&gt;$C2816,0),0))), O2816, INDEX($C2816:$C$3618,MATCH(TRUE,INDEX($C2816:$C$3618&lt;&gt;$C2816,0),0)))</f>
        <v>5895088496.4046955</v>
      </c>
      <c r="P2817" s="16">
        <f t="shared" si="621"/>
        <v>5795147068.2152042</v>
      </c>
      <c r="Q2817" s="27">
        <f t="shared" si="613"/>
        <v>365</v>
      </c>
      <c r="R2817" s="7">
        <f t="shared" si="618"/>
        <v>273812.1320260035</v>
      </c>
      <c r="S2817" s="7">
        <f t="shared" si="610"/>
        <v>-309823.88166687591</v>
      </c>
      <c r="T2817" s="5">
        <f>VLOOKUP($B2817,'Benchmark Data'!$A:$B,2,FALSE)</f>
        <v>17.45</v>
      </c>
      <c r="U2817" s="12">
        <f t="shared" si="619"/>
        <v>-3.2697388566789817E-2</v>
      </c>
      <c r="V2817" s="7">
        <f t="shared" si="620"/>
        <v>5415745998.3676481</v>
      </c>
    </row>
    <row r="2818" spans="1:22" x14ac:dyDescent="0.25">
      <c r="A2818" s="5">
        <f t="shared" si="611"/>
        <v>2011</v>
      </c>
      <c r="B2818" s="6">
        <f t="shared" si="614"/>
        <v>40758</v>
      </c>
      <c r="C2818" s="7">
        <f>MAX(SUMIFS('Filing Data'!$V:$V,'Filing Data'!$D:$D,'Benchmark Value'!$B2818),C2817)</f>
        <v>5795147068.2152042</v>
      </c>
      <c r="D2818" s="7">
        <f>SUMIFS('Filing Data'!$Z:$Z,'Filing Data'!$D:$D,'Benchmark Value'!$B2818)</f>
        <v>0</v>
      </c>
      <c r="E2818" s="16">
        <f t="shared" si="615"/>
        <v>-82832175.959236547</v>
      </c>
      <c r="F2818" s="10">
        <f>SUM(D$11:D2817)</f>
        <v>-378094797.07849002</v>
      </c>
      <c r="G2818" s="10">
        <f t="shared" si="608"/>
        <v>365</v>
      </c>
      <c r="H2818" s="7">
        <f t="shared" si="616"/>
        <v>-226937.46838146998</v>
      </c>
      <c r="I2818" s="16">
        <f>SUMIFS('Filing Data'!$X:$X,'Filing Data'!$D:$D,'Benchmark Value'!$B2818)</f>
        <v>0</v>
      </c>
      <c r="J2818" s="16">
        <f t="shared" si="612"/>
        <v>130194969.03866443</v>
      </c>
      <c r="K2818" s="10">
        <f>SUM(I$11:I2817)</f>
        <v>659473665.18040454</v>
      </c>
      <c r="L2818" s="27">
        <f t="shared" si="609"/>
        <v>365</v>
      </c>
      <c r="M2818" s="7">
        <f t="shared" si="617"/>
        <v>356698.5453114094</v>
      </c>
      <c r="N2818" s="7">
        <f>IF(ISNA(VLOOKUP(B2818,'Distribution Data'!$G:$H,2,FALSE)),0,VLOOKUP(B2818,'Distribution Data'!$G:$H,2,FALSE))</f>
        <v>0</v>
      </c>
      <c r="O2818" s="16">
        <f>IF(ISNA(INDEX($C2817:$C$3618,MATCH(TRUE,INDEX($C2817:$C$3618&lt;&gt;$C2817,0),0))), O2817, INDEX($C2817:$C$3618,MATCH(TRUE,INDEX($C2817:$C$3618&lt;&gt;$C2817,0),0)))</f>
        <v>5895088496.4046955</v>
      </c>
      <c r="P2818" s="16">
        <f t="shared" si="621"/>
        <v>5795147068.2152042</v>
      </c>
      <c r="Q2818" s="27">
        <f t="shared" si="613"/>
        <v>365</v>
      </c>
      <c r="R2818" s="7">
        <f t="shared" si="618"/>
        <v>273812.1320260035</v>
      </c>
      <c r="S2818" s="7">
        <f t="shared" si="610"/>
        <v>-309823.88166687591</v>
      </c>
      <c r="T2818" s="5">
        <f>VLOOKUP($B2818,'Benchmark Data'!$A:$B,2,FALSE)</f>
        <v>17.34</v>
      </c>
      <c r="U2818" s="12">
        <f t="shared" si="619"/>
        <v>-6.3236772960403413E-3</v>
      </c>
      <c r="V2818" s="7">
        <f t="shared" si="620"/>
        <v>5381296801.4303684</v>
      </c>
    </row>
    <row r="2819" spans="1:22" x14ac:dyDescent="0.25">
      <c r="A2819" s="5">
        <f t="shared" si="611"/>
        <v>2011</v>
      </c>
      <c r="B2819" s="6">
        <f t="shared" si="614"/>
        <v>40759</v>
      </c>
      <c r="C2819" s="7">
        <f>MAX(SUMIFS('Filing Data'!$V:$V,'Filing Data'!$D:$D,'Benchmark Value'!$B2819),C2818)</f>
        <v>5795147068.2152042</v>
      </c>
      <c r="D2819" s="7">
        <f>SUMIFS('Filing Data'!$Z:$Z,'Filing Data'!$D:$D,'Benchmark Value'!$B2819)</f>
        <v>0</v>
      </c>
      <c r="E2819" s="16">
        <f t="shared" si="615"/>
        <v>-82832175.959236547</v>
      </c>
      <c r="F2819" s="10">
        <f>SUM(D$11:D2818)</f>
        <v>-378094797.07849002</v>
      </c>
      <c r="G2819" s="10">
        <f t="shared" si="608"/>
        <v>365</v>
      </c>
      <c r="H2819" s="7">
        <f t="shared" si="616"/>
        <v>-226937.46838146998</v>
      </c>
      <c r="I2819" s="16">
        <f>SUMIFS('Filing Data'!$X:$X,'Filing Data'!$D:$D,'Benchmark Value'!$B2819)</f>
        <v>0</v>
      </c>
      <c r="J2819" s="16">
        <f t="shared" si="612"/>
        <v>130194969.03866443</v>
      </c>
      <c r="K2819" s="10">
        <f>SUM(I$11:I2818)</f>
        <v>659473665.18040454</v>
      </c>
      <c r="L2819" s="27">
        <f t="shared" si="609"/>
        <v>365</v>
      </c>
      <c r="M2819" s="7">
        <f t="shared" si="617"/>
        <v>356698.5453114094</v>
      </c>
      <c r="N2819" s="7">
        <f>IF(ISNA(VLOOKUP(B2819,'Distribution Data'!$G:$H,2,FALSE)),0,VLOOKUP(B2819,'Distribution Data'!$G:$H,2,FALSE))</f>
        <v>0</v>
      </c>
      <c r="O2819" s="16">
        <f>IF(ISNA(INDEX($C2818:$C$3618,MATCH(TRUE,INDEX($C2818:$C$3618&lt;&gt;$C2818,0),0))), O2818, INDEX($C2818:$C$3618,MATCH(TRUE,INDEX($C2818:$C$3618&lt;&gt;$C2818,0),0)))</f>
        <v>5895088496.4046955</v>
      </c>
      <c r="P2819" s="16">
        <f t="shared" si="621"/>
        <v>5795147068.2152042</v>
      </c>
      <c r="Q2819" s="27">
        <f t="shared" si="613"/>
        <v>365</v>
      </c>
      <c r="R2819" s="7">
        <f t="shared" si="618"/>
        <v>273812.1320260035</v>
      </c>
      <c r="S2819" s="7">
        <f t="shared" si="610"/>
        <v>-309823.88166687591</v>
      </c>
      <c r="T2819" s="5">
        <f>VLOOKUP($B2819,'Benchmark Data'!$A:$B,2,FALSE)</f>
        <v>16.46</v>
      </c>
      <c r="U2819" s="12">
        <f t="shared" si="619"/>
        <v>-5.2082776103471999E-2</v>
      </c>
      <c r="V2819" s="7">
        <f t="shared" si="620"/>
        <v>5107887716.576457</v>
      </c>
    </row>
    <row r="2820" spans="1:22" x14ac:dyDescent="0.25">
      <c r="A2820" s="5">
        <f t="shared" si="611"/>
        <v>2011</v>
      </c>
      <c r="B2820" s="6">
        <f t="shared" si="614"/>
        <v>40760</v>
      </c>
      <c r="C2820" s="7">
        <f>MAX(SUMIFS('Filing Data'!$V:$V,'Filing Data'!$D:$D,'Benchmark Value'!$B2820),C2819)</f>
        <v>5795147068.2152042</v>
      </c>
      <c r="D2820" s="7">
        <f>SUMIFS('Filing Data'!$Z:$Z,'Filing Data'!$D:$D,'Benchmark Value'!$B2820)</f>
        <v>0</v>
      </c>
      <c r="E2820" s="16">
        <f t="shared" si="615"/>
        <v>-82832175.959236547</v>
      </c>
      <c r="F2820" s="10">
        <f>SUM(D$11:D2819)</f>
        <v>-378094797.07849002</v>
      </c>
      <c r="G2820" s="10">
        <f t="shared" si="608"/>
        <v>365</v>
      </c>
      <c r="H2820" s="7">
        <f t="shared" si="616"/>
        <v>-226937.46838146998</v>
      </c>
      <c r="I2820" s="16">
        <f>SUMIFS('Filing Data'!$X:$X,'Filing Data'!$D:$D,'Benchmark Value'!$B2820)</f>
        <v>0</v>
      </c>
      <c r="J2820" s="16">
        <f t="shared" si="612"/>
        <v>130194969.03866443</v>
      </c>
      <c r="K2820" s="10">
        <f>SUM(I$11:I2819)</f>
        <v>659473665.18040454</v>
      </c>
      <c r="L2820" s="27">
        <f t="shared" si="609"/>
        <v>365</v>
      </c>
      <c r="M2820" s="7">
        <f t="shared" si="617"/>
        <v>356698.5453114094</v>
      </c>
      <c r="N2820" s="7">
        <f>IF(ISNA(VLOOKUP(B2820,'Distribution Data'!$G:$H,2,FALSE)),0,VLOOKUP(B2820,'Distribution Data'!$G:$H,2,FALSE))</f>
        <v>0</v>
      </c>
      <c r="O2820" s="16">
        <f>IF(ISNA(INDEX($C2819:$C$3618,MATCH(TRUE,INDEX($C2819:$C$3618&lt;&gt;$C2819,0),0))), O2819, INDEX($C2819:$C$3618,MATCH(TRUE,INDEX($C2819:$C$3618&lt;&gt;$C2819,0),0)))</f>
        <v>5895088496.4046955</v>
      </c>
      <c r="P2820" s="16">
        <f t="shared" si="621"/>
        <v>5795147068.2152042</v>
      </c>
      <c r="Q2820" s="27">
        <f t="shared" si="613"/>
        <v>365</v>
      </c>
      <c r="R2820" s="7">
        <f t="shared" si="618"/>
        <v>273812.1320260035</v>
      </c>
      <c r="S2820" s="7">
        <f t="shared" si="610"/>
        <v>-309823.88166687591</v>
      </c>
      <c r="T2820" s="5">
        <f>VLOOKUP($B2820,'Benchmark Data'!$A:$B,2,FALSE)</f>
        <v>16.059999999999999</v>
      </c>
      <c r="U2820" s="12">
        <f t="shared" si="619"/>
        <v>-2.4601486730308233E-2</v>
      </c>
      <c r="V2820" s="7">
        <f t="shared" si="620"/>
        <v>4983449394.1145592</v>
      </c>
    </row>
    <row r="2821" spans="1:22" x14ac:dyDescent="0.25">
      <c r="A2821" s="5">
        <f t="shared" si="611"/>
        <v>2011</v>
      </c>
      <c r="B2821" s="6">
        <f t="shared" si="614"/>
        <v>40761</v>
      </c>
      <c r="C2821" s="7">
        <f>MAX(SUMIFS('Filing Data'!$V:$V,'Filing Data'!$D:$D,'Benchmark Value'!$B2821),C2820)</f>
        <v>5795147068.2152042</v>
      </c>
      <c r="D2821" s="7">
        <f>SUMIFS('Filing Data'!$Z:$Z,'Filing Data'!$D:$D,'Benchmark Value'!$B2821)</f>
        <v>0</v>
      </c>
      <c r="E2821" s="16">
        <f t="shared" si="615"/>
        <v>-82832175.959236547</v>
      </c>
      <c r="F2821" s="10">
        <f>SUM(D$11:D2820)</f>
        <v>-378094797.07849002</v>
      </c>
      <c r="G2821" s="10">
        <f t="shared" si="608"/>
        <v>365</v>
      </c>
      <c r="H2821" s="7">
        <f t="shared" si="616"/>
        <v>-226937.46838146998</v>
      </c>
      <c r="I2821" s="16">
        <f>SUMIFS('Filing Data'!$X:$X,'Filing Data'!$D:$D,'Benchmark Value'!$B2821)</f>
        <v>0</v>
      </c>
      <c r="J2821" s="16">
        <f t="shared" si="612"/>
        <v>130194969.03866443</v>
      </c>
      <c r="K2821" s="10">
        <f>SUM(I$11:I2820)</f>
        <v>659473665.18040454</v>
      </c>
      <c r="L2821" s="27">
        <f t="shared" si="609"/>
        <v>365</v>
      </c>
      <c r="M2821" s="7">
        <f t="shared" si="617"/>
        <v>356698.5453114094</v>
      </c>
      <c r="N2821" s="7">
        <f>IF(ISNA(VLOOKUP(B2821,'Distribution Data'!$G:$H,2,FALSE)),0,VLOOKUP(B2821,'Distribution Data'!$G:$H,2,FALSE))</f>
        <v>0</v>
      </c>
      <c r="O2821" s="16">
        <f>IF(ISNA(INDEX($C2820:$C$3618,MATCH(TRUE,INDEX($C2820:$C$3618&lt;&gt;$C2820,0),0))), O2820, INDEX($C2820:$C$3618,MATCH(TRUE,INDEX($C2820:$C$3618&lt;&gt;$C2820,0),0)))</f>
        <v>5895088496.4046955</v>
      </c>
      <c r="P2821" s="16">
        <f t="shared" si="621"/>
        <v>5795147068.2152042</v>
      </c>
      <c r="Q2821" s="27">
        <f t="shared" si="613"/>
        <v>365</v>
      </c>
      <c r="R2821" s="7">
        <f t="shared" si="618"/>
        <v>273812.1320260035</v>
      </c>
      <c r="S2821" s="7">
        <f t="shared" si="610"/>
        <v>-309823.88166687591</v>
      </c>
      <c r="T2821" s="5">
        <f>VLOOKUP($B2821,'Benchmark Data'!$A:$B,2,FALSE)</f>
        <v>16.059999999999999</v>
      </c>
      <c r="U2821" s="12">
        <f t="shared" si="619"/>
        <v>0</v>
      </c>
      <c r="V2821" s="7">
        <f t="shared" si="620"/>
        <v>4983139570.232892</v>
      </c>
    </row>
    <row r="2822" spans="1:22" x14ac:dyDescent="0.25">
      <c r="A2822" s="5">
        <f t="shared" si="611"/>
        <v>2011</v>
      </c>
      <c r="B2822" s="6">
        <f t="shared" si="614"/>
        <v>40762</v>
      </c>
      <c r="C2822" s="7">
        <f>MAX(SUMIFS('Filing Data'!$V:$V,'Filing Data'!$D:$D,'Benchmark Value'!$B2822),C2821)</f>
        <v>5795147068.2152042</v>
      </c>
      <c r="D2822" s="7">
        <f>SUMIFS('Filing Data'!$Z:$Z,'Filing Data'!$D:$D,'Benchmark Value'!$B2822)</f>
        <v>0</v>
      </c>
      <c r="E2822" s="16">
        <f t="shared" si="615"/>
        <v>-82832175.959236547</v>
      </c>
      <c r="F2822" s="10">
        <f>SUM(D$11:D2821)</f>
        <v>-378094797.07849002</v>
      </c>
      <c r="G2822" s="10">
        <f t="shared" si="608"/>
        <v>365</v>
      </c>
      <c r="H2822" s="7">
        <f t="shared" si="616"/>
        <v>-226937.46838146998</v>
      </c>
      <c r="I2822" s="16">
        <f>SUMIFS('Filing Data'!$X:$X,'Filing Data'!$D:$D,'Benchmark Value'!$B2822)</f>
        <v>0</v>
      </c>
      <c r="J2822" s="16">
        <f t="shared" si="612"/>
        <v>130194969.03866443</v>
      </c>
      <c r="K2822" s="10">
        <f>SUM(I$11:I2821)</f>
        <v>659473665.18040454</v>
      </c>
      <c r="L2822" s="27">
        <f t="shared" si="609"/>
        <v>365</v>
      </c>
      <c r="M2822" s="7">
        <f t="shared" si="617"/>
        <v>356698.5453114094</v>
      </c>
      <c r="N2822" s="7">
        <f>IF(ISNA(VLOOKUP(B2822,'Distribution Data'!$G:$H,2,FALSE)),0,VLOOKUP(B2822,'Distribution Data'!$G:$H,2,FALSE))</f>
        <v>0</v>
      </c>
      <c r="O2822" s="16">
        <f>IF(ISNA(INDEX($C2821:$C$3618,MATCH(TRUE,INDEX($C2821:$C$3618&lt;&gt;$C2821,0),0))), O2821, INDEX($C2821:$C$3618,MATCH(TRUE,INDEX($C2821:$C$3618&lt;&gt;$C2821,0),0)))</f>
        <v>5895088496.4046955</v>
      </c>
      <c r="P2822" s="16">
        <f t="shared" si="621"/>
        <v>5795147068.2152042</v>
      </c>
      <c r="Q2822" s="27">
        <f t="shared" si="613"/>
        <v>365</v>
      </c>
      <c r="R2822" s="7">
        <f t="shared" si="618"/>
        <v>273812.1320260035</v>
      </c>
      <c r="S2822" s="7">
        <f t="shared" si="610"/>
        <v>-309823.88166687591</v>
      </c>
      <c r="T2822" s="5">
        <f>VLOOKUP($B2822,'Benchmark Data'!$A:$B,2,FALSE)</f>
        <v>16.059999999999999</v>
      </c>
      <c r="U2822" s="12">
        <f t="shared" si="619"/>
        <v>0</v>
      </c>
      <c r="V2822" s="7">
        <f t="shared" si="620"/>
        <v>4982829746.3512249</v>
      </c>
    </row>
    <row r="2823" spans="1:22" x14ac:dyDescent="0.25">
      <c r="A2823" s="5">
        <f t="shared" si="611"/>
        <v>2011</v>
      </c>
      <c r="B2823" s="6">
        <f t="shared" si="614"/>
        <v>40763</v>
      </c>
      <c r="C2823" s="7">
        <f>MAX(SUMIFS('Filing Data'!$V:$V,'Filing Data'!$D:$D,'Benchmark Value'!$B2823),C2822)</f>
        <v>5795147068.2152042</v>
      </c>
      <c r="D2823" s="7">
        <f>SUMIFS('Filing Data'!$Z:$Z,'Filing Data'!$D:$D,'Benchmark Value'!$B2823)</f>
        <v>0</v>
      </c>
      <c r="E2823" s="16">
        <f t="shared" si="615"/>
        <v>-82832175.959236547</v>
      </c>
      <c r="F2823" s="10">
        <f>SUM(D$11:D2822)</f>
        <v>-378094797.07849002</v>
      </c>
      <c r="G2823" s="10">
        <f t="shared" si="608"/>
        <v>365</v>
      </c>
      <c r="H2823" s="7">
        <f t="shared" si="616"/>
        <v>-226937.46838146998</v>
      </c>
      <c r="I2823" s="16">
        <f>SUMIFS('Filing Data'!$X:$X,'Filing Data'!$D:$D,'Benchmark Value'!$B2823)</f>
        <v>0</v>
      </c>
      <c r="J2823" s="16">
        <f t="shared" si="612"/>
        <v>130194969.03866443</v>
      </c>
      <c r="K2823" s="10">
        <f>SUM(I$11:I2822)</f>
        <v>659473665.18040454</v>
      </c>
      <c r="L2823" s="27">
        <f t="shared" si="609"/>
        <v>365</v>
      </c>
      <c r="M2823" s="7">
        <f t="shared" si="617"/>
        <v>356698.5453114094</v>
      </c>
      <c r="N2823" s="7">
        <f>IF(ISNA(VLOOKUP(B2823,'Distribution Data'!$G:$H,2,FALSE)),0,VLOOKUP(B2823,'Distribution Data'!$G:$H,2,FALSE))</f>
        <v>0</v>
      </c>
      <c r="O2823" s="16">
        <f>IF(ISNA(INDEX($C2822:$C$3618,MATCH(TRUE,INDEX($C2822:$C$3618&lt;&gt;$C2822,0),0))), O2822, INDEX($C2822:$C$3618,MATCH(TRUE,INDEX($C2822:$C$3618&lt;&gt;$C2822,0),0)))</f>
        <v>5895088496.4046955</v>
      </c>
      <c r="P2823" s="16">
        <f t="shared" si="621"/>
        <v>5795147068.2152042</v>
      </c>
      <c r="Q2823" s="27">
        <f t="shared" si="613"/>
        <v>365</v>
      </c>
      <c r="R2823" s="7">
        <f t="shared" si="618"/>
        <v>273812.1320260035</v>
      </c>
      <c r="S2823" s="7">
        <f t="shared" si="610"/>
        <v>-309823.88166687591</v>
      </c>
      <c r="T2823" s="5">
        <f>VLOOKUP($B2823,'Benchmark Data'!$A:$B,2,FALSE)</f>
        <v>14.62</v>
      </c>
      <c r="U2823" s="12">
        <f t="shared" si="619"/>
        <v>-9.3941254196983195E-2</v>
      </c>
      <c r="V2823" s="7">
        <f t="shared" si="620"/>
        <v>4535740667.5040684</v>
      </c>
    </row>
    <row r="2824" spans="1:22" x14ac:dyDescent="0.25">
      <c r="A2824" s="5">
        <f t="shared" si="611"/>
        <v>2011</v>
      </c>
      <c r="B2824" s="6">
        <f t="shared" si="614"/>
        <v>40764</v>
      </c>
      <c r="C2824" s="7">
        <f>MAX(SUMIFS('Filing Data'!$V:$V,'Filing Data'!$D:$D,'Benchmark Value'!$B2824),C2823)</f>
        <v>5795147068.2152042</v>
      </c>
      <c r="D2824" s="7">
        <f>SUMIFS('Filing Data'!$Z:$Z,'Filing Data'!$D:$D,'Benchmark Value'!$B2824)</f>
        <v>0</v>
      </c>
      <c r="E2824" s="16">
        <f t="shared" si="615"/>
        <v>-82832175.959236547</v>
      </c>
      <c r="F2824" s="10">
        <f>SUM(D$11:D2823)</f>
        <v>-378094797.07849002</v>
      </c>
      <c r="G2824" s="10">
        <f t="shared" si="608"/>
        <v>365</v>
      </c>
      <c r="H2824" s="7">
        <f t="shared" si="616"/>
        <v>-226937.46838146998</v>
      </c>
      <c r="I2824" s="16">
        <f>SUMIFS('Filing Data'!$X:$X,'Filing Data'!$D:$D,'Benchmark Value'!$B2824)</f>
        <v>0</v>
      </c>
      <c r="J2824" s="16">
        <f t="shared" si="612"/>
        <v>130194969.03866443</v>
      </c>
      <c r="K2824" s="10">
        <f>SUM(I$11:I2823)</f>
        <v>659473665.18040454</v>
      </c>
      <c r="L2824" s="27">
        <f t="shared" si="609"/>
        <v>365</v>
      </c>
      <c r="M2824" s="7">
        <f t="shared" si="617"/>
        <v>356698.5453114094</v>
      </c>
      <c r="N2824" s="7">
        <f>IF(ISNA(VLOOKUP(B2824,'Distribution Data'!$G:$H,2,FALSE)),0,VLOOKUP(B2824,'Distribution Data'!$G:$H,2,FALSE))</f>
        <v>0</v>
      </c>
      <c r="O2824" s="16">
        <f>IF(ISNA(INDEX($C2823:$C$3618,MATCH(TRUE,INDEX($C2823:$C$3618&lt;&gt;$C2823,0),0))), O2823, INDEX($C2823:$C$3618,MATCH(TRUE,INDEX($C2823:$C$3618&lt;&gt;$C2823,0),0)))</f>
        <v>5895088496.4046955</v>
      </c>
      <c r="P2824" s="16">
        <f t="shared" si="621"/>
        <v>5795147068.2152042</v>
      </c>
      <c r="Q2824" s="27">
        <f t="shared" si="613"/>
        <v>365</v>
      </c>
      <c r="R2824" s="7">
        <f t="shared" si="618"/>
        <v>273812.1320260035</v>
      </c>
      <c r="S2824" s="7">
        <f t="shared" si="610"/>
        <v>-309823.88166687591</v>
      </c>
      <c r="T2824" s="5">
        <f>VLOOKUP($B2824,'Benchmark Data'!$A:$B,2,FALSE)</f>
        <v>16.05</v>
      </c>
      <c r="U2824" s="12">
        <f t="shared" si="619"/>
        <v>9.3318395254392603E-2</v>
      </c>
      <c r="V2824" s="7">
        <f t="shared" si="620"/>
        <v>4979077160.6217737</v>
      </c>
    </row>
    <row r="2825" spans="1:22" x14ac:dyDescent="0.25">
      <c r="A2825" s="5">
        <f t="shared" si="611"/>
        <v>2011</v>
      </c>
      <c r="B2825" s="6">
        <f t="shared" si="614"/>
        <v>40765</v>
      </c>
      <c r="C2825" s="7">
        <f>MAX(SUMIFS('Filing Data'!$V:$V,'Filing Data'!$D:$D,'Benchmark Value'!$B2825),C2824)</f>
        <v>5795147068.2152042</v>
      </c>
      <c r="D2825" s="7">
        <f>SUMIFS('Filing Data'!$Z:$Z,'Filing Data'!$D:$D,'Benchmark Value'!$B2825)</f>
        <v>0</v>
      </c>
      <c r="E2825" s="16">
        <f t="shared" si="615"/>
        <v>-82832175.959236547</v>
      </c>
      <c r="F2825" s="10">
        <f>SUM(D$11:D2824)</f>
        <v>-378094797.07849002</v>
      </c>
      <c r="G2825" s="10">
        <f t="shared" si="608"/>
        <v>365</v>
      </c>
      <c r="H2825" s="7">
        <f t="shared" si="616"/>
        <v>-226937.46838146998</v>
      </c>
      <c r="I2825" s="16">
        <f>SUMIFS('Filing Data'!$X:$X,'Filing Data'!$D:$D,'Benchmark Value'!$B2825)</f>
        <v>0</v>
      </c>
      <c r="J2825" s="16">
        <f t="shared" si="612"/>
        <v>130194969.03866443</v>
      </c>
      <c r="K2825" s="10">
        <f>SUM(I$11:I2824)</f>
        <v>659473665.18040454</v>
      </c>
      <c r="L2825" s="27">
        <f t="shared" si="609"/>
        <v>365</v>
      </c>
      <c r="M2825" s="7">
        <f t="shared" si="617"/>
        <v>356698.5453114094</v>
      </c>
      <c r="N2825" s="7">
        <f>IF(ISNA(VLOOKUP(B2825,'Distribution Data'!$G:$H,2,FALSE)),0,VLOOKUP(B2825,'Distribution Data'!$G:$H,2,FALSE))</f>
        <v>0</v>
      </c>
      <c r="O2825" s="16">
        <f>IF(ISNA(INDEX($C2824:$C$3618,MATCH(TRUE,INDEX($C2824:$C$3618&lt;&gt;$C2824,0),0))), O2824, INDEX($C2824:$C$3618,MATCH(TRUE,INDEX($C2824:$C$3618&lt;&gt;$C2824,0),0)))</f>
        <v>5895088496.4046955</v>
      </c>
      <c r="P2825" s="16">
        <f t="shared" si="621"/>
        <v>5795147068.2152042</v>
      </c>
      <c r="Q2825" s="27">
        <f t="shared" si="613"/>
        <v>365</v>
      </c>
      <c r="R2825" s="7">
        <f t="shared" si="618"/>
        <v>273812.1320260035</v>
      </c>
      <c r="S2825" s="7">
        <f t="shared" si="610"/>
        <v>-309823.88166687591</v>
      </c>
      <c r="T2825" s="5">
        <f>VLOOKUP($B2825,'Benchmark Data'!$A:$B,2,FALSE)</f>
        <v>15.64</v>
      </c>
      <c r="U2825" s="12">
        <f t="shared" si="619"/>
        <v>-2.5877114458859898E-2</v>
      </c>
      <c r="V2825" s="7">
        <f t="shared" si="620"/>
        <v>4851575957.5591145</v>
      </c>
    </row>
    <row r="2826" spans="1:22" x14ac:dyDescent="0.25">
      <c r="A2826" s="5">
        <f t="shared" si="611"/>
        <v>2011</v>
      </c>
      <c r="B2826" s="6">
        <f t="shared" si="614"/>
        <v>40766</v>
      </c>
      <c r="C2826" s="7">
        <f>MAX(SUMIFS('Filing Data'!$V:$V,'Filing Data'!$D:$D,'Benchmark Value'!$B2826),C2825)</f>
        <v>5795147068.2152042</v>
      </c>
      <c r="D2826" s="7">
        <f>SUMIFS('Filing Data'!$Z:$Z,'Filing Data'!$D:$D,'Benchmark Value'!$B2826)</f>
        <v>0</v>
      </c>
      <c r="E2826" s="16">
        <f t="shared" si="615"/>
        <v>-82832175.959236547</v>
      </c>
      <c r="F2826" s="10">
        <f>SUM(D$11:D2825)</f>
        <v>-378094797.07849002</v>
      </c>
      <c r="G2826" s="10">
        <f t="shared" si="608"/>
        <v>365</v>
      </c>
      <c r="H2826" s="7">
        <f t="shared" si="616"/>
        <v>-226937.46838146998</v>
      </c>
      <c r="I2826" s="16">
        <f>SUMIFS('Filing Data'!$X:$X,'Filing Data'!$D:$D,'Benchmark Value'!$B2826)</f>
        <v>0</v>
      </c>
      <c r="J2826" s="16">
        <f t="shared" si="612"/>
        <v>130194969.03866443</v>
      </c>
      <c r="K2826" s="10">
        <f>SUM(I$11:I2825)</f>
        <v>659473665.18040454</v>
      </c>
      <c r="L2826" s="27">
        <f t="shared" si="609"/>
        <v>365</v>
      </c>
      <c r="M2826" s="7">
        <f t="shared" si="617"/>
        <v>356698.5453114094</v>
      </c>
      <c r="N2826" s="7">
        <f>IF(ISNA(VLOOKUP(B2826,'Distribution Data'!$G:$H,2,FALSE)),0,VLOOKUP(B2826,'Distribution Data'!$G:$H,2,FALSE))</f>
        <v>0</v>
      </c>
      <c r="O2826" s="16">
        <f>IF(ISNA(INDEX($C2825:$C$3618,MATCH(TRUE,INDEX($C2825:$C$3618&lt;&gt;$C2825,0),0))), O2825, INDEX($C2825:$C$3618,MATCH(TRUE,INDEX($C2825:$C$3618&lt;&gt;$C2825,0),0)))</f>
        <v>5895088496.4046955</v>
      </c>
      <c r="P2826" s="16">
        <f t="shared" si="621"/>
        <v>5795147068.2152042</v>
      </c>
      <c r="Q2826" s="27">
        <f t="shared" si="613"/>
        <v>365</v>
      </c>
      <c r="R2826" s="7">
        <f t="shared" si="618"/>
        <v>273812.1320260035</v>
      </c>
      <c r="S2826" s="7">
        <f t="shared" si="610"/>
        <v>-309823.88166687591</v>
      </c>
      <c r="T2826" s="5">
        <f>VLOOKUP($B2826,'Benchmark Data'!$A:$B,2,FALSE)</f>
        <v>16.489999999999998</v>
      </c>
      <c r="U2826" s="12">
        <f t="shared" si="619"/>
        <v>5.2922401454342322E-2</v>
      </c>
      <c r="V2826" s="7">
        <f t="shared" si="620"/>
        <v>5114938740.0665283</v>
      </c>
    </row>
    <row r="2827" spans="1:22" x14ac:dyDescent="0.25">
      <c r="A2827" s="5">
        <f t="shared" si="611"/>
        <v>2011</v>
      </c>
      <c r="B2827" s="6">
        <f t="shared" si="614"/>
        <v>40767</v>
      </c>
      <c r="C2827" s="7">
        <f>MAX(SUMIFS('Filing Data'!$V:$V,'Filing Data'!$D:$D,'Benchmark Value'!$B2827),C2826)</f>
        <v>5795147068.2152042</v>
      </c>
      <c r="D2827" s="7">
        <f>SUMIFS('Filing Data'!$Z:$Z,'Filing Data'!$D:$D,'Benchmark Value'!$B2827)</f>
        <v>0</v>
      </c>
      <c r="E2827" s="16">
        <f t="shared" si="615"/>
        <v>-82832175.959236547</v>
      </c>
      <c r="F2827" s="10">
        <f>SUM(D$11:D2826)</f>
        <v>-378094797.07849002</v>
      </c>
      <c r="G2827" s="10">
        <f t="shared" ref="G2827:G2890" si="622">COUNTIFS(F$11:F$3618,F2827,A$11:A$3618,YEAR(B2827))</f>
        <v>365</v>
      </c>
      <c r="H2827" s="7">
        <f t="shared" si="616"/>
        <v>-226937.46838146998</v>
      </c>
      <c r="I2827" s="16">
        <f>SUMIFS('Filing Data'!$X:$X,'Filing Data'!$D:$D,'Benchmark Value'!$B2827)</f>
        <v>0</v>
      </c>
      <c r="J2827" s="16">
        <f t="shared" si="612"/>
        <v>130194969.03866443</v>
      </c>
      <c r="K2827" s="10">
        <f>SUM(I$11:I2826)</f>
        <v>659473665.18040454</v>
      </c>
      <c r="L2827" s="27">
        <f t="shared" ref="L2827:L2890" si="623">COUNTIFS(K$11:K$3618,K2827,A$11:A$3618,YEAR(B2827))</f>
        <v>365</v>
      </c>
      <c r="M2827" s="7">
        <f t="shared" si="617"/>
        <v>356698.5453114094</v>
      </c>
      <c r="N2827" s="7">
        <f>IF(ISNA(VLOOKUP(B2827,'Distribution Data'!$G:$H,2,FALSE)),0,VLOOKUP(B2827,'Distribution Data'!$G:$H,2,FALSE))</f>
        <v>0</v>
      </c>
      <c r="O2827" s="16">
        <f>IF(ISNA(INDEX($C2826:$C$3618,MATCH(TRUE,INDEX($C2826:$C$3618&lt;&gt;$C2826,0),0))), O2826, INDEX($C2826:$C$3618,MATCH(TRUE,INDEX($C2826:$C$3618&lt;&gt;$C2826,0),0)))</f>
        <v>5895088496.4046955</v>
      </c>
      <c r="P2827" s="16">
        <f t="shared" si="621"/>
        <v>5795147068.2152042</v>
      </c>
      <c r="Q2827" s="27">
        <f t="shared" si="613"/>
        <v>365</v>
      </c>
      <c r="R2827" s="7">
        <f t="shared" si="618"/>
        <v>273812.1320260035</v>
      </c>
      <c r="S2827" s="7">
        <f t="shared" ref="S2827:S2890" si="624">IF(AND($E$3&lt;&gt;"Y",$E$4&lt;&gt;"Y"),R2827-N2827+H2827, IF(AND($E$3="Y",$E$4="Y"), R2827-N2827-M2827, IF($E$4="Y", R2827-N2827-M2827+H2827, IF($E$3="Y", R2827-N2827, R2827-N2827))))</f>
        <v>-309823.88166687591</v>
      </c>
      <c r="T2827" s="5">
        <f>VLOOKUP($B2827,'Benchmark Data'!$A:$B,2,FALSE)</f>
        <v>16.440000000000001</v>
      </c>
      <c r="U2827" s="12">
        <f t="shared" si="619"/>
        <v>-3.0367469434735548E-3</v>
      </c>
      <c r="V2827" s="7">
        <f t="shared" si="620"/>
        <v>5099119702.2974558</v>
      </c>
    </row>
    <row r="2828" spans="1:22" x14ac:dyDescent="0.25">
      <c r="A2828" s="5">
        <f t="shared" ref="A2828:A2891" si="625">YEAR(B2828)</f>
        <v>2011</v>
      </c>
      <c r="B2828" s="6">
        <f t="shared" si="614"/>
        <v>40768</v>
      </c>
      <c r="C2828" s="7">
        <f>MAX(SUMIFS('Filing Data'!$V:$V,'Filing Data'!$D:$D,'Benchmark Value'!$B2828),C2827)</f>
        <v>5795147068.2152042</v>
      </c>
      <c r="D2828" s="7">
        <f>SUMIFS('Filing Data'!$Z:$Z,'Filing Data'!$D:$D,'Benchmark Value'!$B2828)</f>
        <v>0</v>
      </c>
      <c r="E2828" s="16">
        <f t="shared" si="615"/>
        <v>-82832175.959236547</v>
      </c>
      <c r="F2828" s="10">
        <f>SUM(D$11:D2827)</f>
        <v>-378094797.07849002</v>
      </c>
      <c r="G2828" s="10">
        <f t="shared" si="622"/>
        <v>365</v>
      </c>
      <c r="H2828" s="7">
        <f t="shared" si="616"/>
        <v>-226937.46838146998</v>
      </c>
      <c r="I2828" s="16">
        <f>SUMIFS('Filing Data'!$X:$X,'Filing Data'!$D:$D,'Benchmark Value'!$B2828)</f>
        <v>0</v>
      </c>
      <c r="J2828" s="16">
        <f t="shared" ref="J2828:J2891" si="626">IF(I2828&lt;&gt;0,J2827,IF(ISNA(INDEX($I2828:$I3192,MATCH(TRUE,INDEX($I2828:$I3192&lt;&gt;$I2828,0),0))),0,INDEX($I2828:$I3192,MATCH(TRUE,INDEX($I2828:$I3192&lt;&gt;$I2828,0),0))))</f>
        <v>130194969.03866443</v>
      </c>
      <c r="K2828" s="10">
        <f>SUM(I$11:I2827)</f>
        <v>659473665.18040454</v>
      </c>
      <c r="L2828" s="27">
        <f t="shared" si="623"/>
        <v>365</v>
      </c>
      <c r="M2828" s="7">
        <f t="shared" si="617"/>
        <v>356698.5453114094</v>
      </c>
      <c r="N2828" s="7">
        <f>IF(ISNA(VLOOKUP(B2828,'Distribution Data'!$G:$H,2,FALSE)),0,VLOOKUP(B2828,'Distribution Data'!$G:$H,2,FALSE))</f>
        <v>0</v>
      </c>
      <c r="O2828" s="16">
        <f>IF(ISNA(INDEX($C2827:$C$3618,MATCH(TRUE,INDEX($C2827:$C$3618&lt;&gt;$C2827,0),0))), O2827, INDEX($C2827:$C$3618,MATCH(TRUE,INDEX($C2827:$C$3618&lt;&gt;$C2827,0),0)))</f>
        <v>5895088496.4046955</v>
      </c>
      <c r="P2828" s="16">
        <f t="shared" si="621"/>
        <v>5795147068.2152042</v>
      </c>
      <c r="Q2828" s="27">
        <f t="shared" ref="Q2828:Q2891" si="627">MATCH($O2828,$C$11:$C$3618,0)-MATCH($C2827,$C$11:$C$3618,0)</f>
        <v>365</v>
      </c>
      <c r="R2828" s="7">
        <f t="shared" si="618"/>
        <v>273812.1320260035</v>
      </c>
      <c r="S2828" s="7">
        <f t="shared" si="624"/>
        <v>-309823.88166687591</v>
      </c>
      <c r="T2828" s="5">
        <f>VLOOKUP($B2828,'Benchmark Data'!$A:$B,2,FALSE)</f>
        <v>16.440000000000001</v>
      </c>
      <c r="U2828" s="12">
        <f t="shared" si="619"/>
        <v>0</v>
      </c>
      <c r="V2828" s="7">
        <f t="shared" si="620"/>
        <v>5098809878.4157887</v>
      </c>
    </row>
    <row r="2829" spans="1:22" x14ac:dyDescent="0.25">
      <c r="A2829" s="5">
        <f t="shared" si="625"/>
        <v>2011</v>
      </c>
      <c r="B2829" s="6">
        <f t="shared" ref="B2829:B2892" si="628">B2828+1</f>
        <v>40769</v>
      </c>
      <c r="C2829" s="7">
        <f>MAX(SUMIFS('Filing Data'!$V:$V,'Filing Data'!$D:$D,'Benchmark Value'!$B2829),C2828)</f>
        <v>5795147068.2152042</v>
      </c>
      <c r="D2829" s="7">
        <f>SUMIFS('Filing Data'!$Z:$Z,'Filing Data'!$D:$D,'Benchmark Value'!$B2829)</f>
        <v>0</v>
      </c>
      <c r="E2829" s="16">
        <f t="shared" ref="E2829:E2892" si="629">IF(D2829&lt;&gt;0,E2828,IF(ISNA(INDEX($D2829:$D3193,MATCH(TRUE,INDEX($D2829:$D3193&lt;&gt;$D2829,0),0))),0,INDEX($D2829:$D3193,MATCH(TRUE,INDEX($D2829:$D3193&lt;&gt;$D2829,0),0))))</f>
        <v>-82832175.959236547</v>
      </c>
      <c r="F2829" s="10">
        <f>SUM(D$11:D2828)</f>
        <v>-378094797.07849002</v>
      </c>
      <c r="G2829" s="10">
        <f t="shared" si="622"/>
        <v>365</v>
      </c>
      <c r="H2829" s="7">
        <f t="shared" ref="H2829:H2892" si="630">E2829/G2829</f>
        <v>-226937.46838146998</v>
      </c>
      <c r="I2829" s="16">
        <f>SUMIFS('Filing Data'!$X:$X,'Filing Data'!$D:$D,'Benchmark Value'!$B2829)</f>
        <v>0</v>
      </c>
      <c r="J2829" s="16">
        <f t="shared" si="626"/>
        <v>130194969.03866443</v>
      </c>
      <c r="K2829" s="10">
        <f>SUM(I$11:I2828)</f>
        <v>659473665.18040454</v>
      </c>
      <c r="L2829" s="27">
        <f t="shared" si="623"/>
        <v>365</v>
      </c>
      <c r="M2829" s="7">
        <f t="shared" ref="M2829:M2892" si="631">J2829/L2829</f>
        <v>356698.5453114094</v>
      </c>
      <c r="N2829" s="7">
        <f>IF(ISNA(VLOOKUP(B2829,'Distribution Data'!$G:$H,2,FALSE)),0,VLOOKUP(B2829,'Distribution Data'!$G:$H,2,FALSE))</f>
        <v>0</v>
      </c>
      <c r="O2829" s="16">
        <f>IF(ISNA(INDEX($C2828:$C$3618,MATCH(TRUE,INDEX($C2828:$C$3618&lt;&gt;$C2828,0),0))), O2828, INDEX($C2828:$C$3618,MATCH(TRUE,INDEX($C2828:$C$3618&lt;&gt;$C2828,0),0)))</f>
        <v>5895088496.4046955</v>
      </c>
      <c r="P2829" s="16">
        <f t="shared" si="621"/>
        <v>5795147068.2152042</v>
      </c>
      <c r="Q2829" s="27">
        <f t="shared" si="627"/>
        <v>365</v>
      </c>
      <c r="R2829" s="7">
        <f t="shared" ref="R2829:R2892" si="632">IF(Q2829=0, 0, (O2829-P2829)/Q2829)</f>
        <v>273812.1320260035</v>
      </c>
      <c r="S2829" s="7">
        <f t="shared" si="624"/>
        <v>-309823.88166687591</v>
      </c>
      <c r="T2829" s="5">
        <f>VLOOKUP($B2829,'Benchmark Data'!$A:$B,2,FALSE)</f>
        <v>16.440000000000001</v>
      </c>
      <c r="U2829" s="12">
        <f t="shared" ref="U2829:U2892" si="633">LN(T2829/T2828)</f>
        <v>0</v>
      </c>
      <c r="V2829" s="7">
        <f t="shared" ref="V2829:V2892" si="634">V2828*EXP($U2829)+$S2829</f>
        <v>5098500054.5341215</v>
      </c>
    </row>
    <row r="2830" spans="1:22" x14ac:dyDescent="0.25">
      <c r="A2830" s="5">
        <f t="shared" si="625"/>
        <v>2011</v>
      </c>
      <c r="B2830" s="6">
        <f t="shared" si="628"/>
        <v>40770</v>
      </c>
      <c r="C2830" s="7">
        <f>MAX(SUMIFS('Filing Data'!$V:$V,'Filing Data'!$D:$D,'Benchmark Value'!$B2830),C2829)</f>
        <v>5795147068.2152042</v>
      </c>
      <c r="D2830" s="7">
        <f>SUMIFS('Filing Data'!$Z:$Z,'Filing Data'!$D:$D,'Benchmark Value'!$B2830)</f>
        <v>0</v>
      </c>
      <c r="E2830" s="16">
        <f t="shared" si="629"/>
        <v>-82832175.959236547</v>
      </c>
      <c r="F2830" s="10">
        <f>SUM(D$11:D2829)</f>
        <v>-378094797.07849002</v>
      </c>
      <c r="G2830" s="10">
        <f t="shared" si="622"/>
        <v>365</v>
      </c>
      <c r="H2830" s="7">
        <f t="shared" si="630"/>
        <v>-226937.46838146998</v>
      </c>
      <c r="I2830" s="16">
        <f>SUMIFS('Filing Data'!$X:$X,'Filing Data'!$D:$D,'Benchmark Value'!$B2830)</f>
        <v>0</v>
      </c>
      <c r="J2830" s="16">
        <f t="shared" si="626"/>
        <v>130194969.03866443</v>
      </c>
      <c r="K2830" s="10">
        <f>SUM(I$11:I2829)</f>
        <v>659473665.18040454</v>
      </c>
      <c r="L2830" s="27">
        <f t="shared" si="623"/>
        <v>365</v>
      </c>
      <c r="M2830" s="7">
        <f t="shared" si="631"/>
        <v>356698.5453114094</v>
      </c>
      <c r="N2830" s="7">
        <f>IF(ISNA(VLOOKUP(B2830,'Distribution Data'!$G:$H,2,FALSE)),0,VLOOKUP(B2830,'Distribution Data'!$G:$H,2,FALSE))</f>
        <v>0</v>
      </c>
      <c r="O2830" s="16">
        <f>IF(ISNA(INDEX($C2829:$C$3618,MATCH(TRUE,INDEX($C2829:$C$3618&lt;&gt;$C2829,0),0))), O2829, INDEX($C2829:$C$3618,MATCH(TRUE,INDEX($C2829:$C$3618&lt;&gt;$C2829,0),0)))</f>
        <v>5895088496.4046955</v>
      </c>
      <c r="P2830" s="16">
        <f t="shared" si="621"/>
        <v>5795147068.2152042</v>
      </c>
      <c r="Q2830" s="27">
        <f t="shared" si="627"/>
        <v>365</v>
      </c>
      <c r="R2830" s="7">
        <f t="shared" si="632"/>
        <v>273812.1320260035</v>
      </c>
      <c r="S2830" s="7">
        <f t="shared" si="624"/>
        <v>-309823.88166687591</v>
      </c>
      <c r="T2830" s="5">
        <f>VLOOKUP($B2830,'Benchmark Data'!$A:$B,2,FALSE)</f>
        <v>17.059999999999999</v>
      </c>
      <c r="U2830" s="12">
        <f t="shared" si="633"/>
        <v>3.7019152435499102E-2</v>
      </c>
      <c r="V2830" s="7">
        <f t="shared" si="634"/>
        <v>5290469429.7893858</v>
      </c>
    </row>
    <row r="2831" spans="1:22" x14ac:dyDescent="0.25">
      <c r="A2831" s="5">
        <f t="shared" si="625"/>
        <v>2011</v>
      </c>
      <c r="B2831" s="6">
        <f t="shared" si="628"/>
        <v>40771</v>
      </c>
      <c r="C2831" s="7">
        <f>MAX(SUMIFS('Filing Data'!$V:$V,'Filing Data'!$D:$D,'Benchmark Value'!$B2831),C2830)</f>
        <v>5795147068.2152042</v>
      </c>
      <c r="D2831" s="7">
        <f>SUMIFS('Filing Data'!$Z:$Z,'Filing Data'!$D:$D,'Benchmark Value'!$B2831)</f>
        <v>0</v>
      </c>
      <c r="E2831" s="16">
        <f t="shared" si="629"/>
        <v>-82832175.959236547</v>
      </c>
      <c r="F2831" s="10">
        <f>SUM(D$11:D2830)</f>
        <v>-378094797.07849002</v>
      </c>
      <c r="G2831" s="10">
        <f t="shared" si="622"/>
        <v>365</v>
      </c>
      <c r="H2831" s="7">
        <f t="shared" si="630"/>
        <v>-226937.46838146998</v>
      </c>
      <c r="I2831" s="16">
        <f>SUMIFS('Filing Data'!$X:$X,'Filing Data'!$D:$D,'Benchmark Value'!$B2831)</f>
        <v>0</v>
      </c>
      <c r="J2831" s="16">
        <f t="shared" si="626"/>
        <v>130194969.03866443</v>
      </c>
      <c r="K2831" s="10">
        <f>SUM(I$11:I2830)</f>
        <v>659473665.18040454</v>
      </c>
      <c r="L2831" s="27">
        <f t="shared" si="623"/>
        <v>365</v>
      </c>
      <c r="M2831" s="7">
        <f t="shared" si="631"/>
        <v>356698.5453114094</v>
      </c>
      <c r="N2831" s="7">
        <f>IF(ISNA(VLOOKUP(B2831,'Distribution Data'!$G:$H,2,FALSE)),0,VLOOKUP(B2831,'Distribution Data'!$G:$H,2,FALSE))</f>
        <v>0</v>
      </c>
      <c r="O2831" s="16">
        <f>IF(ISNA(INDEX($C2830:$C$3618,MATCH(TRUE,INDEX($C2830:$C$3618&lt;&gt;$C2830,0),0))), O2830, INDEX($C2830:$C$3618,MATCH(TRUE,INDEX($C2830:$C$3618&lt;&gt;$C2830,0),0)))</f>
        <v>5895088496.4046955</v>
      </c>
      <c r="P2831" s="16">
        <f t="shared" si="621"/>
        <v>5795147068.2152042</v>
      </c>
      <c r="Q2831" s="27">
        <f t="shared" si="627"/>
        <v>365</v>
      </c>
      <c r="R2831" s="7">
        <f t="shared" si="632"/>
        <v>273812.1320260035</v>
      </c>
      <c r="S2831" s="7">
        <f t="shared" si="624"/>
        <v>-309823.88166687591</v>
      </c>
      <c r="T2831" s="5">
        <f>VLOOKUP($B2831,'Benchmark Data'!$A:$B,2,FALSE)</f>
        <v>16.989999999999998</v>
      </c>
      <c r="U2831" s="12">
        <f t="shared" si="633"/>
        <v>-4.1116063796924479E-3</v>
      </c>
      <c r="V2831" s="7">
        <f t="shared" si="634"/>
        <v>5268451935.3282776</v>
      </c>
    </row>
    <row r="2832" spans="1:22" x14ac:dyDescent="0.25">
      <c r="A2832" s="5">
        <f t="shared" si="625"/>
        <v>2011</v>
      </c>
      <c r="B2832" s="6">
        <f t="shared" si="628"/>
        <v>40772</v>
      </c>
      <c r="C2832" s="7">
        <f>MAX(SUMIFS('Filing Data'!$V:$V,'Filing Data'!$D:$D,'Benchmark Value'!$B2832),C2831)</f>
        <v>5795147068.2152042</v>
      </c>
      <c r="D2832" s="7">
        <f>SUMIFS('Filing Data'!$Z:$Z,'Filing Data'!$D:$D,'Benchmark Value'!$B2832)</f>
        <v>0</v>
      </c>
      <c r="E2832" s="16">
        <f t="shared" si="629"/>
        <v>-82832175.959236547</v>
      </c>
      <c r="F2832" s="10">
        <f>SUM(D$11:D2831)</f>
        <v>-378094797.07849002</v>
      </c>
      <c r="G2832" s="10">
        <f t="shared" si="622"/>
        <v>365</v>
      </c>
      <c r="H2832" s="7">
        <f t="shared" si="630"/>
        <v>-226937.46838146998</v>
      </c>
      <c r="I2832" s="16">
        <f>SUMIFS('Filing Data'!$X:$X,'Filing Data'!$D:$D,'Benchmark Value'!$B2832)</f>
        <v>0</v>
      </c>
      <c r="J2832" s="16">
        <f t="shared" si="626"/>
        <v>130194969.03866443</v>
      </c>
      <c r="K2832" s="10">
        <f>SUM(I$11:I2831)</f>
        <v>659473665.18040454</v>
      </c>
      <c r="L2832" s="27">
        <f t="shared" si="623"/>
        <v>365</v>
      </c>
      <c r="M2832" s="7">
        <f t="shared" si="631"/>
        <v>356698.5453114094</v>
      </c>
      <c r="N2832" s="7">
        <f>IF(ISNA(VLOOKUP(B2832,'Distribution Data'!$G:$H,2,FALSE)),0,VLOOKUP(B2832,'Distribution Data'!$G:$H,2,FALSE))</f>
        <v>0</v>
      </c>
      <c r="O2832" s="16">
        <f>IF(ISNA(INDEX($C2831:$C$3618,MATCH(TRUE,INDEX($C2831:$C$3618&lt;&gt;$C2831,0),0))), O2831, INDEX($C2831:$C$3618,MATCH(TRUE,INDEX($C2831:$C$3618&lt;&gt;$C2831,0),0)))</f>
        <v>5895088496.4046955</v>
      </c>
      <c r="P2832" s="16">
        <f t="shared" si="621"/>
        <v>5795147068.2152042</v>
      </c>
      <c r="Q2832" s="27">
        <f t="shared" si="627"/>
        <v>365</v>
      </c>
      <c r="R2832" s="7">
        <f t="shared" si="632"/>
        <v>273812.1320260035</v>
      </c>
      <c r="S2832" s="7">
        <f t="shared" si="624"/>
        <v>-309823.88166687591</v>
      </c>
      <c r="T2832" s="5">
        <f>VLOOKUP($B2832,'Benchmark Data'!$A:$B,2,FALSE)</f>
        <v>17.04</v>
      </c>
      <c r="U2832" s="12">
        <f t="shared" si="633"/>
        <v>2.9385857173290881E-3</v>
      </c>
      <c r="V2832" s="7">
        <f t="shared" si="634"/>
        <v>5283646678.6488714</v>
      </c>
    </row>
    <row r="2833" spans="1:22" x14ac:dyDescent="0.25">
      <c r="A2833" s="5">
        <f t="shared" si="625"/>
        <v>2011</v>
      </c>
      <c r="B2833" s="6">
        <f t="shared" si="628"/>
        <v>40773</v>
      </c>
      <c r="C2833" s="7">
        <f>MAX(SUMIFS('Filing Data'!$V:$V,'Filing Data'!$D:$D,'Benchmark Value'!$B2833),C2832)</f>
        <v>5795147068.2152042</v>
      </c>
      <c r="D2833" s="7">
        <f>SUMIFS('Filing Data'!$Z:$Z,'Filing Data'!$D:$D,'Benchmark Value'!$B2833)</f>
        <v>0</v>
      </c>
      <c r="E2833" s="16">
        <f t="shared" si="629"/>
        <v>-82832175.959236547</v>
      </c>
      <c r="F2833" s="10">
        <f>SUM(D$11:D2832)</f>
        <v>-378094797.07849002</v>
      </c>
      <c r="G2833" s="10">
        <f t="shared" si="622"/>
        <v>365</v>
      </c>
      <c r="H2833" s="7">
        <f t="shared" si="630"/>
        <v>-226937.46838146998</v>
      </c>
      <c r="I2833" s="16">
        <f>SUMIFS('Filing Data'!$X:$X,'Filing Data'!$D:$D,'Benchmark Value'!$B2833)</f>
        <v>0</v>
      </c>
      <c r="J2833" s="16">
        <f t="shared" si="626"/>
        <v>130194969.03866443</v>
      </c>
      <c r="K2833" s="10">
        <f>SUM(I$11:I2832)</f>
        <v>659473665.18040454</v>
      </c>
      <c r="L2833" s="27">
        <f t="shared" si="623"/>
        <v>365</v>
      </c>
      <c r="M2833" s="7">
        <f t="shared" si="631"/>
        <v>356698.5453114094</v>
      </c>
      <c r="N2833" s="7">
        <f>IF(ISNA(VLOOKUP(B2833,'Distribution Data'!$G:$H,2,FALSE)),0,VLOOKUP(B2833,'Distribution Data'!$G:$H,2,FALSE))</f>
        <v>0</v>
      </c>
      <c r="O2833" s="16">
        <f>IF(ISNA(INDEX($C2832:$C$3618,MATCH(TRUE,INDEX($C2832:$C$3618&lt;&gt;$C2832,0),0))), O2832, INDEX($C2832:$C$3618,MATCH(TRUE,INDEX($C2832:$C$3618&lt;&gt;$C2832,0),0)))</f>
        <v>5895088496.4046955</v>
      </c>
      <c r="P2833" s="16">
        <f t="shared" si="621"/>
        <v>5795147068.2152042</v>
      </c>
      <c r="Q2833" s="27">
        <f t="shared" si="627"/>
        <v>365</v>
      </c>
      <c r="R2833" s="7">
        <f t="shared" si="632"/>
        <v>273812.1320260035</v>
      </c>
      <c r="S2833" s="7">
        <f t="shared" si="624"/>
        <v>-309823.88166687591</v>
      </c>
      <c r="T2833" s="5">
        <f>VLOOKUP($B2833,'Benchmark Data'!$A:$B,2,FALSE)</f>
        <v>16.25</v>
      </c>
      <c r="U2833" s="12">
        <f t="shared" si="633"/>
        <v>-4.7470612625423098E-2</v>
      </c>
      <c r="V2833" s="7">
        <f t="shared" si="634"/>
        <v>5038379056.8720989</v>
      </c>
    </row>
    <row r="2834" spans="1:22" x14ac:dyDescent="0.25">
      <c r="A2834" s="5">
        <f t="shared" si="625"/>
        <v>2011</v>
      </c>
      <c r="B2834" s="6">
        <f t="shared" si="628"/>
        <v>40774</v>
      </c>
      <c r="C2834" s="7">
        <f>MAX(SUMIFS('Filing Data'!$V:$V,'Filing Data'!$D:$D,'Benchmark Value'!$B2834),C2833)</f>
        <v>5795147068.2152042</v>
      </c>
      <c r="D2834" s="7">
        <f>SUMIFS('Filing Data'!$Z:$Z,'Filing Data'!$D:$D,'Benchmark Value'!$B2834)</f>
        <v>0</v>
      </c>
      <c r="E2834" s="16">
        <f t="shared" si="629"/>
        <v>-82832175.959236547</v>
      </c>
      <c r="F2834" s="10">
        <f>SUM(D$11:D2833)</f>
        <v>-378094797.07849002</v>
      </c>
      <c r="G2834" s="10">
        <f t="shared" si="622"/>
        <v>365</v>
      </c>
      <c r="H2834" s="7">
        <f t="shared" si="630"/>
        <v>-226937.46838146998</v>
      </c>
      <c r="I2834" s="16">
        <f>SUMIFS('Filing Data'!$X:$X,'Filing Data'!$D:$D,'Benchmark Value'!$B2834)</f>
        <v>0</v>
      </c>
      <c r="J2834" s="16">
        <f t="shared" si="626"/>
        <v>130194969.03866443</v>
      </c>
      <c r="K2834" s="10">
        <f>SUM(I$11:I2833)</f>
        <v>659473665.18040454</v>
      </c>
      <c r="L2834" s="27">
        <f t="shared" si="623"/>
        <v>365</v>
      </c>
      <c r="M2834" s="7">
        <f t="shared" si="631"/>
        <v>356698.5453114094</v>
      </c>
      <c r="N2834" s="7">
        <f>IF(ISNA(VLOOKUP(B2834,'Distribution Data'!$G:$H,2,FALSE)),0,VLOOKUP(B2834,'Distribution Data'!$G:$H,2,FALSE))</f>
        <v>0</v>
      </c>
      <c r="O2834" s="16">
        <f>IF(ISNA(INDEX($C2833:$C$3618,MATCH(TRUE,INDEX($C2833:$C$3618&lt;&gt;$C2833,0),0))), O2833, INDEX($C2833:$C$3618,MATCH(TRUE,INDEX($C2833:$C$3618&lt;&gt;$C2833,0),0)))</f>
        <v>5895088496.4046955</v>
      </c>
      <c r="P2834" s="16">
        <f t="shared" si="621"/>
        <v>5795147068.2152042</v>
      </c>
      <c r="Q2834" s="27">
        <f t="shared" si="627"/>
        <v>365</v>
      </c>
      <c r="R2834" s="7">
        <f t="shared" si="632"/>
        <v>273812.1320260035</v>
      </c>
      <c r="S2834" s="7">
        <f t="shared" si="624"/>
        <v>-309823.88166687591</v>
      </c>
      <c r="T2834" s="5">
        <f>VLOOKUP($B2834,'Benchmark Data'!$A:$B,2,FALSE)</f>
        <v>15.95</v>
      </c>
      <c r="U2834" s="12">
        <f t="shared" si="633"/>
        <v>-1.8634079544892983E-2</v>
      </c>
      <c r="V2834" s="7">
        <f t="shared" si="634"/>
        <v>4945053004.2481775</v>
      </c>
    </row>
    <row r="2835" spans="1:22" x14ac:dyDescent="0.25">
      <c r="A2835" s="5">
        <f t="shared" si="625"/>
        <v>2011</v>
      </c>
      <c r="B2835" s="6">
        <f t="shared" si="628"/>
        <v>40775</v>
      </c>
      <c r="C2835" s="7">
        <f>MAX(SUMIFS('Filing Data'!$V:$V,'Filing Data'!$D:$D,'Benchmark Value'!$B2835),C2834)</f>
        <v>5795147068.2152042</v>
      </c>
      <c r="D2835" s="7">
        <f>SUMIFS('Filing Data'!$Z:$Z,'Filing Data'!$D:$D,'Benchmark Value'!$B2835)</f>
        <v>0</v>
      </c>
      <c r="E2835" s="16">
        <f t="shared" si="629"/>
        <v>-82832175.959236547</v>
      </c>
      <c r="F2835" s="10">
        <f>SUM(D$11:D2834)</f>
        <v>-378094797.07849002</v>
      </c>
      <c r="G2835" s="10">
        <f t="shared" si="622"/>
        <v>365</v>
      </c>
      <c r="H2835" s="7">
        <f t="shared" si="630"/>
        <v>-226937.46838146998</v>
      </c>
      <c r="I2835" s="16">
        <f>SUMIFS('Filing Data'!$X:$X,'Filing Data'!$D:$D,'Benchmark Value'!$B2835)</f>
        <v>0</v>
      </c>
      <c r="J2835" s="16">
        <f t="shared" si="626"/>
        <v>130194969.03866443</v>
      </c>
      <c r="K2835" s="10">
        <f>SUM(I$11:I2834)</f>
        <v>659473665.18040454</v>
      </c>
      <c r="L2835" s="27">
        <f t="shared" si="623"/>
        <v>365</v>
      </c>
      <c r="M2835" s="7">
        <f t="shared" si="631"/>
        <v>356698.5453114094</v>
      </c>
      <c r="N2835" s="7">
        <f>IF(ISNA(VLOOKUP(B2835,'Distribution Data'!$G:$H,2,FALSE)),0,VLOOKUP(B2835,'Distribution Data'!$G:$H,2,FALSE))</f>
        <v>0</v>
      </c>
      <c r="O2835" s="16">
        <f>IF(ISNA(INDEX($C2834:$C$3618,MATCH(TRUE,INDEX($C2834:$C$3618&lt;&gt;$C2834,0),0))), O2834, INDEX($C2834:$C$3618,MATCH(TRUE,INDEX($C2834:$C$3618&lt;&gt;$C2834,0),0)))</f>
        <v>5895088496.4046955</v>
      </c>
      <c r="P2835" s="16">
        <f t="shared" si="621"/>
        <v>5795147068.2152042</v>
      </c>
      <c r="Q2835" s="27">
        <f t="shared" si="627"/>
        <v>365</v>
      </c>
      <c r="R2835" s="7">
        <f t="shared" si="632"/>
        <v>273812.1320260035</v>
      </c>
      <c r="S2835" s="7">
        <f t="shared" si="624"/>
        <v>-309823.88166687591</v>
      </c>
      <c r="T2835" s="5">
        <f>VLOOKUP($B2835,'Benchmark Data'!$A:$B,2,FALSE)</f>
        <v>15.95</v>
      </c>
      <c r="U2835" s="12">
        <f t="shared" si="633"/>
        <v>0</v>
      </c>
      <c r="V2835" s="7">
        <f t="shared" si="634"/>
        <v>4944743180.3665104</v>
      </c>
    </row>
    <row r="2836" spans="1:22" x14ac:dyDescent="0.25">
      <c r="A2836" s="5">
        <f t="shared" si="625"/>
        <v>2011</v>
      </c>
      <c r="B2836" s="6">
        <f t="shared" si="628"/>
        <v>40776</v>
      </c>
      <c r="C2836" s="7">
        <f>MAX(SUMIFS('Filing Data'!$V:$V,'Filing Data'!$D:$D,'Benchmark Value'!$B2836),C2835)</f>
        <v>5795147068.2152042</v>
      </c>
      <c r="D2836" s="7">
        <f>SUMIFS('Filing Data'!$Z:$Z,'Filing Data'!$D:$D,'Benchmark Value'!$B2836)</f>
        <v>0</v>
      </c>
      <c r="E2836" s="16">
        <f t="shared" si="629"/>
        <v>-82832175.959236547</v>
      </c>
      <c r="F2836" s="10">
        <f>SUM(D$11:D2835)</f>
        <v>-378094797.07849002</v>
      </c>
      <c r="G2836" s="10">
        <f t="shared" si="622"/>
        <v>365</v>
      </c>
      <c r="H2836" s="7">
        <f t="shared" si="630"/>
        <v>-226937.46838146998</v>
      </c>
      <c r="I2836" s="16">
        <f>SUMIFS('Filing Data'!$X:$X,'Filing Data'!$D:$D,'Benchmark Value'!$B2836)</f>
        <v>0</v>
      </c>
      <c r="J2836" s="16">
        <f t="shared" si="626"/>
        <v>130194969.03866443</v>
      </c>
      <c r="K2836" s="10">
        <f>SUM(I$11:I2835)</f>
        <v>659473665.18040454</v>
      </c>
      <c r="L2836" s="27">
        <f t="shared" si="623"/>
        <v>365</v>
      </c>
      <c r="M2836" s="7">
        <f t="shared" si="631"/>
        <v>356698.5453114094</v>
      </c>
      <c r="N2836" s="7">
        <f>IF(ISNA(VLOOKUP(B2836,'Distribution Data'!$G:$H,2,FALSE)),0,VLOOKUP(B2836,'Distribution Data'!$G:$H,2,FALSE))</f>
        <v>0</v>
      </c>
      <c r="O2836" s="16">
        <f>IF(ISNA(INDEX($C2835:$C$3618,MATCH(TRUE,INDEX($C2835:$C$3618&lt;&gt;$C2835,0),0))), O2835, INDEX($C2835:$C$3618,MATCH(TRUE,INDEX($C2835:$C$3618&lt;&gt;$C2835,0),0)))</f>
        <v>5895088496.4046955</v>
      </c>
      <c r="P2836" s="16">
        <f t="shared" si="621"/>
        <v>5795147068.2152042</v>
      </c>
      <c r="Q2836" s="27">
        <f t="shared" si="627"/>
        <v>365</v>
      </c>
      <c r="R2836" s="7">
        <f t="shared" si="632"/>
        <v>273812.1320260035</v>
      </c>
      <c r="S2836" s="7">
        <f t="shared" si="624"/>
        <v>-309823.88166687591</v>
      </c>
      <c r="T2836" s="5">
        <f>VLOOKUP($B2836,'Benchmark Data'!$A:$B,2,FALSE)</f>
        <v>15.95</v>
      </c>
      <c r="U2836" s="12">
        <f t="shared" si="633"/>
        <v>0</v>
      </c>
      <c r="V2836" s="7">
        <f t="shared" si="634"/>
        <v>4944433356.4848433</v>
      </c>
    </row>
    <row r="2837" spans="1:22" x14ac:dyDescent="0.25">
      <c r="A2837" s="5">
        <f t="shared" si="625"/>
        <v>2011</v>
      </c>
      <c r="B2837" s="6">
        <f t="shared" si="628"/>
        <v>40777</v>
      </c>
      <c r="C2837" s="7">
        <f>MAX(SUMIFS('Filing Data'!$V:$V,'Filing Data'!$D:$D,'Benchmark Value'!$B2837),C2836)</f>
        <v>5795147068.2152042</v>
      </c>
      <c r="D2837" s="7">
        <f>SUMIFS('Filing Data'!$Z:$Z,'Filing Data'!$D:$D,'Benchmark Value'!$B2837)</f>
        <v>0</v>
      </c>
      <c r="E2837" s="16">
        <f t="shared" si="629"/>
        <v>-82832175.959236547</v>
      </c>
      <c r="F2837" s="10">
        <f>SUM(D$11:D2836)</f>
        <v>-378094797.07849002</v>
      </c>
      <c r="G2837" s="10">
        <f t="shared" si="622"/>
        <v>365</v>
      </c>
      <c r="H2837" s="7">
        <f t="shared" si="630"/>
        <v>-226937.46838146998</v>
      </c>
      <c r="I2837" s="16">
        <f>SUMIFS('Filing Data'!$X:$X,'Filing Data'!$D:$D,'Benchmark Value'!$B2837)</f>
        <v>0</v>
      </c>
      <c r="J2837" s="16">
        <f t="shared" si="626"/>
        <v>130194969.03866443</v>
      </c>
      <c r="K2837" s="10">
        <f>SUM(I$11:I2836)</f>
        <v>659473665.18040454</v>
      </c>
      <c r="L2837" s="27">
        <f t="shared" si="623"/>
        <v>365</v>
      </c>
      <c r="M2837" s="7">
        <f t="shared" si="631"/>
        <v>356698.5453114094</v>
      </c>
      <c r="N2837" s="7">
        <f>IF(ISNA(VLOOKUP(B2837,'Distribution Data'!$G:$H,2,FALSE)),0,VLOOKUP(B2837,'Distribution Data'!$G:$H,2,FALSE))</f>
        <v>0</v>
      </c>
      <c r="O2837" s="16">
        <f>IF(ISNA(INDEX($C2836:$C$3618,MATCH(TRUE,INDEX($C2836:$C$3618&lt;&gt;$C2836,0),0))), O2836, INDEX($C2836:$C$3618,MATCH(TRUE,INDEX($C2836:$C$3618&lt;&gt;$C2836,0),0)))</f>
        <v>5895088496.4046955</v>
      </c>
      <c r="P2837" s="16">
        <f t="shared" si="621"/>
        <v>5795147068.2152042</v>
      </c>
      <c r="Q2837" s="27">
        <f t="shared" si="627"/>
        <v>365</v>
      </c>
      <c r="R2837" s="7">
        <f t="shared" si="632"/>
        <v>273812.1320260035</v>
      </c>
      <c r="S2837" s="7">
        <f t="shared" si="624"/>
        <v>-309823.88166687591</v>
      </c>
      <c r="T2837" s="5">
        <f>VLOOKUP($B2837,'Benchmark Data'!$A:$B,2,FALSE)</f>
        <v>15.99</v>
      </c>
      <c r="U2837" s="12">
        <f t="shared" si="633"/>
        <v>2.5046976150094316E-3</v>
      </c>
      <c r="V2837" s="7">
        <f t="shared" si="634"/>
        <v>4956523365.4721041</v>
      </c>
    </row>
    <row r="2838" spans="1:22" x14ac:dyDescent="0.25">
      <c r="A2838" s="5">
        <f t="shared" si="625"/>
        <v>2011</v>
      </c>
      <c r="B2838" s="6">
        <f t="shared" si="628"/>
        <v>40778</v>
      </c>
      <c r="C2838" s="7">
        <f>MAX(SUMIFS('Filing Data'!$V:$V,'Filing Data'!$D:$D,'Benchmark Value'!$B2838),C2837)</f>
        <v>5795147068.2152042</v>
      </c>
      <c r="D2838" s="7">
        <f>SUMIFS('Filing Data'!$Z:$Z,'Filing Data'!$D:$D,'Benchmark Value'!$B2838)</f>
        <v>0</v>
      </c>
      <c r="E2838" s="16">
        <f t="shared" si="629"/>
        <v>-82832175.959236547</v>
      </c>
      <c r="F2838" s="10">
        <f>SUM(D$11:D2837)</f>
        <v>-378094797.07849002</v>
      </c>
      <c r="G2838" s="10">
        <f t="shared" si="622"/>
        <v>365</v>
      </c>
      <c r="H2838" s="7">
        <f t="shared" si="630"/>
        <v>-226937.46838146998</v>
      </c>
      <c r="I2838" s="16">
        <f>SUMIFS('Filing Data'!$X:$X,'Filing Data'!$D:$D,'Benchmark Value'!$B2838)</f>
        <v>0</v>
      </c>
      <c r="J2838" s="16">
        <f t="shared" si="626"/>
        <v>130194969.03866443</v>
      </c>
      <c r="K2838" s="10">
        <f>SUM(I$11:I2837)</f>
        <v>659473665.18040454</v>
      </c>
      <c r="L2838" s="27">
        <f t="shared" si="623"/>
        <v>365</v>
      </c>
      <c r="M2838" s="7">
        <f t="shared" si="631"/>
        <v>356698.5453114094</v>
      </c>
      <c r="N2838" s="7">
        <f>IF(ISNA(VLOOKUP(B2838,'Distribution Data'!$G:$H,2,FALSE)),0,VLOOKUP(B2838,'Distribution Data'!$G:$H,2,FALSE))</f>
        <v>0</v>
      </c>
      <c r="O2838" s="16">
        <f>IF(ISNA(INDEX($C2837:$C$3618,MATCH(TRUE,INDEX($C2837:$C$3618&lt;&gt;$C2837,0),0))), O2837, INDEX($C2837:$C$3618,MATCH(TRUE,INDEX($C2837:$C$3618&lt;&gt;$C2837,0),0)))</f>
        <v>5895088496.4046955</v>
      </c>
      <c r="P2838" s="16">
        <f t="shared" si="621"/>
        <v>5795147068.2152042</v>
      </c>
      <c r="Q2838" s="27">
        <f t="shared" si="627"/>
        <v>365</v>
      </c>
      <c r="R2838" s="7">
        <f t="shared" si="632"/>
        <v>273812.1320260035</v>
      </c>
      <c r="S2838" s="7">
        <f t="shared" si="624"/>
        <v>-309823.88166687591</v>
      </c>
      <c r="T2838" s="5">
        <f>VLOOKUP($B2838,'Benchmark Data'!$A:$B,2,FALSE)</f>
        <v>16.41</v>
      </c>
      <c r="U2838" s="12">
        <f t="shared" si="633"/>
        <v>2.5927378256136738E-2</v>
      </c>
      <c r="V2838" s="7">
        <f t="shared" si="634"/>
        <v>5086403648.7510557</v>
      </c>
    </row>
    <row r="2839" spans="1:22" x14ac:dyDescent="0.25">
      <c r="A2839" s="5">
        <f t="shared" si="625"/>
        <v>2011</v>
      </c>
      <c r="B2839" s="6">
        <f t="shared" si="628"/>
        <v>40779</v>
      </c>
      <c r="C2839" s="7">
        <f>MAX(SUMIFS('Filing Data'!$V:$V,'Filing Data'!$D:$D,'Benchmark Value'!$B2839),C2838)</f>
        <v>5795147068.2152042</v>
      </c>
      <c r="D2839" s="7">
        <f>SUMIFS('Filing Data'!$Z:$Z,'Filing Data'!$D:$D,'Benchmark Value'!$B2839)</f>
        <v>0</v>
      </c>
      <c r="E2839" s="16">
        <f t="shared" si="629"/>
        <v>-82832175.959236547</v>
      </c>
      <c r="F2839" s="10">
        <f>SUM(D$11:D2838)</f>
        <v>-378094797.07849002</v>
      </c>
      <c r="G2839" s="10">
        <f t="shared" si="622"/>
        <v>365</v>
      </c>
      <c r="H2839" s="7">
        <f t="shared" si="630"/>
        <v>-226937.46838146998</v>
      </c>
      <c r="I2839" s="16">
        <f>SUMIFS('Filing Data'!$X:$X,'Filing Data'!$D:$D,'Benchmark Value'!$B2839)</f>
        <v>0</v>
      </c>
      <c r="J2839" s="16">
        <f t="shared" si="626"/>
        <v>130194969.03866443</v>
      </c>
      <c r="K2839" s="10">
        <f>SUM(I$11:I2838)</f>
        <v>659473665.18040454</v>
      </c>
      <c r="L2839" s="27">
        <f t="shared" si="623"/>
        <v>365</v>
      </c>
      <c r="M2839" s="7">
        <f t="shared" si="631"/>
        <v>356698.5453114094</v>
      </c>
      <c r="N2839" s="7">
        <f>IF(ISNA(VLOOKUP(B2839,'Distribution Data'!$G:$H,2,FALSE)),0,VLOOKUP(B2839,'Distribution Data'!$G:$H,2,FALSE))</f>
        <v>0</v>
      </c>
      <c r="O2839" s="16">
        <f>IF(ISNA(INDEX($C2838:$C$3618,MATCH(TRUE,INDEX($C2838:$C$3618&lt;&gt;$C2838,0),0))), O2838, INDEX($C2838:$C$3618,MATCH(TRUE,INDEX($C2838:$C$3618&lt;&gt;$C2838,0),0)))</f>
        <v>5895088496.4046955</v>
      </c>
      <c r="P2839" s="16">
        <f t="shared" si="621"/>
        <v>5795147068.2152042</v>
      </c>
      <c r="Q2839" s="27">
        <f t="shared" si="627"/>
        <v>365</v>
      </c>
      <c r="R2839" s="7">
        <f t="shared" si="632"/>
        <v>273812.1320260035</v>
      </c>
      <c r="S2839" s="7">
        <f t="shared" si="624"/>
        <v>-309823.88166687591</v>
      </c>
      <c r="T2839" s="5">
        <f>VLOOKUP($B2839,'Benchmark Data'!$A:$B,2,FALSE)</f>
        <v>16.62</v>
      </c>
      <c r="U2839" s="12">
        <f t="shared" si="633"/>
        <v>1.2715884325302714E-2</v>
      </c>
      <c r="V2839" s="7">
        <f t="shared" si="634"/>
        <v>5151184913.6102619</v>
      </c>
    </row>
    <row r="2840" spans="1:22" x14ac:dyDescent="0.25">
      <c r="A2840" s="5">
        <f t="shared" si="625"/>
        <v>2011</v>
      </c>
      <c r="B2840" s="6">
        <f t="shared" si="628"/>
        <v>40780</v>
      </c>
      <c r="C2840" s="7">
        <f>MAX(SUMIFS('Filing Data'!$V:$V,'Filing Data'!$D:$D,'Benchmark Value'!$B2840),C2839)</f>
        <v>5795147068.2152042</v>
      </c>
      <c r="D2840" s="7">
        <f>SUMIFS('Filing Data'!$Z:$Z,'Filing Data'!$D:$D,'Benchmark Value'!$B2840)</f>
        <v>0</v>
      </c>
      <c r="E2840" s="16">
        <f t="shared" si="629"/>
        <v>-82832175.959236547</v>
      </c>
      <c r="F2840" s="10">
        <f>SUM(D$11:D2839)</f>
        <v>-378094797.07849002</v>
      </c>
      <c r="G2840" s="10">
        <f t="shared" si="622"/>
        <v>365</v>
      </c>
      <c r="H2840" s="7">
        <f t="shared" si="630"/>
        <v>-226937.46838146998</v>
      </c>
      <c r="I2840" s="16">
        <f>SUMIFS('Filing Data'!$X:$X,'Filing Data'!$D:$D,'Benchmark Value'!$B2840)</f>
        <v>0</v>
      </c>
      <c r="J2840" s="16">
        <f t="shared" si="626"/>
        <v>130194969.03866443</v>
      </c>
      <c r="K2840" s="10">
        <f>SUM(I$11:I2839)</f>
        <v>659473665.18040454</v>
      </c>
      <c r="L2840" s="27">
        <f t="shared" si="623"/>
        <v>365</v>
      </c>
      <c r="M2840" s="7">
        <f t="shared" si="631"/>
        <v>356698.5453114094</v>
      </c>
      <c r="N2840" s="7">
        <f>IF(ISNA(VLOOKUP(B2840,'Distribution Data'!$G:$H,2,FALSE)),0,VLOOKUP(B2840,'Distribution Data'!$G:$H,2,FALSE))</f>
        <v>0</v>
      </c>
      <c r="O2840" s="16">
        <f>IF(ISNA(INDEX($C2839:$C$3618,MATCH(TRUE,INDEX($C2839:$C$3618&lt;&gt;$C2839,0),0))), O2839, INDEX($C2839:$C$3618,MATCH(TRUE,INDEX($C2839:$C$3618&lt;&gt;$C2839,0),0)))</f>
        <v>5895088496.4046955</v>
      </c>
      <c r="P2840" s="16">
        <f t="shared" si="621"/>
        <v>5795147068.2152042</v>
      </c>
      <c r="Q2840" s="27">
        <f t="shared" si="627"/>
        <v>365</v>
      </c>
      <c r="R2840" s="7">
        <f t="shared" si="632"/>
        <v>273812.1320260035</v>
      </c>
      <c r="S2840" s="7">
        <f t="shared" si="624"/>
        <v>-309823.88166687591</v>
      </c>
      <c r="T2840" s="5">
        <f>VLOOKUP($B2840,'Benchmark Data'!$A:$B,2,FALSE)</f>
        <v>16.28</v>
      </c>
      <c r="U2840" s="12">
        <f t="shared" si="633"/>
        <v>-2.0669428852907887E-2</v>
      </c>
      <c r="V2840" s="7">
        <f t="shared" si="634"/>
        <v>5045495855.6354847</v>
      </c>
    </row>
    <row r="2841" spans="1:22" x14ac:dyDescent="0.25">
      <c r="A2841" s="5">
        <f t="shared" si="625"/>
        <v>2011</v>
      </c>
      <c r="B2841" s="6">
        <f t="shared" si="628"/>
        <v>40781</v>
      </c>
      <c r="C2841" s="7">
        <f>MAX(SUMIFS('Filing Data'!$V:$V,'Filing Data'!$D:$D,'Benchmark Value'!$B2841),C2840)</f>
        <v>5795147068.2152042</v>
      </c>
      <c r="D2841" s="7">
        <f>SUMIFS('Filing Data'!$Z:$Z,'Filing Data'!$D:$D,'Benchmark Value'!$B2841)</f>
        <v>0</v>
      </c>
      <c r="E2841" s="16">
        <f t="shared" si="629"/>
        <v>-82832175.959236547</v>
      </c>
      <c r="F2841" s="10">
        <f>SUM(D$11:D2840)</f>
        <v>-378094797.07849002</v>
      </c>
      <c r="G2841" s="10">
        <f t="shared" si="622"/>
        <v>365</v>
      </c>
      <c r="H2841" s="7">
        <f t="shared" si="630"/>
        <v>-226937.46838146998</v>
      </c>
      <c r="I2841" s="16">
        <f>SUMIFS('Filing Data'!$X:$X,'Filing Data'!$D:$D,'Benchmark Value'!$B2841)</f>
        <v>0</v>
      </c>
      <c r="J2841" s="16">
        <f t="shared" si="626"/>
        <v>130194969.03866443</v>
      </c>
      <c r="K2841" s="10">
        <f>SUM(I$11:I2840)</f>
        <v>659473665.18040454</v>
      </c>
      <c r="L2841" s="27">
        <f t="shared" si="623"/>
        <v>365</v>
      </c>
      <c r="M2841" s="7">
        <f t="shared" si="631"/>
        <v>356698.5453114094</v>
      </c>
      <c r="N2841" s="7">
        <f>IF(ISNA(VLOOKUP(B2841,'Distribution Data'!$G:$H,2,FALSE)),0,VLOOKUP(B2841,'Distribution Data'!$G:$H,2,FALSE))</f>
        <v>0</v>
      </c>
      <c r="O2841" s="16">
        <f>IF(ISNA(INDEX($C2840:$C$3618,MATCH(TRUE,INDEX($C2840:$C$3618&lt;&gt;$C2840,0),0))), O2840, INDEX($C2840:$C$3618,MATCH(TRUE,INDEX($C2840:$C$3618&lt;&gt;$C2840,0),0)))</f>
        <v>5895088496.4046955</v>
      </c>
      <c r="P2841" s="16">
        <f t="shared" si="621"/>
        <v>5795147068.2152042</v>
      </c>
      <c r="Q2841" s="27">
        <f t="shared" si="627"/>
        <v>365</v>
      </c>
      <c r="R2841" s="7">
        <f t="shared" si="632"/>
        <v>273812.1320260035</v>
      </c>
      <c r="S2841" s="7">
        <f t="shared" si="624"/>
        <v>-309823.88166687591</v>
      </c>
      <c r="T2841" s="5">
        <f>VLOOKUP($B2841,'Benchmark Data'!$A:$B,2,FALSE)</f>
        <v>16.52</v>
      </c>
      <c r="U2841" s="12">
        <f t="shared" si="633"/>
        <v>1.4634407518437777E-2</v>
      </c>
      <c r="V2841" s="7">
        <f t="shared" si="634"/>
        <v>5119566806.0383701</v>
      </c>
    </row>
    <row r="2842" spans="1:22" x14ac:dyDescent="0.25">
      <c r="A2842" s="5">
        <f t="shared" si="625"/>
        <v>2011</v>
      </c>
      <c r="B2842" s="6">
        <f t="shared" si="628"/>
        <v>40782</v>
      </c>
      <c r="C2842" s="7">
        <f>MAX(SUMIFS('Filing Data'!$V:$V,'Filing Data'!$D:$D,'Benchmark Value'!$B2842),C2841)</f>
        <v>5795147068.2152042</v>
      </c>
      <c r="D2842" s="7">
        <f>SUMIFS('Filing Data'!$Z:$Z,'Filing Data'!$D:$D,'Benchmark Value'!$B2842)</f>
        <v>0</v>
      </c>
      <c r="E2842" s="16">
        <f t="shared" si="629"/>
        <v>-82832175.959236547</v>
      </c>
      <c r="F2842" s="10">
        <f>SUM(D$11:D2841)</f>
        <v>-378094797.07849002</v>
      </c>
      <c r="G2842" s="10">
        <f t="shared" si="622"/>
        <v>365</v>
      </c>
      <c r="H2842" s="7">
        <f t="shared" si="630"/>
        <v>-226937.46838146998</v>
      </c>
      <c r="I2842" s="16">
        <f>SUMIFS('Filing Data'!$X:$X,'Filing Data'!$D:$D,'Benchmark Value'!$B2842)</f>
        <v>0</v>
      </c>
      <c r="J2842" s="16">
        <f t="shared" si="626"/>
        <v>130194969.03866443</v>
      </c>
      <c r="K2842" s="10">
        <f>SUM(I$11:I2841)</f>
        <v>659473665.18040454</v>
      </c>
      <c r="L2842" s="27">
        <f t="shared" si="623"/>
        <v>365</v>
      </c>
      <c r="M2842" s="7">
        <f t="shared" si="631"/>
        <v>356698.5453114094</v>
      </c>
      <c r="N2842" s="7">
        <f>IF(ISNA(VLOOKUP(B2842,'Distribution Data'!$G:$H,2,FALSE)),0,VLOOKUP(B2842,'Distribution Data'!$G:$H,2,FALSE))</f>
        <v>0</v>
      </c>
      <c r="O2842" s="16">
        <f>IF(ISNA(INDEX($C2841:$C$3618,MATCH(TRUE,INDEX($C2841:$C$3618&lt;&gt;$C2841,0),0))), O2841, INDEX($C2841:$C$3618,MATCH(TRUE,INDEX($C2841:$C$3618&lt;&gt;$C2841,0),0)))</f>
        <v>5895088496.4046955</v>
      </c>
      <c r="P2842" s="16">
        <f t="shared" si="621"/>
        <v>5795147068.2152042</v>
      </c>
      <c r="Q2842" s="27">
        <f t="shared" si="627"/>
        <v>365</v>
      </c>
      <c r="R2842" s="7">
        <f t="shared" si="632"/>
        <v>273812.1320260035</v>
      </c>
      <c r="S2842" s="7">
        <f t="shared" si="624"/>
        <v>-309823.88166687591</v>
      </c>
      <c r="T2842" s="5">
        <f>VLOOKUP($B2842,'Benchmark Data'!$A:$B,2,FALSE)</f>
        <v>16.52</v>
      </c>
      <c r="U2842" s="12">
        <f t="shared" si="633"/>
        <v>0</v>
      </c>
      <c r="V2842" s="7">
        <f t="shared" si="634"/>
        <v>5119256982.156703</v>
      </c>
    </row>
    <row r="2843" spans="1:22" x14ac:dyDescent="0.25">
      <c r="A2843" s="5">
        <f t="shared" si="625"/>
        <v>2011</v>
      </c>
      <c r="B2843" s="6">
        <f t="shared" si="628"/>
        <v>40783</v>
      </c>
      <c r="C2843" s="7">
        <f>MAX(SUMIFS('Filing Data'!$V:$V,'Filing Data'!$D:$D,'Benchmark Value'!$B2843),C2842)</f>
        <v>5795147068.2152042</v>
      </c>
      <c r="D2843" s="7">
        <f>SUMIFS('Filing Data'!$Z:$Z,'Filing Data'!$D:$D,'Benchmark Value'!$B2843)</f>
        <v>0</v>
      </c>
      <c r="E2843" s="16">
        <f t="shared" si="629"/>
        <v>-82832175.959236547</v>
      </c>
      <c r="F2843" s="10">
        <f>SUM(D$11:D2842)</f>
        <v>-378094797.07849002</v>
      </c>
      <c r="G2843" s="10">
        <f t="shared" si="622"/>
        <v>365</v>
      </c>
      <c r="H2843" s="7">
        <f t="shared" si="630"/>
        <v>-226937.46838146998</v>
      </c>
      <c r="I2843" s="16">
        <f>SUMIFS('Filing Data'!$X:$X,'Filing Data'!$D:$D,'Benchmark Value'!$B2843)</f>
        <v>0</v>
      </c>
      <c r="J2843" s="16">
        <f t="shared" si="626"/>
        <v>130194969.03866443</v>
      </c>
      <c r="K2843" s="10">
        <f>SUM(I$11:I2842)</f>
        <v>659473665.18040454</v>
      </c>
      <c r="L2843" s="27">
        <f t="shared" si="623"/>
        <v>365</v>
      </c>
      <c r="M2843" s="7">
        <f t="shared" si="631"/>
        <v>356698.5453114094</v>
      </c>
      <c r="N2843" s="7">
        <f>IF(ISNA(VLOOKUP(B2843,'Distribution Data'!$G:$H,2,FALSE)),0,VLOOKUP(B2843,'Distribution Data'!$G:$H,2,FALSE))</f>
        <v>0</v>
      </c>
      <c r="O2843" s="16">
        <f>IF(ISNA(INDEX($C2842:$C$3618,MATCH(TRUE,INDEX($C2842:$C$3618&lt;&gt;$C2842,0),0))), O2842, INDEX($C2842:$C$3618,MATCH(TRUE,INDEX($C2842:$C$3618&lt;&gt;$C2842,0),0)))</f>
        <v>5895088496.4046955</v>
      </c>
      <c r="P2843" s="16">
        <f t="shared" si="621"/>
        <v>5795147068.2152042</v>
      </c>
      <c r="Q2843" s="27">
        <f t="shared" si="627"/>
        <v>365</v>
      </c>
      <c r="R2843" s="7">
        <f t="shared" si="632"/>
        <v>273812.1320260035</v>
      </c>
      <c r="S2843" s="7">
        <f t="shared" si="624"/>
        <v>-309823.88166687591</v>
      </c>
      <c r="T2843" s="5">
        <f>VLOOKUP($B2843,'Benchmark Data'!$A:$B,2,FALSE)</f>
        <v>16.52</v>
      </c>
      <c r="U2843" s="12">
        <f t="shared" si="633"/>
        <v>0</v>
      </c>
      <c r="V2843" s="7">
        <f t="shared" si="634"/>
        <v>5118947158.2750359</v>
      </c>
    </row>
    <row r="2844" spans="1:22" x14ac:dyDescent="0.25">
      <c r="A2844" s="5">
        <f t="shared" si="625"/>
        <v>2011</v>
      </c>
      <c r="B2844" s="6">
        <f t="shared" si="628"/>
        <v>40784</v>
      </c>
      <c r="C2844" s="7">
        <f>MAX(SUMIFS('Filing Data'!$V:$V,'Filing Data'!$D:$D,'Benchmark Value'!$B2844),C2843)</f>
        <v>5795147068.2152042</v>
      </c>
      <c r="D2844" s="7">
        <f>SUMIFS('Filing Data'!$Z:$Z,'Filing Data'!$D:$D,'Benchmark Value'!$B2844)</f>
        <v>0</v>
      </c>
      <c r="E2844" s="16">
        <f t="shared" si="629"/>
        <v>-82832175.959236547</v>
      </c>
      <c r="F2844" s="10">
        <f>SUM(D$11:D2843)</f>
        <v>-378094797.07849002</v>
      </c>
      <c r="G2844" s="10">
        <f t="shared" si="622"/>
        <v>365</v>
      </c>
      <c r="H2844" s="7">
        <f t="shared" si="630"/>
        <v>-226937.46838146998</v>
      </c>
      <c r="I2844" s="16">
        <f>SUMIFS('Filing Data'!$X:$X,'Filing Data'!$D:$D,'Benchmark Value'!$B2844)</f>
        <v>0</v>
      </c>
      <c r="J2844" s="16">
        <f t="shared" si="626"/>
        <v>130194969.03866443</v>
      </c>
      <c r="K2844" s="10">
        <f>SUM(I$11:I2843)</f>
        <v>659473665.18040454</v>
      </c>
      <c r="L2844" s="27">
        <f t="shared" si="623"/>
        <v>365</v>
      </c>
      <c r="M2844" s="7">
        <f t="shared" si="631"/>
        <v>356698.5453114094</v>
      </c>
      <c r="N2844" s="7">
        <f>IF(ISNA(VLOOKUP(B2844,'Distribution Data'!$G:$H,2,FALSE)),0,VLOOKUP(B2844,'Distribution Data'!$G:$H,2,FALSE))</f>
        <v>0</v>
      </c>
      <c r="O2844" s="16">
        <f>IF(ISNA(INDEX($C2843:$C$3618,MATCH(TRUE,INDEX($C2843:$C$3618&lt;&gt;$C2843,0),0))), O2843, INDEX($C2843:$C$3618,MATCH(TRUE,INDEX($C2843:$C$3618&lt;&gt;$C2843,0),0)))</f>
        <v>5895088496.4046955</v>
      </c>
      <c r="P2844" s="16">
        <f t="shared" si="621"/>
        <v>5795147068.2152042</v>
      </c>
      <c r="Q2844" s="27">
        <f t="shared" si="627"/>
        <v>365</v>
      </c>
      <c r="R2844" s="7">
        <f t="shared" si="632"/>
        <v>273812.1320260035</v>
      </c>
      <c r="S2844" s="7">
        <f t="shared" si="624"/>
        <v>-309823.88166687591</v>
      </c>
      <c r="T2844" s="5">
        <f>VLOOKUP($B2844,'Benchmark Data'!$A:$B,2,FALSE)</f>
        <v>17.059999999999999</v>
      </c>
      <c r="U2844" s="12">
        <f t="shared" si="633"/>
        <v>3.2164773970701062E-2</v>
      </c>
      <c r="V2844" s="7">
        <f t="shared" si="634"/>
        <v>5285963694.288558</v>
      </c>
    </row>
    <row r="2845" spans="1:22" x14ac:dyDescent="0.25">
      <c r="A2845" s="5">
        <f t="shared" si="625"/>
        <v>2011</v>
      </c>
      <c r="B2845" s="6">
        <f t="shared" si="628"/>
        <v>40785</v>
      </c>
      <c r="C2845" s="7">
        <f>MAX(SUMIFS('Filing Data'!$V:$V,'Filing Data'!$D:$D,'Benchmark Value'!$B2845),C2844)</f>
        <v>5795147068.2152042</v>
      </c>
      <c r="D2845" s="7">
        <f>SUMIFS('Filing Data'!$Z:$Z,'Filing Data'!$D:$D,'Benchmark Value'!$B2845)</f>
        <v>0</v>
      </c>
      <c r="E2845" s="16">
        <f t="shared" si="629"/>
        <v>-82832175.959236547</v>
      </c>
      <c r="F2845" s="10">
        <f>SUM(D$11:D2844)</f>
        <v>-378094797.07849002</v>
      </c>
      <c r="G2845" s="10">
        <f t="shared" si="622"/>
        <v>365</v>
      </c>
      <c r="H2845" s="7">
        <f t="shared" si="630"/>
        <v>-226937.46838146998</v>
      </c>
      <c r="I2845" s="16">
        <f>SUMIFS('Filing Data'!$X:$X,'Filing Data'!$D:$D,'Benchmark Value'!$B2845)</f>
        <v>0</v>
      </c>
      <c r="J2845" s="16">
        <f t="shared" si="626"/>
        <v>130194969.03866443</v>
      </c>
      <c r="K2845" s="10">
        <f>SUM(I$11:I2844)</f>
        <v>659473665.18040454</v>
      </c>
      <c r="L2845" s="27">
        <f t="shared" si="623"/>
        <v>365</v>
      </c>
      <c r="M2845" s="7">
        <f t="shared" si="631"/>
        <v>356698.5453114094</v>
      </c>
      <c r="N2845" s="7">
        <f>IF(ISNA(VLOOKUP(B2845,'Distribution Data'!$G:$H,2,FALSE)),0,VLOOKUP(B2845,'Distribution Data'!$G:$H,2,FALSE))</f>
        <v>0</v>
      </c>
      <c r="O2845" s="16">
        <f>IF(ISNA(INDEX($C2844:$C$3618,MATCH(TRUE,INDEX($C2844:$C$3618&lt;&gt;$C2844,0),0))), O2844, INDEX($C2844:$C$3618,MATCH(TRUE,INDEX($C2844:$C$3618&lt;&gt;$C2844,0),0)))</f>
        <v>5895088496.4046955</v>
      </c>
      <c r="P2845" s="16">
        <f t="shared" si="621"/>
        <v>5795147068.2152042</v>
      </c>
      <c r="Q2845" s="27">
        <f t="shared" si="627"/>
        <v>365</v>
      </c>
      <c r="R2845" s="7">
        <f t="shared" si="632"/>
        <v>273812.1320260035</v>
      </c>
      <c r="S2845" s="7">
        <f t="shared" si="624"/>
        <v>-309823.88166687591</v>
      </c>
      <c r="T2845" s="5">
        <f>VLOOKUP($B2845,'Benchmark Data'!$A:$B,2,FALSE)</f>
        <v>17.13</v>
      </c>
      <c r="U2845" s="12">
        <f t="shared" si="633"/>
        <v>4.0947702724955246E-3</v>
      </c>
      <c r="V2845" s="7">
        <f t="shared" si="634"/>
        <v>5307343053.2087784</v>
      </c>
    </row>
    <row r="2846" spans="1:22" x14ac:dyDescent="0.25">
      <c r="A2846" s="5">
        <f t="shared" si="625"/>
        <v>2011</v>
      </c>
      <c r="B2846" s="6">
        <f t="shared" si="628"/>
        <v>40786</v>
      </c>
      <c r="C2846" s="7">
        <f>MAX(SUMIFS('Filing Data'!$V:$V,'Filing Data'!$D:$D,'Benchmark Value'!$B2846),C2845)</f>
        <v>5795147068.2152042</v>
      </c>
      <c r="D2846" s="7">
        <f>SUMIFS('Filing Data'!$Z:$Z,'Filing Data'!$D:$D,'Benchmark Value'!$B2846)</f>
        <v>0</v>
      </c>
      <c r="E2846" s="16">
        <f t="shared" si="629"/>
        <v>-82832175.959236547</v>
      </c>
      <c r="F2846" s="10">
        <f>SUM(D$11:D2845)</f>
        <v>-378094797.07849002</v>
      </c>
      <c r="G2846" s="10">
        <f t="shared" si="622"/>
        <v>365</v>
      </c>
      <c r="H2846" s="7">
        <f t="shared" si="630"/>
        <v>-226937.46838146998</v>
      </c>
      <c r="I2846" s="16">
        <f>SUMIFS('Filing Data'!$X:$X,'Filing Data'!$D:$D,'Benchmark Value'!$B2846)</f>
        <v>0</v>
      </c>
      <c r="J2846" s="16">
        <f t="shared" si="626"/>
        <v>130194969.03866443</v>
      </c>
      <c r="K2846" s="10">
        <f>SUM(I$11:I2845)</f>
        <v>659473665.18040454</v>
      </c>
      <c r="L2846" s="27">
        <f t="shared" si="623"/>
        <v>365</v>
      </c>
      <c r="M2846" s="7">
        <f t="shared" si="631"/>
        <v>356698.5453114094</v>
      </c>
      <c r="N2846" s="7">
        <f>IF(ISNA(VLOOKUP(B2846,'Distribution Data'!$G:$H,2,FALSE)),0,VLOOKUP(B2846,'Distribution Data'!$G:$H,2,FALSE))</f>
        <v>0</v>
      </c>
      <c r="O2846" s="16">
        <f>IF(ISNA(INDEX($C2845:$C$3618,MATCH(TRUE,INDEX($C2845:$C$3618&lt;&gt;$C2845,0),0))), O2845, INDEX($C2845:$C$3618,MATCH(TRUE,INDEX($C2845:$C$3618&lt;&gt;$C2845,0),0)))</f>
        <v>5895088496.4046955</v>
      </c>
      <c r="P2846" s="16">
        <f t="shared" si="621"/>
        <v>5795147068.2152042</v>
      </c>
      <c r="Q2846" s="27">
        <f t="shared" si="627"/>
        <v>365</v>
      </c>
      <c r="R2846" s="7">
        <f t="shared" si="632"/>
        <v>273812.1320260035</v>
      </c>
      <c r="S2846" s="7">
        <f t="shared" si="624"/>
        <v>-309823.88166687591</v>
      </c>
      <c r="T2846" s="5">
        <f>VLOOKUP($B2846,'Benchmark Data'!$A:$B,2,FALSE)</f>
        <v>17.309999999999999</v>
      </c>
      <c r="U2846" s="12">
        <f t="shared" si="633"/>
        <v>1.0453056852089221E-2</v>
      </c>
      <c r="V2846" s="7">
        <f t="shared" si="634"/>
        <v>5362802158.0823689</v>
      </c>
    </row>
    <row r="2847" spans="1:22" x14ac:dyDescent="0.25">
      <c r="A2847" s="5">
        <f t="shared" si="625"/>
        <v>2011</v>
      </c>
      <c r="B2847" s="6">
        <f t="shared" si="628"/>
        <v>40787</v>
      </c>
      <c r="C2847" s="7">
        <f>MAX(SUMIFS('Filing Data'!$V:$V,'Filing Data'!$D:$D,'Benchmark Value'!$B2847),C2846)</f>
        <v>5795147068.2152042</v>
      </c>
      <c r="D2847" s="7">
        <f>SUMIFS('Filing Data'!$Z:$Z,'Filing Data'!$D:$D,'Benchmark Value'!$B2847)</f>
        <v>0</v>
      </c>
      <c r="E2847" s="16">
        <f t="shared" si="629"/>
        <v>-82832175.959236547</v>
      </c>
      <c r="F2847" s="10">
        <f>SUM(D$11:D2846)</f>
        <v>-378094797.07849002</v>
      </c>
      <c r="G2847" s="10">
        <f t="shared" si="622"/>
        <v>365</v>
      </c>
      <c r="H2847" s="7">
        <f t="shared" si="630"/>
        <v>-226937.46838146998</v>
      </c>
      <c r="I2847" s="16">
        <f>SUMIFS('Filing Data'!$X:$X,'Filing Data'!$D:$D,'Benchmark Value'!$B2847)</f>
        <v>0</v>
      </c>
      <c r="J2847" s="16">
        <f t="shared" si="626"/>
        <v>130194969.03866443</v>
      </c>
      <c r="K2847" s="10">
        <f>SUM(I$11:I2846)</f>
        <v>659473665.18040454</v>
      </c>
      <c r="L2847" s="27">
        <f t="shared" si="623"/>
        <v>365</v>
      </c>
      <c r="M2847" s="7">
        <f t="shared" si="631"/>
        <v>356698.5453114094</v>
      </c>
      <c r="N2847" s="7">
        <f>IF(ISNA(VLOOKUP(B2847,'Distribution Data'!$G:$H,2,FALSE)),0,VLOOKUP(B2847,'Distribution Data'!$G:$H,2,FALSE))</f>
        <v>0</v>
      </c>
      <c r="O2847" s="16">
        <f>IF(ISNA(INDEX($C2846:$C$3618,MATCH(TRUE,INDEX($C2846:$C$3618&lt;&gt;$C2846,0),0))), O2846, INDEX($C2846:$C$3618,MATCH(TRUE,INDEX($C2846:$C$3618&lt;&gt;$C2846,0),0)))</f>
        <v>5895088496.4046955</v>
      </c>
      <c r="P2847" s="16">
        <f t="shared" si="621"/>
        <v>5795147068.2152042</v>
      </c>
      <c r="Q2847" s="27">
        <f t="shared" si="627"/>
        <v>365</v>
      </c>
      <c r="R2847" s="7">
        <f t="shared" si="632"/>
        <v>273812.1320260035</v>
      </c>
      <c r="S2847" s="7">
        <f t="shared" si="624"/>
        <v>-309823.88166687591</v>
      </c>
      <c r="T2847" s="5">
        <f>VLOOKUP($B2847,'Benchmark Data'!$A:$B,2,FALSE)</f>
        <v>17.03</v>
      </c>
      <c r="U2847" s="12">
        <f t="shared" si="633"/>
        <v>-1.6307874513520795E-2</v>
      </c>
      <c r="V2847" s="7">
        <f t="shared" si="634"/>
        <v>5275745678.841774</v>
      </c>
    </row>
    <row r="2848" spans="1:22" x14ac:dyDescent="0.25">
      <c r="A2848" s="5">
        <f t="shared" si="625"/>
        <v>2011</v>
      </c>
      <c r="B2848" s="6">
        <f t="shared" si="628"/>
        <v>40788</v>
      </c>
      <c r="C2848" s="7">
        <f>MAX(SUMIFS('Filing Data'!$V:$V,'Filing Data'!$D:$D,'Benchmark Value'!$B2848),C2847)</f>
        <v>5795147068.2152042</v>
      </c>
      <c r="D2848" s="7">
        <f>SUMIFS('Filing Data'!$Z:$Z,'Filing Data'!$D:$D,'Benchmark Value'!$B2848)</f>
        <v>0</v>
      </c>
      <c r="E2848" s="16">
        <f t="shared" si="629"/>
        <v>-82832175.959236547</v>
      </c>
      <c r="F2848" s="10">
        <f>SUM(D$11:D2847)</f>
        <v>-378094797.07849002</v>
      </c>
      <c r="G2848" s="10">
        <f t="shared" si="622"/>
        <v>365</v>
      </c>
      <c r="H2848" s="7">
        <f t="shared" si="630"/>
        <v>-226937.46838146998</v>
      </c>
      <c r="I2848" s="16">
        <f>SUMIFS('Filing Data'!$X:$X,'Filing Data'!$D:$D,'Benchmark Value'!$B2848)</f>
        <v>0</v>
      </c>
      <c r="J2848" s="16">
        <f t="shared" si="626"/>
        <v>130194969.03866443</v>
      </c>
      <c r="K2848" s="10">
        <f>SUM(I$11:I2847)</f>
        <v>659473665.18040454</v>
      </c>
      <c r="L2848" s="27">
        <f t="shared" si="623"/>
        <v>365</v>
      </c>
      <c r="M2848" s="7">
        <f t="shared" si="631"/>
        <v>356698.5453114094</v>
      </c>
      <c r="N2848" s="7">
        <f>IF(ISNA(VLOOKUP(B2848,'Distribution Data'!$G:$H,2,FALSE)),0,VLOOKUP(B2848,'Distribution Data'!$G:$H,2,FALSE))</f>
        <v>0</v>
      </c>
      <c r="O2848" s="16">
        <f>IF(ISNA(INDEX($C2847:$C$3618,MATCH(TRUE,INDEX($C2847:$C$3618&lt;&gt;$C2847,0),0))), O2847, INDEX($C2847:$C$3618,MATCH(TRUE,INDEX($C2847:$C$3618&lt;&gt;$C2847,0),0)))</f>
        <v>5895088496.4046955</v>
      </c>
      <c r="P2848" s="16">
        <f t="shared" si="621"/>
        <v>5795147068.2152042</v>
      </c>
      <c r="Q2848" s="27">
        <f t="shared" si="627"/>
        <v>365</v>
      </c>
      <c r="R2848" s="7">
        <f t="shared" si="632"/>
        <v>273812.1320260035</v>
      </c>
      <c r="S2848" s="7">
        <f t="shared" si="624"/>
        <v>-309823.88166687591</v>
      </c>
      <c r="T2848" s="5">
        <f>VLOOKUP($B2848,'Benchmark Data'!$A:$B,2,FALSE)</f>
        <v>16.600000000000001</v>
      </c>
      <c r="U2848" s="12">
        <f t="shared" si="633"/>
        <v>-2.5573799312099355E-2</v>
      </c>
      <c r="V2848" s="7">
        <f t="shared" si="634"/>
        <v>5142225600.0040312</v>
      </c>
    </row>
    <row r="2849" spans="1:22" x14ac:dyDescent="0.25">
      <c r="A2849" s="5">
        <f t="shared" si="625"/>
        <v>2011</v>
      </c>
      <c r="B2849" s="6">
        <f t="shared" si="628"/>
        <v>40789</v>
      </c>
      <c r="C2849" s="7">
        <f>MAX(SUMIFS('Filing Data'!$V:$V,'Filing Data'!$D:$D,'Benchmark Value'!$B2849),C2848)</f>
        <v>5795147068.2152042</v>
      </c>
      <c r="D2849" s="7">
        <f>SUMIFS('Filing Data'!$Z:$Z,'Filing Data'!$D:$D,'Benchmark Value'!$B2849)</f>
        <v>0</v>
      </c>
      <c r="E2849" s="16">
        <f t="shared" si="629"/>
        <v>-82832175.959236547</v>
      </c>
      <c r="F2849" s="10">
        <f>SUM(D$11:D2848)</f>
        <v>-378094797.07849002</v>
      </c>
      <c r="G2849" s="10">
        <f t="shared" si="622"/>
        <v>365</v>
      </c>
      <c r="H2849" s="7">
        <f t="shared" si="630"/>
        <v>-226937.46838146998</v>
      </c>
      <c r="I2849" s="16">
        <f>SUMIFS('Filing Data'!$X:$X,'Filing Data'!$D:$D,'Benchmark Value'!$B2849)</f>
        <v>0</v>
      </c>
      <c r="J2849" s="16">
        <f t="shared" si="626"/>
        <v>130194969.03866443</v>
      </c>
      <c r="K2849" s="10">
        <f>SUM(I$11:I2848)</f>
        <v>659473665.18040454</v>
      </c>
      <c r="L2849" s="27">
        <f t="shared" si="623"/>
        <v>365</v>
      </c>
      <c r="M2849" s="7">
        <f t="shared" si="631"/>
        <v>356698.5453114094</v>
      </c>
      <c r="N2849" s="7">
        <f>IF(ISNA(VLOOKUP(B2849,'Distribution Data'!$G:$H,2,FALSE)),0,VLOOKUP(B2849,'Distribution Data'!$G:$H,2,FALSE))</f>
        <v>0</v>
      </c>
      <c r="O2849" s="16">
        <f>IF(ISNA(INDEX($C2848:$C$3618,MATCH(TRUE,INDEX($C2848:$C$3618&lt;&gt;$C2848,0),0))), O2848, INDEX($C2848:$C$3618,MATCH(TRUE,INDEX($C2848:$C$3618&lt;&gt;$C2848,0),0)))</f>
        <v>5895088496.4046955</v>
      </c>
      <c r="P2849" s="16">
        <f t="shared" si="621"/>
        <v>5795147068.2152042</v>
      </c>
      <c r="Q2849" s="27">
        <f t="shared" si="627"/>
        <v>365</v>
      </c>
      <c r="R2849" s="7">
        <f t="shared" si="632"/>
        <v>273812.1320260035</v>
      </c>
      <c r="S2849" s="7">
        <f t="shared" si="624"/>
        <v>-309823.88166687591</v>
      </c>
      <c r="T2849" s="5">
        <f>VLOOKUP($B2849,'Benchmark Data'!$A:$B,2,FALSE)</f>
        <v>16.600000000000001</v>
      </c>
      <c r="U2849" s="12">
        <f t="shared" si="633"/>
        <v>0</v>
      </c>
      <c r="V2849" s="7">
        <f t="shared" si="634"/>
        <v>5141915776.122364</v>
      </c>
    </row>
    <row r="2850" spans="1:22" x14ac:dyDescent="0.25">
      <c r="A2850" s="5">
        <f t="shared" si="625"/>
        <v>2011</v>
      </c>
      <c r="B2850" s="6">
        <f t="shared" si="628"/>
        <v>40790</v>
      </c>
      <c r="C2850" s="7">
        <f>MAX(SUMIFS('Filing Data'!$V:$V,'Filing Data'!$D:$D,'Benchmark Value'!$B2850),C2849)</f>
        <v>5795147068.2152042</v>
      </c>
      <c r="D2850" s="7">
        <f>SUMIFS('Filing Data'!$Z:$Z,'Filing Data'!$D:$D,'Benchmark Value'!$B2850)</f>
        <v>0</v>
      </c>
      <c r="E2850" s="16">
        <f t="shared" si="629"/>
        <v>-82832175.959236547</v>
      </c>
      <c r="F2850" s="10">
        <f>SUM(D$11:D2849)</f>
        <v>-378094797.07849002</v>
      </c>
      <c r="G2850" s="10">
        <f t="shared" si="622"/>
        <v>365</v>
      </c>
      <c r="H2850" s="7">
        <f t="shared" si="630"/>
        <v>-226937.46838146998</v>
      </c>
      <c r="I2850" s="16">
        <f>SUMIFS('Filing Data'!$X:$X,'Filing Data'!$D:$D,'Benchmark Value'!$B2850)</f>
        <v>0</v>
      </c>
      <c r="J2850" s="16">
        <f t="shared" si="626"/>
        <v>130194969.03866443</v>
      </c>
      <c r="K2850" s="10">
        <f>SUM(I$11:I2849)</f>
        <v>659473665.18040454</v>
      </c>
      <c r="L2850" s="27">
        <f t="shared" si="623"/>
        <v>365</v>
      </c>
      <c r="M2850" s="7">
        <f t="shared" si="631"/>
        <v>356698.5453114094</v>
      </c>
      <c r="N2850" s="7">
        <f>IF(ISNA(VLOOKUP(B2850,'Distribution Data'!$G:$H,2,FALSE)),0,VLOOKUP(B2850,'Distribution Data'!$G:$H,2,FALSE))</f>
        <v>0</v>
      </c>
      <c r="O2850" s="16">
        <f>IF(ISNA(INDEX($C2849:$C$3618,MATCH(TRUE,INDEX($C2849:$C$3618&lt;&gt;$C2849,0),0))), O2849, INDEX($C2849:$C$3618,MATCH(TRUE,INDEX($C2849:$C$3618&lt;&gt;$C2849,0),0)))</f>
        <v>5895088496.4046955</v>
      </c>
      <c r="P2850" s="16">
        <f t="shared" si="621"/>
        <v>5795147068.2152042</v>
      </c>
      <c r="Q2850" s="27">
        <f t="shared" si="627"/>
        <v>365</v>
      </c>
      <c r="R2850" s="7">
        <f t="shared" si="632"/>
        <v>273812.1320260035</v>
      </c>
      <c r="S2850" s="7">
        <f t="shared" si="624"/>
        <v>-309823.88166687591</v>
      </c>
      <c r="T2850" s="5">
        <f>VLOOKUP($B2850,'Benchmark Data'!$A:$B,2,FALSE)</f>
        <v>16.600000000000001</v>
      </c>
      <c r="U2850" s="12">
        <f t="shared" si="633"/>
        <v>0</v>
      </c>
      <c r="V2850" s="7">
        <f t="shared" si="634"/>
        <v>5141605952.2406969</v>
      </c>
    </row>
    <row r="2851" spans="1:22" x14ac:dyDescent="0.25">
      <c r="A2851" s="5">
        <f t="shared" si="625"/>
        <v>2011</v>
      </c>
      <c r="B2851" s="6">
        <f t="shared" si="628"/>
        <v>40791</v>
      </c>
      <c r="C2851" s="7">
        <f>MAX(SUMIFS('Filing Data'!$V:$V,'Filing Data'!$D:$D,'Benchmark Value'!$B2851),C2850)</f>
        <v>5795147068.2152042</v>
      </c>
      <c r="D2851" s="7">
        <f>SUMIFS('Filing Data'!$Z:$Z,'Filing Data'!$D:$D,'Benchmark Value'!$B2851)</f>
        <v>0</v>
      </c>
      <c r="E2851" s="16">
        <f t="shared" si="629"/>
        <v>-82832175.959236547</v>
      </c>
      <c r="F2851" s="10">
        <f>SUM(D$11:D2850)</f>
        <v>-378094797.07849002</v>
      </c>
      <c r="G2851" s="10">
        <f t="shared" si="622"/>
        <v>365</v>
      </c>
      <c r="H2851" s="7">
        <f t="shared" si="630"/>
        <v>-226937.46838146998</v>
      </c>
      <c r="I2851" s="16">
        <f>SUMIFS('Filing Data'!$X:$X,'Filing Data'!$D:$D,'Benchmark Value'!$B2851)</f>
        <v>0</v>
      </c>
      <c r="J2851" s="16">
        <f t="shared" si="626"/>
        <v>130194969.03866443</v>
      </c>
      <c r="K2851" s="10">
        <f>SUM(I$11:I2850)</f>
        <v>659473665.18040454</v>
      </c>
      <c r="L2851" s="27">
        <f t="shared" si="623"/>
        <v>365</v>
      </c>
      <c r="M2851" s="7">
        <f t="shared" si="631"/>
        <v>356698.5453114094</v>
      </c>
      <c r="N2851" s="7">
        <f>IF(ISNA(VLOOKUP(B2851,'Distribution Data'!$G:$H,2,FALSE)),0,VLOOKUP(B2851,'Distribution Data'!$G:$H,2,FALSE))</f>
        <v>0</v>
      </c>
      <c r="O2851" s="16">
        <f>IF(ISNA(INDEX($C2850:$C$3618,MATCH(TRUE,INDEX($C2850:$C$3618&lt;&gt;$C2850,0),0))), O2850, INDEX($C2850:$C$3618,MATCH(TRUE,INDEX($C2850:$C$3618&lt;&gt;$C2850,0),0)))</f>
        <v>5895088496.4046955</v>
      </c>
      <c r="P2851" s="16">
        <f t="shared" si="621"/>
        <v>5795147068.2152042</v>
      </c>
      <c r="Q2851" s="27">
        <f t="shared" si="627"/>
        <v>365</v>
      </c>
      <c r="R2851" s="7">
        <f t="shared" si="632"/>
        <v>273812.1320260035</v>
      </c>
      <c r="S2851" s="7">
        <f t="shared" si="624"/>
        <v>-309823.88166687591</v>
      </c>
      <c r="T2851" s="5">
        <f>VLOOKUP($B2851,'Benchmark Data'!$A:$B,2,FALSE)</f>
        <v>16.600000000000001</v>
      </c>
      <c r="U2851" s="12">
        <f t="shared" si="633"/>
        <v>0</v>
      </c>
      <c r="V2851" s="7">
        <f t="shared" si="634"/>
        <v>5141296128.3590298</v>
      </c>
    </row>
    <row r="2852" spans="1:22" x14ac:dyDescent="0.25">
      <c r="A2852" s="5">
        <f t="shared" si="625"/>
        <v>2011</v>
      </c>
      <c r="B2852" s="6">
        <f t="shared" si="628"/>
        <v>40792</v>
      </c>
      <c r="C2852" s="7">
        <f>MAX(SUMIFS('Filing Data'!$V:$V,'Filing Data'!$D:$D,'Benchmark Value'!$B2852),C2851)</f>
        <v>5795147068.2152042</v>
      </c>
      <c r="D2852" s="7">
        <f>SUMIFS('Filing Data'!$Z:$Z,'Filing Data'!$D:$D,'Benchmark Value'!$B2852)</f>
        <v>0</v>
      </c>
      <c r="E2852" s="16">
        <f t="shared" si="629"/>
        <v>-82832175.959236547</v>
      </c>
      <c r="F2852" s="10">
        <f>SUM(D$11:D2851)</f>
        <v>-378094797.07849002</v>
      </c>
      <c r="G2852" s="10">
        <f t="shared" si="622"/>
        <v>365</v>
      </c>
      <c r="H2852" s="7">
        <f t="shared" si="630"/>
        <v>-226937.46838146998</v>
      </c>
      <c r="I2852" s="16">
        <f>SUMIFS('Filing Data'!$X:$X,'Filing Data'!$D:$D,'Benchmark Value'!$B2852)</f>
        <v>0</v>
      </c>
      <c r="J2852" s="16">
        <f t="shared" si="626"/>
        <v>130194969.03866443</v>
      </c>
      <c r="K2852" s="10">
        <f>SUM(I$11:I2851)</f>
        <v>659473665.18040454</v>
      </c>
      <c r="L2852" s="27">
        <f t="shared" si="623"/>
        <v>365</v>
      </c>
      <c r="M2852" s="7">
        <f t="shared" si="631"/>
        <v>356698.5453114094</v>
      </c>
      <c r="N2852" s="7">
        <f>IF(ISNA(VLOOKUP(B2852,'Distribution Data'!$G:$H,2,FALSE)),0,VLOOKUP(B2852,'Distribution Data'!$G:$H,2,FALSE))</f>
        <v>0</v>
      </c>
      <c r="O2852" s="16">
        <f>IF(ISNA(INDEX($C2851:$C$3618,MATCH(TRUE,INDEX($C2851:$C$3618&lt;&gt;$C2851,0),0))), O2851, INDEX($C2851:$C$3618,MATCH(TRUE,INDEX($C2851:$C$3618&lt;&gt;$C2851,0),0)))</f>
        <v>5895088496.4046955</v>
      </c>
      <c r="P2852" s="16">
        <f t="shared" si="621"/>
        <v>5795147068.2152042</v>
      </c>
      <c r="Q2852" s="27">
        <f t="shared" si="627"/>
        <v>365</v>
      </c>
      <c r="R2852" s="7">
        <f t="shared" si="632"/>
        <v>273812.1320260035</v>
      </c>
      <c r="S2852" s="7">
        <f t="shared" si="624"/>
        <v>-309823.88166687591</v>
      </c>
      <c r="T2852" s="5">
        <f>VLOOKUP($B2852,'Benchmark Data'!$A:$B,2,FALSE)</f>
        <v>16.559999999999999</v>
      </c>
      <c r="U2852" s="12">
        <f t="shared" si="633"/>
        <v>-2.4125464053841011E-3</v>
      </c>
      <c r="V2852" s="7">
        <f t="shared" si="634"/>
        <v>5128597639.1078215</v>
      </c>
    </row>
    <row r="2853" spans="1:22" x14ac:dyDescent="0.25">
      <c r="A2853" s="5">
        <f t="shared" si="625"/>
        <v>2011</v>
      </c>
      <c r="B2853" s="6">
        <f t="shared" si="628"/>
        <v>40793</v>
      </c>
      <c r="C2853" s="7">
        <f>MAX(SUMIFS('Filing Data'!$V:$V,'Filing Data'!$D:$D,'Benchmark Value'!$B2853),C2852)</f>
        <v>5795147068.2152042</v>
      </c>
      <c r="D2853" s="7">
        <f>SUMIFS('Filing Data'!$Z:$Z,'Filing Data'!$D:$D,'Benchmark Value'!$B2853)</f>
        <v>0</v>
      </c>
      <c r="E2853" s="16">
        <f t="shared" si="629"/>
        <v>-82832175.959236547</v>
      </c>
      <c r="F2853" s="10">
        <f>SUM(D$11:D2852)</f>
        <v>-378094797.07849002</v>
      </c>
      <c r="G2853" s="10">
        <f t="shared" si="622"/>
        <v>365</v>
      </c>
      <c r="H2853" s="7">
        <f t="shared" si="630"/>
        <v>-226937.46838146998</v>
      </c>
      <c r="I2853" s="16">
        <f>SUMIFS('Filing Data'!$X:$X,'Filing Data'!$D:$D,'Benchmark Value'!$B2853)</f>
        <v>0</v>
      </c>
      <c r="J2853" s="16">
        <f t="shared" si="626"/>
        <v>130194969.03866443</v>
      </c>
      <c r="K2853" s="10">
        <f>SUM(I$11:I2852)</f>
        <v>659473665.18040454</v>
      </c>
      <c r="L2853" s="27">
        <f t="shared" si="623"/>
        <v>365</v>
      </c>
      <c r="M2853" s="7">
        <f t="shared" si="631"/>
        <v>356698.5453114094</v>
      </c>
      <c r="N2853" s="7">
        <f>IF(ISNA(VLOOKUP(B2853,'Distribution Data'!$G:$H,2,FALSE)),0,VLOOKUP(B2853,'Distribution Data'!$G:$H,2,FALSE))</f>
        <v>0</v>
      </c>
      <c r="O2853" s="16">
        <f>IF(ISNA(INDEX($C2852:$C$3618,MATCH(TRUE,INDEX($C2852:$C$3618&lt;&gt;$C2852,0),0))), O2852, INDEX($C2852:$C$3618,MATCH(TRUE,INDEX($C2852:$C$3618&lt;&gt;$C2852,0),0)))</f>
        <v>5895088496.4046955</v>
      </c>
      <c r="P2853" s="16">
        <f t="shared" si="621"/>
        <v>5795147068.2152042</v>
      </c>
      <c r="Q2853" s="27">
        <f t="shared" si="627"/>
        <v>365</v>
      </c>
      <c r="R2853" s="7">
        <f t="shared" si="632"/>
        <v>273812.1320260035</v>
      </c>
      <c r="S2853" s="7">
        <f t="shared" si="624"/>
        <v>-309823.88166687591</v>
      </c>
      <c r="T2853" s="5">
        <f>VLOOKUP($B2853,'Benchmark Data'!$A:$B,2,FALSE)</f>
        <v>17.21</v>
      </c>
      <c r="U2853" s="12">
        <f t="shared" si="633"/>
        <v>3.8500461266334475E-2</v>
      </c>
      <c r="V2853" s="7">
        <f t="shared" si="634"/>
        <v>5329591466.5196381</v>
      </c>
    </row>
    <row r="2854" spans="1:22" x14ac:dyDescent="0.25">
      <c r="A2854" s="5">
        <f t="shared" si="625"/>
        <v>2011</v>
      </c>
      <c r="B2854" s="6">
        <f t="shared" si="628"/>
        <v>40794</v>
      </c>
      <c r="C2854" s="7">
        <f>MAX(SUMIFS('Filing Data'!$V:$V,'Filing Data'!$D:$D,'Benchmark Value'!$B2854),C2853)</f>
        <v>5795147068.2152042</v>
      </c>
      <c r="D2854" s="7">
        <f>SUMIFS('Filing Data'!$Z:$Z,'Filing Data'!$D:$D,'Benchmark Value'!$B2854)</f>
        <v>0</v>
      </c>
      <c r="E2854" s="16">
        <f t="shared" si="629"/>
        <v>-82832175.959236547</v>
      </c>
      <c r="F2854" s="10">
        <f>SUM(D$11:D2853)</f>
        <v>-378094797.07849002</v>
      </c>
      <c r="G2854" s="10">
        <f t="shared" si="622"/>
        <v>365</v>
      </c>
      <c r="H2854" s="7">
        <f t="shared" si="630"/>
        <v>-226937.46838146998</v>
      </c>
      <c r="I2854" s="16">
        <f>SUMIFS('Filing Data'!$X:$X,'Filing Data'!$D:$D,'Benchmark Value'!$B2854)</f>
        <v>0</v>
      </c>
      <c r="J2854" s="16">
        <f t="shared" si="626"/>
        <v>130194969.03866443</v>
      </c>
      <c r="K2854" s="10">
        <f>SUM(I$11:I2853)</f>
        <v>659473665.18040454</v>
      </c>
      <c r="L2854" s="27">
        <f t="shared" si="623"/>
        <v>365</v>
      </c>
      <c r="M2854" s="7">
        <f t="shared" si="631"/>
        <v>356698.5453114094</v>
      </c>
      <c r="N2854" s="7">
        <f>IF(ISNA(VLOOKUP(B2854,'Distribution Data'!$G:$H,2,FALSE)),0,VLOOKUP(B2854,'Distribution Data'!$G:$H,2,FALSE))</f>
        <v>0</v>
      </c>
      <c r="O2854" s="16">
        <f>IF(ISNA(INDEX($C2853:$C$3618,MATCH(TRUE,INDEX($C2853:$C$3618&lt;&gt;$C2853,0),0))), O2853, INDEX($C2853:$C$3618,MATCH(TRUE,INDEX($C2853:$C$3618&lt;&gt;$C2853,0),0)))</f>
        <v>5895088496.4046955</v>
      </c>
      <c r="P2854" s="16">
        <f t="shared" si="621"/>
        <v>5795147068.2152042</v>
      </c>
      <c r="Q2854" s="27">
        <f t="shared" si="627"/>
        <v>365</v>
      </c>
      <c r="R2854" s="7">
        <f t="shared" si="632"/>
        <v>273812.1320260035</v>
      </c>
      <c r="S2854" s="7">
        <f t="shared" si="624"/>
        <v>-309823.88166687591</v>
      </c>
      <c r="T2854" s="5">
        <f>VLOOKUP($B2854,'Benchmark Data'!$A:$B,2,FALSE)</f>
        <v>17.059999999999999</v>
      </c>
      <c r="U2854" s="12">
        <f t="shared" si="633"/>
        <v>-8.754068159915071E-3</v>
      </c>
      <c r="V2854" s="7">
        <f t="shared" si="634"/>
        <v>5282829654.2604027</v>
      </c>
    </row>
    <row r="2855" spans="1:22" x14ac:dyDescent="0.25">
      <c r="A2855" s="5">
        <f t="shared" si="625"/>
        <v>2011</v>
      </c>
      <c r="B2855" s="6">
        <f t="shared" si="628"/>
        <v>40795</v>
      </c>
      <c r="C2855" s="7">
        <f>MAX(SUMIFS('Filing Data'!$V:$V,'Filing Data'!$D:$D,'Benchmark Value'!$B2855),C2854)</f>
        <v>5795147068.2152042</v>
      </c>
      <c r="D2855" s="7">
        <f>SUMIFS('Filing Data'!$Z:$Z,'Filing Data'!$D:$D,'Benchmark Value'!$B2855)</f>
        <v>0</v>
      </c>
      <c r="E2855" s="16">
        <f t="shared" si="629"/>
        <v>-82832175.959236547</v>
      </c>
      <c r="F2855" s="10">
        <f>SUM(D$11:D2854)</f>
        <v>-378094797.07849002</v>
      </c>
      <c r="G2855" s="10">
        <f t="shared" si="622"/>
        <v>365</v>
      </c>
      <c r="H2855" s="7">
        <f t="shared" si="630"/>
        <v>-226937.46838146998</v>
      </c>
      <c r="I2855" s="16">
        <f>SUMIFS('Filing Data'!$X:$X,'Filing Data'!$D:$D,'Benchmark Value'!$B2855)</f>
        <v>0</v>
      </c>
      <c r="J2855" s="16">
        <f t="shared" si="626"/>
        <v>130194969.03866443</v>
      </c>
      <c r="K2855" s="10">
        <f>SUM(I$11:I2854)</f>
        <v>659473665.18040454</v>
      </c>
      <c r="L2855" s="27">
        <f t="shared" si="623"/>
        <v>365</v>
      </c>
      <c r="M2855" s="7">
        <f t="shared" si="631"/>
        <v>356698.5453114094</v>
      </c>
      <c r="N2855" s="7">
        <f>IF(ISNA(VLOOKUP(B2855,'Distribution Data'!$G:$H,2,FALSE)),0,VLOOKUP(B2855,'Distribution Data'!$G:$H,2,FALSE))</f>
        <v>0</v>
      </c>
      <c r="O2855" s="16">
        <f>IF(ISNA(INDEX($C2854:$C$3618,MATCH(TRUE,INDEX($C2854:$C$3618&lt;&gt;$C2854,0),0))), O2854, INDEX($C2854:$C$3618,MATCH(TRUE,INDEX($C2854:$C$3618&lt;&gt;$C2854,0),0)))</f>
        <v>5895088496.4046955</v>
      </c>
      <c r="P2855" s="16">
        <f t="shared" si="621"/>
        <v>5795147068.2152042</v>
      </c>
      <c r="Q2855" s="27">
        <f t="shared" si="627"/>
        <v>365</v>
      </c>
      <c r="R2855" s="7">
        <f t="shared" si="632"/>
        <v>273812.1320260035</v>
      </c>
      <c r="S2855" s="7">
        <f t="shared" si="624"/>
        <v>-309823.88166687591</v>
      </c>
      <c r="T2855" s="5">
        <f>VLOOKUP($B2855,'Benchmark Data'!$A:$B,2,FALSE)</f>
        <v>16.5</v>
      </c>
      <c r="U2855" s="12">
        <f t="shared" si="633"/>
        <v>-3.3376161156998034E-2</v>
      </c>
      <c r="V2855" s="7">
        <f t="shared" si="634"/>
        <v>5109109243.8379488</v>
      </c>
    </row>
    <row r="2856" spans="1:22" x14ac:dyDescent="0.25">
      <c r="A2856" s="5">
        <f t="shared" si="625"/>
        <v>2011</v>
      </c>
      <c r="B2856" s="6">
        <f t="shared" si="628"/>
        <v>40796</v>
      </c>
      <c r="C2856" s="7">
        <f>MAX(SUMIFS('Filing Data'!$V:$V,'Filing Data'!$D:$D,'Benchmark Value'!$B2856),C2855)</f>
        <v>5795147068.2152042</v>
      </c>
      <c r="D2856" s="7">
        <f>SUMIFS('Filing Data'!$Z:$Z,'Filing Data'!$D:$D,'Benchmark Value'!$B2856)</f>
        <v>0</v>
      </c>
      <c r="E2856" s="16">
        <f t="shared" si="629"/>
        <v>-82832175.959236547</v>
      </c>
      <c r="F2856" s="10">
        <f>SUM(D$11:D2855)</f>
        <v>-378094797.07849002</v>
      </c>
      <c r="G2856" s="10">
        <f t="shared" si="622"/>
        <v>365</v>
      </c>
      <c r="H2856" s="7">
        <f t="shared" si="630"/>
        <v>-226937.46838146998</v>
      </c>
      <c r="I2856" s="16">
        <f>SUMIFS('Filing Data'!$X:$X,'Filing Data'!$D:$D,'Benchmark Value'!$B2856)</f>
        <v>0</v>
      </c>
      <c r="J2856" s="16">
        <f t="shared" si="626"/>
        <v>130194969.03866443</v>
      </c>
      <c r="K2856" s="10">
        <f>SUM(I$11:I2855)</f>
        <v>659473665.18040454</v>
      </c>
      <c r="L2856" s="27">
        <f t="shared" si="623"/>
        <v>365</v>
      </c>
      <c r="M2856" s="7">
        <f t="shared" si="631"/>
        <v>356698.5453114094</v>
      </c>
      <c r="N2856" s="7">
        <f>IF(ISNA(VLOOKUP(B2856,'Distribution Data'!$G:$H,2,FALSE)),0,VLOOKUP(B2856,'Distribution Data'!$G:$H,2,FALSE))</f>
        <v>0</v>
      </c>
      <c r="O2856" s="16">
        <f>IF(ISNA(INDEX($C2855:$C$3618,MATCH(TRUE,INDEX($C2855:$C$3618&lt;&gt;$C2855,0),0))), O2855, INDEX($C2855:$C$3618,MATCH(TRUE,INDEX($C2855:$C$3618&lt;&gt;$C2855,0),0)))</f>
        <v>5895088496.4046955</v>
      </c>
      <c r="P2856" s="16">
        <f t="shared" si="621"/>
        <v>5795147068.2152042</v>
      </c>
      <c r="Q2856" s="27">
        <f t="shared" si="627"/>
        <v>365</v>
      </c>
      <c r="R2856" s="7">
        <f t="shared" si="632"/>
        <v>273812.1320260035</v>
      </c>
      <c r="S2856" s="7">
        <f t="shared" si="624"/>
        <v>-309823.88166687591</v>
      </c>
      <c r="T2856" s="5">
        <f>VLOOKUP($B2856,'Benchmark Data'!$A:$B,2,FALSE)</f>
        <v>16.5</v>
      </c>
      <c r="U2856" s="12">
        <f t="shared" si="633"/>
        <v>0</v>
      </c>
      <c r="V2856" s="7">
        <f t="shared" si="634"/>
        <v>5108799419.9562817</v>
      </c>
    </row>
    <row r="2857" spans="1:22" x14ac:dyDescent="0.25">
      <c r="A2857" s="5">
        <f t="shared" si="625"/>
        <v>2011</v>
      </c>
      <c r="B2857" s="6">
        <f t="shared" si="628"/>
        <v>40797</v>
      </c>
      <c r="C2857" s="7">
        <f>MAX(SUMIFS('Filing Data'!$V:$V,'Filing Data'!$D:$D,'Benchmark Value'!$B2857),C2856)</f>
        <v>5795147068.2152042</v>
      </c>
      <c r="D2857" s="7">
        <f>SUMIFS('Filing Data'!$Z:$Z,'Filing Data'!$D:$D,'Benchmark Value'!$B2857)</f>
        <v>0</v>
      </c>
      <c r="E2857" s="16">
        <f t="shared" si="629"/>
        <v>-82832175.959236547</v>
      </c>
      <c r="F2857" s="10">
        <f>SUM(D$11:D2856)</f>
        <v>-378094797.07849002</v>
      </c>
      <c r="G2857" s="10">
        <f t="shared" si="622"/>
        <v>365</v>
      </c>
      <c r="H2857" s="7">
        <f t="shared" si="630"/>
        <v>-226937.46838146998</v>
      </c>
      <c r="I2857" s="16">
        <f>SUMIFS('Filing Data'!$X:$X,'Filing Data'!$D:$D,'Benchmark Value'!$B2857)</f>
        <v>0</v>
      </c>
      <c r="J2857" s="16">
        <f t="shared" si="626"/>
        <v>130194969.03866443</v>
      </c>
      <c r="K2857" s="10">
        <f>SUM(I$11:I2856)</f>
        <v>659473665.18040454</v>
      </c>
      <c r="L2857" s="27">
        <f t="shared" si="623"/>
        <v>365</v>
      </c>
      <c r="M2857" s="7">
        <f t="shared" si="631"/>
        <v>356698.5453114094</v>
      </c>
      <c r="N2857" s="7">
        <f>IF(ISNA(VLOOKUP(B2857,'Distribution Data'!$G:$H,2,FALSE)),0,VLOOKUP(B2857,'Distribution Data'!$G:$H,2,FALSE))</f>
        <v>0</v>
      </c>
      <c r="O2857" s="16">
        <f>IF(ISNA(INDEX($C2856:$C$3618,MATCH(TRUE,INDEX($C2856:$C$3618&lt;&gt;$C2856,0),0))), O2856, INDEX($C2856:$C$3618,MATCH(TRUE,INDEX($C2856:$C$3618&lt;&gt;$C2856,0),0)))</f>
        <v>5895088496.4046955</v>
      </c>
      <c r="P2857" s="16">
        <f t="shared" si="621"/>
        <v>5795147068.2152042</v>
      </c>
      <c r="Q2857" s="27">
        <f t="shared" si="627"/>
        <v>365</v>
      </c>
      <c r="R2857" s="7">
        <f t="shared" si="632"/>
        <v>273812.1320260035</v>
      </c>
      <c r="S2857" s="7">
        <f t="shared" si="624"/>
        <v>-309823.88166687591</v>
      </c>
      <c r="T2857" s="5">
        <f>VLOOKUP($B2857,'Benchmark Data'!$A:$B,2,FALSE)</f>
        <v>16.5</v>
      </c>
      <c r="U2857" s="12">
        <f t="shared" si="633"/>
        <v>0</v>
      </c>
      <c r="V2857" s="7">
        <f t="shared" si="634"/>
        <v>5108489596.0746145</v>
      </c>
    </row>
    <row r="2858" spans="1:22" x14ac:dyDescent="0.25">
      <c r="A2858" s="5">
        <f t="shared" si="625"/>
        <v>2011</v>
      </c>
      <c r="B2858" s="6">
        <f t="shared" si="628"/>
        <v>40798</v>
      </c>
      <c r="C2858" s="7">
        <f>MAX(SUMIFS('Filing Data'!$V:$V,'Filing Data'!$D:$D,'Benchmark Value'!$B2858),C2857)</f>
        <v>5795147068.2152042</v>
      </c>
      <c r="D2858" s="7">
        <f>SUMIFS('Filing Data'!$Z:$Z,'Filing Data'!$D:$D,'Benchmark Value'!$B2858)</f>
        <v>0</v>
      </c>
      <c r="E2858" s="16">
        <f t="shared" si="629"/>
        <v>-82832175.959236547</v>
      </c>
      <c r="F2858" s="10">
        <f>SUM(D$11:D2857)</f>
        <v>-378094797.07849002</v>
      </c>
      <c r="G2858" s="10">
        <f t="shared" si="622"/>
        <v>365</v>
      </c>
      <c r="H2858" s="7">
        <f t="shared" si="630"/>
        <v>-226937.46838146998</v>
      </c>
      <c r="I2858" s="16">
        <f>SUMIFS('Filing Data'!$X:$X,'Filing Data'!$D:$D,'Benchmark Value'!$B2858)</f>
        <v>0</v>
      </c>
      <c r="J2858" s="16">
        <f t="shared" si="626"/>
        <v>130194969.03866443</v>
      </c>
      <c r="K2858" s="10">
        <f>SUM(I$11:I2857)</f>
        <v>659473665.18040454</v>
      </c>
      <c r="L2858" s="27">
        <f t="shared" si="623"/>
        <v>365</v>
      </c>
      <c r="M2858" s="7">
        <f t="shared" si="631"/>
        <v>356698.5453114094</v>
      </c>
      <c r="N2858" s="7">
        <f>IF(ISNA(VLOOKUP(B2858,'Distribution Data'!$G:$H,2,FALSE)),0,VLOOKUP(B2858,'Distribution Data'!$G:$H,2,FALSE))</f>
        <v>0</v>
      </c>
      <c r="O2858" s="16">
        <f>IF(ISNA(INDEX($C2857:$C$3618,MATCH(TRUE,INDEX($C2857:$C$3618&lt;&gt;$C2857,0),0))), O2857, INDEX($C2857:$C$3618,MATCH(TRUE,INDEX($C2857:$C$3618&lt;&gt;$C2857,0),0)))</f>
        <v>5895088496.4046955</v>
      </c>
      <c r="P2858" s="16">
        <f t="shared" si="621"/>
        <v>5795147068.2152042</v>
      </c>
      <c r="Q2858" s="27">
        <f t="shared" si="627"/>
        <v>365</v>
      </c>
      <c r="R2858" s="7">
        <f t="shared" si="632"/>
        <v>273812.1320260035</v>
      </c>
      <c r="S2858" s="7">
        <f t="shared" si="624"/>
        <v>-309823.88166687591</v>
      </c>
      <c r="T2858" s="5">
        <f>VLOOKUP($B2858,'Benchmark Data'!$A:$B,2,FALSE)</f>
        <v>16.579999999999998</v>
      </c>
      <c r="U2858" s="12">
        <f t="shared" si="633"/>
        <v>4.8367688006138001E-3</v>
      </c>
      <c r="V2858" s="7">
        <f t="shared" si="634"/>
        <v>5132948206.5981569</v>
      </c>
    </row>
    <row r="2859" spans="1:22" x14ac:dyDescent="0.25">
      <c r="A2859" s="5">
        <f t="shared" si="625"/>
        <v>2011</v>
      </c>
      <c r="B2859" s="6">
        <f t="shared" si="628"/>
        <v>40799</v>
      </c>
      <c r="C2859" s="7">
        <f>MAX(SUMIFS('Filing Data'!$V:$V,'Filing Data'!$D:$D,'Benchmark Value'!$B2859),C2858)</f>
        <v>5795147068.2152042</v>
      </c>
      <c r="D2859" s="7">
        <f>SUMIFS('Filing Data'!$Z:$Z,'Filing Data'!$D:$D,'Benchmark Value'!$B2859)</f>
        <v>0</v>
      </c>
      <c r="E2859" s="16">
        <f t="shared" si="629"/>
        <v>-82832175.959236547</v>
      </c>
      <c r="F2859" s="10">
        <f>SUM(D$11:D2858)</f>
        <v>-378094797.07849002</v>
      </c>
      <c r="G2859" s="10">
        <f t="shared" si="622"/>
        <v>365</v>
      </c>
      <c r="H2859" s="7">
        <f t="shared" si="630"/>
        <v>-226937.46838146998</v>
      </c>
      <c r="I2859" s="16">
        <f>SUMIFS('Filing Data'!$X:$X,'Filing Data'!$D:$D,'Benchmark Value'!$B2859)</f>
        <v>0</v>
      </c>
      <c r="J2859" s="16">
        <f t="shared" si="626"/>
        <v>130194969.03866443</v>
      </c>
      <c r="K2859" s="10">
        <f>SUM(I$11:I2858)</f>
        <v>659473665.18040454</v>
      </c>
      <c r="L2859" s="27">
        <f t="shared" si="623"/>
        <v>365</v>
      </c>
      <c r="M2859" s="7">
        <f t="shared" si="631"/>
        <v>356698.5453114094</v>
      </c>
      <c r="N2859" s="7">
        <f>IF(ISNA(VLOOKUP(B2859,'Distribution Data'!$G:$H,2,FALSE)),0,VLOOKUP(B2859,'Distribution Data'!$G:$H,2,FALSE))</f>
        <v>0</v>
      </c>
      <c r="O2859" s="16">
        <f>IF(ISNA(INDEX($C2858:$C$3618,MATCH(TRUE,INDEX($C2858:$C$3618&lt;&gt;$C2858,0),0))), O2858, INDEX($C2858:$C$3618,MATCH(TRUE,INDEX($C2858:$C$3618&lt;&gt;$C2858,0),0)))</f>
        <v>5895088496.4046955</v>
      </c>
      <c r="P2859" s="16">
        <f t="shared" si="621"/>
        <v>5795147068.2152042</v>
      </c>
      <c r="Q2859" s="27">
        <f t="shared" si="627"/>
        <v>365</v>
      </c>
      <c r="R2859" s="7">
        <f t="shared" si="632"/>
        <v>273812.1320260035</v>
      </c>
      <c r="S2859" s="7">
        <f t="shared" si="624"/>
        <v>-309823.88166687591</v>
      </c>
      <c r="T2859" s="5">
        <f>VLOOKUP($B2859,'Benchmark Data'!$A:$B,2,FALSE)</f>
        <v>16.64</v>
      </c>
      <c r="U2859" s="12">
        <f t="shared" si="633"/>
        <v>3.6122856859137869E-3</v>
      </c>
      <c r="V2859" s="7">
        <f t="shared" si="634"/>
        <v>5151213587.3242044</v>
      </c>
    </row>
    <row r="2860" spans="1:22" x14ac:dyDescent="0.25">
      <c r="A2860" s="5">
        <f t="shared" si="625"/>
        <v>2011</v>
      </c>
      <c r="B2860" s="6">
        <f t="shared" si="628"/>
        <v>40800</v>
      </c>
      <c r="C2860" s="7">
        <f>MAX(SUMIFS('Filing Data'!$V:$V,'Filing Data'!$D:$D,'Benchmark Value'!$B2860),C2859)</f>
        <v>5795147068.2152042</v>
      </c>
      <c r="D2860" s="7">
        <f>SUMIFS('Filing Data'!$Z:$Z,'Filing Data'!$D:$D,'Benchmark Value'!$B2860)</f>
        <v>0</v>
      </c>
      <c r="E2860" s="16">
        <f t="shared" si="629"/>
        <v>-82832175.959236547</v>
      </c>
      <c r="F2860" s="10">
        <f>SUM(D$11:D2859)</f>
        <v>-378094797.07849002</v>
      </c>
      <c r="G2860" s="10">
        <f t="shared" si="622"/>
        <v>365</v>
      </c>
      <c r="H2860" s="7">
        <f t="shared" si="630"/>
        <v>-226937.46838146998</v>
      </c>
      <c r="I2860" s="16">
        <f>SUMIFS('Filing Data'!$X:$X,'Filing Data'!$D:$D,'Benchmark Value'!$B2860)</f>
        <v>0</v>
      </c>
      <c r="J2860" s="16">
        <f t="shared" si="626"/>
        <v>130194969.03866443</v>
      </c>
      <c r="K2860" s="10">
        <f>SUM(I$11:I2859)</f>
        <v>659473665.18040454</v>
      </c>
      <c r="L2860" s="27">
        <f t="shared" si="623"/>
        <v>365</v>
      </c>
      <c r="M2860" s="7">
        <f t="shared" si="631"/>
        <v>356698.5453114094</v>
      </c>
      <c r="N2860" s="7">
        <f>IF(ISNA(VLOOKUP(B2860,'Distribution Data'!$G:$H,2,FALSE)),0,VLOOKUP(B2860,'Distribution Data'!$G:$H,2,FALSE))</f>
        <v>0</v>
      </c>
      <c r="O2860" s="16">
        <f>IF(ISNA(INDEX($C2859:$C$3618,MATCH(TRUE,INDEX($C2859:$C$3618&lt;&gt;$C2859,0),0))), O2859, INDEX($C2859:$C$3618,MATCH(TRUE,INDEX($C2859:$C$3618&lt;&gt;$C2859,0),0)))</f>
        <v>5895088496.4046955</v>
      </c>
      <c r="P2860" s="16">
        <f t="shared" si="621"/>
        <v>5795147068.2152042</v>
      </c>
      <c r="Q2860" s="27">
        <f t="shared" si="627"/>
        <v>365</v>
      </c>
      <c r="R2860" s="7">
        <f t="shared" si="632"/>
        <v>273812.1320260035</v>
      </c>
      <c r="S2860" s="7">
        <f t="shared" si="624"/>
        <v>-309823.88166687591</v>
      </c>
      <c r="T2860" s="5">
        <f>VLOOKUP($B2860,'Benchmark Data'!$A:$B,2,FALSE)</f>
        <v>16.739999999999998</v>
      </c>
      <c r="U2860" s="12">
        <f t="shared" si="633"/>
        <v>5.9916296682665411E-3</v>
      </c>
      <c r="V2860" s="7">
        <f t="shared" si="634"/>
        <v>5181860575.8663597</v>
      </c>
    </row>
    <row r="2861" spans="1:22" x14ac:dyDescent="0.25">
      <c r="A2861" s="5">
        <f t="shared" si="625"/>
        <v>2011</v>
      </c>
      <c r="B2861" s="6">
        <f t="shared" si="628"/>
        <v>40801</v>
      </c>
      <c r="C2861" s="7">
        <f>MAX(SUMIFS('Filing Data'!$V:$V,'Filing Data'!$D:$D,'Benchmark Value'!$B2861),C2860)</f>
        <v>5795147068.2152042</v>
      </c>
      <c r="D2861" s="7">
        <f>SUMIFS('Filing Data'!$Z:$Z,'Filing Data'!$D:$D,'Benchmark Value'!$B2861)</f>
        <v>0</v>
      </c>
      <c r="E2861" s="16">
        <f t="shared" si="629"/>
        <v>-82832175.959236547</v>
      </c>
      <c r="F2861" s="10">
        <f>SUM(D$11:D2860)</f>
        <v>-378094797.07849002</v>
      </c>
      <c r="G2861" s="10">
        <f t="shared" si="622"/>
        <v>365</v>
      </c>
      <c r="H2861" s="7">
        <f t="shared" si="630"/>
        <v>-226937.46838146998</v>
      </c>
      <c r="I2861" s="16">
        <f>SUMIFS('Filing Data'!$X:$X,'Filing Data'!$D:$D,'Benchmark Value'!$B2861)</f>
        <v>0</v>
      </c>
      <c r="J2861" s="16">
        <f t="shared" si="626"/>
        <v>130194969.03866443</v>
      </c>
      <c r="K2861" s="10">
        <f>SUM(I$11:I2860)</f>
        <v>659473665.18040454</v>
      </c>
      <c r="L2861" s="27">
        <f t="shared" si="623"/>
        <v>365</v>
      </c>
      <c r="M2861" s="7">
        <f t="shared" si="631"/>
        <v>356698.5453114094</v>
      </c>
      <c r="N2861" s="7">
        <f>IF(ISNA(VLOOKUP(B2861,'Distribution Data'!$G:$H,2,FALSE)),0,VLOOKUP(B2861,'Distribution Data'!$G:$H,2,FALSE))</f>
        <v>0</v>
      </c>
      <c r="O2861" s="16">
        <f>IF(ISNA(INDEX($C2860:$C$3618,MATCH(TRUE,INDEX($C2860:$C$3618&lt;&gt;$C2860,0),0))), O2860, INDEX($C2860:$C$3618,MATCH(TRUE,INDEX($C2860:$C$3618&lt;&gt;$C2860,0),0)))</f>
        <v>5895088496.4046955</v>
      </c>
      <c r="P2861" s="16">
        <f t="shared" si="621"/>
        <v>5795147068.2152042</v>
      </c>
      <c r="Q2861" s="27">
        <f t="shared" si="627"/>
        <v>365</v>
      </c>
      <c r="R2861" s="7">
        <f t="shared" si="632"/>
        <v>273812.1320260035</v>
      </c>
      <c r="S2861" s="7">
        <f t="shared" si="624"/>
        <v>-309823.88166687591</v>
      </c>
      <c r="T2861" s="5">
        <f>VLOOKUP($B2861,'Benchmark Data'!$A:$B,2,FALSE)</f>
        <v>17.010000000000002</v>
      </c>
      <c r="U2861" s="12">
        <f t="shared" si="633"/>
        <v>1.6000341346441339E-2</v>
      </c>
      <c r="V2861" s="7">
        <f t="shared" si="634"/>
        <v>5265129148.3696346</v>
      </c>
    </row>
    <row r="2862" spans="1:22" x14ac:dyDescent="0.25">
      <c r="A2862" s="5">
        <f t="shared" si="625"/>
        <v>2011</v>
      </c>
      <c r="B2862" s="6">
        <f t="shared" si="628"/>
        <v>40802</v>
      </c>
      <c r="C2862" s="7">
        <f>MAX(SUMIFS('Filing Data'!$V:$V,'Filing Data'!$D:$D,'Benchmark Value'!$B2862),C2861)</f>
        <v>5795147068.2152042</v>
      </c>
      <c r="D2862" s="7">
        <f>SUMIFS('Filing Data'!$Z:$Z,'Filing Data'!$D:$D,'Benchmark Value'!$B2862)</f>
        <v>0</v>
      </c>
      <c r="E2862" s="16">
        <f t="shared" si="629"/>
        <v>-82832175.959236547</v>
      </c>
      <c r="F2862" s="10">
        <f>SUM(D$11:D2861)</f>
        <v>-378094797.07849002</v>
      </c>
      <c r="G2862" s="10">
        <f t="shared" si="622"/>
        <v>365</v>
      </c>
      <c r="H2862" s="7">
        <f t="shared" si="630"/>
        <v>-226937.46838146998</v>
      </c>
      <c r="I2862" s="16">
        <f>SUMIFS('Filing Data'!$X:$X,'Filing Data'!$D:$D,'Benchmark Value'!$B2862)</f>
        <v>0</v>
      </c>
      <c r="J2862" s="16">
        <f t="shared" si="626"/>
        <v>130194969.03866443</v>
      </c>
      <c r="K2862" s="10">
        <f>SUM(I$11:I2861)</f>
        <v>659473665.18040454</v>
      </c>
      <c r="L2862" s="27">
        <f t="shared" si="623"/>
        <v>365</v>
      </c>
      <c r="M2862" s="7">
        <f t="shared" si="631"/>
        <v>356698.5453114094</v>
      </c>
      <c r="N2862" s="7">
        <f>IF(ISNA(VLOOKUP(B2862,'Distribution Data'!$G:$H,2,FALSE)),0,VLOOKUP(B2862,'Distribution Data'!$G:$H,2,FALSE))</f>
        <v>0</v>
      </c>
      <c r="O2862" s="16">
        <f>IF(ISNA(INDEX($C2861:$C$3618,MATCH(TRUE,INDEX($C2861:$C$3618&lt;&gt;$C2861,0),0))), O2861, INDEX($C2861:$C$3618,MATCH(TRUE,INDEX($C2861:$C$3618&lt;&gt;$C2861,0),0)))</f>
        <v>5895088496.4046955</v>
      </c>
      <c r="P2862" s="16">
        <f t="shared" si="621"/>
        <v>5795147068.2152042</v>
      </c>
      <c r="Q2862" s="27">
        <f t="shared" si="627"/>
        <v>365</v>
      </c>
      <c r="R2862" s="7">
        <f t="shared" si="632"/>
        <v>273812.1320260035</v>
      </c>
      <c r="S2862" s="7">
        <f t="shared" si="624"/>
        <v>-309823.88166687591</v>
      </c>
      <c r="T2862" s="5">
        <f>VLOOKUP($B2862,'Benchmark Data'!$A:$B,2,FALSE)</f>
        <v>17.16</v>
      </c>
      <c r="U2862" s="12">
        <f t="shared" si="633"/>
        <v>8.7796876520457728E-3</v>
      </c>
      <c r="V2862" s="7">
        <f t="shared" si="634"/>
        <v>5311249034.79105</v>
      </c>
    </row>
    <row r="2863" spans="1:22" x14ac:dyDescent="0.25">
      <c r="A2863" s="5">
        <f t="shared" si="625"/>
        <v>2011</v>
      </c>
      <c r="B2863" s="6">
        <f t="shared" si="628"/>
        <v>40803</v>
      </c>
      <c r="C2863" s="7">
        <f>MAX(SUMIFS('Filing Data'!$V:$V,'Filing Data'!$D:$D,'Benchmark Value'!$B2863),C2862)</f>
        <v>5795147068.2152042</v>
      </c>
      <c r="D2863" s="7">
        <f>SUMIFS('Filing Data'!$Z:$Z,'Filing Data'!$D:$D,'Benchmark Value'!$B2863)</f>
        <v>0</v>
      </c>
      <c r="E2863" s="16">
        <f t="shared" si="629"/>
        <v>-82832175.959236547</v>
      </c>
      <c r="F2863" s="10">
        <f>SUM(D$11:D2862)</f>
        <v>-378094797.07849002</v>
      </c>
      <c r="G2863" s="10">
        <f t="shared" si="622"/>
        <v>365</v>
      </c>
      <c r="H2863" s="7">
        <f t="shared" si="630"/>
        <v>-226937.46838146998</v>
      </c>
      <c r="I2863" s="16">
        <f>SUMIFS('Filing Data'!$X:$X,'Filing Data'!$D:$D,'Benchmark Value'!$B2863)</f>
        <v>0</v>
      </c>
      <c r="J2863" s="16">
        <f t="shared" si="626"/>
        <v>130194969.03866443</v>
      </c>
      <c r="K2863" s="10">
        <f>SUM(I$11:I2862)</f>
        <v>659473665.18040454</v>
      </c>
      <c r="L2863" s="27">
        <f t="shared" si="623"/>
        <v>365</v>
      </c>
      <c r="M2863" s="7">
        <f t="shared" si="631"/>
        <v>356698.5453114094</v>
      </c>
      <c r="N2863" s="7">
        <f>IF(ISNA(VLOOKUP(B2863,'Distribution Data'!$G:$H,2,FALSE)),0,VLOOKUP(B2863,'Distribution Data'!$G:$H,2,FALSE))</f>
        <v>0</v>
      </c>
      <c r="O2863" s="16">
        <f>IF(ISNA(INDEX($C2862:$C$3618,MATCH(TRUE,INDEX($C2862:$C$3618&lt;&gt;$C2862,0),0))), O2862, INDEX($C2862:$C$3618,MATCH(TRUE,INDEX($C2862:$C$3618&lt;&gt;$C2862,0),0)))</f>
        <v>5895088496.4046955</v>
      </c>
      <c r="P2863" s="16">
        <f t="shared" si="621"/>
        <v>5795147068.2152042</v>
      </c>
      <c r="Q2863" s="27">
        <f t="shared" si="627"/>
        <v>365</v>
      </c>
      <c r="R2863" s="7">
        <f t="shared" si="632"/>
        <v>273812.1320260035</v>
      </c>
      <c r="S2863" s="7">
        <f t="shared" si="624"/>
        <v>-309823.88166687591</v>
      </c>
      <c r="T2863" s="5">
        <f>VLOOKUP($B2863,'Benchmark Data'!$A:$B,2,FALSE)</f>
        <v>17.16</v>
      </c>
      <c r="U2863" s="12">
        <f t="shared" si="633"/>
        <v>0</v>
      </c>
      <c r="V2863" s="7">
        <f t="shared" si="634"/>
        <v>5310939210.9093828</v>
      </c>
    </row>
    <row r="2864" spans="1:22" x14ac:dyDescent="0.25">
      <c r="A2864" s="5">
        <f t="shared" si="625"/>
        <v>2011</v>
      </c>
      <c r="B2864" s="6">
        <f t="shared" si="628"/>
        <v>40804</v>
      </c>
      <c r="C2864" s="7">
        <f>MAX(SUMIFS('Filing Data'!$V:$V,'Filing Data'!$D:$D,'Benchmark Value'!$B2864),C2863)</f>
        <v>5795147068.2152042</v>
      </c>
      <c r="D2864" s="7">
        <f>SUMIFS('Filing Data'!$Z:$Z,'Filing Data'!$D:$D,'Benchmark Value'!$B2864)</f>
        <v>0</v>
      </c>
      <c r="E2864" s="16">
        <f t="shared" si="629"/>
        <v>-82832175.959236547</v>
      </c>
      <c r="F2864" s="10">
        <f>SUM(D$11:D2863)</f>
        <v>-378094797.07849002</v>
      </c>
      <c r="G2864" s="10">
        <f t="shared" si="622"/>
        <v>365</v>
      </c>
      <c r="H2864" s="7">
        <f t="shared" si="630"/>
        <v>-226937.46838146998</v>
      </c>
      <c r="I2864" s="16">
        <f>SUMIFS('Filing Data'!$X:$X,'Filing Data'!$D:$D,'Benchmark Value'!$B2864)</f>
        <v>0</v>
      </c>
      <c r="J2864" s="16">
        <f t="shared" si="626"/>
        <v>130194969.03866443</v>
      </c>
      <c r="K2864" s="10">
        <f>SUM(I$11:I2863)</f>
        <v>659473665.18040454</v>
      </c>
      <c r="L2864" s="27">
        <f t="shared" si="623"/>
        <v>365</v>
      </c>
      <c r="M2864" s="7">
        <f t="shared" si="631"/>
        <v>356698.5453114094</v>
      </c>
      <c r="N2864" s="7">
        <f>IF(ISNA(VLOOKUP(B2864,'Distribution Data'!$G:$H,2,FALSE)),0,VLOOKUP(B2864,'Distribution Data'!$G:$H,2,FALSE))</f>
        <v>0</v>
      </c>
      <c r="O2864" s="16">
        <f>IF(ISNA(INDEX($C2863:$C$3618,MATCH(TRUE,INDEX($C2863:$C$3618&lt;&gt;$C2863,0),0))), O2863, INDEX($C2863:$C$3618,MATCH(TRUE,INDEX($C2863:$C$3618&lt;&gt;$C2863,0),0)))</f>
        <v>5895088496.4046955</v>
      </c>
      <c r="P2864" s="16">
        <f t="shared" si="621"/>
        <v>5795147068.2152042</v>
      </c>
      <c r="Q2864" s="27">
        <f t="shared" si="627"/>
        <v>365</v>
      </c>
      <c r="R2864" s="7">
        <f t="shared" si="632"/>
        <v>273812.1320260035</v>
      </c>
      <c r="S2864" s="7">
        <f t="shared" si="624"/>
        <v>-309823.88166687591</v>
      </c>
      <c r="T2864" s="5">
        <f>VLOOKUP($B2864,'Benchmark Data'!$A:$B,2,FALSE)</f>
        <v>17.16</v>
      </c>
      <c r="U2864" s="12">
        <f t="shared" si="633"/>
        <v>0</v>
      </c>
      <c r="V2864" s="7">
        <f t="shared" si="634"/>
        <v>5310629387.0277157</v>
      </c>
    </row>
    <row r="2865" spans="1:22" x14ac:dyDescent="0.25">
      <c r="A2865" s="5">
        <f t="shared" si="625"/>
        <v>2011</v>
      </c>
      <c r="B2865" s="6">
        <f t="shared" si="628"/>
        <v>40805</v>
      </c>
      <c r="C2865" s="7">
        <f>MAX(SUMIFS('Filing Data'!$V:$V,'Filing Data'!$D:$D,'Benchmark Value'!$B2865),C2864)</f>
        <v>5795147068.2152042</v>
      </c>
      <c r="D2865" s="7">
        <f>SUMIFS('Filing Data'!$Z:$Z,'Filing Data'!$D:$D,'Benchmark Value'!$B2865)</f>
        <v>0</v>
      </c>
      <c r="E2865" s="16">
        <f t="shared" si="629"/>
        <v>-82832175.959236547</v>
      </c>
      <c r="F2865" s="10">
        <f>SUM(D$11:D2864)</f>
        <v>-378094797.07849002</v>
      </c>
      <c r="G2865" s="10">
        <f t="shared" si="622"/>
        <v>365</v>
      </c>
      <c r="H2865" s="7">
        <f t="shared" si="630"/>
        <v>-226937.46838146998</v>
      </c>
      <c r="I2865" s="16">
        <f>SUMIFS('Filing Data'!$X:$X,'Filing Data'!$D:$D,'Benchmark Value'!$B2865)</f>
        <v>0</v>
      </c>
      <c r="J2865" s="16">
        <f t="shared" si="626"/>
        <v>130194969.03866443</v>
      </c>
      <c r="K2865" s="10">
        <f>SUM(I$11:I2864)</f>
        <v>659473665.18040454</v>
      </c>
      <c r="L2865" s="27">
        <f t="shared" si="623"/>
        <v>365</v>
      </c>
      <c r="M2865" s="7">
        <f t="shared" si="631"/>
        <v>356698.5453114094</v>
      </c>
      <c r="N2865" s="7">
        <f>IF(ISNA(VLOOKUP(B2865,'Distribution Data'!$G:$H,2,FALSE)),0,VLOOKUP(B2865,'Distribution Data'!$G:$H,2,FALSE))</f>
        <v>0</v>
      </c>
      <c r="O2865" s="16">
        <f>IF(ISNA(INDEX($C2864:$C$3618,MATCH(TRUE,INDEX($C2864:$C$3618&lt;&gt;$C2864,0),0))), O2864, INDEX($C2864:$C$3618,MATCH(TRUE,INDEX($C2864:$C$3618&lt;&gt;$C2864,0),0)))</f>
        <v>5895088496.4046955</v>
      </c>
      <c r="P2865" s="16">
        <f t="shared" si="621"/>
        <v>5795147068.2152042</v>
      </c>
      <c r="Q2865" s="27">
        <f t="shared" si="627"/>
        <v>365</v>
      </c>
      <c r="R2865" s="7">
        <f t="shared" si="632"/>
        <v>273812.1320260035</v>
      </c>
      <c r="S2865" s="7">
        <f t="shared" si="624"/>
        <v>-309823.88166687591</v>
      </c>
      <c r="T2865" s="5">
        <f>VLOOKUP($B2865,'Benchmark Data'!$A:$B,2,FALSE)</f>
        <v>16.78</v>
      </c>
      <c r="U2865" s="12">
        <f t="shared" si="633"/>
        <v>-2.2393393020756075E-2</v>
      </c>
      <c r="V2865" s="7">
        <f t="shared" si="634"/>
        <v>5192718213.083663</v>
      </c>
    </row>
    <row r="2866" spans="1:22" x14ac:dyDescent="0.25">
      <c r="A2866" s="5">
        <f t="shared" si="625"/>
        <v>2011</v>
      </c>
      <c r="B2866" s="6">
        <f t="shared" si="628"/>
        <v>40806</v>
      </c>
      <c r="C2866" s="7">
        <f>MAX(SUMIFS('Filing Data'!$V:$V,'Filing Data'!$D:$D,'Benchmark Value'!$B2866),C2865)</f>
        <v>5795147068.2152042</v>
      </c>
      <c r="D2866" s="7">
        <f>SUMIFS('Filing Data'!$Z:$Z,'Filing Data'!$D:$D,'Benchmark Value'!$B2866)</f>
        <v>0</v>
      </c>
      <c r="E2866" s="16">
        <f t="shared" si="629"/>
        <v>-82832175.959236547</v>
      </c>
      <c r="F2866" s="10">
        <f>SUM(D$11:D2865)</f>
        <v>-378094797.07849002</v>
      </c>
      <c r="G2866" s="10">
        <f t="shared" si="622"/>
        <v>365</v>
      </c>
      <c r="H2866" s="7">
        <f t="shared" si="630"/>
        <v>-226937.46838146998</v>
      </c>
      <c r="I2866" s="16">
        <f>SUMIFS('Filing Data'!$X:$X,'Filing Data'!$D:$D,'Benchmark Value'!$B2866)</f>
        <v>0</v>
      </c>
      <c r="J2866" s="16">
        <f t="shared" si="626"/>
        <v>130194969.03866443</v>
      </c>
      <c r="K2866" s="10">
        <f>SUM(I$11:I2865)</f>
        <v>659473665.18040454</v>
      </c>
      <c r="L2866" s="27">
        <f t="shared" si="623"/>
        <v>365</v>
      </c>
      <c r="M2866" s="7">
        <f t="shared" si="631"/>
        <v>356698.5453114094</v>
      </c>
      <c r="N2866" s="7">
        <f>IF(ISNA(VLOOKUP(B2866,'Distribution Data'!$G:$H,2,FALSE)),0,VLOOKUP(B2866,'Distribution Data'!$G:$H,2,FALSE))</f>
        <v>0</v>
      </c>
      <c r="O2866" s="16">
        <f>IF(ISNA(INDEX($C2865:$C$3618,MATCH(TRUE,INDEX($C2865:$C$3618&lt;&gt;$C2865,0),0))), O2865, INDEX($C2865:$C$3618,MATCH(TRUE,INDEX($C2865:$C$3618&lt;&gt;$C2865,0),0)))</f>
        <v>5895088496.4046955</v>
      </c>
      <c r="P2866" s="16">
        <f t="shared" si="621"/>
        <v>5795147068.2152042</v>
      </c>
      <c r="Q2866" s="27">
        <f t="shared" si="627"/>
        <v>365</v>
      </c>
      <c r="R2866" s="7">
        <f t="shared" si="632"/>
        <v>273812.1320260035</v>
      </c>
      <c r="S2866" s="7">
        <f t="shared" si="624"/>
        <v>-309823.88166687591</v>
      </c>
      <c r="T2866" s="5">
        <f>VLOOKUP($B2866,'Benchmark Data'!$A:$B,2,FALSE)</f>
        <v>16.760000000000002</v>
      </c>
      <c r="U2866" s="12">
        <f t="shared" si="633"/>
        <v>-1.1926059851231359E-3</v>
      </c>
      <c r="V2866" s="7">
        <f t="shared" si="634"/>
        <v>5186219213.7394409</v>
      </c>
    </row>
    <row r="2867" spans="1:22" x14ac:dyDescent="0.25">
      <c r="A2867" s="5">
        <f t="shared" si="625"/>
        <v>2011</v>
      </c>
      <c r="B2867" s="6">
        <f t="shared" si="628"/>
        <v>40807</v>
      </c>
      <c r="C2867" s="7">
        <f>MAX(SUMIFS('Filing Data'!$V:$V,'Filing Data'!$D:$D,'Benchmark Value'!$B2867),C2866)</f>
        <v>5795147068.2152042</v>
      </c>
      <c r="D2867" s="7">
        <f>SUMIFS('Filing Data'!$Z:$Z,'Filing Data'!$D:$D,'Benchmark Value'!$B2867)</f>
        <v>0</v>
      </c>
      <c r="E2867" s="16">
        <f t="shared" si="629"/>
        <v>-82832175.959236547</v>
      </c>
      <c r="F2867" s="10">
        <f>SUM(D$11:D2866)</f>
        <v>-378094797.07849002</v>
      </c>
      <c r="G2867" s="10">
        <f t="shared" si="622"/>
        <v>365</v>
      </c>
      <c r="H2867" s="7">
        <f t="shared" si="630"/>
        <v>-226937.46838146998</v>
      </c>
      <c r="I2867" s="16">
        <f>SUMIFS('Filing Data'!$X:$X,'Filing Data'!$D:$D,'Benchmark Value'!$B2867)</f>
        <v>0</v>
      </c>
      <c r="J2867" s="16">
        <f t="shared" si="626"/>
        <v>130194969.03866443</v>
      </c>
      <c r="K2867" s="10">
        <f>SUM(I$11:I2866)</f>
        <v>659473665.18040454</v>
      </c>
      <c r="L2867" s="27">
        <f t="shared" si="623"/>
        <v>365</v>
      </c>
      <c r="M2867" s="7">
        <f t="shared" si="631"/>
        <v>356698.5453114094</v>
      </c>
      <c r="N2867" s="7">
        <f>IF(ISNA(VLOOKUP(B2867,'Distribution Data'!$G:$H,2,FALSE)),0,VLOOKUP(B2867,'Distribution Data'!$G:$H,2,FALSE))</f>
        <v>0</v>
      </c>
      <c r="O2867" s="16">
        <f>IF(ISNA(INDEX($C2866:$C$3618,MATCH(TRUE,INDEX($C2866:$C$3618&lt;&gt;$C2866,0),0))), O2866, INDEX($C2866:$C$3618,MATCH(TRUE,INDEX($C2866:$C$3618&lt;&gt;$C2866,0),0)))</f>
        <v>5895088496.4046955</v>
      </c>
      <c r="P2867" s="16">
        <f t="shared" si="621"/>
        <v>5795147068.2152042</v>
      </c>
      <c r="Q2867" s="27">
        <f t="shared" si="627"/>
        <v>365</v>
      </c>
      <c r="R2867" s="7">
        <f t="shared" si="632"/>
        <v>273812.1320260035</v>
      </c>
      <c r="S2867" s="7">
        <f t="shared" si="624"/>
        <v>-309823.88166687591</v>
      </c>
      <c r="T2867" s="5">
        <f>VLOOKUP($B2867,'Benchmark Data'!$A:$B,2,FALSE)</f>
        <v>15.89</v>
      </c>
      <c r="U2867" s="12">
        <f t="shared" si="633"/>
        <v>-5.330511450531248E-2</v>
      </c>
      <c r="V2867" s="7">
        <f t="shared" si="634"/>
        <v>4916696339.9798908</v>
      </c>
    </row>
    <row r="2868" spans="1:22" x14ac:dyDescent="0.25">
      <c r="A2868" s="5">
        <f t="shared" si="625"/>
        <v>2011</v>
      </c>
      <c r="B2868" s="6">
        <f t="shared" si="628"/>
        <v>40808</v>
      </c>
      <c r="C2868" s="7">
        <f>MAX(SUMIFS('Filing Data'!$V:$V,'Filing Data'!$D:$D,'Benchmark Value'!$B2868),C2867)</f>
        <v>5795147068.2152042</v>
      </c>
      <c r="D2868" s="7">
        <f>SUMIFS('Filing Data'!$Z:$Z,'Filing Data'!$D:$D,'Benchmark Value'!$B2868)</f>
        <v>0</v>
      </c>
      <c r="E2868" s="16">
        <f t="shared" si="629"/>
        <v>-82832175.959236547</v>
      </c>
      <c r="F2868" s="10">
        <f>SUM(D$11:D2867)</f>
        <v>-378094797.07849002</v>
      </c>
      <c r="G2868" s="10">
        <f t="shared" si="622"/>
        <v>365</v>
      </c>
      <c r="H2868" s="7">
        <f t="shared" si="630"/>
        <v>-226937.46838146998</v>
      </c>
      <c r="I2868" s="16">
        <f>SUMIFS('Filing Data'!$X:$X,'Filing Data'!$D:$D,'Benchmark Value'!$B2868)</f>
        <v>0</v>
      </c>
      <c r="J2868" s="16">
        <f t="shared" si="626"/>
        <v>130194969.03866443</v>
      </c>
      <c r="K2868" s="10">
        <f>SUM(I$11:I2867)</f>
        <v>659473665.18040454</v>
      </c>
      <c r="L2868" s="27">
        <f t="shared" si="623"/>
        <v>365</v>
      </c>
      <c r="M2868" s="7">
        <f t="shared" si="631"/>
        <v>356698.5453114094</v>
      </c>
      <c r="N2868" s="7">
        <f>IF(ISNA(VLOOKUP(B2868,'Distribution Data'!$G:$H,2,FALSE)),0,VLOOKUP(B2868,'Distribution Data'!$G:$H,2,FALSE))</f>
        <v>0</v>
      </c>
      <c r="O2868" s="16">
        <f>IF(ISNA(INDEX($C2867:$C$3618,MATCH(TRUE,INDEX($C2867:$C$3618&lt;&gt;$C2867,0),0))), O2867, INDEX($C2867:$C$3618,MATCH(TRUE,INDEX($C2867:$C$3618&lt;&gt;$C2867,0),0)))</f>
        <v>5895088496.4046955</v>
      </c>
      <c r="P2868" s="16">
        <f t="shared" si="621"/>
        <v>5795147068.2152042</v>
      </c>
      <c r="Q2868" s="27">
        <f t="shared" si="627"/>
        <v>365</v>
      </c>
      <c r="R2868" s="7">
        <f t="shared" si="632"/>
        <v>273812.1320260035</v>
      </c>
      <c r="S2868" s="7">
        <f t="shared" si="624"/>
        <v>-309823.88166687591</v>
      </c>
      <c r="T2868" s="5">
        <f>VLOOKUP($B2868,'Benchmark Data'!$A:$B,2,FALSE)</f>
        <v>15.47</v>
      </c>
      <c r="U2868" s="12">
        <f t="shared" si="633"/>
        <v>-2.6787315963649843E-2</v>
      </c>
      <c r="V2868" s="7">
        <f t="shared" si="634"/>
        <v>4786429784.6450109</v>
      </c>
    </row>
    <row r="2869" spans="1:22" x14ac:dyDescent="0.25">
      <c r="A2869" s="5">
        <f t="shared" si="625"/>
        <v>2011</v>
      </c>
      <c r="B2869" s="6">
        <f t="shared" si="628"/>
        <v>40809</v>
      </c>
      <c r="C2869" s="7">
        <f>MAX(SUMIFS('Filing Data'!$V:$V,'Filing Data'!$D:$D,'Benchmark Value'!$B2869),C2868)</f>
        <v>5795147068.2152042</v>
      </c>
      <c r="D2869" s="7">
        <f>SUMIFS('Filing Data'!$Z:$Z,'Filing Data'!$D:$D,'Benchmark Value'!$B2869)</f>
        <v>0</v>
      </c>
      <c r="E2869" s="16">
        <f t="shared" si="629"/>
        <v>-82832175.959236547</v>
      </c>
      <c r="F2869" s="10">
        <f>SUM(D$11:D2868)</f>
        <v>-378094797.07849002</v>
      </c>
      <c r="G2869" s="10">
        <f t="shared" si="622"/>
        <v>365</v>
      </c>
      <c r="H2869" s="7">
        <f t="shared" si="630"/>
        <v>-226937.46838146998</v>
      </c>
      <c r="I2869" s="16">
        <f>SUMIFS('Filing Data'!$X:$X,'Filing Data'!$D:$D,'Benchmark Value'!$B2869)</f>
        <v>0</v>
      </c>
      <c r="J2869" s="16">
        <f t="shared" si="626"/>
        <v>130194969.03866443</v>
      </c>
      <c r="K2869" s="10">
        <f>SUM(I$11:I2868)</f>
        <v>659473665.18040454</v>
      </c>
      <c r="L2869" s="27">
        <f t="shared" si="623"/>
        <v>365</v>
      </c>
      <c r="M2869" s="7">
        <f t="shared" si="631"/>
        <v>356698.5453114094</v>
      </c>
      <c r="N2869" s="7">
        <f>IF(ISNA(VLOOKUP(B2869,'Distribution Data'!$G:$H,2,FALSE)),0,VLOOKUP(B2869,'Distribution Data'!$G:$H,2,FALSE))</f>
        <v>0</v>
      </c>
      <c r="O2869" s="16">
        <f>IF(ISNA(INDEX($C2868:$C$3618,MATCH(TRUE,INDEX($C2868:$C$3618&lt;&gt;$C2868,0),0))), O2868, INDEX($C2868:$C$3618,MATCH(TRUE,INDEX($C2868:$C$3618&lt;&gt;$C2868,0),0)))</f>
        <v>5895088496.4046955</v>
      </c>
      <c r="P2869" s="16">
        <f t="shared" si="621"/>
        <v>5795147068.2152042</v>
      </c>
      <c r="Q2869" s="27">
        <f t="shared" si="627"/>
        <v>365</v>
      </c>
      <c r="R2869" s="7">
        <f t="shared" si="632"/>
        <v>273812.1320260035</v>
      </c>
      <c r="S2869" s="7">
        <f t="shared" si="624"/>
        <v>-309823.88166687591</v>
      </c>
      <c r="T2869" s="5">
        <f>VLOOKUP($B2869,'Benchmark Data'!$A:$B,2,FALSE)</f>
        <v>15.64</v>
      </c>
      <c r="U2869" s="12">
        <f t="shared" si="633"/>
        <v>1.092907053219023E-2</v>
      </c>
      <c r="V2869" s="7">
        <f t="shared" si="634"/>
        <v>4838718090.2649374</v>
      </c>
    </row>
    <row r="2870" spans="1:22" x14ac:dyDescent="0.25">
      <c r="A2870" s="5">
        <f t="shared" si="625"/>
        <v>2011</v>
      </c>
      <c r="B2870" s="6">
        <f t="shared" si="628"/>
        <v>40810</v>
      </c>
      <c r="C2870" s="7">
        <f>MAX(SUMIFS('Filing Data'!$V:$V,'Filing Data'!$D:$D,'Benchmark Value'!$B2870),C2869)</f>
        <v>5795147068.2152042</v>
      </c>
      <c r="D2870" s="7">
        <f>SUMIFS('Filing Data'!$Z:$Z,'Filing Data'!$D:$D,'Benchmark Value'!$B2870)</f>
        <v>0</v>
      </c>
      <c r="E2870" s="16">
        <f t="shared" si="629"/>
        <v>-82832175.959236547</v>
      </c>
      <c r="F2870" s="10">
        <f>SUM(D$11:D2869)</f>
        <v>-378094797.07849002</v>
      </c>
      <c r="G2870" s="10">
        <f t="shared" si="622"/>
        <v>365</v>
      </c>
      <c r="H2870" s="7">
        <f t="shared" si="630"/>
        <v>-226937.46838146998</v>
      </c>
      <c r="I2870" s="16">
        <f>SUMIFS('Filing Data'!$X:$X,'Filing Data'!$D:$D,'Benchmark Value'!$B2870)</f>
        <v>0</v>
      </c>
      <c r="J2870" s="16">
        <f t="shared" si="626"/>
        <v>130194969.03866443</v>
      </c>
      <c r="K2870" s="10">
        <f>SUM(I$11:I2869)</f>
        <v>659473665.18040454</v>
      </c>
      <c r="L2870" s="27">
        <f t="shared" si="623"/>
        <v>365</v>
      </c>
      <c r="M2870" s="7">
        <f t="shared" si="631"/>
        <v>356698.5453114094</v>
      </c>
      <c r="N2870" s="7">
        <f>IF(ISNA(VLOOKUP(B2870,'Distribution Data'!$G:$H,2,FALSE)),0,VLOOKUP(B2870,'Distribution Data'!$G:$H,2,FALSE))</f>
        <v>0</v>
      </c>
      <c r="O2870" s="16">
        <f>IF(ISNA(INDEX($C2869:$C$3618,MATCH(TRUE,INDEX($C2869:$C$3618&lt;&gt;$C2869,0),0))), O2869, INDEX($C2869:$C$3618,MATCH(TRUE,INDEX($C2869:$C$3618&lt;&gt;$C2869,0),0)))</f>
        <v>5895088496.4046955</v>
      </c>
      <c r="P2870" s="16">
        <f t="shared" si="621"/>
        <v>5795147068.2152042</v>
      </c>
      <c r="Q2870" s="27">
        <f t="shared" si="627"/>
        <v>365</v>
      </c>
      <c r="R2870" s="7">
        <f t="shared" si="632"/>
        <v>273812.1320260035</v>
      </c>
      <c r="S2870" s="7">
        <f t="shared" si="624"/>
        <v>-309823.88166687591</v>
      </c>
      <c r="T2870" s="5">
        <f>VLOOKUP($B2870,'Benchmark Data'!$A:$B,2,FALSE)</f>
        <v>15.64</v>
      </c>
      <c r="U2870" s="12">
        <f t="shared" si="633"/>
        <v>0</v>
      </c>
      <c r="V2870" s="7">
        <f t="shared" si="634"/>
        <v>4838408266.3832703</v>
      </c>
    </row>
    <row r="2871" spans="1:22" x14ac:dyDescent="0.25">
      <c r="A2871" s="5">
        <f t="shared" si="625"/>
        <v>2011</v>
      </c>
      <c r="B2871" s="6">
        <f t="shared" si="628"/>
        <v>40811</v>
      </c>
      <c r="C2871" s="7">
        <f>MAX(SUMIFS('Filing Data'!$V:$V,'Filing Data'!$D:$D,'Benchmark Value'!$B2871),C2870)</f>
        <v>5795147068.2152042</v>
      </c>
      <c r="D2871" s="7">
        <f>SUMIFS('Filing Data'!$Z:$Z,'Filing Data'!$D:$D,'Benchmark Value'!$B2871)</f>
        <v>0</v>
      </c>
      <c r="E2871" s="16">
        <f t="shared" si="629"/>
        <v>-82832175.959236547</v>
      </c>
      <c r="F2871" s="10">
        <f>SUM(D$11:D2870)</f>
        <v>-378094797.07849002</v>
      </c>
      <c r="G2871" s="10">
        <f t="shared" si="622"/>
        <v>365</v>
      </c>
      <c r="H2871" s="7">
        <f t="shared" si="630"/>
        <v>-226937.46838146998</v>
      </c>
      <c r="I2871" s="16">
        <f>SUMIFS('Filing Data'!$X:$X,'Filing Data'!$D:$D,'Benchmark Value'!$B2871)</f>
        <v>0</v>
      </c>
      <c r="J2871" s="16">
        <f t="shared" si="626"/>
        <v>130194969.03866443</v>
      </c>
      <c r="K2871" s="10">
        <f>SUM(I$11:I2870)</f>
        <v>659473665.18040454</v>
      </c>
      <c r="L2871" s="27">
        <f t="shared" si="623"/>
        <v>365</v>
      </c>
      <c r="M2871" s="7">
        <f t="shared" si="631"/>
        <v>356698.5453114094</v>
      </c>
      <c r="N2871" s="7">
        <f>IF(ISNA(VLOOKUP(B2871,'Distribution Data'!$G:$H,2,FALSE)),0,VLOOKUP(B2871,'Distribution Data'!$G:$H,2,FALSE))</f>
        <v>0</v>
      </c>
      <c r="O2871" s="16">
        <f>IF(ISNA(INDEX($C2870:$C$3618,MATCH(TRUE,INDEX($C2870:$C$3618&lt;&gt;$C2870,0),0))), O2870, INDEX($C2870:$C$3618,MATCH(TRUE,INDEX($C2870:$C$3618&lt;&gt;$C2870,0),0)))</f>
        <v>5895088496.4046955</v>
      </c>
      <c r="P2871" s="16">
        <f t="shared" si="621"/>
        <v>5795147068.2152042</v>
      </c>
      <c r="Q2871" s="27">
        <f t="shared" si="627"/>
        <v>365</v>
      </c>
      <c r="R2871" s="7">
        <f t="shared" si="632"/>
        <v>273812.1320260035</v>
      </c>
      <c r="S2871" s="7">
        <f t="shared" si="624"/>
        <v>-309823.88166687591</v>
      </c>
      <c r="T2871" s="5">
        <f>VLOOKUP($B2871,'Benchmark Data'!$A:$B,2,FALSE)</f>
        <v>15.64</v>
      </c>
      <c r="U2871" s="12">
        <f t="shared" si="633"/>
        <v>0</v>
      </c>
      <c r="V2871" s="7">
        <f t="shared" si="634"/>
        <v>4838098442.5016031</v>
      </c>
    </row>
    <row r="2872" spans="1:22" x14ac:dyDescent="0.25">
      <c r="A2872" s="5">
        <f t="shared" si="625"/>
        <v>2011</v>
      </c>
      <c r="B2872" s="6">
        <f t="shared" si="628"/>
        <v>40812</v>
      </c>
      <c r="C2872" s="7">
        <f>MAX(SUMIFS('Filing Data'!$V:$V,'Filing Data'!$D:$D,'Benchmark Value'!$B2872),C2871)</f>
        <v>5795147068.2152042</v>
      </c>
      <c r="D2872" s="7">
        <f>SUMIFS('Filing Data'!$Z:$Z,'Filing Data'!$D:$D,'Benchmark Value'!$B2872)</f>
        <v>0</v>
      </c>
      <c r="E2872" s="16">
        <f t="shared" si="629"/>
        <v>-82832175.959236547</v>
      </c>
      <c r="F2872" s="10">
        <f>SUM(D$11:D2871)</f>
        <v>-378094797.07849002</v>
      </c>
      <c r="G2872" s="10">
        <f t="shared" si="622"/>
        <v>365</v>
      </c>
      <c r="H2872" s="7">
        <f t="shared" si="630"/>
        <v>-226937.46838146998</v>
      </c>
      <c r="I2872" s="16">
        <f>SUMIFS('Filing Data'!$X:$X,'Filing Data'!$D:$D,'Benchmark Value'!$B2872)</f>
        <v>0</v>
      </c>
      <c r="J2872" s="16">
        <f t="shared" si="626"/>
        <v>130194969.03866443</v>
      </c>
      <c r="K2872" s="10">
        <f>SUM(I$11:I2871)</f>
        <v>659473665.18040454</v>
      </c>
      <c r="L2872" s="27">
        <f t="shared" si="623"/>
        <v>365</v>
      </c>
      <c r="M2872" s="7">
        <f t="shared" si="631"/>
        <v>356698.5453114094</v>
      </c>
      <c r="N2872" s="7">
        <f>IF(ISNA(VLOOKUP(B2872,'Distribution Data'!$G:$H,2,FALSE)),0,VLOOKUP(B2872,'Distribution Data'!$G:$H,2,FALSE))</f>
        <v>0</v>
      </c>
      <c r="O2872" s="16">
        <f>IF(ISNA(INDEX($C2871:$C$3618,MATCH(TRUE,INDEX($C2871:$C$3618&lt;&gt;$C2871,0),0))), O2871, INDEX($C2871:$C$3618,MATCH(TRUE,INDEX($C2871:$C$3618&lt;&gt;$C2871,0),0)))</f>
        <v>5895088496.4046955</v>
      </c>
      <c r="P2872" s="16">
        <f t="shared" si="621"/>
        <v>5795147068.2152042</v>
      </c>
      <c r="Q2872" s="27">
        <f t="shared" si="627"/>
        <v>365</v>
      </c>
      <c r="R2872" s="7">
        <f t="shared" si="632"/>
        <v>273812.1320260035</v>
      </c>
      <c r="S2872" s="7">
        <f t="shared" si="624"/>
        <v>-309823.88166687591</v>
      </c>
      <c r="T2872" s="5">
        <f>VLOOKUP($B2872,'Benchmark Data'!$A:$B,2,FALSE)</f>
        <v>15.85</v>
      </c>
      <c r="U2872" s="12">
        <f t="shared" si="633"/>
        <v>1.3337765206124581E-2</v>
      </c>
      <c r="V2872" s="7">
        <f t="shared" si="634"/>
        <v>4902750298.4744968</v>
      </c>
    </row>
    <row r="2873" spans="1:22" x14ac:dyDescent="0.25">
      <c r="A2873" s="5">
        <f t="shared" si="625"/>
        <v>2011</v>
      </c>
      <c r="B2873" s="6">
        <f t="shared" si="628"/>
        <v>40813</v>
      </c>
      <c r="C2873" s="7">
        <f>MAX(SUMIFS('Filing Data'!$V:$V,'Filing Data'!$D:$D,'Benchmark Value'!$B2873),C2872)</f>
        <v>5795147068.2152042</v>
      </c>
      <c r="D2873" s="7">
        <f>SUMIFS('Filing Data'!$Z:$Z,'Filing Data'!$D:$D,'Benchmark Value'!$B2873)</f>
        <v>0</v>
      </c>
      <c r="E2873" s="16">
        <f t="shared" si="629"/>
        <v>-82832175.959236547</v>
      </c>
      <c r="F2873" s="10">
        <f>SUM(D$11:D2872)</f>
        <v>-378094797.07849002</v>
      </c>
      <c r="G2873" s="10">
        <f t="shared" si="622"/>
        <v>365</v>
      </c>
      <c r="H2873" s="7">
        <f t="shared" si="630"/>
        <v>-226937.46838146998</v>
      </c>
      <c r="I2873" s="16">
        <f>SUMIFS('Filing Data'!$X:$X,'Filing Data'!$D:$D,'Benchmark Value'!$B2873)</f>
        <v>0</v>
      </c>
      <c r="J2873" s="16">
        <f t="shared" si="626"/>
        <v>130194969.03866443</v>
      </c>
      <c r="K2873" s="10">
        <f>SUM(I$11:I2872)</f>
        <v>659473665.18040454</v>
      </c>
      <c r="L2873" s="27">
        <f t="shared" si="623"/>
        <v>365</v>
      </c>
      <c r="M2873" s="7">
        <f t="shared" si="631"/>
        <v>356698.5453114094</v>
      </c>
      <c r="N2873" s="7">
        <f>IF(ISNA(VLOOKUP(B2873,'Distribution Data'!$G:$H,2,FALSE)),0,VLOOKUP(B2873,'Distribution Data'!$G:$H,2,FALSE))</f>
        <v>0</v>
      </c>
      <c r="O2873" s="16">
        <f>IF(ISNA(INDEX($C2872:$C$3618,MATCH(TRUE,INDEX($C2872:$C$3618&lt;&gt;$C2872,0),0))), O2872, INDEX($C2872:$C$3618,MATCH(TRUE,INDEX($C2872:$C$3618&lt;&gt;$C2872,0),0)))</f>
        <v>5895088496.4046955</v>
      </c>
      <c r="P2873" s="16">
        <f t="shared" si="621"/>
        <v>5795147068.2152042</v>
      </c>
      <c r="Q2873" s="27">
        <f t="shared" si="627"/>
        <v>365</v>
      </c>
      <c r="R2873" s="7">
        <f t="shared" si="632"/>
        <v>273812.1320260035</v>
      </c>
      <c r="S2873" s="7">
        <f t="shared" si="624"/>
        <v>-309823.88166687591</v>
      </c>
      <c r="T2873" s="5">
        <f>VLOOKUP($B2873,'Benchmark Data'!$A:$B,2,FALSE)</f>
        <v>16.02</v>
      </c>
      <c r="U2873" s="12">
        <f t="shared" si="633"/>
        <v>1.0668441316923563E-2</v>
      </c>
      <c r="V2873" s="7">
        <f t="shared" si="634"/>
        <v>4955025178.1095905</v>
      </c>
    </row>
    <row r="2874" spans="1:22" x14ac:dyDescent="0.25">
      <c r="A2874" s="5">
        <f t="shared" si="625"/>
        <v>2011</v>
      </c>
      <c r="B2874" s="6">
        <f t="shared" si="628"/>
        <v>40814</v>
      </c>
      <c r="C2874" s="7">
        <f>MAX(SUMIFS('Filing Data'!$V:$V,'Filing Data'!$D:$D,'Benchmark Value'!$B2874),C2873)</f>
        <v>5795147068.2152042</v>
      </c>
      <c r="D2874" s="7">
        <f>SUMIFS('Filing Data'!$Z:$Z,'Filing Data'!$D:$D,'Benchmark Value'!$B2874)</f>
        <v>0</v>
      </c>
      <c r="E2874" s="16">
        <f t="shared" si="629"/>
        <v>-82832175.959236547</v>
      </c>
      <c r="F2874" s="10">
        <f>SUM(D$11:D2873)</f>
        <v>-378094797.07849002</v>
      </c>
      <c r="G2874" s="10">
        <f t="shared" si="622"/>
        <v>365</v>
      </c>
      <c r="H2874" s="7">
        <f t="shared" si="630"/>
        <v>-226937.46838146998</v>
      </c>
      <c r="I2874" s="16">
        <f>SUMIFS('Filing Data'!$X:$X,'Filing Data'!$D:$D,'Benchmark Value'!$B2874)</f>
        <v>0</v>
      </c>
      <c r="J2874" s="16">
        <f t="shared" si="626"/>
        <v>130194969.03866443</v>
      </c>
      <c r="K2874" s="10">
        <f>SUM(I$11:I2873)</f>
        <v>659473665.18040454</v>
      </c>
      <c r="L2874" s="27">
        <f t="shared" si="623"/>
        <v>365</v>
      </c>
      <c r="M2874" s="7">
        <f t="shared" si="631"/>
        <v>356698.5453114094</v>
      </c>
      <c r="N2874" s="7">
        <f>IF(ISNA(VLOOKUP(B2874,'Distribution Data'!$G:$H,2,FALSE)),0,VLOOKUP(B2874,'Distribution Data'!$G:$H,2,FALSE))</f>
        <v>0</v>
      </c>
      <c r="O2874" s="16">
        <f>IF(ISNA(INDEX($C2873:$C$3618,MATCH(TRUE,INDEX($C2873:$C$3618&lt;&gt;$C2873,0),0))), O2873, INDEX($C2873:$C$3618,MATCH(TRUE,INDEX($C2873:$C$3618&lt;&gt;$C2873,0),0)))</f>
        <v>5895088496.4046955</v>
      </c>
      <c r="P2874" s="16">
        <f t="shared" si="621"/>
        <v>5795147068.2152042</v>
      </c>
      <c r="Q2874" s="27">
        <f t="shared" si="627"/>
        <v>365</v>
      </c>
      <c r="R2874" s="7">
        <f t="shared" si="632"/>
        <v>273812.1320260035</v>
      </c>
      <c r="S2874" s="7">
        <f t="shared" si="624"/>
        <v>-309823.88166687591</v>
      </c>
      <c r="T2874" s="5">
        <f>VLOOKUP($B2874,'Benchmark Data'!$A:$B,2,FALSE)</f>
        <v>15.58</v>
      </c>
      <c r="U2874" s="12">
        <f t="shared" si="633"/>
        <v>-2.7849901197610914E-2</v>
      </c>
      <c r="V2874" s="7">
        <f t="shared" si="634"/>
        <v>4818622278.1749763</v>
      </c>
    </row>
    <row r="2875" spans="1:22" x14ac:dyDescent="0.25">
      <c r="A2875" s="5">
        <f t="shared" si="625"/>
        <v>2011</v>
      </c>
      <c r="B2875" s="6">
        <f t="shared" si="628"/>
        <v>40815</v>
      </c>
      <c r="C2875" s="7">
        <f>MAX(SUMIFS('Filing Data'!$V:$V,'Filing Data'!$D:$D,'Benchmark Value'!$B2875),C2874)</f>
        <v>5795147068.2152042</v>
      </c>
      <c r="D2875" s="7">
        <f>SUMIFS('Filing Data'!$Z:$Z,'Filing Data'!$D:$D,'Benchmark Value'!$B2875)</f>
        <v>0</v>
      </c>
      <c r="E2875" s="16">
        <f t="shared" si="629"/>
        <v>-82832175.959236547</v>
      </c>
      <c r="F2875" s="10">
        <f>SUM(D$11:D2874)</f>
        <v>-378094797.07849002</v>
      </c>
      <c r="G2875" s="10">
        <f t="shared" si="622"/>
        <v>365</v>
      </c>
      <c r="H2875" s="7">
        <f t="shared" si="630"/>
        <v>-226937.46838146998</v>
      </c>
      <c r="I2875" s="16">
        <f>SUMIFS('Filing Data'!$X:$X,'Filing Data'!$D:$D,'Benchmark Value'!$B2875)</f>
        <v>0</v>
      </c>
      <c r="J2875" s="16">
        <f t="shared" si="626"/>
        <v>130194969.03866443</v>
      </c>
      <c r="K2875" s="10">
        <f>SUM(I$11:I2874)</f>
        <v>659473665.18040454</v>
      </c>
      <c r="L2875" s="27">
        <f t="shared" si="623"/>
        <v>365</v>
      </c>
      <c r="M2875" s="7">
        <f t="shared" si="631"/>
        <v>356698.5453114094</v>
      </c>
      <c r="N2875" s="7">
        <f>IF(ISNA(VLOOKUP(B2875,'Distribution Data'!$G:$H,2,FALSE)),0,VLOOKUP(B2875,'Distribution Data'!$G:$H,2,FALSE))</f>
        <v>0</v>
      </c>
      <c r="O2875" s="16">
        <f>IF(ISNA(INDEX($C2874:$C$3618,MATCH(TRUE,INDEX($C2874:$C$3618&lt;&gt;$C2874,0),0))), O2874, INDEX($C2874:$C$3618,MATCH(TRUE,INDEX($C2874:$C$3618&lt;&gt;$C2874,0),0)))</f>
        <v>5895088496.4046955</v>
      </c>
      <c r="P2875" s="16">
        <f t="shared" si="621"/>
        <v>5795147068.2152042</v>
      </c>
      <c r="Q2875" s="27">
        <f t="shared" si="627"/>
        <v>365</v>
      </c>
      <c r="R2875" s="7">
        <f t="shared" si="632"/>
        <v>273812.1320260035</v>
      </c>
      <c r="S2875" s="7">
        <f t="shared" si="624"/>
        <v>-309823.88166687591</v>
      </c>
      <c r="T2875" s="5">
        <f>VLOOKUP($B2875,'Benchmark Data'!$A:$B,2,FALSE)</f>
        <v>15.86</v>
      </c>
      <c r="U2875" s="12">
        <f t="shared" si="633"/>
        <v>1.7812175764099689E-2</v>
      </c>
      <c r="V2875" s="7">
        <f t="shared" si="634"/>
        <v>4904911570.974246</v>
      </c>
    </row>
    <row r="2876" spans="1:22" x14ac:dyDescent="0.25">
      <c r="A2876" s="5">
        <f t="shared" si="625"/>
        <v>2011</v>
      </c>
      <c r="B2876" s="6">
        <f t="shared" si="628"/>
        <v>40816</v>
      </c>
      <c r="C2876" s="7">
        <f>MAX(SUMIFS('Filing Data'!$V:$V,'Filing Data'!$D:$D,'Benchmark Value'!$B2876),C2875)</f>
        <v>5795147068.2152042</v>
      </c>
      <c r="D2876" s="7">
        <f>SUMIFS('Filing Data'!$Z:$Z,'Filing Data'!$D:$D,'Benchmark Value'!$B2876)</f>
        <v>0</v>
      </c>
      <c r="E2876" s="16">
        <f t="shared" si="629"/>
        <v>-82832175.959236547</v>
      </c>
      <c r="F2876" s="10">
        <f>SUM(D$11:D2875)</f>
        <v>-378094797.07849002</v>
      </c>
      <c r="G2876" s="10">
        <f t="shared" si="622"/>
        <v>365</v>
      </c>
      <c r="H2876" s="7">
        <f t="shared" si="630"/>
        <v>-226937.46838146998</v>
      </c>
      <c r="I2876" s="16">
        <f>SUMIFS('Filing Data'!$X:$X,'Filing Data'!$D:$D,'Benchmark Value'!$B2876)</f>
        <v>0</v>
      </c>
      <c r="J2876" s="16">
        <f t="shared" si="626"/>
        <v>130194969.03866443</v>
      </c>
      <c r="K2876" s="10">
        <f>SUM(I$11:I2875)</f>
        <v>659473665.18040454</v>
      </c>
      <c r="L2876" s="27">
        <f t="shared" si="623"/>
        <v>365</v>
      </c>
      <c r="M2876" s="7">
        <f t="shared" si="631"/>
        <v>356698.5453114094</v>
      </c>
      <c r="N2876" s="7">
        <f>IF(ISNA(VLOOKUP(B2876,'Distribution Data'!$G:$H,2,FALSE)),0,VLOOKUP(B2876,'Distribution Data'!$G:$H,2,FALSE))</f>
        <v>35082657.532574899</v>
      </c>
      <c r="O2876" s="16">
        <f>IF(ISNA(INDEX($C2875:$C$3618,MATCH(TRUE,INDEX($C2875:$C$3618&lt;&gt;$C2875,0),0))), O2875, INDEX($C2875:$C$3618,MATCH(TRUE,INDEX($C2875:$C$3618&lt;&gt;$C2875,0),0)))</f>
        <v>5895088496.4046955</v>
      </c>
      <c r="P2876" s="16">
        <f t="shared" si="621"/>
        <v>5795147068.2152042</v>
      </c>
      <c r="Q2876" s="27">
        <f t="shared" si="627"/>
        <v>365</v>
      </c>
      <c r="R2876" s="7">
        <f t="shared" si="632"/>
        <v>273812.1320260035</v>
      </c>
      <c r="S2876" s="7">
        <f t="shared" si="624"/>
        <v>-35392481.414241776</v>
      </c>
      <c r="T2876" s="5">
        <f>VLOOKUP($B2876,'Benchmark Data'!$A:$B,2,FALSE)</f>
        <v>15.4</v>
      </c>
      <c r="U2876" s="12">
        <f t="shared" si="633"/>
        <v>-2.943270678711838E-2</v>
      </c>
      <c r="V2876" s="7">
        <f t="shared" si="634"/>
        <v>4727258098.2202721</v>
      </c>
    </row>
    <row r="2877" spans="1:22" x14ac:dyDescent="0.25">
      <c r="A2877" s="5">
        <f t="shared" si="625"/>
        <v>2011</v>
      </c>
      <c r="B2877" s="6">
        <f t="shared" si="628"/>
        <v>40817</v>
      </c>
      <c r="C2877" s="7">
        <f>MAX(SUMIFS('Filing Data'!$V:$V,'Filing Data'!$D:$D,'Benchmark Value'!$B2877),C2876)</f>
        <v>5795147068.2152042</v>
      </c>
      <c r="D2877" s="7">
        <f>SUMIFS('Filing Data'!$Z:$Z,'Filing Data'!$D:$D,'Benchmark Value'!$B2877)</f>
        <v>0</v>
      </c>
      <c r="E2877" s="16">
        <f t="shared" si="629"/>
        <v>-82832175.959236547</v>
      </c>
      <c r="F2877" s="10">
        <f>SUM(D$11:D2876)</f>
        <v>-378094797.07849002</v>
      </c>
      <c r="G2877" s="10">
        <f t="shared" si="622"/>
        <v>365</v>
      </c>
      <c r="H2877" s="7">
        <f t="shared" si="630"/>
        <v>-226937.46838146998</v>
      </c>
      <c r="I2877" s="16">
        <f>SUMIFS('Filing Data'!$X:$X,'Filing Data'!$D:$D,'Benchmark Value'!$B2877)</f>
        <v>0</v>
      </c>
      <c r="J2877" s="16">
        <f t="shared" si="626"/>
        <v>130194969.03866443</v>
      </c>
      <c r="K2877" s="10">
        <f>SUM(I$11:I2876)</f>
        <v>659473665.18040454</v>
      </c>
      <c r="L2877" s="27">
        <f t="shared" si="623"/>
        <v>365</v>
      </c>
      <c r="M2877" s="7">
        <f t="shared" si="631"/>
        <v>356698.5453114094</v>
      </c>
      <c r="N2877" s="7">
        <f>IF(ISNA(VLOOKUP(B2877,'Distribution Data'!$G:$H,2,FALSE)),0,VLOOKUP(B2877,'Distribution Data'!$G:$H,2,FALSE))</f>
        <v>0</v>
      </c>
      <c r="O2877" s="16">
        <f>IF(ISNA(INDEX($C2876:$C$3618,MATCH(TRUE,INDEX($C2876:$C$3618&lt;&gt;$C2876,0),0))), O2876, INDEX($C2876:$C$3618,MATCH(TRUE,INDEX($C2876:$C$3618&lt;&gt;$C2876,0),0)))</f>
        <v>5895088496.4046955</v>
      </c>
      <c r="P2877" s="16">
        <f t="shared" ref="P2877:P2940" si="635">C2876</f>
        <v>5795147068.2152042</v>
      </c>
      <c r="Q2877" s="27">
        <f t="shared" si="627"/>
        <v>365</v>
      </c>
      <c r="R2877" s="7">
        <f t="shared" si="632"/>
        <v>273812.1320260035</v>
      </c>
      <c r="S2877" s="7">
        <f t="shared" si="624"/>
        <v>-309823.88166687591</v>
      </c>
      <c r="T2877" s="5">
        <f>VLOOKUP($B2877,'Benchmark Data'!$A:$B,2,FALSE)</f>
        <v>15.4</v>
      </c>
      <c r="U2877" s="12">
        <f t="shared" si="633"/>
        <v>0</v>
      </c>
      <c r="V2877" s="7">
        <f t="shared" si="634"/>
        <v>4726948274.3386049</v>
      </c>
    </row>
    <row r="2878" spans="1:22" x14ac:dyDescent="0.25">
      <c r="A2878" s="5">
        <f t="shared" si="625"/>
        <v>2011</v>
      </c>
      <c r="B2878" s="6">
        <f t="shared" si="628"/>
        <v>40818</v>
      </c>
      <c r="C2878" s="7">
        <f>MAX(SUMIFS('Filing Data'!$V:$V,'Filing Data'!$D:$D,'Benchmark Value'!$B2878),C2877)</f>
        <v>5795147068.2152042</v>
      </c>
      <c r="D2878" s="7">
        <f>SUMIFS('Filing Data'!$Z:$Z,'Filing Data'!$D:$D,'Benchmark Value'!$B2878)</f>
        <v>0</v>
      </c>
      <c r="E2878" s="16">
        <f t="shared" si="629"/>
        <v>-82832175.959236547</v>
      </c>
      <c r="F2878" s="10">
        <f>SUM(D$11:D2877)</f>
        <v>-378094797.07849002</v>
      </c>
      <c r="G2878" s="10">
        <f t="shared" si="622"/>
        <v>365</v>
      </c>
      <c r="H2878" s="7">
        <f t="shared" si="630"/>
        <v>-226937.46838146998</v>
      </c>
      <c r="I2878" s="16">
        <f>SUMIFS('Filing Data'!$X:$X,'Filing Data'!$D:$D,'Benchmark Value'!$B2878)</f>
        <v>0</v>
      </c>
      <c r="J2878" s="16">
        <f t="shared" si="626"/>
        <v>130194969.03866443</v>
      </c>
      <c r="K2878" s="10">
        <f>SUM(I$11:I2877)</f>
        <v>659473665.18040454</v>
      </c>
      <c r="L2878" s="27">
        <f t="shared" si="623"/>
        <v>365</v>
      </c>
      <c r="M2878" s="7">
        <f t="shared" si="631"/>
        <v>356698.5453114094</v>
      </c>
      <c r="N2878" s="7">
        <f>IF(ISNA(VLOOKUP(B2878,'Distribution Data'!$G:$H,2,FALSE)),0,VLOOKUP(B2878,'Distribution Data'!$G:$H,2,FALSE))</f>
        <v>0</v>
      </c>
      <c r="O2878" s="16">
        <f>IF(ISNA(INDEX($C2877:$C$3618,MATCH(TRUE,INDEX($C2877:$C$3618&lt;&gt;$C2877,0),0))), O2877, INDEX($C2877:$C$3618,MATCH(TRUE,INDEX($C2877:$C$3618&lt;&gt;$C2877,0),0)))</f>
        <v>5895088496.4046955</v>
      </c>
      <c r="P2878" s="16">
        <f t="shared" si="635"/>
        <v>5795147068.2152042</v>
      </c>
      <c r="Q2878" s="27">
        <f t="shared" si="627"/>
        <v>365</v>
      </c>
      <c r="R2878" s="7">
        <f t="shared" si="632"/>
        <v>273812.1320260035</v>
      </c>
      <c r="S2878" s="7">
        <f t="shared" si="624"/>
        <v>-309823.88166687591</v>
      </c>
      <c r="T2878" s="5">
        <f>VLOOKUP($B2878,'Benchmark Data'!$A:$B,2,FALSE)</f>
        <v>15.4</v>
      </c>
      <c r="U2878" s="12">
        <f t="shared" si="633"/>
        <v>0</v>
      </c>
      <c r="V2878" s="7">
        <f t="shared" si="634"/>
        <v>4726638450.4569378</v>
      </c>
    </row>
    <row r="2879" spans="1:22" x14ac:dyDescent="0.25">
      <c r="A2879" s="5">
        <f t="shared" si="625"/>
        <v>2011</v>
      </c>
      <c r="B2879" s="6">
        <f t="shared" si="628"/>
        <v>40819</v>
      </c>
      <c r="C2879" s="7">
        <f>MAX(SUMIFS('Filing Data'!$V:$V,'Filing Data'!$D:$D,'Benchmark Value'!$B2879),C2878)</f>
        <v>5795147068.2152042</v>
      </c>
      <c r="D2879" s="7">
        <f>SUMIFS('Filing Data'!$Z:$Z,'Filing Data'!$D:$D,'Benchmark Value'!$B2879)</f>
        <v>0</v>
      </c>
      <c r="E2879" s="16">
        <f t="shared" si="629"/>
        <v>-82832175.959236547</v>
      </c>
      <c r="F2879" s="10">
        <f>SUM(D$11:D2878)</f>
        <v>-378094797.07849002</v>
      </c>
      <c r="G2879" s="10">
        <f t="shared" si="622"/>
        <v>365</v>
      </c>
      <c r="H2879" s="7">
        <f t="shared" si="630"/>
        <v>-226937.46838146998</v>
      </c>
      <c r="I2879" s="16">
        <f>SUMIFS('Filing Data'!$X:$X,'Filing Data'!$D:$D,'Benchmark Value'!$B2879)</f>
        <v>0</v>
      </c>
      <c r="J2879" s="16">
        <f t="shared" si="626"/>
        <v>130194969.03866443</v>
      </c>
      <c r="K2879" s="10">
        <f>SUM(I$11:I2878)</f>
        <v>659473665.18040454</v>
      </c>
      <c r="L2879" s="27">
        <f t="shared" si="623"/>
        <v>365</v>
      </c>
      <c r="M2879" s="7">
        <f t="shared" si="631"/>
        <v>356698.5453114094</v>
      </c>
      <c r="N2879" s="7">
        <f>IF(ISNA(VLOOKUP(B2879,'Distribution Data'!$G:$H,2,FALSE)),0,VLOOKUP(B2879,'Distribution Data'!$G:$H,2,FALSE))</f>
        <v>0</v>
      </c>
      <c r="O2879" s="16">
        <f>IF(ISNA(INDEX($C2878:$C$3618,MATCH(TRUE,INDEX($C2878:$C$3618&lt;&gt;$C2878,0),0))), O2878, INDEX($C2878:$C$3618,MATCH(TRUE,INDEX($C2878:$C$3618&lt;&gt;$C2878,0),0)))</f>
        <v>5895088496.4046955</v>
      </c>
      <c r="P2879" s="16">
        <f t="shared" si="635"/>
        <v>5795147068.2152042</v>
      </c>
      <c r="Q2879" s="27">
        <f t="shared" si="627"/>
        <v>365</v>
      </c>
      <c r="R2879" s="7">
        <f t="shared" si="632"/>
        <v>273812.1320260035</v>
      </c>
      <c r="S2879" s="7">
        <f t="shared" si="624"/>
        <v>-309823.88166687591</v>
      </c>
      <c r="T2879" s="5">
        <f>VLOOKUP($B2879,'Benchmark Data'!$A:$B,2,FALSE)</f>
        <v>14.67</v>
      </c>
      <c r="U2879" s="12">
        <f t="shared" si="633"/>
        <v>-4.8562917264693174E-2</v>
      </c>
      <c r="V2879" s="7">
        <f t="shared" si="634"/>
        <v>4502273687.0406237</v>
      </c>
    </row>
    <row r="2880" spans="1:22" x14ac:dyDescent="0.25">
      <c r="A2880" s="5">
        <f t="shared" si="625"/>
        <v>2011</v>
      </c>
      <c r="B2880" s="6">
        <f t="shared" si="628"/>
        <v>40820</v>
      </c>
      <c r="C2880" s="7">
        <f>MAX(SUMIFS('Filing Data'!$V:$V,'Filing Data'!$D:$D,'Benchmark Value'!$B2880),C2879)</f>
        <v>5795147068.2152042</v>
      </c>
      <c r="D2880" s="7">
        <f>SUMIFS('Filing Data'!$Z:$Z,'Filing Data'!$D:$D,'Benchmark Value'!$B2880)</f>
        <v>0</v>
      </c>
      <c r="E2880" s="16">
        <f t="shared" si="629"/>
        <v>-82832175.959236547</v>
      </c>
      <c r="F2880" s="10">
        <f>SUM(D$11:D2879)</f>
        <v>-378094797.07849002</v>
      </c>
      <c r="G2880" s="10">
        <f t="shared" si="622"/>
        <v>365</v>
      </c>
      <c r="H2880" s="7">
        <f t="shared" si="630"/>
        <v>-226937.46838146998</v>
      </c>
      <c r="I2880" s="16">
        <f>SUMIFS('Filing Data'!$X:$X,'Filing Data'!$D:$D,'Benchmark Value'!$B2880)</f>
        <v>0</v>
      </c>
      <c r="J2880" s="16">
        <f t="shared" si="626"/>
        <v>130194969.03866443</v>
      </c>
      <c r="K2880" s="10">
        <f>SUM(I$11:I2879)</f>
        <v>659473665.18040454</v>
      </c>
      <c r="L2880" s="27">
        <f t="shared" si="623"/>
        <v>365</v>
      </c>
      <c r="M2880" s="7">
        <f t="shared" si="631"/>
        <v>356698.5453114094</v>
      </c>
      <c r="N2880" s="7">
        <f>IF(ISNA(VLOOKUP(B2880,'Distribution Data'!$G:$H,2,FALSE)),0,VLOOKUP(B2880,'Distribution Data'!$G:$H,2,FALSE))</f>
        <v>0</v>
      </c>
      <c r="O2880" s="16">
        <f>IF(ISNA(INDEX($C2879:$C$3618,MATCH(TRUE,INDEX($C2879:$C$3618&lt;&gt;$C2879,0),0))), O2879, INDEX($C2879:$C$3618,MATCH(TRUE,INDEX($C2879:$C$3618&lt;&gt;$C2879,0),0)))</f>
        <v>5895088496.4046955</v>
      </c>
      <c r="P2880" s="16">
        <f t="shared" si="635"/>
        <v>5795147068.2152042</v>
      </c>
      <c r="Q2880" s="27">
        <f t="shared" si="627"/>
        <v>365</v>
      </c>
      <c r="R2880" s="7">
        <f t="shared" si="632"/>
        <v>273812.1320260035</v>
      </c>
      <c r="S2880" s="7">
        <f t="shared" si="624"/>
        <v>-309823.88166687591</v>
      </c>
      <c r="T2880" s="5">
        <f>VLOOKUP($B2880,'Benchmark Data'!$A:$B,2,FALSE)</f>
        <v>15.3</v>
      </c>
      <c r="U2880" s="12">
        <f t="shared" si="633"/>
        <v>4.2048236243499404E-2</v>
      </c>
      <c r="V2880" s="7">
        <f t="shared" si="634"/>
        <v>4695313039.9030323</v>
      </c>
    </row>
    <row r="2881" spans="1:22" x14ac:dyDescent="0.25">
      <c r="A2881" s="5">
        <f t="shared" si="625"/>
        <v>2011</v>
      </c>
      <c r="B2881" s="6">
        <f t="shared" si="628"/>
        <v>40821</v>
      </c>
      <c r="C2881" s="7">
        <f>MAX(SUMIFS('Filing Data'!$V:$V,'Filing Data'!$D:$D,'Benchmark Value'!$B2881),C2880)</f>
        <v>5795147068.2152042</v>
      </c>
      <c r="D2881" s="7">
        <f>SUMIFS('Filing Data'!$Z:$Z,'Filing Data'!$D:$D,'Benchmark Value'!$B2881)</f>
        <v>0</v>
      </c>
      <c r="E2881" s="16">
        <f t="shared" si="629"/>
        <v>-82832175.959236547</v>
      </c>
      <c r="F2881" s="10">
        <f>SUM(D$11:D2880)</f>
        <v>-378094797.07849002</v>
      </c>
      <c r="G2881" s="10">
        <f t="shared" si="622"/>
        <v>365</v>
      </c>
      <c r="H2881" s="7">
        <f t="shared" si="630"/>
        <v>-226937.46838146998</v>
      </c>
      <c r="I2881" s="16">
        <f>SUMIFS('Filing Data'!$X:$X,'Filing Data'!$D:$D,'Benchmark Value'!$B2881)</f>
        <v>0</v>
      </c>
      <c r="J2881" s="16">
        <f t="shared" si="626"/>
        <v>130194969.03866443</v>
      </c>
      <c r="K2881" s="10">
        <f>SUM(I$11:I2880)</f>
        <v>659473665.18040454</v>
      </c>
      <c r="L2881" s="27">
        <f t="shared" si="623"/>
        <v>365</v>
      </c>
      <c r="M2881" s="7">
        <f t="shared" si="631"/>
        <v>356698.5453114094</v>
      </c>
      <c r="N2881" s="7">
        <f>IF(ISNA(VLOOKUP(B2881,'Distribution Data'!$G:$H,2,FALSE)),0,VLOOKUP(B2881,'Distribution Data'!$G:$H,2,FALSE))</f>
        <v>0</v>
      </c>
      <c r="O2881" s="16">
        <f>IF(ISNA(INDEX($C2880:$C$3618,MATCH(TRUE,INDEX($C2880:$C$3618&lt;&gt;$C2880,0),0))), O2880, INDEX($C2880:$C$3618,MATCH(TRUE,INDEX($C2880:$C$3618&lt;&gt;$C2880,0),0)))</f>
        <v>5895088496.4046955</v>
      </c>
      <c r="P2881" s="16">
        <f t="shared" si="635"/>
        <v>5795147068.2152042</v>
      </c>
      <c r="Q2881" s="27">
        <f t="shared" si="627"/>
        <v>365</v>
      </c>
      <c r="R2881" s="7">
        <f t="shared" si="632"/>
        <v>273812.1320260035</v>
      </c>
      <c r="S2881" s="7">
        <f t="shared" si="624"/>
        <v>-309823.88166687591</v>
      </c>
      <c r="T2881" s="5">
        <f>VLOOKUP($B2881,'Benchmark Data'!$A:$B,2,FALSE)</f>
        <v>15.15</v>
      </c>
      <c r="U2881" s="12">
        <f t="shared" si="633"/>
        <v>-9.8522964430117071E-3</v>
      </c>
      <c r="V2881" s="7">
        <f t="shared" si="634"/>
        <v>4648970735.2380018</v>
      </c>
    </row>
    <row r="2882" spans="1:22" x14ac:dyDescent="0.25">
      <c r="A2882" s="5">
        <f t="shared" si="625"/>
        <v>2011</v>
      </c>
      <c r="B2882" s="6">
        <f t="shared" si="628"/>
        <v>40822</v>
      </c>
      <c r="C2882" s="7">
        <f>MAX(SUMIFS('Filing Data'!$V:$V,'Filing Data'!$D:$D,'Benchmark Value'!$B2882),C2881)</f>
        <v>5795147068.2152042</v>
      </c>
      <c r="D2882" s="7">
        <f>SUMIFS('Filing Data'!$Z:$Z,'Filing Data'!$D:$D,'Benchmark Value'!$B2882)</f>
        <v>0</v>
      </c>
      <c r="E2882" s="16">
        <f t="shared" si="629"/>
        <v>-82832175.959236547</v>
      </c>
      <c r="F2882" s="10">
        <f>SUM(D$11:D2881)</f>
        <v>-378094797.07849002</v>
      </c>
      <c r="G2882" s="10">
        <f t="shared" si="622"/>
        <v>365</v>
      </c>
      <c r="H2882" s="7">
        <f t="shared" si="630"/>
        <v>-226937.46838146998</v>
      </c>
      <c r="I2882" s="16">
        <f>SUMIFS('Filing Data'!$X:$X,'Filing Data'!$D:$D,'Benchmark Value'!$B2882)</f>
        <v>0</v>
      </c>
      <c r="J2882" s="16">
        <f t="shared" si="626"/>
        <v>130194969.03866443</v>
      </c>
      <c r="K2882" s="10">
        <f>SUM(I$11:I2881)</f>
        <v>659473665.18040454</v>
      </c>
      <c r="L2882" s="27">
        <f t="shared" si="623"/>
        <v>365</v>
      </c>
      <c r="M2882" s="7">
        <f t="shared" si="631"/>
        <v>356698.5453114094</v>
      </c>
      <c r="N2882" s="7">
        <f>IF(ISNA(VLOOKUP(B2882,'Distribution Data'!$G:$H,2,FALSE)),0,VLOOKUP(B2882,'Distribution Data'!$G:$H,2,FALSE))</f>
        <v>0</v>
      </c>
      <c r="O2882" s="16">
        <f>IF(ISNA(INDEX($C2881:$C$3618,MATCH(TRUE,INDEX($C2881:$C$3618&lt;&gt;$C2881,0),0))), O2881, INDEX($C2881:$C$3618,MATCH(TRUE,INDEX($C2881:$C$3618&lt;&gt;$C2881,0),0)))</f>
        <v>5895088496.4046955</v>
      </c>
      <c r="P2882" s="16">
        <f t="shared" si="635"/>
        <v>5795147068.2152042</v>
      </c>
      <c r="Q2882" s="27">
        <f t="shared" si="627"/>
        <v>365</v>
      </c>
      <c r="R2882" s="7">
        <f t="shared" si="632"/>
        <v>273812.1320260035</v>
      </c>
      <c r="S2882" s="7">
        <f t="shared" si="624"/>
        <v>-309823.88166687591</v>
      </c>
      <c r="T2882" s="5">
        <f>VLOOKUP($B2882,'Benchmark Data'!$A:$B,2,FALSE)</f>
        <v>15.57</v>
      </c>
      <c r="U2882" s="12">
        <f t="shared" si="633"/>
        <v>2.7345453890528837E-2</v>
      </c>
      <c r="V2882" s="7">
        <f t="shared" si="634"/>
        <v>4777543268.3728342</v>
      </c>
    </row>
    <row r="2883" spans="1:22" x14ac:dyDescent="0.25">
      <c r="A2883" s="5">
        <f t="shared" si="625"/>
        <v>2011</v>
      </c>
      <c r="B2883" s="6">
        <f t="shared" si="628"/>
        <v>40823</v>
      </c>
      <c r="C2883" s="7">
        <f>MAX(SUMIFS('Filing Data'!$V:$V,'Filing Data'!$D:$D,'Benchmark Value'!$B2883),C2882)</f>
        <v>5795147068.2152042</v>
      </c>
      <c r="D2883" s="7">
        <f>SUMIFS('Filing Data'!$Z:$Z,'Filing Data'!$D:$D,'Benchmark Value'!$B2883)</f>
        <v>0</v>
      </c>
      <c r="E2883" s="16">
        <f t="shared" si="629"/>
        <v>-82832175.959236547</v>
      </c>
      <c r="F2883" s="10">
        <f>SUM(D$11:D2882)</f>
        <v>-378094797.07849002</v>
      </c>
      <c r="G2883" s="10">
        <f t="shared" si="622"/>
        <v>365</v>
      </c>
      <c r="H2883" s="7">
        <f t="shared" si="630"/>
        <v>-226937.46838146998</v>
      </c>
      <c r="I2883" s="16">
        <f>SUMIFS('Filing Data'!$X:$X,'Filing Data'!$D:$D,'Benchmark Value'!$B2883)</f>
        <v>0</v>
      </c>
      <c r="J2883" s="16">
        <f t="shared" si="626"/>
        <v>130194969.03866443</v>
      </c>
      <c r="K2883" s="10">
        <f>SUM(I$11:I2882)</f>
        <v>659473665.18040454</v>
      </c>
      <c r="L2883" s="27">
        <f t="shared" si="623"/>
        <v>365</v>
      </c>
      <c r="M2883" s="7">
        <f t="shared" si="631"/>
        <v>356698.5453114094</v>
      </c>
      <c r="N2883" s="7">
        <f>IF(ISNA(VLOOKUP(B2883,'Distribution Data'!$G:$H,2,FALSE)),0,VLOOKUP(B2883,'Distribution Data'!$G:$H,2,FALSE))</f>
        <v>0</v>
      </c>
      <c r="O2883" s="16">
        <f>IF(ISNA(INDEX($C2882:$C$3618,MATCH(TRUE,INDEX($C2882:$C$3618&lt;&gt;$C2882,0),0))), O2882, INDEX($C2882:$C$3618,MATCH(TRUE,INDEX($C2882:$C$3618&lt;&gt;$C2882,0),0)))</f>
        <v>5895088496.4046955</v>
      </c>
      <c r="P2883" s="16">
        <f t="shared" si="635"/>
        <v>5795147068.2152042</v>
      </c>
      <c r="Q2883" s="27">
        <f t="shared" si="627"/>
        <v>365</v>
      </c>
      <c r="R2883" s="7">
        <f t="shared" si="632"/>
        <v>273812.1320260035</v>
      </c>
      <c r="S2883" s="7">
        <f t="shared" si="624"/>
        <v>-309823.88166687591</v>
      </c>
      <c r="T2883" s="5">
        <f>VLOOKUP($B2883,'Benchmark Data'!$A:$B,2,FALSE)</f>
        <v>15.09</v>
      </c>
      <c r="U2883" s="12">
        <f t="shared" si="633"/>
        <v>-3.1313713066149496E-2</v>
      </c>
      <c r="V2883" s="7">
        <f t="shared" si="634"/>
        <v>4629948873.5972061</v>
      </c>
    </row>
    <row r="2884" spans="1:22" x14ac:dyDescent="0.25">
      <c r="A2884" s="5">
        <f t="shared" si="625"/>
        <v>2011</v>
      </c>
      <c r="B2884" s="6">
        <f t="shared" si="628"/>
        <v>40824</v>
      </c>
      <c r="C2884" s="7">
        <f>MAX(SUMIFS('Filing Data'!$V:$V,'Filing Data'!$D:$D,'Benchmark Value'!$B2884),C2883)</f>
        <v>5795147068.2152042</v>
      </c>
      <c r="D2884" s="7">
        <f>SUMIFS('Filing Data'!$Z:$Z,'Filing Data'!$D:$D,'Benchmark Value'!$B2884)</f>
        <v>0</v>
      </c>
      <c r="E2884" s="16">
        <f t="shared" si="629"/>
        <v>-82832175.959236547</v>
      </c>
      <c r="F2884" s="10">
        <f>SUM(D$11:D2883)</f>
        <v>-378094797.07849002</v>
      </c>
      <c r="G2884" s="10">
        <f t="shared" si="622"/>
        <v>365</v>
      </c>
      <c r="H2884" s="7">
        <f t="shared" si="630"/>
        <v>-226937.46838146998</v>
      </c>
      <c r="I2884" s="16">
        <f>SUMIFS('Filing Data'!$X:$X,'Filing Data'!$D:$D,'Benchmark Value'!$B2884)</f>
        <v>0</v>
      </c>
      <c r="J2884" s="16">
        <f t="shared" si="626"/>
        <v>130194969.03866443</v>
      </c>
      <c r="K2884" s="10">
        <f>SUM(I$11:I2883)</f>
        <v>659473665.18040454</v>
      </c>
      <c r="L2884" s="27">
        <f t="shared" si="623"/>
        <v>365</v>
      </c>
      <c r="M2884" s="7">
        <f t="shared" si="631"/>
        <v>356698.5453114094</v>
      </c>
      <c r="N2884" s="7">
        <f>IF(ISNA(VLOOKUP(B2884,'Distribution Data'!$G:$H,2,FALSE)),0,VLOOKUP(B2884,'Distribution Data'!$G:$H,2,FALSE))</f>
        <v>0</v>
      </c>
      <c r="O2884" s="16">
        <f>IF(ISNA(INDEX($C2883:$C$3618,MATCH(TRUE,INDEX($C2883:$C$3618&lt;&gt;$C2883,0),0))), O2883, INDEX($C2883:$C$3618,MATCH(TRUE,INDEX($C2883:$C$3618&lt;&gt;$C2883,0),0)))</f>
        <v>5895088496.4046955</v>
      </c>
      <c r="P2884" s="16">
        <f t="shared" si="635"/>
        <v>5795147068.2152042</v>
      </c>
      <c r="Q2884" s="27">
        <f t="shared" si="627"/>
        <v>365</v>
      </c>
      <c r="R2884" s="7">
        <f t="shared" si="632"/>
        <v>273812.1320260035</v>
      </c>
      <c r="S2884" s="7">
        <f t="shared" si="624"/>
        <v>-309823.88166687591</v>
      </c>
      <c r="T2884" s="5">
        <f>VLOOKUP($B2884,'Benchmark Data'!$A:$B,2,FALSE)</f>
        <v>15.09</v>
      </c>
      <c r="U2884" s="12">
        <f t="shared" si="633"/>
        <v>0</v>
      </c>
      <c r="V2884" s="7">
        <f t="shared" si="634"/>
        <v>4629639049.715539</v>
      </c>
    </row>
    <row r="2885" spans="1:22" x14ac:dyDescent="0.25">
      <c r="A2885" s="5">
        <f t="shared" si="625"/>
        <v>2011</v>
      </c>
      <c r="B2885" s="6">
        <f t="shared" si="628"/>
        <v>40825</v>
      </c>
      <c r="C2885" s="7">
        <f>MAX(SUMIFS('Filing Data'!$V:$V,'Filing Data'!$D:$D,'Benchmark Value'!$B2885),C2884)</f>
        <v>5795147068.2152042</v>
      </c>
      <c r="D2885" s="7">
        <f>SUMIFS('Filing Data'!$Z:$Z,'Filing Data'!$D:$D,'Benchmark Value'!$B2885)</f>
        <v>0</v>
      </c>
      <c r="E2885" s="16">
        <f t="shared" si="629"/>
        <v>-82832175.959236547</v>
      </c>
      <c r="F2885" s="10">
        <f>SUM(D$11:D2884)</f>
        <v>-378094797.07849002</v>
      </c>
      <c r="G2885" s="10">
        <f t="shared" si="622"/>
        <v>365</v>
      </c>
      <c r="H2885" s="7">
        <f t="shared" si="630"/>
        <v>-226937.46838146998</v>
      </c>
      <c r="I2885" s="16">
        <f>SUMIFS('Filing Data'!$X:$X,'Filing Data'!$D:$D,'Benchmark Value'!$B2885)</f>
        <v>0</v>
      </c>
      <c r="J2885" s="16">
        <f t="shared" si="626"/>
        <v>130194969.03866443</v>
      </c>
      <c r="K2885" s="10">
        <f>SUM(I$11:I2884)</f>
        <v>659473665.18040454</v>
      </c>
      <c r="L2885" s="27">
        <f t="shared" si="623"/>
        <v>365</v>
      </c>
      <c r="M2885" s="7">
        <f t="shared" si="631"/>
        <v>356698.5453114094</v>
      </c>
      <c r="N2885" s="7">
        <f>IF(ISNA(VLOOKUP(B2885,'Distribution Data'!$G:$H,2,FALSE)),0,VLOOKUP(B2885,'Distribution Data'!$G:$H,2,FALSE))</f>
        <v>0</v>
      </c>
      <c r="O2885" s="16">
        <f>IF(ISNA(INDEX($C2884:$C$3618,MATCH(TRUE,INDEX($C2884:$C$3618&lt;&gt;$C2884,0),0))), O2884, INDEX($C2884:$C$3618,MATCH(TRUE,INDEX($C2884:$C$3618&lt;&gt;$C2884,0),0)))</f>
        <v>5895088496.4046955</v>
      </c>
      <c r="P2885" s="16">
        <f t="shared" si="635"/>
        <v>5795147068.2152042</v>
      </c>
      <c r="Q2885" s="27">
        <f t="shared" si="627"/>
        <v>365</v>
      </c>
      <c r="R2885" s="7">
        <f t="shared" si="632"/>
        <v>273812.1320260035</v>
      </c>
      <c r="S2885" s="7">
        <f t="shared" si="624"/>
        <v>-309823.88166687591</v>
      </c>
      <c r="T2885" s="5">
        <f>VLOOKUP($B2885,'Benchmark Data'!$A:$B,2,FALSE)</f>
        <v>15.09</v>
      </c>
      <c r="U2885" s="12">
        <f t="shared" si="633"/>
        <v>0</v>
      </c>
      <c r="V2885" s="7">
        <f t="shared" si="634"/>
        <v>4629329225.8338718</v>
      </c>
    </row>
    <row r="2886" spans="1:22" x14ac:dyDescent="0.25">
      <c r="A2886" s="5">
        <f t="shared" si="625"/>
        <v>2011</v>
      </c>
      <c r="B2886" s="6">
        <f t="shared" si="628"/>
        <v>40826</v>
      </c>
      <c r="C2886" s="7">
        <f>MAX(SUMIFS('Filing Data'!$V:$V,'Filing Data'!$D:$D,'Benchmark Value'!$B2886),C2885)</f>
        <v>5795147068.2152042</v>
      </c>
      <c r="D2886" s="7">
        <f>SUMIFS('Filing Data'!$Z:$Z,'Filing Data'!$D:$D,'Benchmark Value'!$B2886)</f>
        <v>0</v>
      </c>
      <c r="E2886" s="16">
        <f t="shared" si="629"/>
        <v>-82832175.959236547</v>
      </c>
      <c r="F2886" s="10">
        <f>SUM(D$11:D2885)</f>
        <v>-378094797.07849002</v>
      </c>
      <c r="G2886" s="10">
        <f t="shared" si="622"/>
        <v>365</v>
      </c>
      <c r="H2886" s="7">
        <f t="shared" si="630"/>
        <v>-226937.46838146998</v>
      </c>
      <c r="I2886" s="16">
        <f>SUMIFS('Filing Data'!$X:$X,'Filing Data'!$D:$D,'Benchmark Value'!$B2886)</f>
        <v>0</v>
      </c>
      <c r="J2886" s="16">
        <f t="shared" si="626"/>
        <v>130194969.03866443</v>
      </c>
      <c r="K2886" s="10">
        <f>SUM(I$11:I2885)</f>
        <v>659473665.18040454</v>
      </c>
      <c r="L2886" s="27">
        <f t="shared" si="623"/>
        <v>365</v>
      </c>
      <c r="M2886" s="7">
        <f t="shared" si="631"/>
        <v>356698.5453114094</v>
      </c>
      <c r="N2886" s="7">
        <f>IF(ISNA(VLOOKUP(B2886,'Distribution Data'!$G:$H,2,FALSE)),0,VLOOKUP(B2886,'Distribution Data'!$G:$H,2,FALSE))</f>
        <v>0</v>
      </c>
      <c r="O2886" s="16">
        <f>IF(ISNA(INDEX($C2885:$C$3618,MATCH(TRUE,INDEX($C2885:$C$3618&lt;&gt;$C2885,0),0))), O2885, INDEX($C2885:$C$3618,MATCH(TRUE,INDEX($C2885:$C$3618&lt;&gt;$C2885,0),0)))</f>
        <v>5895088496.4046955</v>
      </c>
      <c r="P2886" s="16">
        <f t="shared" si="635"/>
        <v>5795147068.2152042</v>
      </c>
      <c r="Q2886" s="27">
        <f t="shared" si="627"/>
        <v>365</v>
      </c>
      <c r="R2886" s="7">
        <f t="shared" si="632"/>
        <v>273812.1320260035</v>
      </c>
      <c r="S2886" s="7">
        <f t="shared" si="624"/>
        <v>-309823.88166687591</v>
      </c>
      <c r="T2886" s="5">
        <f>VLOOKUP($B2886,'Benchmark Data'!$A:$B,2,FALSE)</f>
        <v>15.87</v>
      </c>
      <c r="U2886" s="12">
        <f t="shared" si="633"/>
        <v>5.0398261758560173E-2</v>
      </c>
      <c r="V2886" s="7">
        <f t="shared" si="634"/>
        <v>4868308785.3949099</v>
      </c>
    </row>
    <row r="2887" spans="1:22" x14ac:dyDescent="0.25">
      <c r="A2887" s="5">
        <f t="shared" si="625"/>
        <v>2011</v>
      </c>
      <c r="B2887" s="6">
        <f t="shared" si="628"/>
        <v>40827</v>
      </c>
      <c r="C2887" s="7">
        <f>MAX(SUMIFS('Filing Data'!$V:$V,'Filing Data'!$D:$D,'Benchmark Value'!$B2887),C2886)</f>
        <v>5795147068.2152042</v>
      </c>
      <c r="D2887" s="7">
        <f>SUMIFS('Filing Data'!$Z:$Z,'Filing Data'!$D:$D,'Benchmark Value'!$B2887)</f>
        <v>0</v>
      </c>
      <c r="E2887" s="16">
        <f t="shared" si="629"/>
        <v>-82832175.959236547</v>
      </c>
      <c r="F2887" s="10">
        <f>SUM(D$11:D2886)</f>
        <v>-378094797.07849002</v>
      </c>
      <c r="G2887" s="10">
        <f t="shared" si="622"/>
        <v>365</v>
      </c>
      <c r="H2887" s="7">
        <f t="shared" si="630"/>
        <v>-226937.46838146998</v>
      </c>
      <c r="I2887" s="16">
        <f>SUMIFS('Filing Data'!$X:$X,'Filing Data'!$D:$D,'Benchmark Value'!$B2887)</f>
        <v>0</v>
      </c>
      <c r="J2887" s="16">
        <f t="shared" si="626"/>
        <v>130194969.03866443</v>
      </c>
      <c r="K2887" s="10">
        <f>SUM(I$11:I2886)</f>
        <v>659473665.18040454</v>
      </c>
      <c r="L2887" s="27">
        <f t="shared" si="623"/>
        <v>365</v>
      </c>
      <c r="M2887" s="7">
        <f t="shared" si="631"/>
        <v>356698.5453114094</v>
      </c>
      <c r="N2887" s="7">
        <f>IF(ISNA(VLOOKUP(B2887,'Distribution Data'!$G:$H,2,FALSE)),0,VLOOKUP(B2887,'Distribution Data'!$G:$H,2,FALSE))</f>
        <v>0</v>
      </c>
      <c r="O2887" s="16">
        <f>IF(ISNA(INDEX($C2886:$C$3618,MATCH(TRUE,INDEX($C2886:$C$3618&lt;&gt;$C2886,0),0))), O2886, INDEX($C2886:$C$3618,MATCH(TRUE,INDEX($C2886:$C$3618&lt;&gt;$C2886,0),0)))</f>
        <v>5895088496.4046955</v>
      </c>
      <c r="P2887" s="16">
        <f t="shared" si="635"/>
        <v>5795147068.2152042</v>
      </c>
      <c r="Q2887" s="27">
        <f t="shared" si="627"/>
        <v>365</v>
      </c>
      <c r="R2887" s="7">
        <f t="shared" si="632"/>
        <v>273812.1320260035</v>
      </c>
      <c r="S2887" s="7">
        <f t="shared" si="624"/>
        <v>-309823.88166687591</v>
      </c>
      <c r="T2887" s="5">
        <f>VLOOKUP($B2887,'Benchmark Data'!$A:$B,2,FALSE)</f>
        <v>15.55</v>
      </c>
      <c r="U2887" s="12">
        <f t="shared" si="633"/>
        <v>-2.0369895913074459E-2</v>
      </c>
      <c r="V2887" s="7">
        <f t="shared" si="634"/>
        <v>4769835205.2859983</v>
      </c>
    </row>
    <row r="2888" spans="1:22" x14ac:dyDescent="0.25">
      <c r="A2888" s="5">
        <f t="shared" si="625"/>
        <v>2011</v>
      </c>
      <c r="B2888" s="6">
        <f t="shared" si="628"/>
        <v>40828</v>
      </c>
      <c r="C2888" s="7">
        <f>MAX(SUMIFS('Filing Data'!$V:$V,'Filing Data'!$D:$D,'Benchmark Value'!$B2888),C2887)</f>
        <v>5795147068.2152042</v>
      </c>
      <c r="D2888" s="7">
        <f>SUMIFS('Filing Data'!$Z:$Z,'Filing Data'!$D:$D,'Benchmark Value'!$B2888)</f>
        <v>0</v>
      </c>
      <c r="E2888" s="16">
        <f t="shared" si="629"/>
        <v>-82832175.959236547</v>
      </c>
      <c r="F2888" s="10">
        <f>SUM(D$11:D2887)</f>
        <v>-378094797.07849002</v>
      </c>
      <c r="G2888" s="10">
        <f t="shared" si="622"/>
        <v>365</v>
      </c>
      <c r="H2888" s="7">
        <f t="shared" si="630"/>
        <v>-226937.46838146998</v>
      </c>
      <c r="I2888" s="16">
        <f>SUMIFS('Filing Data'!$X:$X,'Filing Data'!$D:$D,'Benchmark Value'!$B2888)</f>
        <v>0</v>
      </c>
      <c r="J2888" s="16">
        <f t="shared" si="626"/>
        <v>130194969.03866443</v>
      </c>
      <c r="K2888" s="10">
        <f>SUM(I$11:I2887)</f>
        <v>659473665.18040454</v>
      </c>
      <c r="L2888" s="27">
        <f t="shared" si="623"/>
        <v>365</v>
      </c>
      <c r="M2888" s="7">
        <f t="shared" si="631"/>
        <v>356698.5453114094</v>
      </c>
      <c r="N2888" s="7">
        <f>IF(ISNA(VLOOKUP(B2888,'Distribution Data'!$G:$H,2,FALSE)),0,VLOOKUP(B2888,'Distribution Data'!$G:$H,2,FALSE))</f>
        <v>0</v>
      </c>
      <c r="O2888" s="16">
        <f>IF(ISNA(INDEX($C2887:$C$3618,MATCH(TRUE,INDEX($C2887:$C$3618&lt;&gt;$C2887,0),0))), O2887, INDEX($C2887:$C$3618,MATCH(TRUE,INDEX($C2887:$C$3618&lt;&gt;$C2887,0),0)))</f>
        <v>5895088496.4046955</v>
      </c>
      <c r="P2888" s="16">
        <f t="shared" si="635"/>
        <v>5795147068.2152042</v>
      </c>
      <c r="Q2888" s="27">
        <f t="shared" si="627"/>
        <v>365</v>
      </c>
      <c r="R2888" s="7">
        <f t="shared" si="632"/>
        <v>273812.1320260035</v>
      </c>
      <c r="S2888" s="7">
        <f t="shared" si="624"/>
        <v>-309823.88166687591</v>
      </c>
      <c r="T2888" s="5">
        <f>VLOOKUP($B2888,'Benchmark Data'!$A:$B,2,FALSE)</f>
        <v>15.83</v>
      </c>
      <c r="U2888" s="12">
        <f t="shared" si="633"/>
        <v>1.7846235267677549E-2</v>
      </c>
      <c r="V2888" s="7">
        <f t="shared" si="634"/>
        <v>4855413089.2808628</v>
      </c>
    </row>
    <row r="2889" spans="1:22" x14ac:dyDescent="0.25">
      <c r="A2889" s="5">
        <f t="shared" si="625"/>
        <v>2011</v>
      </c>
      <c r="B2889" s="6">
        <f t="shared" si="628"/>
        <v>40829</v>
      </c>
      <c r="C2889" s="7">
        <f>MAX(SUMIFS('Filing Data'!$V:$V,'Filing Data'!$D:$D,'Benchmark Value'!$B2889),C2888)</f>
        <v>5795147068.2152042</v>
      </c>
      <c r="D2889" s="7">
        <f>SUMIFS('Filing Data'!$Z:$Z,'Filing Data'!$D:$D,'Benchmark Value'!$B2889)</f>
        <v>0</v>
      </c>
      <c r="E2889" s="16">
        <f t="shared" si="629"/>
        <v>-82832175.959236547</v>
      </c>
      <c r="F2889" s="10">
        <f>SUM(D$11:D2888)</f>
        <v>-378094797.07849002</v>
      </c>
      <c r="G2889" s="10">
        <f t="shared" si="622"/>
        <v>365</v>
      </c>
      <c r="H2889" s="7">
        <f t="shared" si="630"/>
        <v>-226937.46838146998</v>
      </c>
      <c r="I2889" s="16">
        <f>SUMIFS('Filing Data'!$X:$X,'Filing Data'!$D:$D,'Benchmark Value'!$B2889)</f>
        <v>0</v>
      </c>
      <c r="J2889" s="16">
        <f t="shared" si="626"/>
        <v>130194969.03866443</v>
      </c>
      <c r="K2889" s="10">
        <f>SUM(I$11:I2888)</f>
        <v>659473665.18040454</v>
      </c>
      <c r="L2889" s="27">
        <f t="shared" si="623"/>
        <v>365</v>
      </c>
      <c r="M2889" s="7">
        <f t="shared" si="631"/>
        <v>356698.5453114094</v>
      </c>
      <c r="N2889" s="7">
        <f>IF(ISNA(VLOOKUP(B2889,'Distribution Data'!$G:$H,2,FALSE)),0,VLOOKUP(B2889,'Distribution Data'!$G:$H,2,FALSE))</f>
        <v>0</v>
      </c>
      <c r="O2889" s="16">
        <f>IF(ISNA(INDEX($C2888:$C$3618,MATCH(TRUE,INDEX($C2888:$C$3618&lt;&gt;$C2888,0),0))), O2888, INDEX($C2888:$C$3618,MATCH(TRUE,INDEX($C2888:$C$3618&lt;&gt;$C2888,0),0)))</f>
        <v>5895088496.4046955</v>
      </c>
      <c r="P2889" s="16">
        <f t="shared" si="635"/>
        <v>5795147068.2152042</v>
      </c>
      <c r="Q2889" s="27">
        <f t="shared" si="627"/>
        <v>365</v>
      </c>
      <c r="R2889" s="7">
        <f t="shared" si="632"/>
        <v>273812.1320260035</v>
      </c>
      <c r="S2889" s="7">
        <f t="shared" si="624"/>
        <v>-309823.88166687591</v>
      </c>
      <c r="T2889" s="5">
        <f>VLOOKUP($B2889,'Benchmark Data'!$A:$B,2,FALSE)</f>
        <v>15.7</v>
      </c>
      <c r="U2889" s="12">
        <f t="shared" si="633"/>
        <v>-8.2461615386584045E-3</v>
      </c>
      <c r="V2889" s="7">
        <f t="shared" si="634"/>
        <v>4815229373.9521637</v>
      </c>
    </row>
    <row r="2890" spans="1:22" x14ac:dyDescent="0.25">
      <c r="A2890" s="5">
        <f t="shared" si="625"/>
        <v>2011</v>
      </c>
      <c r="B2890" s="6">
        <f t="shared" si="628"/>
        <v>40830</v>
      </c>
      <c r="C2890" s="7">
        <f>MAX(SUMIFS('Filing Data'!$V:$V,'Filing Data'!$D:$D,'Benchmark Value'!$B2890),C2889)</f>
        <v>5795147068.2152042</v>
      </c>
      <c r="D2890" s="7">
        <f>SUMIFS('Filing Data'!$Z:$Z,'Filing Data'!$D:$D,'Benchmark Value'!$B2890)</f>
        <v>0</v>
      </c>
      <c r="E2890" s="16">
        <f t="shared" si="629"/>
        <v>-82832175.959236547</v>
      </c>
      <c r="F2890" s="10">
        <f>SUM(D$11:D2889)</f>
        <v>-378094797.07849002</v>
      </c>
      <c r="G2890" s="10">
        <f t="shared" si="622"/>
        <v>365</v>
      </c>
      <c r="H2890" s="7">
        <f t="shared" si="630"/>
        <v>-226937.46838146998</v>
      </c>
      <c r="I2890" s="16">
        <f>SUMIFS('Filing Data'!$X:$X,'Filing Data'!$D:$D,'Benchmark Value'!$B2890)</f>
        <v>0</v>
      </c>
      <c r="J2890" s="16">
        <f t="shared" si="626"/>
        <v>130194969.03866443</v>
      </c>
      <c r="K2890" s="10">
        <f>SUM(I$11:I2889)</f>
        <v>659473665.18040454</v>
      </c>
      <c r="L2890" s="27">
        <f t="shared" si="623"/>
        <v>365</v>
      </c>
      <c r="M2890" s="7">
        <f t="shared" si="631"/>
        <v>356698.5453114094</v>
      </c>
      <c r="N2890" s="7">
        <f>IF(ISNA(VLOOKUP(B2890,'Distribution Data'!$G:$H,2,FALSE)),0,VLOOKUP(B2890,'Distribution Data'!$G:$H,2,FALSE))</f>
        <v>0</v>
      </c>
      <c r="O2890" s="16">
        <f>IF(ISNA(INDEX($C2889:$C$3618,MATCH(TRUE,INDEX($C2889:$C$3618&lt;&gt;$C2889,0),0))), O2889, INDEX($C2889:$C$3618,MATCH(TRUE,INDEX($C2889:$C$3618&lt;&gt;$C2889,0),0)))</f>
        <v>5895088496.4046955</v>
      </c>
      <c r="P2890" s="16">
        <f t="shared" si="635"/>
        <v>5795147068.2152042</v>
      </c>
      <c r="Q2890" s="27">
        <f t="shared" si="627"/>
        <v>365</v>
      </c>
      <c r="R2890" s="7">
        <f t="shared" si="632"/>
        <v>273812.1320260035</v>
      </c>
      <c r="S2890" s="7">
        <f t="shared" si="624"/>
        <v>-309823.88166687591</v>
      </c>
      <c r="T2890" s="5">
        <f>VLOOKUP($B2890,'Benchmark Data'!$A:$B,2,FALSE)</f>
        <v>16.100000000000001</v>
      </c>
      <c r="U2890" s="12">
        <f t="shared" si="633"/>
        <v>2.515855963615515E-2</v>
      </c>
      <c r="V2890" s="7">
        <f t="shared" si="634"/>
        <v>4937600553.2285147</v>
      </c>
    </row>
    <row r="2891" spans="1:22" x14ac:dyDescent="0.25">
      <c r="A2891" s="5">
        <f t="shared" si="625"/>
        <v>2011</v>
      </c>
      <c r="B2891" s="6">
        <f t="shared" si="628"/>
        <v>40831</v>
      </c>
      <c r="C2891" s="7">
        <f>MAX(SUMIFS('Filing Data'!$V:$V,'Filing Data'!$D:$D,'Benchmark Value'!$B2891),C2890)</f>
        <v>5795147068.2152042</v>
      </c>
      <c r="D2891" s="7">
        <f>SUMIFS('Filing Data'!$Z:$Z,'Filing Data'!$D:$D,'Benchmark Value'!$B2891)</f>
        <v>0</v>
      </c>
      <c r="E2891" s="16">
        <f t="shared" si="629"/>
        <v>-82832175.959236547</v>
      </c>
      <c r="F2891" s="10">
        <f>SUM(D$11:D2890)</f>
        <v>-378094797.07849002</v>
      </c>
      <c r="G2891" s="10">
        <f t="shared" ref="G2891:G2954" si="636">COUNTIFS(F$11:F$3618,F2891,A$11:A$3618,YEAR(B2891))</f>
        <v>365</v>
      </c>
      <c r="H2891" s="7">
        <f t="shared" si="630"/>
        <v>-226937.46838146998</v>
      </c>
      <c r="I2891" s="16">
        <f>SUMIFS('Filing Data'!$X:$X,'Filing Data'!$D:$D,'Benchmark Value'!$B2891)</f>
        <v>0</v>
      </c>
      <c r="J2891" s="16">
        <f t="shared" si="626"/>
        <v>130194969.03866443</v>
      </c>
      <c r="K2891" s="10">
        <f>SUM(I$11:I2890)</f>
        <v>659473665.18040454</v>
      </c>
      <c r="L2891" s="27">
        <f t="shared" ref="L2891:L2954" si="637">COUNTIFS(K$11:K$3618,K2891,A$11:A$3618,YEAR(B2891))</f>
        <v>365</v>
      </c>
      <c r="M2891" s="7">
        <f t="shared" si="631"/>
        <v>356698.5453114094</v>
      </c>
      <c r="N2891" s="7">
        <f>IF(ISNA(VLOOKUP(B2891,'Distribution Data'!$G:$H,2,FALSE)),0,VLOOKUP(B2891,'Distribution Data'!$G:$H,2,FALSE))</f>
        <v>0</v>
      </c>
      <c r="O2891" s="16">
        <f>IF(ISNA(INDEX($C2890:$C$3618,MATCH(TRUE,INDEX($C2890:$C$3618&lt;&gt;$C2890,0),0))), O2890, INDEX($C2890:$C$3618,MATCH(TRUE,INDEX($C2890:$C$3618&lt;&gt;$C2890,0),0)))</f>
        <v>5895088496.4046955</v>
      </c>
      <c r="P2891" s="16">
        <f t="shared" si="635"/>
        <v>5795147068.2152042</v>
      </c>
      <c r="Q2891" s="27">
        <f t="shared" si="627"/>
        <v>365</v>
      </c>
      <c r="R2891" s="7">
        <f t="shared" si="632"/>
        <v>273812.1320260035</v>
      </c>
      <c r="S2891" s="7">
        <f t="shared" ref="S2891:S2954" si="638">IF(AND($E$3&lt;&gt;"Y",$E$4&lt;&gt;"Y"),R2891-N2891+H2891, IF(AND($E$3="Y",$E$4="Y"), R2891-N2891-M2891, IF($E$4="Y", R2891-N2891-M2891+H2891, IF($E$3="Y", R2891-N2891, R2891-N2891))))</f>
        <v>-309823.88166687591</v>
      </c>
      <c r="T2891" s="5">
        <f>VLOOKUP($B2891,'Benchmark Data'!$A:$B,2,FALSE)</f>
        <v>16.100000000000001</v>
      </c>
      <c r="U2891" s="12">
        <f t="shared" si="633"/>
        <v>0</v>
      </c>
      <c r="V2891" s="7">
        <f t="shared" si="634"/>
        <v>4937290729.3468475</v>
      </c>
    </row>
    <row r="2892" spans="1:22" x14ac:dyDescent="0.25">
      <c r="A2892" s="5">
        <f t="shared" ref="A2892:A2955" si="639">YEAR(B2892)</f>
        <v>2011</v>
      </c>
      <c r="B2892" s="6">
        <f t="shared" si="628"/>
        <v>40832</v>
      </c>
      <c r="C2892" s="7">
        <f>MAX(SUMIFS('Filing Data'!$V:$V,'Filing Data'!$D:$D,'Benchmark Value'!$B2892),C2891)</f>
        <v>5795147068.2152042</v>
      </c>
      <c r="D2892" s="7">
        <f>SUMIFS('Filing Data'!$Z:$Z,'Filing Data'!$D:$D,'Benchmark Value'!$B2892)</f>
        <v>0</v>
      </c>
      <c r="E2892" s="16">
        <f t="shared" si="629"/>
        <v>-82832175.959236547</v>
      </c>
      <c r="F2892" s="10">
        <f>SUM(D$11:D2891)</f>
        <v>-378094797.07849002</v>
      </c>
      <c r="G2892" s="10">
        <f t="shared" si="636"/>
        <v>365</v>
      </c>
      <c r="H2892" s="7">
        <f t="shared" si="630"/>
        <v>-226937.46838146998</v>
      </c>
      <c r="I2892" s="16">
        <f>SUMIFS('Filing Data'!$X:$X,'Filing Data'!$D:$D,'Benchmark Value'!$B2892)</f>
        <v>0</v>
      </c>
      <c r="J2892" s="16">
        <f t="shared" ref="J2892:J2955" si="640">IF(I2892&lt;&gt;0,J2891,IF(ISNA(INDEX($I2892:$I3256,MATCH(TRUE,INDEX($I2892:$I3256&lt;&gt;$I2892,0),0))),0,INDEX($I2892:$I3256,MATCH(TRUE,INDEX($I2892:$I3256&lt;&gt;$I2892,0),0))))</f>
        <v>130194969.03866443</v>
      </c>
      <c r="K2892" s="10">
        <f>SUM(I$11:I2891)</f>
        <v>659473665.18040454</v>
      </c>
      <c r="L2892" s="27">
        <f t="shared" si="637"/>
        <v>365</v>
      </c>
      <c r="M2892" s="7">
        <f t="shared" si="631"/>
        <v>356698.5453114094</v>
      </c>
      <c r="N2892" s="7">
        <f>IF(ISNA(VLOOKUP(B2892,'Distribution Data'!$G:$H,2,FALSE)),0,VLOOKUP(B2892,'Distribution Data'!$G:$H,2,FALSE))</f>
        <v>0</v>
      </c>
      <c r="O2892" s="16">
        <f>IF(ISNA(INDEX($C2891:$C$3618,MATCH(TRUE,INDEX($C2891:$C$3618&lt;&gt;$C2891,0),0))), O2891, INDEX($C2891:$C$3618,MATCH(TRUE,INDEX($C2891:$C$3618&lt;&gt;$C2891,0),0)))</f>
        <v>5895088496.4046955</v>
      </c>
      <c r="P2892" s="16">
        <f t="shared" si="635"/>
        <v>5795147068.2152042</v>
      </c>
      <c r="Q2892" s="27">
        <f t="shared" ref="Q2892:Q2955" si="641">MATCH($O2892,$C$11:$C$3618,0)-MATCH($C2891,$C$11:$C$3618,0)</f>
        <v>365</v>
      </c>
      <c r="R2892" s="7">
        <f t="shared" si="632"/>
        <v>273812.1320260035</v>
      </c>
      <c r="S2892" s="7">
        <f t="shared" si="638"/>
        <v>-309823.88166687591</v>
      </c>
      <c r="T2892" s="5">
        <f>VLOOKUP($B2892,'Benchmark Data'!$A:$B,2,FALSE)</f>
        <v>16.100000000000001</v>
      </c>
      <c r="U2892" s="12">
        <f t="shared" si="633"/>
        <v>0</v>
      </c>
      <c r="V2892" s="7">
        <f t="shared" si="634"/>
        <v>4936980905.4651804</v>
      </c>
    </row>
    <row r="2893" spans="1:22" x14ac:dyDescent="0.25">
      <c r="A2893" s="5">
        <f t="shared" si="639"/>
        <v>2011</v>
      </c>
      <c r="B2893" s="6">
        <f t="shared" ref="B2893:B2956" si="642">B2892+1</f>
        <v>40833</v>
      </c>
      <c r="C2893" s="7">
        <f>MAX(SUMIFS('Filing Data'!$V:$V,'Filing Data'!$D:$D,'Benchmark Value'!$B2893),C2892)</f>
        <v>5795147068.2152042</v>
      </c>
      <c r="D2893" s="7">
        <f>SUMIFS('Filing Data'!$Z:$Z,'Filing Data'!$D:$D,'Benchmark Value'!$B2893)</f>
        <v>0</v>
      </c>
      <c r="E2893" s="16">
        <f t="shared" ref="E2893:E2956" si="643">IF(D2893&lt;&gt;0,E2892,IF(ISNA(INDEX($D2893:$D3257,MATCH(TRUE,INDEX($D2893:$D3257&lt;&gt;$D2893,0),0))),0,INDEX($D2893:$D3257,MATCH(TRUE,INDEX($D2893:$D3257&lt;&gt;$D2893,0),0))))</f>
        <v>-82832175.959236547</v>
      </c>
      <c r="F2893" s="10">
        <f>SUM(D$11:D2892)</f>
        <v>-378094797.07849002</v>
      </c>
      <c r="G2893" s="10">
        <f t="shared" si="636"/>
        <v>365</v>
      </c>
      <c r="H2893" s="7">
        <f t="shared" ref="H2893:H2956" si="644">E2893/G2893</f>
        <v>-226937.46838146998</v>
      </c>
      <c r="I2893" s="16">
        <f>SUMIFS('Filing Data'!$X:$X,'Filing Data'!$D:$D,'Benchmark Value'!$B2893)</f>
        <v>0</v>
      </c>
      <c r="J2893" s="16">
        <f t="shared" si="640"/>
        <v>130194969.03866443</v>
      </c>
      <c r="K2893" s="10">
        <f>SUM(I$11:I2892)</f>
        <v>659473665.18040454</v>
      </c>
      <c r="L2893" s="27">
        <f t="shared" si="637"/>
        <v>365</v>
      </c>
      <c r="M2893" s="7">
        <f t="shared" ref="M2893:M2956" si="645">J2893/L2893</f>
        <v>356698.5453114094</v>
      </c>
      <c r="N2893" s="7">
        <f>IF(ISNA(VLOOKUP(B2893,'Distribution Data'!$G:$H,2,FALSE)),0,VLOOKUP(B2893,'Distribution Data'!$G:$H,2,FALSE))</f>
        <v>0</v>
      </c>
      <c r="O2893" s="16">
        <f>IF(ISNA(INDEX($C2892:$C$3618,MATCH(TRUE,INDEX($C2892:$C$3618&lt;&gt;$C2892,0),0))), O2892, INDEX($C2892:$C$3618,MATCH(TRUE,INDEX($C2892:$C$3618&lt;&gt;$C2892,0),0)))</f>
        <v>5895088496.4046955</v>
      </c>
      <c r="P2893" s="16">
        <f t="shared" si="635"/>
        <v>5795147068.2152042</v>
      </c>
      <c r="Q2893" s="27">
        <f t="shared" si="641"/>
        <v>365</v>
      </c>
      <c r="R2893" s="7">
        <f t="shared" ref="R2893:R2956" si="646">IF(Q2893=0, 0, (O2893-P2893)/Q2893)</f>
        <v>273812.1320260035</v>
      </c>
      <c r="S2893" s="7">
        <f t="shared" si="638"/>
        <v>-309823.88166687591</v>
      </c>
      <c r="T2893" s="5">
        <f>VLOOKUP($B2893,'Benchmark Data'!$A:$B,2,FALSE)</f>
        <v>15.7</v>
      </c>
      <c r="U2893" s="12">
        <f t="shared" ref="U2893:U2956" si="647">LN(T2893/T2892)</f>
        <v>-2.5158559636155101E-2</v>
      </c>
      <c r="V2893" s="7">
        <f t="shared" ref="V2893:V2956" si="648">V2892*EXP($U2893)+$S2893</f>
        <v>4814013170.8887253</v>
      </c>
    </row>
    <row r="2894" spans="1:22" x14ac:dyDescent="0.25">
      <c r="A2894" s="5">
        <f t="shared" si="639"/>
        <v>2011</v>
      </c>
      <c r="B2894" s="6">
        <f t="shared" si="642"/>
        <v>40834</v>
      </c>
      <c r="C2894" s="7">
        <f>MAX(SUMIFS('Filing Data'!$V:$V,'Filing Data'!$D:$D,'Benchmark Value'!$B2894),C2893)</f>
        <v>5795147068.2152042</v>
      </c>
      <c r="D2894" s="7">
        <f>SUMIFS('Filing Data'!$Z:$Z,'Filing Data'!$D:$D,'Benchmark Value'!$B2894)</f>
        <v>0</v>
      </c>
      <c r="E2894" s="16">
        <f t="shared" si="643"/>
        <v>-82832175.959236547</v>
      </c>
      <c r="F2894" s="10">
        <f>SUM(D$11:D2893)</f>
        <v>-378094797.07849002</v>
      </c>
      <c r="G2894" s="10">
        <f t="shared" si="636"/>
        <v>365</v>
      </c>
      <c r="H2894" s="7">
        <f t="shared" si="644"/>
        <v>-226937.46838146998</v>
      </c>
      <c r="I2894" s="16">
        <f>SUMIFS('Filing Data'!$X:$X,'Filing Data'!$D:$D,'Benchmark Value'!$B2894)</f>
        <v>0</v>
      </c>
      <c r="J2894" s="16">
        <f t="shared" si="640"/>
        <v>130194969.03866443</v>
      </c>
      <c r="K2894" s="10">
        <f>SUM(I$11:I2893)</f>
        <v>659473665.18040454</v>
      </c>
      <c r="L2894" s="27">
        <f t="shared" si="637"/>
        <v>365</v>
      </c>
      <c r="M2894" s="7">
        <f t="shared" si="645"/>
        <v>356698.5453114094</v>
      </c>
      <c r="N2894" s="7">
        <f>IF(ISNA(VLOOKUP(B2894,'Distribution Data'!$G:$H,2,FALSE)),0,VLOOKUP(B2894,'Distribution Data'!$G:$H,2,FALSE))</f>
        <v>0</v>
      </c>
      <c r="O2894" s="16">
        <f>IF(ISNA(INDEX($C2893:$C$3618,MATCH(TRUE,INDEX($C2893:$C$3618&lt;&gt;$C2893,0),0))), O2893, INDEX($C2893:$C$3618,MATCH(TRUE,INDEX($C2893:$C$3618&lt;&gt;$C2893,0),0)))</f>
        <v>5895088496.4046955</v>
      </c>
      <c r="P2894" s="16">
        <f t="shared" si="635"/>
        <v>5795147068.2152042</v>
      </c>
      <c r="Q2894" s="27">
        <f t="shared" si="641"/>
        <v>365</v>
      </c>
      <c r="R2894" s="7">
        <f t="shared" si="646"/>
        <v>273812.1320260035</v>
      </c>
      <c r="S2894" s="7">
        <f t="shared" si="638"/>
        <v>-309823.88166687591</v>
      </c>
      <c r="T2894" s="5">
        <f>VLOOKUP($B2894,'Benchmark Data'!$A:$B,2,FALSE)</f>
        <v>16.28</v>
      </c>
      <c r="U2894" s="12">
        <f t="shared" si="647"/>
        <v>3.6276648220132074E-2</v>
      </c>
      <c r="V2894" s="7">
        <f t="shared" si="648"/>
        <v>4991545871.7914839</v>
      </c>
    </row>
    <row r="2895" spans="1:22" x14ac:dyDescent="0.25">
      <c r="A2895" s="5">
        <f t="shared" si="639"/>
        <v>2011</v>
      </c>
      <c r="B2895" s="6">
        <f t="shared" si="642"/>
        <v>40835</v>
      </c>
      <c r="C2895" s="7">
        <f>MAX(SUMIFS('Filing Data'!$V:$V,'Filing Data'!$D:$D,'Benchmark Value'!$B2895),C2894)</f>
        <v>5795147068.2152042</v>
      </c>
      <c r="D2895" s="7">
        <f>SUMIFS('Filing Data'!$Z:$Z,'Filing Data'!$D:$D,'Benchmark Value'!$B2895)</f>
        <v>0</v>
      </c>
      <c r="E2895" s="16">
        <f t="shared" si="643"/>
        <v>-82832175.959236547</v>
      </c>
      <c r="F2895" s="10">
        <f>SUM(D$11:D2894)</f>
        <v>-378094797.07849002</v>
      </c>
      <c r="G2895" s="10">
        <f t="shared" si="636"/>
        <v>365</v>
      </c>
      <c r="H2895" s="7">
        <f t="shared" si="644"/>
        <v>-226937.46838146998</v>
      </c>
      <c r="I2895" s="16">
        <f>SUMIFS('Filing Data'!$X:$X,'Filing Data'!$D:$D,'Benchmark Value'!$B2895)</f>
        <v>0</v>
      </c>
      <c r="J2895" s="16">
        <f t="shared" si="640"/>
        <v>130194969.03866443</v>
      </c>
      <c r="K2895" s="10">
        <f>SUM(I$11:I2894)</f>
        <v>659473665.18040454</v>
      </c>
      <c r="L2895" s="27">
        <f t="shared" si="637"/>
        <v>365</v>
      </c>
      <c r="M2895" s="7">
        <f t="shared" si="645"/>
        <v>356698.5453114094</v>
      </c>
      <c r="N2895" s="7">
        <f>IF(ISNA(VLOOKUP(B2895,'Distribution Data'!$G:$H,2,FALSE)),0,VLOOKUP(B2895,'Distribution Data'!$G:$H,2,FALSE))</f>
        <v>0</v>
      </c>
      <c r="O2895" s="16">
        <f>IF(ISNA(INDEX($C2894:$C$3618,MATCH(TRUE,INDEX($C2894:$C$3618&lt;&gt;$C2894,0),0))), O2894, INDEX($C2894:$C$3618,MATCH(TRUE,INDEX($C2894:$C$3618&lt;&gt;$C2894,0),0)))</f>
        <v>5895088496.4046955</v>
      </c>
      <c r="P2895" s="16">
        <f t="shared" si="635"/>
        <v>5795147068.2152042</v>
      </c>
      <c r="Q2895" s="27">
        <f t="shared" si="641"/>
        <v>365</v>
      </c>
      <c r="R2895" s="7">
        <f t="shared" si="646"/>
        <v>273812.1320260035</v>
      </c>
      <c r="S2895" s="7">
        <f t="shared" si="638"/>
        <v>-309823.88166687591</v>
      </c>
      <c r="T2895" s="5">
        <f>VLOOKUP($B2895,'Benchmark Data'!$A:$B,2,FALSE)</f>
        <v>16.07</v>
      </c>
      <c r="U2895" s="12">
        <f t="shared" si="647"/>
        <v>-1.2983180824973031E-2</v>
      </c>
      <c r="V2895" s="7">
        <f t="shared" si="648"/>
        <v>4926848785.4358482</v>
      </c>
    </row>
    <row r="2896" spans="1:22" x14ac:dyDescent="0.25">
      <c r="A2896" s="5">
        <f t="shared" si="639"/>
        <v>2011</v>
      </c>
      <c r="B2896" s="6">
        <f t="shared" si="642"/>
        <v>40836</v>
      </c>
      <c r="C2896" s="7">
        <f>MAX(SUMIFS('Filing Data'!$V:$V,'Filing Data'!$D:$D,'Benchmark Value'!$B2896),C2895)</f>
        <v>5795147068.2152042</v>
      </c>
      <c r="D2896" s="7">
        <f>SUMIFS('Filing Data'!$Z:$Z,'Filing Data'!$D:$D,'Benchmark Value'!$B2896)</f>
        <v>0</v>
      </c>
      <c r="E2896" s="16">
        <f t="shared" si="643"/>
        <v>-82832175.959236547</v>
      </c>
      <c r="F2896" s="10">
        <f>SUM(D$11:D2895)</f>
        <v>-378094797.07849002</v>
      </c>
      <c r="G2896" s="10">
        <f t="shared" si="636"/>
        <v>365</v>
      </c>
      <c r="H2896" s="7">
        <f t="shared" si="644"/>
        <v>-226937.46838146998</v>
      </c>
      <c r="I2896" s="16">
        <f>SUMIFS('Filing Data'!$X:$X,'Filing Data'!$D:$D,'Benchmark Value'!$B2896)</f>
        <v>0</v>
      </c>
      <c r="J2896" s="16">
        <f t="shared" si="640"/>
        <v>130194969.03866443</v>
      </c>
      <c r="K2896" s="10">
        <f>SUM(I$11:I2895)</f>
        <v>659473665.18040454</v>
      </c>
      <c r="L2896" s="27">
        <f t="shared" si="637"/>
        <v>365</v>
      </c>
      <c r="M2896" s="7">
        <f t="shared" si="645"/>
        <v>356698.5453114094</v>
      </c>
      <c r="N2896" s="7">
        <f>IF(ISNA(VLOOKUP(B2896,'Distribution Data'!$G:$H,2,FALSE)),0,VLOOKUP(B2896,'Distribution Data'!$G:$H,2,FALSE))</f>
        <v>0</v>
      </c>
      <c r="O2896" s="16">
        <f>IF(ISNA(INDEX($C2895:$C$3618,MATCH(TRUE,INDEX($C2895:$C$3618&lt;&gt;$C2895,0),0))), O2895, INDEX($C2895:$C$3618,MATCH(TRUE,INDEX($C2895:$C$3618&lt;&gt;$C2895,0),0)))</f>
        <v>5895088496.4046955</v>
      </c>
      <c r="P2896" s="16">
        <f t="shared" si="635"/>
        <v>5795147068.2152042</v>
      </c>
      <c r="Q2896" s="27">
        <f t="shared" si="641"/>
        <v>365</v>
      </c>
      <c r="R2896" s="7">
        <f t="shared" si="646"/>
        <v>273812.1320260035</v>
      </c>
      <c r="S2896" s="7">
        <f t="shared" si="638"/>
        <v>-309823.88166687591</v>
      </c>
      <c r="T2896" s="5">
        <f>VLOOKUP($B2896,'Benchmark Data'!$A:$B,2,FALSE)</f>
        <v>16.18</v>
      </c>
      <c r="U2896" s="12">
        <f t="shared" si="647"/>
        <v>6.8217318809244793E-3</v>
      </c>
      <c r="V2896" s="7">
        <f t="shared" si="648"/>
        <v>4960263502.0892124</v>
      </c>
    </row>
    <row r="2897" spans="1:22" x14ac:dyDescent="0.25">
      <c r="A2897" s="5">
        <f t="shared" si="639"/>
        <v>2011</v>
      </c>
      <c r="B2897" s="6">
        <f t="shared" si="642"/>
        <v>40837</v>
      </c>
      <c r="C2897" s="7">
        <f>MAX(SUMIFS('Filing Data'!$V:$V,'Filing Data'!$D:$D,'Benchmark Value'!$B2897),C2896)</f>
        <v>5795147068.2152042</v>
      </c>
      <c r="D2897" s="7">
        <f>SUMIFS('Filing Data'!$Z:$Z,'Filing Data'!$D:$D,'Benchmark Value'!$B2897)</f>
        <v>0</v>
      </c>
      <c r="E2897" s="16">
        <f t="shared" si="643"/>
        <v>-82832175.959236547</v>
      </c>
      <c r="F2897" s="10">
        <f>SUM(D$11:D2896)</f>
        <v>-378094797.07849002</v>
      </c>
      <c r="G2897" s="10">
        <f t="shared" si="636"/>
        <v>365</v>
      </c>
      <c r="H2897" s="7">
        <f t="shared" si="644"/>
        <v>-226937.46838146998</v>
      </c>
      <c r="I2897" s="16">
        <f>SUMIFS('Filing Data'!$X:$X,'Filing Data'!$D:$D,'Benchmark Value'!$B2897)</f>
        <v>0</v>
      </c>
      <c r="J2897" s="16">
        <f t="shared" si="640"/>
        <v>130194969.03866443</v>
      </c>
      <c r="K2897" s="10">
        <f>SUM(I$11:I2896)</f>
        <v>659473665.18040454</v>
      </c>
      <c r="L2897" s="27">
        <f t="shared" si="637"/>
        <v>365</v>
      </c>
      <c r="M2897" s="7">
        <f t="shared" si="645"/>
        <v>356698.5453114094</v>
      </c>
      <c r="N2897" s="7">
        <f>IF(ISNA(VLOOKUP(B2897,'Distribution Data'!$G:$H,2,FALSE)),0,VLOOKUP(B2897,'Distribution Data'!$G:$H,2,FALSE))</f>
        <v>0</v>
      </c>
      <c r="O2897" s="16">
        <f>IF(ISNA(INDEX($C2896:$C$3618,MATCH(TRUE,INDEX($C2896:$C$3618&lt;&gt;$C2896,0),0))), O2896, INDEX($C2896:$C$3618,MATCH(TRUE,INDEX($C2896:$C$3618&lt;&gt;$C2896,0),0)))</f>
        <v>5895088496.4046955</v>
      </c>
      <c r="P2897" s="16">
        <f t="shared" si="635"/>
        <v>5795147068.2152042</v>
      </c>
      <c r="Q2897" s="27">
        <f t="shared" si="641"/>
        <v>365</v>
      </c>
      <c r="R2897" s="7">
        <f t="shared" si="646"/>
        <v>273812.1320260035</v>
      </c>
      <c r="S2897" s="7">
        <f t="shared" si="638"/>
        <v>-309823.88166687591</v>
      </c>
      <c r="T2897" s="5">
        <f>VLOOKUP($B2897,'Benchmark Data'!$A:$B,2,FALSE)</f>
        <v>16.72</v>
      </c>
      <c r="U2897" s="12">
        <f t="shared" si="647"/>
        <v>3.2829696026209901E-2</v>
      </c>
      <c r="V2897" s="7">
        <f t="shared" si="648"/>
        <v>5125500173.3328962</v>
      </c>
    </row>
    <row r="2898" spans="1:22" x14ac:dyDescent="0.25">
      <c r="A2898" s="5">
        <f t="shared" si="639"/>
        <v>2011</v>
      </c>
      <c r="B2898" s="6">
        <f t="shared" si="642"/>
        <v>40838</v>
      </c>
      <c r="C2898" s="7">
        <f>MAX(SUMIFS('Filing Data'!$V:$V,'Filing Data'!$D:$D,'Benchmark Value'!$B2898),C2897)</f>
        <v>5795147068.2152042</v>
      </c>
      <c r="D2898" s="7">
        <f>SUMIFS('Filing Data'!$Z:$Z,'Filing Data'!$D:$D,'Benchmark Value'!$B2898)</f>
        <v>0</v>
      </c>
      <c r="E2898" s="16">
        <f t="shared" si="643"/>
        <v>-82832175.959236547</v>
      </c>
      <c r="F2898" s="10">
        <f>SUM(D$11:D2897)</f>
        <v>-378094797.07849002</v>
      </c>
      <c r="G2898" s="10">
        <f t="shared" si="636"/>
        <v>365</v>
      </c>
      <c r="H2898" s="7">
        <f t="shared" si="644"/>
        <v>-226937.46838146998</v>
      </c>
      <c r="I2898" s="16">
        <f>SUMIFS('Filing Data'!$X:$X,'Filing Data'!$D:$D,'Benchmark Value'!$B2898)</f>
        <v>0</v>
      </c>
      <c r="J2898" s="16">
        <f t="shared" si="640"/>
        <v>130194969.03866443</v>
      </c>
      <c r="K2898" s="10">
        <f>SUM(I$11:I2897)</f>
        <v>659473665.18040454</v>
      </c>
      <c r="L2898" s="27">
        <f t="shared" si="637"/>
        <v>365</v>
      </c>
      <c r="M2898" s="7">
        <f t="shared" si="645"/>
        <v>356698.5453114094</v>
      </c>
      <c r="N2898" s="7">
        <f>IF(ISNA(VLOOKUP(B2898,'Distribution Data'!$G:$H,2,FALSE)),0,VLOOKUP(B2898,'Distribution Data'!$G:$H,2,FALSE))</f>
        <v>0</v>
      </c>
      <c r="O2898" s="16">
        <f>IF(ISNA(INDEX($C2897:$C$3618,MATCH(TRUE,INDEX($C2897:$C$3618&lt;&gt;$C2897,0),0))), O2897, INDEX($C2897:$C$3618,MATCH(TRUE,INDEX($C2897:$C$3618&lt;&gt;$C2897,0),0)))</f>
        <v>5895088496.4046955</v>
      </c>
      <c r="P2898" s="16">
        <f t="shared" si="635"/>
        <v>5795147068.2152042</v>
      </c>
      <c r="Q2898" s="27">
        <f t="shared" si="641"/>
        <v>365</v>
      </c>
      <c r="R2898" s="7">
        <f t="shared" si="646"/>
        <v>273812.1320260035</v>
      </c>
      <c r="S2898" s="7">
        <f t="shared" si="638"/>
        <v>-309823.88166687591</v>
      </c>
      <c r="T2898" s="5">
        <f>VLOOKUP($B2898,'Benchmark Data'!$A:$B,2,FALSE)</f>
        <v>16.72</v>
      </c>
      <c r="U2898" s="12">
        <f t="shared" si="647"/>
        <v>0</v>
      </c>
      <c r="V2898" s="7">
        <f t="shared" si="648"/>
        <v>5125190349.4512291</v>
      </c>
    </row>
    <row r="2899" spans="1:22" x14ac:dyDescent="0.25">
      <c r="A2899" s="5">
        <f t="shared" si="639"/>
        <v>2011</v>
      </c>
      <c r="B2899" s="6">
        <f t="shared" si="642"/>
        <v>40839</v>
      </c>
      <c r="C2899" s="7">
        <f>MAX(SUMIFS('Filing Data'!$V:$V,'Filing Data'!$D:$D,'Benchmark Value'!$B2899),C2898)</f>
        <v>5795147068.2152042</v>
      </c>
      <c r="D2899" s="7">
        <f>SUMIFS('Filing Data'!$Z:$Z,'Filing Data'!$D:$D,'Benchmark Value'!$B2899)</f>
        <v>0</v>
      </c>
      <c r="E2899" s="16">
        <f t="shared" si="643"/>
        <v>-82832175.959236547</v>
      </c>
      <c r="F2899" s="10">
        <f>SUM(D$11:D2898)</f>
        <v>-378094797.07849002</v>
      </c>
      <c r="G2899" s="10">
        <f t="shared" si="636"/>
        <v>365</v>
      </c>
      <c r="H2899" s="7">
        <f t="shared" si="644"/>
        <v>-226937.46838146998</v>
      </c>
      <c r="I2899" s="16">
        <f>SUMIFS('Filing Data'!$X:$X,'Filing Data'!$D:$D,'Benchmark Value'!$B2899)</f>
        <v>0</v>
      </c>
      <c r="J2899" s="16">
        <f t="shared" si="640"/>
        <v>130194969.03866443</v>
      </c>
      <c r="K2899" s="10">
        <f>SUM(I$11:I2898)</f>
        <v>659473665.18040454</v>
      </c>
      <c r="L2899" s="27">
        <f t="shared" si="637"/>
        <v>365</v>
      </c>
      <c r="M2899" s="7">
        <f t="shared" si="645"/>
        <v>356698.5453114094</v>
      </c>
      <c r="N2899" s="7">
        <f>IF(ISNA(VLOOKUP(B2899,'Distribution Data'!$G:$H,2,FALSE)),0,VLOOKUP(B2899,'Distribution Data'!$G:$H,2,FALSE))</f>
        <v>0</v>
      </c>
      <c r="O2899" s="16">
        <f>IF(ISNA(INDEX($C2898:$C$3618,MATCH(TRUE,INDEX($C2898:$C$3618&lt;&gt;$C2898,0),0))), O2898, INDEX($C2898:$C$3618,MATCH(TRUE,INDEX($C2898:$C$3618&lt;&gt;$C2898,0),0)))</f>
        <v>5895088496.4046955</v>
      </c>
      <c r="P2899" s="16">
        <f t="shared" si="635"/>
        <v>5795147068.2152042</v>
      </c>
      <c r="Q2899" s="27">
        <f t="shared" si="641"/>
        <v>365</v>
      </c>
      <c r="R2899" s="7">
        <f t="shared" si="646"/>
        <v>273812.1320260035</v>
      </c>
      <c r="S2899" s="7">
        <f t="shared" si="638"/>
        <v>-309823.88166687591</v>
      </c>
      <c r="T2899" s="5">
        <f>VLOOKUP($B2899,'Benchmark Data'!$A:$B,2,FALSE)</f>
        <v>16.72</v>
      </c>
      <c r="U2899" s="12">
        <f t="shared" si="647"/>
        <v>0</v>
      </c>
      <c r="V2899" s="7">
        <f t="shared" si="648"/>
        <v>5124880525.569562</v>
      </c>
    </row>
    <row r="2900" spans="1:22" x14ac:dyDescent="0.25">
      <c r="A2900" s="5">
        <f t="shared" si="639"/>
        <v>2011</v>
      </c>
      <c r="B2900" s="6">
        <f t="shared" si="642"/>
        <v>40840</v>
      </c>
      <c r="C2900" s="7">
        <f>MAX(SUMIFS('Filing Data'!$V:$V,'Filing Data'!$D:$D,'Benchmark Value'!$B2900),C2899)</f>
        <v>5795147068.2152042</v>
      </c>
      <c r="D2900" s="7">
        <f>SUMIFS('Filing Data'!$Z:$Z,'Filing Data'!$D:$D,'Benchmark Value'!$B2900)</f>
        <v>0</v>
      </c>
      <c r="E2900" s="16">
        <f t="shared" si="643"/>
        <v>-82832175.959236547</v>
      </c>
      <c r="F2900" s="10">
        <f>SUM(D$11:D2899)</f>
        <v>-378094797.07849002</v>
      </c>
      <c r="G2900" s="10">
        <f t="shared" si="636"/>
        <v>365</v>
      </c>
      <c r="H2900" s="7">
        <f t="shared" si="644"/>
        <v>-226937.46838146998</v>
      </c>
      <c r="I2900" s="16">
        <f>SUMIFS('Filing Data'!$X:$X,'Filing Data'!$D:$D,'Benchmark Value'!$B2900)</f>
        <v>0</v>
      </c>
      <c r="J2900" s="16">
        <f t="shared" si="640"/>
        <v>130194969.03866443</v>
      </c>
      <c r="K2900" s="10">
        <f>SUM(I$11:I2899)</f>
        <v>659473665.18040454</v>
      </c>
      <c r="L2900" s="27">
        <f t="shared" si="637"/>
        <v>365</v>
      </c>
      <c r="M2900" s="7">
        <f t="shared" si="645"/>
        <v>356698.5453114094</v>
      </c>
      <c r="N2900" s="7">
        <f>IF(ISNA(VLOOKUP(B2900,'Distribution Data'!$G:$H,2,FALSE)),0,VLOOKUP(B2900,'Distribution Data'!$G:$H,2,FALSE))</f>
        <v>0</v>
      </c>
      <c r="O2900" s="16">
        <f>IF(ISNA(INDEX($C2899:$C$3618,MATCH(TRUE,INDEX($C2899:$C$3618&lt;&gt;$C2899,0),0))), O2899, INDEX($C2899:$C$3618,MATCH(TRUE,INDEX($C2899:$C$3618&lt;&gt;$C2899,0),0)))</f>
        <v>5895088496.4046955</v>
      </c>
      <c r="P2900" s="16">
        <f t="shared" si="635"/>
        <v>5795147068.2152042</v>
      </c>
      <c r="Q2900" s="27">
        <f t="shared" si="641"/>
        <v>365</v>
      </c>
      <c r="R2900" s="7">
        <f t="shared" si="646"/>
        <v>273812.1320260035</v>
      </c>
      <c r="S2900" s="7">
        <f t="shared" si="638"/>
        <v>-309823.88166687591</v>
      </c>
      <c r="T2900" s="5">
        <f>VLOOKUP($B2900,'Benchmark Data'!$A:$B,2,FALSE)</f>
        <v>17.13</v>
      </c>
      <c r="U2900" s="12">
        <f t="shared" si="647"/>
        <v>2.4225704679473006E-2</v>
      </c>
      <c r="V2900" s="7">
        <f t="shared" si="648"/>
        <v>5250240618.8818855</v>
      </c>
    </row>
    <row r="2901" spans="1:22" x14ac:dyDescent="0.25">
      <c r="A2901" s="5">
        <f t="shared" si="639"/>
        <v>2011</v>
      </c>
      <c r="B2901" s="6">
        <f t="shared" si="642"/>
        <v>40841</v>
      </c>
      <c r="C2901" s="7">
        <f>MAX(SUMIFS('Filing Data'!$V:$V,'Filing Data'!$D:$D,'Benchmark Value'!$B2901),C2900)</f>
        <v>5795147068.2152042</v>
      </c>
      <c r="D2901" s="7">
        <f>SUMIFS('Filing Data'!$Z:$Z,'Filing Data'!$D:$D,'Benchmark Value'!$B2901)</f>
        <v>0</v>
      </c>
      <c r="E2901" s="16">
        <f t="shared" si="643"/>
        <v>-82832175.959236547</v>
      </c>
      <c r="F2901" s="10">
        <f>SUM(D$11:D2900)</f>
        <v>-378094797.07849002</v>
      </c>
      <c r="G2901" s="10">
        <f t="shared" si="636"/>
        <v>365</v>
      </c>
      <c r="H2901" s="7">
        <f t="shared" si="644"/>
        <v>-226937.46838146998</v>
      </c>
      <c r="I2901" s="16">
        <f>SUMIFS('Filing Data'!$X:$X,'Filing Data'!$D:$D,'Benchmark Value'!$B2901)</f>
        <v>0</v>
      </c>
      <c r="J2901" s="16">
        <f t="shared" si="640"/>
        <v>130194969.03866443</v>
      </c>
      <c r="K2901" s="10">
        <f>SUM(I$11:I2900)</f>
        <v>659473665.18040454</v>
      </c>
      <c r="L2901" s="27">
        <f t="shared" si="637"/>
        <v>365</v>
      </c>
      <c r="M2901" s="7">
        <f t="shared" si="645"/>
        <v>356698.5453114094</v>
      </c>
      <c r="N2901" s="7">
        <f>IF(ISNA(VLOOKUP(B2901,'Distribution Data'!$G:$H,2,FALSE)),0,VLOOKUP(B2901,'Distribution Data'!$G:$H,2,FALSE))</f>
        <v>0</v>
      </c>
      <c r="O2901" s="16">
        <f>IF(ISNA(INDEX($C2900:$C$3618,MATCH(TRUE,INDEX($C2900:$C$3618&lt;&gt;$C2900,0),0))), O2900, INDEX($C2900:$C$3618,MATCH(TRUE,INDEX($C2900:$C$3618&lt;&gt;$C2900,0),0)))</f>
        <v>5895088496.4046955</v>
      </c>
      <c r="P2901" s="16">
        <f t="shared" si="635"/>
        <v>5795147068.2152042</v>
      </c>
      <c r="Q2901" s="27">
        <f t="shared" si="641"/>
        <v>365</v>
      </c>
      <c r="R2901" s="7">
        <f t="shared" si="646"/>
        <v>273812.1320260035</v>
      </c>
      <c r="S2901" s="7">
        <f t="shared" si="638"/>
        <v>-309823.88166687591</v>
      </c>
      <c r="T2901" s="5">
        <f>VLOOKUP($B2901,'Benchmark Data'!$A:$B,2,FALSE)</f>
        <v>16.809999999999999</v>
      </c>
      <c r="U2901" s="12">
        <f t="shared" si="647"/>
        <v>-1.8857364915504299E-2</v>
      </c>
      <c r="V2901" s="7">
        <f t="shared" si="648"/>
        <v>5151852744.9101887</v>
      </c>
    </row>
    <row r="2902" spans="1:22" x14ac:dyDescent="0.25">
      <c r="A2902" s="5">
        <f t="shared" si="639"/>
        <v>2011</v>
      </c>
      <c r="B2902" s="6">
        <f t="shared" si="642"/>
        <v>40842</v>
      </c>
      <c r="C2902" s="7">
        <f>MAX(SUMIFS('Filing Data'!$V:$V,'Filing Data'!$D:$D,'Benchmark Value'!$B2902),C2901)</f>
        <v>5795147068.2152042</v>
      </c>
      <c r="D2902" s="7">
        <f>SUMIFS('Filing Data'!$Z:$Z,'Filing Data'!$D:$D,'Benchmark Value'!$B2902)</f>
        <v>0</v>
      </c>
      <c r="E2902" s="16">
        <f t="shared" si="643"/>
        <v>-82832175.959236547</v>
      </c>
      <c r="F2902" s="10">
        <f>SUM(D$11:D2901)</f>
        <v>-378094797.07849002</v>
      </c>
      <c r="G2902" s="10">
        <f t="shared" si="636"/>
        <v>365</v>
      </c>
      <c r="H2902" s="7">
        <f t="shared" si="644"/>
        <v>-226937.46838146998</v>
      </c>
      <c r="I2902" s="16">
        <f>SUMIFS('Filing Data'!$X:$X,'Filing Data'!$D:$D,'Benchmark Value'!$B2902)</f>
        <v>0</v>
      </c>
      <c r="J2902" s="16">
        <f t="shared" si="640"/>
        <v>130194969.03866443</v>
      </c>
      <c r="K2902" s="10">
        <f>SUM(I$11:I2901)</f>
        <v>659473665.18040454</v>
      </c>
      <c r="L2902" s="27">
        <f t="shared" si="637"/>
        <v>365</v>
      </c>
      <c r="M2902" s="7">
        <f t="shared" si="645"/>
        <v>356698.5453114094</v>
      </c>
      <c r="N2902" s="7">
        <f>IF(ISNA(VLOOKUP(B2902,'Distribution Data'!$G:$H,2,FALSE)),0,VLOOKUP(B2902,'Distribution Data'!$G:$H,2,FALSE))</f>
        <v>0</v>
      </c>
      <c r="O2902" s="16">
        <f>IF(ISNA(INDEX($C2901:$C$3618,MATCH(TRUE,INDEX($C2901:$C$3618&lt;&gt;$C2901,0),0))), O2901, INDEX($C2901:$C$3618,MATCH(TRUE,INDEX($C2901:$C$3618&lt;&gt;$C2901,0),0)))</f>
        <v>5895088496.4046955</v>
      </c>
      <c r="P2902" s="16">
        <f t="shared" si="635"/>
        <v>5795147068.2152042</v>
      </c>
      <c r="Q2902" s="27">
        <f t="shared" si="641"/>
        <v>365</v>
      </c>
      <c r="R2902" s="7">
        <f t="shared" si="646"/>
        <v>273812.1320260035</v>
      </c>
      <c r="S2902" s="7">
        <f t="shared" si="638"/>
        <v>-309823.88166687591</v>
      </c>
      <c r="T2902" s="5">
        <f>VLOOKUP($B2902,'Benchmark Data'!$A:$B,2,FALSE)</f>
        <v>16.98</v>
      </c>
      <c r="U2902" s="12">
        <f t="shared" si="647"/>
        <v>1.0062233462677176E-2</v>
      </c>
      <c r="V2902" s="7">
        <f t="shared" si="648"/>
        <v>5203643751.8812723</v>
      </c>
    </row>
    <row r="2903" spans="1:22" x14ac:dyDescent="0.25">
      <c r="A2903" s="5">
        <f t="shared" si="639"/>
        <v>2011</v>
      </c>
      <c r="B2903" s="6">
        <f t="shared" si="642"/>
        <v>40843</v>
      </c>
      <c r="C2903" s="7">
        <f>MAX(SUMIFS('Filing Data'!$V:$V,'Filing Data'!$D:$D,'Benchmark Value'!$B2903),C2902)</f>
        <v>5795147068.2152042</v>
      </c>
      <c r="D2903" s="7">
        <f>SUMIFS('Filing Data'!$Z:$Z,'Filing Data'!$D:$D,'Benchmark Value'!$B2903)</f>
        <v>0</v>
      </c>
      <c r="E2903" s="16">
        <f t="shared" si="643"/>
        <v>-82832175.959236547</v>
      </c>
      <c r="F2903" s="10">
        <f>SUM(D$11:D2902)</f>
        <v>-378094797.07849002</v>
      </c>
      <c r="G2903" s="10">
        <f t="shared" si="636"/>
        <v>365</v>
      </c>
      <c r="H2903" s="7">
        <f t="shared" si="644"/>
        <v>-226937.46838146998</v>
      </c>
      <c r="I2903" s="16">
        <f>SUMIFS('Filing Data'!$X:$X,'Filing Data'!$D:$D,'Benchmark Value'!$B2903)</f>
        <v>0</v>
      </c>
      <c r="J2903" s="16">
        <f t="shared" si="640"/>
        <v>130194969.03866443</v>
      </c>
      <c r="K2903" s="10">
        <f>SUM(I$11:I2902)</f>
        <v>659473665.18040454</v>
      </c>
      <c r="L2903" s="27">
        <f t="shared" si="637"/>
        <v>365</v>
      </c>
      <c r="M2903" s="7">
        <f t="shared" si="645"/>
        <v>356698.5453114094</v>
      </c>
      <c r="N2903" s="7">
        <f>IF(ISNA(VLOOKUP(B2903,'Distribution Data'!$G:$H,2,FALSE)),0,VLOOKUP(B2903,'Distribution Data'!$G:$H,2,FALSE))</f>
        <v>0</v>
      </c>
      <c r="O2903" s="16">
        <f>IF(ISNA(INDEX($C2902:$C$3618,MATCH(TRUE,INDEX($C2902:$C$3618&lt;&gt;$C2902,0),0))), O2902, INDEX($C2902:$C$3618,MATCH(TRUE,INDEX($C2902:$C$3618&lt;&gt;$C2902,0),0)))</f>
        <v>5895088496.4046955</v>
      </c>
      <c r="P2903" s="16">
        <f t="shared" si="635"/>
        <v>5795147068.2152042</v>
      </c>
      <c r="Q2903" s="27">
        <f t="shared" si="641"/>
        <v>365</v>
      </c>
      <c r="R2903" s="7">
        <f t="shared" si="646"/>
        <v>273812.1320260035</v>
      </c>
      <c r="S2903" s="7">
        <f t="shared" si="638"/>
        <v>-309823.88166687591</v>
      </c>
      <c r="T2903" s="5">
        <f>VLOOKUP($B2903,'Benchmark Data'!$A:$B,2,FALSE)</f>
        <v>17.8</v>
      </c>
      <c r="U2903" s="12">
        <f t="shared" si="647"/>
        <v>4.7162276414838319E-2</v>
      </c>
      <c r="V2903" s="7">
        <f t="shared" si="648"/>
        <v>5454628855.9467583</v>
      </c>
    </row>
    <row r="2904" spans="1:22" x14ac:dyDescent="0.25">
      <c r="A2904" s="5">
        <f t="shared" si="639"/>
        <v>2011</v>
      </c>
      <c r="B2904" s="6">
        <f t="shared" si="642"/>
        <v>40844</v>
      </c>
      <c r="C2904" s="7">
        <f>MAX(SUMIFS('Filing Data'!$V:$V,'Filing Data'!$D:$D,'Benchmark Value'!$B2904),C2903)</f>
        <v>5795147068.2152042</v>
      </c>
      <c r="D2904" s="7">
        <f>SUMIFS('Filing Data'!$Z:$Z,'Filing Data'!$D:$D,'Benchmark Value'!$B2904)</f>
        <v>0</v>
      </c>
      <c r="E2904" s="16">
        <f t="shared" si="643"/>
        <v>-82832175.959236547</v>
      </c>
      <c r="F2904" s="10">
        <f>SUM(D$11:D2903)</f>
        <v>-378094797.07849002</v>
      </c>
      <c r="G2904" s="10">
        <f t="shared" si="636"/>
        <v>365</v>
      </c>
      <c r="H2904" s="7">
        <f t="shared" si="644"/>
        <v>-226937.46838146998</v>
      </c>
      <c r="I2904" s="16">
        <f>SUMIFS('Filing Data'!$X:$X,'Filing Data'!$D:$D,'Benchmark Value'!$B2904)</f>
        <v>0</v>
      </c>
      <c r="J2904" s="16">
        <f t="shared" si="640"/>
        <v>130194969.03866443</v>
      </c>
      <c r="K2904" s="10">
        <f>SUM(I$11:I2903)</f>
        <v>659473665.18040454</v>
      </c>
      <c r="L2904" s="27">
        <f t="shared" si="637"/>
        <v>365</v>
      </c>
      <c r="M2904" s="7">
        <f t="shared" si="645"/>
        <v>356698.5453114094</v>
      </c>
      <c r="N2904" s="7">
        <f>IF(ISNA(VLOOKUP(B2904,'Distribution Data'!$G:$H,2,FALSE)),0,VLOOKUP(B2904,'Distribution Data'!$G:$H,2,FALSE))</f>
        <v>0</v>
      </c>
      <c r="O2904" s="16">
        <f>IF(ISNA(INDEX($C2903:$C$3618,MATCH(TRUE,INDEX($C2903:$C$3618&lt;&gt;$C2903,0),0))), O2903, INDEX($C2903:$C$3618,MATCH(TRUE,INDEX($C2903:$C$3618&lt;&gt;$C2903,0),0)))</f>
        <v>5895088496.4046955</v>
      </c>
      <c r="P2904" s="16">
        <f t="shared" si="635"/>
        <v>5795147068.2152042</v>
      </c>
      <c r="Q2904" s="27">
        <f t="shared" si="641"/>
        <v>365</v>
      </c>
      <c r="R2904" s="7">
        <f t="shared" si="646"/>
        <v>273812.1320260035</v>
      </c>
      <c r="S2904" s="7">
        <f t="shared" si="638"/>
        <v>-309823.88166687591</v>
      </c>
      <c r="T2904" s="5">
        <f>VLOOKUP($B2904,'Benchmark Data'!$A:$B,2,FALSE)</f>
        <v>17.79</v>
      </c>
      <c r="U2904" s="12">
        <f t="shared" si="647"/>
        <v>-5.6195562029576695E-4</v>
      </c>
      <c r="V2904" s="7">
        <f t="shared" si="648"/>
        <v>5451254633.8314123</v>
      </c>
    </row>
    <row r="2905" spans="1:22" x14ac:dyDescent="0.25">
      <c r="A2905" s="5">
        <f t="shared" si="639"/>
        <v>2011</v>
      </c>
      <c r="B2905" s="6">
        <f t="shared" si="642"/>
        <v>40845</v>
      </c>
      <c r="C2905" s="7">
        <f>MAX(SUMIFS('Filing Data'!$V:$V,'Filing Data'!$D:$D,'Benchmark Value'!$B2905),C2904)</f>
        <v>5795147068.2152042</v>
      </c>
      <c r="D2905" s="7">
        <f>SUMIFS('Filing Data'!$Z:$Z,'Filing Data'!$D:$D,'Benchmark Value'!$B2905)</f>
        <v>0</v>
      </c>
      <c r="E2905" s="16">
        <f t="shared" si="643"/>
        <v>-82832175.959236547</v>
      </c>
      <c r="F2905" s="10">
        <f>SUM(D$11:D2904)</f>
        <v>-378094797.07849002</v>
      </c>
      <c r="G2905" s="10">
        <f t="shared" si="636"/>
        <v>365</v>
      </c>
      <c r="H2905" s="7">
        <f t="shared" si="644"/>
        <v>-226937.46838146998</v>
      </c>
      <c r="I2905" s="16">
        <f>SUMIFS('Filing Data'!$X:$X,'Filing Data'!$D:$D,'Benchmark Value'!$B2905)</f>
        <v>0</v>
      </c>
      <c r="J2905" s="16">
        <f t="shared" si="640"/>
        <v>130194969.03866443</v>
      </c>
      <c r="K2905" s="10">
        <f>SUM(I$11:I2904)</f>
        <v>659473665.18040454</v>
      </c>
      <c r="L2905" s="27">
        <f t="shared" si="637"/>
        <v>365</v>
      </c>
      <c r="M2905" s="7">
        <f t="shared" si="645"/>
        <v>356698.5453114094</v>
      </c>
      <c r="N2905" s="7">
        <f>IF(ISNA(VLOOKUP(B2905,'Distribution Data'!$G:$H,2,FALSE)),0,VLOOKUP(B2905,'Distribution Data'!$G:$H,2,FALSE))</f>
        <v>0</v>
      </c>
      <c r="O2905" s="16">
        <f>IF(ISNA(INDEX($C2904:$C$3618,MATCH(TRUE,INDEX($C2904:$C$3618&lt;&gt;$C2904,0),0))), O2904, INDEX($C2904:$C$3618,MATCH(TRUE,INDEX($C2904:$C$3618&lt;&gt;$C2904,0),0)))</f>
        <v>5895088496.4046955</v>
      </c>
      <c r="P2905" s="16">
        <f t="shared" si="635"/>
        <v>5795147068.2152042</v>
      </c>
      <c r="Q2905" s="27">
        <f t="shared" si="641"/>
        <v>365</v>
      </c>
      <c r="R2905" s="7">
        <f t="shared" si="646"/>
        <v>273812.1320260035</v>
      </c>
      <c r="S2905" s="7">
        <f t="shared" si="638"/>
        <v>-309823.88166687591</v>
      </c>
      <c r="T2905" s="5">
        <f>VLOOKUP($B2905,'Benchmark Data'!$A:$B,2,FALSE)</f>
        <v>17.79</v>
      </c>
      <c r="U2905" s="12">
        <f t="shared" si="647"/>
        <v>0</v>
      </c>
      <c r="V2905" s="7">
        <f t="shared" si="648"/>
        <v>5450944809.9497452</v>
      </c>
    </row>
    <row r="2906" spans="1:22" x14ac:dyDescent="0.25">
      <c r="A2906" s="5">
        <f t="shared" si="639"/>
        <v>2011</v>
      </c>
      <c r="B2906" s="6">
        <f t="shared" si="642"/>
        <v>40846</v>
      </c>
      <c r="C2906" s="7">
        <f>MAX(SUMIFS('Filing Data'!$V:$V,'Filing Data'!$D:$D,'Benchmark Value'!$B2906),C2905)</f>
        <v>5795147068.2152042</v>
      </c>
      <c r="D2906" s="7">
        <f>SUMIFS('Filing Data'!$Z:$Z,'Filing Data'!$D:$D,'Benchmark Value'!$B2906)</f>
        <v>0</v>
      </c>
      <c r="E2906" s="16">
        <f t="shared" si="643"/>
        <v>-82832175.959236547</v>
      </c>
      <c r="F2906" s="10">
        <f>SUM(D$11:D2905)</f>
        <v>-378094797.07849002</v>
      </c>
      <c r="G2906" s="10">
        <f t="shared" si="636"/>
        <v>365</v>
      </c>
      <c r="H2906" s="7">
        <f t="shared" si="644"/>
        <v>-226937.46838146998</v>
      </c>
      <c r="I2906" s="16">
        <f>SUMIFS('Filing Data'!$X:$X,'Filing Data'!$D:$D,'Benchmark Value'!$B2906)</f>
        <v>0</v>
      </c>
      <c r="J2906" s="16">
        <f t="shared" si="640"/>
        <v>130194969.03866443</v>
      </c>
      <c r="K2906" s="10">
        <f>SUM(I$11:I2905)</f>
        <v>659473665.18040454</v>
      </c>
      <c r="L2906" s="27">
        <f t="shared" si="637"/>
        <v>365</v>
      </c>
      <c r="M2906" s="7">
        <f t="shared" si="645"/>
        <v>356698.5453114094</v>
      </c>
      <c r="N2906" s="7">
        <f>IF(ISNA(VLOOKUP(B2906,'Distribution Data'!$G:$H,2,FALSE)),0,VLOOKUP(B2906,'Distribution Data'!$G:$H,2,FALSE))</f>
        <v>0</v>
      </c>
      <c r="O2906" s="16">
        <f>IF(ISNA(INDEX($C2905:$C$3618,MATCH(TRUE,INDEX($C2905:$C$3618&lt;&gt;$C2905,0),0))), O2905, INDEX($C2905:$C$3618,MATCH(TRUE,INDEX($C2905:$C$3618&lt;&gt;$C2905,0),0)))</f>
        <v>5895088496.4046955</v>
      </c>
      <c r="P2906" s="16">
        <f t="shared" si="635"/>
        <v>5795147068.2152042</v>
      </c>
      <c r="Q2906" s="27">
        <f t="shared" si="641"/>
        <v>365</v>
      </c>
      <c r="R2906" s="7">
        <f t="shared" si="646"/>
        <v>273812.1320260035</v>
      </c>
      <c r="S2906" s="7">
        <f t="shared" si="638"/>
        <v>-309823.88166687591</v>
      </c>
      <c r="T2906" s="5">
        <f>VLOOKUP($B2906,'Benchmark Data'!$A:$B,2,FALSE)</f>
        <v>17.79</v>
      </c>
      <c r="U2906" s="12">
        <f t="shared" si="647"/>
        <v>0</v>
      </c>
      <c r="V2906" s="7">
        <f t="shared" si="648"/>
        <v>5450634986.068078</v>
      </c>
    </row>
    <row r="2907" spans="1:22" x14ac:dyDescent="0.25">
      <c r="A2907" s="5">
        <f t="shared" si="639"/>
        <v>2011</v>
      </c>
      <c r="B2907" s="6">
        <f t="shared" si="642"/>
        <v>40847</v>
      </c>
      <c r="C2907" s="7">
        <f>MAX(SUMIFS('Filing Data'!$V:$V,'Filing Data'!$D:$D,'Benchmark Value'!$B2907),C2906)</f>
        <v>5795147068.2152042</v>
      </c>
      <c r="D2907" s="7">
        <f>SUMIFS('Filing Data'!$Z:$Z,'Filing Data'!$D:$D,'Benchmark Value'!$B2907)</f>
        <v>0</v>
      </c>
      <c r="E2907" s="16">
        <f t="shared" si="643"/>
        <v>-82832175.959236547</v>
      </c>
      <c r="F2907" s="10">
        <f>SUM(D$11:D2906)</f>
        <v>-378094797.07849002</v>
      </c>
      <c r="G2907" s="10">
        <f t="shared" si="636"/>
        <v>365</v>
      </c>
      <c r="H2907" s="7">
        <f t="shared" si="644"/>
        <v>-226937.46838146998</v>
      </c>
      <c r="I2907" s="16">
        <f>SUMIFS('Filing Data'!$X:$X,'Filing Data'!$D:$D,'Benchmark Value'!$B2907)</f>
        <v>0</v>
      </c>
      <c r="J2907" s="16">
        <f t="shared" si="640"/>
        <v>130194969.03866443</v>
      </c>
      <c r="K2907" s="10">
        <f>SUM(I$11:I2906)</f>
        <v>659473665.18040454</v>
      </c>
      <c r="L2907" s="27">
        <f t="shared" si="637"/>
        <v>365</v>
      </c>
      <c r="M2907" s="7">
        <f t="shared" si="645"/>
        <v>356698.5453114094</v>
      </c>
      <c r="N2907" s="7">
        <f>IF(ISNA(VLOOKUP(B2907,'Distribution Data'!$G:$H,2,FALSE)),0,VLOOKUP(B2907,'Distribution Data'!$G:$H,2,FALSE))</f>
        <v>0</v>
      </c>
      <c r="O2907" s="16">
        <f>IF(ISNA(INDEX($C2906:$C$3618,MATCH(TRUE,INDEX($C2906:$C$3618&lt;&gt;$C2906,0),0))), O2906, INDEX($C2906:$C$3618,MATCH(TRUE,INDEX($C2906:$C$3618&lt;&gt;$C2906,0),0)))</f>
        <v>5895088496.4046955</v>
      </c>
      <c r="P2907" s="16">
        <f t="shared" si="635"/>
        <v>5795147068.2152042</v>
      </c>
      <c r="Q2907" s="27">
        <f t="shared" si="641"/>
        <v>365</v>
      </c>
      <c r="R2907" s="7">
        <f t="shared" si="646"/>
        <v>273812.1320260035</v>
      </c>
      <c r="S2907" s="7">
        <f t="shared" si="638"/>
        <v>-309823.88166687591</v>
      </c>
      <c r="T2907" s="5">
        <f>VLOOKUP($B2907,'Benchmark Data'!$A:$B,2,FALSE)</f>
        <v>17.62</v>
      </c>
      <c r="U2907" s="12">
        <f t="shared" si="647"/>
        <v>-9.6018811697102698E-3</v>
      </c>
      <c r="V2907" s="7">
        <f t="shared" si="648"/>
        <v>5398239274.1801395</v>
      </c>
    </row>
    <row r="2908" spans="1:22" x14ac:dyDescent="0.25">
      <c r="A2908" s="5">
        <f t="shared" si="639"/>
        <v>2011</v>
      </c>
      <c r="B2908" s="6">
        <f t="shared" si="642"/>
        <v>40848</v>
      </c>
      <c r="C2908" s="7">
        <f>MAX(SUMIFS('Filing Data'!$V:$V,'Filing Data'!$D:$D,'Benchmark Value'!$B2908),C2907)</f>
        <v>5795147068.2152042</v>
      </c>
      <c r="D2908" s="7">
        <f>SUMIFS('Filing Data'!$Z:$Z,'Filing Data'!$D:$D,'Benchmark Value'!$B2908)</f>
        <v>0</v>
      </c>
      <c r="E2908" s="16">
        <f t="shared" si="643"/>
        <v>-82832175.959236547</v>
      </c>
      <c r="F2908" s="10">
        <f>SUM(D$11:D2907)</f>
        <v>-378094797.07849002</v>
      </c>
      <c r="G2908" s="10">
        <f t="shared" si="636"/>
        <v>365</v>
      </c>
      <c r="H2908" s="7">
        <f t="shared" si="644"/>
        <v>-226937.46838146998</v>
      </c>
      <c r="I2908" s="16">
        <f>SUMIFS('Filing Data'!$X:$X,'Filing Data'!$D:$D,'Benchmark Value'!$B2908)</f>
        <v>0</v>
      </c>
      <c r="J2908" s="16">
        <f t="shared" si="640"/>
        <v>130194969.03866443</v>
      </c>
      <c r="K2908" s="10">
        <f>SUM(I$11:I2907)</f>
        <v>659473665.18040454</v>
      </c>
      <c r="L2908" s="27">
        <f t="shared" si="637"/>
        <v>365</v>
      </c>
      <c r="M2908" s="7">
        <f t="shared" si="645"/>
        <v>356698.5453114094</v>
      </c>
      <c r="N2908" s="7">
        <f>IF(ISNA(VLOOKUP(B2908,'Distribution Data'!$G:$H,2,FALSE)),0,VLOOKUP(B2908,'Distribution Data'!$G:$H,2,FALSE))</f>
        <v>0</v>
      </c>
      <c r="O2908" s="16">
        <f>IF(ISNA(INDEX($C2907:$C$3618,MATCH(TRUE,INDEX($C2907:$C$3618&lt;&gt;$C2907,0),0))), O2907, INDEX($C2907:$C$3618,MATCH(TRUE,INDEX($C2907:$C$3618&lt;&gt;$C2907,0),0)))</f>
        <v>5895088496.4046955</v>
      </c>
      <c r="P2908" s="16">
        <f t="shared" si="635"/>
        <v>5795147068.2152042</v>
      </c>
      <c r="Q2908" s="27">
        <f t="shared" si="641"/>
        <v>365</v>
      </c>
      <c r="R2908" s="7">
        <f t="shared" si="646"/>
        <v>273812.1320260035</v>
      </c>
      <c r="S2908" s="7">
        <f t="shared" si="638"/>
        <v>-309823.88166687591</v>
      </c>
      <c r="T2908" s="5">
        <f>VLOOKUP($B2908,'Benchmark Data'!$A:$B,2,FALSE)</f>
        <v>16.98</v>
      </c>
      <c r="U2908" s="12">
        <f t="shared" si="647"/>
        <v>-3.6998439624832194E-2</v>
      </c>
      <c r="V2908" s="7">
        <f t="shared" si="648"/>
        <v>5201852654.8685465</v>
      </c>
    </row>
    <row r="2909" spans="1:22" x14ac:dyDescent="0.25">
      <c r="A2909" s="5">
        <f t="shared" si="639"/>
        <v>2011</v>
      </c>
      <c r="B2909" s="6">
        <f t="shared" si="642"/>
        <v>40849</v>
      </c>
      <c r="C2909" s="7">
        <f>MAX(SUMIFS('Filing Data'!$V:$V,'Filing Data'!$D:$D,'Benchmark Value'!$B2909),C2908)</f>
        <v>5795147068.2152042</v>
      </c>
      <c r="D2909" s="7">
        <f>SUMIFS('Filing Data'!$Z:$Z,'Filing Data'!$D:$D,'Benchmark Value'!$B2909)</f>
        <v>0</v>
      </c>
      <c r="E2909" s="16">
        <f t="shared" si="643"/>
        <v>-82832175.959236547</v>
      </c>
      <c r="F2909" s="10">
        <f>SUM(D$11:D2908)</f>
        <v>-378094797.07849002</v>
      </c>
      <c r="G2909" s="10">
        <f t="shared" si="636"/>
        <v>365</v>
      </c>
      <c r="H2909" s="7">
        <f t="shared" si="644"/>
        <v>-226937.46838146998</v>
      </c>
      <c r="I2909" s="16">
        <f>SUMIFS('Filing Data'!$X:$X,'Filing Data'!$D:$D,'Benchmark Value'!$B2909)</f>
        <v>0</v>
      </c>
      <c r="J2909" s="16">
        <f t="shared" si="640"/>
        <v>130194969.03866443</v>
      </c>
      <c r="K2909" s="10">
        <f>SUM(I$11:I2908)</f>
        <v>659473665.18040454</v>
      </c>
      <c r="L2909" s="27">
        <f t="shared" si="637"/>
        <v>365</v>
      </c>
      <c r="M2909" s="7">
        <f t="shared" si="645"/>
        <v>356698.5453114094</v>
      </c>
      <c r="N2909" s="7">
        <f>IF(ISNA(VLOOKUP(B2909,'Distribution Data'!$G:$H,2,FALSE)),0,VLOOKUP(B2909,'Distribution Data'!$G:$H,2,FALSE))</f>
        <v>0</v>
      </c>
      <c r="O2909" s="16">
        <f>IF(ISNA(INDEX($C2908:$C$3618,MATCH(TRUE,INDEX($C2908:$C$3618&lt;&gt;$C2908,0),0))), O2908, INDEX($C2908:$C$3618,MATCH(TRUE,INDEX($C2908:$C$3618&lt;&gt;$C2908,0),0)))</f>
        <v>5895088496.4046955</v>
      </c>
      <c r="P2909" s="16">
        <f t="shared" si="635"/>
        <v>5795147068.2152042</v>
      </c>
      <c r="Q2909" s="27">
        <f t="shared" si="641"/>
        <v>365</v>
      </c>
      <c r="R2909" s="7">
        <f t="shared" si="646"/>
        <v>273812.1320260035</v>
      </c>
      <c r="S2909" s="7">
        <f t="shared" si="638"/>
        <v>-309823.88166687591</v>
      </c>
      <c r="T2909" s="5">
        <f>VLOOKUP($B2909,'Benchmark Data'!$A:$B,2,FALSE)</f>
        <v>17.38</v>
      </c>
      <c r="U2909" s="12">
        <f t="shared" si="647"/>
        <v>2.328393895404467E-2</v>
      </c>
      <c r="V2909" s="7">
        <f t="shared" si="648"/>
        <v>5324083529.5703545</v>
      </c>
    </row>
    <row r="2910" spans="1:22" x14ac:dyDescent="0.25">
      <c r="A2910" s="5">
        <f t="shared" si="639"/>
        <v>2011</v>
      </c>
      <c r="B2910" s="6">
        <f t="shared" si="642"/>
        <v>40850</v>
      </c>
      <c r="C2910" s="7">
        <f>MAX(SUMIFS('Filing Data'!$V:$V,'Filing Data'!$D:$D,'Benchmark Value'!$B2910),C2909)</f>
        <v>5795147068.2152042</v>
      </c>
      <c r="D2910" s="7">
        <f>SUMIFS('Filing Data'!$Z:$Z,'Filing Data'!$D:$D,'Benchmark Value'!$B2910)</f>
        <v>0</v>
      </c>
      <c r="E2910" s="16">
        <f t="shared" si="643"/>
        <v>-82832175.959236547</v>
      </c>
      <c r="F2910" s="10">
        <f>SUM(D$11:D2909)</f>
        <v>-378094797.07849002</v>
      </c>
      <c r="G2910" s="10">
        <f t="shared" si="636"/>
        <v>365</v>
      </c>
      <c r="H2910" s="7">
        <f t="shared" si="644"/>
        <v>-226937.46838146998</v>
      </c>
      <c r="I2910" s="16">
        <f>SUMIFS('Filing Data'!$X:$X,'Filing Data'!$D:$D,'Benchmark Value'!$B2910)</f>
        <v>0</v>
      </c>
      <c r="J2910" s="16">
        <f t="shared" si="640"/>
        <v>130194969.03866443</v>
      </c>
      <c r="K2910" s="10">
        <f>SUM(I$11:I2909)</f>
        <v>659473665.18040454</v>
      </c>
      <c r="L2910" s="27">
        <f t="shared" si="637"/>
        <v>365</v>
      </c>
      <c r="M2910" s="7">
        <f t="shared" si="645"/>
        <v>356698.5453114094</v>
      </c>
      <c r="N2910" s="7">
        <f>IF(ISNA(VLOOKUP(B2910,'Distribution Data'!$G:$H,2,FALSE)),0,VLOOKUP(B2910,'Distribution Data'!$G:$H,2,FALSE))</f>
        <v>0</v>
      </c>
      <c r="O2910" s="16">
        <f>IF(ISNA(INDEX($C2909:$C$3618,MATCH(TRUE,INDEX($C2909:$C$3618&lt;&gt;$C2909,0),0))), O2909, INDEX($C2909:$C$3618,MATCH(TRUE,INDEX($C2909:$C$3618&lt;&gt;$C2909,0),0)))</f>
        <v>5895088496.4046955</v>
      </c>
      <c r="P2910" s="16">
        <f t="shared" si="635"/>
        <v>5795147068.2152042</v>
      </c>
      <c r="Q2910" s="27">
        <f t="shared" si="641"/>
        <v>365</v>
      </c>
      <c r="R2910" s="7">
        <f t="shared" si="646"/>
        <v>273812.1320260035</v>
      </c>
      <c r="S2910" s="7">
        <f t="shared" si="638"/>
        <v>-309823.88166687591</v>
      </c>
      <c r="T2910" s="5">
        <f>VLOOKUP($B2910,'Benchmark Data'!$A:$B,2,FALSE)</f>
        <v>17.600000000000001</v>
      </c>
      <c r="U2910" s="12">
        <f t="shared" si="647"/>
        <v>1.2578782206860185E-2</v>
      </c>
      <c r="V2910" s="7">
        <f t="shared" si="648"/>
        <v>5391167168.0883121</v>
      </c>
    </row>
    <row r="2911" spans="1:22" x14ac:dyDescent="0.25">
      <c r="A2911" s="5">
        <f t="shared" si="639"/>
        <v>2011</v>
      </c>
      <c r="B2911" s="6">
        <f t="shared" si="642"/>
        <v>40851</v>
      </c>
      <c r="C2911" s="7">
        <f>MAX(SUMIFS('Filing Data'!$V:$V,'Filing Data'!$D:$D,'Benchmark Value'!$B2911),C2910)</f>
        <v>5795147068.2152042</v>
      </c>
      <c r="D2911" s="7">
        <f>SUMIFS('Filing Data'!$Z:$Z,'Filing Data'!$D:$D,'Benchmark Value'!$B2911)</f>
        <v>0</v>
      </c>
      <c r="E2911" s="16">
        <f t="shared" si="643"/>
        <v>-82832175.959236547</v>
      </c>
      <c r="F2911" s="10">
        <f>SUM(D$11:D2910)</f>
        <v>-378094797.07849002</v>
      </c>
      <c r="G2911" s="10">
        <f t="shared" si="636"/>
        <v>365</v>
      </c>
      <c r="H2911" s="7">
        <f t="shared" si="644"/>
        <v>-226937.46838146998</v>
      </c>
      <c r="I2911" s="16">
        <f>SUMIFS('Filing Data'!$X:$X,'Filing Data'!$D:$D,'Benchmark Value'!$B2911)</f>
        <v>0</v>
      </c>
      <c r="J2911" s="16">
        <f t="shared" si="640"/>
        <v>130194969.03866443</v>
      </c>
      <c r="K2911" s="10">
        <f>SUM(I$11:I2910)</f>
        <v>659473665.18040454</v>
      </c>
      <c r="L2911" s="27">
        <f t="shared" si="637"/>
        <v>365</v>
      </c>
      <c r="M2911" s="7">
        <f t="shared" si="645"/>
        <v>356698.5453114094</v>
      </c>
      <c r="N2911" s="7">
        <f>IF(ISNA(VLOOKUP(B2911,'Distribution Data'!$G:$H,2,FALSE)),0,VLOOKUP(B2911,'Distribution Data'!$G:$H,2,FALSE))</f>
        <v>0</v>
      </c>
      <c r="O2911" s="16">
        <f>IF(ISNA(INDEX($C2910:$C$3618,MATCH(TRUE,INDEX($C2910:$C$3618&lt;&gt;$C2910,0),0))), O2910, INDEX($C2910:$C$3618,MATCH(TRUE,INDEX($C2910:$C$3618&lt;&gt;$C2910,0),0)))</f>
        <v>5895088496.4046955</v>
      </c>
      <c r="P2911" s="16">
        <f t="shared" si="635"/>
        <v>5795147068.2152042</v>
      </c>
      <c r="Q2911" s="27">
        <f t="shared" si="641"/>
        <v>365</v>
      </c>
      <c r="R2911" s="7">
        <f t="shared" si="646"/>
        <v>273812.1320260035</v>
      </c>
      <c r="S2911" s="7">
        <f t="shared" si="638"/>
        <v>-309823.88166687591</v>
      </c>
      <c r="T2911" s="5">
        <f>VLOOKUP($B2911,'Benchmark Data'!$A:$B,2,FALSE)</f>
        <v>17.46</v>
      </c>
      <c r="U2911" s="12">
        <f t="shared" si="647"/>
        <v>-7.9863516326499333E-3</v>
      </c>
      <c r="V2911" s="7">
        <f t="shared" si="648"/>
        <v>5347973059.9150333</v>
      </c>
    </row>
    <row r="2912" spans="1:22" x14ac:dyDescent="0.25">
      <c r="A2912" s="5">
        <f t="shared" si="639"/>
        <v>2011</v>
      </c>
      <c r="B2912" s="6">
        <f t="shared" si="642"/>
        <v>40852</v>
      </c>
      <c r="C2912" s="7">
        <f>MAX(SUMIFS('Filing Data'!$V:$V,'Filing Data'!$D:$D,'Benchmark Value'!$B2912),C2911)</f>
        <v>5795147068.2152042</v>
      </c>
      <c r="D2912" s="7">
        <f>SUMIFS('Filing Data'!$Z:$Z,'Filing Data'!$D:$D,'Benchmark Value'!$B2912)</f>
        <v>0</v>
      </c>
      <c r="E2912" s="16">
        <f t="shared" si="643"/>
        <v>-82832175.959236547</v>
      </c>
      <c r="F2912" s="10">
        <f>SUM(D$11:D2911)</f>
        <v>-378094797.07849002</v>
      </c>
      <c r="G2912" s="10">
        <f t="shared" si="636"/>
        <v>365</v>
      </c>
      <c r="H2912" s="7">
        <f t="shared" si="644"/>
        <v>-226937.46838146998</v>
      </c>
      <c r="I2912" s="16">
        <f>SUMIFS('Filing Data'!$X:$X,'Filing Data'!$D:$D,'Benchmark Value'!$B2912)</f>
        <v>0</v>
      </c>
      <c r="J2912" s="16">
        <f t="shared" si="640"/>
        <v>130194969.03866443</v>
      </c>
      <c r="K2912" s="10">
        <f>SUM(I$11:I2911)</f>
        <v>659473665.18040454</v>
      </c>
      <c r="L2912" s="27">
        <f t="shared" si="637"/>
        <v>365</v>
      </c>
      <c r="M2912" s="7">
        <f t="shared" si="645"/>
        <v>356698.5453114094</v>
      </c>
      <c r="N2912" s="7">
        <f>IF(ISNA(VLOOKUP(B2912,'Distribution Data'!$G:$H,2,FALSE)),0,VLOOKUP(B2912,'Distribution Data'!$G:$H,2,FALSE))</f>
        <v>0</v>
      </c>
      <c r="O2912" s="16">
        <f>IF(ISNA(INDEX($C2911:$C$3618,MATCH(TRUE,INDEX($C2911:$C$3618&lt;&gt;$C2911,0),0))), O2911, INDEX($C2911:$C$3618,MATCH(TRUE,INDEX($C2911:$C$3618&lt;&gt;$C2911,0),0)))</f>
        <v>5895088496.4046955</v>
      </c>
      <c r="P2912" s="16">
        <f t="shared" si="635"/>
        <v>5795147068.2152042</v>
      </c>
      <c r="Q2912" s="27">
        <f t="shared" si="641"/>
        <v>365</v>
      </c>
      <c r="R2912" s="7">
        <f t="shared" si="646"/>
        <v>273812.1320260035</v>
      </c>
      <c r="S2912" s="7">
        <f t="shared" si="638"/>
        <v>-309823.88166687591</v>
      </c>
      <c r="T2912" s="5">
        <f>VLOOKUP($B2912,'Benchmark Data'!$A:$B,2,FALSE)</f>
        <v>17.46</v>
      </c>
      <c r="U2912" s="12">
        <f t="shared" si="647"/>
        <v>0</v>
      </c>
      <c r="V2912" s="7">
        <f t="shared" si="648"/>
        <v>5347663236.0333662</v>
      </c>
    </row>
    <row r="2913" spans="1:22" x14ac:dyDescent="0.25">
      <c r="A2913" s="5">
        <f t="shared" si="639"/>
        <v>2011</v>
      </c>
      <c r="B2913" s="6">
        <f t="shared" si="642"/>
        <v>40853</v>
      </c>
      <c r="C2913" s="7">
        <f>MAX(SUMIFS('Filing Data'!$V:$V,'Filing Data'!$D:$D,'Benchmark Value'!$B2913),C2912)</f>
        <v>5795147068.2152042</v>
      </c>
      <c r="D2913" s="7">
        <f>SUMIFS('Filing Data'!$Z:$Z,'Filing Data'!$D:$D,'Benchmark Value'!$B2913)</f>
        <v>0</v>
      </c>
      <c r="E2913" s="16">
        <f t="shared" si="643"/>
        <v>-82832175.959236547</v>
      </c>
      <c r="F2913" s="10">
        <f>SUM(D$11:D2912)</f>
        <v>-378094797.07849002</v>
      </c>
      <c r="G2913" s="10">
        <f t="shared" si="636"/>
        <v>365</v>
      </c>
      <c r="H2913" s="7">
        <f t="shared" si="644"/>
        <v>-226937.46838146998</v>
      </c>
      <c r="I2913" s="16">
        <f>SUMIFS('Filing Data'!$X:$X,'Filing Data'!$D:$D,'Benchmark Value'!$B2913)</f>
        <v>0</v>
      </c>
      <c r="J2913" s="16">
        <f t="shared" si="640"/>
        <v>130194969.03866443</v>
      </c>
      <c r="K2913" s="10">
        <f>SUM(I$11:I2912)</f>
        <v>659473665.18040454</v>
      </c>
      <c r="L2913" s="27">
        <f t="shared" si="637"/>
        <v>365</v>
      </c>
      <c r="M2913" s="7">
        <f t="shared" si="645"/>
        <v>356698.5453114094</v>
      </c>
      <c r="N2913" s="7">
        <f>IF(ISNA(VLOOKUP(B2913,'Distribution Data'!$G:$H,2,FALSE)),0,VLOOKUP(B2913,'Distribution Data'!$G:$H,2,FALSE))</f>
        <v>0</v>
      </c>
      <c r="O2913" s="16">
        <f>IF(ISNA(INDEX($C2912:$C$3618,MATCH(TRUE,INDEX($C2912:$C$3618&lt;&gt;$C2912,0),0))), O2912, INDEX($C2912:$C$3618,MATCH(TRUE,INDEX($C2912:$C$3618&lt;&gt;$C2912,0),0)))</f>
        <v>5895088496.4046955</v>
      </c>
      <c r="P2913" s="16">
        <f t="shared" si="635"/>
        <v>5795147068.2152042</v>
      </c>
      <c r="Q2913" s="27">
        <f t="shared" si="641"/>
        <v>365</v>
      </c>
      <c r="R2913" s="7">
        <f t="shared" si="646"/>
        <v>273812.1320260035</v>
      </c>
      <c r="S2913" s="7">
        <f t="shared" si="638"/>
        <v>-309823.88166687591</v>
      </c>
      <c r="T2913" s="5">
        <f>VLOOKUP($B2913,'Benchmark Data'!$A:$B,2,FALSE)</f>
        <v>17.46</v>
      </c>
      <c r="U2913" s="12">
        <f t="shared" si="647"/>
        <v>0</v>
      </c>
      <c r="V2913" s="7">
        <f t="shared" si="648"/>
        <v>5347353412.1516991</v>
      </c>
    </row>
    <row r="2914" spans="1:22" x14ac:dyDescent="0.25">
      <c r="A2914" s="5">
        <f t="shared" si="639"/>
        <v>2011</v>
      </c>
      <c r="B2914" s="6">
        <f t="shared" si="642"/>
        <v>40854</v>
      </c>
      <c r="C2914" s="7">
        <f>MAX(SUMIFS('Filing Data'!$V:$V,'Filing Data'!$D:$D,'Benchmark Value'!$B2914),C2913)</f>
        <v>5795147068.2152042</v>
      </c>
      <c r="D2914" s="7">
        <f>SUMIFS('Filing Data'!$Z:$Z,'Filing Data'!$D:$D,'Benchmark Value'!$B2914)</f>
        <v>0</v>
      </c>
      <c r="E2914" s="16">
        <f t="shared" si="643"/>
        <v>-82832175.959236547</v>
      </c>
      <c r="F2914" s="10">
        <f>SUM(D$11:D2913)</f>
        <v>-378094797.07849002</v>
      </c>
      <c r="G2914" s="10">
        <f t="shared" si="636"/>
        <v>365</v>
      </c>
      <c r="H2914" s="7">
        <f t="shared" si="644"/>
        <v>-226937.46838146998</v>
      </c>
      <c r="I2914" s="16">
        <f>SUMIFS('Filing Data'!$X:$X,'Filing Data'!$D:$D,'Benchmark Value'!$B2914)</f>
        <v>0</v>
      </c>
      <c r="J2914" s="16">
        <f t="shared" si="640"/>
        <v>130194969.03866443</v>
      </c>
      <c r="K2914" s="10">
        <f>SUM(I$11:I2913)</f>
        <v>659473665.18040454</v>
      </c>
      <c r="L2914" s="27">
        <f t="shared" si="637"/>
        <v>365</v>
      </c>
      <c r="M2914" s="7">
        <f t="shared" si="645"/>
        <v>356698.5453114094</v>
      </c>
      <c r="N2914" s="7">
        <f>IF(ISNA(VLOOKUP(B2914,'Distribution Data'!$G:$H,2,FALSE)),0,VLOOKUP(B2914,'Distribution Data'!$G:$H,2,FALSE))</f>
        <v>0</v>
      </c>
      <c r="O2914" s="16">
        <f>IF(ISNA(INDEX($C2913:$C$3618,MATCH(TRUE,INDEX($C2913:$C$3618&lt;&gt;$C2913,0),0))), O2913, INDEX($C2913:$C$3618,MATCH(TRUE,INDEX($C2913:$C$3618&lt;&gt;$C2913,0),0)))</f>
        <v>5895088496.4046955</v>
      </c>
      <c r="P2914" s="16">
        <f t="shared" si="635"/>
        <v>5795147068.2152042</v>
      </c>
      <c r="Q2914" s="27">
        <f t="shared" si="641"/>
        <v>365</v>
      </c>
      <c r="R2914" s="7">
        <f t="shared" si="646"/>
        <v>273812.1320260035</v>
      </c>
      <c r="S2914" s="7">
        <f t="shared" si="638"/>
        <v>-309823.88166687591</v>
      </c>
      <c r="T2914" s="5">
        <f>VLOOKUP($B2914,'Benchmark Data'!$A:$B,2,FALSE)</f>
        <v>17.48</v>
      </c>
      <c r="U2914" s="12">
        <f t="shared" si="647"/>
        <v>1.1448198159332513E-3</v>
      </c>
      <c r="V2914" s="7">
        <f t="shared" si="648"/>
        <v>5353168849.9105263</v>
      </c>
    </row>
    <row r="2915" spans="1:22" x14ac:dyDescent="0.25">
      <c r="A2915" s="5">
        <f t="shared" si="639"/>
        <v>2011</v>
      </c>
      <c r="B2915" s="6">
        <f t="shared" si="642"/>
        <v>40855</v>
      </c>
      <c r="C2915" s="7">
        <f>MAX(SUMIFS('Filing Data'!$V:$V,'Filing Data'!$D:$D,'Benchmark Value'!$B2915),C2914)</f>
        <v>5795147068.2152042</v>
      </c>
      <c r="D2915" s="7">
        <f>SUMIFS('Filing Data'!$Z:$Z,'Filing Data'!$D:$D,'Benchmark Value'!$B2915)</f>
        <v>0</v>
      </c>
      <c r="E2915" s="16">
        <f t="shared" si="643"/>
        <v>-82832175.959236547</v>
      </c>
      <c r="F2915" s="10">
        <f>SUM(D$11:D2914)</f>
        <v>-378094797.07849002</v>
      </c>
      <c r="G2915" s="10">
        <f t="shared" si="636"/>
        <v>365</v>
      </c>
      <c r="H2915" s="7">
        <f t="shared" si="644"/>
        <v>-226937.46838146998</v>
      </c>
      <c r="I2915" s="16">
        <f>SUMIFS('Filing Data'!$X:$X,'Filing Data'!$D:$D,'Benchmark Value'!$B2915)</f>
        <v>0</v>
      </c>
      <c r="J2915" s="16">
        <f t="shared" si="640"/>
        <v>130194969.03866443</v>
      </c>
      <c r="K2915" s="10">
        <f>SUM(I$11:I2914)</f>
        <v>659473665.18040454</v>
      </c>
      <c r="L2915" s="27">
        <f t="shared" si="637"/>
        <v>365</v>
      </c>
      <c r="M2915" s="7">
        <f t="shared" si="645"/>
        <v>356698.5453114094</v>
      </c>
      <c r="N2915" s="7">
        <f>IF(ISNA(VLOOKUP(B2915,'Distribution Data'!$G:$H,2,FALSE)),0,VLOOKUP(B2915,'Distribution Data'!$G:$H,2,FALSE))</f>
        <v>0</v>
      </c>
      <c r="O2915" s="16">
        <f>IF(ISNA(INDEX($C2914:$C$3618,MATCH(TRUE,INDEX($C2914:$C$3618&lt;&gt;$C2914,0),0))), O2914, INDEX($C2914:$C$3618,MATCH(TRUE,INDEX($C2914:$C$3618&lt;&gt;$C2914,0),0)))</f>
        <v>5895088496.4046955</v>
      </c>
      <c r="P2915" s="16">
        <f t="shared" si="635"/>
        <v>5795147068.2152042</v>
      </c>
      <c r="Q2915" s="27">
        <f t="shared" si="641"/>
        <v>365</v>
      </c>
      <c r="R2915" s="7">
        <f t="shared" si="646"/>
        <v>273812.1320260035</v>
      </c>
      <c r="S2915" s="7">
        <f t="shared" si="638"/>
        <v>-309823.88166687591</v>
      </c>
      <c r="T2915" s="5">
        <f>VLOOKUP($B2915,'Benchmark Data'!$A:$B,2,FALSE)</f>
        <v>17.7</v>
      </c>
      <c r="U2915" s="12">
        <f t="shared" si="647"/>
        <v>1.2507269352393961E-2</v>
      </c>
      <c r="V2915" s="7">
        <f t="shared" si="648"/>
        <v>5420233004.6890602</v>
      </c>
    </row>
    <row r="2916" spans="1:22" x14ac:dyDescent="0.25">
      <c r="A2916" s="5">
        <f t="shared" si="639"/>
        <v>2011</v>
      </c>
      <c r="B2916" s="6">
        <f t="shared" si="642"/>
        <v>40856</v>
      </c>
      <c r="C2916" s="7">
        <f>MAX(SUMIFS('Filing Data'!$V:$V,'Filing Data'!$D:$D,'Benchmark Value'!$B2916),C2915)</f>
        <v>5795147068.2152042</v>
      </c>
      <c r="D2916" s="7">
        <f>SUMIFS('Filing Data'!$Z:$Z,'Filing Data'!$D:$D,'Benchmark Value'!$B2916)</f>
        <v>0</v>
      </c>
      <c r="E2916" s="16">
        <f t="shared" si="643"/>
        <v>-82832175.959236547</v>
      </c>
      <c r="F2916" s="10">
        <f>SUM(D$11:D2915)</f>
        <v>-378094797.07849002</v>
      </c>
      <c r="G2916" s="10">
        <f t="shared" si="636"/>
        <v>365</v>
      </c>
      <c r="H2916" s="7">
        <f t="shared" si="644"/>
        <v>-226937.46838146998</v>
      </c>
      <c r="I2916" s="16">
        <f>SUMIFS('Filing Data'!$X:$X,'Filing Data'!$D:$D,'Benchmark Value'!$B2916)</f>
        <v>0</v>
      </c>
      <c r="J2916" s="16">
        <f t="shared" si="640"/>
        <v>130194969.03866443</v>
      </c>
      <c r="K2916" s="10">
        <f>SUM(I$11:I2915)</f>
        <v>659473665.18040454</v>
      </c>
      <c r="L2916" s="27">
        <f t="shared" si="637"/>
        <v>365</v>
      </c>
      <c r="M2916" s="7">
        <f t="shared" si="645"/>
        <v>356698.5453114094</v>
      </c>
      <c r="N2916" s="7">
        <f>IF(ISNA(VLOOKUP(B2916,'Distribution Data'!$G:$H,2,FALSE)),0,VLOOKUP(B2916,'Distribution Data'!$G:$H,2,FALSE))</f>
        <v>0</v>
      </c>
      <c r="O2916" s="16">
        <f>IF(ISNA(INDEX($C2915:$C$3618,MATCH(TRUE,INDEX($C2915:$C$3618&lt;&gt;$C2915,0),0))), O2915, INDEX($C2915:$C$3618,MATCH(TRUE,INDEX($C2915:$C$3618&lt;&gt;$C2915,0),0)))</f>
        <v>5895088496.4046955</v>
      </c>
      <c r="P2916" s="16">
        <f t="shared" si="635"/>
        <v>5795147068.2152042</v>
      </c>
      <c r="Q2916" s="27">
        <f t="shared" si="641"/>
        <v>365</v>
      </c>
      <c r="R2916" s="7">
        <f t="shared" si="646"/>
        <v>273812.1320260035</v>
      </c>
      <c r="S2916" s="7">
        <f t="shared" si="638"/>
        <v>-309823.88166687591</v>
      </c>
      <c r="T2916" s="5">
        <f>VLOOKUP($B2916,'Benchmark Data'!$A:$B,2,FALSE)</f>
        <v>16.88</v>
      </c>
      <c r="U2916" s="12">
        <f t="shared" si="647"/>
        <v>-4.7435150411972375E-2</v>
      </c>
      <c r="V2916" s="7">
        <f t="shared" si="648"/>
        <v>5168816341.0421371</v>
      </c>
    </row>
    <row r="2917" spans="1:22" x14ac:dyDescent="0.25">
      <c r="A2917" s="5">
        <f t="shared" si="639"/>
        <v>2011</v>
      </c>
      <c r="B2917" s="6">
        <f t="shared" si="642"/>
        <v>40857</v>
      </c>
      <c r="C2917" s="7">
        <f>MAX(SUMIFS('Filing Data'!$V:$V,'Filing Data'!$D:$D,'Benchmark Value'!$B2917),C2916)</f>
        <v>5795147068.2152042</v>
      </c>
      <c r="D2917" s="7">
        <f>SUMIFS('Filing Data'!$Z:$Z,'Filing Data'!$D:$D,'Benchmark Value'!$B2917)</f>
        <v>0</v>
      </c>
      <c r="E2917" s="16">
        <f t="shared" si="643"/>
        <v>-82832175.959236547</v>
      </c>
      <c r="F2917" s="10">
        <f>SUM(D$11:D2916)</f>
        <v>-378094797.07849002</v>
      </c>
      <c r="G2917" s="10">
        <f t="shared" si="636"/>
        <v>365</v>
      </c>
      <c r="H2917" s="7">
        <f t="shared" si="644"/>
        <v>-226937.46838146998</v>
      </c>
      <c r="I2917" s="16">
        <f>SUMIFS('Filing Data'!$X:$X,'Filing Data'!$D:$D,'Benchmark Value'!$B2917)</f>
        <v>0</v>
      </c>
      <c r="J2917" s="16">
        <f t="shared" si="640"/>
        <v>130194969.03866443</v>
      </c>
      <c r="K2917" s="10">
        <f>SUM(I$11:I2916)</f>
        <v>659473665.18040454</v>
      </c>
      <c r="L2917" s="27">
        <f t="shared" si="637"/>
        <v>365</v>
      </c>
      <c r="M2917" s="7">
        <f t="shared" si="645"/>
        <v>356698.5453114094</v>
      </c>
      <c r="N2917" s="7">
        <f>IF(ISNA(VLOOKUP(B2917,'Distribution Data'!$G:$H,2,FALSE)),0,VLOOKUP(B2917,'Distribution Data'!$G:$H,2,FALSE))</f>
        <v>0</v>
      </c>
      <c r="O2917" s="16">
        <f>IF(ISNA(INDEX($C2916:$C$3618,MATCH(TRUE,INDEX($C2916:$C$3618&lt;&gt;$C2916,0),0))), O2916, INDEX($C2916:$C$3618,MATCH(TRUE,INDEX($C2916:$C$3618&lt;&gt;$C2916,0),0)))</f>
        <v>5895088496.4046955</v>
      </c>
      <c r="P2917" s="16">
        <f t="shared" si="635"/>
        <v>5795147068.2152042</v>
      </c>
      <c r="Q2917" s="27">
        <f t="shared" si="641"/>
        <v>365</v>
      </c>
      <c r="R2917" s="7">
        <f t="shared" si="646"/>
        <v>273812.1320260035</v>
      </c>
      <c r="S2917" s="7">
        <f t="shared" si="638"/>
        <v>-309823.88166687591</v>
      </c>
      <c r="T2917" s="5">
        <f>VLOOKUP($B2917,'Benchmark Data'!$A:$B,2,FALSE)</f>
        <v>16.899999999999999</v>
      </c>
      <c r="U2917" s="12">
        <f t="shared" si="647"/>
        <v>1.184132761216772E-3</v>
      </c>
      <c r="V2917" s="7">
        <f t="shared" si="648"/>
        <v>5174630707.1380081</v>
      </c>
    </row>
    <row r="2918" spans="1:22" x14ac:dyDescent="0.25">
      <c r="A2918" s="5">
        <f t="shared" si="639"/>
        <v>2011</v>
      </c>
      <c r="B2918" s="6">
        <f t="shared" si="642"/>
        <v>40858</v>
      </c>
      <c r="C2918" s="7">
        <f>MAX(SUMIFS('Filing Data'!$V:$V,'Filing Data'!$D:$D,'Benchmark Value'!$B2918),C2917)</f>
        <v>5795147068.2152042</v>
      </c>
      <c r="D2918" s="7">
        <f>SUMIFS('Filing Data'!$Z:$Z,'Filing Data'!$D:$D,'Benchmark Value'!$B2918)</f>
        <v>0</v>
      </c>
      <c r="E2918" s="16">
        <f t="shared" si="643"/>
        <v>-82832175.959236547</v>
      </c>
      <c r="F2918" s="10">
        <f>SUM(D$11:D2917)</f>
        <v>-378094797.07849002</v>
      </c>
      <c r="G2918" s="10">
        <f t="shared" si="636"/>
        <v>365</v>
      </c>
      <c r="H2918" s="7">
        <f t="shared" si="644"/>
        <v>-226937.46838146998</v>
      </c>
      <c r="I2918" s="16">
        <f>SUMIFS('Filing Data'!$X:$X,'Filing Data'!$D:$D,'Benchmark Value'!$B2918)</f>
        <v>0</v>
      </c>
      <c r="J2918" s="16">
        <f t="shared" si="640"/>
        <v>130194969.03866443</v>
      </c>
      <c r="K2918" s="10">
        <f>SUM(I$11:I2917)</f>
        <v>659473665.18040454</v>
      </c>
      <c r="L2918" s="27">
        <f t="shared" si="637"/>
        <v>365</v>
      </c>
      <c r="M2918" s="7">
        <f t="shared" si="645"/>
        <v>356698.5453114094</v>
      </c>
      <c r="N2918" s="7">
        <f>IF(ISNA(VLOOKUP(B2918,'Distribution Data'!$G:$H,2,FALSE)),0,VLOOKUP(B2918,'Distribution Data'!$G:$H,2,FALSE))</f>
        <v>0</v>
      </c>
      <c r="O2918" s="16">
        <f>IF(ISNA(INDEX($C2917:$C$3618,MATCH(TRUE,INDEX($C2917:$C$3618&lt;&gt;$C2917,0),0))), O2917, INDEX($C2917:$C$3618,MATCH(TRUE,INDEX($C2917:$C$3618&lt;&gt;$C2917,0),0)))</f>
        <v>5895088496.4046955</v>
      </c>
      <c r="P2918" s="16">
        <f t="shared" si="635"/>
        <v>5795147068.2152042</v>
      </c>
      <c r="Q2918" s="27">
        <f t="shared" si="641"/>
        <v>365</v>
      </c>
      <c r="R2918" s="7">
        <f t="shared" si="646"/>
        <v>273812.1320260035</v>
      </c>
      <c r="S2918" s="7">
        <f t="shared" si="638"/>
        <v>-309823.88166687591</v>
      </c>
      <c r="T2918" s="5">
        <f>VLOOKUP($B2918,'Benchmark Data'!$A:$B,2,FALSE)</f>
        <v>17.36</v>
      </c>
      <c r="U2918" s="12">
        <f t="shared" si="647"/>
        <v>2.6855087303176328E-2</v>
      </c>
      <c r="V2918" s="7">
        <f t="shared" si="648"/>
        <v>5315168819.6636477</v>
      </c>
    </row>
    <row r="2919" spans="1:22" x14ac:dyDescent="0.25">
      <c r="A2919" s="5">
        <f t="shared" si="639"/>
        <v>2011</v>
      </c>
      <c r="B2919" s="6">
        <f t="shared" si="642"/>
        <v>40859</v>
      </c>
      <c r="C2919" s="7">
        <f>MAX(SUMIFS('Filing Data'!$V:$V,'Filing Data'!$D:$D,'Benchmark Value'!$B2919),C2918)</f>
        <v>5795147068.2152042</v>
      </c>
      <c r="D2919" s="7">
        <f>SUMIFS('Filing Data'!$Z:$Z,'Filing Data'!$D:$D,'Benchmark Value'!$B2919)</f>
        <v>0</v>
      </c>
      <c r="E2919" s="16">
        <f t="shared" si="643"/>
        <v>-82832175.959236547</v>
      </c>
      <c r="F2919" s="10">
        <f>SUM(D$11:D2918)</f>
        <v>-378094797.07849002</v>
      </c>
      <c r="G2919" s="10">
        <f t="shared" si="636"/>
        <v>365</v>
      </c>
      <c r="H2919" s="7">
        <f t="shared" si="644"/>
        <v>-226937.46838146998</v>
      </c>
      <c r="I2919" s="16">
        <f>SUMIFS('Filing Data'!$X:$X,'Filing Data'!$D:$D,'Benchmark Value'!$B2919)</f>
        <v>0</v>
      </c>
      <c r="J2919" s="16">
        <f t="shared" si="640"/>
        <v>130194969.03866443</v>
      </c>
      <c r="K2919" s="10">
        <f>SUM(I$11:I2918)</f>
        <v>659473665.18040454</v>
      </c>
      <c r="L2919" s="27">
        <f t="shared" si="637"/>
        <v>365</v>
      </c>
      <c r="M2919" s="7">
        <f t="shared" si="645"/>
        <v>356698.5453114094</v>
      </c>
      <c r="N2919" s="7">
        <f>IF(ISNA(VLOOKUP(B2919,'Distribution Data'!$G:$H,2,FALSE)),0,VLOOKUP(B2919,'Distribution Data'!$G:$H,2,FALSE))</f>
        <v>0</v>
      </c>
      <c r="O2919" s="16">
        <f>IF(ISNA(INDEX($C2918:$C$3618,MATCH(TRUE,INDEX($C2918:$C$3618&lt;&gt;$C2918,0),0))), O2918, INDEX($C2918:$C$3618,MATCH(TRUE,INDEX($C2918:$C$3618&lt;&gt;$C2918,0),0)))</f>
        <v>5895088496.4046955</v>
      </c>
      <c r="P2919" s="16">
        <f t="shared" si="635"/>
        <v>5795147068.2152042</v>
      </c>
      <c r="Q2919" s="27">
        <f t="shared" si="641"/>
        <v>365</v>
      </c>
      <c r="R2919" s="7">
        <f t="shared" si="646"/>
        <v>273812.1320260035</v>
      </c>
      <c r="S2919" s="7">
        <f t="shared" si="638"/>
        <v>-309823.88166687591</v>
      </c>
      <c r="T2919" s="5">
        <f>VLOOKUP($B2919,'Benchmark Data'!$A:$B,2,FALSE)</f>
        <v>17.36</v>
      </c>
      <c r="U2919" s="12">
        <f t="shared" si="647"/>
        <v>0</v>
      </c>
      <c r="V2919" s="7">
        <f t="shared" si="648"/>
        <v>5314858995.7819805</v>
      </c>
    </row>
    <row r="2920" spans="1:22" x14ac:dyDescent="0.25">
      <c r="A2920" s="5">
        <f t="shared" si="639"/>
        <v>2011</v>
      </c>
      <c r="B2920" s="6">
        <f t="shared" si="642"/>
        <v>40860</v>
      </c>
      <c r="C2920" s="7">
        <f>MAX(SUMIFS('Filing Data'!$V:$V,'Filing Data'!$D:$D,'Benchmark Value'!$B2920),C2919)</f>
        <v>5795147068.2152042</v>
      </c>
      <c r="D2920" s="7">
        <f>SUMIFS('Filing Data'!$Z:$Z,'Filing Data'!$D:$D,'Benchmark Value'!$B2920)</f>
        <v>0</v>
      </c>
      <c r="E2920" s="16">
        <f t="shared" si="643"/>
        <v>-82832175.959236547</v>
      </c>
      <c r="F2920" s="10">
        <f>SUM(D$11:D2919)</f>
        <v>-378094797.07849002</v>
      </c>
      <c r="G2920" s="10">
        <f t="shared" si="636"/>
        <v>365</v>
      </c>
      <c r="H2920" s="7">
        <f t="shared" si="644"/>
        <v>-226937.46838146998</v>
      </c>
      <c r="I2920" s="16">
        <f>SUMIFS('Filing Data'!$X:$X,'Filing Data'!$D:$D,'Benchmark Value'!$B2920)</f>
        <v>0</v>
      </c>
      <c r="J2920" s="16">
        <f t="shared" si="640"/>
        <v>130194969.03866443</v>
      </c>
      <c r="K2920" s="10">
        <f>SUM(I$11:I2919)</f>
        <v>659473665.18040454</v>
      </c>
      <c r="L2920" s="27">
        <f t="shared" si="637"/>
        <v>365</v>
      </c>
      <c r="M2920" s="7">
        <f t="shared" si="645"/>
        <v>356698.5453114094</v>
      </c>
      <c r="N2920" s="7">
        <f>IF(ISNA(VLOOKUP(B2920,'Distribution Data'!$G:$H,2,FALSE)),0,VLOOKUP(B2920,'Distribution Data'!$G:$H,2,FALSE))</f>
        <v>0</v>
      </c>
      <c r="O2920" s="16">
        <f>IF(ISNA(INDEX($C2919:$C$3618,MATCH(TRUE,INDEX($C2919:$C$3618&lt;&gt;$C2919,0),0))), O2919, INDEX($C2919:$C$3618,MATCH(TRUE,INDEX($C2919:$C$3618&lt;&gt;$C2919,0),0)))</f>
        <v>5895088496.4046955</v>
      </c>
      <c r="P2920" s="16">
        <f t="shared" si="635"/>
        <v>5795147068.2152042</v>
      </c>
      <c r="Q2920" s="27">
        <f t="shared" si="641"/>
        <v>365</v>
      </c>
      <c r="R2920" s="7">
        <f t="shared" si="646"/>
        <v>273812.1320260035</v>
      </c>
      <c r="S2920" s="7">
        <f t="shared" si="638"/>
        <v>-309823.88166687591</v>
      </c>
      <c r="T2920" s="5">
        <f>VLOOKUP($B2920,'Benchmark Data'!$A:$B,2,FALSE)</f>
        <v>17.36</v>
      </c>
      <c r="U2920" s="12">
        <f t="shared" si="647"/>
        <v>0</v>
      </c>
      <c r="V2920" s="7">
        <f t="shared" si="648"/>
        <v>5314549171.9003134</v>
      </c>
    </row>
    <row r="2921" spans="1:22" x14ac:dyDescent="0.25">
      <c r="A2921" s="5">
        <f t="shared" si="639"/>
        <v>2011</v>
      </c>
      <c r="B2921" s="6">
        <f t="shared" si="642"/>
        <v>40861</v>
      </c>
      <c r="C2921" s="7">
        <f>MAX(SUMIFS('Filing Data'!$V:$V,'Filing Data'!$D:$D,'Benchmark Value'!$B2921),C2920)</f>
        <v>5795147068.2152042</v>
      </c>
      <c r="D2921" s="7">
        <f>SUMIFS('Filing Data'!$Z:$Z,'Filing Data'!$D:$D,'Benchmark Value'!$B2921)</f>
        <v>0</v>
      </c>
      <c r="E2921" s="16">
        <f t="shared" si="643"/>
        <v>-82832175.959236547</v>
      </c>
      <c r="F2921" s="10">
        <f>SUM(D$11:D2920)</f>
        <v>-378094797.07849002</v>
      </c>
      <c r="G2921" s="10">
        <f t="shared" si="636"/>
        <v>365</v>
      </c>
      <c r="H2921" s="7">
        <f t="shared" si="644"/>
        <v>-226937.46838146998</v>
      </c>
      <c r="I2921" s="16">
        <f>SUMIFS('Filing Data'!$X:$X,'Filing Data'!$D:$D,'Benchmark Value'!$B2921)</f>
        <v>0</v>
      </c>
      <c r="J2921" s="16">
        <f t="shared" si="640"/>
        <v>130194969.03866443</v>
      </c>
      <c r="K2921" s="10">
        <f>SUM(I$11:I2920)</f>
        <v>659473665.18040454</v>
      </c>
      <c r="L2921" s="27">
        <f t="shared" si="637"/>
        <v>365</v>
      </c>
      <c r="M2921" s="7">
        <f t="shared" si="645"/>
        <v>356698.5453114094</v>
      </c>
      <c r="N2921" s="7">
        <f>IF(ISNA(VLOOKUP(B2921,'Distribution Data'!$G:$H,2,FALSE)),0,VLOOKUP(B2921,'Distribution Data'!$G:$H,2,FALSE))</f>
        <v>0</v>
      </c>
      <c r="O2921" s="16">
        <f>IF(ISNA(INDEX($C2920:$C$3618,MATCH(TRUE,INDEX($C2920:$C$3618&lt;&gt;$C2920,0),0))), O2920, INDEX($C2920:$C$3618,MATCH(TRUE,INDEX($C2920:$C$3618&lt;&gt;$C2920,0),0)))</f>
        <v>5895088496.4046955</v>
      </c>
      <c r="P2921" s="16">
        <f t="shared" si="635"/>
        <v>5795147068.2152042</v>
      </c>
      <c r="Q2921" s="27">
        <f t="shared" si="641"/>
        <v>365</v>
      </c>
      <c r="R2921" s="7">
        <f t="shared" si="646"/>
        <v>273812.1320260035</v>
      </c>
      <c r="S2921" s="7">
        <f t="shared" si="638"/>
        <v>-309823.88166687591</v>
      </c>
      <c r="T2921" s="5">
        <f>VLOOKUP($B2921,'Benchmark Data'!$A:$B,2,FALSE)</f>
        <v>16.98</v>
      </c>
      <c r="U2921" s="12">
        <f t="shared" si="647"/>
        <v>-2.2132528349002787E-2</v>
      </c>
      <c r="V2921" s="7">
        <f t="shared" si="648"/>
        <v>5197907050.4770498</v>
      </c>
    </row>
    <row r="2922" spans="1:22" x14ac:dyDescent="0.25">
      <c r="A2922" s="5">
        <f t="shared" si="639"/>
        <v>2011</v>
      </c>
      <c r="B2922" s="6">
        <f t="shared" si="642"/>
        <v>40862</v>
      </c>
      <c r="C2922" s="7">
        <f>MAX(SUMIFS('Filing Data'!$V:$V,'Filing Data'!$D:$D,'Benchmark Value'!$B2922),C2921)</f>
        <v>5795147068.2152042</v>
      </c>
      <c r="D2922" s="7">
        <f>SUMIFS('Filing Data'!$Z:$Z,'Filing Data'!$D:$D,'Benchmark Value'!$B2922)</f>
        <v>0</v>
      </c>
      <c r="E2922" s="16">
        <f t="shared" si="643"/>
        <v>-82832175.959236547</v>
      </c>
      <c r="F2922" s="10">
        <f>SUM(D$11:D2921)</f>
        <v>-378094797.07849002</v>
      </c>
      <c r="G2922" s="10">
        <f t="shared" si="636"/>
        <v>365</v>
      </c>
      <c r="H2922" s="7">
        <f t="shared" si="644"/>
        <v>-226937.46838146998</v>
      </c>
      <c r="I2922" s="16">
        <f>SUMIFS('Filing Data'!$X:$X,'Filing Data'!$D:$D,'Benchmark Value'!$B2922)</f>
        <v>0</v>
      </c>
      <c r="J2922" s="16">
        <f t="shared" si="640"/>
        <v>130194969.03866443</v>
      </c>
      <c r="K2922" s="10">
        <f>SUM(I$11:I2921)</f>
        <v>659473665.18040454</v>
      </c>
      <c r="L2922" s="27">
        <f t="shared" si="637"/>
        <v>365</v>
      </c>
      <c r="M2922" s="7">
        <f t="shared" si="645"/>
        <v>356698.5453114094</v>
      </c>
      <c r="N2922" s="7">
        <f>IF(ISNA(VLOOKUP(B2922,'Distribution Data'!$G:$H,2,FALSE)),0,VLOOKUP(B2922,'Distribution Data'!$G:$H,2,FALSE))</f>
        <v>0</v>
      </c>
      <c r="O2922" s="16">
        <f>IF(ISNA(INDEX($C2921:$C$3618,MATCH(TRUE,INDEX($C2921:$C$3618&lt;&gt;$C2921,0),0))), O2921, INDEX($C2921:$C$3618,MATCH(TRUE,INDEX($C2921:$C$3618&lt;&gt;$C2921,0),0)))</f>
        <v>5895088496.4046955</v>
      </c>
      <c r="P2922" s="16">
        <f t="shared" si="635"/>
        <v>5795147068.2152042</v>
      </c>
      <c r="Q2922" s="27">
        <f t="shared" si="641"/>
        <v>365</v>
      </c>
      <c r="R2922" s="7">
        <f t="shared" si="646"/>
        <v>273812.1320260035</v>
      </c>
      <c r="S2922" s="7">
        <f t="shared" si="638"/>
        <v>-309823.88166687591</v>
      </c>
      <c r="T2922" s="5">
        <f>VLOOKUP($B2922,'Benchmark Data'!$A:$B,2,FALSE)</f>
        <v>17.170000000000002</v>
      </c>
      <c r="U2922" s="12">
        <f t="shared" si="647"/>
        <v>1.1127494026182985E-2</v>
      </c>
      <c r="V2922" s="7">
        <f t="shared" si="648"/>
        <v>5255759908.5500736</v>
      </c>
    </row>
    <row r="2923" spans="1:22" x14ac:dyDescent="0.25">
      <c r="A2923" s="5">
        <f t="shared" si="639"/>
        <v>2011</v>
      </c>
      <c r="B2923" s="6">
        <f t="shared" si="642"/>
        <v>40863</v>
      </c>
      <c r="C2923" s="7">
        <f>MAX(SUMIFS('Filing Data'!$V:$V,'Filing Data'!$D:$D,'Benchmark Value'!$B2923),C2922)</f>
        <v>5795147068.2152042</v>
      </c>
      <c r="D2923" s="7">
        <f>SUMIFS('Filing Data'!$Z:$Z,'Filing Data'!$D:$D,'Benchmark Value'!$B2923)</f>
        <v>0</v>
      </c>
      <c r="E2923" s="16">
        <f t="shared" si="643"/>
        <v>-82832175.959236547</v>
      </c>
      <c r="F2923" s="10">
        <f>SUM(D$11:D2922)</f>
        <v>-378094797.07849002</v>
      </c>
      <c r="G2923" s="10">
        <f t="shared" si="636"/>
        <v>365</v>
      </c>
      <c r="H2923" s="7">
        <f t="shared" si="644"/>
        <v>-226937.46838146998</v>
      </c>
      <c r="I2923" s="16">
        <f>SUMIFS('Filing Data'!$X:$X,'Filing Data'!$D:$D,'Benchmark Value'!$B2923)</f>
        <v>0</v>
      </c>
      <c r="J2923" s="16">
        <f t="shared" si="640"/>
        <v>130194969.03866443</v>
      </c>
      <c r="K2923" s="10">
        <f>SUM(I$11:I2922)</f>
        <v>659473665.18040454</v>
      </c>
      <c r="L2923" s="27">
        <f t="shared" si="637"/>
        <v>365</v>
      </c>
      <c r="M2923" s="7">
        <f t="shared" si="645"/>
        <v>356698.5453114094</v>
      </c>
      <c r="N2923" s="7">
        <f>IF(ISNA(VLOOKUP(B2923,'Distribution Data'!$G:$H,2,FALSE)),0,VLOOKUP(B2923,'Distribution Data'!$G:$H,2,FALSE))</f>
        <v>0</v>
      </c>
      <c r="O2923" s="16">
        <f>IF(ISNA(INDEX($C2922:$C$3618,MATCH(TRUE,INDEX($C2922:$C$3618&lt;&gt;$C2922,0),0))), O2922, INDEX($C2922:$C$3618,MATCH(TRUE,INDEX($C2922:$C$3618&lt;&gt;$C2922,0),0)))</f>
        <v>5895088496.4046955</v>
      </c>
      <c r="P2923" s="16">
        <f t="shared" si="635"/>
        <v>5795147068.2152042</v>
      </c>
      <c r="Q2923" s="27">
        <f t="shared" si="641"/>
        <v>365</v>
      </c>
      <c r="R2923" s="7">
        <f t="shared" si="646"/>
        <v>273812.1320260035</v>
      </c>
      <c r="S2923" s="7">
        <f t="shared" si="638"/>
        <v>-309823.88166687591</v>
      </c>
      <c r="T2923" s="5">
        <f>VLOOKUP($B2923,'Benchmark Data'!$A:$B,2,FALSE)</f>
        <v>16.95</v>
      </c>
      <c r="U2923" s="12">
        <f t="shared" si="647"/>
        <v>-1.2895841082924995E-2</v>
      </c>
      <c r="V2923" s="7">
        <f t="shared" si="648"/>
        <v>5188107791.1400995</v>
      </c>
    </row>
    <row r="2924" spans="1:22" x14ac:dyDescent="0.25">
      <c r="A2924" s="5">
        <f t="shared" si="639"/>
        <v>2011</v>
      </c>
      <c r="B2924" s="6">
        <f t="shared" si="642"/>
        <v>40864</v>
      </c>
      <c r="C2924" s="7">
        <f>MAX(SUMIFS('Filing Data'!$V:$V,'Filing Data'!$D:$D,'Benchmark Value'!$B2924),C2923)</f>
        <v>5795147068.2152042</v>
      </c>
      <c r="D2924" s="7">
        <f>SUMIFS('Filing Data'!$Z:$Z,'Filing Data'!$D:$D,'Benchmark Value'!$B2924)</f>
        <v>0</v>
      </c>
      <c r="E2924" s="16">
        <f t="shared" si="643"/>
        <v>-82832175.959236547</v>
      </c>
      <c r="F2924" s="10">
        <f>SUM(D$11:D2923)</f>
        <v>-378094797.07849002</v>
      </c>
      <c r="G2924" s="10">
        <f t="shared" si="636"/>
        <v>365</v>
      </c>
      <c r="H2924" s="7">
        <f t="shared" si="644"/>
        <v>-226937.46838146998</v>
      </c>
      <c r="I2924" s="16">
        <f>SUMIFS('Filing Data'!$X:$X,'Filing Data'!$D:$D,'Benchmark Value'!$B2924)</f>
        <v>0</v>
      </c>
      <c r="J2924" s="16">
        <f t="shared" si="640"/>
        <v>130194969.03866443</v>
      </c>
      <c r="K2924" s="10">
        <f>SUM(I$11:I2923)</f>
        <v>659473665.18040454</v>
      </c>
      <c r="L2924" s="27">
        <f t="shared" si="637"/>
        <v>365</v>
      </c>
      <c r="M2924" s="7">
        <f t="shared" si="645"/>
        <v>356698.5453114094</v>
      </c>
      <c r="N2924" s="7">
        <f>IF(ISNA(VLOOKUP(B2924,'Distribution Data'!$G:$H,2,FALSE)),0,VLOOKUP(B2924,'Distribution Data'!$G:$H,2,FALSE))</f>
        <v>0</v>
      </c>
      <c r="O2924" s="16">
        <f>IF(ISNA(INDEX($C2923:$C$3618,MATCH(TRUE,INDEX($C2923:$C$3618&lt;&gt;$C2923,0),0))), O2923, INDEX($C2923:$C$3618,MATCH(TRUE,INDEX($C2923:$C$3618&lt;&gt;$C2923,0),0)))</f>
        <v>5895088496.4046955</v>
      </c>
      <c r="P2924" s="16">
        <f t="shared" si="635"/>
        <v>5795147068.2152042</v>
      </c>
      <c r="Q2924" s="27">
        <f t="shared" si="641"/>
        <v>365</v>
      </c>
      <c r="R2924" s="7">
        <f t="shared" si="646"/>
        <v>273812.1320260035</v>
      </c>
      <c r="S2924" s="7">
        <f t="shared" si="638"/>
        <v>-309823.88166687591</v>
      </c>
      <c r="T2924" s="5">
        <f>VLOOKUP($B2924,'Benchmark Data'!$A:$B,2,FALSE)</f>
        <v>16.649999999999999</v>
      </c>
      <c r="U2924" s="12">
        <f t="shared" si="647"/>
        <v>-1.7857617400006461E-2</v>
      </c>
      <c r="V2924" s="7">
        <f t="shared" si="648"/>
        <v>5095973050.6010857</v>
      </c>
    </row>
    <row r="2925" spans="1:22" x14ac:dyDescent="0.25">
      <c r="A2925" s="5">
        <f t="shared" si="639"/>
        <v>2011</v>
      </c>
      <c r="B2925" s="6">
        <f t="shared" si="642"/>
        <v>40865</v>
      </c>
      <c r="C2925" s="7">
        <f>MAX(SUMIFS('Filing Data'!$V:$V,'Filing Data'!$D:$D,'Benchmark Value'!$B2925),C2924)</f>
        <v>5795147068.2152042</v>
      </c>
      <c r="D2925" s="7">
        <f>SUMIFS('Filing Data'!$Z:$Z,'Filing Data'!$D:$D,'Benchmark Value'!$B2925)</f>
        <v>0</v>
      </c>
      <c r="E2925" s="16">
        <f t="shared" si="643"/>
        <v>-82832175.959236547</v>
      </c>
      <c r="F2925" s="10">
        <f>SUM(D$11:D2924)</f>
        <v>-378094797.07849002</v>
      </c>
      <c r="G2925" s="10">
        <f t="shared" si="636"/>
        <v>365</v>
      </c>
      <c r="H2925" s="7">
        <f t="shared" si="644"/>
        <v>-226937.46838146998</v>
      </c>
      <c r="I2925" s="16">
        <f>SUMIFS('Filing Data'!$X:$X,'Filing Data'!$D:$D,'Benchmark Value'!$B2925)</f>
        <v>0</v>
      </c>
      <c r="J2925" s="16">
        <f t="shared" si="640"/>
        <v>130194969.03866443</v>
      </c>
      <c r="K2925" s="10">
        <f>SUM(I$11:I2924)</f>
        <v>659473665.18040454</v>
      </c>
      <c r="L2925" s="27">
        <f t="shared" si="637"/>
        <v>365</v>
      </c>
      <c r="M2925" s="7">
        <f t="shared" si="645"/>
        <v>356698.5453114094</v>
      </c>
      <c r="N2925" s="7">
        <f>IF(ISNA(VLOOKUP(B2925,'Distribution Data'!$G:$H,2,FALSE)),0,VLOOKUP(B2925,'Distribution Data'!$G:$H,2,FALSE))</f>
        <v>0</v>
      </c>
      <c r="O2925" s="16">
        <f>IF(ISNA(INDEX($C2924:$C$3618,MATCH(TRUE,INDEX($C2924:$C$3618&lt;&gt;$C2924,0),0))), O2924, INDEX($C2924:$C$3618,MATCH(TRUE,INDEX($C2924:$C$3618&lt;&gt;$C2924,0),0)))</f>
        <v>5895088496.4046955</v>
      </c>
      <c r="P2925" s="16">
        <f t="shared" si="635"/>
        <v>5795147068.2152042</v>
      </c>
      <c r="Q2925" s="27">
        <f t="shared" si="641"/>
        <v>365</v>
      </c>
      <c r="R2925" s="7">
        <f t="shared" si="646"/>
        <v>273812.1320260035</v>
      </c>
      <c r="S2925" s="7">
        <f t="shared" si="638"/>
        <v>-309823.88166687591</v>
      </c>
      <c r="T2925" s="5">
        <f>VLOOKUP($B2925,'Benchmark Data'!$A:$B,2,FALSE)</f>
        <v>16.79</v>
      </c>
      <c r="U2925" s="12">
        <f t="shared" si="647"/>
        <v>8.3732546629966056E-3</v>
      </c>
      <c r="V2925" s="7">
        <f t="shared" si="648"/>
        <v>5138512249.367115</v>
      </c>
    </row>
    <row r="2926" spans="1:22" x14ac:dyDescent="0.25">
      <c r="A2926" s="5">
        <f t="shared" si="639"/>
        <v>2011</v>
      </c>
      <c r="B2926" s="6">
        <f t="shared" si="642"/>
        <v>40866</v>
      </c>
      <c r="C2926" s="7">
        <f>MAX(SUMIFS('Filing Data'!$V:$V,'Filing Data'!$D:$D,'Benchmark Value'!$B2926),C2925)</f>
        <v>5795147068.2152042</v>
      </c>
      <c r="D2926" s="7">
        <f>SUMIFS('Filing Data'!$Z:$Z,'Filing Data'!$D:$D,'Benchmark Value'!$B2926)</f>
        <v>0</v>
      </c>
      <c r="E2926" s="16">
        <f t="shared" si="643"/>
        <v>-82832175.959236547</v>
      </c>
      <c r="F2926" s="10">
        <f>SUM(D$11:D2925)</f>
        <v>-378094797.07849002</v>
      </c>
      <c r="G2926" s="10">
        <f t="shared" si="636"/>
        <v>365</v>
      </c>
      <c r="H2926" s="7">
        <f t="shared" si="644"/>
        <v>-226937.46838146998</v>
      </c>
      <c r="I2926" s="16">
        <f>SUMIFS('Filing Data'!$X:$X,'Filing Data'!$D:$D,'Benchmark Value'!$B2926)</f>
        <v>0</v>
      </c>
      <c r="J2926" s="16">
        <f t="shared" si="640"/>
        <v>130194969.03866443</v>
      </c>
      <c r="K2926" s="10">
        <f>SUM(I$11:I2925)</f>
        <v>659473665.18040454</v>
      </c>
      <c r="L2926" s="27">
        <f t="shared" si="637"/>
        <v>365</v>
      </c>
      <c r="M2926" s="7">
        <f t="shared" si="645"/>
        <v>356698.5453114094</v>
      </c>
      <c r="N2926" s="7">
        <f>IF(ISNA(VLOOKUP(B2926,'Distribution Data'!$G:$H,2,FALSE)),0,VLOOKUP(B2926,'Distribution Data'!$G:$H,2,FALSE))</f>
        <v>0</v>
      </c>
      <c r="O2926" s="16">
        <f>IF(ISNA(INDEX($C2925:$C$3618,MATCH(TRUE,INDEX($C2925:$C$3618&lt;&gt;$C2925,0),0))), O2925, INDEX($C2925:$C$3618,MATCH(TRUE,INDEX($C2925:$C$3618&lt;&gt;$C2925,0),0)))</f>
        <v>5895088496.4046955</v>
      </c>
      <c r="P2926" s="16">
        <f t="shared" si="635"/>
        <v>5795147068.2152042</v>
      </c>
      <c r="Q2926" s="27">
        <f t="shared" si="641"/>
        <v>365</v>
      </c>
      <c r="R2926" s="7">
        <f t="shared" si="646"/>
        <v>273812.1320260035</v>
      </c>
      <c r="S2926" s="7">
        <f t="shared" si="638"/>
        <v>-309823.88166687591</v>
      </c>
      <c r="T2926" s="5">
        <f>VLOOKUP($B2926,'Benchmark Data'!$A:$B,2,FALSE)</f>
        <v>16.79</v>
      </c>
      <c r="U2926" s="12">
        <f t="shared" si="647"/>
        <v>0</v>
      </c>
      <c r="V2926" s="7">
        <f t="shared" si="648"/>
        <v>5138202425.4854479</v>
      </c>
    </row>
    <row r="2927" spans="1:22" x14ac:dyDescent="0.25">
      <c r="A2927" s="5">
        <f t="shared" si="639"/>
        <v>2011</v>
      </c>
      <c r="B2927" s="6">
        <f t="shared" si="642"/>
        <v>40867</v>
      </c>
      <c r="C2927" s="7">
        <f>MAX(SUMIFS('Filing Data'!$V:$V,'Filing Data'!$D:$D,'Benchmark Value'!$B2927),C2926)</f>
        <v>5795147068.2152042</v>
      </c>
      <c r="D2927" s="7">
        <f>SUMIFS('Filing Data'!$Z:$Z,'Filing Data'!$D:$D,'Benchmark Value'!$B2927)</f>
        <v>0</v>
      </c>
      <c r="E2927" s="16">
        <f t="shared" si="643"/>
        <v>-82832175.959236547</v>
      </c>
      <c r="F2927" s="10">
        <f>SUM(D$11:D2926)</f>
        <v>-378094797.07849002</v>
      </c>
      <c r="G2927" s="10">
        <f t="shared" si="636"/>
        <v>365</v>
      </c>
      <c r="H2927" s="7">
        <f t="shared" si="644"/>
        <v>-226937.46838146998</v>
      </c>
      <c r="I2927" s="16">
        <f>SUMIFS('Filing Data'!$X:$X,'Filing Data'!$D:$D,'Benchmark Value'!$B2927)</f>
        <v>0</v>
      </c>
      <c r="J2927" s="16">
        <f t="shared" si="640"/>
        <v>130194969.03866443</v>
      </c>
      <c r="K2927" s="10">
        <f>SUM(I$11:I2926)</f>
        <v>659473665.18040454</v>
      </c>
      <c r="L2927" s="27">
        <f t="shared" si="637"/>
        <v>365</v>
      </c>
      <c r="M2927" s="7">
        <f t="shared" si="645"/>
        <v>356698.5453114094</v>
      </c>
      <c r="N2927" s="7">
        <f>IF(ISNA(VLOOKUP(B2927,'Distribution Data'!$G:$H,2,FALSE)),0,VLOOKUP(B2927,'Distribution Data'!$G:$H,2,FALSE))</f>
        <v>0</v>
      </c>
      <c r="O2927" s="16">
        <f>IF(ISNA(INDEX($C2926:$C$3618,MATCH(TRUE,INDEX($C2926:$C$3618&lt;&gt;$C2926,0),0))), O2926, INDEX($C2926:$C$3618,MATCH(TRUE,INDEX($C2926:$C$3618&lt;&gt;$C2926,0),0)))</f>
        <v>5895088496.4046955</v>
      </c>
      <c r="P2927" s="16">
        <f t="shared" si="635"/>
        <v>5795147068.2152042</v>
      </c>
      <c r="Q2927" s="27">
        <f t="shared" si="641"/>
        <v>365</v>
      </c>
      <c r="R2927" s="7">
        <f t="shared" si="646"/>
        <v>273812.1320260035</v>
      </c>
      <c r="S2927" s="7">
        <f t="shared" si="638"/>
        <v>-309823.88166687591</v>
      </c>
      <c r="T2927" s="5">
        <f>VLOOKUP($B2927,'Benchmark Data'!$A:$B,2,FALSE)</f>
        <v>16.79</v>
      </c>
      <c r="U2927" s="12">
        <f t="shared" si="647"/>
        <v>0</v>
      </c>
      <c r="V2927" s="7">
        <f t="shared" si="648"/>
        <v>5137892601.6037807</v>
      </c>
    </row>
    <row r="2928" spans="1:22" x14ac:dyDescent="0.25">
      <c r="A2928" s="5">
        <f t="shared" si="639"/>
        <v>2011</v>
      </c>
      <c r="B2928" s="6">
        <f t="shared" si="642"/>
        <v>40868</v>
      </c>
      <c r="C2928" s="7">
        <f>MAX(SUMIFS('Filing Data'!$V:$V,'Filing Data'!$D:$D,'Benchmark Value'!$B2928),C2927)</f>
        <v>5795147068.2152042</v>
      </c>
      <c r="D2928" s="7">
        <f>SUMIFS('Filing Data'!$Z:$Z,'Filing Data'!$D:$D,'Benchmark Value'!$B2928)</f>
        <v>0</v>
      </c>
      <c r="E2928" s="16">
        <f t="shared" si="643"/>
        <v>-82832175.959236547</v>
      </c>
      <c r="F2928" s="10">
        <f>SUM(D$11:D2927)</f>
        <v>-378094797.07849002</v>
      </c>
      <c r="G2928" s="10">
        <f t="shared" si="636"/>
        <v>365</v>
      </c>
      <c r="H2928" s="7">
        <f t="shared" si="644"/>
        <v>-226937.46838146998</v>
      </c>
      <c r="I2928" s="16">
        <f>SUMIFS('Filing Data'!$X:$X,'Filing Data'!$D:$D,'Benchmark Value'!$B2928)</f>
        <v>0</v>
      </c>
      <c r="J2928" s="16">
        <f t="shared" si="640"/>
        <v>130194969.03866443</v>
      </c>
      <c r="K2928" s="10">
        <f>SUM(I$11:I2927)</f>
        <v>659473665.18040454</v>
      </c>
      <c r="L2928" s="27">
        <f t="shared" si="637"/>
        <v>365</v>
      </c>
      <c r="M2928" s="7">
        <f t="shared" si="645"/>
        <v>356698.5453114094</v>
      </c>
      <c r="N2928" s="7">
        <f>IF(ISNA(VLOOKUP(B2928,'Distribution Data'!$G:$H,2,FALSE)),0,VLOOKUP(B2928,'Distribution Data'!$G:$H,2,FALSE))</f>
        <v>0</v>
      </c>
      <c r="O2928" s="16">
        <f>IF(ISNA(INDEX($C2927:$C$3618,MATCH(TRUE,INDEX($C2927:$C$3618&lt;&gt;$C2927,0),0))), O2927, INDEX($C2927:$C$3618,MATCH(TRUE,INDEX($C2927:$C$3618&lt;&gt;$C2927,0),0)))</f>
        <v>5895088496.4046955</v>
      </c>
      <c r="P2928" s="16">
        <f t="shared" si="635"/>
        <v>5795147068.2152042</v>
      </c>
      <c r="Q2928" s="27">
        <f t="shared" si="641"/>
        <v>365</v>
      </c>
      <c r="R2928" s="7">
        <f t="shared" si="646"/>
        <v>273812.1320260035</v>
      </c>
      <c r="S2928" s="7">
        <f t="shared" si="638"/>
        <v>-309823.88166687591</v>
      </c>
      <c r="T2928" s="5">
        <f>VLOOKUP($B2928,'Benchmark Data'!$A:$B,2,FALSE)</f>
        <v>16.329999999999998</v>
      </c>
      <c r="U2928" s="12">
        <f t="shared" si="647"/>
        <v>-2.7779564107075706E-2</v>
      </c>
      <c r="V2928" s="7">
        <f t="shared" si="648"/>
        <v>4996818596.8562565</v>
      </c>
    </row>
    <row r="2929" spans="1:22" x14ac:dyDescent="0.25">
      <c r="A2929" s="5">
        <f t="shared" si="639"/>
        <v>2011</v>
      </c>
      <c r="B2929" s="6">
        <f t="shared" si="642"/>
        <v>40869</v>
      </c>
      <c r="C2929" s="7">
        <f>MAX(SUMIFS('Filing Data'!$V:$V,'Filing Data'!$D:$D,'Benchmark Value'!$B2929),C2928)</f>
        <v>5795147068.2152042</v>
      </c>
      <c r="D2929" s="7">
        <f>SUMIFS('Filing Data'!$Z:$Z,'Filing Data'!$D:$D,'Benchmark Value'!$B2929)</f>
        <v>0</v>
      </c>
      <c r="E2929" s="16">
        <f t="shared" si="643"/>
        <v>-82832175.959236547</v>
      </c>
      <c r="F2929" s="10">
        <f>SUM(D$11:D2928)</f>
        <v>-378094797.07849002</v>
      </c>
      <c r="G2929" s="10">
        <f t="shared" si="636"/>
        <v>365</v>
      </c>
      <c r="H2929" s="7">
        <f t="shared" si="644"/>
        <v>-226937.46838146998</v>
      </c>
      <c r="I2929" s="16">
        <f>SUMIFS('Filing Data'!$X:$X,'Filing Data'!$D:$D,'Benchmark Value'!$B2929)</f>
        <v>0</v>
      </c>
      <c r="J2929" s="16">
        <f t="shared" si="640"/>
        <v>130194969.03866443</v>
      </c>
      <c r="K2929" s="10">
        <f>SUM(I$11:I2928)</f>
        <v>659473665.18040454</v>
      </c>
      <c r="L2929" s="27">
        <f t="shared" si="637"/>
        <v>365</v>
      </c>
      <c r="M2929" s="7">
        <f t="shared" si="645"/>
        <v>356698.5453114094</v>
      </c>
      <c r="N2929" s="7">
        <f>IF(ISNA(VLOOKUP(B2929,'Distribution Data'!$G:$H,2,FALSE)),0,VLOOKUP(B2929,'Distribution Data'!$G:$H,2,FALSE))</f>
        <v>0</v>
      </c>
      <c r="O2929" s="16">
        <f>IF(ISNA(INDEX($C2928:$C$3618,MATCH(TRUE,INDEX($C2928:$C$3618&lt;&gt;$C2928,0),0))), O2928, INDEX($C2928:$C$3618,MATCH(TRUE,INDEX($C2928:$C$3618&lt;&gt;$C2928,0),0)))</f>
        <v>5895088496.4046955</v>
      </c>
      <c r="P2929" s="16">
        <f t="shared" si="635"/>
        <v>5795147068.2152042</v>
      </c>
      <c r="Q2929" s="27">
        <f t="shared" si="641"/>
        <v>365</v>
      </c>
      <c r="R2929" s="7">
        <f t="shared" si="646"/>
        <v>273812.1320260035</v>
      </c>
      <c r="S2929" s="7">
        <f t="shared" si="638"/>
        <v>-309823.88166687591</v>
      </c>
      <c r="T2929" s="5">
        <f>VLOOKUP($B2929,'Benchmark Data'!$A:$B,2,FALSE)</f>
        <v>16.25</v>
      </c>
      <c r="U2929" s="12">
        <f t="shared" si="647"/>
        <v>-4.9109982066271388E-3</v>
      </c>
      <c r="V2929" s="7">
        <f t="shared" si="648"/>
        <v>4972029563.6819687</v>
      </c>
    </row>
    <row r="2930" spans="1:22" x14ac:dyDescent="0.25">
      <c r="A2930" s="5">
        <f t="shared" si="639"/>
        <v>2011</v>
      </c>
      <c r="B2930" s="6">
        <f t="shared" si="642"/>
        <v>40870</v>
      </c>
      <c r="C2930" s="7">
        <f>MAX(SUMIFS('Filing Data'!$V:$V,'Filing Data'!$D:$D,'Benchmark Value'!$B2930),C2929)</f>
        <v>5795147068.2152042</v>
      </c>
      <c r="D2930" s="7">
        <f>SUMIFS('Filing Data'!$Z:$Z,'Filing Data'!$D:$D,'Benchmark Value'!$B2930)</f>
        <v>0</v>
      </c>
      <c r="E2930" s="16">
        <f t="shared" si="643"/>
        <v>-82832175.959236547</v>
      </c>
      <c r="F2930" s="10">
        <f>SUM(D$11:D2929)</f>
        <v>-378094797.07849002</v>
      </c>
      <c r="G2930" s="10">
        <f t="shared" si="636"/>
        <v>365</v>
      </c>
      <c r="H2930" s="7">
        <f t="shared" si="644"/>
        <v>-226937.46838146998</v>
      </c>
      <c r="I2930" s="16">
        <f>SUMIFS('Filing Data'!$X:$X,'Filing Data'!$D:$D,'Benchmark Value'!$B2930)</f>
        <v>0</v>
      </c>
      <c r="J2930" s="16">
        <f t="shared" si="640"/>
        <v>130194969.03866443</v>
      </c>
      <c r="K2930" s="10">
        <f>SUM(I$11:I2929)</f>
        <v>659473665.18040454</v>
      </c>
      <c r="L2930" s="27">
        <f t="shared" si="637"/>
        <v>365</v>
      </c>
      <c r="M2930" s="7">
        <f t="shared" si="645"/>
        <v>356698.5453114094</v>
      </c>
      <c r="N2930" s="7">
        <f>IF(ISNA(VLOOKUP(B2930,'Distribution Data'!$G:$H,2,FALSE)),0,VLOOKUP(B2930,'Distribution Data'!$G:$H,2,FALSE))</f>
        <v>0</v>
      </c>
      <c r="O2930" s="16">
        <f>IF(ISNA(INDEX($C2929:$C$3618,MATCH(TRUE,INDEX($C2929:$C$3618&lt;&gt;$C2929,0),0))), O2929, INDEX($C2929:$C$3618,MATCH(TRUE,INDEX($C2929:$C$3618&lt;&gt;$C2929,0),0)))</f>
        <v>5895088496.4046955</v>
      </c>
      <c r="P2930" s="16">
        <f t="shared" si="635"/>
        <v>5795147068.2152042</v>
      </c>
      <c r="Q2930" s="27">
        <f t="shared" si="641"/>
        <v>365</v>
      </c>
      <c r="R2930" s="7">
        <f t="shared" si="646"/>
        <v>273812.1320260035</v>
      </c>
      <c r="S2930" s="7">
        <f t="shared" si="638"/>
        <v>-309823.88166687591</v>
      </c>
      <c r="T2930" s="5">
        <f>VLOOKUP($B2930,'Benchmark Data'!$A:$B,2,FALSE)</f>
        <v>15.78</v>
      </c>
      <c r="U2930" s="12">
        <f t="shared" si="647"/>
        <v>-2.9349593358018327E-2</v>
      </c>
      <c r="V2930" s="7">
        <f t="shared" si="648"/>
        <v>4827913346.2661152</v>
      </c>
    </row>
    <row r="2931" spans="1:22" x14ac:dyDescent="0.25">
      <c r="A2931" s="5">
        <f t="shared" si="639"/>
        <v>2011</v>
      </c>
      <c r="B2931" s="6">
        <f t="shared" si="642"/>
        <v>40871</v>
      </c>
      <c r="C2931" s="7">
        <f>MAX(SUMIFS('Filing Data'!$V:$V,'Filing Data'!$D:$D,'Benchmark Value'!$B2931),C2930)</f>
        <v>5795147068.2152042</v>
      </c>
      <c r="D2931" s="7">
        <f>SUMIFS('Filing Data'!$Z:$Z,'Filing Data'!$D:$D,'Benchmark Value'!$B2931)</f>
        <v>0</v>
      </c>
      <c r="E2931" s="16">
        <f t="shared" si="643"/>
        <v>-82832175.959236547</v>
      </c>
      <c r="F2931" s="10">
        <f>SUM(D$11:D2930)</f>
        <v>-378094797.07849002</v>
      </c>
      <c r="G2931" s="10">
        <f t="shared" si="636"/>
        <v>365</v>
      </c>
      <c r="H2931" s="7">
        <f t="shared" si="644"/>
        <v>-226937.46838146998</v>
      </c>
      <c r="I2931" s="16">
        <f>SUMIFS('Filing Data'!$X:$X,'Filing Data'!$D:$D,'Benchmark Value'!$B2931)</f>
        <v>0</v>
      </c>
      <c r="J2931" s="16">
        <f t="shared" si="640"/>
        <v>130194969.03866443</v>
      </c>
      <c r="K2931" s="10">
        <f>SUM(I$11:I2930)</f>
        <v>659473665.18040454</v>
      </c>
      <c r="L2931" s="27">
        <f t="shared" si="637"/>
        <v>365</v>
      </c>
      <c r="M2931" s="7">
        <f t="shared" si="645"/>
        <v>356698.5453114094</v>
      </c>
      <c r="N2931" s="7">
        <f>IF(ISNA(VLOOKUP(B2931,'Distribution Data'!$G:$H,2,FALSE)),0,VLOOKUP(B2931,'Distribution Data'!$G:$H,2,FALSE))</f>
        <v>0</v>
      </c>
      <c r="O2931" s="16">
        <f>IF(ISNA(INDEX($C2930:$C$3618,MATCH(TRUE,INDEX($C2930:$C$3618&lt;&gt;$C2930,0),0))), O2930, INDEX($C2930:$C$3618,MATCH(TRUE,INDEX($C2930:$C$3618&lt;&gt;$C2930,0),0)))</f>
        <v>5895088496.4046955</v>
      </c>
      <c r="P2931" s="16">
        <f t="shared" si="635"/>
        <v>5795147068.2152042</v>
      </c>
      <c r="Q2931" s="27">
        <f t="shared" si="641"/>
        <v>365</v>
      </c>
      <c r="R2931" s="7">
        <f t="shared" si="646"/>
        <v>273812.1320260035</v>
      </c>
      <c r="S2931" s="7">
        <f t="shared" si="638"/>
        <v>-309823.88166687591</v>
      </c>
      <c r="T2931" s="5">
        <f>VLOOKUP($B2931,'Benchmark Data'!$A:$B,2,FALSE)</f>
        <v>15.78</v>
      </c>
      <c r="U2931" s="12">
        <f t="shared" si="647"/>
        <v>0</v>
      </c>
      <c r="V2931" s="7">
        <f t="shared" si="648"/>
        <v>4827603522.3844481</v>
      </c>
    </row>
    <row r="2932" spans="1:22" x14ac:dyDescent="0.25">
      <c r="A2932" s="5">
        <f t="shared" si="639"/>
        <v>2011</v>
      </c>
      <c r="B2932" s="6">
        <f t="shared" si="642"/>
        <v>40872</v>
      </c>
      <c r="C2932" s="7">
        <f>MAX(SUMIFS('Filing Data'!$V:$V,'Filing Data'!$D:$D,'Benchmark Value'!$B2932),C2931)</f>
        <v>5795147068.2152042</v>
      </c>
      <c r="D2932" s="7">
        <f>SUMIFS('Filing Data'!$Z:$Z,'Filing Data'!$D:$D,'Benchmark Value'!$B2932)</f>
        <v>0</v>
      </c>
      <c r="E2932" s="16">
        <f t="shared" si="643"/>
        <v>-82832175.959236547</v>
      </c>
      <c r="F2932" s="10">
        <f>SUM(D$11:D2931)</f>
        <v>-378094797.07849002</v>
      </c>
      <c r="G2932" s="10">
        <f t="shared" si="636"/>
        <v>365</v>
      </c>
      <c r="H2932" s="7">
        <f t="shared" si="644"/>
        <v>-226937.46838146998</v>
      </c>
      <c r="I2932" s="16">
        <f>SUMIFS('Filing Data'!$X:$X,'Filing Data'!$D:$D,'Benchmark Value'!$B2932)</f>
        <v>0</v>
      </c>
      <c r="J2932" s="16">
        <f t="shared" si="640"/>
        <v>130194969.03866443</v>
      </c>
      <c r="K2932" s="10">
        <f>SUM(I$11:I2931)</f>
        <v>659473665.18040454</v>
      </c>
      <c r="L2932" s="27">
        <f t="shared" si="637"/>
        <v>365</v>
      </c>
      <c r="M2932" s="7">
        <f t="shared" si="645"/>
        <v>356698.5453114094</v>
      </c>
      <c r="N2932" s="7">
        <f>IF(ISNA(VLOOKUP(B2932,'Distribution Data'!$G:$H,2,FALSE)),0,VLOOKUP(B2932,'Distribution Data'!$G:$H,2,FALSE))</f>
        <v>0</v>
      </c>
      <c r="O2932" s="16">
        <f>IF(ISNA(INDEX($C2931:$C$3618,MATCH(TRUE,INDEX($C2931:$C$3618&lt;&gt;$C2931,0),0))), O2931, INDEX($C2931:$C$3618,MATCH(TRUE,INDEX($C2931:$C$3618&lt;&gt;$C2931,0),0)))</f>
        <v>5895088496.4046955</v>
      </c>
      <c r="P2932" s="16">
        <f t="shared" si="635"/>
        <v>5795147068.2152042</v>
      </c>
      <c r="Q2932" s="27">
        <f t="shared" si="641"/>
        <v>365</v>
      </c>
      <c r="R2932" s="7">
        <f t="shared" si="646"/>
        <v>273812.1320260035</v>
      </c>
      <c r="S2932" s="7">
        <f t="shared" si="638"/>
        <v>-309823.88166687591</v>
      </c>
      <c r="T2932" s="5">
        <f>VLOOKUP($B2932,'Benchmark Data'!$A:$B,2,FALSE)</f>
        <v>15.84</v>
      </c>
      <c r="U2932" s="12">
        <f t="shared" si="647"/>
        <v>3.7950709685515343E-3</v>
      </c>
      <c r="V2932" s="7">
        <f t="shared" si="648"/>
        <v>4845649605.4319992</v>
      </c>
    </row>
    <row r="2933" spans="1:22" x14ac:dyDescent="0.25">
      <c r="A2933" s="5">
        <f t="shared" si="639"/>
        <v>2011</v>
      </c>
      <c r="B2933" s="6">
        <f t="shared" si="642"/>
        <v>40873</v>
      </c>
      <c r="C2933" s="7">
        <f>MAX(SUMIFS('Filing Data'!$V:$V,'Filing Data'!$D:$D,'Benchmark Value'!$B2933),C2932)</f>
        <v>5795147068.2152042</v>
      </c>
      <c r="D2933" s="7">
        <f>SUMIFS('Filing Data'!$Z:$Z,'Filing Data'!$D:$D,'Benchmark Value'!$B2933)</f>
        <v>0</v>
      </c>
      <c r="E2933" s="16">
        <f t="shared" si="643"/>
        <v>-82832175.959236547</v>
      </c>
      <c r="F2933" s="10">
        <f>SUM(D$11:D2932)</f>
        <v>-378094797.07849002</v>
      </c>
      <c r="G2933" s="10">
        <f t="shared" si="636"/>
        <v>365</v>
      </c>
      <c r="H2933" s="7">
        <f t="shared" si="644"/>
        <v>-226937.46838146998</v>
      </c>
      <c r="I2933" s="16">
        <f>SUMIFS('Filing Data'!$X:$X,'Filing Data'!$D:$D,'Benchmark Value'!$B2933)</f>
        <v>0</v>
      </c>
      <c r="J2933" s="16">
        <f t="shared" si="640"/>
        <v>130194969.03866443</v>
      </c>
      <c r="K2933" s="10">
        <f>SUM(I$11:I2932)</f>
        <v>659473665.18040454</v>
      </c>
      <c r="L2933" s="27">
        <f t="shared" si="637"/>
        <v>365</v>
      </c>
      <c r="M2933" s="7">
        <f t="shared" si="645"/>
        <v>356698.5453114094</v>
      </c>
      <c r="N2933" s="7">
        <f>IF(ISNA(VLOOKUP(B2933,'Distribution Data'!$G:$H,2,FALSE)),0,VLOOKUP(B2933,'Distribution Data'!$G:$H,2,FALSE))</f>
        <v>0</v>
      </c>
      <c r="O2933" s="16">
        <f>IF(ISNA(INDEX($C2932:$C$3618,MATCH(TRUE,INDEX($C2932:$C$3618&lt;&gt;$C2932,0),0))), O2932, INDEX($C2932:$C$3618,MATCH(TRUE,INDEX($C2932:$C$3618&lt;&gt;$C2932,0),0)))</f>
        <v>5895088496.4046955</v>
      </c>
      <c r="P2933" s="16">
        <f t="shared" si="635"/>
        <v>5795147068.2152042</v>
      </c>
      <c r="Q2933" s="27">
        <f t="shared" si="641"/>
        <v>365</v>
      </c>
      <c r="R2933" s="7">
        <f t="shared" si="646"/>
        <v>273812.1320260035</v>
      </c>
      <c r="S2933" s="7">
        <f t="shared" si="638"/>
        <v>-309823.88166687591</v>
      </c>
      <c r="T2933" s="5">
        <f>VLOOKUP($B2933,'Benchmark Data'!$A:$B,2,FALSE)</f>
        <v>15.84</v>
      </c>
      <c r="U2933" s="12">
        <f t="shared" si="647"/>
        <v>0</v>
      </c>
      <c r="V2933" s="7">
        <f t="shared" si="648"/>
        <v>4845339781.5503321</v>
      </c>
    </row>
    <row r="2934" spans="1:22" x14ac:dyDescent="0.25">
      <c r="A2934" s="5">
        <f t="shared" si="639"/>
        <v>2011</v>
      </c>
      <c r="B2934" s="6">
        <f t="shared" si="642"/>
        <v>40874</v>
      </c>
      <c r="C2934" s="7">
        <f>MAX(SUMIFS('Filing Data'!$V:$V,'Filing Data'!$D:$D,'Benchmark Value'!$B2934),C2933)</f>
        <v>5795147068.2152042</v>
      </c>
      <c r="D2934" s="7">
        <f>SUMIFS('Filing Data'!$Z:$Z,'Filing Data'!$D:$D,'Benchmark Value'!$B2934)</f>
        <v>0</v>
      </c>
      <c r="E2934" s="16">
        <f t="shared" si="643"/>
        <v>-82832175.959236547</v>
      </c>
      <c r="F2934" s="10">
        <f>SUM(D$11:D2933)</f>
        <v>-378094797.07849002</v>
      </c>
      <c r="G2934" s="10">
        <f t="shared" si="636"/>
        <v>365</v>
      </c>
      <c r="H2934" s="7">
        <f t="shared" si="644"/>
        <v>-226937.46838146998</v>
      </c>
      <c r="I2934" s="16">
        <f>SUMIFS('Filing Data'!$X:$X,'Filing Data'!$D:$D,'Benchmark Value'!$B2934)</f>
        <v>0</v>
      </c>
      <c r="J2934" s="16">
        <f t="shared" si="640"/>
        <v>130194969.03866443</v>
      </c>
      <c r="K2934" s="10">
        <f>SUM(I$11:I2933)</f>
        <v>659473665.18040454</v>
      </c>
      <c r="L2934" s="27">
        <f t="shared" si="637"/>
        <v>365</v>
      </c>
      <c r="M2934" s="7">
        <f t="shared" si="645"/>
        <v>356698.5453114094</v>
      </c>
      <c r="N2934" s="7">
        <f>IF(ISNA(VLOOKUP(B2934,'Distribution Data'!$G:$H,2,FALSE)),0,VLOOKUP(B2934,'Distribution Data'!$G:$H,2,FALSE))</f>
        <v>0</v>
      </c>
      <c r="O2934" s="16">
        <f>IF(ISNA(INDEX($C2933:$C$3618,MATCH(TRUE,INDEX($C2933:$C$3618&lt;&gt;$C2933,0),0))), O2933, INDEX($C2933:$C$3618,MATCH(TRUE,INDEX($C2933:$C$3618&lt;&gt;$C2933,0),0)))</f>
        <v>5895088496.4046955</v>
      </c>
      <c r="P2934" s="16">
        <f t="shared" si="635"/>
        <v>5795147068.2152042</v>
      </c>
      <c r="Q2934" s="27">
        <f t="shared" si="641"/>
        <v>365</v>
      </c>
      <c r="R2934" s="7">
        <f t="shared" si="646"/>
        <v>273812.1320260035</v>
      </c>
      <c r="S2934" s="7">
        <f t="shared" si="638"/>
        <v>-309823.88166687591</v>
      </c>
      <c r="T2934" s="5">
        <f>VLOOKUP($B2934,'Benchmark Data'!$A:$B,2,FALSE)</f>
        <v>15.84</v>
      </c>
      <c r="U2934" s="12">
        <f t="shared" si="647"/>
        <v>0</v>
      </c>
      <c r="V2934" s="7">
        <f t="shared" si="648"/>
        <v>4845029957.6686649</v>
      </c>
    </row>
    <row r="2935" spans="1:22" x14ac:dyDescent="0.25">
      <c r="A2935" s="5">
        <f t="shared" si="639"/>
        <v>2011</v>
      </c>
      <c r="B2935" s="6">
        <f t="shared" si="642"/>
        <v>40875</v>
      </c>
      <c r="C2935" s="7">
        <f>MAX(SUMIFS('Filing Data'!$V:$V,'Filing Data'!$D:$D,'Benchmark Value'!$B2935),C2934)</f>
        <v>5795147068.2152042</v>
      </c>
      <c r="D2935" s="7">
        <f>SUMIFS('Filing Data'!$Z:$Z,'Filing Data'!$D:$D,'Benchmark Value'!$B2935)</f>
        <v>0</v>
      </c>
      <c r="E2935" s="16">
        <f t="shared" si="643"/>
        <v>-82832175.959236547</v>
      </c>
      <c r="F2935" s="10">
        <f>SUM(D$11:D2934)</f>
        <v>-378094797.07849002</v>
      </c>
      <c r="G2935" s="10">
        <f t="shared" si="636"/>
        <v>365</v>
      </c>
      <c r="H2935" s="7">
        <f t="shared" si="644"/>
        <v>-226937.46838146998</v>
      </c>
      <c r="I2935" s="16">
        <f>SUMIFS('Filing Data'!$X:$X,'Filing Data'!$D:$D,'Benchmark Value'!$B2935)</f>
        <v>0</v>
      </c>
      <c r="J2935" s="16">
        <f t="shared" si="640"/>
        <v>130194969.03866443</v>
      </c>
      <c r="K2935" s="10">
        <f>SUM(I$11:I2934)</f>
        <v>659473665.18040454</v>
      </c>
      <c r="L2935" s="27">
        <f t="shared" si="637"/>
        <v>365</v>
      </c>
      <c r="M2935" s="7">
        <f t="shared" si="645"/>
        <v>356698.5453114094</v>
      </c>
      <c r="N2935" s="7">
        <f>IF(ISNA(VLOOKUP(B2935,'Distribution Data'!$G:$H,2,FALSE)),0,VLOOKUP(B2935,'Distribution Data'!$G:$H,2,FALSE))</f>
        <v>0</v>
      </c>
      <c r="O2935" s="16">
        <f>IF(ISNA(INDEX($C2934:$C$3618,MATCH(TRUE,INDEX($C2934:$C$3618&lt;&gt;$C2934,0),0))), O2934, INDEX($C2934:$C$3618,MATCH(TRUE,INDEX($C2934:$C$3618&lt;&gt;$C2934,0),0)))</f>
        <v>5895088496.4046955</v>
      </c>
      <c r="P2935" s="16">
        <f t="shared" si="635"/>
        <v>5795147068.2152042</v>
      </c>
      <c r="Q2935" s="27">
        <f t="shared" si="641"/>
        <v>365</v>
      </c>
      <c r="R2935" s="7">
        <f t="shared" si="646"/>
        <v>273812.1320260035</v>
      </c>
      <c r="S2935" s="7">
        <f t="shared" si="638"/>
        <v>-309823.88166687591</v>
      </c>
      <c r="T2935" s="5">
        <f>VLOOKUP($B2935,'Benchmark Data'!$A:$B,2,FALSE)</f>
        <v>16.22</v>
      </c>
      <c r="U2935" s="12">
        <f t="shared" si="647"/>
        <v>2.3706662300987082E-2</v>
      </c>
      <c r="V2935" s="7">
        <f t="shared" si="648"/>
        <v>4960951913.0745039</v>
      </c>
    </row>
    <row r="2936" spans="1:22" x14ac:dyDescent="0.25">
      <c r="A2936" s="5">
        <f t="shared" si="639"/>
        <v>2011</v>
      </c>
      <c r="B2936" s="6">
        <f t="shared" si="642"/>
        <v>40876</v>
      </c>
      <c r="C2936" s="7">
        <f>MAX(SUMIFS('Filing Data'!$V:$V,'Filing Data'!$D:$D,'Benchmark Value'!$B2936),C2935)</f>
        <v>5795147068.2152042</v>
      </c>
      <c r="D2936" s="7">
        <f>SUMIFS('Filing Data'!$Z:$Z,'Filing Data'!$D:$D,'Benchmark Value'!$B2936)</f>
        <v>0</v>
      </c>
      <c r="E2936" s="16">
        <f t="shared" si="643"/>
        <v>-82832175.959236547</v>
      </c>
      <c r="F2936" s="10">
        <f>SUM(D$11:D2935)</f>
        <v>-378094797.07849002</v>
      </c>
      <c r="G2936" s="10">
        <f t="shared" si="636"/>
        <v>365</v>
      </c>
      <c r="H2936" s="7">
        <f t="shared" si="644"/>
        <v>-226937.46838146998</v>
      </c>
      <c r="I2936" s="16">
        <f>SUMIFS('Filing Data'!$X:$X,'Filing Data'!$D:$D,'Benchmark Value'!$B2936)</f>
        <v>0</v>
      </c>
      <c r="J2936" s="16">
        <f t="shared" si="640"/>
        <v>130194969.03866443</v>
      </c>
      <c r="K2936" s="10">
        <f>SUM(I$11:I2935)</f>
        <v>659473665.18040454</v>
      </c>
      <c r="L2936" s="27">
        <f t="shared" si="637"/>
        <v>365</v>
      </c>
      <c r="M2936" s="7">
        <f t="shared" si="645"/>
        <v>356698.5453114094</v>
      </c>
      <c r="N2936" s="7">
        <f>IF(ISNA(VLOOKUP(B2936,'Distribution Data'!$G:$H,2,FALSE)),0,VLOOKUP(B2936,'Distribution Data'!$G:$H,2,FALSE))</f>
        <v>0</v>
      </c>
      <c r="O2936" s="16">
        <f>IF(ISNA(INDEX($C2935:$C$3618,MATCH(TRUE,INDEX($C2935:$C$3618&lt;&gt;$C2935,0),0))), O2935, INDEX($C2935:$C$3618,MATCH(TRUE,INDEX($C2935:$C$3618&lt;&gt;$C2935,0),0)))</f>
        <v>5895088496.4046955</v>
      </c>
      <c r="P2936" s="16">
        <f t="shared" si="635"/>
        <v>5795147068.2152042</v>
      </c>
      <c r="Q2936" s="27">
        <f t="shared" si="641"/>
        <v>365</v>
      </c>
      <c r="R2936" s="7">
        <f t="shared" si="646"/>
        <v>273812.1320260035</v>
      </c>
      <c r="S2936" s="7">
        <f t="shared" si="638"/>
        <v>-309823.88166687591</v>
      </c>
      <c r="T2936" s="5">
        <f>VLOOKUP($B2936,'Benchmark Data'!$A:$B,2,FALSE)</f>
        <v>16.18</v>
      </c>
      <c r="U2936" s="12">
        <f t="shared" si="647"/>
        <v>-2.4691370569211537E-3</v>
      </c>
      <c r="V2936" s="7">
        <f t="shared" si="648"/>
        <v>4948407929.1112728</v>
      </c>
    </row>
    <row r="2937" spans="1:22" x14ac:dyDescent="0.25">
      <c r="A2937" s="5">
        <f t="shared" si="639"/>
        <v>2011</v>
      </c>
      <c r="B2937" s="6">
        <f t="shared" si="642"/>
        <v>40877</v>
      </c>
      <c r="C2937" s="7">
        <f>MAX(SUMIFS('Filing Data'!$V:$V,'Filing Data'!$D:$D,'Benchmark Value'!$B2937),C2936)</f>
        <v>5795147068.2152042</v>
      </c>
      <c r="D2937" s="7">
        <f>SUMIFS('Filing Data'!$Z:$Z,'Filing Data'!$D:$D,'Benchmark Value'!$B2937)</f>
        <v>0</v>
      </c>
      <c r="E2937" s="16">
        <f t="shared" si="643"/>
        <v>-82832175.959236547</v>
      </c>
      <c r="F2937" s="10">
        <f>SUM(D$11:D2936)</f>
        <v>-378094797.07849002</v>
      </c>
      <c r="G2937" s="10">
        <f t="shared" si="636"/>
        <v>365</v>
      </c>
      <c r="H2937" s="7">
        <f t="shared" si="644"/>
        <v>-226937.46838146998</v>
      </c>
      <c r="I2937" s="16">
        <f>SUMIFS('Filing Data'!$X:$X,'Filing Data'!$D:$D,'Benchmark Value'!$B2937)</f>
        <v>0</v>
      </c>
      <c r="J2937" s="16">
        <f t="shared" si="640"/>
        <v>130194969.03866443</v>
      </c>
      <c r="K2937" s="10">
        <f>SUM(I$11:I2936)</f>
        <v>659473665.18040454</v>
      </c>
      <c r="L2937" s="27">
        <f t="shared" si="637"/>
        <v>365</v>
      </c>
      <c r="M2937" s="7">
        <f t="shared" si="645"/>
        <v>356698.5453114094</v>
      </c>
      <c r="N2937" s="7">
        <f>IF(ISNA(VLOOKUP(B2937,'Distribution Data'!$G:$H,2,FALSE)),0,VLOOKUP(B2937,'Distribution Data'!$G:$H,2,FALSE))</f>
        <v>0</v>
      </c>
      <c r="O2937" s="16">
        <f>IF(ISNA(INDEX($C2936:$C$3618,MATCH(TRUE,INDEX($C2936:$C$3618&lt;&gt;$C2936,0),0))), O2936, INDEX($C2936:$C$3618,MATCH(TRUE,INDEX($C2936:$C$3618&lt;&gt;$C2936,0),0)))</f>
        <v>5895088496.4046955</v>
      </c>
      <c r="P2937" s="16">
        <f t="shared" si="635"/>
        <v>5795147068.2152042</v>
      </c>
      <c r="Q2937" s="27">
        <f t="shared" si="641"/>
        <v>365</v>
      </c>
      <c r="R2937" s="7">
        <f t="shared" si="646"/>
        <v>273812.1320260035</v>
      </c>
      <c r="S2937" s="7">
        <f t="shared" si="638"/>
        <v>-309823.88166687591</v>
      </c>
      <c r="T2937" s="5">
        <f>VLOOKUP($B2937,'Benchmark Data'!$A:$B,2,FALSE)</f>
        <v>16.96</v>
      </c>
      <c r="U2937" s="12">
        <f t="shared" si="647"/>
        <v>4.7081718733411472E-2</v>
      </c>
      <c r="V2937" s="7">
        <f t="shared" si="648"/>
        <v>5186649290.9345999</v>
      </c>
    </row>
    <row r="2938" spans="1:22" x14ac:dyDescent="0.25">
      <c r="A2938" s="5">
        <f t="shared" si="639"/>
        <v>2011</v>
      </c>
      <c r="B2938" s="6">
        <f t="shared" si="642"/>
        <v>40878</v>
      </c>
      <c r="C2938" s="7">
        <f>MAX(SUMIFS('Filing Data'!$V:$V,'Filing Data'!$D:$D,'Benchmark Value'!$B2938),C2937)</f>
        <v>5795147068.2152042</v>
      </c>
      <c r="D2938" s="7">
        <f>SUMIFS('Filing Data'!$Z:$Z,'Filing Data'!$D:$D,'Benchmark Value'!$B2938)</f>
        <v>0</v>
      </c>
      <c r="E2938" s="16">
        <f t="shared" si="643"/>
        <v>-82832175.959236547</v>
      </c>
      <c r="F2938" s="10">
        <f>SUM(D$11:D2937)</f>
        <v>-378094797.07849002</v>
      </c>
      <c r="G2938" s="10">
        <f t="shared" si="636"/>
        <v>365</v>
      </c>
      <c r="H2938" s="7">
        <f t="shared" si="644"/>
        <v>-226937.46838146998</v>
      </c>
      <c r="I2938" s="16">
        <f>SUMIFS('Filing Data'!$X:$X,'Filing Data'!$D:$D,'Benchmark Value'!$B2938)</f>
        <v>0</v>
      </c>
      <c r="J2938" s="16">
        <f t="shared" si="640"/>
        <v>130194969.03866443</v>
      </c>
      <c r="K2938" s="10">
        <f>SUM(I$11:I2937)</f>
        <v>659473665.18040454</v>
      </c>
      <c r="L2938" s="27">
        <f t="shared" si="637"/>
        <v>365</v>
      </c>
      <c r="M2938" s="7">
        <f t="shared" si="645"/>
        <v>356698.5453114094</v>
      </c>
      <c r="N2938" s="7">
        <f>IF(ISNA(VLOOKUP(B2938,'Distribution Data'!$G:$H,2,FALSE)),0,VLOOKUP(B2938,'Distribution Data'!$G:$H,2,FALSE))</f>
        <v>0</v>
      </c>
      <c r="O2938" s="16">
        <f>IF(ISNA(INDEX($C2937:$C$3618,MATCH(TRUE,INDEX($C2937:$C$3618&lt;&gt;$C2937,0),0))), O2937, INDEX($C2937:$C$3618,MATCH(TRUE,INDEX($C2937:$C$3618&lt;&gt;$C2937,0),0)))</f>
        <v>5895088496.4046955</v>
      </c>
      <c r="P2938" s="16">
        <f t="shared" si="635"/>
        <v>5795147068.2152042</v>
      </c>
      <c r="Q2938" s="27">
        <f t="shared" si="641"/>
        <v>365</v>
      </c>
      <c r="R2938" s="7">
        <f t="shared" si="646"/>
        <v>273812.1320260035</v>
      </c>
      <c r="S2938" s="7">
        <f t="shared" si="638"/>
        <v>-309823.88166687591</v>
      </c>
      <c r="T2938" s="5">
        <f>VLOOKUP($B2938,'Benchmark Data'!$A:$B,2,FALSE)</f>
        <v>16.75</v>
      </c>
      <c r="U2938" s="12">
        <f t="shared" si="647"/>
        <v>-1.2459372092681576E-2</v>
      </c>
      <c r="V2938" s="7">
        <f t="shared" si="648"/>
        <v>5122117984.0873508</v>
      </c>
    </row>
    <row r="2939" spans="1:22" x14ac:dyDescent="0.25">
      <c r="A2939" s="5">
        <f t="shared" si="639"/>
        <v>2011</v>
      </c>
      <c r="B2939" s="6">
        <f t="shared" si="642"/>
        <v>40879</v>
      </c>
      <c r="C2939" s="7">
        <f>MAX(SUMIFS('Filing Data'!$V:$V,'Filing Data'!$D:$D,'Benchmark Value'!$B2939),C2938)</f>
        <v>5795147068.2152042</v>
      </c>
      <c r="D2939" s="7">
        <f>SUMIFS('Filing Data'!$Z:$Z,'Filing Data'!$D:$D,'Benchmark Value'!$B2939)</f>
        <v>0</v>
      </c>
      <c r="E2939" s="16">
        <f t="shared" si="643"/>
        <v>-82832175.959236547</v>
      </c>
      <c r="F2939" s="10">
        <f>SUM(D$11:D2938)</f>
        <v>-378094797.07849002</v>
      </c>
      <c r="G2939" s="10">
        <f t="shared" si="636"/>
        <v>365</v>
      </c>
      <c r="H2939" s="7">
        <f t="shared" si="644"/>
        <v>-226937.46838146998</v>
      </c>
      <c r="I2939" s="16">
        <f>SUMIFS('Filing Data'!$X:$X,'Filing Data'!$D:$D,'Benchmark Value'!$B2939)</f>
        <v>0</v>
      </c>
      <c r="J2939" s="16">
        <f t="shared" si="640"/>
        <v>130194969.03866443</v>
      </c>
      <c r="K2939" s="10">
        <f>SUM(I$11:I2938)</f>
        <v>659473665.18040454</v>
      </c>
      <c r="L2939" s="27">
        <f t="shared" si="637"/>
        <v>365</v>
      </c>
      <c r="M2939" s="7">
        <f t="shared" si="645"/>
        <v>356698.5453114094</v>
      </c>
      <c r="N2939" s="7">
        <f>IF(ISNA(VLOOKUP(B2939,'Distribution Data'!$G:$H,2,FALSE)),0,VLOOKUP(B2939,'Distribution Data'!$G:$H,2,FALSE))</f>
        <v>0</v>
      </c>
      <c r="O2939" s="16">
        <f>IF(ISNA(INDEX($C2938:$C$3618,MATCH(TRUE,INDEX($C2938:$C$3618&lt;&gt;$C2938,0),0))), O2938, INDEX($C2938:$C$3618,MATCH(TRUE,INDEX($C2938:$C$3618&lt;&gt;$C2938,0),0)))</f>
        <v>5895088496.4046955</v>
      </c>
      <c r="P2939" s="16">
        <f t="shared" si="635"/>
        <v>5795147068.2152042</v>
      </c>
      <c r="Q2939" s="27">
        <f t="shared" si="641"/>
        <v>365</v>
      </c>
      <c r="R2939" s="7">
        <f t="shared" si="646"/>
        <v>273812.1320260035</v>
      </c>
      <c r="S2939" s="7">
        <f t="shared" si="638"/>
        <v>-309823.88166687591</v>
      </c>
      <c r="T2939" s="5">
        <f>VLOOKUP($B2939,'Benchmark Data'!$A:$B,2,FALSE)</f>
        <v>16.8</v>
      </c>
      <c r="U2939" s="12">
        <f t="shared" si="647"/>
        <v>2.9806281381379411E-3</v>
      </c>
      <c r="V2939" s="7">
        <f t="shared" si="648"/>
        <v>5137098064.6357956</v>
      </c>
    </row>
    <row r="2940" spans="1:22" x14ac:dyDescent="0.25">
      <c r="A2940" s="5">
        <f t="shared" si="639"/>
        <v>2011</v>
      </c>
      <c r="B2940" s="6">
        <f t="shared" si="642"/>
        <v>40880</v>
      </c>
      <c r="C2940" s="7">
        <f>MAX(SUMIFS('Filing Data'!$V:$V,'Filing Data'!$D:$D,'Benchmark Value'!$B2940),C2939)</f>
        <v>5795147068.2152042</v>
      </c>
      <c r="D2940" s="7">
        <f>SUMIFS('Filing Data'!$Z:$Z,'Filing Data'!$D:$D,'Benchmark Value'!$B2940)</f>
        <v>0</v>
      </c>
      <c r="E2940" s="16">
        <f t="shared" si="643"/>
        <v>-82832175.959236547</v>
      </c>
      <c r="F2940" s="10">
        <f>SUM(D$11:D2939)</f>
        <v>-378094797.07849002</v>
      </c>
      <c r="G2940" s="10">
        <f t="shared" si="636"/>
        <v>365</v>
      </c>
      <c r="H2940" s="7">
        <f t="shared" si="644"/>
        <v>-226937.46838146998</v>
      </c>
      <c r="I2940" s="16">
        <f>SUMIFS('Filing Data'!$X:$X,'Filing Data'!$D:$D,'Benchmark Value'!$B2940)</f>
        <v>0</v>
      </c>
      <c r="J2940" s="16">
        <f t="shared" si="640"/>
        <v>130194969.03866443</v>
      </c>
      <c r="K2940" s="10">
        <f>SUM(I$11:I2939)</f>
        <v>659473665.18040454</v>
      </c>
      <c r="L2940" s="27">
        <f t="shared" si="637"/>
        <v>365</v>
      </c>
      <c r="M2940" s="7">
        <f t="shared" si="645"/>
        <v>356698.5453114094</v>
      </c>
      <c r="N2940" s="7">
        <f>IF(ISNA(VLOOKUP(B2940,'Distribution Data'!$G:$H,2,FALSE)),0,VLOOKUP(B2940,'Distribution Data'!$G:$H,2,FALSE))</f>
        <v>0</v>
      </c>
      <c r="O2940" s="16">
        <f>IF(ISNA(INDEX($C2939:$C$3618,MATCH(TRUE,INDEX($C2939:$C$3618&lt;&gt;$C2939,0),0))), O2939, INDEX($C2939:$C$3618,MATCH(TRUE,INDEX($C2939:$C$3618&lt;&gt;$C2939,0),0)))</f>
        <v>5895088496.4046955</v>
      </c>
      <c r="P2940" s="16">
        <f t="shared" si="635"/>
        <v>5795147068.2152042</v>
      </c>
      <c r="Q2940" s="27">
        <f t="shared" si="641"/>
        <v>365</v>
      </c>
      <c r="R2940" s="7">
        <f t="shared" si="646"/>
        <v>273812.1320260035</v>
      </c>
      <c r="S2940" s="7">
        <f t="shared" si="638"/>
        <v>-309823.88166687591</v>
      </c>
      <c r="T2940" s="5">
        <f>VLOOKUP($B2940,'Benchmark Data'!$A:$B,2,FALSE)</f>
        <v>16.8</v>
      </c>
      <c r="U2940" s="12">
        <f t="shared" si="647"/>
        <v>0</v>
      </c>
      <c r="V2940" s="7">
        <f t="shared" si="648"/>
        <v>5136788240.7541285</v>
      </c>
    </row>
    <row r="2941" spans="1:22" x14ac:dyDescent="0.25">
      <c r="A2941" s="5">
        <f t="shared" si="639"/>
        <v>2011</v>
      </c>
      <c r="B2941" s="6">
        <f t="shared" si="642"/>
        <v>40881</v>
      </c>
      <c r="C2941" s="7">
        <f>MAX(SUMIFS('Filing Data'!$V:$V,'Filing Data'!$D:$D,'Benchmark Value'!$B2941),C2940)</f>
        <v>5795147068.2152042</v>
      </c>
      <c r="D2941" s="7">
        <f>SUMIFS('Filing Data'!$Z:$Z,'Filing Data'!$D:$D,'Benchmark Value'!$B2941)</f>
        <v>0</v>
      </c>
      <c r="E2941" s="16">
        <f t="shared" si="643"/>
        <v>-82832175.959236547</v>
      </c>
      <c r="F2941" s="10">
        <f>SUM(D$11:D2940)</f>
        <v>-378094797.07849002</v>
      </c>
      <c r="G2941" s="10">
        <f t="shared" si="636"/>
        <v>365</v>
      </c>
      <c r="H2941" s="7">
        <f t="shared" si="644"/>
        <v>-226937.46838146998</v>
      </c>
      <c r="I2941" s="16">
        <f>SUMIFS('Filing Data'!$X:$X,'Filing Data'!$D:$D,'Benchmark Value'!$B2941)</f>
        <v>0</v>
      </c>
      <c r="J2941" s="16">
        <f t="shared" si="640"/>
        <v>130194969.03866443</v>
      </c>
      <c r="K2941" s="10">
        <f>SUM(I$11:I2940)</f>
        <v>659473665.18040454</v>
      </c>
      <c r="L2941" s="27">
        <f t="shared" si="637"/>
        <v>365</v>
      </c>
      <c r="M2941" s="7">
        <f t="shared" si="645"/>
        <v>356698.5453114094</v>
      </c>
      <c r="N2941" s="7">
        <f>IF(ISNA(VLOOKUP(B2941,'Distribution Data'!$G:$H,2,FALSE)),0,VLOOKUP(B2941,'Distribution Data'!$G:$H,2,FALSE))</f>
        <v>0</v>
      </c>
      <c r="O2941" s="16">
        <f>IF(ISNA(INDEX($C2940:$C$3618,MATCH(TRUE,INDEX($C2940:$C$3618&lt;&gt;$C2940,0),0))), O2940, INDEX($C2940:$C$3618,MATCH(TRUE,INDEX($C2940:$C$3618&lt;&gt;$C2940,0),0)))</f>
        <v>5895088496.4046955</v>
      </c>
      <c r="P2941" s="16">
        <f t="shared" ref="P2941:P3004" si="649">C2940</f>
        <v>5795147068.2152042</v>
      </c>
      <c r="Q2941" s="27">
        <f t="shared" si="641"/>
        <v>365</v>
      </c>
      <c r="R2941" s="7">
        <f t="shared" si="646"/>
        <v>273812.1320260035</v>
      </c>
      <c r="S2941" s="7">
        <f t="shared" si="638"/>
        <v>-309823.88166687591</v>
      </c>
      <c r="T2941" s="5">
        <f>VLOOKUP($B2941,'Benchmark Data'!$A:$B,2,FALSE)</f>
        <v>16.8</v>
      </c>
      <c r="U2941" s="12">
        <f t="shared" si="647"/>
        <v>0</v>
      </c>
      <c r="V2941" s="7">
        <f t="shared" si="648"/>
        <v>5136478416.8724613</v>
      </c>
    </row>
    <row r="2942" spans="1:22" x14ac:dyDescent="0.25">
      <c r="A2942" s="5">
        <f t="shared" si="639"/>
        <v>2011</v>
      </c>
      <c r="B2942" s="6">
        <f t="shared" si="642"/>
        <v>40882</v>
      </c>
      <c r="C2942" s="7">
        <f>MAX(SUMIFS('Filing Data'!$V:$V,'Filing Data'!$D:$D,'Benchmark Value'!$B2942),C2941)</f>
        <v>5795147068.2152042</v>
      </c>
      <c r="D2942" s="7">
        <f>SUMIFS('Filing Data'!$Z:$Z,'Filing Data'!$D:$D,'Benchmark Value'!$B2942)</f>
        <v>0</v>
      </c>
      <c r="E2942" s="16">
        <f t="shared" si="643"/>
        <v>-82832175.959236547</v>
      </c>
      <c r="F2942" s="10">
        <f>SUM(D$11:D2941)</f>
        <v>-378094797.07849002</v>
      </c>
      <c r="G2942" s="10">
        <f t="shared" si="636"/>
        <v>365</v>
      </c>
      <c r="H2942" s="7">
        <f t="shared" si="644"/>
        <v>-226937.46838146998</v>
      </c>
      <c r="I2942" s="16">
        <f>SUMIFS('Filing Data'!$X:$X,'Filing Data'!$D:$D,'Benchmark Value'!$B2942)</f>
        <v>0</v>
      </c>
      <c r="J2942" s="16">
        <f t="shared" si="640"/>
        <v>130194969.03866443</v>
      </c>
      <c r="K2942" s="10">
        <f>SUM(I$11:I2941)</f>
        <v>659473665.18040454</v>
      </c>
      <c r="L2942" s="27">
        <f t="shared" si="637"/>
        <v>365</v>
      </c>
      <c r="M2942" s="7">
        <f t="shared" si="645"/>
        <v>356698.5453114094</v>
      </c>
      <c r="N2942" s="7">
        <f>IF(ISNA(VLOOKUP(B2942,'Distribution Data'!$G:$H,2,FALSE)),0,VLOOKUP(B2942,'Distribution Data'!$G:$H,2,FALSE))</f>
        <v>0</v>
      </c>
      <c r="O2942" s="16">
        <f>IF(ISNA(INDEX($C2941:$C$3618,MATCH(TRUE,INDEX($C2941:$C$3618&lt;&gt;$C2941,0),0))), O2941, INDEX($C2941:$C$3618,MATCH(TRUE,INDEX($C2941:$C$3618&lt;&gt;$C2941,0),0)))</f>
        <v>5895088496.4046955</v>
      </c>
      <c r="P2942" s="16">
        <f t="shared" si="649"/>
        <v>5795147068.2152042</v>
      </c>
      <c r="Q2942" s="27">
        <f t="shared" si="641"/>
        <v>365</v>
      </c>
      <c r="R2942" s="7">
        <f t="shared" si="646"/>
        <v>273812.1320260035</v>
      </c>
      <c r="S2942" s="7">
        <f t="shared" si="638"/>
        <v>-309823.88166687591</v>
      </c>
      <c r="T2942" s="5">
        <f>VLOOKUP($B2942,'Benchmark Data'!$A:$B,2,FALSE)</f>
        <v>16.93</v>
      </c>
      <c r="U2942" s="12">
        <f t="shared" si="647"/>
        <v>7.7083097358306794E-3</v>
      </c>
      <c r="V2942" s="7">
        <f t="shared" si="648"/>
        <v>5175915152.1689739</v>
      </c>
    </row>
    <row r="2943" spans="1:22" x14ac:dyDescent="0.25">
      <c r="A2943" s="5">
        <f t="shared" si="639"/>
        <v>2011</v>
      </c>
      <c r="B2943" s="6">
        <f t="shared" si="642"/>
        <v>40883</v>
      </c>
      <c r="C2943" s="7">
        <f>MAX(SUMIFS('Filing Data'!$V:$V,'Filing Data'!$D:$D,'Benchmark Value'!$B2943),C2942)</f>
        <v>5795147068.2152042</v>
      </c>
      <c r="D2943" s="7">
        <f>SUMIFS('Filing Data'!$Z:$Z,'Filing Data'!$D:$D,'Benchmark Value'!$B2943)</f>
        <v>0</v>
      </c>
      <c r="E2943" s="16">
        <f t="shared" si="643"/>
        <v>-82832175.959236547</v>
      </c>
      <c r="F2943" s="10">
        <f>SUM(D$11:D2942)</f>
        <v>-378094797.07849002</v>
      </c>
      <c r="G2943" s="10">
        <f t="shared" si="636"/>
        <v>365</v>
      </c>
      <c r="H2943" s="7">
        <f t="shared" si="644"/>
        <v>-226937.46838146998</v>
      </c>
      <c r="I2943" s="16">
        <f>SUMIFS('Filing Data'!$X:$X,'Filing Data'!$D:$D,'Benchmark Value'!$B2943)</f>
        <v>0</v>
      </c>
      <c r="J2943" s="16">
        <f t="shared" si="640"/>
        <v>130194969.03866443</v>
      </c>
      <c r="K2943" s="10">
        <f>SUM(I$11:I2942)</f>
        <v>659473665.18040454</v>
      </c>
      <c r="L2943" s="27">
        <f t="shared" si="637"/>
        <v>365</v>
      </c>
      <c r="M2943" s="7">
        <f t="shared" si="645"/>
        <v>356698.5453114094</v>
      </c>
      <c r="N2943" s="7">
        <f>IF(ISNA(VLOOKUP(B2943,'Distribution Data'!$G:$H,2,FALSE)),0,VLOOKUP(B2943,'Distribution Data'!$G:$H,2,FALSE))</f>
        <v>0</v>
      </c>
      <c r="O2943" s="16">
        <f>IF(ISNA(INDEX($C2942:$C$3618,MATCH(TRUE,INDEX($C2942:$C$3618&lt;&gt;$C2942,0),0))), O2942, INDEX($C2942:$C$3618,MATCH(TRUE,INDEX($C2942:$C$3618&lt;&gt;$C2942,0),0)))</f>
        <v>5895088496.4046955</v>
      </c>
      <c r="P2943" s="16">
        <f t="shared" si="649"/>
        <v>5795147068.2152042</v>
      </c>
      <c r="Q2943" s="27">
        <f t="shared" si="641"/>
        <v>365</v>
      </c>
      <c r="R2943" s="7">
        <f t="shared" si="646"/>
        <v>273812.1320260035</v>
      </c>
      <c r="S2943" s="7">
        <f t="shared" si="638"/>
        <v>-309823.88166687591</v>
      </c>
      <c r="T2943" s="5">
        <f>VLOOKUP($B2943,'Benchmark Data'!$A:$B,2,FALSE)</f>
        <v>16.920000000000002</v>
      </c>
      <c r="U2943" s="12">
        <f t="shared" si="647"/>
        <v>-5.9084196696665859E-4</v>
      </c>
      <c r="V2943" s="7">
        <f t="shared" si="648"/>
        <v>5172548083.6610994</v>
      </c>
    </row>
    <row r="2944" spans="1:22" x14ac:dyDescent="0.25">
      <c r="A2944" s="5">
        <f t="shared" si="639"/>
        <v>2011</v>
      </c>
      <c r="B2944" s="6">
        <f t="shared" si="642"/>
        <v>40884</v>
      </c>
      <c r="C2944" s="7">
        <f>MAX(SUMIFS('Filing Data'!$V:$V,'Filing Data'!$D:$D,'Benchmark Value'!$B2944),C2943)</f>
        <v>5795147068.2152042</v>
      </c>
      <c r="D2944" s="7">
        <f>SUMIFS('Filing Data'!$Z:$Z,'Filing Data'!$D:$D,'Benchmark Value'!$B2944)</f>
        <v>0</v>
      </c>
      <c r="E2944" s="16">
        <f t="shared" si="643"/>
        <v>-82832175.959236547</v>
      </c>
      <c r="F2944" s="10">
        <f>SUM(D$11:D2943)</f>
        <v>-378094797.07849002</v>
      </c>
      <c r="G2944" s="10">
        <f t="shared" si="636"/>
        <v>365</v>
      </c>
      <c r="H2944" s="7">
        <f t="shared" si="644"/>
        <v>-226937.46838146998</v>
      </c>
      <c r="I2944" s="16">
        <f>SUMIFS('Filing Data'!$X:$X,'Filing Data'!$D:$D,'Benchmark Value'!$B2944)</f>
        <v>0</v>
      </c>
      <c r="J2944" s="16">
        <f t="shared" si="640"/>
        <v>130194969.03866443</v>
      </c>
      <c r="K2944" s="10">
        <f>SUM(I$11:I2943)</f>
        <v>659473665.18040454</v>
      </c>
      <c r="L2944" s="27">
        <f t="shared" si="637"/>
        <v>365</v>
      </c>
      <c r="M2944" s="7">
        <f t="shared" si="645"/>
        <v>356698.5453114094</v>
      </c>
      <c r="N2944" s="7">
        <f>IF(ISNA(VLOOKUP(B2944,'Distribution Data'!$G:$H,2,FALSE)),0,VLOOKUP(B2944,'Distribution Data'!$G:$H,2,FALSE))</f>
        <v>0</v>
      </c>
      <c r="O2944" s="16">
        <f>IF(ISNA(INDEX($C2943:$C$3618,MATCH(TRUE,INDEX($C2943:$C$3618&lt;&gt;$C2943,0),0))), O2943, INDEX($C2943:$C$3618,MATCH(TRUE,INDEX($C2943:$C$3618&lt;&gt;$C2943,0),0)))</f>
        <v>5895088496.4046955</v>
      </c>
      <c r="P2944" s="16">
        <f t="shared" si="649"/>
        <v>5795147068.2152042</v>
      </c>
      <c r="Q2944" s="27">
        <f t="shared" si="641"/>
        <v>365</v>
      </c>
      <c r="R2944" s="7">
        <f t="shared" si="646"/>
        <v>273812.1320260035</v>
      </c>
      <c r="S2944" s="7">
        <f t="shared" si="638"/>
        <v>-309823.88166687591</v>
      </c>
      <c r="T2944" s="5">
        <f>VLOOKUP($B2944,'Benchmark Data'!$A:$B,2,FALSE)</f>
        <v>17.11</v>
      </c>
      <c r="U2944" s="12">
        <f t="shared" si="647"/>
        <v>1.1166733726024659E-2</v>
      </c>
      <c r="V2944" s="7">
        <f t="shared" si="648"/>
        <v>5230322428.5675879</v>
      </c>
    </row>
    <row r="2945" spans="1:22" x14ac:dyDescent="0.25">
      <c r="A2945" s="5">
        <f t="shared" si="639"/>
        <v>2011</v>
      </c>
      <c r="B2945" s="6">
        <f t="shared" si="642"/>
        <v>40885</v>
      </c>
      <c r="C2945" s="7">
        <f>MAX(SUMIFS('Filing Data'!$V:$V,'Filing Data'!$D:$D,'Benchmark Value'!$B2945),C2944)</f>
        <v>5795147068.2152042</v>
      </c>
      <c r="D2945" s="7">
        <f>SUMIFS('Filing Data'!$Z:$Z,'Filing Data'!$D:$D,'Benchmark Value'!$B2945)</f>
        <v>0</v>
      </c>
      <c r="E2945" s="16">
        <f t="shared" si="643"/>
        <v>-82832175.959236547</v>
      </c>
      <c r="F2945" s="10">
        <f>SUM(D$11:D2944)</f>
        <v>-378094797.07849002</v>
      </c>
      <c r="G2945" s="10">
        <f t="shared" si="636"/>
        <v>365</v>
      </c>
      <c r="H2945" s="7">
        <f t="shared" si="644"/>
        <v>-226937.46838146998</v>
      </c>
      <c r="I2945" s="16">
        <f>SUMIFS('Filing Data'!$X:$X,'Filing Data'!$D:$D,'Benchmark Value'!$B2945)</f>
        <v>0</v>
      </c>
      <c r="J2945" s="16">
        <f t="shared" si="640"/>
        <v>130194969.03866443</v>
      </c>
      <c r="K2945" s="10">
        <f>SUM(I$11:I2944)</f>
        <v>659473665.18040454</v>
      </c>
      <c r="L2945" s="27">
        <f t="shared" si="637"/>
        <v>365</v>
      </c>
      <c r="M2945" s="7">
        <f t="shared" si="645"/>
        <v>356698.5453114094</v>
      </c>
      <c r="N2945" s="7">
        <f>IF(ISNA(VLOOKUP(B2945,'Distribution Data'!$G:$H,2,FALSE)),0,VLOOKUP(B2945,'Distribution Data'!$G:$H,2,FALSE))</f>
        <v>0</v>
      </c>
      <c r="O2945" s="16">
        <f>IF(ISNA(INDEX($C2944:$C$3618,MATCH(TRUE,INDEX($C2944:$C$3618&lt;&gt;$C2944,0),0))), O2944, INDEX($C2944:$C$3618,MATCH(TRUE,INDEX($C2944:$C$3618&lt;&gt;$C2944,0),0)))</f>
        <v>5895088496.4046955</v>
      </c>
      <c r="P2945" s="16">
        <f t="shared" si="649"/>
        <v>5795147068.2152042</v>
      </c>
      <c r="Q2945" s="27">
        <f t="shared" si="641"/>
        <v>365</v>
      </c>
      <c r="R2945" s="7">
        <f t="shared" si="646"/>
        <v>273812.1320260035</v>
      </c>
      <c r="S2945" s="7">
        <f t="shared" si="638"/>
        <v>-309823.88166687591</v>
      </c>
      <c r="T2945" s="5">
        <f>VLOOKUP($B2945,'Benchmark Data'!$A:$B,2,FALSE)</f>
        <v>16.7</v>
      </c>
      <c r="U2945" s="12">
        <f t="shared" si="647"/>
        <v>-2.4254368481392664E-2</v>
      </c>
      <c r="V2945" s="7">
        <f t="shared" si="648"/>
        <v>5104680506.7482986</v>
      </c>
    </row>
    <row r="2946" spans="1:22" x14ac:dyDescent="0.25">
      <c r="A2946" s="5">
        <f t="shared" si="639"/>
        <v>2011</v>
      </c>
      <c r="B2946" s="6">
        <f t="shared" si="642"/>
        <v>40886</v>
      </c>
      <c r="C2946" s="7">
        <f>MAX(SUMIFS('Filing Data'!$V:$V,'Filing Data'!$D:$D,'Benchmark Value'!$B2946),C2945)</f>
        <v>5795147068.2152042</v>
      </c>
      <c r="D2946" s="7">
        <f>SUMIFS('Filing Data'!$Z:$Z,'Filing Data'!$D:$D,'Benchmark Value'!$B2946)</f>
        <v>0</v>
      </c>
      <c r="E2946" s="16">
        <f t="shared" si="643"/>
        <v>-82832175.959236547</v>
      </c>
      <c r="F2946" s="10">
        <f>SUM(D$11:D2945)</f>
        <v>-378094797.07849002</v>
      </c>
      <c r="G2946" s="10">
        <f t="shared" si="636"/>
        <v>365</v>
      </c>
      <c r="H2946" s="7">
        <f t="shared" si="644"/>
        <v>-226937.46838146998</v>
      </c>
      <c r="I2946" s="16">
        <f>SUMIFS('Filing Data'!$X:$X,'Filing Data'!$D:$D,'Benchmark Value'!$B2946)</f>
        <v>0</v>
      </c>
      <c r="J2946" s="16">
        <f t="shared" si="640"/>
        <v>130194969.03866443</v>
      </c>
      <c r="K2946" s="10">
        <f>SUM(I$11:I2945)</f>
        <v>659473665.18040454</v>
      </c>
      <c r="L2946" s="27">
        <f t="shared" si="637"/>
        <v>365</v>
      </c>
      <c r="M2946" s="7">
        <f t="shared" si="645"/>
        <v>356698.5453114094</v>
      </c>
      <c r="N2946" s="7">
        <f>IF(ISNA(VLOOKUP(B2946,'Distribution Data'!$G:$H,2,FALSE)),0,VLOOKUP(B2946,'Distribution Data'!$G:$H,2,FALSE))</f>
        <v>0</v>
      </c>
      <c r="O2946" s="16">
        <f>IF(ISNA(INDEX($C2945:$C$3618,MATCH(TRUE,INDEX($C2945:$C$3618&lt;&gt;$C2945,0),0))), O2945, INDEX($C2945:$C$3618,MATCH(TRUE,INDEX($C2945:$C$3618&lt;&gt;$C2945,0),0)))</f>
        <v>5895088496.4046955</v>
      </c>
      <c r="P2946" s="16">
        <f t="shared" si="649"/>
        <v>5795147068.2152042</v>
      </c>
      <c r="Q2946" s="27">
        <f t="shared" si="641"/>
        <v>365</v>
      </c>
      <c r="R2946" s="7">
        <f t="shared" si="646"/>
        <v>273812.1320260035</v>
      </c>
      <c r="S2946" s="7">
        <f t="shared" si="638"/>
        <v>-309823.88166687591</v>
      </c>
      <c r="T2946" s="5">
        <f>VLOOKUP($B2946,'Benchmark Data'!$A:$B,2,FALSE)</f>
        <v>17.059999999999999</v>
      </c>
      <c r="U2946" s="12">
        <f t="shared" si="647"/>
        <v>2.1327822640823543E-2</v>
      </c>
      <c r="V2946" s="7">
        <f t="shared" si="648"/>
        <v>5214411699.7785702</v>
      </c>
    </row>
    <row r="2947" spans="1:22" x14ac:dyDescent="0.25">
      <c r="A2947" s="5">
        <f t="shared" si="639"/>
        <v>2011</v>
      </c>
      <c r="B2947" s="6">
        <f t="shared" si="642"/>
        <v>40887</v>
      </c>
      <c r="C2947" s="7">
        <f>MAX(SUMIFS('Filing Data'!$V:$V,'Filing Data'!$D:$D,'Benchmark Value'!$B2947),C2946)</f>
        <v>5795147068.2152042</v>
      </c>
      <c r="D2947" s="7">
        <f>SUMIFS('Filing Data'!$Z:$Z,'Filing Data'!$D:$D,'Benchmark Value'!$B2947)</f>
        <v>0</v>
      </c>
      <c r="E2947" s="16">
        <f t="shared" si="643"/>
        <v>-82832175.959236547</v>
      </c>
      <c r="F2947" s="10">
        <f>SUM(D$11:D2946)</f>
        <v>-378094797.07849002</v>
      </c>
      <c r="G2947" s="10">
        <f t="shared" si="636"/>
        <v>365</v>
      </c>
      <c r="H2947" s="7">
        <f t="shared" si="644"/>
        <v>-226937.46838146998</v>
      </c>
      <c r="I2947" s="16">
        <f>SUMIFS('Filing Data'!$X:$X,'Filing Data'!$D:$D,'Benchmark Value'!$B2947)</f>
        <v>0</v>
      </c>
      <c r="J2947" s="16">
        <f t="shared" si="640"/>
        <v>130194969.03866443</v>
      </c>
      <c r="K2947" s="10">
        <f>SUM(I$11:I2946)</f>
        <v>659473665.18040454</v>
      </c>
      <c r="L2947" s="27">
        <f t="shared" si="637"/>
        <v>365</v>
      </c>
      <c r="M2947" s="7">
        <f t="shared" si="645"/>
        <v>356698.5453114094</v>
      </c>
      <c r="N2947" s="7">
        <f>IF(ISNA(VLOOKUP(B2947,'Distribution Data'!$G:$H,2,FALSE)),0,VLOOKUP(B2947,'Distribution Data'!$G:$H,2,FALSE))</f>
        <v>0</v>
      </c>
      <c r="O2947" s="16">
        <f>IF(ISNA(INDEX($C2946:$C$3618,MATCH(TRUE,INDEX($C2946:$C$3618&lt;&gt;$C2946,0),0))), O2946, INDEX($C2946:$C$3618,MATCH(TRUE,INDEX($C2946:$C$3618&lt;&gt;$C2946,0),0)))</f>
        <v>5895088496.4046955</v>
      </c>
      <c r="P2947" s="16">
        <f t="shared" si="649"/>
        <v>5795147068.2152042</v>
      </c>
      <c r="Q2947" s="27">
        <f t="shared" si="641"/>
        <v>365</v>
      </c>
      <c r="R2947" s="7">
        <f t="shared" si="646"/>
        <v>273812.1320260035</v>
      </c>
      <c r="S2947" s="7">
        <f t="shared" si="638"/>
        <v>-309823.88166687591</v>
      </c>
      <c r="T2947" s="5">
        <f>VLOOKUP($B2947,'Benchmark Data'!$A:$B,2,FALSE)</f>
        <v>17.059999999999999</v>
      </c>
      <c r="U2947" s="12">
        <f t="shared" si="647"/>
        <v>0</v>
      </c>
      <c r="V2947" s="7">
        <f t="shared" si="648"/>
        <v>5214101875.896903</v>
      </c>
    </row>
    <row r="2948" spans="1:22" x14ac:dyDescent="0.25">
      <c r="A2948" s="5">
        <f t="shared" si="639"/>
        <v>2011</v>
      </c>
      <c r="B2948" s="6">
        <f t="shared" si="642"/>
        <v>40888</v>
      </c>
      <c r="C2948" s="7">
        <f>MAX(SUMIFS('Filing Data'!$V:$V,'Filing Data'!$D:$D,'Benchmark Value'!$B2948),C2947)</f>
        <v>5795147068.2152042</v>
      </c>
      <c r="D2948" s="7">
        <f>SUMIFS('Filing Data'!$Z:$Z,'Filing Data'!$D:$D,'Benchmark Value'!$B2948)</f>
        <v>0</v>
      </c>
      <c r="E2948" s="16">
        <f t="shared" si="643"/>
        <v>-82832175.959236547</v>
      </c>
      <c r="F2948" s="10">
        <f>SUM(D$11:D2947)</f>
        <v>-378094797.07849002</v>
      </c>
      <c r="G2948" s="10">
        <f t="shared" si="636"/>
        <v>365</v>
      </c>
      <c r="H2948" s="7">
        <f t="shared" si="644"/>
        <v>-226937.46838146998</v>
      </c>
      <c r="I2948" s="16">
        <f>SUMIFS('Filing Data'!$X:$X,'Filing Data'!$D:$D,'Benchmark Value'!$B2948)</f>
        <v>0</v>
      </c>
      <c r="J2948" s="16">
        <f t="shared" si="640"/>
        <v>130194969.03866443</v>
      </c>
      <c r="K2948" s="10">
        <f>SUM(I$11:I2947)</f>
        <v>659473665.18040454</v>
      </c>
      <c r="L2948" s="27">
        <f t="shared" si="637"/>
        <v>365</v>
      </c>
      <c r="M2948" s="7">
        <f t="shared" si="645"/>
        <v>356698.5453114094</v>
      </c>
      <c r="N2948" s="7">
        <f>IF(ISNA(VLOOKUP(B2948,'Distribution Data'!$G:$H,2,FALSE)),0,VLOOKUP(B2948,'Distribution Data'!$G:$H,2,FALSE))</f>
        <v>0</v>
      </c>
      <c r="O2948" s="16">
        <f>IF(ISNA(INDEX($C2947:$C$3618,MATCH(TRUE,INDEX($C2947:$C$3618&lt;&gt;$C2947,0),0))), O2947, INDEX($C2947:$C$3618,MATCH(TRUE,INDEX($C2947:$C$3618&lt;&gt;$C2947,0),0)))</f>
        <v>5895088496.4046955</v>
      </c>
      <c r="P2948" s="16">
        <f t="shared" si="649"/>
        <v>5795147068.2152042</v>
      </c>
      <c r="Q2948" s="27">
        <f t="shared" si="641"/>
        <v>365</v>
      </c>
      <c r="R2948" s="7">
        <f t="shared" si="646"/>
        <v>273812.1320260035</v>
      </c>
      <c r="S2948" s="7">
        <f t="shared" si="638"/>
        <v>-309823.88166687591</v>
      </c>
      <c r="T2948" s="5">
        <f>VLOOKUP($B2948,'Benchmark Data'!$A:$B,2,FALSE)</f>
        <v>17.059999999999999</v>
      </c>
      <c r="U2948" s="12">
        <f t="shared" si="647"/>
        <v>0</v>
      </c>
      <c r="V2948" s="7">
        <f t="shared" si="648"/>
        <v>5213792052.0152359</v>
      </c>
    </row>
    <row r="2949" spans="1:22" x14ac:dyDescent="0.25">
      <c r="A2949" s="5">
        <f t="shared" si="639"/>
        <v>2011</v>
      </c>
      <c r="B2949" s="6">
        <f t="shared" si="642"/>
        <v>40889</v>
      </c>
      <c r="C2949" s="7">
        <f>MAX(SUMIFS('Filing Data'!$V:$V,'Filing Data'!$D:$D,'Benchmark Value'!$B2949),C2948)</f>
        <v>5795147068.2152042</v>
      </c>
      <c r="D2949" s="7">
        <f>SUMIFS('Filing Data'!$Z:$Z,'Filing Data'!$D:$D,'Benchmark Value'!$B2949)</f>
        <v>0</v>
      </c>
      <c r="E2949" s="16">
        <f t="shared" si="643"/>
        <v>-82832175.959236547</v>
      </c>
      <c r="F2949" s="10">
        <f>SUM(D$11:D2948)</f>
        <v>-378094797.07849002</v>
      </c>
      <c r="G2949" s="10">
        <f t="shared" si="636"/>
        <v>365</v>
      </c>
      <c r="H2949" s="7">
        <f t="shared" si="644"/>
        <v>-226937.46838146998</v>
      </c>
      <c r="I2949" s="16">
        <f>SUMIFS('Filing Data'!$X:$X,'Filing Data'!$D:$D,'Benchmark Value'!$B2949)</f>
        <v>0</v>
      </c>
      <c r="J2949" s="16">
        <f t="shared" si="640"/>
        <v>130194969.03866443</v>
      </c>
      <c r="K2949" s="10">
        <f>SUM(I$11:I2948)</f>
        <v>659473665.18040454</v>
      </c>
      <c r="L2949" s="27">
        <f t="shared" si="637"/>
        <v>365</v>
      </c>
      <c r="M2949" s="7">
        <f t="shared" si="645"/>
        <v>356698.5453114094</v>
      </c>
      <c r="N2949" s="7">
        <f>IF(ISNA(VLOOKUP(B2949,'Distribution Data'!$G:$H,2,FALSE)),0,VLOOKUP(B2949,'Distribution Data'!$G:$H,2,FALSE))</f>
        <v>0</v>
      </c>
      <c r="O2949" s="16">
        <f>IF(ISNA(INDEX($C2948:$C$3618,MATCH(TRUE,INDEX($C2948:$C$3618&lt;&gt;$C2948,0),0))), O2948, INDEX($C2948:$C$3618,MATCH(TRUE,INDEX($C2948:$C$3618&lt;&gt;$C2948,0),0)))</f>
        <v>5895088496.4046955</v>
      </c>
      <c r="P2949" s="16">
        <f t="shared" si="649"/>
        <v>5795147068.2152042</v>
      </c>
      <c r="Q2949" s="27">
        <f t="shared" si="641"/>
        <v>365</v>
      </c>
      <c r="R2949" s="7">
        <f t="shared" si="646"/>
        <v>273812.1320260035</v>
      </c>
      <c r="S2949" s="7">
        <f t="shared" si="638"/>
        <v>-309823.88166687591</v>
      </c>
      <c r="T2949" s="5">
        <f>VLOOKUP($B2949,'Benchmark Data'!$A:$B,2,FALSE)</f>
        <v>16.75</v>
      </c>
      <c r="U2949" s="12">
        <f t="shared" si="647"/>
        <v>-1.8338283792457589E-2</v>
      </c>
      <c r="V2949" s="7">
        <f t="shared" si="648"/>
        <v>5118741575.3712759</v>
      </c>
    </row>
    <row r="2950" spans="1:22" x14ac:dyDescent="0.25">
      <c r="A2950" s="5">
        <f t="shared" si="639"/>
        <v>2011</v>
      </c>
      <c r="B2950" s="6">
        <f t="shared" si="642"/>
        <v>40890</v>
      </c>
      <c r="C2950" s="7">
        <f>MAX(SUMIFS('Filing Data'!$V:$V,'Filing Data'!$D:$D,'Benchmark Value'!$B2950),C2949)</f>
        <v>5795147068.2152042</v>
      </c>
      <c r="D2950" s="7">
        <f>SUMIFS('Filing Data'!$Z:$Z,'Filing Data'!$D:$D,'Benchmark Value'!$B2950)</f>
        <v>0</v>
      </c>
      <c r="E2950" s="16">
        <f t="shared" si="643"/>
        <v>-82832175.959236547</v>
      </c>
      <c r="F2950" s="10">
        <f>SUM(D$11:D2949)</f>
        <v>-378094797.07849002</v>
      </c>
      <c r="G2950" s="10">
        <f t="shared" si="636"/>
        <v>365</v>
      </c>
      <c r="H2950" s="7">
        <f t="shared" si="644"/>
        <v>-226937.46838146998</v>
      </c>
      <c r="I2950" s="16">
        <f>SUMIFS('Filing Data'!$X:$X,'Filing Data'!$D:$D,'Benchmark Value'!$B2950)</f>
        <v>0</v>
      </c>
      <c r="J2950" s="16">
        <f t="shared" si="640"/>
        <v>130194969.03866443</v>
      </c>
      <c r="K2950" s="10">
        <f>SUM(I$11:I2949)</f>
        <v>659473665.18040454</v>
      </c>
      <c r="L2950" s="27">
        <f t="shared" si="637"/>
        <v>365</v>
      </c>
      <c r="M2950" s="7">
        <f t="shared" si="645"/>
        <v>356698.5453114094</v>
      </c>
      <c r="N2950" s="7">
        <f>IF(ISNA(VLOOKUP(B2950,'Distribution Data'!$G:$H,2,FALSE)),0,VLOOKUP(B2950,'Distribution Data'!$G:$H,2,FALSE))</f>
        <v>0</v>
      </c>
      <c r="O2950" s="16">
        <f>IF(ISNA(INDEX($C2949:$C$3618,MATCH(TRUE,INDEX($C2949:$C$3618&lt;&gt;$C2949,0),0))), O2949, INDEX($C2949:$C$3618,MATCH(TRUE,INDEX($C2949:$C$3618&lt;&gt;$C2949,0),0)))</f>
        <v>5895088496.4046955</v>
      </c>
      <c r="P2950" s="16">
        <f t="shared" si="649"/>
        <v>5795147068.2152042</v>
      </c>
      <c r="Q2950" s="27">
        <f t="shared" si="641"/>
        <v>365</v>
      </c>
      <c r="R2950" s="7">
        <f t="shared" si="646"/>
        <v>273812.1320260035</v>
      </c>
      <c r="S2950" s="7">
        <f t="shared" si="638"/>
        <v>-309823.88166687591</v>
      </c>
      <c r="T2950" s="5">
        <f>VLOOKUP($B2950,'Benchmark Data'!$A:$B,2,FALSE)</f>
        <v>16.579999999999998</v>
      </c>
      <c r="U2950" s="12">
        <f t="shared" si="647"/>
        <v>-1.0201108563926586E-2</v>
      </c>
      <c r="V2950" s="7">
        <f t="shared" si="648"/>
        <v>5066480344.4559898</v>
      </c>
    </row>
    <row r="2951" spans="1:22" x14ac:dyDescent="0.25">
      <c r="A2951" s="5">
        <f t="shared" si="639"/>
        <v>2011</v>
      </c>
      <c r="B2951" s="6">
        <f t="shared" si="642"/>
        <v>40891</v>
      </c>
      <c r="C2951" s="7">
        <f>MAX(SUMIFS('Filing Data'!$V:$V,'Filing Data'!$D:$D,'Benchmark Value'!$B2951),C2950)</f>
        <v>5795147068.2152042</v>
      </c>
      <c r="D2951" s="7">
        <f>SUMIFS('Filing Data'!$Z:$Z,'Filing Data'!$D:$D,'Benchmark Value'!$B2951)</f>
        <v>0</v>
      </c>
      <c r="E2951" s="16">
        <f t="shared" si="643"/>
        <v>-82832175.959236547</v>
      </c>
      <c r="F2951" s="10">
        <f>SUM(D$11:D2950)</f>
        <v>-378094797.07849002</v>
      </c>
      <c r="G2951" s="10">
        <f t="shared" si="636"/>
        <v>365</v>
      </c>
      <c r="H2951" s="7">
        <f t="shared" si="644"/>
        <v>-226937.46838146998</v>
      </c>
      <c r="I2951" s="16">
        <f>SUMIFS('Filing Data'!$X:$X,'Filing Data'!$D:$D,'Benchmark Value'!$B2951)</f>
        <v>0</v>
      </c>
      <c r="J2951" s="16">
        <f t="shared" si="640"/>
        <v>130194969.03866443</v>
      </c>
      <c r="K2951" s="10">
        <f>SUM(I$11:I2950)</f>
        <v>659473665.18040454</v>
      </c>
      <c r="L2951" s="27">
        <f t="shared" si="637"/>
        <v>365</v>
      </c>
      <c r="M2951" s="7">
        <f t="shared" si="645"/>
        <v>356698.5453114094</v>
      </c>
      <c r="N2951" s="7">
        <f>IF(ISNA(VLOOKUP(B2951,'Distribution Data'!$G:$H,2,FALSE)),0,VLOOKUP(B2951,'Distribution Data'!$G:$H,2,FALSE))</f>
        <v>0</v>
      </c>
      <c r="O2951" s="16">
        <f>IF(ISNA(INDEX($C2950:$C$3618,MATCH(TRUE,INDEX($C2950:$C$3618&lt;&gt;$C2950,0),0))), O2950, INDEX($C2950:$C$3618,MATCH(TRUE,INDEX($C2950:$C$3618&lt;&gt;$C2950,0),0)))</f>
        <v>5895088496.4046955</v>
      </c>
      <c r="P2951" s="16">
        <f t="shared" si="649"/>
        <v>5795147068.2152042</v>
      </c>
      <c r="Q2951" s="27">
        <f t="shared" si="641"/>
        <v>365</v>
      </c>
      <c r="R2951" s="7">
        <f t="shared" si="646"/>
        <v>273812.1320260035</v>
      </c>
      <c r="S2951" s="7">
        <f t="shared" si="638"/>
        <v>-309823.88166687591</v>
      </c>
      <c r="T2951" s="5">
        <f>VLOOKUP($B2951,'Benchmark Data'!$A:$B,2,FALSE)</f>
        <v>16.68</v>
      </c>
      <c r="U2951" s="12">
        <f t="shared" si="647"/>
        <v>6.0132472234518432E-3</v>
      </c>
      <c r="V2951" s="7">
        <f t="shared" si="648"/>
        <v>5096728303.1102457</v>
      </c>
    </row>
    <row r="2952" spans="1:22" x14ac:dyDescent="0.25">
      <c r="A2952" s="5">
        <f t="shared" si="639"/>
        <v>2011</v>
      </c>
      <c r="B2952" s="6">
        <f t="shared" si="642"/>
        <v>40892</v>
      </c>
      <c r="C2952" s="7">
        <f>MAX(SUMIFS('Filing Data'!$V:$V,'Filing Data'!$D:$D,'Benchmark Value'!$B2952),C2951)</f>
        <v>5795147068.2152042</v>
      </c>
      <c r="D2952" s="7">
        <f>SUMIFS('Filing Data'!$Z:$Z,'Filing Data'!$D:$D,'Benchmark Value'!$B2952)</f>
        <v>0</v>
      </c>
      <c r="E2952" s="16">
        <f t="shared" si="643"/>
        <v>-82832175.959236547</v>
      </c>
      <c r="F2952" s="10">
        <f>SUM(D$11:D2951)</f>
        <v>-378094797.07849002</v>
      </c>
      <c r="G2952" s="10">
        <f t="shared" si="636"/>
        <v>365</v>
      </c>
      <c r="H2952" s="7">
        <f t="shared" si="644"/>
        <v>-226937.46838146998</v>
      </c>
      <c r="I2952" s="16">
        <f>SUMIFS('Filing Data'!$X:$X,'Filing Data'!$D:$D,'Benchmark Value'!$B2952)</f>
        <v>0</v>
      </c>
      <c r="J2952" s="16">
        <f t="shared" si="640"/>
        <v>130194969.03866443</v>
      </c>
      <c r="K2952" s="10">
        <f>SUM(I$11:I2951)</f>
        <v>659473665.18040454</v>
      </c>
      <c r="L2952" s="27">
        <f t="shared" si="637"/>
        <v>365</v>
      </c>
      <c r="M2952" s="7">
        <f t="shared" si="645"/>
        <v>356698.5453114094</v>
      </c>
      <c r="N2952" s="7">
        <f>IF(ISNA(VLOOKUP(B2952,'Distribution Data'!$G:$H,2,FALSE)),0,VLOOKUP(B2952,'Distribution Data'!$G:$H,2,FALSE))</f>
        <v>0</v>
      </c>
      <c r="O2952" s="16">
        <f>IF(ISNA(INDEX($C2951:$C$3618,MATCH(TRUE,INDEX($C2951:$C$3618&lt;&gt;$C2951,0),0))), O2951, INDEX($C2951:$C$3618,MATCH(TRUE,INDEX($C2951:$C$3618&lt;&gt;$C2951,0),0)))</f>
        <v>5895088496.4046955</v>
      </c>
      <c r="P2952" s="16">
        <f t="shared" si="649"/>
        <v>5795147068.2152042</v>
      </c>
      <c r="Q2952" s="27">
        <f t="shared" si="641"/>
        <v>365</v>
      </c>
      <c r="R2952" s="7">
        <f t="shared" si="646"/>
        <v>273812.1320260035</v>
      </c>
      <c r="S2952" s="7">
        <f t="shared" si="638"/>
        <v>-309823.88166687591</v>
      </c>
      <c r="T2952" s="5">
        <f>VLOOKUP($B2952,'Benchmark Data'!$A:$B,2,FALSE)</f>
        <v>16.940000000000001</v>
      </c>
      <c r="U2952" s="12">
        <f t="shared" si="647"/>
        <v>1.5467292293307759E-2</v>
      </c>
      <c r="V2952" s="7">
        <f t="shared" si="648"/>
        <v>5175863884.4329357</v>
      </c>
    </row>
    <row r="2953" spans="1:22" x14ac:dyDescent="0.25">
      <c r="A2953" s="5">
        <f t="shared" si="639"/>
        <v>2011</v>
      </c>
      <c r="B2953" s="6">
        <f t="shared" si="642"/>
        <v>40893</v>
      </c>
      <c r="C2953" s="7">
        <f>MAX(SUMIFS('Filing Data'!$V:$V,'Filing Data'!$D:$D,'Benchmark Value'!$B2953),C2952)</f>
        <v>5795147068.2152042</v>
      </c>
      <c r="D2953" s="7">
        <f>SUMIFS('Filing Data'!$Z:$Z,'Filing Data'!$D:$D,'Benchmark Value'!$B2953)</f>
        <v>0</v>
      </c>
      <c r="E2953" s="16">
        <f t="shared" si="643"/>
        <v>-82832175.959236547</v>
      </c>
      <c r="F2953" s="10">
        <f>SUM(D$11:D2952)</f>
        <v>-378094797.07849002</v>
      </c>
      <c r="G2953" s="10">
        <f t="shared" si="636"/>
        <v>365</v>
      </c>
      <c r="H2953" s="7">
        <f t="shared" si="644"/>
        <v>-226937.46838146998</v>
      </c>
      <c r="I2953" s="16">
        <f>SUMIFS('Filing Data'!$X:$X,'Filing Data'!$D:$D,'Benchmark Value'!$B2953)</f>
        <v>0</v>
      </c>
      <c r="J2953" s="16">
        <f t="shared" si="640"/>
        <v>130194969.03866443</v>
      </c>
      <c r="K2953" s="10">
        <f>SUM(I$11:I2952)</f>
        <v>659473665.18040454</v>
      </c>
      <c r="L2953" s="27">
        <f t="shared" si="637"/>
        <v>365</v>
      </c>
      <c r="M2953" s="7">
        <f t="shared" si="645"/>
        <v>356698.5453114094</v>
      </c>
      <c r="N2953" s="7">
        <f>IF(ISNA(VLOOKUP(B2953,'Distribution Data'!$G:$H,2,FALSE)),0,VLOOKUP(B2953,'Distribution Data'!$G:$H,2,FALSE))</f>
        <v>0</v>
      </c>
      <c r="O2953" s="16">
        <f>IF(ISNA(INDEX($C2952:$C$3618,MATCH(TRUE,INDEX($C2952:$C$3618&lt;&gt;$C2952,0),0))), O2952, INDEX($C2952:$C$3618,MATCH(TRUE,INDEX($C2952:$C$3618&lt;&gt;$C2952,0),0)))</f>
        <v>5895088496.4046955</v>
      </c>
      <c r="P2953" s="16">
        <f t="shared" si="649"/>
        <v>5795147068.2152042</v>
      </c>
      <c r="Q2953" s="27">
        <f t="shared" si="641"/>
        <v>365</v>
      </c>
      <c r="R2953" s="7">
        <f t="shared" si="646"/>
        <v>273812.1320260035</v>
      </c>
      <c r="S2953" s="7">
        <f t="shared" si="638"/>
        <v>-309823.88166687591</v>
      </c>
      <c r="T2953" s="5">
        <f>VLOOKUP($B2953,'Benchmark Data'!$A:$B,2,FALSE)</f>
        <v>17.13</v>
      </c>
      <c r="U2953" s="12">
        <f t="shared" si="647"/>
        <v>1.1153623112119964E-2</v>
      </c>
      <c r="V2953" s="7">
        <f t="shared" si="648"/>
        <v>5233606843.19839</v>
      </c>
    </row>
    <row r="2954" spans="1:22" x14ac:dyDescent="0.25">
      <c r="A2954" s="5">
        <f t="shared" si="639"/>
        <v>2011</v>
      </c>
      <c r="B2954" s="6">
        <f t="shared" si="642"/>
        <v>40894</v>
      </c>
      <c r="C2954" s="7">
        <f>MAX(SUMIFS('Filing Data'!$V:$V,'Filing Data'!$D:$D,'Benchmark Value'!$B2954),C2953)</f>
        <v>5795147068.2152042</v>
      </c>
      <c r="D2954" s="7">
        <f>SUMIFS('Filing Data'!$Z:$Z,'Filing Data'!$D:$D,'Benchmark Value'!$B2954)</f>
        <v>0</v>
      </c>
      <c r="E2954" s="16">
        <f t="shared" si="643"/>
        <v>-82832175.959236547</v>
      </c>
      <c r="F2954" s="10">
        <f>SUM(D$11:D2953)</f>
        <v>-378094797.07849002</v>
      </c>
      <c r="G2954" s="10">
        <f t="shared" si="636"/>
        <v>365</v>
      </c>
      <c r="H2954" s="7">
        <f t="shared" si="644"/>
        <v>-226937.46838146998</v>
      </c>
      <c r="I2954" s="16">
        <f>SUMIFS('Filing Data'!$X:$X,'Filing Data'!$D:$D,'Benchmark Value'!$B2954)</f>
        <v>0</v>
      </c>
      <c r="J2954" s="16">
        <f t="shared" si="640"/>
        <v>130194969.03866443</v>
      </c>
      <c r="K2954" s="10">
        <f>SUM(I$11:I2953)</f>
        <v>659473665.18040454</v>
      </c>
      <c r="L2954" s="27">
        <f t="shared" si="637"/>
        <v>365</v>
      </c>
      <c r="M2954" s="7">
        <f t="shared" si="645"/>
        <v>356698.5453114094</v>
      </c>
      <c r="N2954" s="7">
        <f>IF(ISNA(VLOOKUP(B2954,'Distribution Data'!$G:$H,2,FALSE)),0,VLOOKUP(B2954,'Distribution Data'!$G:$H,2,FALSE))</f>
        <v>0</v>
      </c>
      <c r="O2954" s="16">
        <f>IF(ISNA(INDEX($C2953:$C$3618,MATCH(TRUE,INDEX($C2953:$C$3618&lt;&gt;$C2953,0),0))), O2953, INDEX($C2953:$C$3618,MATCH(TRUE,INDEX($C2953:$C$3618&lt;&gt;$C2953,0),0)))</f>
        <v>5895088496.4046955</v>
      </c>
      <c r="P2954" s="16">
        <f t="shared" si="649"/>
        <v>5795147068.2152042</v>
      </c>
      <c r="Q2954" s="27">
        <f t="shared" si="641"/>
        <v>365</v>
      </c>
      <c r="R2954" s="7">
        <f t="shared" si="646"/>
        <v>273812.1320260035</v>
      </c>
      <c r="S2954" s="7">
        <f t="shared" si="638"/>
        <v>-309823.88166687591</v>
      </c>
      <c r="T2954" s="5">
        <f>VLOOKUP($B2954,'Benchmark Data'!$A:$B,2,FALSE)</f>
        <v>17.13</v>
      </c>
      <c r="U2954" s="12">
        <f t="shared" si="647"/>
        <v>0</v>
      </c>
      <c r="V2954" s="7">
        <f t="shared" si="648"/>
        <v>5233297019.3167229</v>
      </c>
    </row>
    <row r="2955" spans="1:22" x14ac:dyDescent="0.25">
      <c r="A2955" s="5">
        <f t="shared" si="639"/>
        <v>2011</v>
      </c>
      <c r="B2955" s="6">
        <f t="shared" si="642"/>
        <v>40895</v>
      </c>
      <c r="C2955" s="7">
        <f>MAX(SUMIFS('Filing Data'!$V:$V,'Filing Data'!$D:$D,'Benchmark Value'!$B2955),C2954)</f>
        <v>5795147068.2152042</v>
      </c>
      <c r="D2955" s="7">
        <f>SUMIFS('Filing Data'!$Z:$Z,'Filing Data'!$D:$D,'Benchmark Value'!$B2955)</f>
        <v>0</v>
      </c>
      <c r="E2955" s="16">
        <f t="shared" si="643"/>
        <v>-82832175.959236547</v>
      </c>
      <c r="F2955" s="10">
        <f>SUM(D$11:D2954)</f>
        <v>-378094797.07849002</v>
      </c>
      <c r="G2955" s="10">
        <f t="shared" ref="G2955:G3018" si="650">COUNTIFS(F$11:F$3618,F2955,A$11:A$3618,YEAR(B2955))</f>
        <v>365</v>
      </c>
      <c r="H2955" s="7">
        <f t="shared" si="644"/>
        <v>-226937.46838146998</v>
      </c>
      <c r="I2955" s="16">
        <f>SUMIFS('Filing Data'!$X:$X,'Filing Data'!$D:$D,'Benchmark Value'!$B2955)</f>
        <v>0</v>
      </c>
      <c r="J2955" s="16">
        <f t="shared" si="640"/>
        <v>130194969.03866443</v>
      </c>
      <c r="K2955" s="10">
        <f>SUM(I$11:I2954)</f>
        <v>659473665.18040454</v>
      </c>
      <c r="L2955" s="27">
        <f t="shared" ref="L2955:L3018" si="651">COUNTIFS(K$11:K$3618,K2955,A$11:A$3618,YEAR(B2955))</f>
        <v>365</v>
      </c>
      <c r="M2955" s="7">
        <f t="shared" si="645"/>
        <v>356698.5453114094</v>
      </c>
      <c r="N2955" s="7">
        <f>IF(ISNA(VLOOKUP(B2955,'Distribution Data'!$G:$H,2,FALSE)),0,VLOOKUP(B2955,'Distribution Data'!$G:$H,2,FALSE))</f>
        <v>0</v>
      </c>
      <c r="O2955" s="16">
        <f>IF(ISNA(INDEX($C2954:$C$3618,MATCH(TRUE,INDEX($C2954:$C$3618&lt;&gt;$C2954,0),0))), O2954, INDEX($C2954:$C$3618,MATCH(TRUE,INDEX($C2954:$C$3618&lt;&gt;$C2954,0),0)))</f>
        <v>5895088496.4046955</v>
      </c>
      <c r="P2955" s="16">
        <f t="shared" si="649"/>
        <v>5795147068.2152042</v>
      </c>
      <c r="Q2955" s="27">
        <f t="shared" si="641"/>
        <v>365</v>
      </c>
      <c r="R2955" s="7">
        <f t="shared" si="646"/>
        <v>273812.1320260035</v>
      </c>
      <c r="S2955" s="7">
        <f t="shared" ref="S2955:S3018" si="652">IF(AND($E$3&lt;&gt;"Y",$E$4&lt;&gt;"Y"),R2955-N2955+H2955, IF(AND($E$3="Y",$E$4="Y"), R2955-N2955-M2955, IF($E$4="Y", R2955-N2955-M2955+H2955, IF($E$3="Y", R2955-N2955, R2955-N2955))))</f>
        <v>-309823.88166687591</v>
      </c>
      <c r="T2955" s="5">
        <f>VLOOKUP($B2955,'Benchmark Data'!$A:$B,2,FALSE)</f>
        <v>17.13</v>
      </c>
      <c r="U2955" s="12">
        <f t="shared" si="647"/>
        <v>0</v>
      </c>
      <c r="V2955" s="7">
        <f t="shared" si="648"/>
        <v>5232987195.4350557</v>
      </c>
    </row>
    <row r="2956" spans="1:22" x14ac:dyDescent="0.25">
      <c r="A2956" s="5">
        <f t="shared" ref="A2956:A3019" si="653">YEAR(B2956)</f>
        <v>2011</v>
      </c>
      <c r="B2956" s="6">
        <f t="shared" si="642"/>
        <v>40896</v>
      </c>
      <c r="C2956" s="7">
        <f>MAX(SUMIFS('Filing Data'!$V:$V,'Filing Data'!$D:$D,'Benchmark Value'!$B2956),C2955)</f>
        <v>5795147068.2152042</v>
      </c>
      <c r="D2956" s="7">
        <f>SUMIFS('Filing Data'!$Z:$Z,'Filing Data'!$D:$D,'Benchmark Value'!$B2956)</f>
        <v>0</v>
      </c>
      <c r="E2956" s="16">
        <f t="shared" si="643"/>
        <v>-82832175.959236547</v>
      </c>
      <c r="F2956" s="10">
        <f>SUM(D$11:D2955)</f>
        <v>-378094797.07849002</v>
      </c>
      <c r="G2956" s="10">
        <f t="shared" si="650"/>
        <v>365</v>
      </c>
      <c r="H2956" s="7">
        <f t="shared" si="644"/>
        <v>-226937.46838146998</v>
      </c>
      <c r="I2956" s="16">
        <f>SUMIFS('Filing Data'!$X:$X,'Filing Data'!$D:$D,'Benchmark Value'!$B2956)</f>
        <v>0</v>
      </c>
      <c r="J2956" s="16">
        <f t="shared" ref="J2956:J3019" si="654">IF(I2956&lt;&gt;0,J2955,IF(ISNA(INDEX($I2956:$I3320,MATCH(TRUE,INDEX($I2956:$I3320&lt;&gt;$I2956,0),0))),0,INDEX($I2956:$I3320,MATCH(TRUE,INDEX($I2956:$I3320&lt;&gt;$I2956,0),0))))</f>
        <v>130194969.03866443</v>
      </c>
      <c r="K2956" s="10">
        <f>SUM(I$11:I2955)</f>
        <v>659473665.18040454</v>
      </c>
      <c r="L2956" s="27">
        <f t="shared" si="651"/>
        <v>365</v>
      </c>
      <c r="M2956" s="7">
        <f t="shared" si="645"/>
        <v>356698.5453114094</v>
      </c>
      <c r="N2956" s="7">
        <f>IF(ISNA(VLOOKUP(B2956,'Distribution Data'!$G:$H,2,FALSE)),0,VLOOKUP(B2956,'Distribution Data'!$G:$H,2,FALSE))</f>
        <v>0</v>
      </c>
      <c r="O2956" s="16">
        <f>IF(ISNA(INDEX($C2955:$C$3618,MATCH(TRUE,INDEX($C2955:$C$3618&lt;&gt;$C2955,0),0))), O2955, INDEX($C2955:$C$3618,MATCH(TRUE,INDEX($C2955:$C$3618&lt;&gt;$C2955,0),0)))</f>
        <v>5895088496.4046955</v>
      </c>
      <c r="P2956" s="16">
        <f t="shared" si="649"/>
        <v>5795147068.2152042</v>
      </c>
      <c r="Q2956" s="27">
        <f t="shared" ref="Q2956:Q3019" si="655">MATCH($O2956,$C$11:$C$3618,0)-MATCH($C2955,$C$11:$C$3618,0)</f>
        <v>365</v>
      </c>
      <c r="R2956" s="7">
        <f t="shared" si="646"/>
        <v>273812.1320260035</v>
      </c>
      <c r="S2956" s="7">
        <f t="shared" si="652"/>
        <v>-309823.88166687591</v>
      </c>
      <c r="T2956" s="5">
        <f>VLOOKUP($B2956,'Benchmark Data'!$A:$B,2,FALSE)</f>
        <v>16.95</v>
      </c>
      <c r="U2956" s="12">
        <f t="shared" si="647"/>
        <v>-1.0563478509569259E-2</v>
      </c>
      <c r="V2956" s="7">
        <f t="shared" si="648"/>
        <v>5177689765.296628</v>
      </c>
    </row>
    <row r="2957" spans="1:22" x14ac:dyDescent="0.25">
      <c r="A2957" s="5">
        <f t="shared" si="653"/>
        <v>2011</v>
      </c>
      <c r="B2957" s="6">
        <f t="shared" ref="B2957:B3020" si="656">B2956+1</f>
        <v>40897</v>
      </c>
      <c r="C2957" s="7">
        <f>MAX(SUMIFS('Filing Data'!$V:$V,'Filing Data'!$D:$D,'Benchmark Value'!$B2957),C2956)</f>
        <v>5795147068.2152042</v>
      </c>
      <c r="D2957" s="7">
        <f>SUMIFS('Filing Data'!$Z:$Z,'Filing Data'!$D:$D,'Benchmark Value'!$B2957)</f>
        <v>0</v>
      </c>
      <c r="E2957" s="16">
        <f t="shared" ref="E2957:E3020" si="657">IF(D2957&lt;&gt;0,E2956,IF(ISNA(INDEX($D2957:$D3321,MATCH(TRUE,INDEX($D2957:$D3321&lt;&gt;$D2957,0),0))),0,INDEX($D2957:$D3321,MATCH(TRUE,INDEX($D2957:$D3321&lt;&gt;$D2957,0),0))))</f>
        <v>-82832175.959236547</v>
      </c>
      <c r="F2957" s="10">
        <f>SUM(D$11:D2956)</f>
        <v>-378094797.07849002</v>
      </c>
      <c r="G2957" s="10">
        <f t="shared" si="650"/>
        <v>365</v>
      </c>
      <c r="H2957" s="7">
        <f t="shared" ref="H2957:H3020" si="658">E2957/G2957</f>
        <v>-226937.46838146998</v>
      </c>
      <c r="I2957" s="16">
        <f>SUMIFS('Filing Data'!$X:$X,'Filing Data'!$D:$D,'Benchmark Value'!$B2957)</f>
        <v>0</v>
      </c>
      <c r="J2957" s="16">
        <f t="shared" si="654"/>
        <v>130194969.03866443</v>
      </c>
      <c r="K2957" s="10">
        <f>SUM(I$11:I2956)</f>
        <v>659473665.18040454</v>
      </c>
      <c r="L2957" s="27">
        <f t="shared" si="651"/>
        <v>365</v>
      </c>
      <c r="M2957" s="7">
        <f t="shared" ref="M2957:M3020" si="659">J2957/L2957</f>
        <v>356698.5453114094</v>
      </c>
      <c r="N2957" s="7">
        <f>IF(ISNA(VLOOKUP(B2957,'Distribution Data'!$G:$H,2,FALSE)),0,VLOOKUP(B2957,'Distribution Data'!$G:$H,2,FALSE))</f>
        <v>0</v>
      </c>
      <c r="O2957" s="16">
        <f>IF(ISNA(INDEX($C2956:$C$3618,MATCH(TRUE,INDEX($C2956:$C$3618&lt;&gt;$C2956,0),0))), O2956, INDEX($C2956:$C$3618,MATCH(TRUE,INDEX($C2956:$C$3618&lt;&gt;$C2956,0),0)))</f>
        <v>5895088496.4046955</v>
      </c>
      <c r="P2957" s="16">
        <f t="shared" si="649"/>
        <v>5795147068.2152042</v>
      </c>
      <c r="Q2957" s="27">
        <f t="shared" si="655"/>
        <v>365</v>
      </c>
      <c r="R2957" s="7">
        <f t="shared" ref="R2957:R3020" si="660">IF(Q2957=0, 0, (O2957-P2957)/Q2957)</f>
        <v>273812.1320260035</v>
      </c>
      <c r="S2957" s="7">
        <f t="shared" si="652"/>
        <v>-309823.88166687591</v>
      </c>
      <c r="T2957" s="5">
        <f>VLOOKUP($B2957,'Benchmark Data'!$A:$B,2,FALSE)</f>
        <v>17.489999999999998</v>
      </c>
      <c r="U2957" s="12">
        <f t="shared" ref="U2957:U3020" si="661">LN(T2957/T2956)</f>
        <v>3.1361455204051356E-2</v>
      </c>
      <c r="V2957" s="7">
        <f t="shared" ref="V2957:V3020" si="662">V2956*EXP($U2957)+$S2957</f>
        <v>5342332889.6898975</v>
      </c>
    </row>
    <row r="2958" spans="1:22" x14ac:dyDescent="0.25">
      <c r="A2958" s="5">
        <f t="shared" si="653"/>
        <v>2011</v>
      </c>
      <c r="B2958" s="6">
        <f t="shared" si="656"/>
        <v>40898</v>
      </c>
      <c r="C2958" s="7">
        <f>MAX(SUMIFS('Filing Data'!$V:$V,'Filing Data'!$D:$D,'Benchmark Value'!$B2958),C2957)</f>
        <v>5795147068.2152042</v>
      </c>
      <c r="D2958" s="7">
        <f>SUMIFS('Filing Data'!$Z:$Z,'Filing Data'!$D:$D,'Benchmark Value'!$B2958)</f>
        <v>0</v>
      </c>
      <c r="E2958" s="16">
        <f t="shared" si="657"/>
        <v>-82832175.959236547</v>
      </c>
      <c r="F2958" s="10">
        <f>SUM(D$11:D2957)</f>
        <v>-378094797.07849002</v>
      </c>
      <c r="G2958" s="10">
        <f t="shared" si="650"/>
        <v>365</v>
      </c>
      <c r="H2958" s="7">
        <f t="shared" si="658"/>
        <v>-226937.46838146998</v>
      </c>
      <c r="I2958" s="16">
        <f>SUMIFS('Filing Data'!$X:$X,'Filing Data'!$D:$D,'Benchmark Value'!$B2958)</f>
        <v>0</v>
      </c>
      <c r="J2958" s="16">
        <f t="shared" si="654"/>
        <v>130194969.03866443</v>
      </c>
      <c r="K2958" s="10">
        <f>SUM(I$11:I2957)</f>
        <v>659473665.18040454</v>
      </c>
      <c r="L2958" s="27">
        <f t="shared" si="651"/>
        <v>365</v>
      </c>
      <c r="M2958" s="7">
        <f t="shared" si="659"/>
        <v>356698.5453114094</v>
      </c>
      <c r="N2958" s="7">
        <f>IF(ISNA(VLOOKUP(B2958,'Distribution Data'!$G:$H,2,FALSE)),0,VLOOKUP(B2958,'Distribution Data'!$G:$H,2,FALSE))</f>
        <v>0</v>
      </c>
      <c r="O2958" s="16">
        <f>IF(ISNA(INDEX($C2957:$C$3618,MATCH(TRUE,INDEX($C2957:$C$3618&lt;&gt;$C2957,0),0))), O2957, INDEX($C2957:$C$3618,MATCH(TRUE,INDEX($C2957:$C$3618&lt;&gt;$C2957,0),0)))</f>
        <v>5895088496.4046955</v>
      </c>
      <c r="P2958" s="16">
        <f t="shared" si="649"/>
        <v>5795147068.2152042</v>
      </c>
      <c r="Q2958" s="27">
        <f t="shared" si="655"/>
        <v>365</v>
      </c>
      <c r="R2958" s="7">
        <f t="shared" si="660"/>
        <v>273812.1320260035</v>
      </c>
      <c r="S2958" s="7">
        <f t="shared" si="652"/>
        <v>-309823.88166687591</v>
      </c>
      <c r="T2958" s="5">
        <f>VLOOKUP($B2958,'Benchmark Data'!$A:$B,2,FALSE)</f>
        <v>17.5</v>
      </c>
      <c r="U2958" s="12">
        <f t="shared" si="661"/>
        <v>5.7159189895778959E-4</v>
      </c>
      <c r="V2958" s="7">
        <f t="shared" si="662"/>
        <v>5345077572.8921022</v>
      </c>
    </row>
    <row r="2959" spans="1:22" x14ac:dyDescent="0.25">
      <c r="A2959" s="5">
        <f t="shared" si="653"/>
        <v>2011</v>
      </c>
      <c r="B2959" s="6">
        <f t="shared" si="656"/>
        <v>40899</v>
      </c>
      <c r="C2959" s="7">
        <f>MAX(SUMIFS('Filing Data'!$V:$V,'Filing Data'!$D:$D,'Benchmark Value'!$B2959),C2958)</f>
        <v>5795147068.2152042</v>
      </c>
      <c r="D2959" s="7">
        <f>SUMIFS('Filing Data'!$Z:$Z,'Filing Data'!$D:$D,'Benchmark Value'!$B2959)</f>
        <v>0</v>
      </c>
      <c r="E2959" s="16">
        <f t="shared" si="657"/>
        <v>-82832175.959236547</v>
      </c>
      <c r="F2959" s="10">
        <f>SUM(D$11:D2958)</f>
        <v>-378094797.07849002</v>
      </c>
      <c r="G2959" s="10">
        <f t="shared" si="650"/>
        <v>365</v>
      </c>
      <c r="H2959" s="7">
        <f t="shared" si="658"/>
        <v>-226937.46838146998</v>
      </c>
      <c r="I2959" s="16">
        <f>SUMIFS('Filing Data'!$X:$X,'Filing Data'!$D:$D,'Benchmark Value'!$B2959)</f>
        <v>0</v>
      </c>
      <c r="J2959" s="16">
        <f t="shared" si="654"/>
        <v>130194969.03866443</v>
      </c>
      <c r="K2959" s="10">
        <f>SUM(I$11:I2958)</f>
        <v>659473665.18040454</v>
      </c>
      <c r="L2959" s="27">
        <f t="shared" si="651"/>
        <v>365</v>
      </c>
      <c r="M2959" s="7">
        <f t="shared" si="659"/>
        <v>356698.5453114094</v>
      </c>
      <c r="N2959" s="7">
        <f>IF(ISNA(VLOOKUP(B2959,'Distribution Data'!$G:$H,2,FALSE)),0,VLOOKUP(B2959,'Distribution Data'!$G:$H,2,FALSE))</f>
        <v>0</v>
      </c>
      <c r="O2959" s="16">
        <f>IF(ISNA(INDEX($C2958:$C$3618,MATCH(TRUE,INDEX($C2958:$C$3618&lt;&gt;$C2958,0),0))), O2958, INDEX($C2958:$C$3618,MATCH(TRUE,INDEX($C2958:$C$3618&lt;&gt;$C2958,0),0)))</f>
        <v>5895088496.4046955</v>
      </c>
      <c r="P2959" s="16">
        <f t="shared" si="649"/>
        <v>5795147068.2152042</v>
      </c>
      <c r="Q2959" s="27">
        <f t="shared" si="655"/>
        <v>365</v>
      </c>
      <c r="R2959" s="7">
        <f t="shared" si="660"/>
        <v>273812.1320260035</v>
      </c>
      <c r="S2959" s="7">
        <f t="shared" si="652"/>
        <v>-309823.88166687591</v>
      </c>
      <c r="T2959" s="5">
        <f>VLOOKUP($B2959,'Benchmark Data'!$A:$B,2,FALSE)</f>
        <v>17.739999999999998</v>
      </c>
      <c r="U2959" s="12">
        <f t="shared" si="661"/>
        <v>1.3621095951964916E-2</v>
      </c>
      <c r="V2959" s="7">
        <f t="shared" si="662"/>
        <v>5418071670.0100975</v>
      </c>
    </row>
    <row r="2960" spans="1:22" x14ac:dyDescent="0.25">
      <c r="A2960" s="5">
        <f t="shared" si="653"/>
        <v>2011</v>
      </c>
      <c r="B2960" s="6">
        <f t="shared" si="656"/>
        <v>40900</v>
      </c>
      <c r="C2960" s="7">
        <f>MAX(SUMIFS('Filing Data'!$V:$V,'Filing Data'!$D:$D,'Benchmark Value'!$B2960),C2959)</f>
        <v>5795147068.2152042</v>
      </c>
      <c r="D2960" s="7">
        <f>SUMIFS('Filing Data'!$Z:$Z,'Filing Data'!$D:$D,'Benchmark Value'!$B2960)</f>
        <v>0</v>
      </c>
      <c r="E2960" s="16">
        <f t="shared" si="657"/>
        <v>-82832175.959236547</v>
      </c>
      <c r="F2960" s="10">
        <f>SUM(D$11:D2959)</f>
        <v>-378094797.07849002</v>
      </c>
      <c r="G2960" s="10">
        <f t="shared" si="650"/>
        <v>365</v>
      </c>
      <c r="H2960" s="7">
        <f t="shared" si="658"/>
        <v>-226937.46838146998</v>
      </c>
      <c r="I2960" s="16">
        <f>SUMIFS('Filing Data'!$X:$X,'Filing Data'!$D:$D,'Benchmark Value'!$B2960)</f>
        <v>0</v>
      </c>
      <c r="J2960" s="16">
        <f t="shared" si="654"/>
        <v>130194969.03866443</v>
      </c>
      <c r="K2960" s="10">
        <f>SUM(I$11:I2959)</f>
        <v>659473665.18040454</v>
      </c>
      <c r="L2960" s="27">
        <f t="shared" si="651"/>
        <v>365</v>
      </c>
      <c r="M2960" s="7">
        <f t="shared" si="659"/>
        <v>356698.5453114094</v>
      </c>
      <c r="N2960" s="7">
        <f>IF(ISNA(VLOOKUP(B2960,'Distribution Data'!$G:$H,2,FALSE)),0,VLOOKUP(B2960,'Distribution Data'!$G:$H,2,FALSE))</f>
        <v>0</v>
      </c>
      <c r="O2960" s="16">
        <f>IF(ISNA(INDEX($C2959:$C$3618,MATCH(TRUE,INDEX($C2959:$C$3618&lt;&gt;$C2959,0),0))), O2959, INDEX($C2959:$C$3618,MATCH(TRUE,INDEX($C2959:$C$3618&lt;&gt;$C2959,0),0)))</f>
        <v>5895088496.4046955</v>
      </c>
      <c r="P2960" s="16">
        <f t="shared" si="649"/>
        <v>5795147068.2152042</v>
      </c>
      <c r="Q2960" s="27">
        <f t="shared" si="655"/>
        <v>365</v>
      </c>
      <c r="R2960" s="7">
        <f t="shared" si="660"/>
        <v>273812.1320260035</v>
      </c>
      <c r="S2960" s="7">
        <f t="shared" si="652"/>
        <v>-309823.88166687591</v>
      </c>
      <c r="T2960" s="5">
        <f>VLOOKUP($B2960,'Benchmark Data'!$A:$B,2,FALSE)</f>
        <v>17.82</v>
      </c>
      <c r="U2960" s="12">
        <f t="shared" si="661"/>
        <v>4.4994451612299707E-3</v>
      </c>
      <c r="V2960" s="7">
        <f t="shared" si="662"/>
        <v>5442195089.2851849</v>
      </c>
    </row>
    <row r="2961" spans="1:22" x14ac:dyDescent="0.25">
      <c r="A2961" s="5">
        <f t="shared" si="653"/>
        <v>2011</v>
      </c>
      <c r="B2961" s="6">
        <f t="shared" si="656"/>
        <v>40901</v>
      </c>
      <c r="C2961" s="7">
        <f>MAX(SUMIFS('Filing Data'!$V:$V,'Filing Data'!$D:$D,'Benchmark Value'!$B2961),C2960)</f>
        <v>5795147068.2152042</v>
      </c>
      <c r="D2961" s="7">
        <f>SUMIFS('Filing Data'!$Z:$Z,'Filing Data'!$D:$D,'Benchmark Value'!$B2961)</f>
        <v>0</v>
      </c>
      <c r="E2961" s="16">
        <f t="shared" si="657"/>
        <v>-82832175.959236547</v>
      </c>
      <c r="F2961" s="10">
        <f>SUM(D$11:D2960)</f>
        <v>-378094797.07849002</v>
      </c>
      <c r="G2961" s="10">
        <f t="shared" si="650"/>
        <v>365</v>
      </c>
      <c r="H2961" s="7">
        <f t="shared" si="658"/>
        <v>-226937.46838146998</v>
      </c>
      <c r="I2961" s="16">
        <f>SUMIFS('Filing Data'!$X:$X,'Filing Data'!$D:$D,'Benchmark Value'!$B2961)</f>
        <v>0</v>
      </c>
      <c r="J2961" s="16">
        <f t="shared" si="654"/>
        <v>130194969.03866443</v>
      </c>
      <c r="K2961" s="10">
        <f>SUM(I$11:I2960)</f>
        <v>659473665.18040454</v>
      </c>
      <c r="L2961" s="27">
        <f t="shared" si="651"/>
        <v>365</v>
      </c>
      <c r="M2961" s="7">
        <f t="shared" si="659"/>
        <v>356698.5453114094</v>
      </c>
      <c r="N2961" s="7">
        <f>IF(ISNA(VLOOKUP(B2961,'Distribution Data'!$G:$H,2,FALSE)),0,VLOOKUP(B2961,'Distribution Data'!$G:$H,2,FALSE))</f>
        <v>0</v>
      </c>
      <c r="O2961" s="16">
        <f>IF(ISNA(INDEX($C2960:$C$3618,MATCH(TRUE,INDEX($C2960:$C$3618&lt;&gt;$C2960,0),0))), O2960, INDEX($C2960:$C$3618,MATCH(TRUE,INDEX($C2960:$C$3618&lt;&gt;$C2960,0),0)))</f>
        <v>5895088496.4046955</v>
      </c>
      <c r="P2961" s="16">
        <f t="shared" si="649"/>
        <v>5795147068.2152042</v>
      </c>
      <c r="Q2961" s="27">
        <f t="shared" si="655"/>
        <v>365</v>
      </c>
      <c r="R2961" s="7">
        <f t="shared" si="660"/>
        <v>273812.1320260035</v>
      </c>
      <c r="S2961" s="7">
        <f t="shared" si="652"/>
        <v>-309823.88166687591</v>
      </c>
      <c r="T2961" s="5">
        <f>VLOOKUP($B2961,'Benchmark Data'!$A:$B,2,FALSE)</f>
        <v>17.82</v>
      </c>
      <c r="U2961" s="12">
        <f t="shared" si="661"/>
        <v>0</v>
      </c>
      <c r="V2961" s="7">
        <f t="shared" si="662"/>
        <v>5441885265.4035177</v>
      </c>
    </row>
    <row r="2962" spans="1:22" x14ac:dyDescent="0.25">
      <c r="A2962" s="5">
        <f t="shared" si="653"/>
        <v>2011</v>
      </c>
      <c r="B2962" s="6">
        <f t="shared" si="656"/>
        <v>40902</v>
      </c>
      <c r="C2962" s="7">
        <f>MAX(SUMIFS('Filing Data'!$V:$V,'Filing Data'!$D:$D,'Benchmark Value'!$B2962),C2961)</f>
        <v>5795147068.2152042</v>
      </c>
      <c r="D2962" s="7">
        <f>SUMIFS('Filing Data'!$Z:$Z,'Filing Data'!$D:$D,'Benchmark Value'!$B2962)</f>
        <v>0</v>
      </c>
      <c r="E2962" s="16">
        <f t="shared" si="657"/>
        <v>-82832175.959236547</v>
      </c>
      <c r="F2962" s="10">
        <f>SUM(D$11:D2961)</f>
        <v>-378094797.07849002</v>
      </c>
      <c r="G2962" s="10">
        <f t="shared" si="650"/>
        <v>365</v>
      </c>
      <c r="H2962" s="7">
        <f t="shared" si="658"/>
        <v>-226937.46838146998</v>
      </c>
      <c r="I2962" s="16">
        <f>SUMIFS('Filing Data'!$X:$X,'Filing Data'!$D:$D,'Benchmark Value'!$B2962)</f>
        <v>0</v>
      </c>
      <c r="J2962" s="16">
        <f t="shared" si="654"/>
        <v>130194969.03866443</v>
      </c>
      <c r="K2962" s="10">
        <f>SUM(I$11:I2961)</f>
        <v>659473665.18040454</v>
      </c>
      <c r="L2962" s="27">
        <f t="shared" si="651"/>
        <v>365</v>
      </c>
      <c r="M2962" s="7">
        <f t="shared" si="659"/>
        <v>356698.5453114094</v>
      </c>
      <c r="N2962" s="7">
        <f>IF(ISNA(VLOOKUP(B2962,'Distribution Data'!$G:$H,2,FALSE)),0,VLOOKUP(B2962,'Distribution Data'!$G:$H,2,FALSE))</f>
        <v>0</v>
      </c>
      <c r="O2962" s="16">
        <f>IF(ISNA(INDEX($C2961:$C$3618,MATCH(TRUE,INDEX($C2961:$C$3618&lt;&gt;$C2961,0),0))), O2961, INDEX($C2961:$C$3618,MATCH(TRUE,INDEX($C2961:$C$3618&lt;&gt;$C2961,0),0)))</f>
        <v>5895088496.4046955</v>
      </c>
      <c r="P2962" s="16">
        <f t="shared" si="649"/>
        <v>5795147068.2152042</v>
      </c>
      <c r="Q2962" s="27">
        <f t="shared" si="655"/>
        <v>365</v>
      </c>
      <c r="R2962" s="7">
        <f t="shared" si="660"/>
        <v>273812.1320260035</v>
      </c>
      <c r="S2962" s="7">
        <f t="shared" si="652"/>
        <v>-309823.88166687591</v>
      </c>
      <c r="T2962" s="5">
        <f>VLOOKUP($B2962,'Benchmark Data'!$A:$B,2,FALSE)</f>
        <v>17.82</v>
      </c>
      <c r="U2962" s="12">
        <f t="shared" si="661"/>
        <v>0</v>
      </c>
      <c r="V2962" s="7">
        <f t="shared" si="662"/>
        <v>5441575441.5218506</v>
      </c>
    </row>
    <row r="2963" spans="1:22" x14ac:dyDescent="0.25">
      <c r="A2963" s="5">
        <f t="shared" si="653"/>
        <v>2011</v>
      </c>
      <c r="B2963" s="6">
        <f t="shared" si="656"/>
        <v>40903</v>
      </c>
      <c r="C2963" s="7">
        <f>MAX(SUMIFS('Filing Data'!$V:$V,'Filing Data'!$D:$D,'Benchmark Value'!$B2963),C2962)</f>
        <v>5795147068.2152042</v>
      </c>
      <c r="D2963" s="7">
        <f>SUMIFS('Filing Data'!$Z:$Z,'Filing Data'!$D:$D,'Benchmark Value'!$B2963)</f>
        <v>0</v>
      </c>
      <c r="E2963" s="16">
        <f t="shared" si="657"/>
        <v>-82832175.959236547</v>
      </c>
      <c r="F2963" s="10">
        <f>SUM(D$11:D2962)</f>
        <v>-378094797.07849002</v>
      </c>
      <c r="G2963" s="10">
        <f t="shared" si="650"/>
        <v>365</v>
      </c>
      <c r="H2963" s="7">
        <f t="shared" si="658"/>
        <v>-226937.46838146998</v>
      </c>
      <c r="I2963" s="16">
        <f>SUMIFS('Filing Data'!$X:$X,'Filing Data'!$D:$D,'Benchmark Value'!$B2963)</f>
        <v>0</v>
      </c>
      <c r="J2963" s="16">
        <f t="shared" si="654"/>
        <v>130194969.03866443</v>
      </c>
      <c r="K2963" s="10">
        <f>SUM(I$11:I2962)</f>
        <v>659473665.18040454</v>
      </c>
      <c r="L2963" s="27">
        <f t="shared" si="651"/>
        <v>365</v>
      </c>
      <c r="M2963" s="7">
        <f t="shared" si="659"/>
        <v>356698.5453114094</v>
      </c>
      <c r="N2963" s="7">
        <f>IF(ISNA(VLOOKUP(B2963,'Distribution Data'!$G:$H,2,FALSE)),0,VLOOKUP(B2963,'Distribution Data'!$G:$H,2,FALSE))</f>
        <v>0</v>
      </c>
      <c r="O2963" s="16">
        <f>IF(ISNA(INDEX($C2962:$C$3618,MATCH(TRUE,INDEX($C2962:$C$3618&lt;&gt;$C2962,0),0))), O2962, INDEX($C2962:$C$3618,MATCH(TRUE,INDEX($C2962:$C$3618&lt;&gt;$C2962,0),0)))</f>
        <v>5895088496.4046955</v>
      </c>
      <c r="P2963" s="16">
        <f t="shared" si="649"/>
        <v>5795147068.2152042</v>
      </c>
      <c r="Q2963" s="27">
        <f t="shared" si="655"/>
        <v>365</v>
      </c>
      <c r="R2963" s="7">
        <f t="shared" si="660"/>
        <v>273812.1320260035</v>
      </c>
      <c r="S2963" s="7">
        <f t="shared" si="652"/>
        <v>-309823.88166687591</v>
      </c>
      <c r="T2963" s="5">
        <f>VLOOKUP($B2963,'Benchmark Data'!$A:$B,2,FALSE)</f>
        <v>17.82</v>
      </c>
      <c r="U2963" s="12">
        <f t="shared" si="661"/>
        <v>0</v>
      </c>
      <c r="V2963" s="7">
        <f t="shared" si="662"/>
        <v>5441265617.6401834</v>
      </c>
    </row>
    <row r="2964" spans="1:22" x14ac:dyDescent="0.25">
      <c r="A2964" s="5">
        <f t="shared" si="653"/>
        <v>2011</v>
      </c>
      <c r="B2964" s="6">
        <f t="shared" si="656"/>
        <v>40904</v>
      </c>
      <c r="C2964" s="7">
        <f>MAX(SUMIFS('Filing Data'!$V:$V,'Filing Data'!$D:$D,'Benchmark Value'!$B2964),C2963)</f>
        <v>5795147068.2152042</v>
      </c>
      <c r="D2964" s="7">
        <f>SUMIFS('Filing Data'!$Z:$Z,'Filing Data'!$D:$D,'Benchmark Value'!$B2964)</f>
        <v>0</v>
      </c>
      <c r="E2964" s="16">
        <f t="shared" si="657"/>
        <v>-82832175.959236547</v>
      </c>
      <c r="F2964" s="10">
        <f>SUM(D$11:D2963)</f>
        <v>-378094797.07849002</v>
      </c>
      <c r="G2964" s="10">
        <f t="shared" si="650"/>
        <v>365</v>
      </c>
      <c r="H2964" s="7">
        <f t="shared" si="658"/>
        <v>-226937.46838146998</v>
      </c>
      <c r="I2964" s="16">
        <f>SUMIFS('Filing Data'!$X:$X,'Filing Data'!$D:$D,'Benchmark Value'!$B2964)</f>
        <v>0</v>
      </c>
      <c r="J2964" s="16">
        <f t="shared" si="654"/>
        <v>130194969.03866443</v>
      </c>
      <c r="K2964" s="10">
        <f>SUM(I$11:I2963)</f>
        <v>659473665.18040454</v>
      </c>
      <c r="L2964" s="27">
        <f t="shared" si="651"/>
        <v>365</v>
      </c>
      <c r="M2964" s="7">
        <f t="shared" si="659"/>
        <v>356698.5453114094</v>
      </c>
      <c r="N2964" s="7">
        <f>IF(ISNA(VLOOKUP(B2964,'Distribution Data'!$G:$H,2,FALSE)),0,VLOOKUP(B2964,'Distribution Data'!$G:$H,2,FALSE))</f>
        <v>0</v>
      </c>
      <c r="O2964" s="16">
        <f>IF(ISNA(INDEX($C2963:$C$3618,MATCH(TRUE,INDEX($C2963:$C$3618&lt;&gt;$C2963,0),0))), O2963, INDEX($C2963:$C$3618,MATCH(TRUE,INDEX($C2963:$C$3618&lt;&gt;$C2963,0),0)))</f>
        <v>5895088496.4046955</v>
      </c>
      <c r="P2964" s="16">
        <f t="shared" si="649"/>
        <v>5795147068.2152042</v>
      </c>
      <c r="Q2964" s="27">
        <f t="shared" si="655"/>
        <v>365</v>
      </c>
      <c r="R2964" s="7">
        <f t="shared" si="660"/>
        <v>273812.1320260035</v>
      </c>
      <c r="S2964" s="7">
        <f t="shared" si="652"/>
        <v>-309823.88166687591</v>
      </c>
      <c r="T2964" s="5">
        <f>VLOOKUP($B2964,'Benchmark Data'!$A:$B,2,FALSE)</f>
        <v>17.91</v>
      </c>
      <c r="U2964" s="12">
        <f t="shared" si="661"/>
        <v>5.037794029957081E-3</v>
      </c>
      <c r="V2964" s="7">
        <f t="shared" si="662"/>
        <v>5468436933.2415476</v>
      </c>
    </row>
    <row r="2965" spans="1:22" x14ac:dyDescent="0.25">
      <c r="A2965" s="5">
        <f t="shared" si="653"/>
        <v>2011</v>
      </c>
      <c r="B2965" s="6">
        <f t="shared" si="656"/>
        <v>40905</v>
      </c>
      <c r="C2965" s="7">
        <f>MAX(SUMIFS('Filing Data'!$V:$V,'Filing Data'!$D:$D,'Benchmark Value'!$B2965),C2964)</f>
        <v>5795147068.2152042</v>
      </c>
      <c r="D2965" s="7">
        <f>SUMIFS('Filing Data'!$Z:$Z,'Filing Data'!$D:$D,'Benchmark Value'!$B2965)</f>
        <v>0</v>
      </c>
      <c r="E2965" s="16">
        <f t="shared" si="657"/>
        <v>-82832175.959236547</v>
      </c>
      <c r="F2965" s="10">
        <f>SUM(D$11:D2964)</f>
        <v>-378094797.07849002</v>
      </c>
      <c r="G2965" s="10">
        <f t="shared" si="650"/>
        <v>365</v>
      </c>
      <c r="H2965" s="7">
        <f t="shared" si="658"/>
        <v>-226937.46838146998</v>
      </c>
      <c r="I2965" s="16">
        <f>SUMIFS('Filing Data'!$X:$X,'Filing Data'!$D:$D,'Benchmark Value'!$B2965)</f>
        <v>0</v>
      </c>
      <c r="J2965" s="16">
        <f t="shared" si="654"/>
        <v>130194969.03866443</v>
      </c>
      <c r="K2965" s="10">
        <f>SUM(I$11:I2964)</f>
        <v>659473665.18040454</v>
      </c>
      <c r="L2965" s="27">
        <f t="shared" si="651"/>
        <v>365</v>
      </c>
      <c r="M2965" s="7">
        <f t="shared" si="659"/>
        <v>356698.5453114094</v>
      </c>
      <c r="N2965" s="7">
        <f>IF(ISNA(VLOOKUP(B2965,'Distribution Data'!$G:$H,2,FALSE)),0,VLOOKUP(B2965,'Distribution Data'!$G:$H,2,FALSE))</f>
        <v>0</v>
      </c>
      <c r="O2965" s="16">
        <f>IF(ISNA(INDEX($C2964:$C$3618,MATCH(TRUE,INDEX($C2964:$C$3618&lt;&gt;$C2964,0),0))), O2964, INDEX($C2964:$C$3618,MATCH(TRUE,INDEX($C2964:$C$3618&lt;&gt;$C2964,0),0)))</f>
        <v>5895088496.4046955</v>
      </c>
      <c r="P2965" s="16">
        <f t="shared" si="649"/>
        <v>5795147068.2152042</v>
      </c>
      <c r="Q2965" s="27">
        <f t="shared" si="655"/>
        <v>365</v>
      </c>
      <c r="R2965" s="7">
        <f t="shared" si="660"/>
        <v>273812.1320260035</v>
      </c>
      <c r="S2965" s="7">
        <f t="shared" si="652"/>
        <v>-309823.88166687591</v>
      </c>
      <c r="T2965" s="5">
        <f>VLOOKUP($B2965,'Benchmark Data'!$A:$B,2,FALSE)</f>
        <v>17.670000000000002</v>
      </c>
      <c r="U2965" s="12">
        <f t="shared" si="661"/>
        <v>-1.349092974101529E-2</v>
      </c>
      <c r="V2965" s="7">
        <f t="shared" si="662"/>
        <v>5394848222.4822721</v>
      </c>
    </row>
    <row r="2966" spans="1:22" x14ac:dyDescent="0.25">
      <c r="A2966" s="5">
        <f t="shared" si="653"/>
        <v>2011</v>
      </c>
      <c r="B2966" s="6">
        <f t="shared" si="656"/>
        <v>40906</v>
      </c>
      <c r="C2966" s="7">
        <f>MAX(SUMIFS('Filing Data'!$V:$V,'Filing Data'!$D:$D,'Benchmark Value'!$B2966),C2965)</f>
        <v>5795147068.2152042</v>
      </c>
      <c r="D2966" s="7">
        <f>SUMIFS('Filing Data'!$Z:$Z,'Filing Data'!$D:$D,'Benchmark Value'!$B2966)</f>
        <v>0</v>
      </c>
      <c r="E2966" s="16">
        <f t="shared" si="657"/>
        <v>-82832175.959236547</v>
      </c>
      <c r="F2966" s="10">
        <f>SUM(D$11:D2965)</f>
        <v>-378094797.07849002</v>
      </c>
      <c r="G2966" s="10">
        <f t="shared" si="650"/>
        <v>365</v>
      </c>
      <c r="H2966" s="7">
        <f t="shared" si="658"/>
        <v>-226937.46838146998</v>
      </c>
      <c r="I2966" s="16">
        <f>SUMIFS('Filing Data'!$X:$X,'Filing Data'!$D:$D,'Benchmark Value'!$B2966)</f>
        <v>0</v>
      </c>
      <c r="J2966" s="16">
        <f t="shared" si="654"/>
        <v>130194969.03866443</v>
      </c>
      <c r="K2966" s="10">
        <f>SUM(I$11:I2965)</f>
        <v>659473665.18040454</v>
      </c>
      <c r="L2966" s="27">
        <f t="shared" si="651"/>
        <v>365</v>
      </c>
      <c r="M2966" s="7">
        <f t="shared" si="659"/>
        <v>356698.5453114094</v>
      </c>
      <c r="N2966" s="7">
        <f>IF(ISNA(VLOOKUP(B2966,'Distribution Data'!$G:$H,2,FALSE)),0,VLOOKUP(B2966,'Distribution Data'!$G:$H,2,FALSE))</f>
        <v>0</v>
      </c>
      <c r="O2966" s="16">
        <f>IF(ISNA(INDEX($C2965:$C$3618,MATCH(TRUE,INDEX($C2965:$C$3618&lt;&gt;$C2965,0),0))), O2965, INDEX($C2965:$C$3618,MATCH(TRUE,INDEX($C2965:$C$3618&lt;&gt;$C2965,0),0)))</f>
        <v>5895088496.4046955</v>
      </c>
      <c r="P2966" s="16">
        <f t="shared" si="649"/>
        <v>5795147068.2152042</v>
      </c>
      <c r="Q2966" s="27">
        <f t="shared" si="655"/>
        <v>365</v>
      </c>
      <c r="R2966" s="7">
        <f t="shared" si="660"/>
        <v>273812.1320260035</v>
      </c>
      <c r="S2966" s="7">
        <f t="shared" si="652"/>
        <v>-309823.88166687591</v>
      </c>
      <c r="T2966" s="5">
        <f>VLOOKUP($B2966,'Benchmark Data'!$A:$B,2,FALSE)</f>
        <v>17.829999999999998</v>
      </c>
      <c r="U2966" s="12">
        <f t="shared" si="661"/>
        <v>9.0141455434438762E-3</v>
      </c>
      <c r="V2966" s="7">
        <f t="shared" si="662"/>
        <v>5443388184.429533</v>
      </c>
    </row>
    <row r="2967" spans="1:22" x14ac:dyDescent="0.25">
      <c r="A2967" s="5">
        <f t="shared" si="653"/>
        <v>2011</v>
      </c>
      <c r="B2967" s="6">
        <f t="shared" si="656"/>
        <v>40907</v>
      </c>
      <c r="C2967" s="7">
        <f>MAX(SUMIFS('Filing Data'!$V:$V,'Filing Data'!$D:$D,'Benchmark Value'!$B2967),C2966)</f>
        <v>5795147068.2152042</v>
      </c>
      <c r="D2967" s="7">
        <f>SUMIFS('Filing Data'!$Z:$Z,'Filing Data'!$D:$D,'Benchmark Value'!$B2967)</f>
        <v>0</v>
      </c>
      <c r="E2967" s="16">
        <f t="shared" si="657"/>
        <v>-82832175.959236547</v>
      </c>
      <c r="F2967" s="10">
        <f>SUM(D$11:D2966)</f>
        <v>-378094797.07849002</v>
      </c>
      <c r="G2967" s="10">
        <f t="shared" si="650"/>
        <v>365</v>
      </c>
      <c r="H2967" s="7">
        <f t="shared" si="658"/>
        <v>-226937.46838146998</v>
      </c>
      <c r="I2967" s="16">
        <f>SUMIFS('Filing Data'!$X:$X,'Filing Data'!$D:$D,'Benchmark Value'!$B2967)</f>
        <v>0</v>
      </c>
      <c r="J2967" s="16">
        <f t="shared" si="654"/>
        <v>130194969.03866443</v>
      </c>
      <c r="K2967" s="10">
        <f>SUM(I$11:I2966)</f>
        <v>659473665.18040454</v>
      </c>
      <c r="L2967" s="27">
        <f t="shared" si="651"/>
        <v>365</v>
      </c>
      <c r="M2967" s="7">
        <f t="shared" si="659"/>
        <v>356698.5453114094</v>
      </c>
      <c r="N2967" s="7">
        <f>IF(ISNA(VLOOKUP(B2967,'Distribution Data'!$G:$H,2,FALSE)),0,VLOOKUP(B2967,'Distribution Data'!$G:$H,2,FALSE))</f>
        <v>0</v>
      </c>
      <c r="O2967" s="16">
        <f>IF(ISNA(INDEX($C2966:$C$3618,MATCH(TRUE,INDEX($C2966:$C$3618&lt;&gt;$C2966,0),0))), O2966, INDEX($C2966:$C$3618,MATCH(TRUE,INDEX($C2966:$C$3618&lt;&gt;$C2966,0),0)))</f>
        <v>5895088496.4046955</v>
      </c>
      <c r="P2967" s="16">
        <f t="shared" si="649"/>
        <v>5795147068.2152042</v>
      </c>
      <c r="Q2967" s="27">
        <f t="shared" si="655"/>
        <v>365</v>
      </c>
      <c r="R2967" s="7">
        <f t="shared" si="660"/>
        <v>273812.1320260035</v>
      </c>
      <c r="S2967" s="7">
        <f t="shared" si="652"/>
        <v>-309823.88166687591</v>
      </c>
      <c r="T2967" s="5">
        <f>VLOOKUP($B2967,'Benchmark Data'!$A:$B,2,FALSE)</f>
        <v>17.75</v>
      </c>
      <c r="U2967" s="12">
        <f t="shared" si="661"/>
        <v>-4.4969159536241967E-3</v>
      </c>
      <c r="V2967" s="7">
        <f t="shared" si="662"/>
        <v>5418654857.7573805</v>
      </c>
    </row>
    <row r="2968" spans="1:22" x14ac:dyDescent="0.25">
      <c r="A2968" s="5">
        <f t="shared" si="653"/>
        <v>2011</v>
      </c>
      <c r="B2968" s="6">
        <f t="shared" si="656"/>
        <v>40908</v>
      </c>
      <c r="C2968" s="7">
        <f>MAX(SUMIFS('Filing Data'!$V:$V,'Filing Data'!$D:$D,'Benchmark Value'!$B2968),C2967)</f>
        <v>5895088496.4046955</v>
      </c>
      <c r="D2968" s="7">
        <f>SUMIFS('Filing Data'!$Z:$Z,'Filing Data'!$D:$D,'Benchmark Value'!$B2968)</f>
        <v>-82832175.959236547</v>
      </c>
      <c r="E2968" s="16">
        <f t="shared" si="657"/>
        <v>-82832175.959236547</v>
      </c>
      <c r="F2968" s="10">
        <f>SUM(D$11:D2967)</f>
        <v>-378094797.07849002</v>
      </c>
      <c r="G2968" s="10">
        <f t="shared" si="650"/>
        <v>365</v>
      </c>
      <c r="H2968" s="7">
        <f t="shared" si="658"/>
        <v>-226937.46838146998</v>
      </c>
      <c r="I2968" s="16">
        <f>SUMIFS('Filing Data'!$X:$X,'Filing Data'!$D:$D,'Benchmark Value'!$B2968)</f>
        <v>130194969.03866443</v>
      </c>
      <c r="J2968" s="16">
        <f t="shared" si="654"/>
        <v>130194969.03866443</v>
      </c>
      <c r="K2968" s="10">
        <f>SUM(I$11:I2967)</f>
        <v>659473665.18040454</v>
      </c>
      <c r="L2968" s="27">
        <f t="shared" si="651"/>
        <v>365</v>
      </c>
      <c r="M2968" s="7">
        <f t="shared" si="659"/>
        <v>356698.5453114094</v>
      </c>
      <c r="N2968" s="7">
        <f>IF(ISNA(VLOOKUP(B2968,'Distribution Data'!$G:$H,2,FALSE)),0,VLOOKUP(B2968,'Distribution Data'!$G:$H,2,FALSE))</f>
        <v>35082657.532574899</v>
      </c>
      <c r="O2968" s="16">
        <f>IF(ISNA(INDEX($C2967:$C$3618,MATCH(TRUE,INDEX($C2967:$C$3618&lt;&gt;$C2967,0),0))), O2967, INDEX($C2967:$C$3618,MATCH(TRUE,INDEX($C2967:$C$3618&lt;&gt;$C2967,0),0)))</f>
        <v>5895088496.4046955</v>
      </c>
      <c r="P2968" s="16">
        <f t="shared" si="649"/>
        <v>5795147068.2152042</v>
      </c>
      <c r="Q2968" s="27">
        <f t="shared" si="655"/>
        <v>365</v>
      </c>
      <c r="R2968" s="7">
        <f t="shared" si="660"/>
        <v>273812.1320260035</v>
      </c>
      <c r="S2968" s="7">
        <f t="shared" si="652"/>
        <v>-35392481.414241776</v>
      </c>
      <c r="T2968" s="5">
        <f>VLOOKUP($B2968,'Benchmark Data'!$A:$B,2,FALSE)</f>
        <v>17.75</v>
      </c>
      <c r="U2968" s="12">
        <f t="shared" si="661"/>
        <v>0</v>
      </c>
      <c r="V2968" s="7">
        <f t="shared" si="662"/>
        <v>5383262376.3431387</v>
      </c>
    </row>
    <row r="2969" spans="1:22" x14ac:dyDescent="0.25">
      <c r="A2969" s="5">
        <f t="shared" si="653"/>
        <v>2012</v>
      </c>
      <c r="B2969" s="6">
        <f t="shared" si="656"/>
        <v>40909</v>
      </c>
      <c r="C2969" s="7">
        <f>MAX(SUMIFS('Filing Data'!$V:$V,'Filing Data'!$D:$D,'Benchmark Value'!$B2969),C2968)</f>
        <v>5895088496.4046955</v>
      </c>
      <c r="D2969" s="7">
        <f>SUMIFS('Filing Data'!$Z:$Z,'Filing Data'!$D:$D,'Benchmark Value'!$B2969)</f>
        <v>0</v>
      </c>
      <c r="E2969" s="52">
        <f>E2970</f>
        <v>-99307978.52737096</v>
      </c>
      <c r="F2969" s="10">
        <f>SUM(D$11:D2968)</f>
        <v>-460926973.03772658</v>
      </c>
      <c r="G2969" s="10">
        <f t="shared" si="650"/>
        <v>366</v>
      </c>
      <c r="H2969" s="7">
        <f t="shared" si="658"/>
        <v>-271333.274664948</v>
      </c>
      <c r="I2969" s="16">
        <f>SUMIFS('Filing Data'!$X:$X,'Filing Data'!$D:$D,'Benchmark Value'!$B2969)</f>
        <v>0</v>
      </c>
      <c r="J2969" s="52">
        <f>J2970</f>
        <v>118301012.88876536</v>
      </c>
      <c r="K2969" s="10">
        <f>SUM(I$11:I2968)</f>
        <v>789668634.219069</v>
      </c>
      <c r="L2969" s="27">
        <f t="shared" si="651"/>
        <v>366</v>
      </c>
      <c r="M2969" s="7">
        <f t="shared" si="659"/>
        <v>323226.81117149006</v>
      </c>
      <c r="N2969" s="7">
        <f>IF(ISNA(VLOOKUP(B2969,'Distribution Data'!$G:$H,2,FALSE)),0,VLOOKUP(B2969,'Distribution Data'!$G:$H,2,FALSE))</f>
        <v>0</v>
      </c>
      <c r="O2969" s="16">
        <f>IF(ISNA(INDEX($C2968:$C$3618,MATCH(TRUE,INDEX($C2968:$C$3618&lt;&gt;$C2968,0),0))), O2968, INDEX($C2968:$C$3618,MATCH(TRUE,INDEX($C2968:$C$3618&lt;&gt;$C2968,0),0)))</f>
        <v>6094938326.7375374</v>
      </c>
      <c r="P2969" s="16">
        <f t="shared" si="649"/>
        <v>5895088496.4046955</v>
      </c>
      <c r="Q2969" s="27">
        <f t="shared" si="655"/>
        <v>366</v>
      </c>
      <c r="R2969" s="7">
        <f t="shared" si="660"/>
        <v>546037.78779464995</v>
      </c>
      <c r="S2969" s="7">
        <f t="shared" si="652"/>
        <v>-48522.298041788104</v>
      </c>
      <c r="T2969" s="5">
        <f>VLOOKUP($B2969,'Benchmark Data'!$A:$B,2,FALSE)</f>
        <v>17.75</v>
      </c>
      <c r="U2969" s="12">
        <f t="shared" si="661"/>
        <v>0</v>
      </c>
      <c r="V2969" s="7">
        <f t="shared" si="662"/>
        <v>5383213854.0450974</v>
      </c>
    </row>
    <row r="2970" spans="1:22" x14ac:dyDescent="0.25">
      <c r="A2970" s="5">
        <f t="shared" si="653"/>
        <v>2012</v>
      </c>
      <c r="B2970" s="6">
        <f t="shared" si="656"/>
        <v>40910</v>
      </c>
      <c r="C2970" s="7">
        <f>MAX(SUMIFS('Filing Data'!$V:$V,'Filing Data'!$D:$D,'Benchmark Value'!$B2970),C2969)</f>
        <v>5895088496.4046955</v>
      </c>
      <c r="D2970" s="7">
        <f>SUMIFS('Filing Data'!$Z:$Z,'Filing Data'!$D:$D,'Benchmark Value'!$B2970)</f>
        <v>0</v>
      </c>
      <c r="E2970" s="16">
        <f t="shared" si="657"/>
        <v>-99307978.52737096</v>
      </c>
      <c r="F2970" s="10">
        <f>SUM(D$11:D2969)</f>
        <v>-460926973.03772658</v>
      </c>
      <c r="G2970" s="10">
        <f t="shared" si="650"/>
        <v>366</v>
      </c>
      <c r="H2970" s="7">
        <f t="shared" si="658"/>
        <v>-271333.274664948</v>
      </c>
      <c r="I2970" s="16">
        <f>SUMIFS('Filing Data'!$X:$X,'Filing Data'!$D:$D,'Benchmark Value'!$B2970)</f>
        <v>0</v>
      </c>
      <c r="J2970" s="16">
        <f t="shared" si="654"/>
        <v>118301012.88876536</v>
      </c>
      <c r="K2970" s="10">
        <f>SUM(I$11:I2969)</f>
        <v>789668634.219069</v>
      </c>
      <c r="L2970" s="27">
        <f t="shared" si="651"/>
        <v>366</v>
      </c>
      <c r="M2970" s="7">
        <f t="shared" si="659"/>
        <v>323226.81117149006</v>
      </c>
      <c r="N2970" s="7">
        <f>IF(ISNA(VLOOKUP(B2970,'Distribution Data'!$G:$H,2,FALSE)),0,VLOOKUP(B2970,'Distribution Data'!$G:$H,2,FALSE))</f>
        <v>0</v>
      </c>
      <c r="O2970" s="16">
        <f>IF(ISNA(INDEX($C2969:$C$3618,MATCH(TRUE,INDEX($C2969:$C$3618&lt;&gt;$C2969,0),0))), O2969, INDEX($C2969:$C$3618,MATCH(TRUE,INDEX($C2969:$C$3618&lt;&gt;$C2969,0),0)))</f>
        <v>6094938326.7375374</v>
      </c>
      <c r="P2970" s="16">
        <f t="shared" si="649"/>
        <v>5895088496.4046955</v>
      </c>
      <c r="Q2970" s="27">
        <f t="shared" si="655"/>
        <v>366</v>
      </c>
      <c r="R2970" s="7">
        <f t="shared" si="660"/>
        <v>546037.78779464995</v>
      </c>
      <c r="S2970" s="7">
        <f t="shared" si="652"/>
        <v>-48522.298041788104</v>
      </c>
      <c r="T2970" s="5">
        <f>VLOOKUP($B2970,'Benchmark Data'!$A:$B,2,FALSE)</f>
        <v>17.75</v>
      </c>
      <c r="U2970" s="12">
        <f t="shared" si="661"/>
        <v>0</v>
      </c>
      <c r="V2970" s="7">
        <f t="shared" si="662"/>
        <v>5383165331.747056</v>
      </c>
    </row>
    <row r="2971" spans="1:22" x14ac:dyDescent="0.25">
      <c r="A2971" s="5">
        <f t="shared" si="653"/>
        <v>2012</v>
      </c>
      <c r="B2971" s="6">
        <f t="shared" si="656"/>
        <v>40911</v>
      </c>
      <c r="C2971" s="7">
        <f>MAX(SUMIFS('Filing Data'!$V:$V,'Filing Data'!$D:$D,'Benchmark Value'!$B2971),C2970)</f>
        <v>5895088496.4046955</v>
      </c>
      <c r="D2971" s="7">
        <f>SUMIFS('Filing Data'!$Z:$Z,'Filing Data'!$D:$D,'Benchmark Value'!$B2971)</f>
        <v>0</v>
      </c>
      <c r="E2971" s="16">
        <f t="shared" si="657"/>
        <v>-99307978.52737096</v>
      </c>
      <c r="F2971" s="10">
        <f>SUM(D$11:D2970)</f>
        <v>-460926973.03772658</v>
      </c>
      <c r="G2971" s="10">
        <f t="shared" si="650"/>
        <v>366</v>
      </c>
      <c r="H2971" s="7">
        <f t="shared" si="658"/>
        <v>-271333.274664948</v>
      </c>
      <c r="I2971" s="16">
        <f>SUMIFS('Filing Data'!$X:$X,'Filing Data'!$D:$D,'Benchmark Value'!$B2971)</f>
        <v>0</v>
      </c>
      <c r="J2971" s="16">
        <f t="shared" si="654"/>
        <v>118301012.88876536</v>
      </c>
      <c r="K2971" s="10">
        <f>SUM(I$11:I2970)</f>
        <v>789668634.219069</v>
      </c>
      <c r="L2971" s="27">
        <f t="shared" si="651"/>
        <v>366</v>
      </c>
      <c r="M2971" s="7">
        <f t="shared" si="659"/>
        <v>323226.81117149006</v>
      </c>
      <c r="N2971" s="7">
        <f>IF(ISNA(VLOOKUP(B2971,'Distribution Data'!$G:$H,2,FALSE)),0,VLOOKUP(B2971,'Distribution Data'!$G:$H,2,FALSE))</f>
        <v>0</v>
      </c>
      <c r="O2971" s="16">
        <f>IF(ISNA(INDEX($C2970:$C$3618,MATCH(TRUE,INDEX($C2970:$C$3618&lt;&gt;$C2970,0),0))), O2970, INDEX($C2970:$C$3618,MATCH(TRUE,INDEX($C2970:$C$3618&lt;&gt;$C2970,0),0)))</f>
        <v>6094938326.7375374</v>
      </c>
      <c r="P2971" s="16">
        <f t="shared" si="649"/>
        <v>5895088496.4046955</v>
      </c>
      <c r="Q2971" s="27">
        <f t="shared" si="655"/>
        <v>366</v>
      </c>
      <c r="R2971" s="7">
        <f t="shared" si="660"/>
        <v>546037.78779464995</v>
      </c>
      <c r="S2971" s="7">
        <f t="shared" si="652"/>
        <v>-48522.298041788104</v>
      </c>
      <c r="T2971" s="5">
        <f>VLOOKUP($B2971,'Benchmark Data'!$A:$B,2,FALSE)</f>
        <v>17.899999999999999</v>
      </c>
      <c r="U2971" s="12">
        <f t="shared" si="661"/>
        <v>8.4151969252844981E-3</v>
      </c>
      <c r="V2971" s="7">
        <f t="shared" si="662"/>
        <v>5428608347.4637785</v>
      </c>
    </row>
    <row r="2972" spans="1:22" x14ac:dyDescent="0.25">
      <c r="A2972" s="5">
        <f t="shared" si="653"/>
        <v>2012</v>
      </c>
      <c r="B2972" s="6">
        <f t="shared" si="656"/>
        <v>40912</v>
      </c>
      <c r="C2972" s="7">
        <f>MAX(SUMIFS('Filing Data'!$V:$V,'Filing Data'!$D:$D,'Benchmark Value'!$B2972),C2971)</f>
        <v>5895088496.4046955</v>
      </c>
      <c r="D2972" s="7">
        <f>SUMIFS('Filing Data'!$Z:$Z,'Filing Data'!$D:$D,'Benchmark Value'!$B2972)</f>
        <v>0</v>
      </c>
      <c r="E2972" s="16">
        <f t="shared" si="657"/>
        <v>-99307978.52737096</v>
      </c>
      <c r="F2972" s="10">
        <f>SUM(D$11:D2971)</f>
        <v>-460926973.03772658</v>
      </c>
      <c r="G2972" s="10">
        <f t="shared" si="650"/>
        <v>366</v>
      </c>
      <c r="H2972" s="7">
        <f t="shared" si="658"/>
        <v>-271333.274664948</v>
      </c>
      <c r="I2972" s="16">
        <f>SUMIFS('Filing Data'!$X:$X,'Filing Data'!$D:$D,'Benchmark Value'!$B2972)</f>
        <v>0</v>
      </c>
      <c r="J2972" s="16">
        <f t="shared" si="654"/>
        <v>118301012.88876536</v>
      </c>
      <c r="K2972" s="10">
        <f>SUM(I$11:I2971)</f>
        <v>789668634.219069</v>
      </c>
      <c r="L2972" s="27">
        <f t="shared" si="651"/>
        <v>366</v>
      </c>
      <c r="M2972" s="7">
        <f t="shared" si="659"/>
        <v>323226.81117149006</v>
      </c>
      <c r="N2972" s="7">
        <f>IF(ISNA(VLOOKUP(B2972,'Distribution Data'!$G:$H,2,FALSE)),0,VLOOKUP(B2972,'Distribution Data'!$G:$H,2,FALSE))</f>
        <v>0</v>
      </c>
      <c r="O2972" s="16">
        <f>IF(ISNA(INDEX($C2971:$C$3618,MATCH(TRUE,INDEX($C2971:$C$3618&lt;&gt;$C2971,0),0))), O2971, INDEX($C2971:$C$3618,MATCH(TRUE,INDEX($C2971:$C$3618&lt;&gt;$C2971,0),0)))</f>
        <v>6094938326.7375374</v>
      </c>
      <c r="P2972" s="16">
        <f t="shared" si="649"/>
        <v>5895088496.4046955</v>
      </c>
      <c r="Q2972" s="27">
        <f t="shared" si="655"/>
        <v>366</v>
      </c>
      <c r="R2972" s="7">
        <f t="shared" si="660"/>
        <v>546037.78779464995</v>
      </c>
      <c r="S2972" s="7">
        <f t="shared" si="652"/>
        <v>-48522.298041788104</v>
      </c>
      <c r="T2972" s="5">
        <f>VLOOKUP($B2972,'Benchmark Data'!$A:$B,2,FALSE)</f>
        <v>17.59</v>
      </c>
      <c r="U2972" s="12">
        <f t="shared" si="661"/>
        <v>-1.7470154097242462E-2</v>
      </c>
      <c r="V2972" s="7">
        <f t="shared" si="662"/>
        <v>5334544820.2655268</v>
      </c>
    </row>
    <row r="2973" spans="1:22" x14ac:dyDescent="0.25">
      <c r="A2973" s="5">
        <f t="shared" si="653"/>
        <v>2012</v>
      </c>
      <c r="B2973" s="6">
        <f t="shared" si="656"/>
        <v>40913</v>
      </c>
      <c r="C2973" s="7">
        <f>MAX(SUMIFS('Filing Data'!$V:$V,'Filing Data'!$D:$D,'Benchmark Value'!$B2973),C2972)</f>
        <v>5895088496.4046955</v>
      </c>
      <c r="D2973" s="7">
        <f>SUMIFS('Filing Data'!$Z:$Z,'Filing Data'!$D:$D,'Benchmark Value'!$B2973)</f>
        <v>0</v>
      </c>
      <c r="E2973" s="16">
        <f t="shared" si="657"/>
        <v>-99307978.52737096</v>
      </c>
      <c r="F2973" s="10">
        <f>SUM(D$11:D2972)</f>
        <v>-460926973.03772658</v>
      </c>
      <c r="G2973" s="10">
        <f t="shared" si="650"/>
        <v>366</v>
      </c>
      <c r="H2973" s="7">
        <f t="shared" si="658"/>
        <v>-271333.274664948</v>
      </c>
      <c r="I2973" s="16">
        <f>SUMIFS('Filing Data'!$X:$X,'Filing Data'!$D:$D,'Benchmark Value'!$B2973)</f>
        <v>0</v>
      </c>
      <c r="J2973" s="16">
        <f t="shared" si="654"/>
        <v>118301012.88876536</v>
      </c>
      <c r="K2973" s="10">
        <f>SUM(I$11:I2972)</f>
        <v>789668634.219069</v>
      </c>
      <c r="L2973" s="27">
        <f t="shared" si="651"/>
        <v>366</v>
      </c>
      <c r="M2973" s="7">
        <f t="shared" si="659"/>
        <v>323226.81117149006</v>
      </c>
      <c r="N2973" s="7">
        <f>IF(ISNA(VLOOKUP(B2973,'Distribution Data'!$G:$H,2,FALSE)),0,VLOOKUP(B2973,'Distribution Data'!$G:$H,2,FALSE))</f>
        <v>0</v>
      </c>
      <c r="O2973" s="16">
        <f>IF(ISNA(INDEX($C2972:$C$3618,MATCH(TRUE,INDEX($C2972:$C$3618&lt;&gt;$C2972,0),0))), O2972, INDEX($C2972:$C$3618,MATCH(TRUE,INDEX($C2972:$C$3618&lt;&gt;$C2972,0),0)))</f>
        <v>6094938326.7375374</v>
      </c>
      <c r="P2973" s="16">
        <f t="shared" si="649"/>
        <v>5895088496.4046955</v>
      </c>
      <c r="Q2973" s="27">
        <f t="shared" si="655"/>
        <v>366</v>
      </c>
      <c r="R2973" s="7">
        <f t="shared" si="660"/>
        <v>546037.78779464995</v>
      </c>
      <c r="S2973" s="7">
        <f t="shared" si="652"/>
        <v>-48522.298041788104</v>
      </c>
      <c r="T2973" s="5">
        <f>VLOOKUP($B2973,'Benchmark Data'!$A:$B,2,FALSE)</f>
        <v>17.78</v>
      </c>
      <c r="U2973" s="12">
        <f t="shared" si="661"/>
        <v>1.0743671336291767E-2</v>
      </c>
      <c r="V2973" s="7">
        <f t="shared" si="662"/>
        <v>5392117873.626977</v>
      </c>
    </row>
    <row r="2974" spans="1:22" x14ac:dyDescent="0.25">
      <c r="A2974" s="5">
        <f t="shared" si="653"/>
        <v>2012</v>
      </c>
      <c r="B2974" s="6">
        <f t="shared" si="656"/>
        <v>40914</v>
      </c>
      <c r="C2974" s="7">
        <f>MAX(SUMIFS('Filing Data'!$V:$V,'Filing Data'!$D:$D,'Benchmark Value'!$B2974),C2973)</f>
        <v>5895088496.4046955</v>
      </c>
      <c r="D2974" s="7">
        <f>SUMIFS('Filing Data'!$Z:$Z,'Filing Data'!$D:$D,'Benchmark Value'!$B2974)</f>
        <v>0</v>
      </c>
      <c r="E2974" s="16">
        <f t="shared" si="657"/>
        <v>-99307978.52737096</v>
      </c>
      <c r="F2974" s="10">
        <f>SUM(D$11:D2973)</f>
        <v>-460926973.03772658</v>
      </c>
      <c r="G2974" s="10">
        <f t="shared" si="650"/>
        <v>366</v>
      </c>
      <c r="H2974" s="7">
        <f t="shared" si="658"/>
        <v>-271333.274664948</v>
      </c>
      <c r="I2974" s="16">
        <f>SUMIFS('Filing Data'!$X:$X,'Filing Data'!$D:$D,'Benchmark Value'!$B2974)</f>
        <v>0</v>
      </c>
      <c r="J2974" s="16">
        <f t="shared" si="654"/>
        <v>118301012.88876536</v>
      </c>
      <c r="K2974" s="10">
        <f>SUM(I$11:I2973)</f>
        <v>789668634.219069</v>
      </c>
      <c r="L2974" s="27">
        <f t="shared" si="651"/>
        <v>366</v>
      </c>
      <c r="M2974" s="7">
        <f t="shared" si="659"/>
        <v>323226.81117149006</v>
      </c>
      <c r="N2974" s="7">
        <f>IF(ISNA(VLOOKUP(B2974,'Distribution Data'!$G:$H,2,FALSE)),0,VLOOKUP(B2974,'Distribution Data'!$G:$H,2,FALSE))</f>
        <v>0</v>
      </c>
      <c r="O2974" s="16">
        <f>IF(ISNA(INDEX($C2973:$C$3618,MATCH(TRUE,INDEX($C2973:$C$3618&lt;&gt;$C2973,0),0))), O2973, INDEX($C2973:$C$3618,MATCH(TRUE,INDEX($C2973:$C$3618&lt;&gt;$C2973,0),0)))</f>
        <v>6094938326.7375374</v>
      </c>
      <c r="P2974" s="16">
        <f t="shared" si="649"/>
        <v>5895088496.4046955</v>
      </c>
      <c r="Q2974" s="27">
        <f t="shared" si="655"/>
        <v>366</v>
      </c>
      <c r="R2974" s="7">
        <f t="shared" si="660"/>
        <v>546037.78779464995</v>
      </c>
      <c r="S2974" s="7">
        <f t="shared" si="652"/>
        <v>-48522.298041788104</v>
      </c>
      <c r="T2974" s="5">
        <f>VLOOKUP($B2974,'Benchmark Data'!$A:$B,2,FALSE)</f>
        <v>17.690000000000001</v>
      </c>
      <c r="U2974" s="12">
        <f t="shared" si="661"/>
        <v>-5.0747219140645705E-3</v>
      </c>
      <c r="V2974" s="7">
        <f t="shared" si="662"/>
        <v>5364775166.3668194</v>
      </c>
    </row>
    <row r="2975" spans="1:22" x14ac:dyDescent="0.25">
      <c r="A2975" s="5">
        <f t="shared" si="653"/>
        <v>2012</v>
      </c>
      <c r="B2975" s="6">
        <f t="shared" si="656"/>
        <v>40915</v>
      </c>
      <c r="C2975" s="7">
        <f>MAX(SUMIFS('Filing Data'!$V:$V,'Filing Data'!$D:$D,'Benchmark Value'!$B2975),C2974)</f>
        <v>5895088496.4046955</v>
      </c>
      <c r="D2975" s="7">
        <f>SUMIFS('Filing Data'!$Z:$Z,'Filing Data'!$D:$D,'Benchmark Value'!$B2975)</f>
        <v>0</v>
      </c>
      <c r="E2975" s="16">
        <f t="shared" si="657"/>
        <v>-99307978.52737096</v>
      </c>
      <c r="F2975" s="10">
        <f>SUM(D$11:D2974)</f>
        <v>-460926973.03772658</v>
      </c>
      <c r="G2975" s="10">
        <f t="shared" si="650"/>
        <v>366</v>
      </c>
      <c r="H2975" s="7">
        <f t="shared" si="658"/>
        <v>-271333.274664948</v>
      </c>
      <c r="I2975" s="16">
        <f>SUMIFS('Filing Data'!$X:$X,'Filing Data'!$D:$D,'Benchmark Value'!$B2975)</f>
        <v>0</v>
      </c>
      <c r="J2975" s="16">
        <f t="shared" si="654"/>
        <v>118301012.88876536</v>
      </c>
      <c r="K2975" s="10">
        <f>SUM(I$11:I2974)</f>
        <v>789668634.219069</v>
      </c>
      <c r="L2975" s="27">
        <f t="shared" si="651"/>
        <v>366</v>
      </c>
      <c r="M2975" s="7">
        <f t="shared" si="659"/>
        <v>323226.81117149006</v>
      </c>
      <c r="N2975" s="7">
        <f>IF(ISNA(VLOOKUP(B2975,'Distribution Data'!$G:$H,2,FALSE)),0,VLOOKUP(B2975,'Distribution Data'!$G:$H,2,FALSE))</f>
        <v>0</v>
      </c>
      <c r="O2975" s="16">
        <f>IF(ISNA(INDEX($C2974:$C$3618,MATCH(TRUE,INDEX($C2974:$C$3618&lt;&gt;$C2974,0),0))), O2974, INDEX($C2974:$C$3618,MATCH(TRUE,INDEX($C2974:$C$3618&lt;&gt;$C2974,0),0)))</f>
        <v>6094938326.7375374</v>
      </c>
      <c r="P2975" s="16">
        <f t="shared" si="649"/>
        <v>5895088496.4046955</v>
      </c>
      <c r="Q2975" s="27">
        <f t="shared" si="655"/>
        <v>366</v>
      </c>
      <c r="R2975" s="7">
        <f t="shared" si="660"/>
        <v>546037.78779464995</v>
      </c>
      <c r="S2975" s="7">
        <f t="shared" si="652"/>
        <v>-48522.298041788104</v>
      </c>
      <c r="T2975" s="5">
        <f>VLOOKUP($B2975,'Benchmark Data'!$A:$B,2,FALSE)</f>
        <v>17.690000000000001</v>
      </c>
      <c r="U2975" s="12">
        <f t="shared" si="661"/>
        <v>0</v>
      </c>
      <c r="V2975" s="7">
        <f t="shared" si="662"/>
        <v>5364726644.068778</v>
      </c>
    </row>
    <row r="2976" spans="1:22" x14ac:dyDescent="0.25">
      <c r="A2976" s="5">
        <f t="shared" si="653"/>
        <v>2012</v>
      </c>
      <c r="B2976" s="6">
        <f t="shared" si="656"/>
        <v>40916</v>
      </c>
      <c r="C2976" s="7">
        <f>MAX(SUMIFS('Filing Data'!$V:$V,'Filing Data'!$D:$D,'Benchmark Value'!$B2976),C2975)</f>
        <v>5895088496.4046955</v>
      </c>
      <c r="D2976" s="7">
        <f>SUMIFS('Filing Data'!$Z:$Z,'Filing Data'!$D:$D,'Benchmark Value'!$B2976)</f>
        <v>0</v>
      </c>
      <c r="E2976" s="16">
        <f t="shared" si="657"/>
        <v>-99307978.52737096</v>
      </c>
      <c r="F2976" s="10">
        <f>SUM(D$11:D2975)</f>
        <v>-460926973.03772658</v>
      </c>
      <c r="G2976" s="10">
        <f t="shared" si="650"/>
        <v>366</v>
      </c>
      <c r="H2976" s="7">
        <f t="shared" si="658"/>
        <v>-271333.274664948</v>
      </c>
      <c r="I2976" s="16">
        <f>SUMIFS('Filing Data'!$X:$X,'Filing Data'!$D:$D,'Benchmark Value'!$B2976)</f>
        <v>0</v>
      </c>
      <c r="J2976" s="16">
        <f t="shared" si="654"/>
        <v>118301012.88876536</v>
      </c>
      <c r="K2976" s="10">
        <f>SUM(I$11:I2975)</f>
        <v>789668634.219069</v>
      </c>
      <c r="L2976" s="27">
        <f t="shared" si="651"/>
        <v>366</v>
      </c>
      <c r="M2976" s="7">
        <f t="shared" si="659"/>
        <v>323226.81117149006</v>
      </c>
      <c r="N2976" s="7">
        <f>IF(ISNA(VLOOKUP(B2976,'Distribution Data'!$G:$H,2,FALSE)),0,VLOOKUP(B2976,'Distribution Data'!$G:$H,2,FALSE))</f>
        <v>0</v>
      </c>
      <c r="O2976" s="16">
        <f>IF(ISNA(INDEX($C2975:$C$3618,MATCH(TRUE,INDEX($C2975:$C$3618&lt;&gt;$C2975,0),0))), O2975, INDEX($C2975:$C$3618,MATCH(TRUE,INDEX($C2975:$C$3618&lt;&gt;$C2975,0),0)))</f>
        <v>6094938326.7375374</v>
      </c>
      <c r="P2976" s="16">
        <f t="shared" si="649"/>
        <v>5895088496.4046955</v>
      </c>
      <c r="Q2976" s="27">
        <f t="shared" si="655"/>
        <v>366</v>
      </c>
      <c r="R2976" s="7">
        <f t="shared" si="660"/>
        <v>546037.78779464995</v>
      </c>
      <c r="S2976" s="7">
        <f t="shared" si="652"/>
        <v>-48522.298041788104</v>
      </c>
      <c r="T2976" s="5">
        <f>VLOOKUP($B2976,'Benchmark Data'!$A:$B,2,FALSE)</f>
        <v>17.690000000000001</v>
      </c>
      <c r="U2976" s="12">
        <f t="shared" si="661"/>
        <v>0</v>
      </c>
      <c r="V2976" s="7">
        <f t="shared" si="662"/>
        <v>5364678121.7707367</v>
      </c>
    </row>
    <row r="2977" spans="1:22" x14ac:dyDescent="0.25">
      <c r="A2977" s="5">
        <f t="shared" si="653"/>
        <v>2012</v>
      </c>
      <c r="B2977" s="6">
        <f t="shared" si="656"/>
        <v>40917</v>
      </c>
      <c r="C2977" s="7">
        <f>MAX(SUMIFS('Filing Data'!$V:$V,'Filing Data'!$D:$D,'Benchmark Value'!$B2977),C2976)</f>
        <v>5895088496.4046955</v>
      </c>
      <c r="D2977" s="7">
        <f>SUMIFS('Filing Data'!$Z:$Z,'Filing Data'!$D:$D,'Benchmark Value'!$B2977)</f>
        <v>0</v>
      </c>
      <c r="E2977" s="16">
        <f t="shared" si="657"/>
        <v>-99307978.52737096</v>
      </c>
      <c r="F2977" s="10">
        <f>SUM(D$11:D2976)</f>
        <v>-460926973.03772658</v>
      </c>
      <c r="G2977" s="10">
        <f t="shared" si="650"/>
        <v>366</v>
      </c>
      <c r="H2977" s="7">
        <f t="shared" si="658"/>
        <v>-271333.274664948</v>
      </c>
      <c r="I2977" s="16">
        <f>SUMIFS('Filing Data'!$X:$X,'Filing Data'!$D:$D,'Benchmark Value'!$B2977)</f>
        <v>0</v>
      </c>
      <c r="J2977" s="16">
        <f t="shared" si="654"/>
        <v>118301012.88876536</v>
      </c>
      <c r="K2977" s="10">
        <f>SUM(I$11:I2976)</f>
        <v>789668634.219069</v>
      </c>
      <c r="L2977" s="27">
        <f t="shared" si="651"/>
        <v>366</v>
      </c>
      <c r="M2977" s="7">
        <f t="shared" si="659"/>
        <v>323226.81117149006</v>
      </c>
      <c r="N2977" s="7">
        <f>IF(ISNA(VLOOKUP(B2977,'Distribution Data'!$G:$H,2,FALSE)),0,VLOOKUP(B2977,'Distribution Data'!$G:$H,2,FALSE))</f>
        <v>0</v>
      </c>
      <c r="O2977" s="16">
        <f>IF(ISNA(INDEX($C2976:$C$3618,MATCH(TRUE,INDEX($C2976:$C$3618&lt;&gt;$C2976,0),0))), O2976, INDEX($C2976:$C$3618,MATCH(TRUE,INDEX($C2976:$C$3618&lt;&gt;$C2976,0),0)))</f>
        <v>6094938326.7375374</v>
      </c>
      <c r="P2977" s="16">
        <f t="shared" si="649"/>
        <v>5895088496.4046955</v>
      </c>
      <c r="Q2977" s="27">
        <f t="shared" si="655"/>
        <v>366</v>
      </c>
      <c r="R2977" s="7">
        <f t="shared" si="660"/>
        <v>546037.78779464995</v>
      </c>
      <c r="S2977" s="7">
        <f t="shared" si="652"/>
        <v>-48522.298041788104</v>
      </c>
      <c r="T2977" s="5">
        <f>VLOOKUP($B2977,'Benchmark Data'!$A:$B,2,FALSE)</f>
        <v>17.649999999999999</v>
      </c>
      <c r="U2977" s="12">
        <f t="shared" si="661"/>
        <v>-2.2637247923882517E-3</v>
      </c>
      <c r="V2977" s="7">
        <f t="shared" si="662"/>
        <v>5352499179.7513361</v>
      </c>
    </row>
    <row r="2978" spans="1:22" x14ac:dyDescent="0.25">
      <c r="A2978" s="5">
        <f t="shared" si="653"/>
        <v>2012</v>
      </c>
      <c r="B2978" s="6">
        <f t="shared" si="656"/>
        <v>40918</v>
      </c>
      <c r="C2978" s="7">
        <f>MAX(SUMIFS('Filing Data'!$V:$V,'Filing Data'!$D:$D,'Benchmark Value'!$B2978),C2977)</f>
        <v>5895088496.4046955</v>
      </c>
      <c r="D2978" s="7">
        <f>SUMIFS('Filing Data'!$Z:$Z,'Filing Data'!$D:$D,'Benchmark Value'!$B2978)</f>
        <v>0</v>
      </c>
      <c r="E2978" s="16">
        <f t="shared" si="657"/>
        <v>-99307978.52737096</v>
      </c>
      <c r="F2978" s="10">
        <f>SUM(D$11:D2977)</f>
        <v>-460926973.03772658</v>
      </c>
      <c r="G2978" s="10">
        <f t="shared" si="650"/>
        <v>366</v>
      </c>
      <c r="H2978" s="7">
        <f t="shared" si="658"/>
        <v>-271333.274664948</v>
      </c>
      <c r="I2978" s="16">
        <f>SUMIFS('Filing Data'!$X:$X,'Filing Data'!$D:$D,'Benchmark Value'!$B2978)</f>
        <v>0</v>
      </c>
      <c r="J2978" s="16">
        <f t="shared" si="654"/>
        <v>118301012.88876536</v>
      </c>
      <c r="K2978" s="10">
        <f>SUM(I$11:I2977)</f>
        <v>789668634.219069</v>
      </c>
      <c r="L2978" s="27">
        <f t="shared" si="651"/>
        <v>366</v>
      </c>
      <c r="M2978" s="7">
        <f t="shared" si="659"/>
        <v>323226.81117149006</v>
      </c>
      <c r="N2978" s="7">
        <f>IF(ISNA(VLOOKUP(B2978,'Distribution Data'!$G:$H,2,FALSE)),0,VLOOKUP(B2978,'Distribution Data'!$G:$H,2,FALSE))</f>
        <v>0</v>
      </c>
      <c r="O2978" s="16">
        <f>IF(ISNA(INDEX($C2977:$C$3618,MATCH(TRUE,INDEX($C2977:$C$3618&lt;&gt;$C2977,0),0))), O2977, INDEX($C2977:$C$3618,MATCH(TRUE,INDEX($C2977:$C$3618&lt;&gt;$C2977,0),0)))</f>
        <v>6094938326.7375374</v>
      </c>
      <c r="P2978" s="16">
        <f t="shared" si="649"/>
        <v>5895088496.4046955</v>
      </c>
      <c r="Q2978" s="27">
        <f t="shared" si="655"/>
        <v>366</v>
      </c>
      <c r="R2978" s="7">
        <f t="shared" si="660"/>
        <v>546037.78779464995</v>
      </c>
      <c r="S2978" s="7">
        <f t="shared" si="652"/>
        <v>-48522.298041788104</v>
      </c>
      <c r="T2978" s="5">
        <f>VLOOKUP($B2978,'Benchmark Data'!$A:$B,2,FALSE)</f>
        <v>17.87</v>
      </c>
      <c r="U2978" s="12">
        <f t="shared" si="661"/>
        <v>1.2387545792031029E-2</v>
      </c>
      <c r="V2978" s="7">
        <f t="shared" si="662"/>
        <v>5419167361.1102524</v>
      </c>
    </row>
    <row r="2979" spans="1:22" x14ac:dyDescent="0.25">
      <c r="A2979" s="5">
        <f t="shared" si="653"/>
        <v>2012</v>
      </c>
      <c r="B2979" s="6">
        <f t="shared" si="656"/>
        <v>40919</v>
      </c>
      <c r="C2979" s="7">
        <f>MAX(SUMIFS('Filing Data'!$V:$V,'Filing Data'!$D:$D,'Benchmark Value'!$B2979),C2978)</f>
        <v>5895088496.4046955</v>
      </c>
      <c r="D2979" s="7">
        <f>SUMIFS('Filing Data'!$Z:$Z,'Filing Data'!$D:$D,'Benchmark Value'!$B2979)</f>
        <v>0</v>
      </c>
      <c r="E2979" s="16">
        <f t="shared" si="657"/>
        <v>-99307978.52737096</v>
      </c>
      <c r="F2979" s="10">
        <f>SUM(D$11:D2978)</f>
        <v>-460926973.03772658</v>
      </c>
      <c r="G2979" s="10">
        <f t="shared" si="650"/>
        <v>366</v>
      </c>
      <c r="H2979" s="7">
        <f t="shared" si="658"/>
        <v>-271333.274664948</v>
      </c>
      <c r="I2979" s="16">
        <f>SUMIFS('Filing Data'!$X:$X,'Filing Data'!$D:$D,'Benchmark Value'!$B2979)</f>
        <v>0</v>
      </c>
      <c r="J2979" s="16">
        <f t="shared" si="654"/>
        <v>118301012.88876536</v>
      </c>
      <c r="K2979" s="10">
        <f>SUM(I$11:I2978)</f>
        <v>789668634.219069</v>
      </c>
      <c r="L2979" s="27">
        <f t="shared" si="651"/>
        <v>366</v>
      </c>
      <c r="M2979" s="7">
        <f t="shared" si="659"/>
        <v>323226.81117149006</v>
      </c>
      <c r="N2979" s="7">
        <f>IF(ISNA(VLOOKUP(B2979,'Distribution Data'!$G:$H,2,FALSE)),0,VLOOKUP(B2979,'Distribution Data'!$G:$H,2,FALSE))</f>
        <v>0</v>
      </c>
      <c r="O2979" s="16">
        <f>IF(ISNA(INDEX($C2978:$C$3618,MATCH(TRUE,INDEX($C2978:$C$3618&lt;&gt;$C2978,0),0))), O2978, INDEX($C2978:$C$3618,MATCH(TRUE,INDEX($C2978:$C$3618&lt;&gt;$C2978,0),0)))</f>
        <v>6094938326.7375374</v>
      </c>
      <c r="P2979" s="16">
        <f t="shared" si="649"/>
        <v>5895088496.4046955</v>
      </c>
      <c r="Q2979" s="27">
        <f t="shared" si="655"/>
        <v>366</v>
      </c>
      <c r="R2979" s="7">
        <f t="shared" si="660"/>
        <v>546037.78779464995</v>
      </c>
      <c r="S2979" s="7">
        <f t="shared" si="652"/>
        <v>-48522.298041788104</v>
      </c>
      <c r="T2979" s="5">
        <f>VLOOKUP($B2979,'Benchmark Data'!$A:$B,2,FALSE)</f>
        <v>17.97</v>
      </c>
      <c r="U2979" s="12">
        <f t="shared" si="661"/>
        <v>5.5803716241308934E-3</v>
      </c>
      <c r="V2979" s="7">
        <f t="shared" si="662"/>
        <v>5449444341.672369</v>
      </c>
    </row>
    <row r="2980" spans="1:22" x14ac:dyDescent="0.25">
      <c r="A2980" s="5">
        <f t="shared" si="653"/>
        <v>2012</v>
      </c>
      <c r="B2980" s="6">
        <f t="shared" si="656"/>
        <v>40920</v>
      </c>
      <c r="C2980" s="7">
        <f>MAX(SUMIFS('Filing Data'!$V:$V,'Filing Data'!$D:$D,'Benchmark Value'!$B2980),C2979)</f>
        <v>5895088496.4046955</v>
      </c>
      <c r="D2980" s="7">
        <f>SUMIFS('Filing Data'!$Z:$Z,'Filing Data'!$D:$D,'Benchmark Value'!$B2980)</f>
        <v>0</v>
      </c>
      <c r="E2980" s="16">
        <f t="shared" si="657"/>
        <v>-99307978.52737096</v>
      </c>
      <c r="F2980" s="10">
        <f>SUM(D$11:D2979)</f>
        <v>-460926973.03772658</v>
      </c>
      <c r="G2980" s="10">
        <f t="shared" si="650"/>
        <v>366</v>
      </c>
      <c r="H2980" s="7">
        <f t="shared" si="658"/>
        <v>-271333.274664948</v>
      </c>
      <c r="I2980" s="16">
        <f>SUMIFS('Filing Data'!$X:$X,'Filing Data'!$D:$D,'Benchmark Value'!$B2980)</f>
        <v>0</v>
      </c>
      <c r="J2980" s="16">
        <f t="shared" si="654"/>
        <v>118301012.88876536</v>
      </c>
      <c r="K2980" s="10">
        <f>SUM(I$11:I2979)</f>
        <v>789668634.219069</v>
      </c>
      <c r="L2980" s="27">
        <f t="shared" si="651"/>
        <v>366</v>
      </c>
      <c r="M2980" s="7">
        <f t="shared" si="659"/>
        <v>323226.81117149006</v>
      </c>
      <c r="N2980" s="7">
        <f>IF(ISNA(VLOOKUP(B2980,'Distribution Data'!$G:$H,2,FALSE)),0,VLOOKUP(B2980,'Distribution Data'!$G:$H,2,FALSE))</f>
        <v>0</v>
      </c>
      <c r="O2980" s="16">
        <f>IF(ISNA(INDEX($C2979:$C$3618,MATCH(TRUE,INDEX($C2979:$C$3618&lt;&gt;$C2979,0),0))), O2979, INDEX($C2979:$C$3618,MATCH(TRUE,INDEX($C2979:$C$3618&lt;&gt;$C2979,0),0)))</f>
        <v>6094938326.7375374</v>
      </c>
      <c r="P2980" s="16">
        <f t="shared" si="649"/>
        <v>5895088496.4046955</v>
      </c>
      <c r="Q2980" s="27">
        <f t="shared" si="655"/>
        <v>366</v>
      </c>
      <c r="R2980" s="7">
        <f t="shared" si="660"/>
        <v>546037.78779464995</v>
      </c>
      <c r="S2980" s="7">
        <f t="shared" si="652"/>
        <v>-48522.298041788104</v>
      </c>
      <c r="T2980" s="5">
        <f>VLOOKUP($B2980,'Benchmark Data'!$A:$B,2,FALSE)</f>
        <v>17.84</v>
      </c>
      <c r="U2980" s="12">
        <f t="shared" si="661"/>
        <v>-7.2605736436042873E-3</v>
      </c>
      <c r="V2980" s="7">
        <f t="shared" si="662"/>
        <v>5409973016.6799812</v>
      </c>
    </row>
    <row r="2981" spans="1:22" x14ac:dyDescent="0.25">
      <c r="A2981" s="5">
        <f t="shared" si="653"/>
        <v>2012</v>
      </c>
      <c r="B2981" s="6">
        <f t="shared" si="656"/>
        <v>40921</v>
      </c>
      <c r="C2981" s="7">
        <f>MAX(SUMIFS('Filing Data'!$V:$V,'Filing Data'!$D:$D,'Benchmark Value'!$B2981),C2980)</f>
        <v>5895088496.4046955</v>
      </c>
      <c r="D2981" s="7">
        <f>SUMIFS('Filing Data'!$Z:$Z,'Filing Data'!$D:$D,'Benchmark Value'!$B2981)</f>
        <v>0</v>
      </c>
      <c r="E2981" s="16">
        <f t="shared" si="657"/>
        <v>-99307978.52737096</v>
      </c>
      <c r="F2981" s="10">
        <f>SUM(D$11:D2980)</f>
        <v>-460926973.03772658</v>
      </c>
      <c r="G2981" s="10">
        <f t="shared" si="650"/>
        <v>366</v>
      </c>
      <c r="H2981" s="7">
        <f t="shared" si="658"/>
        <v>-271333.274664948</v>
      </c>
      <c r="I2981" s="16">
        <f>SUMIFS('Filing Data'!$X:$X,'Filing Data'!$D:$D,'Benchmark Value'!$B2981)</f>
        <v>0</v>
      </c>
      <c r="J2981" s="16">
        <f t="shared" si="654"/>
        <v>118301012.88876536</v>
      </c>
      <c r="K2981" s="10">
        <f>SUM(I$11:I2980)</f>
        <v>789668634.219069</v>
      </c>
      <c r="L2981" s="27">
        <f t="shared" si="651"/>
        <v>366</v>
      </c>
      <c r="M2981" s="7">
        <f t="shared" si="659"/>
        <v>323226.81117149006</v>
      </c>
      <c r="N2981" s="7">
        <f>IF(ISNA(VLOOKUP(B2981,'Distribution Data'!$G:$H,2,FALSE)),0,VLOOKUP(B2981,'Distribution Data'!$G:$H,2,FALSE))</f>
        <v>0</v>
      </c>
      <c r="O2981" s="16">
        <f>IF(ISNA(INDEX($C2980:$C$3618,MATCH(TRUE,INDEX($C2980:$C$3618&lt;&gt;$C2980,0),0))), O2980, INDEX($C2980:$C$3618,MATCH(TRUE,INDEX($C2980:$C$3618&lt;&gt;$C2980,0),0)))</f>
        <v>6094938326.7375374</v>
      </c>
      <c r="P2981" s="16">
        <f t="shared" si="649"/>
        <v>5895088496.4046955</v>
      </c>
      <c r="Q2981" s="27">
        <f t="shared" si="655"/>
        <v>366</v>
      </c>
      <c r="R2981" s="7">
        <f t="shared" si="660"/>
        <v>546037.78779464995</v>
      </c>
      <c r="S2981" s="7">
        <f t="shared" si="652"/>
        <v>-48522.298041788104</v>
      </c>
      <c r="T2981" s="5">
        <f>VLOOKUP($B2981,'Benchmark Data'!$A:$B,2,FALSE)</f>
        <v>17.88</v>
      </c>
      <c r="U2981" s="12">
        <f t="shared" si="661"/>
        <v>2.2396425935046599E-3</v>
      </c>
      <c r="V2981" s="7">
        <f t="shared" si="662"/>
        <v>5422054478.7242708</v>
      </c>
    </row>
    <row r="2982" spans="1:22" x14ac:dyDescent="0.25">
      <c r="A2982" s="5">
        <f t="shared" si="653"/>
        <v>2012</v>
      </c>
      <c r="B2982" s="6">
        <f t="shared" si="656"/>
        <v>40922</v>
      </c>
      <c r="C2982" s="7">
        <f>MAX(SUMIFS('Filing Data'!$V:$V,'Filing Data'!$D:$D,'Benchmark Value'!$B2982),C2981)</f>
        <v>5895088496.4046955</v>
      </c>
      <c r="D2982" s="7">
        <f>SUMIFS('Filing Data'!$Z:$Z,'Filing Data'!$D:$D,'Benchmark Value'!$B2982)</f>
        <v>0</v>
      </c>
      <c r="E2982" s="16">
        <f t="shared" si="657"/>
        <v>-99307978.52737096</v>
      </c>
      <c r="F2982" s="10">
        <f>SUM(D$11:D2981)</f>
        <v>-460926973.03772658</v>
      </c>
      <c r="G2982" s="10">
        <f t="shared" si="650"/>
        <v>366</v>
      </c>
      <c r="H2982" s="7">
        <f t="shared" si="658"/>
        <v>-271333.274664948</v>
      </c>
      <c r="I2982" s="16">
        <f>SUMIFS('Filing Data'!$X:$X,'Filing Data'!$D:$D,'Benchmark Value'!$B2982)</f>
        <v>0</v>
      </c>
      <c r="J2982" s="16">
        <f t="shared" si="654"/>
        <v>118301012.88876536</v>
      </c>
      <c r="K2982" s="10">
        <f>SUM(I$11:I2981)</f>
        <v>789668634.219069</v>
      </c>
      <c r="L2982" s="27">
        <f t="shared" si="651"/>
        <v>366</v>
      </c>
      <c r="M2982" s="7">
        <f t="shared" si="659"/>
        <v>323226.81117149006</v>
      </c>
      <c r="N2982" s="7">
        <f>IF(ISNA(VLOOKUP(B2982,'Distribution Data'!$G:$H,2,FALSE)),0,VLOOKUP(B2982,'Distribution Data'!$G:$H,2,FALSE))</f>
        <v>0</v>
      </c>
      <c r="O2982" s="16">
        <f>IF(ISNA(INDEX($C2981:$C$3618,MATCH(TRUE,INDEX($C2981:$C$3618&lt;&gt;$C2981,0),0))), O2981, INDEX($C2981:$C$3618,MATCH(TRUE,INDEX($C2981:$C$3618&lt;&gt;$C2981,0),0)))</f>
        <v>6094938326.7375374</v>
      </c>
      <c r="P2982" s="16">
        <f t="shared" si="649"/>
        <v>5895088496.4046955</v>
      </c>
      <c r="Q2982" s="27">
        <f t="shared" si="655"/>
        <v>366</v>
      </c>
      <c r="R2982" s="7">
        <f t="shared" si="660"/>
        <v>546037.78779464995</v>
      </c>
      <c r="S2982" s="7">
        <f t="shared" si="652"/>
        <v>-48522.298041788104</v>
      </c>
      <c r="T2982" s="5">
        <f>VLOOKUP($B2982,'Benchmark Data'!$A:$B,2,FALSE)</f>
        <v>17.88</v>
      </c>
      <c r="U2982" s="12">
        <f t="shared" si="661"/>
        <v>0</v>
      </c>
      <c r="V2982" s="7">
        <f t="shared" si="662"/>
        <v>5422005956.4262295</v>
      </c>
    </row>
    <row r="2983" spans="1:22" x14ac:dyDescent="0.25">
      <c r="A2983" s="5">
        <f t="shared" si="653"/>
        <v>2012</v>
      </c>
      <c r="B2983" s="6">
        <f t="shared" si="656"/>
        <v>40923</v>
      </c>
      <c r="C2983" s="7">
        <f>MAX(SUMIFS('Filing Data'!$V:$V,'Filing Data'!$D:$D,'Benchmark Value'!$B2983),C2982)</f>
        <v>5895088496.4046955</v>
      </c>
      <c r="D2983" s="7">
        <f>SUMIFS('Filing Data'!$Z:$Z,'Filing Data'!$D:$D,'Benchmark Value'!$B2983)</f>
        <v>0</v>
      </c>
      <c r="E2983" s="16">
        <f t="shared" si="657"/>
        <v>-99307978.52737096</v>
      </c>
      <c r="F2983" s="10">
        <f>SUM(D$11:D2982)</f>
        <v>-460926973.03772658</v>
      </c>
      <c r="G2983" s="10">
        <f t="shared" si="650"/>
        <v>366</v>
      </c>
      <c r="H2983" s="7">
        <f t="shared" si="658"/>
        <v>-271333.274664948</v>
      </c>
      <c r="I2983" s="16">
        <f>SUMIFS('Filing Data'!$X:$X,'Filing Data'!$D:$D,'Benchmark Value'!$B2983)</f>
        <v>0</v>
      </c>
      <c r="J2983" s="16">
        <f t="shared" si="654"/>
        <v>118301012.88876536</v>
      </c>
      <c r="K2983" s="10">
        <f>SUM(I$11:I2982)</f>
        <v>789668634.219069</v>
      </c>
      <c r="L2983" s="27">
        <f t="shared" si="651"/>
        <v>366</v>
      </c>
      <c r="M2983" s="7">
        <f t="shared" si="659"/>
        <v>323226.81117149006</v>
      </c>
      <c r="N2983" s="7">
        <f>IF(ISNA(VLOOKUP(B2983,'Distribution Data'!$G:$H,2,FALSE)),0,VLOOKUP(B2983,'Distribution Data'!$G:$H,2,FALSE))</f>
        <v>0</v>
      </c>
      <c r="O2983" s="16">
        <f>IF(ISNA(INDEX($C2982:$C$3618,MATCH(TRUE,INDEX($C2982:$C$3618&lt;&gt;$C2982,0),0))), O2982, INDEX($C2982:$C$3618,MATCH(TRUE,INDEX($C2982:$C$3618&lt;&gt;$C2982,0),0)))</f>
        <v>6094938326.7375374</v>
      </c>
      <c r="P2983" s="16">
        <f t="shared" si="649"/>
        <v>5895088496.4046955</v>
      </c>
      <c r="Q2983" s="27">
        <f t="shared" si="655"/>
        <v>366</v>
      </c>
      <c r="R2983" s="7">
        <f t="shared" si="660"/>
        <v>546037.78779464995</v>
      </c>
      <c r="S2983" s="7">
        <f t="shared" si="652"/>
        <v>-48522.298041788104</v>
      </c>
      <c r="T2983" s="5">
        <f>VLOOKUP($B2983,'Benchmark Data'!$A:$B,2,FALSE)</f>
        <v>17.88</v>
      </c>
      <c r="U2983" s="12">
        <f t="shared" si="661"/>
        <v>0</v>
      </c>
      <c r="V2983" s="7">
        <f t="shared" si="662"/>
        <v>5421957434.1281881</v>
      </c>
    </row>
    <row r="2984" spans="1:22" x14ac:dyDescent="0.25">
      <c r="A2984" s="5">
        <f t="shared" si="653"/>
        <v>2012</v>
      </c>
      <c r="B2984" s="6">
        <f t="shared" si="656"/>
        <v>40924</v>
      </c>
      <c r="C2984" s="7">
        <f>MAX(SUMIFS('Filing Data'!$V:$V,'Filing Data'!$D:$D,'Benchmark Value'!$B2984),C2983)</f>
        <v>5895088496.4046955</v>
      </c>
      <c r="D2984" s="7">
        <f>SUMIFS('Filing Data'!$Z:$Z,'Filing Data'!$D:$D,'Benchmark Value'!$B2984)</f>
        <v>0</v>
      </c>
      <c r="E2984" s="16">
        <f t="shared" si="657"/>
        <v>-99307978.52737096</v>
      </c>
      <c r="F2984" s="10">
        <f>SUM(D$11:D2983)</f>
        <v>-460926973.03772658</v>
      </c>
      <c r="G2984" s="10">
        <f t="shared" si="650"/>
        <v>366</v>
      </c>
      <c r="H2984" s="7">
        <f t="shared" si="658"/>
        <v>-271333.274664948</v>
      </c>
      <c r="I2984" s="16">
        <f>SUMIFS('Filing Data'!$X:$X,'Filing Data'!$D:$D,'Benchmark Value'!$B2984)</f>
        <v>0</v>
      </c>
      <c r="J2984" s="16">
        <f t="shared" si="654"/>
        <v>118301012.88876536</v>
      </c>
      <c r="K2984" s="10">
        <f>SUM(I$11:I2983)</f>
        <v>789668634.219069</v>
      </c>
      <c r="L2984" s="27">
        <f t="shared" si="651"/>
        <v>366</v>
      </c>
      <c r="M2984" s="7">
        <f t="shared" si="659"/>
        <v>323226.81117149006</v>
      </c>
      <c r="N2984" s="7">
        <f>IF(ISNA(VLOOKUP(B2984,'Distribution Data'!$G:$H,2,FALSE)),0,VLOOKUP(B2984,'Distribution Data'!$G:$H,2,FALSE))</f>
        <v>0</v>
      </c>
      <c r="O2984" s="16">
        <f>IF(ISNA(INDEX($C2983:$C$3618,MATCH(TRUE,INDEX($C2983:$C$3618&lt;&gt;$C2983,0),0))), O2983, INDEX($C2983:$C$3618,MATCH(TRUE,INDEX($C2983:$C$3618&lt;&gt;$C2983,0),0)))</f>
        <v>6094938326.7375374</v>
      </c>
      <c r="P2984" s="16">
        <f t="shared" si="649"/>
        <v>5895088496.4046955</v>
      </c>
      <c r="Q2984" s="27">
        <f t="shared" si="655"/>
        <v>366</v>
      </c>
      <c r="R2984" s="7">
        <f t="shared" si="660"/>
        <v>546037.78779464995</v>
      </c>
      <c r="S2984" s="7">
        <f t="shared" si="652"/>
        <v>-48522.298041788104</v>
      </c>
      <c r="T2984" s="5">
        <f>VLOOKUP($B2984,'Benchmark Data'!$A:$B,2,FALSE)</f>
        <v>17.88</v>
      </c>
      <c r="U2984" s="12">
        <f t="shared" si="661"/>
        <v>0</v>
      </c>
      <c r="V2984" s="7">
        <f t="shared" si="662"/>
        <v>5421908911.8301468</v>
      </c>
    </row>
    <row r="2985" spans="1:22" x14ac:dyDescent="0.25">
      <c r="A2985" s="5">
        <f t="shared" si="653"/>
        <v>2012</v>
      </c>
      <c r="B2985" s="6">
        <f t="shared" si="656"/>
        <v>40925</v>
      </c>
      <c r="C2985" s="7">
        <f>MAX(SUMIFS('Filing Data'!$V:$V,'Filing Data'!$D:$D,'Benchmark Value'!$B2985),C2984)</f>
        <v>5895088496.4046955</v>
      </c>
      <c r="D2985" s="7">
        <f>SUMIFS('Filing Data'!$Z:$Z,'Filing Data'!$D:$D,'Benchmark Value'!$B2985)</f>
        <v>0</v>
      </c>
      <c r="E2985" s="16">
        <f t="shared" si="657"/>
        <v>-99307978.52737096</v>
      </c>
      <c r="F2985" s="10">
        <f>SUM(D$11:D2984)</f>
        <v>-460926973.03772658</v>
      </c>
      <c r="G2985" s="10">
        <f t="shared" si="650"/>
        <v>366</v>
      </c>
      <c r="H2985" s="7">
        <f t="shared" si="658"/>
        <v>-271333.274664948</v>
      </c>
      <c r="I2985" s="16">
        <f>SUMIFS('Filing Data'!$X:$X,'Filing Data'!$D:$D,'Benchmark Value'!$B2985)</f>
        <v>0</v>
      </c>
      <c r="J2985" s="16">
        <f t="shared" si="654"/>
        <v>118301012.88876536</v>
      </c>
      <c r="K2985" s="10">
        <f>SUM(I$11:I2984)</f>
        <v>789668634.219069</v>
      </c>
      <c r="L2985" s="27">
        <f t="shared" si="651"/>
        <v>366</v>
      </c>
      <c r="M2985" s="7">
        <f t="shared" si="659"/>
        <v>323226.81117149006</v>
      </c>
      <c r="N2985" s="7">
        <f>IF(ISNA(VLOOKUP(B2985,'Distribution Data'!$G:$H,2,FALSE)),0,VLOOKUP(B2985,'Distribution Data'!$G:$H,2,FALSE))</f>
        <v>0</v>
      </c>
      <c r="O2985" s="16">
        <f>IF(ISNA(INDEX($C2984:$C$3618,MATCH(TRUE,INDEX($C2984:$C$3618&lt;&gt;$C2984,0),0))), O2984, INDEX($C2984:$C$3618,MATCH(TRUE,INDEX($C2984:$C$3618&lt;&gt;$C2984,0),0)))</f>
        <v>6094938326.7375374</v>
      </c>
      <c r="P2985" s="16">
        <f t="shared" si="649"/>
        <v>5895088496.4046955</v>
      </c>
      <c r="Q2985" s="27">
        <f t="shared" si="655"/>
        <v>366</v>
      </c>
      <c r="R2985" s="7">
        <f t="shared" si="660"/>
        <v>546037.78779464995</v>
      </c>
      <c r="S2985" s="7">
        <f t="shared" si="652"/>
        <v>-48522.298041788104</v>
      </c>
      <c r="T2985" s="5">
        <f>VLOOKUP($B2985,'Benchmark Data'!$A:$B,2,FALSE)</f>
        <v>18.03</v>
      </c>
      <c r="U2985" s="12">
        <f t="shared" si="661"/>
        <v>8.3542674698579445E-3</v>
      </c>
      <c r="V2985" s="7">
        <f t="shared" si="662"/>
        <v>5467346202.5508156</v>
      </c>
    </row>
    <row r="2986" spans="1:22" x14ac:dyDescent="0.25">
      <c r="A2986" s="5">
        <f t="shared" si="653"/>
        <v>2012</v>
      </c>
      <c r="B2986" s="6">
        <f t="shared" si="656"/>
        <v>40926</v>
      </c>
      <c r="C2986" s="7">
        <f>MAX(SUMIFS('Filing Data'!$V:$V,'Filing Data'!$D:$D,'Benchmark Value'!$B2986),C2985)</f>
        <v>5895088496.4046955</v>
      </c>
      <c r="D2986" s="7">
        <f>SUMIFS('Filing Data'!$Z:$Z,'Filing Data'!$D:$D,'Benchmark Value'!$B2986)</f>
        <v>0</v>
      </c>
      <c r="E2986" s="16">
        <f t="shared" si="657"/>
        <v>-99307978.52737096</v>
      </c>
      <c r="F2986" s="10">
        <f>SUM(D$11:D2985)</f>
        <v>-460926973.03772658</v>
      </c>
      <c r="G2986" s="10">
        <f t="shared" si="650"/>
        <v>366</v>
      </c>
      <c r="H2986" s="7">
        <f t="shared" si="658"/>
        <v>-271333.274664948</v>
      </c>
      <c r="I2986" s="16">
        <f>SUMIFS('Filing Data'!$X:$X,'Filing Data'!$D:$D,'Benchmark Value'!$B2986)</f>
        <v>0</v>
      </c>
      <c r="J2986" s="16">
        <f t="shared" si="654"/>
        <v>118301012.88876536</v>
      </c>
      <c r="K2986" s="10">
        <f>SUM(I$11:I2985)</f>
        <v>789668634.219069</v>
      </c>
      <c r="L2986" s="27">
        <f t="shared" si="651"/>
        <v>366</v>
      </c>
      <c r="M2986" s="7">
        <f t="shared" si="659"/>
        <v>323226.81117149006</v>
      </c>
      <c r="N2986" s="7">
        <f>IF(ISNA(VLOOKUP(B2986,'Distribution Data'!$G:$H,2,FALSE)),0,VLOOKUP(B2986,'Distribution Data'!$G:$H,2,FALSE))</f>
        <v>0</v>
      </c>
      <c r="O2986" s="16">
        <f>IF(ISNA(INDEX($C2985:$C$3618,MATCH(TRUE,INDEX($C2985:$C$3618&lt;&gt;$C2985,0),0))), O2985, INDEX($C2985:$C$3618,MATCH(TRUE,INDEX($C2985:$C$3618&lt;&gt;$C2985,0),0)))</f>
        <v>6094938326.7375374</v>
      </c>
      <c r="P2986" s="16">
        <f t="shared" si="649"/>
        <v>5895088496.4046955</v>
      </c>
      <c r="Q2986" s="27">
        <f t="shared" si="655"/>
        <v>366</v>
      </c>
      <c r="R2986" s="7">
        <f t="shared" si="660"/>
        <v>546037.78779464995</v>
      </c>
      <c r="S2986" s="7">
        <f t="shared" si="652"/>
        <v>-48522.298041788104</v>
      </c>
      <c r="T2986" s="5">
        <f>VLOOKUP($B2986,'Benchmark Data'!$A:$B,2,FALSE)</f>
        <v>18.149999999999999</v>
      </c>
      <c r="U2986" s="12">
        <f t="shared" si="661"/>
        <v>6.6335234956336571E-3</v>
      </c>
      <c r="V2986" s="7">
        <f t="shared" si="662"/>
        <v>5503686007.7239933</v>
      </c>
    </row>
    <row r="2987" spans="1:22" x14ac:dyDescent="0.25">
      <c r="A2987" s="5">
        <f t="shared" si="653"/>
        <v>2012</v>
      </c>
      <c r="B2987" s="6">
        <f t="shared" si="656"/>
        <v>40927</v>
      </c>
      <c r="C2987" s="7">
        <f>MAX(SUMIFS('Filing Data'!$V:$V,'Filing Data'!$D:$D,'Benchmark Value'!$B2987),C2986)</f>
        <v>5895088496.4046955</v>
      </c>
      <c r="D2987" s="7">
        <f>SUMIFS('Filing Data'!$Z:$Z,'Filing Data'!$D:$D,'Benchmark Value'!$B2987)</f>
        <v>0</v>
      </c>
      <c r="E2987" s="16">
        <f t="shared" si="657"/>
        <v>-99307978.52737096</v>
      </c>
      <c r="F2987" s="10">
        <f>SUM(D$11:D2986)</f>
        <v>-460926973.03772658</v>
      </c>
      <c r="G2987" s="10">
        <f t="shared" si="650"/>
        <v>366</v>
      </c>
      <c r="H2987" s="7">
        <f t="shared" si="658"/>
        <v>-271333.274664948</v>
      </c>
      <c r="I2987" s="16">
        <f>SUMIFS('Filing Data'!$X:$X,'Filing Data'!$D:$D,'Benchmark Value'!$B2987)</f>
        <v>0</v>
      </c>
      <c r="J2987" s="16">
        <f t="shared" si="654"/>
        <v>118301012.88876536</v>
      </c>
      <c r="K2987" s="10">
        <f>SUM(I$11:I2986)</f>
        <v>789668634.219069</v>
      </c>
      <c r="L2987" s="27">
        <f t="shared" si="651"/>
        <v>366</v>
      </c>
      <c r="M2987" s="7">
        <f t="shared" si="659"/>
        <v>323226.81117149006</v>
      </c>
      <c r="N2987" s="7">
        <f>IF(ISNA(VLOOKUP(B2987,'Distribution Data'!$G:$H,2,FALSE)),0,VLOOKUP(B2987,'Distribution Data'!$G:$H,2,FALSE))</f>
        <v>0</v>
      </c>
      <c r="O2987" s="16">
        <f>IF(ISNA(INDEX($C2986:$C$3618,MATCH(TRUE,INDEX($C2986:$C$3618&lt;&gt;$C2986,0),0))), O2986, INDEX($C2986:$C$3618,MATCH(TRUE,INDEX($C2986:$C$3618&lt;&gt;$C2986,0),0)))</f>
        <v>6094938326.7375374</v>
      </c>
      <c r="P2987" s="16">
        <f t="shared" si="649"/>
        <v>5895088496.4046955</v>
      </c>
      <c r="Q2987" s="27">
        <f t="shared" si="655"/>
        <v>366</v>
      </c>
      <c r="R2987" s="7">
        <f t="shared" si="660"/>
        <v>546037.78779464995</v>
      </c>
      <c r="S2987" s="7">
        <f t="shared" si="652"/>
        <v>-48522.298041788104</v>
      </c>
      <c r="T2987" s="5">
        <f>VLOOKUP($B2987,'Benchmark Data'!$A:$B,2,FALSE)</f>
        <v>18.23</v>
      </c>
      <c r="U2987" s="12">
        <f t="shared" si="661"/>
        <v>4.3980279797119727E-3</v>
      </c>
      <c r="V2987" s="7">
        <f t="shared" si="662"/>
        <v>5527896156.5343781</v>
      </c>
    </row>
    <row r="2988" spans="1:22" x14ac:dyDescent="0.25">
      <c r="A2988" s="5">
        <f t="shared" si="653"/>
        <v>2012</v>
      </c>
      <c r="B2988" s="6">
        <f t="shared" si="656"/>
        <v>40928</v>
      </c>
      <c r="C2988" s="7">
        <f>MAX(SUMIFS('Filing Data'!$V:$V,'Filing Data'!$D:$D,'Benchmark Value'!$B2988),C2987)</f>
        <v>5895088496.4046955</v>
      </c>
      <c r="D2988" s="7">
        <f>SUMIFS('Filing Data'!$Z:$Z,'Filing Data'!$D:$D,'Benchmark Value'!$B2988)</f>
        <v>0</v>
      </c>
      <c r="E2988" s="16">
        <f t="shared" si="657"/>
        <v>-99307978.52737096</v>
      </c>
      <c r="F2988" s="10">
        <f>SUM(D$11:D2987)</f>
        <v>-460926973.03772658</v>
      </c>
      <c r="G2988" s="10">
        <f t="shared" si="650"/>
        <v>366</v>
      </c>
      <c r="H2988" s="7">
        <f t="shared" si="658"/>
        <v>-271333.274664948</v>
      </c>
      <c r="I2988" s="16">
        <f>SUMIFS('Filing Data'!$X:$X,'Filing Data'!$D:$D,'Benchmark Value'!$B2988)</f>
        <v>0</v>
      </c>
      <c r="J2988" s="16">
        <f t="shared" si="654"/>
        <v>118301012.88876536</v>
      </c>
      <c r="K2988" s="10">
        <f>SUM(I$11:I2987)</f>
        <v>789668634.219069</v>
      </c>
      <c r="L2988" s="27">
        <f t="shared" si="651"/>
        <v>366</v>
      </c>
      <c r="M2988" s="7">
        <f t="shared" si="659"/>
        <v>323226.81117149006</v>
      </c>
      <c r="N2988" s="7">
        <f>IF(ISNA(VLOOKUP(B2988,'Distribution Data'!$G:$H,2,FALSE)),0,VLOOKUP(B2988,'Distribution Data'!$G:$H,2,FALSE))</f>
        <v>0</v>
      </c>
      <c r="O2988" s="16">
        <f>IF(ISNA(INDEX($C2987:$C$3618,MATCH(TRUE,INDEX($C2987:$C$3618&lt;&gt;$C2987,0),0))), O2987, INDEX($C2987:$C$3618,MATCH(TRUE,INDEX($C2987:$C$3618&lt;&gt;$C2987,0),0)))</f>
        <v>6094938326.7375374</v>
      </c>
      <c r="P2988" s="16">
        <f t="shared" si="649"/>
        <v>5895088496.4046955</v>
      </c>
      <c r="Q2988" s="27">
        <f t="shared" si="655"/>
        <v>366</v>
      </c>
      <c r="R2988" s="7">
        <f t="shared" si="660"/>
        <v>546037.78779464995</v>
      </c>
      <c r="S2988" s="7">
        <f t="shared" si="652"/>
        <v>-48522.298041788104</v>
      </c>
      <c r="T2988" s="5">
        <f>VLOOKUP($B2988,'Benchmark Data'!$A:$B,2,FALSE)</f>
        <v>18.37</v>
      </c>
      <c r="U2988" s="12">
        <f t="shared" si="661"/>
        <v>7.650310536462571E-3</v>
      </c>
      <c r="V2988" s="7">
        <f t="shared" si="662"/>
        <v>5570299936.0418663</v>
      </c>
    </row>
    <row r="2989" spans="1:22" x14ac:dyDescent="0.25">
      <c r="A2989" s="5">
        <f t="shared" si="653"/>
        <v>2012</v>
      </c>
      <c r="B2989" s="6">
        <f t="shared" si="656"/>
        <v>40929</v>
      </c>
      <c r="C2989" s="7">
        <f>MAX(SUMIFS('Filing Data'!$V:$V,'Filing Data'!$D:$D,'Benchmark Value'!$B2989),C2988)</f>
        <v>5895088496.4046955</v>
      </c>
      <c r="D2989" s="7">
        <f>SUMIFS('Filing Data'!$Z:$Z,'Filing Data'!$D:$D,'Benchmark Value'!$B2989)</f>
        <v>0</v>
      </c>
      <c r="E2989" s="16">
        <f t="shared" si="657"/>
        <v>-99307978.52737096</v>
      </c>
      <c r="F2989" s="10">
        <f>SUM(D$11:D2988)</f>
        <v>-460926973.03772658</v>
      </c>
      <c r="G2989" s="10">
        <f t="shared" si="650"/>
        <v>366</v>
      </c>
      <c r="H2989" s="7">
        <f t="shared" si="658"/>
        <v>-271333.274664948</v>
      </c>
      <c r="I2989" s="16">
        <f>SUMIFS('Filing Data'!$X:$X,'Filing Data'!$D:$D,'Benchmark Value'!$B2989)</f>
        <v>0</v>
      </c>
      <c r="J2989" s="16">
        <f t="shared" si="654"/>
        <v>118301012.88876536</v>
      </c>
      <c r="K2989" s="10">
        <f>SUM(I$11:I2988)</f>
        <v>789668634.219069</v>
      </c>
      <c r="L2989" s="27">
        <f t="shared" si="651"/>
        <v>366</v>
      </c>
      <c r="M2989" s="7">
        <f t="shared" si="659"/>
        <v>323226.81117149006</v>
      </c>
      <c r="N2989" s="7">
        <f>IF(ISNA(VLOOKUP(B2989,'Distribution Data'!$G:$H,2,FALSE)),0,VLOOKUP(B2989,'Distribution Data'!$G:$H,2,FALSE))</f>
        <v>0</v>
      </c>
      <c r="O2989" s="16">
        <f>IF(ISNA(INDEX($C2988:$C$3618,MATCH(TRUE,INDEX($C2988:$C$3618&lt;&gt;$C2988,0),0))), O2988, INDEX($C2988:$C$3618,MATCH(TRUE,INDEX($C2988:$C$3618&lt;&gt;$C2988,0),0)))</f>
        <v>6094938326.7375374</v>
      </c>
      <c r="P2989" s="16">
        <f t="shared" si="649"/>
        <v>5895088496.4046955</v>
      </c>
      <c r="Q2989" s="27">
        <f t="shared" si="655"/>
        <v>366</v>
      </c>
      <c r="R2989" s="7">
        <f t="shared" si="660"/>
        <v>546037.78779464995</v>
      </c>
      <c r="S2989" s="7">
        <f t="shared" si="652"/>
        <v>-48522.298041788104</v>
      </c>
      <c r="T2989" s="5">
        <f>VLOOKUP($B2989,'Benchmark Data'!$A:$B,2,FALSE)</f>
        <v>18.37</v>
      </c>
      <c r="U2989" s="12">
        <f t="shared" si="661"/>
        <v>0</v>
      </c>
      <c r="V2989" s="7">
        <f t="shared" si="662"/>
        <v>5570251413.743825</v>
      </c>
    </row>
    <row r="2990" spans="1:22" x14ac:dyDescent="0.25">
      <c r="A2990" s="5">
        <f t="shared" si="653"/>
        <v>2012</v>
      </c>
      <c r="B2990" s="6">
        <f t="shared" si="656"/>
        <v>40930</v>
      </c>
      <c r="C2990" s="7">
        <f>MAX(SUMIFS('Filing Data'!$V:$V,'Filing Data'!$D:$D,'Benchmark Value'!$B2990),C2989)</f>
        <v>5895088496.4046955</v>
      </c>
      <c r="D2990" s="7">
        <f>SUMIFS('Filing Data'!$Z:$Z,'Filing Data'!$D:$D,'Benchmark Value'!$B2990)</f>
        <v>0</v>
      </c>
      <c r="E2990" s="16">
        <f t="shared" si="657"/>
        <v>-99307978.52737096</v>
      </c>
      <c r="F2990" s="10">
        <f>SUM(D$11:D2989)</f>
        <v>-460926973.03772658</v>
      </c>
      <c r="G2990" s="10">
        <f t="shared" si="650"/>
        <v>366</v>
      </c>
      <c r="H2990" s="7">
        <f t="shared" si="658"/>
        <v>-271333.274664948</v>
      </c>
      <c r="I2990" s="16">
        <f>SUMIFS('Filing Data'!$X:$X,'Filing Data'!$D:$D,'Benchmark Value'!$B2990)</f>
        <v>0</v>
      </c>
      <c r="J2990" s="16">
        <f t="shared" si="654"/>
        <v>118301012.88876536</v>
      </c>
      <c r="K2990" s="10">
        <f>SUM(I$11:I2989)</f>
        <v>789668634.219069</v>
      </c>
      <c r="L2990" s="27">
        <f t="shared" si="651"/>
        <v>366</v>
      </c>
      <c r="M2990" s="7">
        <f t="shared" si="659"/>
        <v>323226.81117149006</v>
      </c>
      <c r="N2990" s="7">
        <f>IF(ISNA(VLOOKUP(B2990,'Distribution Data'!$G:$H,2,FALSE)),0,VLOOKUP(B2990,'Distribution Data'!$G:$H,2,FALSE))</f>
        <v>0</v>
      </c>
      <c r="O2990" s="16">
        <f>IF(ISNA(INDEX($C2989:$C$3618,MATCH(TRUE,INDEX($C2989:$C$3618&lt;&gt;$C2989,0),0))), O2989, INDEX($C2989:$C$3618,MATCH(TRUE,INDEX($C2989:$C$3618&lt;&gt;$C2989,0),0)))</f>
        <v>6094938326.7375374</v>
      </c>
      <c r="P2990" s="16">
        <f t="shared" si="649"/>
        <v>5895088496.4046955</v>
      </c>
      <c r="Q2990" s="27">
        <f t="shared" si="655"/>
        <v>366</v>
      </c>
      <c r="R2990" s="7">
        <f t="shared" si="660"/>
        <v>546037.78779464995</v>
      </c>
      <c r="S2990" s="7">
        <f t="shared" si="652"/>
        <v>-48522.298041788104</v>
      </c>
      <c r="T2990" s="5">
        <f>VLOOKUP($B2990,'Benchmark Data'!$A:$B,2,FALSE)</f>
        <v>18.37</v>
      </c>
      <c r="U2990" s="12">
        <f t="shared" si="661"/>
        <v>0</v>
      </c>
      <c r="V2990" s="7">
        <f t="shared" si="662"/>
        <v>5570202891.4457836</v>
      </c>
    </row>
    <row r="2991" spans="1:22" x14ac:dyDescent="0.25">
      <c r="A2991" s="5">
        <f t="shared" si="653"/>
        <v>2012</v>
      </c>
      <c r="B2991" s="6">
        <f t="shared" si="656"/>
        <v>40931</v>
      </c>
      <c r="C2991" s="7">
        <f>MAX(SUMIFS('Filing Data'!$V:$V,'Filing Data'!$D:$D,'Benchmark Value'!$B2991),C2990)</f>
        <v>5895088496.4046955</v>
      </c>
      <c r="D2991" s="7">
        <f>SUMIFS('Filing Data'!$Z:$Z,'Filing Data'!$D:$D,'Benchmark Value'!$B2991)</f>
        <v>0</v>
      </c>
      <c r="E2991" s="16">
        <f t="shared" si="657"/>
        <v>-99307978.52737096</v>
      </c>
      <c r="F2991" s="10">
        <f>SUM(D$11:D2990)</f>
        <v>-460926973.03772658</v>
      </c>
      <c r="G2991" s="10">
        <f t="shared" si="650"/>
        <v>366</v>
      </c>
      <c r="H2991" s="7">
        <f t="shared" si="658"/>
        <v>-271333.274664948</v>
      </c>
      <c r="I2991" s="16">
        <f>SUMIFS('Filing Data'!$X:$X,'Filing Data'!$D:$D,'Benchmark Value'!$B2991)</f>
        <v>0</v>
      </c>
      <c r="J2991" s="16">
        <f t="shared" si="654"/>
        <v>118301012.88876536</v>
      </c>
      <c r="K2991" s="10">
        <f>SUM(I$11:I2990)</f>
        <v>789668634.219069</v>
      </c>
      <c r="L2991" s="27">
        <f t="shared" si="651"/>
        <v>366</v>
      </c>
      <c r="M2991" s="7">
        <f t="shared" si="659"/>
        <v>323226.81117149006</v>
      </c>
      <c r="N2991" s="7">
        <f>IF(ISNA(VLOOKUP(B2991,'Distribution Data'!$G:$H,2,FALSE)),0,VLOOKUP(B2991,'Distribution Data'!$G:$H,2,FALSE))</f>
        <v>0</v>
      </c>
      <c r="O2991" s="16">
        <f>IF(ISNA(INDEX($C2990:$C$3618,MATCH(TRUE,INDEX($C2990:$C$3618&lt;&gt;$C2990,0),0))), O2990, INDEX($C2990:$C$3618,MATCH(TRUE,INDEX($C2990:$C$3618&lt;&gt;$C2990,0),0)))</f>
        <v>6094938326.7375374</v>
      </c>
      <c r="P2991" s="16">
        <f t="shared" si="649"/>
        <v>5895088496.4046955</v>
      </c>
      <c r="Q2991" s="27">
        <f t="shared" si="655"/>
        <v>366</v>
      </c>
      <c r="R2991" s="7">
        <f t="shared" si="660"/>
        <v>546037.78779464995</v>
      </c>
      <c r="S2991" s="7">
        <f t="shared" si="652"/>
        <v>-48522.298041788104</v>
      </c>
      <c r="T2991" s="5">
        <f>VLOOKUP($B2991,'Benchmark Data'!$A:$B,2,FALSE)</f>
        <v>18.420000000000002</v>
      </c>
      <c r="U2991" s="12">
        <f t="shared" si="661"/>
        <v>2.7181316001264741E-3</v>
      </c>
      <c r="V2991" s="7">
        <f t="shared" si="662"/>
        <v>5585315509.2986565</v>
      </c>
    </row>
    <row r="2992" spans="1:22" x14ac:dyDescent="0.25">
      <c r="A2992" s="5">
        <f t="shared" si="653"/>
        <v>2012</v>
      </c>
      <c r="B2992" s="6">
        <f t="shared" si="656"/>
        <v>40932</v>
      </c>
      <c r="C2992" s="7">
        <f>MAX(SUMIFS('Filing Data'!$V:$V,'Filing Data'!$D:$D,'Benchmark Value'!$B2992),C2991)</f>
        <v>5895088496.4046955</v>
      </c>
      <c r="D2992" s="7">
        <f>SUMIFS('Filing Data'!$Z:$Z,'Filing Data'!$D:$D,'Benchmark Value'!$B2992)</f>
        <v>0</v>
      </c>
      <c r="E2992" s="16">
        <f t="shared" si="657"/>
        <v>-99307978.52737096</v>
      </c>
      <c r="F2992" s="10">
        <f>SUM(D$11:D2991)</f>
        <v>-460926973.03772658</v>
      </c>
      <c r="G2992" s="10">
        <f t="shared" si="650"/>
        <v>366</v>
      </c>
      <c r="H2992" s="7">
        <f t="shared" si="658"/>
        <v>-271333.274664948</v>
      </c>
      <c r="I2992" s="16">
        <f>SUMIFS('Filing Data'!$X:$X,'Filing Data'!$D:$D,'Benchmark Value'!$B2992)</f>
        <v>0</v>
      </c>
      <c r="J2992" s="16">
        <f t="shared" si="654"/>
        <v>118301012.88876536</v>
      </c>
      <c r="K2992" s="10">
        <f>SUM(I$11:I2991)</f>
        <v>789668634.219069</v>
      </c>
      <c r="L2992" s="27">
        <f t="shared" si="651"/>
        <v>366</v>
      </c>
      <c r="M2992" s="7">
        <f t="shared" si="659"/>
        <v>323226.81117149006</v>
      </c>
      <c r="N2992" s="7">
        <f>IF(ISNA(VLOOKUP(B2992,'Distribution Data'!$G:$H,2,FALSE)),0,VLOOKUP(B2992,'Distribution Data'!$G:$H,2,FALSE))</f>
        <v>0</v>
      </c>
      <c r="O2992" s="16">
        <f>IF(ISNA(INDEX($C2991:$C$3618,MATCH(TRUE,INDEX($C2991:$C$3618&lt;&gt;$C2991,0),0))), O2991, INDEX($C2991:$C$3618,MATCH(TRUE,INDEX($C2991:$C$3618&lt;&gt;$C2991,0),0)))</f>
        <v>6094938326.7375374</v>
      </c>
      <c r="P2992" s="16">
        <f t="shared" si="649"/>
        <v>5895088496.4046955</v>
      </c>
      <c r="Q2992" s="27">
        <f t="shared" si="655"/>
        <v>366</v>
      </c>
      <c r="R2992" s="7">
        <f t="shared" si="660"/>
        <v>546037.78779464995</v>
      </c>
      <c r="S2992" s="7">
        <f t="shared" si="652"/>
        <v>-48522.298041788104</v>
      </c>
      <c r="T2992" s="5">
        <f>VLOOKUP($B2992,'Benchmark Data'!$A:$B,2,FALSE)</f>
        <v>18.559999999999999</v>
      </c>
      <c r="U2992" s="12">
        <f t="shared" si="661"/>
        <v>7.5716965308935125E-3</v>
      </c>
      <c r="V2992" s="7">
        <f t="shared" si="662"/>
        <v>5627717810.6326342</v>
      </c>
    </row>
    <row r="2993" spans="1:22" x14ac:dyDescent="0.25">
      <c r="A2993" s="5">
        <f t="shared" si="653"/>
        <v>2012</v>
      </c>
      <c r="B2993" s="6">
        <f t="shared" si="656"/>
        <v>40933</v>
      </c>
      <c r="C2993" s="7">
        <f>MAX(SUMIFS('Filing Data'!$V:$V,'Filing Data'!$D:$D,'Benchmark Value'!$B2993),C2992)</f>
        <v>5895088496.4046955</v>
      </c>
      <c r="D2993" s="7">
        <f>SUMIFS('Filing Data'!$Z:$Z,'Filing Data'!$D:$D,'Benchmark Value'!$B2993)</f>
        <v>0</v>
      </c>
      <c r="E2993" s="16">
        <f t="shared" si="657"/>
        <v>-99307978.52737096</v>
      </c>
      <c r="F2993" s="10">
        <f>SUM(D$11:D2992)</f>
        <v>-460926973.03772658</v>
      </c>
      <c r="G2993" s="10">
        <f t="shared" si="650"/>
        <v>366</v>
      </c>
      <c r="H2993" s="7">
        <f t="shared" si="658"/>
        <v>-271333.274664948</v>
      </c>
      <c r="I2993" s="16">
        <f>SUMIFS('Filing Data'!$X:$X,'Filing Data'!$D:$D,'Benchmark Value'!$B2993)</f>
        <v>0</v>
      </c>
      <c r="J2993" s="16">
        <f t="shared" si="654"/>
        <v>118301012.88876536</v>
      </c>
      <c r="K2993" s="10">
        <f>SUM(I$11:I2992)</f>
        <v>789668634.219069</v>
      </c>
      <c r="L2993" s="27">
        <f t="shared" si="651"/>
        <v>366</v>
      </c>
      <c r="M2993" s="7">
        <f t="shared" si="659"/>
        <v>323226.81117149006</v>
      </c>
      <c r="N2993" s="7">
        <f>IF(ISNA(VLOOKUP(B2993,'Distribution Data'!$G:$H,2,FALSE)),0,VLOOKUP(B2993,'Distribution Data'!$G:$H,2,FALSE))</f>
        <v>0</v>
      </c>
      <c r="O2993" s="16">
        <f>IF(ISNA(INDEX($C2992:$C$3618,MATCH(TRUE,INDEX($C2992:$C$3618&lt;&gt;$C2992,0),0))), O2992, INDEX($C2992:$C$3618,MATCH(TRUE,INDEX($C2992:$C$3618&lt;&gt;$C2992,0),0)))</f>
        <v>6094938326.7375374</v>
      </c>
      <c r="P2993" s="16">
        <f t="shared" si="649"/>
        <v>5895088496.4046955</v>
      </c>
      <c r="Q2993" s="27">
        <f t="shared" si="655"/>
        <v>366</v>
      </c>
      <c r="R2993" s="7">
        <f t="shared" si="660"/>
        <v>546037.78779464995</v>
      </c>
      <c r="S2993" s="7">
        <f t="shared" si="652"/>
        <v>-48522.298041788104</v>
      </c>
      <c r="T2993" s="5">
        <f>VLOOKUP($B2993,'Benchmark Data'!$A:$B,2,FALSE)</f>
        <v>18.8</v>
      </c>
      <c r="U2993" s="12">
        <f t="shared" si="661"/>
        <v>1.2848142477849059E-2</v>
      </c>
      <c r="V2993" s="7">
        <f t="shared" si="662"/>
        <v>5700441501.4031181</v>
      </c>
    </row>
    <row r="2994" spans="1:22" x14ac:dyDescent="0.25">
      <c r="A2994" s="5">
        <f t="shared" si="653"/>
        <v>2012</v>
      </c>
      <c r="B2994" s="6">
        <f t="shared" si="656"/>
        <v>40934</v>
      </c>
      <c r="C2994" s="7">
        <f>MAX(SUMIFS('Filing Data'!$V:$V,'Filing Data'!$D:$D,'Benchmark Value'!$B2994),C2993)</f>
        <v>5895088496.4046955</v>
      </c>
      <c r="D2994" s="7">
        <f>SUMIFS('Filing Data'!$Z:$Z,'Filing Data'!$D:$D,'Benchmark Value'!$B2994)</f>
        <v>0</v>
      </c>
      <c r="E2994" s="16">
        <f t="shared" si="657"/>
        <v>-99307978.52737096</v>
      </c>
      <c r="F2994" s="10">
        <f>SUM(D$11:D2993)</f>
        <v>-460926973.03772658</v>
      </c>
      <c r="G2994" s="10">
        <f t="shared" si="650"/>
        <v>366</v>
      </c>
      <c r="H2994" s="7">
        <f t="shared" si="658"/>
        <v>-271333.274664948</v>
      </c>
      <c r="I2994" s="16">
        <f>SUMIFS('Filing Data'!$X:$X,'Filing Data'!$D:$D,'Benchmark Value'!$B2994)</f>
        <v>0</v>
      </c>
      <c r="J2994" s="16">
        <f t="shared" si="654"/>
        <v>118301012.88876536</v>
      </c>
      <c r="K2994" s="10">
        <f>SUM(I$11:I2993)</f>
        <v>789668634.219069</v>
      </c>
      <c r="L2994" s="27">
        <f t="shared" si="651"/>
        <v>366</v>
      </c>
      <c r="M2994" s="7">
        <f t="shared" si="659"/>
        <v>323226.81117149006</v>
      </c>
      <c r="N2994" s="7">
        <f>IF(ISNA(VLOOKUP(B2994,'Distribution Data'!$G:$H,2,FALSE)),0,VLOOKUP(B2994,'Distribution Data'!$G:$H,2,FALSE))</f>
        <v>0</v>
      </c>
      <c r="O2994" s="16">
        <f>IF(ISNA(INDEX($C2993:$C$3618,MATCH(TRUE,INDEX($C2993:$C$3618&lt;&gt;$C2993,0),0))), O2993, INDEX($C2993:$C$3618,MATCH(TRUE,INDEX($C2993:$C$3618&lt;&gt;$C2993,0),0)))</f>
        <v>6094938326.7375374</v>
      </c>
      <c r="P2994" s="16">
        <f t="shared" si="649"/>
        <v>5895088496.4046955</v>
      </c>
      <c r="Q2994" s="27">
        <f t="shared" si="655"/>
        <v>366</v>
      </c>
      <c r="R2994" s="7">
        <f t="shared" si="660"/>
        <v>546037.78779464995</v>
      </c>
      <c r="S2994" s="7">
        <f t="shared" si="652"/>
        <v>-48522.298041788104</v>
      </c>
      <c r="T2994" s="5">
        <f>VLOOKUP($B2994,'Benchmark Data'!$A:$B,2,FALSE)</f>
        <v>18.93</v>
      </c>
      <c r="U2994" s="12">
        <f t="shared" si="661"/>
        <v>6.8910953853278173E-3</v>
      </c>
      <c r="V2994" s="7">
        <f t="shared" si="662"/>
        <v>5739810925.6573315</v>
      </c>
    </row>
    <row r="2995" spans="1:22" x14ac:dyDescent="0.25">
      <c r="A2995" s="5">
        <f t="shared" si="653"/>
        <v>2012</v>
      </c>
      <c r="B2995" s="6">
        <f t="shared" si="656"/>
        <v>40935</v>
      </c>
      <c r="C2995" s="7">
        <f>MAX(SUMIFS('Filing Data'!$V:$V,'Filing Data'!$D:$D,'Benchmark Value'!$B2995),C2994)</f>
        <v>5895088496.4046955</v>
      </c>
      <c r="D2995" s="7">
        <f>SUMIFS('Filing Data'!$Z:$Z,'Filing Data'!$D:$D,'Benchmark Value'!$B2995)</f>
        <v>0</v>
      </c>
      <c r="E2995" s="16">
        <f t="shared" si="657"/>
        <v>-99307978.52737096</v>
      </c>
      <c r="F2995" s="10">
        <f>SUM(D$11:D2994)</f>
        <v>-460926973.03772658</v>
      </c>
      <c r="G2995" s="10">
        <f t="shared" si="650"/>
        <v>366</v>
      </c>
      <c r="H2995" s="7">
        <f t="shared" si="658"/>
        <v>-271333.274664948</v>
      </c>
      <c r="I2995" s="16">
        <f>SUMIFS('Filing Data'!$X:$X,'Filing Data'!$D:$D,'Benchmark Value'!$B2995)</f>
        <v>0</v>
      </c>
      <c r="J2995" s="16">
        <f t="shared" si="654"/>
        <v>118301012.88876536</v>
      </c>
      <c r="K2995" s="10">
        <f>SUM(I$11:I2994)</f>
        <v>789668634.219069</v>
      </c>
      <c r="L2995" s="27">
        <f t="shared" si="651"/>
        <v>366</v>
      </c>
      <c r="M2995" s="7">
        <f t="shared" si="659"/>
        <v>323226.81117149006</v>
      </c>
      <c r="N2995" s="7">
        <f>IF(ISNA(VLOOKUP(B2995,'Distribution Data'!$G:$H,2,FALSE)),0,VLOOKUP(B2995,'Distribution Data'!$G:$H,2,FALSE))</f>
        <v>0</v>
      </c>
      <c r="O2995" s="16">
        <f>IF(ISNA(INDEX($C2994:$C$3618,MATCH(TRUE,INDEX($C2994:$C$3618&lt;&gt;$C2994,0),0))), O2994, INDEX($C2994:$C$3618,MATCH(TRUE,INDEX($C2994:$C$3618&lt;&gt;$C2994,0),0)))</f>
        <v>6094938326.7375374</v>
      </c>
      <c r="P2995" s="16">
        <f t="shared" si="649"/>
        <v>5895088496.4046955</v>
      </c>
      <c r="Q2995" s="27">
        <f t="shared" si="655"/>
        <v>366</v>
      </c>
      <c r="R2995" s="7">
        <f t="shared" si="660"/>
        <v>546037.78779464995</v>
      </c>
      <c r="S2995" s="7">
        <f t="shared" si="652"/>
        <v>-48522.298041788104</v>
      </c>
      <c r="T2995" s="5">
        <f>VLOOKUP($B2995,'Benchmark Data'!$A:$B,2,FALSE)</f>
        <v>18.97</v>
      </c>
      <c r="U2995" s="12">
        <f t="shared" si="661"/>
        <v>2.1108187256913703E-3</v>
      </c>
      <c r="V2995" s="7">
        <f t="shared" si="662"/>
        <v>5751890899.7684975</v>
      </c>
    </row>
    <row r="2996" spans="1:22" x14ac:dyDescent="0.25">
      <c r="A2996" s="5">
        <f t="shared" si="653"/>
        <v>2012</v>
      </c>
      <c r="B2996" s="6">
        <f t="shared" si="656"/>
        <v>40936</v>
      </c>
      <c r="C2996" s="7">
        <f>MAX(SUMIFS('Filing Data'!$V:$V,'Filing Data'!$D:$D,'Benchmark Value'!$B2996),C2995)</f>
        <v>5895088496.4046955</v>
      </c>
      <c r="D2996" s="7">
        <f>SUMIFS('Filing Data'!$Z:$Z,'Filing Data'!$D:$D,'Benchmark Value'!$B2996)</f>
        <v>0</v>
      </c>
      <c r="E2996" s="16">
        <f t="shared" si="657"/>
        <v>-99307978.52737096</v>
      </c>
      <c r="F2996" s="10">
        <f>SUM(D$11:D2995)</f>
        <v>-460926973.03772658</v>
      </c>
      <c r="G2996" s="10">
        <f t="shared" si="650"/>
        <v>366</v>
      </c>
      <c r="H2996" s="7">
        <f t="shared" si="658"/>
        <v>-271333.274664948</v>
      </c>
      <c r="I2996" s="16">
        <f>SUMIFS('Filing Data'!$X:$X,'Filing Data'!$D:$D,'Benchmark Value'!$B2996)</f>
        <v>0</v>
      </c>
      <c r="J2996" s="16">
        <f t="shared" si="654"/>
        <v>118301012.88876536</v>
      </c>
      <c r="K2996" s="10">
        <f>SUM(I$11:I2995)</f>
        <v>789668634.219069</v>
      </c>
      <c r="L2996" s="27">
        <f t="shared" si="651"/>
        <v>366</v>
      </c>
      <c r="M2996" s="7">
        <f t="shared" si="659"/>
        <v>323226.81117149006</v>
      </c>
      <c r="N2996" s="7">
        <f>IF(ISNA(VLOOKUP(B2996,'Distribution Data'!$G:$H,2,FALSE)),0,VLOOKUP(B2996,'Distribution Data'!$G:$H,2,FALSE))</f>
        <v>0</v>
      </c>
      <c r="O2996" s="16">
        <f>IF(ISNA(INDEX($C2995:$C$3618,MATCH(TRUE,INDEX($C2995:$C$3618&lt;&gt;$C2995,0),0))), O2995, INDEX($C2995:$C$3618,MATCH(TRUE,INDEX($C2995:$C$3618&lt;&gt;$C2995,0),0)))</f>
        <v>6094938326.7375374</v>
      </c>
      <c r="P2996" s="16">
        <f t="shared" si="649"/>
        <v>5895088496.4046955</v>
      </c>
      <c r="Q2996" s="27">
        <f t="shared" si="655"/>
        <v>366</v>
      </c>
      <c r="R2996" s="7">
        <f t="shared" si="660"/>
        <v>546037.78779464995</v>
      </c>
      <c r="S2996" s="7">
        <f t="shared" si="652"/>
        <v>-48522.298041788104</v>
      </c>
      <c r="T2996" s="5">
        <f>VLOOKUP($B2996,'Benchmark Data'!$A:$B,2,FALSE)</f>
        <v>18.97</v>
      </c>
      <c r="U2996" s="12">
        <f t="shared" si="661"/>
        <v>0</v>
      </c>
      <c r="V2996" s="7">
        <f t="shared" si="662"/>
        <v>5751842377.4704561</v>
      </c>
    </row>
    <row r="2997" spans="1:22" x14ac:dyDescent="0.25">
      <c r="A2997" s="5">
        <f t="shared" si="653"/>
        <v>2012</v>
      </c>
      <c r="B2997" s="6">
        <f t="shared" si="656"/>
        <v>40937</v>
      </c>
      <c r="C2997" s="7">
        <f>MAX(SUMIFS('Filing Data'!$V:$V,'Filing Data'!$D:$D,'Benchmark Value'!$B2997),C2996)</f>
        <v>5895088496.4046955</v>
      </c>
      <c r="D2997" s="7">
        <f>SUMIFS('Filing Data'!$Z:$Z,'Filing Data'!$D:$D,'Benchmark Value'!$B2997)</f>
        <v>0</v>
      </c>
      <c r="E2997" s="16">
        <f t="shared" si="657"/>
        <v>-99307978.52737096</v>
      </c>
      <c r="F2997" s="10">
        <f>SUM(D$11:D2996)</f>
        <v>-460926973.03772658</v>
      </c>
      <c r="G2997" s="10">
        <f t="shared" si="650"/>
        <v>366</v>
      </c>
      <c r="H2997" s="7">
        <f t="shared" si="658"/>
        <v>-271333.274664948</v>
      </c>
      <c r="I2997" s="16">
        <f>SUMIFS('Filing Data'!$X:$X,'Filing Data'!$D:$D,'Benchmark Value'!$B2997)</f>
        <v>0</v>
      </c>
      <c r="J2997" s="16">
        <f t="shared" si="654"/>
        <v>118301012.88876536</v>
      </c>
      <c r="K2997" s="10">
        <f>SUM(I$11:I2996)</f>
        <v>789668634.219069</v>
      </c>
      <c r="L2997" s="27">
        <f t="shared" si="651"/>
        <v>366</v>
      </c>
      <c r="M2997" s="7">
        <f t="shared" si="659"/>
        <v>323226.81117149006</v>
      </c>
      <c r="N2997" s="7">
        <f>IF(ISNA(VLOOKUP(B2997,'Distribution Data'!$G:$H,2,FALSE)),0,VLOOKUP(B2997,'Distribution Data'!$G:$H,2,FALSE))</f>
        <v>0</v>
      </c>
      <c r="O2997" s="16">
        <f>IF(ISNA(INDEX($C2996:$C$3618,MATCH(TRUE,INDEX($C2996:$C$3618&lt;&gt;$C2996,0),0))), O2996, INDEX($C2996:$C$3618,MATCH(TRUE,INDEX($C2996:$C$3618&lt;&gt;$C2996,0),0)))</f>
        <v>6094938326.7375374</v>
      </c>
      <c r="P2997" s="16">
        <f t="shared" si="649"/>
        <v>5895088496.4046955</v>
      </c>
      <c r="Q2997" s="27">
        <f t="shared" si="655"/>
        <v>366</v>
      </c>
      <c r="R2997" s="7">
        <f t="shared" si="660"/>
        <v>546037.78779464995</v>
      </c>
      <c r="S2997" s="7">
        <f t="shared" si="652"/>
        <v>-48522.298041788104</v>
      </c>
      <c r="T2997" s="5">
        <f>VLOOKUP($B2997,'Benchmark Data'!$A:$B,2,FALSE)</f>
        <v>18.97</v>
      </c>
      <c r="U2997" s="12">
        <f t="shared" si="661"/>
        <v>0</v>
      </c>
      <c r="V2997" s="7">
        <f t="shared" si="662"/>
        <v>5751793855.1724148</v>
      </c>
    </row>
    <row r="2998" spans="1:22" x14ac:dyDescent="0.25">
      <c r="A2998" s="5">
        <f t="shared" si="653"/>
        <v>2012</v>
      </c>
      <c r="B2998" s="6">
        <f t="shared" si="656"/>
        <v>40938</v>
      </c>
      <c r="C2998" s="7">
        <f>MAX(SUMIFS('Filing Data'!$V:$V,'Filing Data'!$D:$D,'Benchmark Value'!$B2998),C2997)</f>
        <v>5895088496.4046955</v>
      </c>
      <c r="D2998" s="7">
        <f>SUMIFS('Filing Data'!$Z:$Z,'Filing Data'!$D:$D,'Benchmark Value'!$B2998)</f>
        <v>0</v>
      </c>
      <c r="E2998" s="16">
        <f t="shared" si="657"/>
        <v>-99307978.52737096</v>
      </c>
      <c r="F2998" s="10">
        <f>SUM(D$11:D2997)</f>
        <v>-460926973.03772658</v>
      </c>
      <c r="G2998" s="10">
        <f t="shared" si="650"/>
        <v>366</v>
      </c>
      <c r="H2998" s="7">
        <f t="shared" si="658"/>
        <v>-271333.274664948</v>
      </c>
      <c r="I2998" s="16">
        <f>SUMIFS('Filing Data'!$X:$X,'Filing Data'!$D:$D,'Benchmark Value'!$B2998)</f>
        <v>0</v>
      </c>
      <c r="J2998" s="16">
        <f t="shared" si="654"/>
        <v>118301012.88876536</v>
      </c>
      <c r="K2998" s="10">
        <f>SUM(I$11:I2997)</f>
        <v>789668634.219069</v>
      </c>
      <c r="L2998" s="27">
        <f t="shared" si="651"/>
        <v>366</v>
      </c>
      <c r="M2998" s="7">
        <f t="shared" si="659"/>
        <v>323226.81117149006</v>
      </c>
      <c r="N2998" s="7">
        <f>IF(ISNA(VLOOKUP(B2998,'Distribution Data'!$G:$H,2,FALSE)),0,VLOOKUP(B2998,'Distribution Data'!$G:$H,2,FALSE))</f>
        <v>0</v>
      </c>
      <c r="O2998" s="16">
        <f>IF(ISNA(INDEX($C2997:$C$3618,MATCH(TRUE,INDEX($C2997:$C$3618&lt;&gt;$C2997,0),0))), O2997, INDEX($C2997:$C$3618,MATCH(TRUE,INDEX($C2997:$C$3618&lt;&gt;$C2997,0),0)))</f>
        <v>6094938326.7375374</v>
      </c>
      <c r="P2998" s="16">
        <f t="shared" si="649"/>
        <v>5895088496.4046955</v>
      </c>
      <c r="Q2998" s="27">
        <f t="shared" si="655"/>
        <v>366</v>
      </c>
      <c r="R2998" s="7">
        <f t="shared" si="660"/>
        <v>546037.78779464995</v>
      </c>
      <c r="S2998" s="7">
        <f t="shared" si="652"/>
        <v>-48522.298041788104</v>
      </c>
      <c r="T2998" s="5">
        <f>VLOOKUP($B2998,'Benchmark Data'!$A:$B,2,FALSE)</f>
        <v>18.79</v>
      </c>
      <c r="U2998" s="12">
        <f t="shared" si="661"/>
        <v>-9.533970521548904E-3</v>
      </c>
      <c r="V2998" s="7">
        <f t="shared" si="662"/>
        <v>5697168480.2686253</v>
      </c>
    </row>
    <row r="2999" spans="1:22" x14ac:dyDescent="0.25">
      <c r="A2999" s="5">
        <f t="shared" si="653"/>
        <v>2012</v>
      </c>
      <c r="B2999" s="6">
        <f t="shared" si="656"/>
        <v>40939</v>
      </c>
      <c r="C2999" s="7">
        <f>MAX(SUMIFS('Filing Data'!$V:$V,'Filing Data'!$D:$D,'Benchmark Value'!$B2999),C2998)</f>
        <v>5895088496.4046955</v>
      </c>
      <c r="D2999" s="7">
        <f>SUMIFS('Filing Data'!$Z:$Z,'Filing Data'!$D:$D,'Benchmark Value'!$B2999)</f>
        <v>0</v>
      </c>
      <c r="E2999" s="16">
        <f t="shared" si="657"/>
        <v>-99307978.52737096</v>
      </c>
      <c r="F2999" s="10">
        <f>SUM(D$11:D2998)</f>
        <v>-460926973.03772658</v>
      </c>
      <c r="G2999" s="10">
        <f t="shared" si="650"/>
        <v>366</v>
      </c>
      <c r="H2999" s="7">
        <f t="shared" si="658"/>
        <v>-271333.274664948</v>
      </c>
      <c r="I2999" s="16">
        <f>SUMIFS('Filing Data'!$X:$X,'Filing Data'!$D:$D,'Benchmark Value'!$B2999)</f>
        <v>0</v>
      </c>
      <c r="J2999" s="16">
        <f t="shared" si="654"/>
        <v>118301012.88876536</v>
      </c>
      <c r="K2999" s="10">
        <f>SUM(I$11:I2998)</f>
        <v>789668634.219069</v>
      </c>
      <c r="L2999" s="27">
        <f t="shared" si="651"/>
        <v>366</v>
      </c>
      <c r="M2999" s="7">
        <f t="shared" si="659"/>
        <v>323226.81117149006</v>
      </c>
      <c r="N2999" s="7">
        <f>IF(ISNA(VLOOKUP(B2999,'Distribution Data'!$G:$H,2,FALSE)),0,VLOOKUP(B2999,'Distribution Data'!$G:$H,2,FALSE))</f>
        <v>0</v>
      </c>
      <c r="O2999" s="16">
        <f>IF(ISNA(INDEX($C2998:$C$3618,MATCH(TRUE,INDEX($C2998:$C$3618&lt;&gt;$C2998,0),0))), O2998, INDEX($C2998:$C$3618,MATCH(TRUE,INDEX($C2998:$C$3618&lt;&gt;$C2998,0),0)))</f>
        <v>6094938326.7375374</v>
      </c>
      <c r="P2999" s="16">
        <f t="shared" si="649"/>
        <v>5895088496.4046955</v>
      </c>
      <c r="Q2999" s="27">
        <f t="shared" si="655"/>
        <v>366</v>
      </c>
      <c r="R2999" s="7">
        <f t="shared" si="660"/>
        <v>546037.78779464995</v>
      </c>
      <c r="S2999" s="7">
        <f t="shared" si="652"/>
        <v>-48522.298041788104</v>
      </c>
      <c r="T2999" s="5">
        <f>VLOOKUP($B2999,'Benchmark Data'!$A:$B,2,FALSE)</f>
        <v>18.899999999999999</v>
      </c>
      <c r="U2999" s="12">
        <f t="shared" si="661"/>
        <v>5.8371086402227703E-3</v>
      </c>
      <c r="V2999" s="7">
        <f t="shared" si="662"/>
        <v>5730472194.9492722</v>
      </c>
    </row>
    <row r="3000" spans="1:22" x14ac:dyDescent="0.25">
      <c r="A3000" s="5">
        <f t="shared" si="653"/>
        <v>2012</v>
      </c>
      <c r="B3000" s="6">
        <f t="shared" si="656"/>
        <v>40940</v>
      </c>
      <c r="C3000" s="7">
        <f>MAX(SUMIFS('Filing Data'!$V:$V,'Filing Data'!$D:$D,'Benchmark Value'!$B3000),C2999)</f>
        <v>5895088496.4046955</v>
      </c>
      <c r="D3000" s="7">
        <f>SUMIFS('Filing Data'!$Z:$Z,'Filing Data'!$D:$D,'Benchmark Value'!$B3000)</f>
        <v>0</v>
      </c>
      <c r="E3000" s="16">
        <f t="shared" si="657"/>
        <v>-99307978.52737096</v>
      </c>
      <c r="F3000" s="10">
        <f>SUM(D$11:D2999)</f>
        <v>-460926973.03772658</v>
      </c>
      <c r="G3000" s="10">
        <f t="shared" si="650"/>
        <v>366</v>
      </c>
      <c r="H3000" s="7">
        <f t="shared" si="658"/>
        <v>-271333.274664948</v>
      </c>
      <c r="I3000" s="16">
        <f>SUMIFS('Filing Data'!$X:$X,'Filing Data'!$D:$D,'Benchmark Value'!$B3000)</f>
        <v>0</v>
      </c>
      <c r="J3000" s="16">
        <f t="shared" si="654"/>
        <v>118301012.88876536</v>
      </c>
      <c r="K3000" s="10">
        <f>SUM(I$11:I2999)</f>
        <v>789668634.219069</v>
      </c>
      <c r="L3000" s="27">
        <f t="shared" si="651"/>
        <v>366</v>
      </c>
      <c r="M3000" s="7">
        <f t="shared" si="659"/>
        <v>323226.81117149006</v>
      </c>
      <c r="N3000" s="7">
        <f>IF(ISNA(VLOOKUP(B3000,'Distribution Data'!$G:$H,2,FALSE)),0,VLOOKUP(B3000,'Distribution Data'!$G:$H,2,FALSE))</f>
        <v>0</v>
      </c>
      <c r="O3000" s="16">
        <f>IF(ISNA(INDEX($C2999:$C$3618,MATCH(TRUE,INDEX($C2999:$C$3618&lt;&gt;$C2999,0),0))), O2999, INDEX($C2999:$C$3618,MATCH(TRUE,INDEX($C2999:$C$3618&lt;&gt;$C2999,0),0)))</f>
        <v>6094938326.7375374</v>
      </c>
      <c r="P3000" s="16">
        <f t="shared" si="649"/>
        <v>5895088496.4046955</v>
      </c>
      <c r="Q3000" s="27">
        <f t="shared" si="655"/>
        <v>366</v>
      </c>
      <c r="R3000" s="7">
        <f t="shared" si="660"/>
        <v>546037.78779464995</v>
      </c>
      <c r="S3000" s="7">
        <f t="shared" si="652"/>
        <v>-48522.298041788104</v>
      </c>
      <c r="T3000" s="5">
        <f>VLOOKUP($B3000,'Benchmark Data'!$A:$B,2,FALSE)</f>
        <v>19.09</v>
      </c>
      <c r="U3000" s="12">
        <f t="shared" si="661"/>
        <v>1.0002715672059589E-2</v>
      </c>
      <c r="V3000" s="7">
        <f t="shared" si="662"/>
        <v>5788031594.1877584</v>
      </c>
    </row>
    <row r="3001" spans="1:22" x14ac:dyDescent="0.25">
      <c r="A3001" s="5">
        <f t="shared" si="653"/>
        <v>2012</v>
      </c>
      <c r="B3001" s="6">
        <f t="shared" si="656"/>
        <v>40941</v>
      </c>
      <c r="C3001" s="7">
        <f>MAX(SUMIFS('Filing Data'!$V:$V,'Filing Data'!$D:$D,'Benchmark Value'!$B3001),C3000)</f>
        <v>5895088496.4046955</v>
      </c>
      <c r="D3001" s="7">
        <f>SUMIFS('Filing Data'!$Z:$Z,'Filing Data'!$D:$D,'Benchmark Value'!$B3001)</f>
        <v>0</v>
      </c>
      <c r="E3001" s="16">
        <f t="shared" si="657"/>
        <v>-99307978.52737096</v>
      </c>
      <c r="F3001" s="10">
        <f>SUM(D$11:D3000)</f>
        <v>-460926973.03772658</v>
      </c>
      <c r="G3001" s="10">
        <f t="shared" si="650"/>
        <v>366</v>
      </c>
      <c r="H3001" s="7">
        <f t="shared" si="658"/>
        <v>-271333.274664948</v>
      </c>
      <c r="I3001" s="16">
        <f>SUMIFS('Filing Data'!$X:$X,'Filing Data'!$D:$D,'Benchmark Value'!$B3001)</f>
        <v>0</v>
      </c>
      <c r="J3001" s="16">
        <f t="shared" si="654"/>
        <v>118301012.88876536</v>
      </c>
      <c r="K3001" s="10">
        <f>SUM(I$11:I3000)</f>
        <v>789668634.219069</v>
      </c>
      <c r="L3001" s="27">
        <f t="shared" si="651"/>
        <v>366</v>
      </c>
      <c r="M3001" s="7">
        <f t="shared" si="659"/>
        <v>323226.81117149006</v>
      </c>
      <c r="N3001" s="7">
        <f>IF(ISNA(VLOOKUP(B3001,'Distribution Data'!$G:$H,2,FALSE)),0,VLOOKUP(B3001,'Distribution Data'!$G:$H,2,FALSE))</f>
        <v>0</v>
      </c>
      <c r="O3001" s="16">
        <f>IF(ISNA(INDEX($C3000:$C$3618,MATCH(TRUE,INDEX($C3000:$C$3618&lt;&gt;$C3000,0),0))), O3000, INDEX($C3000:$C$3618,MATCH(TRUE,INDEX($C3000:$C$3618&lt;&gt;$C3000,0),0)))</f>
        <v>6094938326.7375374</v>
      </c>
      <c r="P3001" s="16">
        <f t="shared" si="649"/>
        <v>5895088496.4046955</v>
      </c>
      <c r="Q3001" s="27">
        <f t="shared" si="655"/>
        <v>366</v>
      </c>
      <c r="R3001" s="7">
        <f t="shared" si="660"/>
        <v>546037.78779464995</v>
      </c>
      <c r="S3001" s="7">
        <f t="shared" si="652"/>
        <v>-48522.298041788104</v>
      </c>
      <c r="T3001" s="5">
        <f>VLOOKUP($B3001,'Benchmark Data'!$A:$B,2,FALSE)</f>
        <v>19.12</v>
      </c>
      <c r="U3001" s="12">
        <f t="shared" si="661"/>
        <v>1.5702698855991162E-3</v>
      </c>
      <c r="V3001" s="7">
        <f t="shared" si="662"/>
        <v>5797078983.2477922</v>
      </c>
    </row>
    <row r="3002" spans="1:22" x14ac:dyDescent="0.25">
      <c r="A3002" s="5">
        <f t="shared" si="653"/>
        <v>2012</v>
      </c>
      <c r="B3002" s="6">
        <f t="shared" si="656"/>
        <v>40942</v>
      </c>
      <c r="C3002" s="7">
        <f>MAX(SUMIFS('Filing Data'!$V:$V,'Filing Data'!$D:$D,'Benchmark Value'!$B3002),C3001)</f>
        <v>5895088496.4046955</v>
      </c>
      <c r="D3002" s="7">
        <f>SUMIFS('Filing Data'!$Z:$Z,'Filing Data'!$D:$D,'Benchmark Value'!$B3002)</f>
        <v>0</v>
      </c>
      <c r="E3002" s="16">
        <f t="shared" si="657"/>
        <v>-99307978.52737096</v>
      </c>
      <c r="F3002" s="10">
        <f>SUM(D$11:D3001)</f>
        <v>-460926973.03772658</v>
      </c>
      <c r="G3002" s="10">
        <f t="shared" si="650"/>
        <v>366</v>
      </c>
      <c r="H3002" s="7">
        <f t="shared" si="658"/>
        <v>-271333.274664948</v>
      </c>
      <c r="I3002" s="16">
        <f>SUMIFS('Filing Data'!$X:$X,'Filing Data'!$D:$D,'Benchmark Value'!$B3002)</f>
        <v>0</v>
      </c>
      <c r="J3002" s="16">
        <f t="shared" si="654"/>
        <v>118301012.88876536</v>
      </c>
      <c r="K3002" s="10">
        <f>SUM(I$11:I3001)</f>
        <v>789668634.219069</v>
      </c>
      <c r="L3002" s="27">
        <f t="shared" si="651"/>
        <v>366</v>
      </c>
      <c r="M3002" s="7">
        <f t="shared" si="659"/>
        <v>323226.81117149006</v>
      </c>
      <c r="N3002" s="7">
        <f>IF(ISNA(VLOOKUP(B3002,'Distribution Data'!$G:$H,2,FALSE)),0,VLOOKUP(B3002,'Distribution Data'!$G:$H,2,FALSE))</f>
        <v>0</v>
      </c>
      <c r="O3002" s="16">
        <f>IF(ISNA(INDEX($C3001:$C$3618,MATCH(TRUE,INDEX($C3001:$C$3618&lt;&gt;$C3001,0),0))), O3001, INDEX($C3001:$C$3618,MATCH(TRUE,INDEX($C3001:$C$3618&lt;&gt;$C3001,0),0)))</f>
        <v>6094938326.7375374</v>
      </c>
      <c r="P3002" s="16">
        <f t="shared" si="649"/>
        <v>5895088496.4046955</v>
      </c>
      <c r="Q3002" s="27">
        <f t="shared" si="655"/>
        <v>366</v>
      </c>
      <c r="R3002" s="7">
        <f t="shared" si="660"/>
        <v>546037.78779464995</v>
      </c>
      <c r="S3002" s="7">
        <f t="shared" si="652"/>
        <v>-48522.298041788104</v>
      </c>
      <c r="T3002" s="5">
        <f>VLOOKUP($B3002,'Benchmark Data'!$A:$B,2,FALSE)</f>
        <v>19.39</v>
      </c>
      <c r="U3002" s="12">
        <f t="shared" si="661"/>
        <v>1.402256163130528E-2</v>
      </c>
      <c r="V3002" s="7">
        <f t="shared" si="662"/>
        <v>5878892977.9726019</v>
      </c>
    </row>
    <row r="3003" spans="1:22" x14ac:dyDescent="0.25">
      <c r="A3003" s="5">
        <f t="shared" si="653"/>
        <v>2012</v>
      </c>
      <c r="B3003" s="6">
        <f t="shared" si="656"/>
        <v>40943</v>
      </c>
      <c r="C3003" s="7">
        <f>MAX(SUMIFS('Filing Data'!$V:$V,'Filing Data'!$D:$D,'Benchmark Value'!$B3003),C3002)</f>
        <v>5895088496.4046955</v>
      </c>
      <c r="D3003" s="7">
        <f>SUMIFS('Filing Data'!$Z:$Z,'Filing Data'!$D:$D,'Benchmark Value'!$B3003)</f>
        <v>0</v>
      </c>
      <c r="E3003" s="16">
        <f t="shared" si="657"/>
        <v>-99307978.52737096</v>
      </c>
      <c r="F3003" s="10">
        <f>SUM(D$11:D3002)</f>
        <v>-460926973.03772658</v>
      </c>
      <c r="G3003" s="10">
        <f t="shared" si="650"/>
        <v>366</v>
      </c>
      <c r="H3003" s="7">
        <f t="shared" si="658"/>
        <v>-271333.274664948</v>
      </c>
      <c r="I3003" s="16">
        <f>SUMIFS('Filing Data'!$X:$X,'Filing Data'!$D:$D,'Benchmark Value'!$B3003)</f>
        <v>0</v>
      </c>
      <c r="J3003" s="16">
        <f t="shared" si="654"/>
        <v>118301012.88876536</v>
      </c>
      <c r="K3003" s="10">
        <f>SUM(I$11:I3002)</f>
        <v>789668634.219069</v>
      </c>
      <c r="L3003" s="27">
        <f t="shared" si="651"/>
        <v>366</v>
      </c>
      <c r="M3003" s="7">
        <f t="shared" si="659"/>
        <v>323226.81117149006</v>
      </c>
      <c r="N3003" s="7">
        <f>IF(ISNA(VLOOKUP(B3003,'Distribution Data'!$G:$H,2,FALSE)),0,VLOOKUP(B3003,'Distribution Data'!$G:$H,2,FALSE))</f>
        <v>0</v>
      </c>
      <c r="O3003" s="16">
        <f>IF(ISNA(INDEX($C3002:$C$3618,MATCH(TRUE,INDEX($C3002:$C$3618&lt;&gt;$C3002,0),0))), O3002, INDEX($C3002:$C$3618,MATCH(TRUE,INDEX($C3002:$C$3618&lt;&gt;$C3002,0),0)))</f>
        <v>6094938326.7375374</v>
      </c>
      <c r="P3003" s="16">
        <f t="shared" si="649"/>
        <v>5895088496.4046955</v>
      </c>
      <c r="Q3003" s="27">
        <f t="shared" si="655"/>
        <v>366</v>
      </c>
      <c r="R3003" s="7">
        <f t="shared" si="660"/>
        <v>546037.78779464995</v>
      </c>
      <c r="S3003" s="7">
        <f t="shared" si="652"/>
        <v>-48522.298041788104</v>
      </c>
      <c r="T3003" s="5">
        <f>VLOOKUP($B3003,'Benchmark Data'!$A:$B,2,FALSE)</f>
        <v>19.39</v>
      </c>
      <c r="U3003" s="12">
        <f t="shared" si="661"/>
        <v>0</v>
      </c>
      <c r="V3003" s="7">
        <f t="shared" si="662"/>
        <v>5878844455.6745605</v>
      </c>
    </row>
    <row r="3004" spans="1:22" x14ac:dyDescent="0.25">
      <c r="A3004" s="5">
        <f t="shared" si="653"/>
        <v>2012</v>
      </c>
      <c r="B3004" s="6">
        <f t="shared" si="656"/>
        <v>40944</v>
      </c>
      <c r="C3004" s="7">
        <f>MAX(SUMIFS('Filing Data'!$V:$V,'Filing Data'!$D:$D,'Benchmark Value'!$B3004),C3003)</f>
        <v>5895088496.4046955</v>
      </c>
      <c r="D3004" s="7">
        <f>SUMIFS('Filing Data'!$Z:$Z,'Filing Data'!$D:$D,'Benchmark Value'!$B3004)</f>
        <v>0</v>
      </c>
      <c r="E3004" s="16">
        <f t="shared" si="657"/>
        <v>-99307978.52737096</v>
      </c>
      <c r="F3004" s="10">
        <f>SUM(D$11:D3003)</f>
        <v>-460926973.03772658</v>
      </c>
      <c r="G3004" s="10">
        <f t="shared" si="650"/>
        <v>366</v>
      </c>
      <c r="H3004" s="7">
        <f t="shared" si="658"/>
        <v>-271333.274664948</v>
      </c>
      <c r="I3004" s="16">
        <f>SUMIFS('Filing Data'!$X:$X,'Filing Data'!$D:$D,'Benchmark Value'!$B3004)</f>
        <v>0</v>
      </c>
      <c r="J3004" s="16">
        <f t="shared" si="654"/>
        <v>118301012.88876536</v>
      </c>
      <c r="K3004" s="10">
        <f>SUM(I$11:I3003)</f>
        <v>789668634.219069</v>
      </c>
      <c r="L3004" s="27">
        <f t="shared" si="651"/>
        <v>366</v>
      </c>
      <c r="M3004" s="7">
        <f t="shared" si="659"/>
        <v>323226.81117149006</v>
      </c>
      <c r="N3004" s="7">
        <f>IF(ISNA(VLOOKUP(B3004,'Distribution Data'!$G:$H,2,FALSE)),0,VLOOKUP(B3004,'Distribution Data'!$G:$H,2,FALSE))</f>
        <v>0</v>
      </c>
      <c r="O3004" s="16">
        <f>IF(ISNA(INDEX($C3003:$C$3618,MATCH(TRUE,INDEX($C3003:$C$3618&lt;&gt;$C3003,0),0))), O3003, INDEX($C3003:$C$3618,MATCH(TRUE,INDEX($C3003:$C$3618&lt;&gt;$C3003,0),0)))</f>
        <v>6094938326.7375374</v>
      </c>
      <c r="P3004" s="16">
        <f t="shared" si="649"/>
        <v>5895088496.4046955</v>
      </c>
      <c r="Q3004" s="27">
        <f t="shared" si="655"/>
        <v>366</v>
      </c>
      <c r="R3004" s="7">
        <f t="shared" si="660"/>
        <v>546037.78779464995</v>
      </c>
      <c r="S3004" s="7">
        <f t="shared" si="652"/>
        <v>-48522.298041788104</v>
      </c>
      <c r="T3004" s="5">
        <f>VLOOKUP($B3004,'Benchmark Data'!$A:$B,2,FALSE)</f>
        <v>19.39</v>
      </c>
      <c r="U3004" s="12">
        <f t="shared" si="661"/>
        <v>0</v>
      </c>
      <c r="V3004" s="7">
        <f t="shared" si="662"/>
        <v>5878795933.3765192</v>
      </c>
    </row>
    <row r="3005" spans="1:22" x14ac:dyDescent="0.25">
      <c r="A3005" s="5">
        <f t="shared" si="653"/>
        <v>2012</v>
      </c>
      <c r="B3005" s="6">
        <f t="shared" si="656"/>
        <v>40945</v>
      </c>
      <c r="C3005" s="7">
        <f>MAX(SUMIFS('Filing Data'!$V:$V,'Filing Data'!$D:$D,'Benchmark Value'!$B3005),C3004)</f>
        <v>5895088496.4046955</v>
      </c>
      <c r="D3005" s="7">
        <f>SUMIFS('Filing Data'!$Z:$Z,'Filing Data'!$D:$D,'Benchmark Value'!$B3005)</f>
        <v>0</v>
      </c>
      <c r="E3005" s="16">
        <f t="shared" si="657"/>
        <v>-99307978.52737096</v>
      </c>
      <c r="F3005" s="10">
        <f>SUM(D$11:D3004)</f>
        <v>-460926973.03772658</v>
      </c>
      <c r="G3005" s="10">
        <f t="shared" si="650"/>
        <v>366</v>
      </c>
      <c r="H3005" s="7">
        <f t="shared" si="658"/>
        <v>-271333.274664948</v>
      </c>
      <c r="I3005" s="16">
        <f>SUMIFS('Filing Data'!$X:$X,'Filing Data'!$D:$D,'Benchmark Value'!$B3005)</f>
        <v>0</v>
      </c>
      <c r="J3005" s="16">
        <f t="shared" si="654"/>
        <v>118301012.88876536</v>
      </c>
      <c r="K3005" s="10">
        <f>SUM(I$11:I3004)</f>
        <v>789668634.219069</v>
      </c>
      <c r="L3005" s="27">
        <f t="shared" si="651"/>
        <v>366</v>
      </c>
      <c r="M3005" s="7">
        <f t="shared" si="659"/>
        <v>323226.81117149006</v>
      </c>
      <c r="N3005" s="7">
        <f>IF(ISNA(VLOOKUP(B3005,'Distribution Data'!$G:$H,2,FALSE)),0,VLOOKUP(B3005,'Distribution Data'!$G:$H,2,FALSE))</f>
        <v>0</v>
      </c>
      <c r="O3005" s="16">
        <f>IF(ISNA(INDEX($C3004:$C$3618,MATCH(TRUE,INDEX($C3004:$C$3618&lt;&gt;$C3004,0),0))), O3004, INDEX($C3004:$C$3618,MATCH(TRUE,INDEX($C3004:$C$3618&lt;&gt;$C3004,0),0)))</f>
        <v>6094938326.7375374</v>
      </c>
      <c r="P3005" s="16">
        <f t="shared" ref="P3005:P3068" si="663">C3004</f>
        <v>5895088496.4046955</v>
      </c>
      <c r="Q3005" s="27">
        <f t="shared" si="655"/>
        <v>366</v>
      </c>
      <c r="R3005" s="7">
        <f t="shared" si="660"/>
        <v>546037.78779464995</v>
      </c>
      <c r="S3005" s="7">
        <f t="shared" si="652"/>
        <v>-48522.298041788104</v>
      </c>
      <c r="T3005" s="5">
        <f>VLOOKUP($B3005,'Benchmark Data'!$A:$B,2,FALSE)</f>
        <v>19.32</v>
      </c>
      <c r="U3005" s="12">
        <f t="shared" si="661"/>
        <v>-3.6166404701885504E-3</v>
      </c>
      <c r="V3005" s="7">
        <f t="shared" si="662"/>
        <v>5857524321.066288</v>
      </c>
    </row>
    <row r="3006" spans="1:22" x14ac:dyDescent="0.25">
      <c r="A3006" s="5">
        <f t="shared" si="653"/>
        <v>2012</v>
      </c>
      <c r="B3006" s="6">
        <f t="shared" si="656"/>
        <v>40946</v>
      </c>
      <c r="C3006" s="7">
        <f>MAX(SUMIFS('Filing Data'!$V:$V,'Filing Data'!$D:$D,'Benchmark Value'!$B3006),C3005)</f>
        <v>5895088496.4046955</v>
      </c>
      <c r="D3006" s="7">
        <f>SUMIFS('Filing Data'!$Z:$Z,'Filing Data'!$D:$D,'Benchmark Value'!$B3006)</f>
        <v>0</v>
      </c>
      <c r="E3006" s="16">
        <f t="shared" si="657"/>
        <v>-99307978.52737096</v>
      </c>
      <c r="F3006" s="10">
        <f>SUM(D$11:D3005)</f>
        <v>-460926973.03772658</v>
      </c>
      <c r="G3006" s="10">
        <f t="shared" si="650"/>
        <v>366</v>
      </c>
      <c r="H3006" s="7">
        <f t="shared" si="658"/>
        <v>-271333.274664948</v>
      </c>
      <c r="I3006" s="16">
        <f>SUMIFS('Filing Data'!$X:$X,'Filing Data'!$D:$D,'Benchmark Value'!$B3006)</f>
        <v>0</v>
      </c>
      <c r="J3006" s="16">
        <f t="shared" si="654"/>
        <v>118301012.88876536</v>
      </c>
      <c r="K3006" s="10">
        <f>SUM(I$11:I3005)</f>
        <v>789668634.219069</v>
      </c>
      <c r="L3006" s="27">
        <f t="shared" si="651"/>
        <v>366</v>
      </c>
      <c r="M3006" s="7">
        <f t="shared" si="659"/>
        <v>323226.81117149006</v>
      </c>
      <c r="N3006" s="7">
        <f>IF(ISNA(VLOOKUP(B3006,'Distribution Data'!$G:$H,2,FALSE)),0,VLOOKUP(B3006,'Distribution Data'!$G:$H,2,FALSE))</f>
        <v>0</v>
      </c>
      <c r="O3006" s="16">
        <f>IF(ISNA(INDEX($C3005:$C$3618,MATCH(TRUE,INDEX($C3005:$C$3618&lt;&gt;$C3005,0),0))), O3005, INDEX($C3005:$C$3618,MATCH(TRUE,INDEX($C3005:$C$3618&lt;&gt;$C3005,0),0)))</f>
        <v>6094938326.7375374</v>
      </c>
      <c r="P3006" s="16">
        <f t="shared" si="663"/>
        <v>5895088496.4046955</v>
      </c>
      <c r="Q3006" s="27">
        <f t="shared" si="655"/>
        <v>366</v>
      </c>
      <c r="R3006" s="7">
        <f t="shared" si="660"/>
        <v>546037.78779464995</v>
      </c>
      <c r="S3006" s="7">
        <f t="shared" si="652"/>
        <v>-48522.298041788104</v>
      </c>
      <c r="T3006" s="5">
        <f>VLOOKUP($B3006,'Benchmark Data'!$A:$B,2,FALSE)</f>
        <v>19.3</v>
      </c>
      <c r="U3006" s="12">
        <f t="shared" si="661"/>
        <v>-1.0357328735320908E-3</v>
      </c>
      <c r="V3006" s="7">
        <f t="shared" si="662"/>
        <v>5851412108.9948864</v>
      </c>
    </row>
    <row r="3007" spans="1:22" x14ac:dyDescent="0.25">
      <c r="A3007" s="5">
        <f t="shared" si="653"/>
        <v>2012</v>
      </c>
      <c r="B3007" s="6">
        <f t="shared" si="656"/>
        <v>40947</v>
      </c>
      <c r="C3007" s="7">
        <f>MAX(SUMIFS('Filing Data'!$V:$V,'Filing Data'!$D:$D,'Benchmark Value'!$B3007),C3006)</f>
        <v>5895088496.4046955</v>
      </c>
      <c r="D3007" s="7">
        <f>SUMIFS('Filing Data'!$Z:$Z,'Filing Data'!$D:$D,'Benchmark Value'!$B3007)</f>
        <v>0</v>
      </c>
      <c r="E3007" s="16">
        <f t="shared" si="657"/>
        <v>-99307978.52737096</v>
      </c>
      <c r="F3007" s="10">
        <f>SUM(D$11:D3006)</f>
        <v>-460926973.03772658</v>
      </c>
      <c r="G3007" s="10">
        <f t="shared" si="650"/>
        <v>366</v>
      </c>
      <c r="H3007" s="7">
        <f t="shared" si="658"/>
        <v>-271333.274664948</v>
      </c>
      <c r="I3007" s="16">
        <f>SUMIFS('Filing Data'!$X:$X,'Filing Data'!$D:$D,'Benchmark Value'!$B3007)</f>
        <v>0</v>
      </c>
      <c r="J3007" s="16">
        <f t="shared" si="654"/>
        <v>118301012.88876536</v>
      </c>
      <c r="K3007" s="10">
        <f>SUM(I$11:I3006)</f>
        <v>789668634.219069</v>
      </c>
      <c r="L3007" s="27">
        <f t="shared" si="651"/>
        <v>366</v>
      </c>
      <c r="M3007" s="7">
        <f t="shared" si="659"/>
        <v>323226.81117149006</v>
      </c>
      <c r="N3007" s="7">
        <f>IF(ISNA(VLOOKUP(B3007,'Distribution Data'!$G:$H,2,FALSE)),0,VLOOKUP(B3007,'Distribution Data'!$G:$H,2,FALSE))</f>
        <v>0</v>
      </c>
      <c r="O3007" s="16">
        <f>IF(ISNA(INDEX($C3006:$C$3618,MATCH(TRUE,INDEX($C3006:$C$3618&lt;&gt;$C3006,0),0))), O3006, INDEX($C3006:$C$3618,MATCH(TRUE,INDEX($C3006:$C$3618&lt;&gt;$C3006,0),0)))</f>
        <v>6094938326.7375374</v>
      </c>
      <c r="P3007" s="16">
        <f t="shared" si="663"/>
        <v>5895088496.4046955</v>
      </c>
      <c r="Q3007" s="27">
        <f t="shared" si="655"/>
        <v>366</v>
      </c>
      <c r="R3007" s="7">
        <f t="shared" si="660"/>
        <v>546037.78779464995</v>
      </c>
      <c r="S3007" s="7">
        <f t="shared" si="652"/>
        <v>-48522.298041788104</v>
      </c>
      <c r="T3007" s="5">
        <f>VLOOKUP($B3007,'Benchmark Data'!$A:$B,2,FALSE)</f>
        <v>19.32</v>
      </c>
      <c r="U3007" s="12">
        <f t="shared" si="661"/>
        <v>1.0357328735321183E-3</v>
      </c>
      <c r="V3007" s="7">
        <f t="shared" si="662"/>
        <v>5857427226.1880322</v>
      </c>
    </row>
    <row r="3008" spans="1:22" x14ac:dyDescent="0.25">
      <c r="A3008" s="5">
        <f t="shared" si="653"/>
        <v>2012</v>
      </c>
      <c r="B3008" s="6">
        <f t="shared" si="656"/>
        <v>40948</v>
      </c>
      <c r="C3008" s="7">
        <f>MAX(SUMIFS('Filing Data'!$V:$V,'Filing Data'!$D:$D,'Benchmark Value'!$B3008),C3007)</f>
        <v>5895088496.4046955</v>
      </c>
      <c r="D3008" s="7">
        <f>SUMIFS('Filing Data'!$Z:$Z,'Filing Data'!$D:$D,'Benchmark Value'!$B3008)</f>
        <v>0</v>
      </c>
      <c r="E3008" s="16">
        <f t="shared" si="657"/>
        <v>-99307978.52737096</v>
      </c>
      <c r="F3008" s="10">
        <f>SUM(D$11:D3007)</f>
        <v>-460926973.03772658</v>
      </c>
      <c r="G3008" s="10">
        <f t="shared" si="650"/>
        <v>366</v>
      </c>
      <c r="H3008" s="7">
        <f t="shared" si="658"/>
        <v>-271333.274664948</v>
      </c>
      <c r="I3008" s="16">
        <f>SUMIFS('Filing Data'!$X:$X,'Filing Data'!$D:$D,'Benchmark Value'!$B3008)</f>
        <v>0</v>
      </c>
      <c r="J3008" s="16">
        <f t="shared" si="654"/>
        <v>118301012.88876536</v>
      </c>
      <c r="K3008" s="10">
        <f>SUM(I$11:I3007)</f>
        <v>789668634.219069</v>
      </c>
      <c r="L3008" s="27">
        <f t="shared" si="651"/>
        <v>366</v>
      </c>
      <c r="M3008" s="7">
        <f t="shared" si="659"/>
        <v>323226.81117149006</v>
      </c>
      <c r="N3008" s="7">
        <f>IF(ISNA(VLOOKUP(B3008,'Distribution Data'!$G:$H,2,FALSE)),0,VLOOKUP(B3008,'Distribution Data'!$G:$H,2,FALSE))</f>
        <v>0</v>
      </c>
      <c r="O3008" s="16">
        <f>IF(ISNA(INDEX($C3007:$C$3618,MATCH(TRUE,INDEX($C3007:$C$3618&lt;&gt;$C3007,0),0))), O3007, INDEX($C3007:$C$3618,MATCH(TRUE,INDEX($C3007:$C$3618&lt;&gt;$C3007,0),0)))</f>
        <v>6094938326.7375374</v>
      </c>
      <c r="P3008" s="16">
        <f t="shared" si="663"/>
        <v>5895088496.4046955</v>
      </c>
      <c r="Q3008" s="27">
        <f t="shared" si="655"/>
        <v>366</v>
      </c>
      <c r="R3008" s="7">
        <f t="shared" si="660"/>
        <v>546037.78779464995</v>
      </c>
      <c r="S3008" s="7">
        <f t="shared" si="652"/>
        <v>-48522.298041788104</v>
      </c>
      <c r="T3008" s="5">
        <f>VLOOKUP($B3008,'Benchmark Data'!$A:$B,2,FALSE)</f>
        <v>19.16</v>
      </c>
      <c r="U3008" s="12">
        <f t="shared" si="661"/>
        <v>-8.3160562416575053E-3</v>
      </c>
      <c r="V3008" s="7">
        <f t="shared" si="662"/>
        <v>5808869989.8014765</v>
      </c>
    </row>
    <row r="3009" spans="1:22" x14ac:dyDescent="0.25">
      <c r="A3009" s="5">
        <f t="shared" si="653"/>
        <v>2012</v>
      </c>
      <c r="B3009" s="6">
        <f t="shared" si="656"/>
        <v>40949</v>
      </c>
      <c r="C3009" s="7">
        <f>MAX(SUMIFS('Filing Data'!$V:$V,'Filing Data'!$D:$D,'Benchmark Value'!$B3009),C3008)</f>
        <v>5895088496.4046955</v>
      </c>
      <c r="D3009" s="7">
        <f>SUMIFS('Filing Data'!$Z:$Z,'Filing Data'!$D:$D,'Benchmark Value'!$B3009)</f>
        <v>0</v>
      </c>
      <c r="E3009" s="16">
        <f t="shared" si="657"/>
        <v>-99307978.52737096</v>
      </c>
      <c r="F3009" s="10">
        <f>SUM(D$11:D3008)</f>
        <v>-460926973.03772658</v>
      </c>
      <c r="G3009" s="10">
        <f t="shared" si="650"/>
        <v>366</v>
      </c>
      <c r="H3009" s="7">
        <f t="shared" si="658"/>
        <v>-271333.274664948</v>
      </c>
      <c r="I3009" s="16">
        <f>SUMIFS('Filing Data'!$X:$X,'Filing Data'!$D:$D,'Benchmark Value'!$B3009)</f>
        <v>0</v>
      </c>
      <c r="J3009" s="16">
        <f t="shared" si="654"/>
        <v>118301012.88876536</v>
      </c>
      <c r="K3009" s="10">
        <f>SUM(I$11:I3008)</f>
        <v>789668634.219069</v>
      </c>
      <c r="L3009" s="27">
        <f t="shared" si="651"/>
        <v>366</v>
      </c>
      <c r="M3009" s="7">
        <f t="shared" si="659"/>
        <v>323226.81117149006</v>
      </c>
      <c r="N3009" s="7">
        <f>IF(ISNA(VLOOKUP(B3009,'Distribution Data'!$G:$H,2,FALSE)),0,VLOOKUP(B3009,'Distribution Data'!$G:$H,2,FALSE))</f>
        <v>0</v>
      </c>
      <c r="O3009" s="16">
        <f>IF(ISNA(INDEX($C3008:$C$3618,MATCH(TRUE,INDEX($C3008:$C$3618&lt;&gt;$C3008,0),0))), O3008, INDEX($C3008:$C$3618,MATCH(TRUE,INDEX($C3008:$C$3618&lt;&gt;$C3008,0),0)))</f>
        <v>6094938326.7375374</v>
      </c>
      <c r="P3009" s="16">
        <f t="shared" si="663"/>
        <v>5895088496.4046955</v>
      </c>
      <c r="Q3009" s="27">
        <f t="shared" si="655"/>
        <v>366</v>
      </c>
      <c r="R3009" s="7">
        <f t="shared" si="660"/>
        <v>546037.78779464995</v>
      </c>
      <c r="S3009" s="7">
        <f t="shared" si="652"/>
        <v>-48522.298041788104</v>
      </c>
      <c r="T3009" s="5">
        <f>VLOOKUP($B3009,'Benchmark Data'!$A:$B,2,FALSE)</f>
        <v>18.97</v>
      </c>
      <c r="U3009" s="12">
        <f t="shared" si="661"/>
        <v>-9.9659885957916802E-3</v>
      </c>
      <c r="V3009" s="7">
        <f t="shared" si="662"/>
        <v>5751217850.6943388</v>
      </c>
    </row>
    <row r="3010" spans="1:22" x14ac:dyDescent="0.25">
      <c r="A3010" s="5">
        <f t="shared" si="653"/>
        <v>2012</v>
      </c>
      <c r="B3010" s="6">
        <f t="shared" si="656"/>
        <v>40950</v>
      </c>
      <c r="C3010" s="7">
        <f>MAX(SUMIFS('Filing Data'!$V:$V,'Filing Data'!$D:$D,'Benchmark Value'!$B3010),C3009)</f>
        <v>5895088496.4046955</v>
      </c>
      <c r="D3010" s="7">
        <f>SUMIFS('Filing Data'!$Z:$Z,'Filing Data'!$D:$D,'Benchmark Value'!$B3010)</f>
        <v>0</v>
      </c>
      <c r="E3010" s="16">
        <f t="shared" si="657"/>
        <v>-99307978.52737096</v>
      </c>
      <c r="F3010" s="10">
        <f>SUM(D$11:D3009)</f>
        <v>-460926973.03772658</v>
      </c>
      <c r="G3010" s="10">
        <f t="shared" si="650"/>
        <v>366</v>
      </c>
      <c r="H3010" s="7">
        <f t="shared" si="658"/>
        <v>-271333.274664948</v>
      </c>
      <c r="I3010" s="16">
        <f>SUMIFS('Filing Data'!$X:$X,'Filing Data'!$D:$D,'Benchmark Value'!$B3010)</f>
        <v>0</v>
      </c>
      <c r="J3010" s="16">
        <f t="shared" si="654"/>
        <v>118301012.88876536</v>
      </c>
      <c r="K3010" s="10">
        <f>SUM(I$11:I3009)</f>
        <v>789668634.219069</v>
      </c>
      <c r="L3010" s="27">
        <f t="shared" si="651"/>
        <v>366</v>
      </c>
      <c r="M3010" s="7">
        <f t="shared" si="659"/>
        <v>323226.81117149006</v>
      </c>
      <c r="N3010" s="7">
        <f>IF(ISNA(VLOOKUP(B3010,'Distribution Data'!$G:$H,2,FALSE)),0,VLOOKUP(B3010,'Distribution Data'!$G:$H,2,FALSE))</f>
        <v>0</v>
      </c>
      <c r="O3010" s="16">
        <f>IF(ISNA(INDEX($C3009:$C$3618,MATCH(TRUE,INDEX($C3009:$C$3618&lt;&gt;$C3009,0),0))), O3009, INDEX($C3009:$C$3618,MATCH(TRUE,INDEX($C3009:$C$3618&lt;&gt;$C3009,0),0)))</f>
        <v>6094938326.7375374</v>
      </c>
      <c r="P3010" s="16">
        <f t="shared" si="663"/>
        <v>5895088496.4046955</v>
      </c>
      <c r="Q3010" s="27">
        <f t="shared" si="655"/>
        <v>366</v>
      </c>
      <c r="R3010" s="7">
        <f t="shared" si="660"/>
        <v>546037.78779464995</v>
      </c>
      <c r="S3010" s="7">
        <f t="shared" si="652"/>
        <v>-48522.298041788104</v>
      </c>
      <c r="T3010" s="5">
        <f>VLOOKUP($B3010,'Benchmark Data'!$A:$B,2,FALSE)</f>
        <v>18.97</v>
      </c>
      <c r="U3010" s="12">
        <f t="shared" si="661"/>
        <v>0</v>
      </c>
      <c r="V3010" s="7">
        <f t="shared" si="662"/>
        <v>5751169328.3962975</v>
      </c>
    </row>
    <row r="3011" spans="1:22" x14ac:dyDescent="0.25">
      <c r="A3011" s="5">
        <f t="shared" si="653"/>
        <v>2012</v>
      </c>
      <c r="B3011" s="6">
        <f t="shared" si="656"/>
        <v>40951</v>
      </c>
      <c r="C3011" s="7">
        <f>MAX(SUMIFS('Filing Data'!$V:$V,'Filing Data'!$D:$D,'Benchmark Value'!$B3011),C3010)</f>
        <v>5895088496.4046955</v>
      </c>
      <c r="D3011" s="7">
        <f>SUMIFS('Filing Data'!$Z:$Z,'Filing Data'!$D:$D,'Benchmark Value'!$B3011)</f>
        <v>0</v>
      </c>
      <c r="E3011" s="16">
        <f t="shared" si="657"/>
        <v>-99307978.52737096</v>
      </c>
      <c r="F3011" s="10">
        <f>SUM(D$11:D3010)</f>
        <v>-460926973.03772658</v>
      </c>
      <c r="G3011" s="10">
        <f t="shared" si="650"/>
        <v>366</v>
      </c>
      <c r="H3011" s="7">
        <f t="shared" si="658"/>
        <v>-271333.274664948</v>
      </c>
      <c r="I3011" s="16">
        <f>SUMIFS('Filing Data'!$X:$X,'Filing Data'!$D:$D,'Benchmark Value'!$B3011)</f>
        <v>0</v>
      </c>
      <c r="J3011" s="16">
        <f t="shared" si="654"/>
        <v>118301012.88876536</v>
      </c>
      <c r="K3011" s="10">
        <f>SUM(I$11:I3010)</f>
        <v>789668634.219069</v>
      </c>
      <c r="L3011" s="27">
        <f t="shared" si="651"/>
        <v>366</v>
      </c>
      <c r="M3011" s="7">
        <f t="shared" si="659"/>
        <v>323226.81117149006</v>
      </c>
      <c r="N3011" s="7">
        <f>IF(ISNA(VLOOKUP(B3011,'Distribution Data'!$G:$H,2,FALSE)),0,VLOOKUP(B3011,'Distribution Data'!$G:$H,2,FALSE))</f>
        <v>0</v>
      </c>
      <c r="O3011" s="16">
        <f>IF(ISNA(INDEX($C3010:$C$3618,MATCH(TRUE,INDEX($C3010:$C$3618&lt;&gt;$C3010,0),0))), O3010, INDEX($C3010:$C$3618,MATCH(TRUE,INDEX($C3010:$C$3618&lt;&gt;$C3010,0),0)))</f>
        <v>6094938326.7375374</v>
      </c>
      <c r="P3011" s="16">
        <f t="shared" si="663"/>
        <v>5895088496.4046955</v>
      </c>
      <c r="Q3011" s="27">
        <f t="shared" si="655"/>
        <v>366</v>
      </c>
      <c r="R3011" s="7">
        <f t="shared" si="660"/>
        <v>546037.78779464995</v>
      </c>
      <c r="S3011" s="7">
        <f t="shared" si="652"/>
        <v>-48522.298041788104</v>
      </c>
      <c r="T3011" s="5">
        <f>VLOOKUP($B3011,'Benchmark Data'!$A:$B,2,FALSE)</f>
        <v>18.97</v>
      </c>
      <c r="U3011" s="12">
        <f t="shared" si="661"/>
        <v>0</v>
      </c>
      <c r="V3011" s="7">
        <f t="shared" si="662"/>
        <v>5751120806.0982561</v>
      </c>
    </row>
    <row r="3012" spans="1:22" x14ac:dyDescent="0.25">
      <c r="A3012" s="5">
        <f t="shared" si="653"/>
        <v>2012</v>
      </c>
      <c r="B3012" s="6">
        <f t="shared" si="656"/>
        <v>40952</v>
      </c>
      <c r="C3012" s="7">
        <f>MAX(SUMIFS('Filing Data'!$V:$V,'Filing Data'!$D:$D,'Benchmark Value'!$B3012),C3011)</f>
        <v>5895088496.4046955</v>
      </c>
      <c r="D3012" s="7">
        <f>SUMIFS('Filing Data'!$Z:$Z,'Filing Data'!$D:$D,'Benchmark Value'!$B3012)</f>
        <v>0</v>
      </c>
      <c r="E3012" s="16">
        <f t="shared" si="657"/>
        <v>-99307978.52737096</v>
      </c>
      <c r="F3012" s="10">
        <f>SUM(D$11:D3011)</f>
        <v>-460926973.03772658</v>
      </c>
      <c r="G3012" s="10">
        <f t="shared" si="650"/>
        <v>366</v>
      </c>
      <c r="H3012" s="7">
        <f t="shared" si="658"/>
        <v>-271333.274664948</v>
      </c>
      <c r="I3012" s="16">
        <f>SUMIFS('Filing Data'!$X:$X,'Filing Data'!$D:$D,'Benchmark Value'!$B3012)</f>
        <v>0</v>
      </c>
      <c r="J3012" s="16">
        <f t="shared" si="654"/>
        <v>118301012.88876536</v>
      </c>
      <c r="K3012" s="10">
        <f>SUM(I$11:I3011)</f>
        <v>789668634.219069</v>
      </c>
      <c r="L3012" s="27">
        <f t="shared" si="651"/>
        <v>366</v>
      </c>
      <c r="M3012" s="7">
        <f t="shared" si="659"/>
        <v>323226.81117149006</v>
      </c>
      <c r="N3012" s="7">
        <f>IF(ISNA(VLOOKUP(B3012,'Distribution Data'!$G:$H,2,FALSE)),0,VLOOKUP(B3012,'Distribution Data'!$G:$H,2,FALSE))</f>
        <v>0</v>
      </c>
      <c r="O3012" s="16">
        <f>IF(ISNA(INDEX($C3011:$C$3618,MATCH(TRUE,INDEX($C3011:$C$3618&lt;&gt;$C3011,0),0))), O3011, INDEX($C3011:$C$3618,MATCH(TRUE,INDEX($C3011:$C$3618&lt;&gt;$C3011,0),0)))</f>
        <v>6094938326.7375374</v>
      </c>
      <c r="P3012" s="16">
        <f t="shared" si="663"/>
        <v>5895088496.4046955</v>
      </c>
      <c r="Q3012" s="27">
        <f t="shared" si="655"/>
        <v>366</v>
      </c>
      <c r="R3012" s="7">
        <f t="shared" si="660"/>
        <v>546037.78779464995</v>
      </c>
      <c r="S3012" s="7">
        <f t="shared" si="652"/>
        <v>-48522.298041788104</v>
      </c>
      <c r="T3012" s="5">
        <f>VLOOKUP($B3012,'Benchmark Data'!$A:$B,2,FALSE)</f>
        <v>19.21</v>
      </c>
      <c r="U3012" s="12">
        <f t="shared" si="661"/>
        <v>1.2572192833542462E-2</v>
      </c>
      <c r="V3012" s="7">
        <f t="shared" si="662"/>
        <v>5823832905.4904404</v>
      </c>
    </row>
    <row r="3013" spans="1:22" x14ac:dyDescent="0.25">
      <c r="A3013" s="5">
        <f t="shared" si="653"/>
        <v>2012</v>
      </c>
      <c r="B3013" s="6">
        <f t="shared" si="656"/>
        <v>40953</v>
      </c>
      <c r="C3013" s="7">
        <f>MAX(SUMIFS('Filing Data'!$V:$V,'Filing Data'!$D:$D,'Benchmark Value'!$B3013),C3012)</f>
        <v>5895088496.4046955</v>
      </c>
      <c r="D3013" s="7">
        <f>SUMIFS('Filing Data'!$Z:$Z,'Filing Data'!$D:$D,'Benchmark Value'!$B3013)</f>
        <v>0</v>
      </c>
      <c r="E3013" s="16">
        <f t="shared" si="657"/>
        <v>-99307978.52737096</v>
      </c>
      <c r="F3013" s="10">
        <f>SUM(D$11:D3012)</f>
        <v>-460926973.03772658</v>
      </c>
      <c r="G3013" s="10">
        <f t="shared" si="650"/>
        <v>366</v>
      </c>
      <c r="H3013" s="7">
        <f t="shared" si="658"/>
        <v>-271333.274664948</v>
      </c>
      <c r="I3013" s="16">
        <f>SUMIFS('Filing Data'!$X:$X,'Filing Data'!$D:$D,'Benchmark Value'!$B3013)</f>
        <v>0</v>
      </c>
      <c r="J3013" s="16">
        <f t="shared" si="654"/>
        <v>118301012.88876536</v>
      </c>
      <c r="K3013" s="10">
        <f>SUM(I$11:I3012)</f>
        <v>789668634.219069</v>
      </c>
      <c r="L3013" s="27">
        <f t="shared" si="651"/>
        <v>366</v>
      </c>
      <c r="M3013" s="7">
        <f t="shared" si="659"/>
        <v>323226.81117149006</v>
      </c>
      <c r="N3013" s="7">
        <f>IF(ISNA(VLOOKUP(B3013,'Distribution Data'!$G:$H,2,FALSE)),0,VLOOKUP(B3013,'Distribution Data'!$G:$H,2,FALSE))</f>
        <v>0</v>
      </c>
      <c r="O3013" s="16">
        <f>IF(ISNA(INDEX($C3012:$C$3618,MATCH(TRUE,INDEX($C3012:$C$3618&lt;&gt;$C3012,0),0))), O3012, INDEX($C3012:$C$3618,MATCH(TRUE,INDEX($C3012:$C$3618&lt;&gt;$C3012,0),0)))</f>
        <v>6094938326.7375374</v>
      </c>
      <c r="P3013" s="16">
        <f t="shared" si="663"/>
        <v>5895088496.4046955</v>
      </c>
      <c r="Q3013" s="27">
        <f t="shared" si="655"/>
        <v>366</v>
      </c>
      <c r="R3013" s="7">
        <f t="shared" si="660"/>
        <v>546037.78779464995</v>
      </c>
      <c r="S3013" s="7">
        <f t="shared" si="652"/>
        <v>-48522.298041788104</v>
      </c>
      <c r="T3013" s="5">
        <f>VLOOKUP($B3013,'Benchmark Data'!$A:$B,2,FALSE)</f>
        <v>18.96</v>
      </c>
      <c r="U3013" s="12">
        <f t="shared" si="661"/>
        <v>-1.3099479953589548E-2</v>
      </c>
      <c r="V3013" s="7">
        <f t="shared" si="662"/>
        <v>5747992700.4036112</v>
      </c>
    </row>
    <row r="3014" spans="1:22" x14ac:dyDescent="0.25">
      <c r="A3014" s="5">
        <f t="shared" si="653"/>
        <v>2012</v>
      </c>
      <c r="B3014" s="6">
        <f t="shared" si="656"/>
        <v>40954</v>
      </c>
      <c r="C3014" s="7">
        <f>MAX(SUMIFS('Filing Data'!$V:$V,'Filing Data'!$D:$D,'Benchmark Value'!$B3014),C3013)</f>
        <v>5895088496.4046955</v>
      </c>
      <c r="D3014" s="7">
        <f>SUMIFS('Filing Data'!$Z:$Z,'Filing Data'!$D:$D,'Benchmark Value'!$B3014)</f>
        <v>0</v>
      </c>
      <c r="E3014" s="16">
        <f t="shared" si="657"/>
        <v>-99307978.52737096</v>
      </c>
      <c r="F3014" s="10">
        <f>SUM(D$11:D3013)</f>
        <v>-460926973.03772658</v>
      </c>
      <c r="G3014" s="10">
        <f t="shared" si="650"/>
        <v>366</v>
      </c>
      <c r="H3014" s="7">
        <f t="shared" si="658"/>
        <v>-271333.274664948</v>
      </c>
      <c r="I3014" s="16">
        <f>SUMIFS('Filing Data'!$X:$X,'Filing Data'!$D:$D,'Benchmark Value'!$B3014)</f>
        <v>0</v>
      </c>
      <c r="J3014" s="16">
        <f t="shared" si="654"/>
        <v>118301012.88876536</v>
      </c>
      <c r="K3014" s="10">
        <f>SUM(I$11:I3013)</f>
        <v>789668634.219069</v>
      </c>
      <c r="L3014" s="27">
        <f t="shared" si="651"/>
        <v>366</v>
      </c>
      <c r="M3014" s="7">
        <f t="shared" si="659"/>
        <v>323226.81117149006</v>
      </c>
      <c r="N3014" s="7">
        <f>IF(ISNA(VLOOKUP(B3014,'Distribution Data'!$G:$H,2,FALSE)),0,VLOOKUP(B3014,'Distribution Data'!$G:$H,2,FALSE))</f>
        <v>0</v>
      </c>
      <c r="O3014" s="16">
        <f>IF(ISNA(INDEX($C3013:$C$3618,MATCH(TRUE,INDEX($C3013:$C$3618&lt;&gt;$C3013,0),0))), O3013, INDEX($C3013:$C$3618,MATCH(TRUE,INDEX($C3013:$C$3618&lt;&gt;$C3013,0),0)))</f>
        <v>6094938326.7375374</v>
      </c>
      <c r="P3014" s="16">
        <f t="shared" si="663"/>
        <v>5895088496.4046955</v>
      </c>
      <c r="Q3014" s="27">
        <f t="shared" si="655"/>
        <v>366</v>
      </c>
      <c r="R3014" s="7">
        <f t="shared" si="660"/>
        <v>546037.78779464995</v>
      </c>
      <c r="S3014" s="7">
        <f t="shared" si="652"/>
        <v>-48522.298041788104</v>
      </c>
      <c r="T3014" s="5">
        <f>VLOOKUP($B3014,'Benchmark Data'!$A:$B,2,FALSE)</f>
        <v>18.88</v>
      </c>
      <c r="U3014" s="12">
        <f t="shared" si="661"/>
        <v>-4.2283361095211761E-3</v>
      </c>
      <c r="V3014" s="7">
        <f t="shared" si="662"/>
        <v>5723691044.3485918</v>
      </c>
    </row>
    <row r="3015" spans="1:22" x14ac:dyDescent="0.25">
      <c r="A3015" s="5">
        <f t="shared" si="653"/>
        <v>2012</v>
      </c>
      <c r="B3015" s="6">
        <f t="shared" si="656"/>
        <v>40955</v>
      </c>
      <c r="C3015" s="7">
        <f>MAX(SUMIFS('Filing Data'!$V:$V,'Filing Data'!$D:$D,'Benchmark Value'!$B3015),C3014)</f>
        <v>5895088496.4046955</v>
      </c>
      <c r="D3015" s="7">
        <f>SUMIFS('Filing Data'!$Z:$Z,'Filing Data'!$D:$D,'Benchmark Value'!$B3015)</f>
        <v>0</v>
      </c>
      <c r="E3015" s="16">
        <f t="shared" si="657"/>
        <v>-99307978.52737096</v>
      </c>
      <c r="F3015" s="10">
        <f>SUM(D$11:D3014)</f>
        <v>-460926973.03772658</v>
      </c>
      <c r="G3015" s="10">
        <f t="shared" si="650"/>
        <v>366</v>
      </c>
      <c r="H3015" s="7">
        <f t="shared" si="658"/>
        <v>-271333.274664948</v>
      </c>
      <c r="I3015" s="16">
        <f>SUMIFS('Filing Data'!$X:$X,'Filing Data'!$D:$D,'Benchmark Value'!$B3015)</f>
        <v>0</v>
      </c>
      <c r="J3015" s="16">
        <f t="shared" si="654"/>
        <v>118301012.88876536</v>
      </c>
      <c r="K3015" s="10">
        <f>SUM(I$11:I3014)</f>
        <v>789668634.219069</v>
      </c>
      <c r="L3015" s="27">
        <f t="shared" si="651"/>
        <v>366</v>
      </c>
      <c r="M3015" s="7">
        <f t="shared" si="659"/>
        <v>323226.81117149006</v>
      </c>
      <c r="N3015" s="7">
        <f>IF(ISNA(VLOOKUP(B3015,'Distribution Data'!$G:$H,2,FALSE)),0,VLOOKUP(B3015,'Distribution Data'!$G:$H,2,FALSE))</f>
        <v>0</v>
      </c>
      <c r="O3015" s="16">
        <f>IF(ISNA(INDEX($C3014:$C$3618,MATCH(TRUE,INDEX($C3014:$C$3618&lt;&gt;$C3014,0),0))), O3014, INDEX($C3014:$C$3618,MATCH(TRUE,INDEX($C3014:$C$3618&lt;&gt;$C3014,0),0)))</f>
        <v>6094938326.7375374</v>
      </c>
      <c r="P3015" s="16">
        <f t="shared" si="663"/>
        <v>5895088496.4046955</v>
      </c>
      <c r="Q3015" s="27">
        <f t="shared" si="655"/>
        <v>366</v>
      </c>
      <c r="R3015" s="7">
        <f t="shared" si="660"/>
        <v>546037.78779464995</v>
      </c>
      <c r="S3015" s="7">
        <f t="shared" si="652"/>
        <v>-48522.298041788104</v>
      </c>
      <c r="T3015" s="5">
        <f>VLOOKUP($B3015,'Benchmark Data'!$A:$B,2,FALSE)</f>
        <v>19.09</v>
      </c>
      <c r="U3015" s="12">
        <f t="shared" si="661"/>
        <v>1.1061477020301724E-2</v>
      </c>
      <c r="V3015" s="7">
        <f t="shared" si="662"/>
        <v>5787306458.4548521</v>
      </c>
    </row>
    <row r="3016" spans="1:22" x14ac:dyDescent="0.25">
      <c r="A3016" s="5">
        <f t="shared" si="653"/>
        <v>2012</v>
      </c>
      <c r="B3016" s="6">
        <f t="shared" si="656"/>
        <v>40956</v>
      </c>
      <c r="C3016" s="7">
        <f>MAX(SUMIFS('Filing Data'!$V:$V,'Filing Data'!$D:$D,'Benchmark Value'!$B3016),C3015)</f>
        <v>5895088496.4046955</v>
      </c>
      <c r="D3016" s="7">
        <f>SUMIFS('Filing Data'!$Z:$Z,'Filing Data'!$D:$D,'Benchmark Value'!$B3016)</f>
        <v>0</v>
      </c>
      <c r="E3016" s="16">
        <f t="shared" si="657"/>
        <v>-99307978.52737096</v>
      </c>
      <c r="F3016" s="10">
        <f>SUM(D$11:D3015)</f>
        <v>-460926973.03772658</v>
      </c>
      <c r="G3016" s="10">
        <f t="shared" si="650"/>
        <v>366</v>
      </c>
      <c r="H3016" s="7">
        <f t="shared" si="658"/>
        <v>-271333.274664948</v>
      </c>
      <c r="I3016" s="16">
        <f>SUMIFS('Filing Data'!$X:$X,'Filing Data'!$D:$D,'Benchmark Value'!$B3016)</f>
        <v>0</v>
      </c>
      <c r="J3016" s="16">
        <f t="shared" si="654"/>
        <v>118301012.88876536</v>
      </c>
      <c r="K3016" s="10">
        <f>SUM(I$11:I3015)</f>
        <v>789668634.219069</v>
      </c>
      <c r="L3016" s="27">
        <f t="shared" si="651"/>
        <v>366</v>
      </c>
      <c r="M3016" s="7">
        <f t="shared" si="659"/>
        <v>323226.81117149006</v>
      </c>
      <c r="N3016" s="7">
        <f>IF(ISNA(VLOOKUP(B3016,'Distribution Data'!$G:$H,2,FALSE)),0,VLOOKUP(B3016,'Distribution Data'!$G:$H,2,FALSE))</f>
        <v>0</v>
      </c>
      <c r="O3016" s="16">
        <f>IF(ISNA(INDEX($C3015:$C$3618,MATCH(TRUE,INDEX($C3015:$C$3618&lt;&gt;$C3015,0),0))), O3015, INDEX($C3015:$C$3618,MATCH(TRUE,INDEX($C3015:$C$3618&lt;&gt;$C3015,0),0)))</f>
        <v>6094938326.7375374</v>
      </c>
      <c r="P3016" s="16">
        <f t="shared" si="663"/>
        <v>5895088496.4046955</v>
      </c>
      <c r="Q3016" s="27">
        <f t="shared" si="655"/>
        <v>366</v>
      </c>
      <c r="R3016" s="7">
        <f t="shared" si="660"/>
        <v>546037.78779464995</v>
      </c>
      <c r="S3016" s="7">
        <f t="shared" si="652"/>
        <v>-48522.298041788104</v>
      </c>
      <c r="T3016" s="5">
        <f>VLOOKUP($B3016,'Benchmark Data'!$A:$B,2,FALSE)</f>
        <v>19.079999999999998</v>
      </c>
      <c r="U3016" s="12">
        <f t="shared" si="661"/>
        <v>-5.2397171751582369E-4</v>
      </c>
      <c r="V3016" s="7">
        <f t="shared" si="662"/>
        <v>5784226345.5552101</v>
      </c>
    </row>
    <row r="3017" spans="1:22" x14ac:dyDescent="0.25">
      <c r="A3017" s="5">
        <f t="shared" si="653"/>
        <v>2012</v>
      </c>
      <c r="B3017" s="6">
        <f t="shared" si="656"/>
        <v>40957</v>
      </c>
      <c r="C3017" s="7">
        <f>MAX(SUMIFS('Filing Data'!$V:$V,'Filing Data'!$D:$D,'Benchmark Value'!$B3017),C3016)</f>
        <v>5895088496.4046955</v>
      </c>
      <c r="D3017" s="7">
        <f>SUMIFS('Filing Data'!$Z:$Z,'Filing Data'!$D:$D,'Benchmark Value'!$B3017)</f>
        <v>0</v>
      </c>
      <c r="E3017" s="16">
        <f t="shared" si="657"/>
        <v>-99307978.52737096</v>
      </c>
      <c r="F3017" s="10">
        <f>SUM(D$11:D3016)</f>
        <v>-460926973.03772658</v>
      </c>
      <c r="G3017" s="10">
        <f t="shared" si="650"/>
        <v>366</v>
      </c>
      <c r="H3017" s="7">
        <f t="shared" si="658"/>
        <v>-271333.274664948</v>
      </c>
      <c r="I3017" s="16">
        <f>SUMIFS('Filing Data'!$X:$X,'Filing Data'!$D:$D,'Benchmark Value'!$B3017)</f>
        <v>0</v>
      </c>
      <c r="J3017" s="16">
        <f t="shared" si="654"/>
        <v>118301012.88876536</v>
      </c>
      <c r="K3017" s="10">
        <f>SUM(I$11:I3016)</f>
        <v>789668634.219069</v>
      </c>
      <c r="L3017" s="27">
        <f t="shared" si="651"/>
        <v>366</v>
      </c>
      <c r="M3017" s="7">
        <f t="shared" si="659"/>
        <v>323226.81117149006</v>
      </c>
      <c r="N3017" s="7">
        <f>IF(ISNA(VLOOKUP(B3017,'Distribution Data'!$G:$H,2,FALSE)),0,VLOOKUP(B3017,'Distribution Data'!$G:$H,2,FALSE))</f>
        <v>0</v>
      </c>
      <c r="O3017" s="16">
        <f>IF(ISNA(INDEX($C3016:$C$3618,MATCH(TRUE,INDEX($C3016:$C$3618&lt;&gt;$C3016,0),0))), O3016, INDEX($C3016:$C$3618,MATCH(TRUE,INDEX($C3016:$C$3618&lt;&gt;$C3016,0),0)))</f>
        <v>6094938326.7375374</v>
      </c>
      <c r="P3017" s="16">
        <f t="shared" si="663"/>
        <v>5895088496.4046955</v>
      </c>
      <c r="Q3017" s="27">
        <f t="shared" si="655"/>
        <v>366</v>
      </c>
      <c r="R3017" s="7">
        <f t="shared" si="660"/>
        <v>546037.78779464995</v>
      </c>
      <c r="S3017" s="7">
        <f t="shared" si="652"/>
        <v>-48522.298041788104</v>
      </c>
      <c r="T3017" s="5">
        <f>VLOOKUP($B3017,'Benchmark Data'!$A:$B,2,FALSE)</f>
        <v>19.079999999999998</v>
      </c>
      <c r="U3017" s="12">
        <f t="shared" si="661"/>
        <v>0</v>
      </c>
      <c r="V3017" s="7">
        <f t="shared" si="662"/>
        <v>5784177823.2571688</v>
      </c>
    </row>
    <row r="3018" spans="1:22" x14ac:dyDescent="0.25">
      <c r="A3018" s="5">
        <f t="shared" si="653"/>
        <v>2012</v>
      </c>
      <c r="B3018" s="6">
        <f t="shared" si="656"/>
        <v>40958</v>
      </c>
      <c r="C3018" s="7">
        <f>MAX(SUMIFS('Filing Data'!$V:$V,'Filing Data'!$D:$D,'Benchmark Value'!$B3018),C3017)</f>
        <v>5895088496.4046955</v>
      </c>
      <c r="D3018" s="7">
        <f>SUMIFS('Filing Data'!$Z:$Z,'Filing Data'!$D:$D,'Benchmark Value'!$B3018)</f>
        <v>0</v>
      </c>
      <c r="E3018" s="16">
        <f t="shared" si="657"/>
        <v>-99307978.52737096</v>
      </c>
      <c r="F3018" s="10">
        <f>SUM(D$11:D3017)</f>
        <v>-460926973.03772658</v>
      </c>
      <c r="G3018" s="10">
        <f t="shared" si="650"/>
        <v>366</v>
      </c>
      <c r="H3018" s="7">
        <f t="shared" si="658"/>
        <v>-271333.274664948</v>
      </c>
      <c r="I3018" s="16">
        <f>SUMIFS('Filing Data'!$X:$X,'Filing Data'!$D:$D,'Benchmark Value'!$B3018)</f>
        <v>0</v>
      </c>
      <c r="J3018" s="16">
        <f t="shared" si="654"/>
        <v>118301012.88876536</v>
      </c>
      <c r="K3018" s="10">
        <f>SUM(I$11:I3017)</f>
        <v>789668634.219069</v>
      </c>
      <c r="L3018" s="27">
        <f t="shared" si="651"/>
        <v>366</v>
      </c>
      <c r="M3018" s="7">
        <f t="shared" si="659"/>
        <v>323226.81117149006</v>
      </c>
      <c r="N3018" s="7">
        <f>IF(ISNA(VLOOKUP(B3018,'Distribution Data'!$G:$H,2,FALSE)),0,VLOOKUP(B3018,'Distribution Data'!$G:$H,2,FALSE))</f>
        <v>0</v>
      </c>
      <c r="O3018" s="16">
        <f>IF(ISNA(INDEX($C3017:$C$3618,MATCH(TRUE,INDEX($C3017:$C$3618&lt;&gt;$C3017,0),0))), O3017, INDEX($C3017:$C$3618,MATCH(TRUE,INDEX($C3017:$C$3618&lt;&gt;$C3017,0),0)))</f>
        <v>6094938326.7375374</v>
      </c>
      <c r="P3018" s="16">
        <f t="shared" si="663"/>
        <v>5895088496.4046955</v>
      </c>
      <c r="Q3018" s="27">
        <f t="shared" si="655"/>
        <v>366</v>
      </c>
      <c r="R3018" s="7">
        <f t="shared" si="660"/>
        <v>546037.78779464995</v>
      </c>
      <c r="S3018" s="7">
        <f t="shared" si="652"/>
        <v>-48522.298041788104</v>
      </c>
      <c r="T3018" s="5">
        <f>VLOOKUP($B3018,'Benchmark Data'!$A:$B,2,FALSE)</f>
        <v>19.079999999999998</v>
      </c>
      <c r="U3018" s="12">
        <f t="shared" si="661"/>
        <v>0</v>
      </c>
      <c r="V3018" s="7">
        <f t="shared" si="662"/>
        <v>5784129300.9591274</v>
      </c>
    </row>
    <row r="3019" spans="1:22" x14ac:dyDescent="0.25">
      <c r="A3019" s="5">
        <f t="shared" si="653"/>
        <v>2012</v>
      </c>
      <c r="B3019" s="6">
        <f t="shared" si="656"/>
        <v>40959</v>
      </c>
      <c r="C3019" s="7">
        <f>MAX(SUMIFS('Filing Data'!$V:$V,'Filing Data'!$D:$D,'Benchmark Value'!$B3019),C3018)</f>
        <v>5895088496.4046955</v>
      </c>
      <c r="D3019" s="7">
        <f>SUMIFS('Filing Data'!$Z:$Z,'Filing Data'!$D:$D,'Benchmark Value'!$B3019)</f>
        <v>0</v>
      </c>
      <c r="E3019" s="16">
        <f t="shared" si="657"/>
        <v>-99307978.52737096</v>
      </c>
      <c r="F3019" s="10">
        <f>SUM(D$11:D3018)</f>
        <v>-460926973.03772658</v>
      </c>
      <c r="G3019" s="10">
        <f t="shared" ref="G3019:G3082" si="664">COUNTIFS(F$11:F$3618,F3019,A$11:A$3618,YEAR(B3019))</f>
        <v>366</v>
      </c>
      <c r="H3019" s="7">
        <f t="shared" si="658"/>
        <v>-271333.274664948</v>
      </c>
      <c r="I3019" s="16">
        <f>SUMIFS('Filing Data'!$X:$X,'Filing Data'!$D:$D,'Benchmark Value'!$B3019)</f>
        <v>0</v>
      </c>
      <c r="J3019" s="16">
        <f t="shared" si="654"/>
        <v>118301012.88876536</v>
      </c>
      <c r="K3019" s="10">
        <f>SUM(I$11:I3018)</f>
        <v>789668634.219069</v>
      </c>
      <c r="L3019" s="27">
        <f t="shared" ref="L3019:L3082" si="665">COUNTIFS(K$11:K$3618,K3019,A$11:A$3618,YEAR(B3019))</f>
        <v>366</v>
      </c>
      <c r="M3019" s="7">
        <f t="shared" si="659"/>
        <v>323226.81117149006</v>
      </c>
      <c r="N3019" s="7">
        <f>IF(ISNA(VLOOKUP(B3019,'Distribution Data'!$G:$H,2,FALSE)),0,VLOOKUP(B3019,'Distribution Data'!$G:$H,2,FALSE))</f>
        <v>0</v>
      </c>
      <c r="O3019" s="16">
        <f>IF(ISNA(INDEX($C3018:$C$3618,MATCH(TRUE,INDEX($C3018:$C$3618&lt;&gt;$C3018,0),0))), O3018, INDEX($C3018:$C$3618,MATCH(TRUE,INDEX($C3018:$C$3618&lt;&gt;$C3018,0),0)))</f>
        <v>6094938326.7375374</v>
      </c>
      <c r="P3019" s="16">
        <f t="shared" si="663"/>
        <v>5895088496.4046955</v>
      </c>
      <c r="Q3019" s="27">
        <f t="shared" si="655"/>
        <v>366</v>
      </c>
      <c r="R3019" s="7">
        <f t="shared" si="660"/>
        <v>546037.78779464995</v>
      </c>
      <c r="S3019" s="7">
        <f t="shared" ref="S3019:S3082" si="666">IF(AND($E$3&lt;&gt;"Y",$E$4&lt;&gt;"Y"),R3019-N3019+H3019, IF(AND($E$3="Y",$E$4="Y"), R3019-N3019-M3019, IF($E$4="Y", R3019-N3019-M3019+H3019, IF($E$3="Y", R3019-N3019, R3019-N3019))))</f>
        <v>-48522.298041788104</v>
      </c>
      <c r="T3019" s="5">
        <f>VLOOKUP($B3019,'Benchmark Data'!$A:$B,2,FALSE)</f>
        <v>19.079999999999998</v>
      </c>
      <c r="U3019" s="12">
        <f t="shared" si="661"/>
        <v>0</v>
      </c>
      <c r="V3019" s="7">
        <f t="shared" si="662"/>
        <v>5784080778.6610861</v>
      </c>
    </row>
    <row r="3020" spans="1:22" x14ac:dyDescent="0.25">
      <c r="A3020" s="5">
        <f t="shared" ref="A3020:A3083" si="667">YEAR(B3020)</f>
        <v>2012</v>
      </c>
      <c r="B3020" s="6">
        <f t="shared" si="656"/>
        <v>40960</v>
      </c>
      <c r="C3020" s="7">
        <f>MAX(SUMIFS('Filing Data'!$V:$V,'Filing Data'!$D:$D,'Benchmark Value'!$B3020),C3019)</f>
        <v>5895088496.4046955</v>
      </c>
      <c r="D3020" s="7">
        <f>SUMIFS('Filing Data'!$Z:$Z,'Filing Data'!$D:$D,'Benchmark Value'!$B3020)</f>
        <v>0</v>
      </c>
      <c r="E3020" s="16">
        <f t="shared" si="657"/>
        <v>-99307978.52737096</v>
      </c>
      <c r="F3020" s="10">
        <f>SUM(D$11:D3019)</f>
        <v>-460926973.03772658</v>
      </c>
      <c r="G3020" s="10">
        <f t="shared" si="664"/>
        <v>366</v>
      </c>
      <c r="H3020" s="7">
        <f t="shared" si="658"/>
        <v>-271333.274664948</v>
      </c>
      <c r="I3020" s="16">
        <f>SUMIFS('Filing Data'!$X:$X,'Filing Data'!$D:$D,'Benchmark Value'!$B3020)</f>
        <v>0</v>
      </c>
      <c r="J3020" s="16">
        <f t="shared" ref="J3020:J3083" si="668">IF(I3020&lt;&gt;0,J3019,IF(ISNA(INDEX($I3020:$I3384,MATCH(TRUE,INDEX($I3020:$I3384&lt;&gt;$I3020,0),0))),0,INDEX($I3020:$I3384,MATCH(TRUE,INDEX($I3020:$I3384&lt;&gt;$I3020,0),0))))</f>
        <v>118301012.88876536</v>
      </c>
      <c r="K3020" s="10">
        <f>SUM(I$11:I3019)</f>
        <v>789668634.219069</v>
      </c>
      <c r="L3020" s="27">
        <f t="shared" si="665"/>
        <v>366</v>
      </c>
      <c r="M3020" s="7">
        <f t="shared" si="659"/>
        <v>323226.81117149006</v>
      </c>
      <c r="N3020" s="7">
        <f>IF(ISNA(VLOOKUP(B3020,'Distribution Data'!$G:$H,2,FALSE)),0,VLOOKUP(B3020,'Distribution Data'!$G:$H,2,FALSE))</f>
        <v>0</v>
      </c>
      <c r="O3020" s="16">
        <f>IF(ISNA(INDEX($C3019:$C$3618,MATCH(TRUE,INDEX($C3019:$C$3618&lt;&gt;$C3019,0),0))), O3019, INDEX($C3019:$C$3618,MATCH(TRUE,INDEX($C3019:$C$3618&lt;&gt;$C3019,0),0)))</f>
        <v>6094938326.7375374</v>
      </c>
      <c r="P3020" s="16">
        <f t="shared" si="663"/>
        <v>5895088496.4046955</v>
      </c>
      <c r="Q3020" s="27">
        <f t="shared" ref="Q3020:Q3083" si="669">MATCH($O3020,$C$11:$C$3618,0)-MATCH($C3019,$C$11:$C$3618,0)</f>
        <v>366</v>
      </c>
      <c r="R3020" s="7">
        <f t="shared" si="660"/>
        <v>546037.78779464995</v>
      </c>
      <c r="S3020" s="7">
        <f t="shared" si="666"/>
        <v>-48522.298041788104</v>
      </c>
      <c r="T3020" s="5">
        <f>VLOOKUP($B3020,'Benchmark Data'!$A:$B,2,FALSE)</f>
        <v>18.79</v>
      </c>
      <c r="U3020" s="12">
        <f t="shared" si="661"/>
        <v>-1.5315852594766423E-2</v>
      </c>
      <c r="V3020" s="7">
        <f t="shared" si="662"/>
        <v>5696119078.9096012</v>
      </c>
    </row>
    <row r="3021" spans="1:22" x14ac:dyDescent="0.25">
      <c r="A3021" s="5">
        <f t="shared" si="667"/>
        <v>2012</v>
      </c>
      <c r="B3021" s="6">
        <f t="shared" ref="B3021:B3084" si="670">B3020+1</f>
        <v>40961</v>
      </c>
      <c r="C3021" s="7">
        <f>MAX(SUMIFS('Filing Data'!$V:$V,'Filing Data'!$D:$D,'Benchmark Value'!$B3021),C3020)</f>
        <v>5895088496.4046955</v>
      </c>
      <c r="D3021" s="7">
        <f>SUMIFS('Filing Data'!$Z:$Z,'Filing Data'!$D:$D,'Benchmark Value'!$B3021)</f>
        <v>0</v>
      </c>
      <c r="E3021" s="16">
        <f t="shared" ref="E3021:E3084" si="671">IF(D3021&lt;&gt;0,E3020,IF(ISNA(INDEX($D3021:$D3385,MATCH(TRUE,INDEX($D3021:$D3385&lt;&gt;$D3021,0),0))),0,INDEX($D3021:$D3385,MATCH(TRUE,INDEX($D3021:$D3385&lt;&gt;$D3021,0),0))))</f>
        <v>-99307978.52737096</v>
      </c>
      <c r="F3021" s="10">
        <f>SUM(D$11:D3020)</f>
        <v>-460926973.03772658</v>
      </c>
      <c r="G3021" s="10">
        <f t="shared" si="664"/>
        <v>366</v>
      </c>
      <c r="H3021" s="7">
        <f t="shared" ref="H3021:H3084" si="672">E3021/G3021</f>
        <v>-271333.274664948</v>
      </c>
      <c r="I3021" s="16">
        <f>SUMIFS('Filing Data'!$X:$X,'Filing Data'!$D:$D,'Benchmark Value'!$B3021)</f>
        <v>0</v>
      </c>
      <c r="J3021" s="16">
        <f t="shared" si="668"/>
        <v>118301012.88876536</v>
      </c>
      <c r="K3021" s="10">
        <f>SUM(I$11:I3020)</f>
        <v>789668634.219069</v>
      </c>
      <c r="L3021" s="27">
        <f t="shared" si="665"/>
        <v>366</v>
      </c>
      <c r="M3021" s="7">
        <f t="shared" ref="M3021:M3084" si="673">J3021/L3021</f>
        <v>323226.81117149006</v>
      </c>
      <c r="N3021" s="7">
        <f>IF(ISNA(VLOOKUP(B3021,'Distribution Data'!$G:$H,2,FALSE)),0,VLOOKUP(B3021,'Distribution Data'!$G:$H,2,FALSE))</f>
        <v>0</v>
      </c>
      <c r="O3021" s="16">
        <f>IF(ISNA(INDEX($C3020:$C$3618,MATCH(TRUE,INDEX($C3020:$C$3618&lt;&gt;$C3020,0),0))), O3020, INDEX($C3020:$C$3618,MATCH(TRUE,INDEX($C3020:$C$3618&lt;&gt;$C3020,0),0)))</f>
        <v>6094938326.7375374</v>
      </c>
      <c r="P3021" s="16">
        <f t="shared" si="663"/>
        <v>5895088496.4046955</v>
      </c>
      <c r="Q3021" s="27">
        <f t="shared" si="669"/>
        <v>366</v>
      </c>
      <c r="R3021" s="7">
        <f t="shared" ref="R3021:R3084" si="674">IF(Q3021=0, 0, (O3021-P3021)/Q3021)</f>
        <v>546037.78779464995</v>
      </c>
      <c r="S3021" s="7">
        <f t="shared" si="666"/>
        <v>-48522.298041788104</v>
      </c>
      <c r="T3021" s="5">
        <f>VLOOKUP($B3021,'Benchmark Data'!$A:$B,2,FALSE)</f>
        <v>18.62</v>
      </c>
      <c r="U3021" s="12">
        <f t="shared" ref="U3021:U3084" si="675">LN(T3021/T3020)</f>
        <v>-9.0885415764528077E-3</v>
      </c>
      <c r="V3021" s="7">
        <f t="shared" ref="V3021:V3084" si="676">V3020*EXP($U3021)+$S3021</f>
        <v>5644535684.6895475</v>
      </c>
    </row>
    <row r="3022" spans="1:22" x14ac:dyDescent="0.25">
      <c r="A3022" s="5">
        <f t="shared" si="667"/>
        <v>2012</v>
      </c>
      <c r="B3022" s="6">
        <f t="shared" si="670"/>
        <v>40962</v>
      </c>
      <c r="C3022" s="7">
        <f>MAX(SUMIFS('Filing Data'!$V:$V,'Filing Data'!$D:$D,'Benchmark Value'!$B3022),C3021)</f>
        <v>5895088496.4046955</v>
      </c>
      <c r="D3022" s="7">
        <f>SUMIFS('Filing Data'!$Z:$Z,'Filing Data'!$D:$D,'Benchmark Value'!$B3022)</f>
        <v>0</v>
      </c>
      <c r="E3022" s="16">
        <f t="shared" si="671"/>
        <v>-99307978.52737096</v>
      </c>
      <c r="F3022" s="10">
        <f>SUM(D$11:D3021)</f>
        <v>-460926973.03772658</v>
      </c>
      <c r="G3022" s="10">
        <f t="shared" si="664"/>
        <v>366</v>
      </c>
      <c r="H3022" s="7">
        <f t="shared" si="672"/>
        <v>-271333.274664948</v>
      </c>
      <c r="I3022" s="16">
        <f>SUMIFS('Filing Data'!$X:$X,'Filing Data'!$D:$D,'Benchmark Value'!$B3022)</f>
        <v>0</v>
      </c>
      <c r="J3022" s="16">
        <f t="shared" si="668"/>
        <v>118301012.88876536</v>
      </c>
      <c r="K3022" s="10">
        <f>SUM(I$11:I3021)</f>
        <v>789668634.219069</v>
      </c>
      <c r="L3022" s="27">
        <f t="shared" si="665"/>
        <v>366</v>
      </c>
      <c r="M3022" s="7">
        <f t="shared" si="673"/>
        <v>323226.81117149006</v>
      </c>
      <c r="N3022" s="7">
        <f>IF(ISNA(VLOOKUP(B3022,'Distribution Data'!$G:$H,2,FALSE)),0,VLOOKUP(B3022,'Distribution Data'!$G:$H,2,FALSE))</f>
        <v>0</v>
      </c>
      <c r="O3022" s="16">
        <f>IF(ISNA(INDEX($C3021:$C$3618,MATCH(TRUE,INDEX($C3021:$C$3618&lt;&gt;$C3021,0),0))), O3021, INDEX($C3021:$C$3618,MATCH(TRUE,INDEX($C3021:$C$3618&lt;&gt;$C3021,0),0)))</f>
        <v>6094938326.7375374</v>
      </c>
      <c r="P3022" s="16">
        <f t="shared" si="663"/>
        <v>5895088496.4046955</v>
      </c>
      <c r="Q3022" s="27">
        <f t="shared" si="669"/>
        <v>366</v>
      </c>
      <c r="R3022" s="7">
        <f t="shared" si="674"/>
        <v>546037.78779464995</v>
      </c>
      <c r="S3022" s="7">
        <f t="shared" si="666"/>
        <v>-48522.298041788104</v>
      </c>
      <c r="T3022" s="5">
        <f>VLOOKUP($B3022,'Benchmark Data'!$A:$B,2,FALSE)</f>
        <v>18.88</v>
      </c>
      <c r="U3022" s="12">
        <f t="shared" si="675"/>
        <v>1.3866888868433437E-2</v>
      </c>
      <c r="V3022" s="7">
        <f t="shared" si="676"/>
        <v>5723304524.2614985</v>
      </c>
    </row>
    <row r="3023" spans="1:22" x14ac:dyDescent="0.25">
      <c r="A3023" s="5">
        <f t="shared" si="667"/>
        <v>2012</v>
      </c>
      <c r="B3023" s="6">
        <f t="shared" si="670"/>
        <v>40963</v>
      </c>
      <c r="C3023" s="7">
        <f>MAX(SUMIFS('Filing Data'!$V:$V,'Filing Data'!$D:$D,'Benchmark Value'!$B3023),C3022)</f>
        <v>5895088496.4046955</v>
      </c>
      <c r="D3023" s="7">
        <f>SUMIFS('Filing Data'!$Z:$Z,'Filing Data'!$D:$D,'Benchmark Value'!$B3023)</f>
        <v>0</v>
      </c>
      <c r="E3023" s="16">
        <f t="shared" si="671"/>
        <v>-99307978.52737096</v>
      </c>
      <c r="F3023" s="10">
        <f>SUM(D$11:D3022)</f>
        <v>-460926973.03772658</v>
      </c>
      <c r="G3023" s="10">
        <f t="shared" si="664"/>
        <v>366</v>
      </c>
      <c r="H3023" s="7">
        <f t="shared" si="672"/>
        <v>-271333.274664948</v>
      </c>
      <c r="I3023" s="16">
        <f>SUMIFS('Filing Data'!$X:$X,'Filing Data'!$D:$D,'Benchmark Value'!$B3023)</f>
        <v>0</v>
      </c>
      <c r="J3023" s="16">
        <f t="shared" si="668"/>
        <v>118301012.88876536</v>
      </c>
      <c r="K3023" s="10">
        <f>SUM(I$11:I3022)</f>
        <v>789668634.219069</v>
      </c>
      <c r="L3023" s="27">
        <f t="shared" si="665"/>
        <v>366</v>
      </c>
      <c r="M3023" s="7">
        <f t="shared" si="673"/>
        <v>323226.81117149006</v>
      </c>
      <c r="N3023" s="7">
        <f>IF(ISNA(VLOOKUP(B3023,'Distribution Data'!$G:$H,2,FALSE)),0,VLOOKUP(B3023,'Distribution Data'!$G:$H,2,FALSE))</f>
        <v>0</v>
      </c>
      <c r="O3023" s="16">
        <f>IF(ISNA(INDEX($C3022:$C$3618,MATCH(TRUE,INDEX($C3022:$C$3618&lt;&gt;$C3022,0),0))), O3022, INDEX($C3022:$C$3618,MATCH(TRUE,INDEX($C3022:$C$3618&lt;&gt;$C3022,0),0)))</f>
        <v>6094938326.7375374</v>
      </c>
      <c r="P3023" s="16">
        <f t="shared" si="663"/>
        <v>5895088496.4046955</v>
      </c>
      <c r="Q3023" s="27">
        <f t="shared" si="669"/>
        <v>366</v>
      </c>
      <c r="R3023" s="7">
        <f t="shared" si="674"/>
        <v>546037.78779464995</v>
      </c>
      <c r="S3023" s="7">
        <f t="shared" si="666"/>
        <v>-48522.298041788104</v>
      </c>
      <c r="T3023" s="5">
        <f>VLOOKUP($B3023,'Benchmark Data'!$A:$B,2,FALSE)</f>
        <v>18.89</v>
      </c>
      <c r="U3023" s="12">
        <f t="shared" si="675"/>
        <v>5.2952079606358084E-4</v>
      </c>
      <c r="V3023" s="7">
        <f t="shared" si="676"/>
        <v>5726287413.2580872</v>
      </c>
    </row>
    <row r="3024" spans="1:22" x14ac:dyDescent="0.25">
      <c r="A3024" s="5">
        <f t="shared" si="667"/>
        <v>2012</v>
      </c>
      <c r="B3024" s="6">
        <f t="shared" si="670"/>
        <v>40964</v>
      </c>
      <c r="C3024" s="7">
        <f>MAX(SUMIFS('Filing Data'!$V:$V,'Filing Data'!$D:$D,'Benchmark Value'!$B3024),C3023)</f>
        <v>5895088496.4046955</v>
      </c>
      <c r="D3024" s="7">
        <f>SUMIFS('Filing Data'!$Z:$Z,'Filing Data'!$D:$D,'Benchmark Value'!$B3024)</f>
        <v>0</v>
      </c>
      <c r="E3024" s="16">
        <f t="shared" si="671"/>
        <v>-99307978.52737096</v>
      </c>
      <c r="F3024" s="10">
        <f>SUM(D$11:D3023)</f>
        <v>-460926973.03772658</v>
      </c>
      <c r="G3024" s="10">
        <f t="shared" si="664"/>
        <v>366</v>
      </c>
      <c r="H3024" s="7">
        <f t="shared" si="672"/>
        <v>-271333.274664948</v>
      </c>
      <c r="I3024" s="16">
        <f>SUMIFS('Filing Data'!$X:$X,'Filing Data'!$D:$D,'Benchmark Value'!$B3024)</f>
        <v>0</v>
      </c>
      <c r="J3024" s="16">
        <f t="shared" si="668"/>
        <v>118301012.88876536</v>
      </c>
      <c r="K3024" s="10">
        <f>SUM(I$11:I3023)</f>
        <v>789668634.219069</v>
      </c>
      <c r="L3024" s="27">
        <f t="shared" si="665"/>
        <v>366</v>
      </c>
      <c r="M3024" s="7">
        <f t="shared" si="673"/>
        <v>323226.81117149006</v>
      </c>
      <c r="N3024" s="7">
        <f>IF(ISNA(VLOOKUP(B3024,'Distribution Data'!$G:$H,2,FALSE)),0,VLOOKUP(B3024,'Distribution Data'!$G:$H,2,FALSE))</f>
        <v>0</v>
      </c>
      <c r="O3024" s="16">
        <f>IF(ISNA(INDEX($C3023:$C$3618,MATCH(TRUE,INDEX($C3023:$C$3618&lt;&gt;$C3023,0),0))), O3023, INDEX($C3023:$C$3618,MATCH(TRUE,INDEX($C3023:$C$3618&lt;&gt;$C3023,0),0)))</f>
        <v>6094938326.7375374</v>
      </c>
      <c r="P3024" s="16">
        <f t="shared" si="663"/>
        <v>5895088496.4046955</v>
      </c>
      <c r="Q3024" s="27">
        <f t="shared" si="669"/>
        <v>366</v>
      </c>
      <c r="R3024" s="7">
        <f t="shared" si="674"/>
        <v>546037.78779464995</v>
      </c>
      <c r="S3024" s="7">
        <f t="shared" si="666"/>
        <v>-48522.298041788104</v>
      </c>
      <c r="T3024" s="5">
        <f>VLOOKUP($B3024,'Benchmark Data'!$A:$B,2,FALSE)</f>
        <v>18.89</v>
      </c>
      <c r="U3024" s="12">
        <f t="shared" si="675"/>
        <v>0</v>
      </c>
      <c r="V3024" s="7">
        <f t="shared" si="676"/>
        <v>5726238890.9600458</v>
      </c>
    </row>
    <row r="3025" spans="1:22" x14ac:dyDescent="0.25">
      <c r="A3025" s="5">
        <f t="shared" si="667"/>
        <v>2012</v>
      </c>
      <c r="B3025" s="6">
        <f t="shared" si="670"/>
        <v>40965</v>
      </c>
      <c r="C3025" s="7">
        <f>MAX(SUMIFS('Filing Data'!$V:$V,'Filing Data'!$D:$D,'Benchmark Value'!$B3025),C3024)</f>
        <v>5895088496.4046955</v>
      </c>
      <c r="D3025" s="7">
        <f>SUMIFS('Filing Data'!$Z:$Z,'Filing Data'!$D:$D,'Benchmark Value'!$B3025)</f>
        <v>0</v>
      </c>
      <c r="E3025" s="16">
        <f t="shared" si="671"/>
        <v>-99307978.52737096</v>
      </c>
      <c r="F3025" s="10">
        <f>SUM(D$11:D3024)</f>
        <v>-460926973.03772658</v>
      </c>
      <c r="G3025" s="10">
        <f t="shared" si="664"/>
        <v>366</v>
      </c>
      <c r="H3025" s="7">
        <f t="shared" si="672"/>
        <v>-271333.274664948</v>
      </c>
      <c r="I3025" s="16">
        <f>SUMIFS('Filing Data'!$X:$X,'Filing Data'!$D:$D,'Benchmark Value'!$B3025)</f>
        <v>0</v>
      </c>
      <c r="J3025" s="16">
        <f t="shared" si="668"/>
        <v>118301012.88876536</v>
      </c>
      <c r="K3025" s="10">
        <f>SUM(I$11:I3024)</f>
        <v>789668634.219069</v>
      </c>
      <c r="L3025" s="27">
        <f t="shared" si="665"/>
        <v>366</v>
      </c>
      <c r="M3025" s="7">
        <f t="shared" si="673"/>
        <v>323226.81117149006</v>
      </c>
      <c r="N3025" s="7">
        <f>IF(ISNA(VLOOKUP(B3025,'Distribution Data'!$G:$H,2,FALSE)),0,VLOOKUP(B3025,'Distribution Data'!$G:$H,2,FALSE))</f>
        <v>0</v>
      </c>
      <c r="O3025" s="16">
        <f>IF(ISNA(INDEX($C3024:$C$3618,MATCH(TRUE,INDEX($C3024:$C$3618&lt;&gt;$C3024,0),0))), O3024, INDEX($C3024:$C$3618,MATCH(TRUE,INDEX($C3024:$C$3618&lt;&gt;$C3024,0),0)))</f>
        <v>6094938326.7375374</v>
      </c>
      <c r="P3025" s="16">
        <f t="shared" si="663"/>
        <v>5895088496.4046955</v>
      </c>
      <c r="Q3025" s="27">
        <f t="shared" si="669"/>
        <v>366</v>
      </c>
      <c r="R3025" s="7">
        <f t="shared" si="674"/>
        <v>546037.78779464995</v>
      </c>
      <c r="S3025" s="7">
        <f t="shared" si="666"/>
        <v>-48522.298041788104</v>
      </c>
      <c r="T3025" s="5">
        <f>VLOOKUP($B3025,'Benchmark Data'!$A:$B,2,FALSE)</f>
        <v>18.89</v>
      </c>
      <c r="U3025" s="12">
        <f t="shared" si="675"/>
        <v>0</v>
      </c>
      <c r="V3025" s="7">
        <f t="shared" si="676"/>
        <v>5726190368.6620045</v>
      </c>
    </row>
    <row r="3026" spans="1:22" x14ac:dyDescent="0.25">
      <c r="A3026" s="5">
        <f t="shared" si="667"/>
        <v>2012</v>
      </c>
      <c r="B3026" s="6">
        <f t="shared" si="670"/>
        <v>40966</v>
      </c>
      <c r="C3026" s="7">
        <f>MAX(SUMIFS('Filing Data'!$V:$V,'Filing Data'!$D:$D,'Benchmark Value'!$B3026),C3025)</f>
        <v>5895088496.4046955</v>
      </c>
      <c r="D3026" s="7">
        <f>SUMIFS('Filing Data'!$Z:$Z,'Filing Data'!$D:$D,'Benchmark Value'!$B3026)</f>
        <v>0</v>
      </c>
      <c r="E3026" s="16">
        <f t="shared" si="671"/>
        <v>-99307978.52737096</v>
      </c>
      <c r="F3026" s="10">
        <f>SUM(D$11:D3025)</f>
        <v>-460926973.03772658</v>
      </c>
      <c r="G3026" s="10">
        <f t="shared" si="664"/>
        <v>366</v>
      </c>
      <c r="H3026" s="7">
        <f t="shared" si="672"/>
        <v>-271333.274664948</v>
      </c>
      <c r="I3026" s="16">
        <f>SUMIFS('Filing Data'!$X:$X,'Filing Data'!$D:$D,'Benchmark Value'!$B3026)</f>
        <v>0</v>
      </c>
      <c r="J3026" s="16">
        <f t="shared" si="668"/>
        <v>118301012.88876536</v>
      </c>
      <c r="K3026" s="10">
        <f>SUM(I$11:I3025)</f>
        <v>789668634.219069</v>
      </c>
      <c r="L3026" s="27">
        <f t="shared" si="665"/>
        <v>366</v>
      </c>
      <c r="M3026" s="7">
        <f t="shared" si="673"/>
        <v>323226.81117149006</v>
      </c>
      <c r="N3026" s="7">
        <f>IF(ISNA(VLOOKUP(B3026,'Distribution Data'!$G:$H,2,FALSE)),0,VLOOKUP(B3026,'Distribution Data'!$G:$H,2,FALSE))</f>
        <v>0</v>
      </c>
      <c r="O3026" s="16">
        <f>IF(ISNA(INDEX($C3025:$C$3618,MATCH(TRUE,INDEX($C3025:$C$3618&lt;&gt;$C3025,0),0))), O3025, INDEX($C3025:$C$3618,MATCH(TRUE,INDEX($C3025:$C$3618&lt;&gt;$C3025,0),0)))</f>
        <v>6094938326.7375374</v>
      </c>
      <c r="P3026" s="16">
        <f t="shared" si="663"/>
        <v>5895088496.4046955</v>
      </c>
      <c r="Q3026" s="27">
        <f t="shared" si="669"/>
        <v>366</v>
      </c>
      <c r="R3026" s="7">
        <f t="shared" si="674"/>
        <v>546037.78779464995</v>
      </c>
      <c r="S3026" s="7">
        <f t="shared" si="666"/>
        <v>-48522.298041788104</v>
      </c>
      <c r="T3026" s="5">
        <f>VLOOKUP($B3026,'Benchmark Data'!$A:$B,2,FALSE)</f>
        <v>18.87</v>
      </c>
      <c r="U3026" s="12">
        <f t="shared" si="675"/>
        <v>-1.0593221329592978E-3</v>
      </c>
      <c r="V3026" s="7">
        <f t="shared" si="676"/>
        <v>5720079177.8952904</v>
      </c>
    </row>
    <row r="3027" spans="1:22" x14ac:dyDescent="0.25">
      <c r="A3027" s="5">
        <f t="shared" si="667"/>
        <v>2012</v>
      </c>
      <c r="B3027" s="6">
        <f t="shared" si="670"/>
        <v>40967</v>
      </c>
      <c r="C3027" s="7">
        <f>MAX(SUMIFS('Filing Data'!$V:$V,'Filing Data'!$D:$D,'Benchmark Value'!$B3027),C3026)</f>
        <v>5895088496.4046955</v>
      </c>
      <c r="D3027" s="7">
        <f>SUMIFS('Filing Data'!$Z:$Z,'Filing Data'!$D:$D,'Benchmark Value'!$B3027)</f>
        <v>0</v>
      </c>
      <c r="E3027" s="16">
        <f t="shared" si="671"/>
        <v>-99307978.52737096</v>
      </c>
      <c r="F3027" s="10">
        <f>SUM(D$11:D3026)</f>
        <v>-460926973.03772658</v>
      </c>
      <c r="G3027" s="10">
        <f t="shared" si="664"/>
        <v>366</v>
      </c>
      <c r="H3027" s="7">
        <f t="shared" si="672"/>
        <v>-271333.274664948</v>
      </c>
      <c r="I3027" s="16">
        <f>SUMIFS('Filing Data'!$X:$X,'Filing Data'!$D:$D,'Benchmark Value'!$B3027)</f>
        <v>0</v>
      </c>
      <c r="J3027" s="16">
        <f t="shared" si="668"/>
        <v>118301012.88876536</v>
      </c>
      <c r="K3027" s="10">
        <f>SUM(I$11:I3026)</f>
        <v>789668634.219069</v>
      </c>
      <c r="L3027" s="27">
        <f t="shared" si="665"/>
        <v>366</v>
      </c>
      <c r="M3027" s="7">
        <f t="shared" si="673"/>
        <v>323226.81117149006</v>
      </c>
      <c r="N3027" s="7">
        <f>IF(ISNA(VLOOKUP(B3027,'Distribution Data'!$G:$H,2,FALSE)),0,VLOOKUP(B3027,'Distribution Data'!$G:$H,2,FALSE))</f>
        <v>0</v>
      </c>
      <c r="O3027" s="16">
        <f>IF(ISNA(INDEX($C3026:$C$3618,MATCH(TRUE,INDEX($C3026:$C$3618&lt;&gt;$C3026,0),0))), O3026, INDEX($C3026:$C$3618,MATCH(TRUE,INDEX($C3026:$C$3618&lt;&gt;$C3026,0),0)))</f>
        <v>6094938326.7375374</v>
      </c>
      <c r="P3027" s="16">
        <f t="shared" si="663"/>
        <v>5895088496.4046955</v>
      </c>
      <c r="Q3027" s="27">
        <f t="shared" si="669"/>
        <v>366</v>
      </c>
      <c r="R3027" s="7">
        <f t="shared" si="674"/>
        <v>546037.78779464995</v>
      </c>
      <c r="S3027" s="7">
        <f t="shared" si="666"/>
        <v>-48522.298041788104</v>
      </c>
      <c r="T3027" s="5">
        <f>VLOOKUP($B3027,'Benchmark Data'!$A:$B,2,FALSE)</f>
        <v>18.739999999999998</v>
      </c>
      <c r="U3027" s="12">
        <f t="shared" si="675"/>
        <v>-6.9130825701828455E-3</v>
      </c>
      <c r="V3027" s="7">
        <f t="shared" si="676"/>
        <v>5680623644.8327341</v>
      </c>
    </row>
    <row r="3028" spans="1:22" x14ac:dyDescent="0.25">
      <c r="A3028" s="5">
        <f t="shared" si="667"/>
        <v>2012</v>
      </c>
      <c r="B3028" s="6">
        <f t="shared" si="670"/>
        <v>40968</v>
      </c>
      <c r="C3028" s="7">
        <f>MAX(SUMIFS('Filing Data'!$V:$V,'Filing Data'!$D:$D,'Benchmark Value'!$B3028),C3027)</f>
        <v>5895088496.4046955</v>
      </c>
      <c r="D3028" s="7">
        <f>SUMIFS('Filing Data'!$Z:$Z,'Filing Data'!$D:$D,'Benchmark Value'!$B3028)</f>
        <v>0</v>
      </c>
      <c r="E3028" s="16">
        <f t="shared" si="671"/>
        <v>-99307978.52737096</v>
      </c>
      <c r="F3028" s="10">
        <f>SUM(D$11:D3027)</f>
        <v>-460926973.03772658</v>
      </c>
      <c r="G3028" s="10">
        <f t="shared" si="664"/>
        <v>366</v>
      </c>
      <c r="H3028" s="7">
        <f t="shared" si="672"/>
        <v>-271333.274664948</v>
      </c>
      <c r="I3028" s="16">
        <f>SUMIFS('Filing Data'!$X:$X,'Filing Data'!$D:$D,'Benchmark Value'!$B3028)</f>
        <v>0</v>
      </c>
      <c r="J3028" s="16">
        <f t="shared" si="668"/>
        <v>118301012.88876536</v>
      </c>
      <c r="K3028" s="10">
        <f>SUM(I$11:I3027)</f>
        <v>789668634.219069</v>
      </c>
      <c r="L3028" s="27">
        <f t="shared" si="665"/>
        <v>366</v>
      </c>
      <c r="M3028" s="7">
        <f t="shared" si="673"/>
        <v>323226.81117149006</v>
      </c>
      <c r="N3028" s="7">
        <f>IF(ISNA(VLOOKUP(B3028,'Distribution Data'!$G:$H,2,FALSE)),0,VLOOKUP(B3028,'Distribution Data'!$G:$H,2,FALSE))</f>
        <v>0</v>
      </c>
      <c r="O3028" s="16">
        <f>IF(ISNA(INDEX($C3027:$C$3618,MATCH(TRUE,INDEX($C3027:$C$3618&lt;&gt;$C3027,0),0))), O3027, INDEX($C3027:$C$3618,MATCH(TRUE,INDEX($C3027:$C$3618&lt;&gt;$C3027,0),0)))</f>
        <v>6094938326.7375374</v>
      </c>
      <c r="P3028" s="16">
        <f t="shared" si="663"/>
        <v>5895088496.4046955</v>
      </c>
      <c r="Q3028" s="27">
        <f t="shared" si="669"/>
        <v>366</v>
      </c>
      <c r="R3028" s="7">
        <f t="shared" si="674"/>
        <v>546037.78779464995</v>
      </c>
      <c r="S3028" s="7">
        <f t="shared" si="666"/>
        <v>-48522.298041788104</v>
      </c>
      <c r="T3028" s="5">
        <f>VLOOKUP($B3028,'Benchmark Data'!$A:$B,2,FALSE)</f>
        <v>18.690000000000001</v>
      </c>
      <c r="U3028" s="12">
        <f t="shared" si="675"/>
        <v>-2.6716553428045619E-3</v>
      </c>
      <c r="V3028" s="7">
        <f t="shared" si="676"/>
        <v>5665418709.3947983</v>
      </c>
    </row>
    <row r="3029" spans="1:22" x14ac:dyDescent="0.25">
      <c r="A3029" s="5">
        <f t="shared" si="667"/>
        <v>2012</v>
      </c>
      <c r="B3029" s="6">
        <f t="shared" si="670"/>
        <v>40969</v>
      </c>
      <c r="C3029" s="7">
        <f>MAX(SUMIFS('Filing Data'!$V:$V,'Filing Data'!$D:$D,'Benchmark Value'!$B3029),C3028)</f>
        <v>5895088496.4046955</v>
      </c>
      <c r="D3029" s="7">
        <f>SUMIFS('Filing Data'!$Z:$Z,'Filing Data'!$D:$D,'Benchmark Value'!$B3029)</f>
        <v>0</v>
      </c>
      <c r="E3029" s="16">
        <f t="shared" si="671"/>
        <v>-99307978.52737096</v>
      </c>
      <c r="F3029" s="10">
        <f>SUM(D$11:D3028)</f>
        <v>-460926973.03772658</v>
      </c>
      <c r="G3029" s="10">
        <f t="shared" si="664"/>
        <v>366</v>
      </c>
      <c r="H3029" s="7">
        <f t="shared" si="672"/>
        <v>-271333.274664948</v>
      </c>
      <c r="I3029" s="16">
        <f>SUMIFS('Filing Data'!$X:$X,'Filing Data'!$D:$D,'Benchmark Value'!$B3029)</f>
        <v>0</v>
      </c>
      <c r="J3029" s="16">
        <f t="shared" si="668"/>
        <v>118301012.88876536</v>
      </c>
      <c r="K3029" s="10">
        <f>SUM(I$11:I3028)</f>
        <v>789668634.219069</v>
      </c>
      <c r="L3029" s="27">
        <f t="shared" si="665"/>
        <v>366</v>
      </c>
      <c r="M3029" s="7">
        <f t="shared" si="673"/>
        <v>323226.81117149006</v>
      </c>
      <c r="N3029" s="7">
        <f>IF(ISNA(VLOOKUP(B3029,'Distribution Data'!$G:$H,2,FALSE)),0,VLOOKUP(B3029,'Distribution Data'!$G:$H,2,FALSE))</f>
        <v>0</v>
      </c>
      <c r="O3029" s="16">
        <f>IF(ISNA(INDEX($C3028:$C$3618,MATCH(TRUE,INDEX($C3028:$C$3618&lt;&gt;$C3028,0),0))), O3028, INDEX($C3028:$C$3618,MATCH(TRUE,INDEX($C3028:$C$3618&lt;&gt;$C3028,0),0)))</f>
        <v>6094938326.7375374</v>
      </c>
      <c r="P3029" s="16">
        <f t="shared" si="663"/>
        <v>5895088496.4046955</v>
      </c>
      <c r="Q3029" s="27">
        <f t="shared" si="669"/>
        <v>366</v>
      </c>
      <c r="R3029" s="7">
        <f t="shared" si="674"/>
        <v>546037.78779464995</v>
      </c>
      <c r="S3029" s="7">
        <f t="shared" si="666"/>
        <v>-48522.298041788104</v>
      </c>
      <c r="T3029" s="5">
        <f>VLOOKUP($B3029,'Benchmark Data'!$A:$B,2,FALSE)</f>
        <v>18.8</v>
      </c>
      <c r="U3029" s="12">
        <f t="shared" si="675"/>
        <v>5.8682483684319746E-3</v>
      </c>
      <c r="V3029" s="7">
        <f t="shared" si="676"/>
        <v>5698714010.426528</v>
      </c>
    </row>
    <row r="3030" spans="1:22" x14ac:dyDescent="0.25">
      <c r="A3030" s="5">
        <f t="shared" si="667"/>
        <v>2012</v>
      </c>
      <c r="B3030" s="6">
        <f t="shared" si="670"/>
        <v>40970</v>
      </c>
      <c r="C3030" s="7">
        <f>MAX(SUMIFS('Filing Data'!$V:$V,'Filing Data'!$D:$D,'Benchmark Value'!$B3030),C3029)</f>
        <v>5895088496.4046955</v>
      </c>
      <c r="D3030" s="7">
        <f>SUMIFS('Filing Data'!$Z:$Z,'Filing Data'!$D:$D,'Benchmark Value'!$B3030)</f>
        <v>0</v>
      </c>
      <c r="E3030" s="16">
        <f t="shared" si="671"/>
        <v>-99307978.52737096</v>
      </c>
      <c r="F3030" s="10">
        <f>SUM(D$11:D3029)</f>
        <v>-460926973.03772658</v>
      </c>
      <c r="G3030" s="10">
        <f t="shared" si="664"/>
        <v>366</v>
      </c>
      <c r="H3030" s="7">
        <f t="shared" si="672"/>
        <v>-271333.274664948</v>
      </c>
      <c r="I3030" s="16">
        <f>SUMIFS('Filing Data'!$X:$X,'Filing Data'!$D:$D,'Benchmark Value'!$B3030)</f>
        <v>0</v>
      </c>
      <c r="J3030" s="16">
        <f t="shared" si="668"/>
        <v>118301012.88876536</v>
      </c>
      <c r="K3030" s="10">
        <f>SUM(I$11:I3029)</f>
        <v>789668634.219069</v>
      </c>
      <c r="L3030" s="27">
        <f t="shared" si="665"/>
        <v>366</v>
      </c>
      <c r="M3030" s="7">
        <f t="shared" si="673"/>
        <v>323226.81117149006</v>
      </c>
      <c r="N3030" s="7">
        <f>IF(ISNA(VLOOKUP(B3030,'Distribution Data'!$G:$H,2,FALSE)),0,VLOOKUP(B3030,'Distribution Data'!$G:$H,2,FALSE))</f>
        <v>0</v>
      </c>
      <c r="O3030" s="16">
        <f>IF(ISNA(INDEX($C3029:$C$3618,MATCH(TRUE,INDEX($C3029:$C$3618&lt;&gt;$C3029,0),0))), O3029, INDEX($C3029:$C$3618,MATCH(TRUE,INDEX($C3029:$C$3618&lt;&gt;$C3029,0),0)))</f>
        <v>6094938326.7375374</v>
      </c>
      <c r="P3030" s="16">
        <f t="shared" si="663"/>
        <v>5895088496.4046955</v>
      </c>
      <c r="Q3030" s="27">
        <f t="shared" si="669"/>
        <v>366</v>
      </c>
      <c r="R3030" s="7">
        <f t="shared" si="674"/>
        <v>546037.78779464995</v>
      </c>
      <c r="S3030" s="7">
        <f t="shared" si="666"/>
        <v>-48522.298041788104</v>
      </c>
      <c r="T3030" s="5">
        <f>VLOOKUP($B3030,'Benchmark Data'!$A:$B,2,FALSE)</f>
        <v>18.77</v>
      </c>
      <c r="U3030" s="12">
        <f t="shared" si="675"/>
        <v>-1.5970192374861148E-3</v>
      </c>
      <c r="V3030" s="7">
        <f t="shared" si="676"/>
        <v>5689571795.5586567</v>
      </c>
    </row>
    <row r="3031" spans="1:22" x14ac:dyDescent="0.25">
      <c r="A3031" s="5">
        <f t="shared" si="667"/>
        <v>2012</v>
      </c>
      <c r="B3031" s="6">
        <f t="shared" si="670"/>
        <v>40971</v>
      </c>
      <c r="C3031" s="7">
        <f>MAX(SUMIFS('Filing Data'!$V:$V,'Filing Data'!$D:$D,'Benchmark Value'!$B3031),C3030)</f>
        <v>5895088496.4046955</v>
      </c>
      <c r="D3031" s="7">
        <f>SUMIFS('Filing Data'!$Z:$Z,'Filing Data'!$D:$D,'Benchmark Value'!$B3031)</f>
        <v>0</v>
      </c>
      <c r="E3031" s="16">
        <f t="shared" si="671"/>
        <v>-99307978.52737096</v>
      </c>
      <c r="F3031" s="10">
        <f>SUM(D$11:D3030)</f>
        <v>-460926973.03772658</v>
      </c>
      <c r="G3031" s="10">
        <f t="shared" si="664"/>
        <v>366</v>
      </c>
      <c r="H3031" s="7">
        <f t="shared" si="672"/>
        <v>-271333.274664948</v>
      </c>
      <c r="I3031" s="16">
        <f>SUMIFS('Filing Data'!$X:$X,'Filing Data'!$D:$D,'Benchmark Value'!$B3031)</f>
        <v>0</v>
      </c>
      <c r="J3031" s="16">
        <f t="shared" si="668"/>
        <v>118301012.88876536</v>
      </c>
      <c r="K3031" s="10">
        <f>SUM(I$11:I3030)</f>
        <v>789668634.219069</v>
      </c>
      <c r="L3031" s="27">
        <f t="shared" si="665"/>
        <v>366</v>
      </c>
      <c r="M3031" s="7">
        <f t="shared" si="673"/>
        <v>323226.81117149006</v>
      </c>
      <c r="N3031" s="7">
        <f>IF(ISNA(VLOOKUP(B3031,'Distribution Data'!$G:$H,2,FALSE)),0,VLOOKUP(B3031,'Distribution Data'!$G:$H,2,FALSE))</f>
        <v>0</v>
      </c>
      <c r="O3031" s="16">
        <f>IF(ISNA(INDEX($C3030:$C$3618,MATCH(TRUE,INDEX($C3030:$C$3618&lt;&gt;$C3030,0),0))), O3030, INDEX($C3030:$C$3618,MATCH(TRUE,INDEX($C3030:$C$3618&lt;&gt;$C3030,0),0)))</f>
        <v>6094938326.7375374</v>
      </c>
      <c r="P3031" s="16">
        <f t="shared" si="663"/>
        <v>5895088496.4046955</v>
      </c>
      <c r="Q3031" s="27">
        <f t="shared" si="669"/>
        <v>366</v>
      </c>
      <c r="R3031" s="7">
        <f t="shared" si="674"/>
        <v>546037.78779464995</v>
      </c>
      <c r="S3031" s="7">
        <f t="shared" si="666"/>
        <v>-48522.298041788104</v>
      </c>
      <c r="T3031" s="5">
        <f>VLOOKUP($B3031,'Benchmark Data'!$A:$B,2,FALSE)</f>
        <v>18.77</v>
      </c>
      <c r="U3031" s="12">
        <f t="shared" si="675"/>
        <v>0</v>
      </c>
      <c r="V3031" s="7">
        <f t="shared" si="676"/>
        <v>5689523273.2606153</v>
      </c>
    </row>
    <row r="3032" spans="1:22" x14ac:dyDescent="0.25">
      <c r="A3032" s="5">
        <f t="shared" si="667"/>
        <v>2012</v>
      </c>
      <c r="B3032" s="6">
        <f t="shared" si="670"/>
        <v>40972</v>
      </c>
      <c r="C3032" s="7">
        <f>MAX(SUMIFS('Filing Data'!$V:$V,'Filing Data'!$D:$D,'Benchmark Value'!$B3032),C3031)</f>
        <v>5895088496.4046955</v>
      </c>
      <c r="D3032" s="7">
        <f>SUMIFS('Filing Data'!$Z:$Z,'Filing Data'!$D:$D,'Benchmark Value'!$B3032)</f>
        <v>0</v>
      </c>
      <c r="E3032" s="16">
        <f t="shared" si="671"/>
        <v>-99307978.52737096</v>
      </c>
      <c r="F3032" s="10">
        <f>SUM(D$11:D3031)</f>
        <v>-460926973.03772658</v>
      </c>
      <c r="G3032" s="10">
        <f t="shared" si="664"/>
        <v>366</v>
      </c>
      <c r="H3032" s="7">
        <f t="shared" si="672"/>
        <v>-271333.274664948</v>
      </c>
      <c r="I3032" s="16">
        <f>SUMIFS('Filing Data'!$X:$X,'Filing Data'!$D:$D,'Benchmark Value'!$B3032)</f>
        <v>0</v>
      </c>
      <c r="J3032" s="16">
        <f t="shared" si="668"/>
        <v>118301012.88876536</v>
      </c>
      <c r="K3032" s="10">
        <f>SUM(I$11:I3031)</f>
        <v>789668634.219069</v>
      </c>
      <c r="L3032" s="27">
        <f t="shared" si="665"/>
        <v>366</v>
      </c>
      <c r="M3032" s="7">
        <f t="shared" si="673"/>
        <v>323226.81117149006</v>
      </c>
      <c r="N3032" s="7">
        <f>IF(ISNA(VLOOKUP(B3032,'Distribution Data'!$G:$H,2,FALSE)),0,VLOOKUP(B3032,'Distribution Data'!$G:$H,2,FALSE))</f>
        <v>0</v>
      </c>
      <c r="O3032" s="16">
        <f>IF(ISNA(INDEX($C3031:$C$3618,MATCH(TRUE,INDEX($C3031:$C$3618&lt;&gt;$C3031,0),0))), O3031, INDEX($C3031:$C$3618,MATCH(TRUE,INDEX($C3031:$C$3618&lt;&gt;$C3031,0),0)))</f>
        <v>6094938326.7375374</v>
      </c>
      <c r="P3032" s="16">
        <f t="shared" si="663"/>
        <v>5895088496.4046955</v>
      </c>
      <c r="Q3032" s="27">
        <f t="shared" si="669"/>
        <v>366</v>
      </c>
      <c r="R3032" s="7">
        <f t="shared" si="674"/>
        <v>546037.78779464995</v>
      </c>
      <c r="S3032" s="7">
        <f t="shared" si="666"/>
        <v>-48522.298041788104</v>
      </c>
      <c r="T3032" s="5">
        <f>VLOOKUP($B3032,'Benchmark Data'!$A:$B,2,FALSE)</f>
        <v>18.77</v>
      </c>
      <c r="U3032" s="12">
        <f t="shared" si="675"/>
        <v>0</v>
      </c>
      <c r="V3032" s="7">
        <f t="shared" si="676"/>
        <v>5689474750.962574</v>
      </c>
    </row>
    <row r="3033" spans="1:22" x14ac:dyDescent="0.25">
      <c r="A3033" s="5">
        <f t="shared" si="667"/>
        <v>2012</v>
      </c>
      <c r="B3033" s="6">
        <f t="shared" si="670"/>
        <v>40973</v>
      </c>
      <c r="C3033" s="7">
        <f>MAX(SUMIFS('Filing Data'!$V:$V,'Filing Data'!$D:$D,'Benchmark Value'!$B3033),C3032)</f>
        <v>5895088496.4046955</v>
      </c>
      <c r="D3033" s="7">
        <f>SUMIFS('Filing Data'!$Z:$Z,'Filing Data'!$D:$D,'Benchmark Value'!$B3033)</f>
        <v>0</v>
      </c>
      <c r="E3033" s="16">
        <f t="shared" si="671"/>
        <v>-99307978.52737096</v>
      </c>
      <c r="F3033" s="10">
        <f>SUM(D$11:D3032)</f>
        <v>-460926973.03772658</v>
      </c>
      <c r="G3033" s="10">
        <f t="shared" si="664"/>
        <v>366</v>
      </c>
      <c r="H3033" s="7">
        <f t="shared" si="672"/>
        <v>-271333.274664948</v>
      </c>
      <c r="I3033" s="16">
        <f>SUMIFS('Filing Data'!$X:$X,'Filing Data'!$D:$D,'Benchmark Value'!$B3033)</f>
        <v>0</v>
      </c>
      <c r="J3033" s="16">
        <f t="shared" si="668"/>
        <v>118301012.88876536</v>
      </c>
      <c r="K3033" s="10">
        <f>SUM(I$11:I3032)</f>
        <v>789668634.219069</v>
      </c>
      <c r="L3033" s="27">
        <f t="shared" si="665"/>
        <v>366</v>
      </c>
      <c r="M3033" s="7">
        <f t="shared" si="673"/>
        <v>323226.81117149006</v>
      </c>
      <c r="N3033" s="7">
        <f>IF(ISNA(VLOOKUP(B3033,'Distribution Data'!$G:$H,2,FALSE)),0,VLOOKUP(B3033,'Distribution Data'!$G:$H,2,FALSE))</f>
        <v>0</v>
      </c>
      <c r="O3033" s="16">
        <f>IF(ISNA(INDEX($C3032:$C$3618,MATCH(TRUE,INDEX($C3032:$C$3618&lt;&gt;$C3032,0),0))), O3032, INDEX($C3032:$C$3618,MATCH(TRUE,INDEX($C3032:$C$3618&lt;&gt;$C3032,0),0)))</f>
        <v>6094938326.7375374</v>
      </c>
      <c r="P3033" s="16">
        <f t="shared" si="663"/>
        <v>5895088496.4046955</v>
      </c>
      <c r="Q3033" s="27">
        <f t="shared" si="669"/>
        <v>366</v>
      </c>
      <c r="R3033" s="7">
        <f t="shared" si="674"/>
        <v>546037.78779464995</v>
      </c>
      <c r="S3033" s="7">
        <f t="shared" si="666"/>
        <v>-48522.298041788104</v>
      </c>
      <c r="T3033" s="5">
        <f>VLOOKUP($B3033,'Benchmark Data'!$A:$B,2,FALSE)</f>
        <v>18.95</v>
      </c>
      <c r="U3033" s="12">
        <f t="shared" si="675"/>
        <v>9.544080930017863E-3</v>
      </c>
      <c r="V3033" s="7">
        <f t="shared" si="676"/>
        <v>5743986988.1303425</v>
      </c>
    </row>
    <row r="3034" spans="1:22" x14ac:dyDescent="0.25">
      <c r="A3034" s="5">
        <f t="shared" si="667"/>
        <v>2012</v>
      </c>
      <c r="B3034" s="6">
        <f t="shared" si="670"/>
        <v>40974</v>
      </c>
      <c r="C3034" s="7">
        <f>MAX(SUMIFS('Filing Data'!$V:$V,'Filing Data'!$D:$D,'Benchmark Value'!$B3034),C3033)</f>
        <v>5895088496.4046955</v>
      </c>
      <c r="D3034" s="7">
        <f>SUMIFS('Filing Data'!$Z:$Z,'Filing Data'!$D:$D,'Benchmark Value'!$B3034)</f>
        <v>0</v>
      </c>
      <c r="E3034" s="16">
        <f t="shared" si="671"/>
        <v>-99307978.52737096</v>
      </c>
      <c r="F3034" s="10">
        <f>SUM(D$11:D3033)</f>
        <v>-460926973.03772658</v>
      </c>
      <c r="G3034" s="10">
        <f t="shared" si="664"/>
        <v>366</v>
      </c>
      <c r="H3034" s="7">
        <f t="shared" si="672"/>
        <v>-271333.274664948</v>
      </c>
      <c r="I3034" s="16">
        <f>SUMIFS('Filing Data'!$X:$X,'Filing Data'!$D:$D,'Benchmark Value'!$B3034)</f>
        <v>0</v>
      </c>
      <c r="J3034" s="16">
        <f t="shared" si="668"/>
        <v>118301012.88876536</v>
      </c>
      <c r="K3034" s="10">
        <f>SUM(I$11:I3033)</f>
        <v>789668634.219069</v>
      </c>
      <c r="L3034" s="27">
        <f t="shared" si="665"/>
        <v>366</v>
      </c>
      <c r="M3034" s="7">
        <f t="shared" si="673"/>
        <v>323226.81117149006</v>
      </c>
      <c r="N3034" s="7">
        <f>IF(ISNA(VLOOKUP(B3034,'Distribution Data'!$G:$H,2,FALSE)),0,VLOOKUP(B3034,'Distribution Data'!$G:$H,2,FALSE))</f>
        <v>0</v>
      </c>
      <c r="O3034" s="16">
        <f>IF(ISNA(INDEX($C3033:$C$3618,MATCH(TRUE,INDEX($C3033:$C$3618&lt;&gt;$C3033,0),0))), O3033, INDEX($C3033:$C$3618,MATCH(TRUE,INDEX($C3033:$C$3618&lt;&gt;$C3033,0),0)))</f>
        <v>6094938326.7375374</v>
      </c>
      <c r="P3034" s="16">
        <f t="shared" si="663"/>
        <v>5895088496.4046955</v>
      </c>
      <c r="Q3034" s="27">
        <f t="shared" si="669"/>
        <v>366</v>
      </c>
      <c r="R3034" s="7">
        <f t="shared" si="674"/>
        <v>546037.78779464995</v>
      </c>
      <c r="S3034" s="7">
        <f t="shared" si="666"/>
        <v>-48522.298041788104</v>
      </c>
      <c r="T3034" s="5">
        <f>VLOOKUP($B3034,'Benchmark Data'!$A:$B,2,FALSE)</f>
        <v>18.68</v>
      </c>
      <c r="U3034" s="12">
        <f t="shared" si="675"/>
        <v>-1.4350498727738725E-2</v>
      </c>
      <c r="V3034" s="7">
        <f t="shared" si="676"/>
        <v>5662098017.9803123</v>
      </c>
    </row>
    <row r="3035" spans="1:22" x14ac:dyDescent="0.25">
      <c r="A3035" s="5">
        <f t="shared" si="667"/>
        <v>2012</v>
      </c>
      <c r="B3035" s="6">
        <f t="shared" si="670"/>
        <v>40975</v>
      </c>
      <c r="C3035" s="7">
        <f>MAX(SUMIFS('Filing Data'!$V:$V,'Filing Data'!$D:$D,'Benchmark Value'!$B3035),C3034)</f>
        <v>5895088496.4046955</v>
      </c>
      <c r="D3035" s="7">
        <f>SUMIFS('Filing Data'!$Z:$Z,'Filing Data'!$D:$D,'Benchmark Value'!$B3035)</f>
        <v>0</v>
      </c>
      <c r="E3035" s="16">
        <f t="shared" si="671"/>
        <v>-99307978.52737096</v>
      </c>
      <c r="F3035" s="10">
        <f>SUM(D$11:D3034)</f>
        <v>-460926973.03772658</v>
      </c>
      <c r="G3035" s="10">
        <f t="shared" si="664"/>
        <v>366</v>
      </c>
      <c r="H3035" s="7">
        <f t="shared" si="672"/>
        <v>-271333.274664948</v>
      </c>
      <c r="I3035" s="16">
        <f>SUMIFS('Filing Data'!$X:$X,'Filing Data'!$D:$D,'Benchmark Value'!$B3035)</f>
        <v>0</v>
      </c>
      <c r="J3035" s="16">
        <f t="shared" si="668"/>
        <v>118301012.88876536</v>
      </c>
      <c r="K3035" s="10">
        <f>SUM(I$11:I3034)</f>
        <v>789668634.219069</v>
      </c>
      <c r="L3035" s="27">
        <f t="shared" si="665"/>
        <v>366</v>
      </c>
      <c r="M3035" s="7">
        <f t="shared" si="673"/>
        <v>323226.81117149006</v>
      </c>
      <c r="N3035" s="7">
        <f>IF(ISNA(VLOOKUP(B3035,'Distribution Data'!$G:$H,2,FALSE)),0,VLOOKUP(B3035,'Distribution Data'!$G:$H,2,FALSE))</f>
        <v>0</v>
      </c>
      <c r="O3035" s="16">
        <f>IF(ISNA(INDEX($C3034:$C$3618,MATCH(TRUE,INDEX($C3034:$C$3618&lt;&gt;$C3034,0),0))), O3034, INDEX($C3034:$C$3618,MATCH(TRUE,INDEX($C3034:$C$3618&lt;&gt;$C3034,0),0)))</f>
        <v>6094938326.7375374</v>
      </c>
      <c r="P3035" s="16">
        <f t="shared" si="663"/>
        <v>5895088496.4046955</v>
      </c>
      <c r="Q3035" s="27">
        <f t="shared" si="669"/>
        <v>366</v>
      </c>
      <c r="R3035" s="7">
        <f t="shared" si="674"/>
        <v>546037.78779464995</v>
      </c>
      <c r="S3035" s="7">
        <f t="shared" si="666"/>
        <v>-48522.298041788104</v>
      </c>
      <c r="T3035" s="5">
        <f>VLOOKUP($B3035,'Benchmark Data'!$A:$B,2,FALSE)</f>
        <v>18.8</v>
      </c>
      <c r="U3035" s="12">
        <f t="shared" si="675"/>
        <v>6.4034370352070071E-3</v>
      </c>
      <c r="V3035" s="7">
        <f t="shared" si="676"/>
        <v>5698422716.3545218</v>
      </c>
    </row>
    <row r="3036" spans="1:22" x14ac:dyDescent="0.25">
      <c r="A3036" s="5">
        <f t="shared" si="667"/>
        <v>2012</v>
      </c>
      <c r="B3036" s="6">
        <f t="shared" si="670"/>
        <v>40976</v>
      </c>
      <c r="C3036" s="7">
        <f>MAX(SUMIFS('Filing Data'!$V:$V,'Filing Data'!$D:$D,'Benchmark Value'!$B3036),C3035)</f>
        <v>5895088496.4046955</v>
      </c>
      <c r="D3036" s="7">
        <f>SUMIFS('Filing Data'!$Z:$Z,'Filing Data'!$D:$D,'Benchmark Value'!$B3036)</f>
        <v>0</v>
      </c>
      <c r="E3036" s="16">
        <f t="shared" si="671"/>
        <v>-99307978.52737096</v>
      </c>
      <c r="F3036" s="10">
        <f>SUM(D$11:D3035)</f>
        <v>-460926973.03772658</v>
      </c>
      <c r="G3036" s="10">
        <f t="shared" si="664"/>
        <v>366</v>
      </c>
      <c r="H3036" s="7">
        <f t="shared" si="672"/>
        <v>-271333.274664948</v>
      </c>
      <c r="I3036" s="16">
        <f>SUMIFS('Filing Data'!$X:$X,'Filing Data'!$D:$D,'Benchmark Value'!$B3036)</f>
        <v>0</v>
      </c>
      <c r="J3036" s="16">
        <f t="shared" si="668"/>
        <v>118301012.88876536</v>
      </c>
      <c r="K3036" s="10">
        <f>SUM(I$11:I3035)</f>
        <v>789668634.219069</v>
      </c>
      <c r="L3036" s="27">
        <f t="shared" si="665"/>
        <v>366</v>
      </c>
      <c r="M3036" s="7">
        <f t="shared" si="673"/>
        <v>323226.81117149006</v>
      </c>
      <c r="N3036" s="7">
        <f>IF(ISNA(VLOOKUP(B3036,'Distribution Data'!$G:$H,2,FALSE)),0,VLOOKUP(B3036,'Distribution Data'!$G:$H,2,FALSE))</f>
        <v>0</v>
      </c>
      <c r="O3036" s="16">
        <f>IF(ISNA(INDEX($C3035:$C$3618,MATCH(TRUE,INDEX($C3035:$C$3618&lt;&gt;$C3035,0),0))), O3035, INDEX($C3035:$C$3618,MATCH(TRUE,INDEX($C3035:$C$3618&lt;&gt;$C3035,0),0)))</f>
        <v>6094938326.7375374</v>
      </c>
      <c r="P3036" s="16">
        <f t="shared" si="663"/>
        <v>5895088496.4046955</v>
      </c>
      <c r="Q3036" s="27">
        <f t="shared" si="669"/>
        <v>366</v>
      </c>
      <c r="R3036" s="7">
        <f t="shared" si="674"/>
        <v>546037.78779464995</v>
      </c>
      <c r="S3036" s="7">
        <f t="shared" si="666"/>
        <v>-48522.298041788104</v>
      </c>
      <c r="T3036" s="5">
        <f>VLOOKUP($B3036,'Benchmark Data'!$A:$B,2,FALSE)</f>
        <v>18.72</v>
      </c>
      <c r="U3036" s="12">
        <f t="shared" si="675"/>
        <v>-4.2643987864576507E-3</v>
      </c>
      <c r="V3036" s="7">
        <f t="shared" si="676"/>
        <v>5674125586.7528439</v>
      </c>
    </row>
    <row r="3037" spans="1:22" x14ac:dyDescent="0.25">
      <c r="A3037" s="5">
        <f t="shared" si="667"/>
        <v>2012</v>
      </c>
      <c r="B3037" s="6">
        <f t="shared" si="670"/>
        <v>40977</v>
      </c>
      <c r="C3037" s="7">
        <f>MAX(SUMIFS('Filing Data'!$V:$V,'Filing Data'!$D:$D,'Benchmark Value'!$B3037),C3036)</f>
        <v>5895088496.4046955</v>
      </c>
      <c r="D3037" s="7">
        <f>SUMIFS('Filing Data'!$Z:$Z,'Filing Data'!$D:$D,'Benchmark Value'!$B3037)</f>
        <v>0</v>
      </c>
      <c r="E3037" s="16">
        <f t="shared" si="671"/>
        <v>-99307978.52737096</v>
      </c>
      <c r="F3037" s="10">
        <f>SUM(D$11:D3036)</f>
        <v>-460926973.03772658</v>
      </c>
      <c r="G3037" s="10">
        <f t="shared" si="664"/>
        <v>366</v>
      </c>
      <c r="H3037" s="7">
        <f t="shared" si="672"/>
        <v>-271333.274664948</v>
      </c>
      <c r="I3037" s="16">
        <f>SUMIFS('Filing Data'!$X:$X,'Filing Data'!$D:$D,'Benchmark Value'!$B3037)</f>
        <v>0</v>
      </c>
      <c r="J3037" s="16">
        <f t="shared" si="668"/>
        <v>118301012.88876536</v>
      </c>
      <c r="K3037" s="10">
        <f>SUM(I$11:I3036)</f>
        <v>789668634.219069</v>
      </c>
      <c r="L3037" s="27">
        <f t="shared" si="665"/>
        <v>366</v>
      </c>
      <c r="M3037" s="7">
        <f t="shared" si="673"/>
        <v>323226.81117149006</v>
      </c>
      <c r="N3037" s="7">
        <f>IF(ISNA(VLOOKUP(B3037,'Distribution Data'!$G:$H,2,FALSE)),0,VLOOKUP(B3037,'Distribution Data'!$G:$H,2,FALSE))</f>
        <v>0</v>
      </c>
      <c r="O3037" s="16">
        <f>IF(ISNA(INDEX($C3036:$C$3618,MATCH(TRUE,INDEX($C3036:$C$3618&lt;&gt;$C3036,0),0))), O3036, INDEX($C3036:$C$3618,MATCH(TRUE,INDEX($C3036:$C$3618&lt;&gt;$C3036,0),0)))</f>
        <v>6094938326.7375374</v>
      </c>
      <c r="P3037" s="16">
        <f t="shared" si="663"/>
        <v>5895088496.4046955</v>
      </c>
      <c r="Q3037" s="27">
        <f t="shared" si="669"/>
        <v>366</v>
      </c>
      <c r="R3037" s="7">
        <f t="shared" si="674"/>
        <v>546037.78779464995</v>
      </c>
      <c r="S3037" s="7">
        <f t="shared" si="666"/>
        <v>-48522.298041788104</v>
      </c>
      <c r="T3037" s="5">
        <f>VLOOKUP($B3037,'Benchmark Data'!$A:$B,2,FALSE)</f>
        <v>18.8</v>
      </c>
      <c r="U3037" s="12">
        <f t="shared" si="675"/>
        <v>4.2643987864577392E-3</v>
      </c>
      <c r="V3037" s="7">
        <f t="shared" si="676"/>
        <v>5698325464.3981915</v>
      </c>
    </row>
    <row r="3038" spans="1:22" x14ac:dyDescent="0.25">
      <c r="A3038" s="5">
        <f t="shared" si="667"/>
        <v>2012</v>
      </c>
      <c r="B3038" s="6">
        <f t="shared" si="670"/>
        <v>40978</v>
      </c>
      <c r="C3038" s="7">
        <f>MAX(SUMIFS('Filing Data'!$V:$V,'Filing Data'!$D:$D,'Benchmark Value'!$B3038),C3037)</f>
        <v>5895088496.4046955</v>
      </c>
      <c r="D3038" s="7">
        <f>SUMIFS('Filing Data'!$Z:$Z,'Filing Data'!$D:$D,'Benchmark Value'!$B3038)</f>
        <v>0</v>
      </c>
      <c r="E3038" s="16">
        <f t="shared" si="671"/>
        <v>-99307978.52737096</v>
      </c>
      <c r="F3038" s="10">
        <f>SUM(D$11:D3037)</f>
        <v>-460926973.03772658</v>
      </c>
      <c r="G3038" s="10">
        <f t="shared" si="664"/>
        <v>366</v>
      </c>
      <c r="H3038" s="7">
        <f t="shared" si="672"/>
        <v>-271333.274664948</v>
      </c>
      <c r="I3038" s="16">
        <f>SUMIFS('Filing Data'!$X:$X,'Filing Data'!$D:$D,'Benchmark Value'!$B3038)</f>
        <v>0</v>
      </c>
      <c r="J3038" s="16">
        <f t="shared" si="668"/>
        <v>118301012.88876536</v>
      </c>
      <c r="K3038" s="10">
        <f>SUM(I$11:I3037)</f>
        <v>789668634.219069</v>
      </c>
      <c r="L3038" s="27">
        <f t="shared" si="665"/>
        <v>366</v>
      </c>
      <c r="M3038" s="7">
        <f t="shared" si="673"/>
        <v>323226.81117149006</v>
      </c>
      <c r="N3038" s="7">
        <f>IF(ISNA(VLOOKUP(B3038,'Distribution Data'!$G:$H,2,FALSE)),0,VLOOKUP(B3038,'Distribution Data'!$G:$H,2,FALSE))</f>
        <v>0</v>
      </c>
      <c r="O3038" s="16">
        <f>IF(ISNA(INDEX($C3037:$C$3618,MATCH(TRUE,INDEX($C3037:$C$3618&lt;&gt;$C3037,0),0))), O3037, INDEX($C3037:$C$3618,MATCH(TRUE,INDEX($C3037:$C$3618&lt;&gt;$C3037,0),0)))</f>
        <v>6094938326.7375374</v>
      </c>
      <c r="P3038" s="16">
        <f t="shared" si="663"/>
        <v>5895088496.4046955</v>
      </c>
      <c r="Q3038" s="27">
        <f t="shared" si="669"/>
        <v>366</v>
      </c>
      <c r="R3038" s="7">
        <f t="shared" si="674"/>
        <v>546037.78779464995</v>
      </c>
      <c r="S3038" s="7">
        <f t="shared" si="666"/>
        <v>-48522.298041788104</v>
      </c>
      <c r="T3038" s="5">
        <f>VLOOKUP($B3038,'Benchmark Data'!$A:$B,2,FALSE)</f>
        <v>18.8</v>
      </c>
      <c r="U3038" s="12">
        <f t="shared" si="675"/>
        <v>0</v>
      </c>
      <c r="V3038" s="7">
        <f t="shared" si="676"/>
        <v>5698276942.1001501</v>
      </c>
    </row>
    <row r="3039" spans="1:22" x14ac:dyDescent="0.25">
      <c r="A3039" s="5">
        <f t="shared" si="667"/>
        <v>2012</v>
      </c>
      <c r="B3039" s="6">
        <f t="shared" si="670"/>
        <v>40979</v>
      </c>
      <c r="C3039" s="7">
        <f>MAX(SUMIFS('Filing Data'!$V:$V,'Filing Data'!$D:$D,'Benchmark Value'!$B3039),C3038)</f>
        <v>5895088496.4046955</v>
      </c>
      <c r="D3039" s="7">
        <f>SUMIFS('Filing Data'!$Z:$Z,'Filing Data'!$D:$D,'Benchmark Value'!$B3039)</f>
        <v>0</v>
      </c>
      <c r="E3039" s="16">
        <f t="shared" si="671"/>
        <v>-99307978.52737096</v>
      </c>
      <c r="F3039" s="10">
        <f>SUM(D$11:D3038)</f>
        <v>-460926973.03772658</v>
      </c>
      <c r="G3039" s="10">
        <f t="shared" si="664"/>
        <v>366</v>
      </c>
      <c r="H3039" s="7">
        <f t="shared" si="672"/>
        <v>-271333.274664948</v>
      </c>
      <c r="I3039" s="16">
        <f>SUMIFS('Filing Data'!$X:$X,'Filing Data'!$D:$D,'Benchmark Value'!$B3039)</f>
        <v>0</v>
      </c>
      <c r="J3039" s="16">
        <f t="shared" si="668"/>
        <v>118301012.88876536</v>
      </c>
      <c r="K3039" s="10">
        <f>SUM(I$11:I3038)</f>
        <v>789668634.219069</v>
      </c>
      <c r="L3039" s="27">
        <f t="shared" si="665"/>
        <v>366</v>
      </c>
      <c r="M3039" s="7">
        <f t="shared" si="673"/>
        <v>323226.81117149006</v>
      </c>
      <c r="N3039" s="7">
        <f>IF(ISNA(VLOOKUP(B3039,'Distribution Data'!$G:$H,2,FALSE)),0,VLOOKUP(B3039,'Distribution Data'!$G:$H,2,FALSE))</f>
        <v>0</v>
      </c>
      <c r="O3039" s="16">
        <f>IF(ISNA(INDEX($C3038:$C$3618,MATCH(TRUE,INDEX($C3038:$C$3618&lt;&gt;$C3038,0),0))), O3038, INDEX($C3038:$C$3618,MATCH(TRUE,INDEX($C3038:$C$3618&lt;&gt;$C3038,0),0)))</f>
        <v>6094938326.7375374</v>
      </c>
      <c r="P3039" s="16">
        <f t="shared" si="663"/>
        <v>5895088496.4046955</v>
      </c>
      <c r="Q3039" s="27">
        <f t="shared" si="669"/>
        <v>366</v>
      </c>
      <c r="R3039" s="7">
        <f t="shared" si="674"/>
        <v>546037.78779464995</v>
      </c>
      <c r="S3039" s="7">
        <f t="shared" si="666"/>
        <v>-48522.298041788104</v>
      </c>
      <c r="T3039" s="5">
        <f>VLOOKUP($B3039,'Benchmark Data'!$A:$B,2,FALSE)</f>
        <v>18.8</v>
      </c>
      <c r="U3039" s="12">
        <f t="shared" si="675"/>
        <v>0</v>
      </c>
      <c r="V3039" s="7">
        <f t="shared" si="676"/>
        <v>5698228419.8021088</v>
      </c>
    </row>
    <row r="3040" spans="1:22" x14ac:dyDescent="0.25">
      <c r="A3040" s="5">
        <f t="shared" si="667"/>
        <v>2012</v>
      </c>
      <c r="B3040" s="6">
        <f t="shared" si="670"/>
        <v>40980</v>
      </c>
      <c r="C3040" s="7">
        <f>MAX(SUMIFS('Filing Data'!$V:$V,'Filing Data'!$D:$D,'Benchmark Value'!$B3040),C3039)</f>
        <v>5895088496.4046955</v>
      </c>
      <c r="D3040" s="7">
        <f>SUMIFS('Filing Data'!$Z:$Z,'Filing Data'!$D:$D,'Benchmark Value'!$B3040)</f>
        <v>0</v>
      </c>
      <c r="E3040" s="16">
        <f t="shared" si="671"/>
        <v>-99307978.52737096</v>
      </c>
      <c r="F3040" s="10">
        <f>SUM(D$11:D3039)</f>
        <v>-460926973.03772658</v>
      </c>
      <c r="G3040" s="10">
        <f t="shared" si="664"/>
        <v>366</v>
      </c>
      <c r="H3040" s="7">
        <f t="shared" si="672"/>
        <v>-271333.274664948</v>
      </c>
      <c r="I3040" s="16">
        <f>SUMIFS('Filing Data'!$X:$X,'Filing Data'!$D:$D,'Benchmark Value'!$B3040)</f>
        <v>0</v>
      </c>
      <c r="J3040" s="16">
        <f t="shared" si="668"/>
        <v>118301012.88876536</v>
      </c>
      <c r="K3040" s="10">
        <f>SUM(I$11:I3039)</f>
        <v>789668634.219069</v>
      </c>
      <c r="L3040" s="27">
        <f t="shared" si="665"/>
        <v>366</v>
      </c>
      <c r="M3040" s="7">
        <f t="shared" si="673"/>
        <v>323226.81117149006</v>
      </c>
      <c r="N3040" s="7">
        <f>IF(ISNA(VLOOKUP(B3040,'Distribution Data'!$G:$H,2,FALSE)),0,VLOOKUP(B3040,'Distribution Data'!$G:$H,2,FALSE))</f>
        <v>0</v>
      </c>
      <c r="O3040" s="16">
        <f>IF(ISNA(INDEX($C3039:$C$3618,MATCH(TRUE,INDEX($C3039:$C$3618&lt;&gt;$C3039,0),0))), O3039, INDEX($C3039:$C$3618,MATCH(TRUE,INDEX($C3039:$C$3618&lt;&gt;$C3039,0),0)))</f>
        <v>6094938326.7375374</v>
      </c>
      <c r="P3040" s="16">
        <f t="shared" si="663"/>
        <v>5895088496.4046955</v>
      </c>
      <c r="Q3040" s="27">
        <f t="shared" si="669"/>
        <v>366</v>
      </c>
      <c r="R3040" s="7">
        <f t="shared" si="674"/>
        <v>546037.78779464995</v>
      </c>
      <c r="S3040" s="7">
        <f t="shared" si="666"/>
        <v>-48522.298041788104</v>
      </c>
      <c r="T3040" s="5">
        <f>VLOOKUP($B3040,'Benchmark Data'!$A:$B,2,FALSE)</f>
        <v>18.899999999999999</v>
      </c>
      <c r="U3040" s="12">
        <f t="shared" si="675"/>
        <v>5.3050522296930981E-3</v>
      </c>
      <c r="V3040" s="7">
        <f t="shared" si="676"/>
        <v>5728489623.1413126</v>
      </c>
    </row>
    <row r="3041" spans="1:22" x14ac:dyDescent="0.25">
      <c r="A3041" s="5">
        <f t="shared" si="667"/>
        <v>2012</v>
      </c>
      <c r="B3041" s="6">
        <f t="shared" si="670"/>
        <v>40981</v>
      </c>
      <c r="C3041" s="7">
        <f>MAX(SUMIFS('Filing Data'!$V:$V,'Filing Data'!$D:$D,'Benchmark Value'!$B3041),C3040)</f>
        <v>5895088496.4046955</v>
      </c>
      <c r="D3041" s="7">
        <f>SUMIFS('Filing Data'!$Z:$Z,'Filing Data'!$D:$D,'Benchmark Value'!$B3041)</f>
        <v>0</v>
      </c>
      <c r="E3041" s="16">
        <f t="shared" si="671"/>
        <v>-99307978.52737096</v>
      </c>
      <c r="F3041" s="10">
        <f>SUM(D$11:D3040)</f>
        <v>-460926973.03772658</v>
      </c>
      <c r="G3041" s="10">
        <f t="shared" si="664"/>
        <v>366</v>
      </c>
      <c r="H3041" s="7">
        <f t="shared" si="672"/>
        <v>-271333.274664948</v>
      </c>
      <c r="I3041" s="16">
        <f>SUMIFS('Filing Data'!$X:$X,'Filing Data'!$D:$D,'Benchmark Value'!$B3041)</f>
        <v>0</v>
      </c>
      <c r="J3041" s="16">
        <f t="shared" si="668"/>
        <v>118301012.88876536</v>
      </c>
      <c r="K3041" s="10">
        <f>SUM(I$11:I3040)</f>
        <v>789668634.219069</v>
      </c>
      <c r="L3041" s="27">
        <f t="shared" si="665"/>
        <v>366</v>
      </c>
      <c r="M3041" s="7">
        <f t="shared" si="673"/>
        <v>323226.81117149006</v>
      </c>
      <c r="N3041" s="7">
        <f>IF(ISNA(VLOOKUP(B3041,'Distribution Data'!$G:$H,2,FALSE)),0,VLOOKUP(B3041,'Distribution Data'!$G:$H,2,FALSE))</f>
        <v>0</v>
      </c>
      <c r="O3041" s="16">
        <f>IF(ISNA(INDEX($C3040:$C$3618,MATCH(TRUE,INDEX($C3040:$C$3618&lt;&gt;$C3040,0),0))), O3040, INDEX($C3040:$C$3618,MATCH(TRUE,INDEX($C3040:$C$3618&lt;&gt;$C3040,0),0)))</f>
        <v>6094938326.7375374</v>
      </c>
      <c r="P3041" s="16">
        <f t="shared" si="663"/>
        <v>5895088496.4046955</v>
      </c>
      <c r="Q3041" s="27">
        <f t="shared" si="669"/>
        <v>366</v>
      </c>
      <c r="R3041" s="7">
        <f t="shared" si="674"/>
        <v>546037.78779464995</v>
      </c>
      <c r="S3041" s="7">
        <f t="shared" si="666"/>
        <v>-48522.298041788104</v>
      </c>
      <c r="T3041" s="5">
        <f>VLOOKUP($B3041,'Benchmark Data'!$A:$B,2,FALSE)</f>
        <v>19.32</v>
      </c>
      <c r="U3041" s="12">
        <f t="shared" si="675"/>
        <v>2.1978906718775382E-2</v>
      </c>
      <c r="V3041" s="7">
        <f t="shared" si="676"/>
        <v>5855740870.2464123</v>
      </c>
    </row>
    <row r="3042" spans="1:22" x14ac:dyDescent="0.25">
      <c r="A3042" s="5">
        <f t="shared" si="667"/>
        <v>2012</v>
      </c>
      <c r="B3042" s="6">
        <f t="shared" si="670"/>
        <v>40982</v>
      </c>
      <c r="C3042" s="7">
        <f>MAX(SUMIFS('Filing Data'!$V:$V,'Filing Data'!$D:$D,'Benchmark Value'!$B3042),C3041)</f>
        <v>5895088496.4046955</v>
      </c>
      <c r="D3042" s="7">
        <f>SUMIFS('Filing Data'!$Z:$Z,'Filing Data'!$D:$D,'Benchmark Value'!$B3042)</f>
        <v>0</v>
      </c>
      <c r="E3042" s="16">
        <f t="shared" si="671"/>
        <v>-99307978.52737096</v>
      </c>
      <c r="F3042" s="10">
        <f>SUM(D$11:D3041)</f>
        <v>-460926973.03772658</v>
      </c>
      <c r="G3042" s="10">
        <f t="shared" si="664"/>
        <v>366</v>
      </c>
      <c r="H3042" s="7">
        <f t="shared" si="672"/>
        <v>-271333.274664948</v>
      </c>
      <c r="I3042" s="16">
        <f>SUMIFS('Filing Data'!$X:$X,'Filing Data'!$D:$D,'Benchmark Value'!$B3042)</f>
        <v>0</v>
      </c>
      <c r="J3042" s="16">
        <f t="shared" si="668"/>
        <v>118301012.88876536</v>
      </c>
      <c r="K3042" s="10">
        <f>SUM(I$11:I3041)</f>
        <v>789668634.219069</v>
      </c>
      <c r="L3042" s="27">
        <f t="shared" si="665"/>
        <v>366</v>
      </c>
      <c r="M3042" s="7">
        <f t="shared" si="673"/>
        <v>323226.81117149006</v>
      </c>
      <c r="N3042" s="7">
        <f>IF(ISNA(VLOOKUP(B3042,'Distribution Data'!$G:$H,2,FALSE)),0,VLOOKUP(B3042,'Distribution Data'!$G:$H,2,FALSE))</f>
        <v>0</v>
      </c>
      <c r="O3042" s="16">
        <f>IF(ISNA(INDEX($C3041:$C$3618,MATCH(TRUE,INDEX($C3041:$C$3618&lt;&gt;$C3041,0),0))), O3041, INDEX($C3041:$C$3618,MATCH(TRUE,INDEX($C3041:$C$3618&lt;&gt;$C3041,0),0)))</f>
        <v>6094938326.7375374</v>
      </c>
      <c r="P3042" s="16">
        <f t="shared" si="663"/>
        <v>5895088496.4046955</v>
      </c>
      <c r="Q3042" s="27">
        <f t="shared" si="669"/>
        <v>366</v>
      </c>
      <c r="R3042" s="7">
        <f t="shared" si="674"/>
        <v>546037.78779464995</v>
      </c>
      <c r="S3042" s="7">
        <f t="shared" si="666"/>
        <v>-48522.298041788104</v>
      </c>
      <c r="T3042" s="5">
        <f>VLOOKUP($B3042,'Benchmark Data'!$A:$B,2,FALSE)</f>
        <v>19.239999999999998</v>
      </c>
      <c r="U3042" s="12">
        <f t="shared" si="675"/>
        <v>-4.1493835468115895E-3</v>
      </c>
      <c r="V3042" s="7">
        <f t="shared" si="676"/>
        <v>5831444973.7444515</v>
      </c>
    </row>
    <row r="3043" spans="1:22" x14ac:dyDescent="0.25">
      <c r="A3043" s="5">
        <f t="shared" si="667"/>
        <v>2012</v>
      </c>
      <c r="B3043" s="6">
        <f t="shared" si="670"/>
        <v>40983</v>
      </c>
      <c r="C3043" s="7">
        <f>MAX(SUMIFS('Filing Data'!$V:$V,'Filing Data'!$D:$D,'Benchmark Value'!$B3043),C3042)</f>
        <v>5895088496.4046955</v>
      </c>
      <c r="D3043" s="7">
        <f>SUMIFS('Filing Data'!$Z:$Z,'Filing Data'!$D:$D,'Benchmark Value'!$B3043)</f>
        <v>0</v>
      </c>
      <c r="E3043" s="16">
        <f t="shared" si="671"/>
        <v>-99307978.52737096</v>
      </c>
      <c r="F3043" s="10">
        <f>SUM(D$11:D3042)</f>
        <v>-460926973.03772658</v>
      </c>
      <c r="G3043" s="10">
        <f t="shared" si="664"/>
        <v>366</v>
      </c>
      <c r="H3043" s="7">
        <f t="shared" si="672"/>
        <v>-271333.274664948</v>
      </c>
      <c r="I3043" s="16">
        <f>SUMIFS('Filing Data'!$X:$X,'Filing Data'!$D:$D,'Benchmark Value'!$B3043)</f>
        <v>0</v>
      </c>
      <c r="J3043" s="16">
        <f t="shared" si="668"/>
        <v>118301012.88876536</v>
      </c>
      <c r="K3043" s="10">
        <f>SUM(I$11:I3042)</f>
        <v>789668634.219069</v>
      </c>
      <c r="L3043" s="27">
        <f t="shared" si="665"/>
        <v>366</v>
      </c>
      <c r="M3043" s="7">
        <f t="shared" si="673"/>
        <v>323226.81117149006</v>
      </c>
      <c r="N3043" s="7">
        <f>IF(ISNA(VLOOKUP(B3043,'Distribution Data'!$G:$H,2,FALSE)),0,VLOOKUP(B3043,'Distribution Data'!$G:$H,2,FALSE))</f>
        <v>0</v>
      </c>
      <c r="O3043" s="16">
        <f>IF(ISNA(INDEX($C3042:$C$3618,MATCH(TRUE,INDEX($C3042:$C$3618&lt;&gt;$C3042,0),0))), O3042, INDEX($C3042:$C$3618,MATCH(TRUE,INDEX($C3042:$C$3618&lt;&gt;$C3042,0),0)))</f>
        <v>6094938326.7375374</v>
      </c>
      <c r="P3043" s="16">
        <f t="shared" si="663"/>
        <v>5895088496.4046955</v>
      </c>
      <c r="Q3043" s="27">
        <f t="shared" si="669"/>
        <v>366</v>
      </c>
      <c r="R3043" s="7">
        <f t="shared" si="674"/>
        <v>546037.78779464995</v>
      </c>
      <c r="S3043" s="7">
        <f t="shared" si="666"/>
        <v>-48522.298041788104</v>
      </c>
      <c r="T3043" s="5">
        <f>VLOOKUP($B3043,'Benchmark Data'!$A:$B,2,FALSE)</f>
        <v>19.239999999999998</v>
      </c>
      <c r="U3043" s="12">
        <f t="shared" si="675"/>
        <v>0</v>
      </c>
      <c r="V3043" s="7">
        <f t="shared" si="676"/>
        <v>5831396451.4464102</v>
      </c>
    </row>
    <row r="3044" spans="1:22" x14ac:dyDescent="0.25">
      <c r="A3044" s="5">
        <f t="shared" si="667"/>
        <v>2012</v>
      </c>
      <c r="B3044" s="6">
        <f t="shared" si="670"/>
        <v>40984</v>
      </c>
      <c r="C3044" s="7">
        <f>MAX(SUMIFS('Filing Data'!$V:$V,'Filing Data'!$D:$D,'Benchmark Value'!$B3044),C3043)</f>
        <v>5895088496.4046955</v>
      </c>
      <c r="D3044" s="7">
        <f>SUMIFS('Filing Data'!$Z:$Z,'Filing Data'!$D:$D,'Benchmark Value'!$B3044)</f>
        <v>0</v>
      </c>
      <c r="E3044" s="16">
        <f t="shared" si="671"/>
        <v>-99307978.52737096</v>
      </c>
      <c r="F3044" s="10">
        <f>SUM(D$11:D3043)</f>
        <v>-460926973.03772658</v>
      </c>
      <c r="G3044" s="10">
        <f t="shared" si="664"/>
        <v>366</v>
      </c>
      <c r="H3044" s="7">
        <f t="shared" si="672"/>
        <v>-271333.274664948</v>
      </c>
      <c r="I3044" s="16">
        <f>SUMIFS('Filing Data'!$X:$X,'Filing Data'!$D:$D,'Benchmark Value'!$B3044)</f>
        <v>0</v>
      </c>
      <c r="J3044" s="16">
        <f t="shared" si="668"/>
        <v>118301012.88876536</v>
      </c>
      <c r="K3044" s="10">
        <f>SUM(I$11:I3043)</f>
        <v>789668634.219069</v>
      </c>
      <c r="L3044" s="27">
        <f t="shared" si="665"/>
        <v>366</v>
      </c>
      <c r="M3044" s="7">
        <f t="shared" si="673"/>
        <v>323226.81117149006</v>
      </c>
      <c r="N3044" s="7">
        <f>IF(ISNA(VLOOKUP(B3044,'Distribution Data'!$G:$H,2,FALSE)),0,VLOOKUP(B3044,'Distribution Data'!$G:$H,2,FALSE))</f>
        <v>0</v>
      </c>
      <c r="O3044" s="16">
        <f>IF(ISNA(INDEX($C3043:$C$3618,MATCH(TRUE,INDEX($C3043:$C$3618&lt;&gt;$C3043,0),0))), O3043, INDEX($C3043:$C$3618,MATCH(TRUE,INDEX($C3043:$C$3618&lt;&gt;$C3043,0),0)))</f>
        <v>6094938326.7375374</v>
      </c>
      <c r="P3044" s="16">
        <f t="shared" si="663"/>
        <v>5895088496.4046955</v>
      </c>
      <c r="Q3044" s="27">
        <f t="shared" si="669"/>
        <v>366</v>
      </c>
      <c r="R3044" s="7">
        <f t="shared" si="674"/>
        <v>546037.78779464995</v>
      </c>
      <c r="S3044" s="7">
        <f t="shared" si="666"/>
        <v>-48522.298041788104</v>
      </c>
      <c r="T3044" s="5">
        <f>VLOOKUP($B3044,'Benchmark Data'!$A:$B,2,FALSE)</f>
        <v>19.34</v>
      </c>
      <c r="U3044" s="12">
        <f t="shared" si="675"/>
        <v>5.184044787587919E-3</v>
      </c>
      <c r="V3044" s="7">
        <f t="shared" si="676"/>
        <v>5861656642.5134754</v>
      </c>
    </row>
    <row r="3045" spans="1:22" x14ac:dyDescent="0.25">
      <c r="A3045" s="5">
        <f t="shared" si="667"/>
        <v>2012</v>
      </c>
      <c r="B3045" s="6">
        <f t="shared" si="670"/>
        <v>40985</v>
      </c>
      <c r="C3045" s="7">
        <f>MAX(SUMIFS('Filing Data'!$V:$V,'Filing Data'!$D:$D,'Benchmark Value'!$B3045),C3044)</f>
        <v>5895088496.4046955</v>
      </c>
      <c r="D3045" s="7">
        <f>SUMIFS('Filing Data'!$Z:$Z,'Filing Data'!$D:$D,'Benchmark Value'!$B3045)</f>
        <v>0</v>
      </c>
      <c r="E3045" s="16">
        <f t="shared" si="671"/>
        <v>-99307978.52737096</v>
      </c>
      <c r="F3045" s="10">
        <f>SUM(D$11:D3044)</f>
        <v>-460926973.03772658</v>
      </c>
      <c r="G3045" s="10">
        <f t="shared" si="664"/>
        <v>366</v>
      </c>
      <c r="H3045" s="7">
        <f t="shared" si="672"/>
        <v>-271333.274664948</v>
      </c>
      <c r="I3045" s="16">
        <f>SUMIFS('Filing Data'!$X:$X,'Filing Data'!$D:$D,'Benchmark Value'!$B3045)</f>
        <v>0</v>
      </c>
      <c r="J3045" s="16">
        <f t="shared" si="668"/>
        <v>118301012.88876536</v>
      </c>
      <c r="K3045" s="10">
        <f>SUM(I$11:I3044)</f>
        <v>789668634.219069</v>
      </c>
      <c r="L3045" s="27">
        <f t="shared" si="665"/>
        <v>366</v>
      </c>
      <c r="M3045" s="7">
        <f t="shared" si="673"/>
        <v>323226.81117149006</v>
      </c>
      <c r="N3045" s="7">
        <f>IF(ISNA(VLOOKUP(B3045,'Distribution Data'!$G:$H,2,FALSE)),0,VLOOKUP(B3045,'Distribution Data'!$G:$H,2,FALSE))</f>
        <v>0</v>
      </c>
      <c r="O3045" s="16">
        <f>IF(ISNA(INDEX($C3044:$C$3618,MATCH(TRUE,INDEX($C3044:$C$3618&lt;&gt;$C3044,0),0))), O3044, INDEX($C3044:$C$3618,MATCH(TRUE,INDEX($C3044:$C$3618&lt;&gt;$C3044,0),0)))</f>
        <v>6094938326.7375374</v>
      </c>
      <c r="P3045" s="16">
        <f t="shared" si="663"/>
        <v>5895088496.4046955</v>
      </c>
      <c r="Q3045" s="27">
        <f t="shared" si="669"/>
        <v>366</v>
      </c>
      <c r="R3045" s="7">
        <f t="shared" si="674"/>
        <v>546037.78779464995</v>
      </c>
      <c r="S3045" s="7">
        <f t="shared" si="666"/>
        <v>-48522.298041788104</v>
      </c>
      <c r="T3045" s="5">
        <f>VLOOKUP($B3045,'Benchmark Data'!$A:$B,2,FALSE)</f>
        <v>19.34</v>
      </c>
      <c r="U3045" s="12">
        <f t="shared" si="675"/>
        <v>0</v>
      </c>
      <c r="V3045" s="7">
        <f t="shared" si="676"/>
        <v>5861608120.2154341</v>
      </c>
    </row>
    <row r="3046" spans="1:22" x14ac:dyDescent="0.25">
      <c r="A3046" s="5">
        <f t="shared" si="667"/>
        <v>2012</v>
      </c>
      <c r="B3046" s="6">
        <f t="shared" si="670"/>
        <v>40986</v>
      </c>
      <c r="C3046" s="7">
        <f>MAX(SUMIFS('Filing Data'!$V:$V,'Filing Data'!$D:$D,'Benchmark Value'!$B3046),C3045)</f>
        <v>5895088496.4046955</v>
      </c>
      <c r="D3046" s="7">
        <f>SUMIFS('Filing Data'!$Z:$Z,'Filing Data'!$D:$D,'Benchmark Value'!$B3046)</f>
        <v>0</v>
      </c>
      <c r="E3046" s="16">
        <f t="shared" si="671"/>
        <v>-99307978.52737096</v>
      </c>
      <c r="F3046" s="10">
        <f>SUM(D$11:D3045)</f>
        <v>-460926973.03772658</v>
      </c>
      <c r="G3046" s="10">
        <f t="shared" si="664"/>
        <v>366</v>
      </c>
      <c r="H3046" s="7">
        <f t="shared" si="672"/>
        <v>-271333.274664948</v>
      </c>
      <c r="I3046" s="16">
        <f>SUMIFS('Filing Data'!$X:$X,'Filing Data'!$D:$D,'Benchmark Value'!$B3046)</f>
        <v>0</v>
      </c>
      <c r="J3046" s="16">
        <f t="shared" si="668"/>
        <v>118301012.88876536</v>
      </c>
      <c r="K3046" s="10">
        <f>SUM(I$11:I3045)</f>
        <v>789668634.219069</v>
      </c>
      <c r="L3046" s="27">
        <f t="shared" si="665"/>
        <v>366</v>
      </c>
      <c r="M3046" s="7">
        <f t="shared" si="673"/>
        <v>323226.81117149006</v>
      </c>
      <c r="N3046" s="7">
        <f>IF(ISNA(VLOOKUP(B3046,'Distribution Data'!$G:$H,2,FALSE)),0,VLOOKUP(B3046,'Distribution Data'!$G:$H,2,FALSE))</f>
        <v>0</v>
      </c>
      <c r="O3046" s="16">
        <f>IF(ISNA(INDEX($C3045:$C$3618,MATCH(TRUE,INDEX($C3045:$C$3618&lt;&gt;$C3045,0),0))), O3045, INDEX($C3045:$C$3618,MATCH(TRUE,INDEX($C3045:$C$3618&lt;&gt;$C3045,0),0)))</f>
        <v>6094938326.7375374</v>
      </c>
      <c r="P3046" s="16">
        <f t="shared" si="663"/>
        <v>5895088496.4046955</v>
      </c>
      <c r="Q3046" s="27">
        <f t="shared" si="669"/>
        <v>366</v>
      </c>
      <c r="R3046" s="7">
        <f t="shared" si="674"/>
        <v>546037.78779464995</v>
      </c>
      <c r="S3046" s="7">
        <f t="shared" si="666"/>
        <v>-48522.298041788104</v>
      </c>
      <c r="T3046" s="5">
        <f>VLOOKUP($B3046,'Benchmark Data'!$A:$B,2,FALSE)</f>
        <v>19.34</v>
      </c>
      <c r="U3046" s="12">
        <f t="shared" si="675"/>
        <v>0</v>
      </c>
      <c r="V3046" s="7">
        <f t="shared" si="676"/>
        <v>5861559597.9173927</v>
      </c>
    </row>
    <row r="3047" spans="1:22" x14ac:dyDescent="0.25">
      <c r="A3047" s="5">
        <f t="shared" si="667"/>
        <v>2012</v>
      </c>
      <c r="B3047" s="6">
        <f t="shared" si="670"/>
        <v>40987</v>
      </c>
      <c r="C3047" s="7">
        <f>MAX(SUMIFS('Filing Data'!$V:$V,'Filing Data'!$D:$D,'Benchmark Value'!$B3047),C3046)</f>
        <v>5895088496.4046955</v>
      </c>
      <c r="D3047" s="7">
        <f>SUMIFS('Filing Data'!$Z:$Z,'Filing Data'!$D:$D,'Benchmark Value'!$B3047)</f>
        <v>0</v>
      </c>
      <c r="E3047" s="16">
        <f t="shared" si="671"/>
        <v>-99307978.52737096</v>
      </c>
      <c r="F3047" s="10">
        <f>SUM(D$11:D3046)</f>
        <v>-460926973.03772658</v>
      </c>
      <c r="G3047" s="10">
        <f t="shared" si="664"/>
        <v>366</v>
      </c>
      <c r="H3047" s="7">
        <f t="shared" si="672"/>
        <v>-271333.274664948</v>
      </c>
      <c r="I3047" s="16">
        <f>SUMIFS('Filing Data'!$X:$X,'Filing Data'!$D:$D,'Benchmark Value'!$B3047)</f>
        <v>0</v>
      </c>
      <c r="J3047" s="16">
        <f t="shared" si="668"/>
        <v>118301012.88876536</v>
      </c>
      <c r="K3047" s="10">
        <f>SUM(I$11:I3046)</f>
        <v>789668634.219069</v>
      </c>
      <c r="L3047" s="27">
        <f t="shared" si="665"/>
        <v>366</v>
      </c>
      <c r="M3047" s="7">
        <f t="shared" si="673"/>
        <v>323226.81117149006</v>
      </c>
      <c r="N3047" s="7">
        <f>IF(ISNA(VLOOKUP(B3047,'Distribution Data'!$G:$H,2,FALSE)),0,VLOOKUP(B3047,'Distribution Data'!$G:$H,2,FALSE))</f>
        <v>0</v>
      </c>
      <c r="O3047" s="16">
        <f>IF(ISNA(INDEX($C3046:$C$3618,MATCH(TRUE,INDEX($C3046:$C$3618&lt;&gt;$C3046,0),0))), O3046, INDEX($C3046:$C$3618,MATCH(TRUE,INDEX($C3046:$C$3618&lt;&gt;$C3046,0),0)))</f>
        <v>6094938326.7375374</v>
      </c>
      <c r="P3047" s="16">
        <f t="shared" si="663"/>
        <v>5895088496.4046955</v>
      </c>
      <c r="Q3047" s="27">
        <f t="shared" si="669"/>
        <v>366</v>
      </c>
      <c r="R3047" s="7">
        <f t="shared" si="674"/>
        <v>546037.78779464995</v>
      </c>
      <c r="S3047" s="7">
        <f t="shared" si="666"/>
        <v>-48522.298041788104</v>
      </c>
      <c r="T3047" s="5">
        <f>VLOOKUP($B3047,'Benchmark Data'!$A:$B,2,FALSE)</f>
        <v>19.5</v>
      </c>
      <c r="U3047" s="12">
        <f t="shared" si="675"/>
        <v>8.2389755445528619E-3</v>
      </c>
      <c r="V3047" s="7">
        <f t="shared" si="676"/>
        <v>5910003812.7272511</v>
      </c>
    </row>
    <row r="3048" spans="1:22" x14ac:dyDescent="0.25">
      <c r="A3048" s="5">
        <f t="shared" si="667"/>
        <v>2012</v>
      </c>
      <c r="B3048" s="6">
        <f t="shared" si="670"/>
        <v>40988</v>
      </c>
      <c r="C3048" s="7">
        <f>MAX(SUMIFS('Filing Data'!$V:$V,'Filing Data'!$D:$D,'Benchmark Value'!$B3048),C3047)</f>
        <v>5895088496.4046955</v>
      </c>
      <c r="D3048" s="7">
        <f>SUMIFS('Filing Data'!$Z:$Z,'Filing Data'!$D:$D,'Benchmark Value'!$B3048)</f>
        <v>0</v>
      </c>
      <c r="E3048" s="16">
        <f t="shared" si="671"/>
        <v>-99307978.52737096</v>
      </c>
      <c r="F3048" s="10">
        <f>SUM(D$11:D3047)</f>
        <v>-460926973.03772658</v>
      </c>
      <c r="G3048" s="10">
        <f t="shared" si="664"/>
        <v>366</v>
      </c>
      <c r="H3048" s="7">
        <f t="shared" si="672"/>
        <v>-271333.274664948</v>
      </c>
      <c r="I3048" s="16">
        <f>SUMIFS('Filing Data'!$X:$X,'Filing Data'!$D:$D,'Benchmark Value'!$B3048)</f>
        <v>0</v>
      </c>
      <c r="J3048" s="16">
        <f t="shared" si="668"/>
        <v>118301012.88876536</v>
      </c>
      <c r="K3048" s="10">
        <f>SUM(I$11:I3047)</f>
        <v>789668634.219069</v>
      </c>
      <c r="L3048" s="27">
        <f t="shared" si="665"/>
        <v>366</v>
      </c>
      <c r="M3048" s="7">
        <f t="shared" si="673"/>
        <v>323226.81117149006</v>
      </c>
      <c r="N3048" s="7">
        <f>IF(ISNA(VLOOKUP(B3048,'Distribution Data'!$G:$H,2,FALSE)),0,VLOOKUP(B3048,'Distribution Data'!$G:$H,2,FALSE))</f>
        <v>0</v>
      </c>
      <c r="O3048" s="16">
        <f>IF(ISNA(INDEX($C3047:$C$3618,MATCH(TRUE,INDEX($C3047:$C$3618&lt;&gt;$C3047,0),0))), O3047, INDEX($C3047:$C$3618,MATCH(TRUE,INDEX($C3047:$C$3618&lt;&gt;$C3047,0),0)))</f>
        <v>6094938326.7375374</v>
      </c>
      <c r="P3048" s="16">
        <f t="shared" si="663"/>
        <v>5895088496.4046955</v>
      </c>
      <c r="Q3048" s="27">
        <f t="shared" si="669"/>
        <v>366</v>
      </c>
      <c r="R3048" s="7">
        <f t="shared" si="674"/>
        <v>546037.78779464995</v>
      </c>
      <c r="S3048" s="7">
        <f t="shared" si="666"/>
        <v>-48522.298041788104</v>
      </c>
      <c r="T3048" s="5">
        <f>VLOOKUP($B3048,'Benchmark Data'!$A:$B,2,FALSE)</f>
        <v>19.46</v>
      </c>
      <c r="U3048" s="12">
        <f t="shared" si="675"/>
        <v>-2.0533888118420846E-3</v>
      </c>
      <c r="V3048" s="7">
        <f t="shared" si="676"/>
        <v>5897832205.685154</v>
      </c>
    </row>
    <row r="3049" spans="1:22" x14ac:dyDescent="0.25">
      <c r="A3049" s="5">
        <f t="shared" si="667"/>
        <v>2012</v>
      </c>
      <c r="B3049" s="6">
        <f t="shared" si="670"/>
        <v>40989</v>
      </c>
      <c r="C3049" s="7">
        <f>MAX(SUMIFS('Filing Data'!$V:$V,'Filing Data'!$D:$D,'Benchmark Value'!$B3049),C3048)</f>
        <v>5895088496.4046955</v>
      </c>
      <c r="D3049" s="7">
        <f>SUMIFS('Filing Data'!$Z:$Z,'Filing Data'!$D:$D,'Benchmark Value'!$B3049)</f>
        <v>0</v>
      </c>
      <c r="E3049" s="16">
        <f t="shared" si="671"/>
        <v>-99307978.52737096</v>
      </c>
      <c r="F3049" s="10">
        <f>SUM(D$11:D3048)</f>
        <v>-460926973.03772658</v>
      </c>
      <c r="G3049" s="10">
        <f t="shared" si="664"/>
        <v>366</v>
      </c>
      <c r="H3049" s="7">
        <f t="shared" si="672"/>
        <v>-271333.274664948</v>
      </c>
      <c r="I3049" s="16">
        <f>SUMIFS('Filing Data'!$X:$X,'Filing Data'!$D:$D,'Benchmark Value'!$B3049)</f>
        <v>0</v>
      </c>
      <c r="J3049" s="16">
        <f t="shared" si="668"/>
        <v>118301012.88876536</v>
      </c>
      <c r="K3049" s="10">
        <f>SUM(I$11:I3048)</f>
        <v>789668634.219069</v>
      </c>
      <c r="L3049" s="27">
        <f t="shared" si="665"/>
        <v>366</v>
      </c>
      <c r="M3049" s="7">
        <f t="shared" si="673"/>
        <v>323226.81117149006</v>
      </c>
      <c r="N3049" s="7">
        <f>IF(ISNA(VLOOKUP(B3049,'Distribution Data'!$G:$H,2,FALSE)),0,VLOOKUP(B3049,'Distribution Data'!$G:$H,2,FALSE))</f>
        <v>0</v>
      </c>
      <c r="O3049" s="16">
        <f>IF(ISNA(INDEX($C3048:$C$3618,MATCH(TRUE,INDEX($C3048:$C$3618&lt;&gt;$C3048,0),0))), O3048, INDEX($C3048:$C$3618,MATCH(TRUE,INDEX($C3048:$C$3618&lt;&gt;$C3048,0),0)))</f>
        <v>6094938326.7375374</v>
      </c>
      <c r="P3049" s="16">
        <f t="shared" si="663"/>
        <v>5895088496.4046955</v>
      </c>
      <c r="Q3049" s="27">
        <f t="shared" si="669"/>
        <v>366</v>
      </c>
      <c r="R3049" s="7">
        <f t="shared" si="674"/>
        <v>546037.78779464995</v>
      </c>
      <c r="S3049" s="7">
        <f t="shared" si="666"/>
        <v>-48522.298041788104</v>
      </c>
      <c r="T3049" s="5">
        <f>VLOOKUP($B3049,'Benchmark Data'!$A:$B,2,FALSE)</f>
        <v>19.420000000000002</v>
      </c>
      <c r="U3049" s="12">
        <f t="shared" si="675"/>
        <v>-2.057613894680154E-3</v>
      </c>
      <c r="V3049" s="7">
        <f t="shared" si="676"/>
        <v>5885660698.3805656</v>
      </c>
    </row>
    <row r="3050" spans="1:22" x14ac:dyDescent="0.25">
      <c r="A3050" s="5">
        <f t="shared" si="667"/>
        <v>2012</v>
      </c>
      <c r="B3050" s="6">
        <f t="shared" si="670"/>
        <v>40990</v>
      </c>
      <c r="C3050" s="7">
        <f>MAX(SUMIFS('Filing Data'!$V:$V,'Filing Data'!$D:$D,'Benchmark Value'!$B3050),C3049)</f>
        <v>5895088496.4046955</v>
      </c>
      <c r="D3050" s="7">
        <f>SUMIFS('Filing Data'!$Z:$Z,'Filing Data'!$D:$D,'Benchmark Value'!$B3050)</f>
        <v>0</v>
      </c>
      <c r="E3050" s="16">
        <f t="shared" si="671"/>
        <v>-99307978.52737096</v>
      </c>
      <c r="F3050" s="10">
        <f>SUM(D$11:D3049)</f>
        <v>-460926973.03772658</v>
      </c>
      <c r="G3050" s="10">
        <f t="shared" si="664"/>
        <v>366</v>
      </c>
      <c r="H3050" s="7">
        <f t="shared" si="672"/>
        <v>-271333.274664948</v>
      </c>
      <c r="I3050" s="16">
        <f>SUMIFS('Filing Data'!$X:$X,'Filing Data'!$D:$D,'Benchmark Value'!$B3050)</f>
        <v>0</v>
      </c>
      <c r="J3050" s="16">
        <f t="shared" si="668"/>
        <v>118301012.88876536</v>
      </c>
      <c r="K3050" s="10">
        <f>SUM(I$11:I3049)</f>
        <v>789668634.219069</v>
      </c>
      <c r="L3050" s="27">
        <f t="shared" si="665"/>
        <v>366</v>
      </c>
      <c r="M3050" s="7">
        <f t="shared" si="673"/>
        <v>323226.81117149006</v>
      </c>
      <c r="N3050" s="7">
        <f>IF(ISNA(VLOOKUP(B3050,'Distribution Data'!$G:$H,2,FALSE)),0,VLOOKUP(B3050,'Distribution Data'!$G:$H,2,FALSE))</f>
        <v>0</v>
      </c>
      <c r="O3050" s="16">
        <f>IF(ISNA(INDEX($C3049:$C$3618,MATCH(TRUE,INDEX($C3049:$C$3618&lt;&gt;$C3049,0),0))), O3049, INDEX($C3049:$C$3618,MATCH(TRUE,INDEX($C3049:$C$3618&lt;&gt;$C3049,0),0)))</f>
        <v>6094938326.7375374</v>
      </c>
      <c r="P3050" s="16">
        <f t="shared" si="663"/>
        <v>5895088496.4046955</v>
      </c>
      <c r="Q3050" s="27">
        <f t="shared" si="669"/>
        <v>366</v>
      </c>
      <c r="R3050" s="7">
        <f t="shared" si="674"/>
        <v>546037.78779464995</v>
      </c>
      <c r="S3050" s="7">
        <f t="shared" si="666"/>
        <v>-48522.298041788104</v>
      </c>
      <c r="T3050" s="5">
        <f>VLOOKUP($B3050,'Benchmark Data'!$A:$B,2,FALSE)</f>
        <v>19.16</v>
      </c>
      <c r="U3050" s="12">
        <f t="shared" si="675"/>
        <v>-1.3478690320464441E-2</v>
      </c>
      <c r="V3050" s="7">
        <f t="shared" si="676"/>
        <v>5806813423.1690865</v>
      </c>
    </row>
    <row r="3051" spans="1:22" x14ac:dyDescent="0.25">
      <c r="A3051" s="5">
        <f t="shared" si="667"/>
        <v>2012</v>
      </c>
      <c r="B3051" s="6">
        <f t="shared" si="670"/>
        <v>40991</v>
      </c>
      <c r="C3051" s="7">
        <f>MAX(SUMIFS('Filing Data'!$V:$V,'Filing Data'!$D:$D,'Benchmark Value'!$B3051),C3050)</f>
        <v>5895088496.4046955</v>
      </c>
      <c r="D3051" s="7">
        <f>SUMIFS('Filing Data'!$Z:$Z,'Filing Data'!$D:$D,'Benchmark Value'!$B3051)</f>
        <v>0</v>
      </c>
      <c r="E3051" s="16">
        <f t="shared" si="671"/>
        <v>-99307978.52737096</v>
      </c>
      <c r="F3051" s="10">
        <f>SUM(D$11:D3050)</f>
        <v>-460926973.03772658</v>
      </c>
      <c r="G3051" s="10">
        <f t="shared" si="664"/>
        <v>366</v>
      </c>
      <c r="H3051" s="7">
        <f t="shared" si="672"/>
        <v>-271333.274664948</v>
      </c>
      <c r="I3051" s="16">
        <f>SUMIFS('Filing Data'!$X:$X,'Filing Data'!$D:$D,'Benchmark Value'!$B3051)</f>
        <v>0</v>
      </c>
      <c r="J3051" s="16">
        <f t="shared" si="668"/>
        <v>118301012.88876536</v>
      </c>
      <c r="K3051" s="10">
        <f>SUM(I$11:I3050)</f>
        <v>789668634.219069</v>
      </c>
      <c r="L3051" s="27">
        <f t="shared" si="665"/>
        <v>366</v>
      </c>
      <c r="M3051" s="7">
        <f t="shared" si="673"/>
        <v>323226.81117149006</v>
      </c>
      <c r="N3051" s="7">
        <f>IF(ISNA(VLOOKUP(B3051,'Distribution Data'!$G:$H,2,FALSE)),0,VLOOKUP(B3051,'Distribution Data'!$G:$H,2,FALSE))</f>
        <v>0</v>
      </c>
      <c r="O3051" s="16">
        <f>IF(ISNA(INDEX($C3050:$C$3618,MATCH(TRUE,INDEX($C3050:$C$3618&lt;&gt;$C3050,0),0))), O3050, INDEX($C3050:$C$3618,MATCH(TRUE,INDEX($C3050:$C$3618&lt;&gt;$C3050,0),0)))</f>
        <v>6094938326.7375374</v>
      </c>
      <c r="P3051" s="16">
        <f t="shared" si="663"/>
        <v>5895088496.4046955</v>
      </c>
      <c r="Q3051" s="27">
        <f t="shared" si="669"/>
        <v>366</v>
      </c>
      <c r="R3051" s="7">
        <f t="shared" si="674"/>
        <v>546037.78779464995</v>
      </c>
      <c r="S3051" s="7">
        <f t="shared" si="666"/>
        <v>-48522.298041788104</v>
      </c>
      <c r="T3051" s="5">
        <f>VLOOKUP($B3051,'Benchmark Data'!$A:$B,2,FALSE)</f>
        <v>19.29</v>
      </c>
      <c r="U3051" s="12">
        <f t="shared" si="675"/>
        <v>6.7620543749231706E-3</v>
      </c>
      <c r="V3051" s="7">
        <f t="shared" si="676"/>
        <v>5846163948.1054907</v>
      </c>
    </row>
    <row r="3052" spans="1:22" x14ac:dyDescent="0.25">
      <c r="A3052" s="5">
        <f t="shared" si="667"/>
        <v>2012</v>
      </c>
      <c r="B3052" s="6">
        <f t="shared" si="670"/>
        <v>40992</v>
      </c>
      <c r="C3052" s="7">
        <f>MAX(SUMIFS('Filing Data'!$V:$V,'Filing Data'!$D:$D,'Benchmark Value'!$B3052),C3051)</f>
        <v>5895088496.4046955</v>
      </c>
      <c r="D3052" s="7">
        <f>SUMIFS('Filing Data'!$Z:$Z,'Filing Data'!$D:$D,'Benchmark Value'!$B3052)</f>
        <v>0</v>
      </c>
      <c r="E3052" s="16">
        <f t="shared" si="671"/>
        <v>-99307978.52737096</v>
      </c>
      <c r="F3052" s="10">
        <f>SUM(D$11:D3051)</f>
        <v>-460926973.03772658</v>
      </c>
      <c r="G3052" s="10">
        <f t="shared" si="664"/>
        <v>366</v>
      </c>
      <c r="H3052" s="7">
        <f t="shared" si="672"/>
        <v>-271333.274664948</v>
      </c>
      <c r="I3052" s="16">
        <f>SUMIFS('Filing Data'!$X:$X,'Filing Data'!$D:$D,'Benchmark Value'!$B3052)</f>
        <v>0</v>
      </c>
      <c r="J3052" s="16">
        <f t="shared" si="668"/>
        <v>118301012.88876536</v>
      </c>
      <c r="K3052" s="10">
        <f>SUM(I$11:I3051)</f>
        <v>789668634.219069</v>
      </c>
      <c r="L3052" s="27">
        <f t="shared" si="665"/>
        <v>366</v>
      </c>
      <c r="M3052" s="7">
        <f t="shared" si="673"/>
        <v>323226.81117149006</v>
      </c>
      <c r="N3052" s="7">
        <f>IF(ISNA(VLOOKUP(B3052,'Distribution Data'!$G:$H,2,FALSE)),0,VLOOKUP(B3052,'Distribution Data'!$G:$H,2,FALSE))</f>
        <v>0</v>
      </c>
      <c r="O3052" s="16">
        <f>IF(ISNA(INDEX($C3051:$C$3618,MATCH(TRUE,INDEX($C3051:$C$3618&lt;&gt;$C3051,0),0))), O3051, INDEX($C3051:$C$3618,MATCH(TRUE,INDEX($C3051:$C$3618&lt;&gt;$C3051,0),0)))</f>
        <v>6094938326.7375374</v>
      </c>
      <c r="P3052" s="16">
        <f t="shared" si="663"/>
        <v>5895088496.4046955</v>
      </c>
      <c r="Q3052" s="27">
        <f t="shared" si="669"/>
        <v>366</v>
      </c>
      <c r="R3052" s="7">
        <f t="shared" si="674"/>
        <v>546037.78779464995</v>
      </c>
      <c r="S3052" s="7">
        <f t="shared" si="666"/>
        <v>-48522.298041788104</v>
      </c>
      <c r="T3052" s="5">
        <f>VLOOKUP($B3052,'Benchmark Data'!$A:$B,2,FALSE)</f>
        <v>19.29</v>
      </c>
      <c r="U3052" s="12">
        <f t="shared" si="675"/>
        <v>0</v>
      </c>
      <c r="V3052" s="7">
        <f t="shared" si="676"/>
        <v>5846115425.8074493</v>
      </c>
    </row>
    <row r="3053" spans="1:22" x14ac:dyDescent="0.25">
      <c r="A3053" s="5">
        <f t="shared" si="667"/>
        <v>2012</v>
      </c>
      <c r="B3053" s="6">
        <f t="shared" si="670"/>
        <v>40993</v>
      </c>
      <c r="C3053" s="7">
        <f>MAX(SUMIFS('Filing Data'!$V:$V,'Filing Data'!$D:$D,'Benchmark Value'!$B3053),C3052)</f>
        <v>5895088496.4046955</v>
      </c>
      <c r="D3053" s="7">
        <f>SUMIFS('Filing Data'!$Z:$Z,'Filing Data'!$D:$D,'Benchmark Value'!$B3053)</f>
        <v>0</v>
      </c>
      <c r="E3053" s="16">
        <f t="shared" si="671"/>
        <v>-99307978.52737096</v>
      </c>
      <c r="F3053" s="10">
        <f>SUM(D$11:D3052)</f>
        <v>-460926973.03772658</v>
      </c>
      <c r="G3053" s="10">
        <f t="shared" si="664"/>
        <v>366</v>
      </c>
      <c r="H3053" s="7">
        <f t="shared" si="672"/>
        <v>-271333.274664948</v>
      </c>
      <c r="I3053" s="16">
        <f>SUMIFS('Filing Data'!$X:$X,'Filing Data'!$D:$D,'Benchmark Value'!$B3053)</f>
        <v>0</v>
      </c>
      <c r="J3053" s="16">
        <f t="shared" si="668"/>
        <v>118301012.88876536</v>
      </c>
      <c r="K3053" s="10">
        <f>SUM(I$11:I3052)</f>
        <v>789668634.219069</v>
      </c>
      <c r="L3053" s="27">
        <f t="shared" si="665"/>
        <v>366</v>
      </c>
      <c r="M3053" s="7">
        <f t="shared" si="673"/>
        <v>323226.81117149006</v>
      </c>
      <c r="N3053" s="7">
        <f>IF(ISNA(VLOOKUP(B3053,'Distribution Data'!$G:$H,2,FALSE)),0,VLOOKUP(B3053,'Distribution Data'!$G:$H,2,FALSE))</f>
        <v>0</v>
      </c>
      <c r="O3053" s="16">
        <f>IF(ISNA(INDEX($C3052:$C$3618,MATCH(TRUE,INDEX($C3052:$C$3618&lt;&gt;$C3052,0),0))), O3052, INDEX($C3052:$C$3618,MATCH(TRUE,INDEX($C3052:$C$3618&lt;&gt;$C3052,0),0)))</f>
        <v>6094938326.7375374</v>
      </c>
      <c r="P3053" s="16">
        <f t="shared" si="663"/>
        <v>5895088496.4046955</v>
      </c>
      <c r="Q3053" s="27">
        <f t="shared" si="669"/>
        <v>366</v>
      </c>
      <c r="R3053" s="7">
        <f t="shared" si="674"/>
        <v>546037.78779464995</v>
      </c>
      <c r="S3053" s="7">
        <f t="shared" si="666"/>
        <v>-48522.298041788104</v>
      </c>
      <c r="T3053" s="5">
        <f>VLOOKUP($B3053,'Benchmark Data'!$A:$B,2,FALSE)</f>
        <v>19.29</v>
      </c>
      <c r="U3053" s="12">
        <f t="shared" si="675"/>
        <v>0</v>
      </c>
      <c r="V3053" s="7">
        <f t="shared" si="676"/>
        <v>5846066903.509408</v>
      </c>
    </row>
    <row r="3054" spans="1:22" x14ac:dyDescent="0.25">
      <c r="A3054" s="5">
        <f t="shared" si="667"/>
        <v>2012</v>
      </c>
      <c r="B3054" s="6">
        <f t="shared" si="670"/>
        <v>40994</v>
      </c>
      <c r="C3054" s="7">
        <f>MAX(SUMIFS('Filing Data'!$V:$V,'Filing Data'!$D:$D,'Benchmark Value'!$B3054),C3053)</f>
        <v>5895088496.4046955</v>
      </c>
      <c r="D3054" s="7">
        <f>SUMIFS('Filing Data'!$Z:$Z,'Filing Data'!$D:$D,'Benchmark Value'!$B3054)</f>
        <v>0</v>
      </c>
      <c r="E3054" s="16">
        <f t="shared" si="671"/>
        <v>-99307978.52737096</v>
      </c>
      <c r="F3054" s="10">
        <f>SUM(D$11:D3053)</f>
        <v>-460926973.03772658</v>
      </c>
      <c r="G3054" s="10">
        <f t="shared" si="664"/>
        <v>366</v>
      </c>
      <c r="H3054" s="7">
        <f t="shared" si="672"/>
        <v>-271333.274664948</v>
      </c>
      <c r="I3054" s="16">
        <f>SUMIFS('Filing Data'!$X:$X,'Filing Data'!$D:$D,'Benchmark Value'!$B3054)</f>
        <v>0</v>
      </c>
      <c r="J3054" s="16">
        <f t="shared" si="668"/>
        <v>118301012.88876536</v>
      </c>
      <c r="K3054" s="10">
        <f>SUM(I$11:I3053)</f>
        <v>789668634.219069</v>
      </c>
      <c r="L3054" s="27">
        <f t="shared" si="665"/>
        <v>366</v>
      </c>
      <c r="M3054" s="7">
        <f t="shared" si="673"/>
        <v>323226.81117149006</v>
      </c>
      <c r="N3054" s="7">
        <f>IF(ISNA(VLOOKUP(B3054,'Distribution Data'!$G:$H,2,FALSE)),0,VLOOKUP(B3054,'Distribution Data'!$G:$H,2,FALSE))</f>
        <v>0</v>
      </c>
      <c r="O3054" s="16">
        <f>IF(ISNA(INDEX($C3053:$C$3618,MATCH(TRUE,INDEX($C3053:$C$3618&lt;&gt;$C3053,0),0))), O3053, INDEX($C3053:$C$3618,MATCH(TRUE,INDEX($C3053:$C$3618&lt;&gt;$C3053,0),0)))</f>
        <v>6094938326.7375374</v>
      </c>
      <c r="P3054" s="16">
        <f t="shared" si="663"/>
        <v>5895088496.4046955</v>
      </c>
      <c r="Q3054" s="27">
        <f t="shared" si="669"/>
        <v>366</v>
      </c>
      <c r="R3054" s="7">
        <f t="shared" si="674"/>
        <v>546037.78779464995</v>
      </c>
      <c r="S3054" s="7">
        <f t="shared" si="666"/>
        <v>-48522.298041788104</v>
      </c>
      <c r="T3054" s="5">
        <f>VLOOKUP($B3054,'Benchmark Data'!$A:$B,2,FALSE)</f>
        <v>19.489999999999998</v>
      </c>
      <c r="U3054" s="12">
        <f t="shared" si="675"/>
        <v>1.0314686601831762E-2</v>
      </c>
      <c r="V3054" s="7">
        <f t="shared" si="676"/>
        <v>5906630790.7863741</v>
      </c>
    </row>
    <row r="3055" spans="1:22" x14ac:dyDescent="0.25">
      <c r="A3055" s="5">
        <f t="shared" si="667"/>
        <v>2012</v>
      </c>
      <c r="B3055" s="6">
        <f t="shared" si="670"/>
        <v>40995</v>
      </c>
      <c r="C3055" s="7">
        <f>MAX(SUMIFS('Filing Data'!$V:$V,'Filing Data'!$D:$D,'Benchmark Value'!$B3055),C3054)</f>
        <v>5895088496.4046955</v>
      </c>
      <c r="D3055" s="7">
        <f>SUMIFS('Filing Data'!$Z:$Z,'Filing Data'!$D:$D,'Benchmark Value'!$B3055)</f>
        <v>0</v>
      </c>
      <c r="E3055" s="16">
        <f t="shared" si="671"/>
        <v>-99307978.52737096</v>
      </c>
      <c r="F3055" s="10">
        <f>SUM(D$11:D3054)</f>
        <v>-460926973.03772658</v>
      </c>
      <c r="G3055" s="10">
        <f t="shared" si="664"/>
        <v>366</v>
      </c>
      <c r="H3055" s="7">
        <f t="shared" si="672"/>
        <v>-271333.274664948</v>
      </c>
      <c r="I3055" s="16">
        <f>SUMIFS('Filing Data'!$X:$X,'Filing Data'!$D:$D,'Benchmark Value'!$B3055)</f>
        <v>0</v>
      </c>
      <c r="J3055" s="16">
        <f t="shared" si="668"/>
        <v>118301012.88876536</v>
      </c>
      <c r="K3055" s="10">
        <f>SUM(I$11:I3054)</f>
        <v>789668634.219069</v>
      </c>
      <c r="L3055" s="27">
        <f t="shared" si="665"/>
        <v>366</v>
      </c>
      <c r="M3055" s="7">
        <f t="shared" si="673"/>
        <v>323226.81117149006</v>
      </c>
      <c r="N3055" s="7">
        <f>IF(ISNA(VLOOKUP(B3055,'Distribution Data'!$G:$H,2,FALSE)),0,VLOOKUP(B3055,'Distribution Data'!$G:$H,2,FALSE))</f>
        <v>0</v>
      </c>
      <c r="O3055" s="16">
        <f>IF(ISNA(INDEX($C3054:$C$3618,MATCH(TRUE,INDEX($C3054:$C$3618&lt;&gt;$C3054,0),0))), O3054, INDEX($C3054:$C$3618,MATCH(TRUE,INDEX($C3054:$C$3618&lt;&gt;$C3054,0),0)))</f>
        <v>6094938326.7375374</v>
      </c>
      <c r="P3055" s="16">
        <f t="shared" si="663"/>
        <v>5895088496.4046955</v>
      </c>
      <c r="Q3055" s="27">
        <f t="shared" si="669"/>
        <v>366</v>
      </c>
      <c r="R3055" s="7">
        <f t="shared" si="674"/>
        <v>546037.78779464995</v>
      </c>
      <c r="S3055" s="7">
        <f t="shared" si="666"/>
        <v>-48522.298041788104</v>
      </c>
      <c r="T3055" s="5">
        <f>VLOOKUP($B3055,'Benchmark Data'!$A:$B,2,FALSE)</f>
        <v>19.5</v>
      </c>
      <c r="U3055" s="12">
        <f t="shared" si="675"/>
        <v>5.1295205023169457E-4</v>
      </c>
      <c r="V3055" s="7">
        <f t="shared" si="676"/>
        <v>5909612864.0710859</v>
      </c>
    </row>
    <row r="3056" spans="1:22" x14ac:dyDescent="0.25">
      <c r="A3056" s="5">
        <f t="shared" si="667"/>
        <v>2012</v>
      </c>
      <c r="B3056" s="6">
        <f t="shared" si="670"/>
        <v>40996</v>
      </c>
      <c r="C3056" s="7">
        <f>MAX(SUMIFS('Filing Data'!$V:$V,'Filing Data'!$D:$D,'Benchmark Value'!$B3056),C3055)</f>
        <v>5895088496.4046955</v>
      </c>
      <c r="D3056" s="7">
        <f>SUMIFS('Filing Data'!$Z:$Z,'Filing Data'!$D:$D,'Benchmark Value'!$B3056)</f>
        <v>0</v>
      </c>
      <c r="E3056" s="16">
        <f t="shared" si="671"/>
        <v>-99307978.52737096</v>
      </c>
      <c r="F3056" s="10">
        <f>SUM(D$11:D3055)</f>
        <v>-460926973.03772658</v>
      </c>
      <c r="G3056" s="10">
        <f t="shared" si="664"/>
        <v>366</v>
      </c>
      <c r="H3056" s="7">
        <f t="shared" si="672"/>
        <v>-271333.274664948</v>
      </c>
      <c r="I3056" s="16">
        <f>SUMIFS('Filing Data'!$X:$X,'Filing Data'!$D:$D,'Benchmark Value'!$B3056)</f>
        <v>0</v>
      </c>
      <c r="J3056" s="16">
        <f t="shared" si="668"/>
        <v>118301012.88876536</v>
      </c>
      <c r="K3056" s="10">
        <f>SUM(I$11:I3055)</f>
        <v>789668634.219069</v>
      </c>
      <c r="L3056" s="27">
        <f t="shared" si="665"/>
        <v>366</v>
      </c>
      <c r="M3056" s="7">
        <f t="shared" si="673"/>
        <v>323226.81117149006</v>
      </c>
      <c r="N3056" s="7">
        <f>IF(ISNA(VLOOKUP(B3056,'Distribution Data'!$G:$H,2,FALSE)),0,VLOOKUP(B3056,'Distribution Data'!$G:$H,2,FALSE))</f>
        <v>0</v>
      </c>
      <c r="O3056" s="16">
        <f>IF(ISNA(INDEX($C3055:$C$3618,MATCH(TRUE,INDEX($C3055:$C$3618&lt;&gt;$C3055,0),0))), O3055, INDEX($C3055:$C$3618,MATCH(TRUE,INDEX($C3055:$C$3618&lt;&gt;$C3055,0),0)))</f>
        <v>6094938326.7375374</v>
      </c>
      <c r="P3056" s="16">
        <f t="shared" si="663"/>
        <v>5895088496.4046955</v>
      </c>
      <c r="Q3056" s="27">
        <f t="shared" si="669"/>
        <v>366</v>
      </c>
      <c r="R3056" s="7">
        <f t="shared" si="674"/>
        <v>546037.78779464995</v>
      </c>
      <c r="S3056" s="7">
        <f t="shared" si="666"/>
        <v>-48522.298041788104</v>
      </c>
      <c r="T3056" s="5">
        <f>VLOOKUP($B3056,'Benchmark Data'!$A:$B,2,FALSE)</f>
        <v>19.46</v>
      </c>
      <c r="U3056" s="12">
        <f t="shared" si="675"/>
        <v>-2.0533888118420846E-3</v>
      </c>
      <c r="V3056" s="7">
        <f t="shared" si="676"/>
        <v>5897442058.9749498</v>
      </c>
    </row>
    <row r="3057" spans="1:22" x14ac:dyDescent="0.25">
      <c r="A3057" s="5">
        <f t="shared" si="667"/>
        <v>2012</v>
      </c>
      <c r="B3057" s="6">
        <f t="shared" si="670"/>
        <v>40997</v>
      </c>
      <c r="C3057" s="7">
        <f>MAX(SUMIFS('Filing Data'!$V:$V,'Filing Data'!$D:$D,'Benchmark Value'!$B3057),C3056)</f>
        <v>5895088496.4046955</v>
      </c>
      <c r="D3057" s="7">
        <f>SUMIFS('Filing Data'!$Z:$Z,'Filing Data'!$D:$D,'Benchmark Value'!$B3057)</f>
        <v>0</v>
      </c>
      <c r="E3057" s="16">
        <f t="shared" si="671"/>
        <v>-99307978.52737096</v>
      </c>
      <c r="F3057" s="10">
        <f>SUM(D$11:D3056)</f>
        <v>-460926973.03772658</v>
      </c>
      <c r="G3057" s="10">
        <f t="shared" si="664"/>
        <v>366</v>
      </c>
      <c r="H3057" s="7">
        <f t="shared" si="672"/>
        <v>-271333.274664948</v>
      </c>
      <c r="I3057" s="16">
        <f>SUMIFS('Filing Data'!$X:$X,'Filing Data'!$D:$D,'Benchmark Value'!$B3057)</f>
        <v>0</v>
      </c>
      <c r="J3057" s="16">
        <f t="shared" si="668"/>
        <v>118301012.88876536</v>
      </c>
      <c r="K3057" s="10">
        <f>SUM(I$11:I3056)</f>
        <v>789668634.219069</v>
      </c>
      <c r="L3057" s="27">
        <f t="shared" si="665"/>
        <v>366</v>
      </c>
      <c r="M3057" s="7">
        <f t="shared" si="673"/>
        <v>323226.81117149006</v>
      </c>
      <c r="N3057" s="7">
        <f>IF(ISNA(VLOOKUP(B3057,'Distribution Data'!$G:$H,2,FALSE)),0,VLOOKUP(B3057,'Distribution Data'!$G:$H,2,FALSE))</f>
        <v>0</v>
      </c>
      <c r="O3057" s="16">
        <f>IF(ISNA(INDEX($C3056:$C$3618,MATCH(TRUE,INDEX($C3056:$C$3618&lt;&gt;$C3056,0),0))), O3056, INDEX($C3056:$C$3618,MATCH(TRUE,INDEX($C3056:$C$3618&lt;&gt;$C3056,0),0)))</f>
        <v>6094938326.7375374</v>
      </c>
      <c r="P3057" s="16">
        <f t="shared" si="663"/>
        <v>5895088496.4046955</v>
      </c>
      <c r="Q3057" s="27">
        <f t="shared" si="669"/>
        <v>366</v>
      </c>
      <c r="R3057" s="7">
        <f t="shared" si="674"/>
        <v>546037.78779464995</v>
      </c>
      <c r="S3057" s="7">
        <f t="shared" si="666"/>
        <v>-48522.298041788104</v>
      </c>
      <c r="T3057" s="5">
        <f>VLOOKUP($B3057,'Benchmark Data'!$A:$B,2,FALSE)</f>
        <v>19.46</v>
      </c>
      <c r="U3057" s="12">
        <f t="shared" si="675"/>
        <v>0</v>
      </c>
      <c r="V3057" s="7">
        <f t="shared" si="676"/>
        <v>5897393536.6769085</v>
      </c>
    </row>
    <row r="3058" spans="1:22" x14ac:dyDescent="0.25">
      <c r="A3058" s="5">
        <f t="shared" si="667"/>
        <v>2012</v>
      </c>
      <c r="B3058" s="6">
        <f t="shared" si="670"/>
        <v>40998</v>
      </c>
      <c r="C3058" s="7">
        <f>MAX(SUMIFS('Filing Data'!$V:$V,'Filing Data'!$D:$D,'Benchmark Value'!$B3058),C3057)</f>
        <v>5895088496.4046955</v>
      </c>
      <c r="D3058" s="7">
        <f>SUMIFS('Filing Data'!$Z:$Z,'Filing Data'!$D:$D,'Benchmark Value'!$B3058)</f>
        <v>0</v>
      </c>
      <c r="E3058" s="16">
        <f t="shared" si="671"/>
        <v>-99307978.52737096</v>
      </c>
      <c r="F3058" s="10">
        <f>SUM(D$11:D3057)</f>
        <v>-460926973.03772658</v>
      </c>
      <c r="G3058" s="10">
        <f t="shared" si="664"/>
        <v>366</v>
      </c>
      <c r="H3058" s="7">
        <f t="shared" si="672"/>
        <v>-271333.274664948</v>
      </c>
      <c r="I3058" s="16">
        <f>SUMIFS('Filing Data'!$X:$X,'Filing Data'!$D:$D,'Benchmark Value'!$B3058)</f>
        <v>0</v>
      </c>
      <c r="J3058" s="16">
        <f t="shared" si="668"/>
        <v>118301012.88876536</v>
      </c>
      <c r="K3058" s="10">
        <f>SUM(I$11:I3057)</f>
        <v>789668634.219069</v>
      </c>
      <c r="L3058" s="27">
        <f t="shared" si="665"/>
        <v>366</v>
      </c>
      <c r="M3058" s="7">
        <f t="shared" si="673"/>
        <v>323226.81117149006</v>
      </c>
      <c r="N3058" s="7">
        <f>IF(ISNA(VLOOKUP(B3058,'Distribution Data'!$G:$H,2,FALSE)),0,VLOOKUP(B3058,'Distribution Data'!$G:$H,2,FALSE))</f>
        <v>0</v>
      </c>
      <c r="O3058" s="16">
        <f>IF(ISNA(INDEX($C3057:$C$3618,MATCH(TRUE,INDEX($C3057:$C$3618&lt;&gt;$C3057,0),0))), O3057, INDEX($C3057:$C$3618,MATCH(TRUE,INDEX($C3057:$C$3618&lt;&gt;$C3057,0),0)))</f>
        <v>6094938326.7375374</v>
      </c>
      <c r="P3058" s="16">
        <f t="shared" si="663"/>
        <v>5895088496.4046955</v>
      </c>
      <c r="Q3058" s="27">
        <f t="shared" si="669"/>
        <v>366</v>
      </c>
      <c r="R3058" s="7">
        <f t="shared" si="674"/>
        <v>546037.78779464995</v>
      </c>
      <c r="S3058" s="7">
        <f t="shared" si="666"/>
        <v>-48522.298041788104</v>
      </c>
      <c r="T3058" s="5">
        <f>VLOOKUP($B3058,'Benchmark Data'!$A:$B,2,FALSE)</f>
        <v>19.649999999999999</v>
      </c>
      <c r="U3058" s="12">
        <f t="shared" si="675"/>
        <v>9.7162615574111159E-3</v>
      </c>
      <c r="V3058" s="7">
        <f t="shared" si="676"/>
        <v>5954924910.1634817</v>
      </c>
    </row>
    <row r="3059" spans="1:22" x14ac:dyDescent="0.25">
      <c r="A3059" s="5">
        <f t="shared" si="667"/>
        <v>2012</v>
      </c>
      <c r="B3059" s="6">
        <f t="shared" si="670"/>
        <v>40999</v>
      </c>
      <c r="C3059" s="7">
        <f>MAX(SUMIFS('Filing Data'!$V:$V,'Filing Data'!$D:$D,'Benchmark Value'!$B3059),C3058)</f>
        <v>5895088496.4046955</v>
      </c>
      <c r="D3059" s="7">
        <f>SUMIFS('Filing Data'!$Z:$Z,'Filing Data'!$D:$D,'Benchmark Value'!$B3059)</f>
        <v>0</v>
      </c>
      <c r="E3059" s="16">
        <f t="shared" si="671"/>
        <v>-99307978.52737096</v>
      </c>
      <c r="F3059" s="10">
        <f>SUM(D$11:D3058)</f>
        <v>-460926973.03772658</v>
      </c>
      <c r="G3059" s="10">
        <f t="shared" si="664"/>
        <v>366</v>
      </c>
      <c r="H3059" s="7">
        <f t="shared" si="672"/>
        <v>-271333.274664948</v>
      </c>
      <c r="I3059" s="16">
        <f>SUMIFS('Filing Data'!$X:$X,'Filing Data'!$D:$D,'Benchmark Value'!$B3059)</f>
        <v>0</v>
      </c>
      <c r="J3059" s="16">
        <f t="shared" si="668"/>
        <v>118301012.88876536</v>
      </c>
      <c r="K3059" s="10">
        <f>SUM(I$11:I3058)</f>
        <v>789668634.219069</v>
      </c>
      <c r="L3059" s="27">
        <f t="shared" si="665"/>
        <v>366</v>
      </c>
      <c r="M3059" s="7">
        <f t="shared" si="673"/>
        <v>323226.81117149006</v>
      </c>
      <c r="N3059" s="7">
        <f>IF(ISNA(VLOOKUP(B3059,'Distribution Data'!$G:$H,2,FALSE)),0,VLOOKUP(B3059,'Distribution Data'!$G:$H,2,FALSE))</f>
        <v>34382958.04896567</v>
      </c>
      <c r="O3059" s="16">
        <f>IF(ISNA(INDEX($C3058:$C$3618,MATCH(TRUE,INDEX($C3058:$C$3618&lt;&gt;$C3058,0),0))), O3058, INDEX($C3058:$C$3618,MATCH(TRUE,INDEX($C3058:$C$3618&lt;&gt;$C3058,0),0)))</f>
        <v>6094938326.7375374</v>
      </c>
      <c r="P3059" s="16">
        <f t="shared" si="663"/>
        <v>5895088496.4046955</v>
      </c>
      <c r="Q3059" s="27">
        <f t="shared" si="669"/>
        <v>366</v>
      </c>
      <c r="R3059" s="7">
        <f t="shared" si="674"/>
        <v>546037.78779464995</v>
      </c>
      <c r="S3059" s="7">
        <f t="shared" si="666"/>
        <v>-34431480.347007453</v>
      </c>
      <c r="T3059" s="5">
        <f>VLOOKUP($B3059,'Benchmark Data'!$A:$B,2,FALSE)</f>
        <v>19.649999999999999</v>
      </c>
      <c r="U3059" s="12">
        <f t="shared" si="675"/>
        <v>0</v>
      </c>
      <c r="V3059" s="7">
        <f t="shared" si="676"/>
        <v>5920493429.816474</v>
      </c>
    </row>
    <row r="3060" spans="1:22" x14ac:dyDescent="0.25">
      <c r="A3060" s="5">
        <f t="shared" si="667"/>
        <v>2012</v>
      </c>
      <c r="B3060" s="6">
        <f t="shared" si="670"/>
        <v>41000</v>
      </c>
      <c r="C3060" s="7">
        <f>MAX(SUMIFS('Filing Data'!$V:$V,'Filing Data'!$D:$D,'Benchmark Value'!$B3060),C3059)</f>
        <v>5895088496.4046955</v>
      </c>
      <c r="D3060" s="7">
        <f>SUMIFS('Filing Data'!$Z:$Z,'Filing Data'!$D:$D,'Benchmark Value'!$B3060)</f>
        <v>0</v>
      </c>
      <c r="E3060" s="16">
        <f t="shared" si="671"/>
        <v>-99307978.52737096</v>
      </c>
      <c r="F3060" s="10">
        <f>SUM(D$11:D3059)</f>
        <v>-460926973.03772658</v>
      </c>
      <c r="G3060" s="10">
        <f t="shared" si="664"/>
        <v>366</v>
      </c>
      <c r="H3060" s="7">
        <f t="shared" si="672"/>
        <v>-271333.274664948</v>
      </c>
      <c r="I3060" s="16">
        <f>SUMIFS('Filing Data'!$X:$X,'Filing Data'!$D:$D,'Benchmark Value'!$B3060)</f>
        <v>0</v>
      </c>
      <c r="J3060" s="16">
        <f t="shared" si="668"/>
        <v>118301012.88876536</v>
      </c>
      <c r="K3060" s="10">
        <f>SUM(I$11:I3059)</f>
        <v>789668634.219069</v>
      </c>
      <c r="L3060" s="27">
        <f t="shared" si="665"/>
        <v>366</v>
      </c>
      <c r="M3060" s="7">
        <f t="shared" si="673"/>
        <v>323226.81117149006</v>
      </c>
      <c r="N3060" s="7">
        <f>IF(ISNA(VLOOKUP(B3060,'Distribution Data'!$G:$H,2,FALSE)),0,VLOOKUP(B3060,'Distribution Data'!$G:$H,2,FALSE))</f>
        <v>0</v>
      </c>
      <c r="O3060" s="16">
        <f>IF(ISNA(INDEX($C3059:$C$3618,MATCH(TRUE,INDEX($C3059:$C$3618&lt;&gt;$C3059,0),0))), O3059, INDEX($C3059:$C$3618,MATCH(TRUE,INDEX($C3059:$C$3618&lt;&gt;$C3059,0),0)))</f>
        <v>6094938326.7375374</v>
      </c>
      <c r="P3060" s="16">
        <f t="shared" si="663"/>
        <v>5895088496.4046955</v>
      </c>
      <c r="Q3060" s="27">
        <f t="shared" si="669"/>
        <v>366</v>
      </c>
      <c r="R3060" s="7">
        <f t="shared" si="674"/>
        <v>546037.78779464995</v>
      </c>
      <c r="S3060" s="7">
        <f t="shared" si="666"/>
        <v>-48522.298041788104</v>
      </c>
      <c r="T3060" s="5">
        <f>VLOOKUP($B3060,'Benchmark Data'!$A:$B,2,FALSE)</f>
        <v>19.649999999999999</v>
      </c>
      <c r="U3060" s="12">
        <f t="shared" si="675"/>
        <v>0</v>
      </c>
      <c r="V3060" s="7">
        <f t="shared" si="676"/>
        <v>5920444907.5184326</v>
      </c>
    </row>
    <row r="3061" spans="1:22" x14ac:dyDescent="0.25">
      <c r="A3061" s="5">
        <f t="shared" si="667"/>
        <v>2012</v>
      </c>
      <c r="B3061" s="6">
        <f t="shared" si="670"/>
        <v>41001</v>
      </c>
      <c r="C3061" s="7">
        <f>MAX(SUMIFS('Filing Data'!$V:$V,'Filing Data'!$D:$D,'Benchmark Value'!$B3061),C3060)</f>
        <v>5895088496.4046955</v>
      </c>
      <c r="D3061" s="7">
        <f>SUMIFS('Filing Data'!$Z:$Z,'Filing Data'!$D:$D,'Benchmark Value'!$B3061)</f>
        <v>0</v>
      </c>
      <c r="E3061" s="16">
        <f t="shared" si="671"/>
        <v>-99307978.52737096</v>
      </c>
      <c r="F3061" s="10">
        <f>SUM(D$11:D3060)</f>
        <v>-460926973.03772658</v>
      </c>
      <c r="G3061" s="10">
        <f t="shared" si="664"/>
        <v>366</v>
      </c>
      <c r="H3061" s="7">
        <f t="shared" si="672"/>
        <v>-271333.274664948</v>
      </c>
      <c r="I3061" s="16">
        <f>SUMIFS('Filing Data'!$X:$X,'Filing Data'!$D:$D,'Benchmark Value'!$B3061)</f>
        <v>0</v>
      </c>
      <c r="J3061" s="16">
        <f t="shared" si="668"/>
        <v>118301012.88876536</v>
      </c>
      <c r="K3061" s="10">
        <f>SUM(I$11:I3060)</f>
        <v>789668634.219069</v>
      </c>
      <c r="L3061" s="27">
        <f t="shared" si="665"/>
        <v>366</v>
      </c>
      <c r="M3061" s="7">
        <f t="shared" si="673"/>
        <v>323226.81117149006</v>
      </c>
      <c r="N3061" s="7">
        <f>IF(ISNA(VLOOKUP(B3061,'Distribution Data'!$G:$H,2,FALSE)),0,VLOOKUP(B3061,'Distribution Data'!$G:$H,2,FALSE))</f>
        <v>0</v>
      </c>
      <c r="O3061" s="16">
        <f>IF(ISNA(INDEX($C3060:$C$3618,MATCH(TRUE,INDEX($C3060:$C$3618&lt;&gt;$C3060,0),0))), O3060, INDEX($C3060:$C$3618,MATCH(TRUE,INDEX($C3060:$C$3618&lt;&gt;$C3060,0),0)))</f>
        <v>6094938326.7375374</v>
      </c>
      <c r="P3061" s="16">
        <f t="shared" si="663"/>
        <v>5895088496.4046955</v>
      </c>
      <c r="Q3061" s="27">
        <f t="shared" si="669"/>
        <v>366</v>
      </c>
      <c r="R3061" s="7">
        <f t="shared" si="674"/>
        <v>546037.78779464995</v>
      </c>
      <c r="S3061" s="7">
        <f t="shared" si="666"/>
        <v>-48522.298041788104</v>
      </c>
      <c r="T3061" s="5">
        <f>VLOOKUP($B3061,'Benchmark Data'!$A:$B,2,FALSE)</f>
        <v>19.77</v>
      </c>
      <c r="U3061" s="12">
        <f t="shared" si="675"/>
        <v>6.088298867255355E-3</v>
      </c>
      <c r="V3061" s="7">
        <f t="shared" si="676"/>
        <v>5956551773.9685955</v>
      </c>
    </row>
    <row r="3062" spans="1:22" x14ac:dyDescent="0.25">
      <c r="A3062" s="5">
        <f t="shared" si="667"/>
        <v>2012</v>
      </c>
      <c r="B3062" s="6">
        <f t="shared" si="670"/>
        <v>41002</v>
      </c>
      <c r="C3062" s="7">
        <f>MAX(SUMIFS('Filing Data'!$V:$V,'Filing Data'!$D:$D,'Benchmark Value'!$B3062),C3061)</f>
        <v>5895088496.4046955</v>
      </c>
      <c r="D3062" s="7">
        <f>SUMIFS('Filing Data'!$Z:$Z,'Filing Data'!$D:$D,'Benchmark Value'!$B3062)</f>
        <v>0</v>
      </c>
      <c r="E3062" s="16">
        <f t="shared" si="671"/>
        <v>-99307978.52737096</v>
      </c>
      <c r="F3062" s="10">
        <f>SUM(D$11:D3061)</f>
        <v>-460926973.03772658</v>
      </c>
      <c r="G3062" s="10">
        <f t="shared" si="664"/>
        <v>366</v>
      </c>
      <c r="H3062" s="7">
        <f t="shared" si="672"/>
        <v>-271333.274664948</v>
      </c>
      <c r="I3062" s="16">
        <f>SUMIFS('Filing Data'!$X:$X,'Filing Data'!$D:$D,'Benchmark Value'!$B3062)</f>
        <v>0</v>
      </c>
      <c r="J3062" s="16">
        <f t="shared" si="668"/>
        <v>118301012.88876536</v>
      </c>
      <c r="K3062" s="10">
        <f>SUM(I$11:I3061)</f>
        <v>789668634.219069</v>
      </c>
      <c r="L3062" s="27">
        <f t="shared" si="665"/>
        <v>366</v>
      </c>
      <c r="M3062" s="7">
        <f t="shared" si="673"/>
        <v>323226.81117149006</v>
      </c>
      <c r="N3062" s="7">
        <f>IF(ISNA(VLOOKUP(B3062,'Distribution Data'!$G:$H,2,FALSE)),0,VLOOKUP(B3062,'Distribution Data'!$G:$H,2,FALSE))</f>
        <v>0</v>
      </c>
      <c r="O3062" s="16">
        <f>IF(ISNA(INDEX($C3061:$C$3618,MATCH(TRUE,INDEX($C3061:$C$3618&lt;&gt;$C3061,0),0))), O3061, INDEX($C3061:$C$3618,MATCH(TRUE,INDEX($C3061:$C$3618&lt;&gt;$C3061,0),0)))</f>
        <v>6094938326.7375374</v>
      </c>
      <c r="P3062" s="16">
        <f t="shared" si="663"/>
        <v>5895088496.4046955</v>
      </c>
      <c r="Q3062" s="27">
        <f t="shared" si="669"/>
        <v>366</v>
      </c>
      <c r="R3062" s="7">
        <f t="shared" si="674"/>
        <v>546037.78779464995</v>
      </c>
      <c r="S3062" s="7">
        <f t="shared" si="666"/>
        <v>-48522.298041788104</v>
      </c>
      <c r="T3062" s="5">
        <f>VLOOKUP($B3062,'Benchmark Data'!$A:$B,2,FALSE)</f>
        <v>19.7</v>
      </c>
      <c r="U3062" s="12">
        <f t="shared" si="675"/>
        <v>-3.5470014385827532E-3</v>
      </c>
      <c r="V3062" s="7">
        <f t="shared" si="676"/>
        <v>5935412780.0378885</v>
      </c>
    </row>
    <row r="3063" spans="1:22" x14ac:dyDescent="0.25">
      <c r="A3063" s="5">
        <f t="shared" si="667"/>
        <v>2012</v>
      </c>
      <c r="B3063" s="6">
        <f t="shared" si="670"/>
        <v>41003</v>
      </c>
      <c r="C3063" s="7">
        <f>MAX(SUMIFS('Filing Data'!$V:$V,'Filing Data'!$D:$D,'Benchmark Value'!$B3063),C3062)</f>
        <v>5895088496.4046955</v>
      </c>
      <c r="D3063" s="7">
        <f>SUMIFS('Filing Data'!$Z:$Z,'Filing Data'!$D:$D,'Benchmark Value'!$B3063)</f>
        <v>0</v>
      </c>
      <c r="E3063" s="16">
        <f t="shared" si="671"/>
        <v>-99307978.52737096</v>
      </c>
      <c r="F3063" s="10">
        <f>SUM(D$11:D3062)</f>
        <v>-460926973.03772658</v>
      </c>
      <c r="G3063" s="10">
        <f t="shared" si="664"/>
        <v>366</v>
      </c>
      <c r="H3063" s="7">
        <f t="shared" si="672"/>
        <v>-271333.274664948</v>
      </c>
      <c r="I3063" s="16">
        <f>SUMIFS('Filing Data'!$X:$X,'Filing Data'!$D:$D,'Benchmark Value'!$B3063)</f>
        <v>0</v>
      </c>
      <c r="J3063" s="16">
        <f t="shared" si="668"/>
        <v>118301012.88876536</v>
      </c>
      <c r="K3063" s="10">
        <f>SUM(I$11:I3062)</f>
        <v>789668634.219069</v>
      </c>
      <c r="L3063" s="27">
        <f t="shared" si="665"/>
        <v>366</v>
      </c>
      <c r="M3063" s="7">
        <f t="shared" si="673"/>
        <v>323226.81117149006</v>
      </c>
      <c r="N3063" s="7">
        <f>IF(ISNA(VLOOKUP(B3063,'Distribution Data'!$G:$H,2,FALSE)),0,VLOOKUP(B3063,'Distribution Data'!$G:$H,2,FALSE))</f>
        <v>0</v>
      </c>
      <c r="O3063" s="16">
        <f>IF(ISNA(INDEX($C3062:$C$3618,MATCH(TRUE,INDEX($C3062:$C$3618&lt;&gt;$C3062,0),0))), O3062, INDEX($C3062:$C$3618,MATCH(TRUE,INDEX($C3062:$C$3618&lt;&gt;$C3062,0),0)))</f>
        <v>6094938326.7375374</v>
      </c>
      <c r="P3063" s="16">
        <f t="shared" si="663"/>
        <v>5895088496.4046955</v>
      </c>
      <c r="Q3063" s="27">
        <f t="shared" si="669"/>
        <v>366</v>
      </c>
      <c r="R3063" s="7">
        <f t="shared" si="674"/>
        <v>546037.78779464995</v>
      </c>
      <c r="S3063" s="7">
        <f t="shared" si="666"/>
        <v>-48522.298041788104</v>
      </c>
      <c r="T3063" s="5">
        <f>VLOOKUP($B3063,'Benchmark Data'!$A:$B,2,FALSE)</f>
        <v>19.48</v>
      </c>
      <c r="U3063" s="12">
        <f t="shared" si="675"/>
        <v>-1.1230337529553771E-2</v>
      </c>
      <c r="V3063" s="7">
        <f t="shared" si="676"/>
        <v>5869080460.1962767</v>
      </c>
    </row>
    <row r="3064" spans="1:22" x14ac:dyDescent="0.25">
      <c r="A3064" s="5">
        <f t="shared" si="667"/>
        <v>2012</v>
      </c>
      <c r="B3064" s="6">
        <f t="shared" si="670"/>
        <v>41004</v>
      </c>
      <c r="C3064" s="7">
        <f>MAX(SUMIFS('Filing Data'!$V:$V,'Filing Data'!$D:$D,'Benchmark Value'!$B3064),C3063)</f>
        <v>5895088496.4046955</v>
      </c>
      <c r="D3064" s="7">
        <f>SUMIFS('Filing Data'!$Z:$Z,'Filing Data'!$D:$D,'Benchmark Value'!$B3064)</f>
        <v>0</v>
      </c>
      <c r="E3064" s="16">
        <f t="shared" si="671"/>
        <v>-99307978.52737096</v>
      </c>
      <c r="F3064" s="10">
        <f>SUM(D$11:D3063)</f>
        <v>-460926973.03772658</v>
      </c>
      <c r="G3064" s="10">
        <f t="shared" si="664"/>
        <v>366</v>
      </c>
      <c r="H3064" s="7">
        <f t="shared" si="672"/>
        <v>-271333.274664948</v>
      </c>
      <c r="I3064" s="16">
        <f>SUMIFS('Filing Data'!$X:$X,'Filing Data'!$D:$D,'Benchmark Value'!$B3064)</f>
        <v>0</v>
      </c>
      <c r="J3064" s="16">
        <f t="shared" si="668"/>
        <v>118301012.88876536</v>
      </c>
      <c r="K3064" s="10">
        <f>SUM(I$11:I3063)</f>
        <v>789668634.219069</v>
      </c>
      <c r="L3064" s="27">
        <f t="shared" si="665"/>
        <v>366</v>
      </c>
      <c r="M3064" s="7">
        <f t="shared" si="673"/>
        <v>323226.81117149006</v>
      </c>
      <c r="N3064" s="7">
        <f>IF(ISNA(VLOOKUP(B3064,'Distribution Data'!$G:$H,2,FALSE)),0,VLOOKUP(B3064,'Distribution Data'!$G:$H,2,FALSE))</f>
        <v>0</v>
      </c>
      <c r="O3064" s="16">
        <f>IF(ISNA(INDEX($C3063:$C$3618,MATCH(TRUE,INDEX($C3063:$C$3618&lt;&gt;$C3063,0),0))), O3063, INDEX($C3063:$C$3618,MATCH(TRUE,INDEX($C3063:$C$3618&lt;&gt;$C3063,0),0)))</f>
        <v>6094938326.7375374</v>
      </c>
      <c r="P3064" s="16">
        <f t="shared" si="663"/>
        <v>5895088496.4046955</v>
      </c>
      <c r="Q3064" s="27">
        <f t="shared" si="669"/>
        <v>366</v>
      </c>
      <c r="R3064" s="7">
        <f t="shared" si="674"/>
        <v>546037.78779464995</v>
      </c>
      <c r="S3064" s="7">
        <f t="shared" si="666"/>
        <v>-48522.298041788104</v>
      </c>
      <c r="T3064" s="5">
        <f>VLOOKUP($B3064,'Benchmark Data'!$A:$B,2,FALSE)</f>
        <v>19.41</v>
      </c>
      <c r="U3064" s="12">
        <f t="shared" si="675"/>
        <v>-3.599901033470165E-3</v>
      </c>
      <c r="V3064" s="7">
        <f t="shared" si="676"/>
        <v>5847941813.0412674</v>
      </c>
    </row>
    <row r="3065" spans="1:22" x14ac:dyDescent="0.25">
      <c r="A3065" s="5">
        <f t="shared" si="667"/>
        <v>2012</v>
      </c>
      <c r="B3065" s="6">
        <f t="shared" si="670"/>
        <v>41005</v>
      </c>
      <c r="C3065" s="7">
        <f>MAX(SUMIFS('Filing Data'!$V:$V,'Filing Data'!$D:$D,'Benchmark Value'!$B3065),C3064)</f>
        <v>5895088496.4046955</v>
      </c>
      <c r="D3065" s="7">
        <f>SUMIFS('Filing Data'!$Z:$Z,'Filing Data'!$D:$D,'Benchmark Value'!$B3065)</f>
        <v>0</v>
      </c>
      <c r="E3065" s="16">
        <f t="shared" si="671"/>
        <v>-99307978.52737096</v>
      </c>
      <c r="F3065" s="10">
        <f>SUM(D$11:D3064)</f>
        <v>-460926973.03772658</v>
      </c>
      <c r="G3065" s="10">
        <f t="shared" si="664"/>
        <v>366</v>
      </c>
      <c r="H3065" s="7">
        <f t="shared" si="672"/>
        <v>-271333.274664948</v>
      </c>
      <c r="I3065" s="16">
        <f>SUMIFS('Filing Data'!$X:$X,'Filing Data'!$D:$D,'Benchmark Value'!$B3065)</f>
        <v>0</v>
      </c>
      <c r="J3065" s="16">
        <f t="shared" si="668"/>
        <v>118301012.88876536</v>
      </c>
      <c r="K3065" s="10">
        <f>SUM(I$11:I3064)</f>
        <v>789668634.219069</v>
      </c>
      <c r="L3065" s="27">
        <f t="shared" si="665"/>
        <v>366</v>
      </c>
      <c r="M3065" s="7">
        <f t="shared" si="673"/>
        <v>323226.81117149006</v>
      </c>
      <c r="N3065" s="7">
        <f>IF(ISNA(VLOOKUP(B3065,'Distribution Data'!$G:$H,2,FALSE)),0,VLOOKUP(B3065,'Distribution Data'!$G:$H,2,FALSE))</f>
        <v>0</v>
      </c>
      <c r="O3065" s="16">
        <f>IF(ISNA(INDEX($C3064:$C$3618,MATCH(TRUE,INDEX($C3064:$C$3618&lt;&gt;$C3064,0),0))), O3064, INDEX($C3064:$C$3618,MATCH(TRUE,INDEX($C3064:$C$3618&lt;&gt;$C3064,0),0)))</f>
        <v>6094938326.7375374</v>
      </c>
      <c r="P3065" s="16">
        <f t="shared" si="663"/>
        <v>5895088496.4046955</v>
      </c>
      <c r="Q3065" s="27">
        <f t="shared" si="669"/>
        <v>366</v>
      </c>
      <c r="R3065" s="7">
        <f t="shared" si="674"/>
        <v>546037.78779464995</v>
      </c>
      <c r="S3065" s="7">
        <f t="shared" si="666"/>
        <v>-48522.298041788104</v>
      </c>
      <c r="T3065" s="5">
        <f>VLOOKUP($B3065,'Benchmark Data'!$A:$B,2,FALSE)</f>
        <v>19.41</v>
      </c>
      <c r="U3065" s="12">
        <f t="shared" si="675"/>
        <v>0</v>
      </c>
      <c r="V3065" s="7">
        <f t="shared" si="676"/>
        <v>5847893290.7432261</v>
      </c>
    </row>
    <row r="3066" spans="1:22" x14ac:dyDescent="0.25">
      <c r="A3066" s="5">
        <f t="shared" si="667"/>
        <v>2012</v>
      </c>
      <c r="B3066" s="6">
        <f t="shared" si="670"/>
        <v>41006</v>
      </c>
      <c r="C3066" s="7">
        <f>MAX(SUMIFS('Filing Data'!$V:$V,'Filing Data'!$D:$D,'Benchmark Value'!$B3066),C3065)</f>
        <v>5895088496.4046955</v>
      </c>
      <c r="D3066" s="7">
        <f>SUMIFS('Filing Data'!$Z:$Z,'Filing Data'!$D:$D,'Benchmark Value'!$B3066)</f>
        <v>0</v>
      </c>
      <c r="E3066" s="16">
        <f t="shared" si="671"/>
        <v>-99307978.52737096</v>
      </c>
      <c r="F3066" s="10">
        <f>SUM(D$11:D3065)</f>
        <v>-460926973.03772658</v>
      </c>
      <c r="G3066" s="10">
        <f t="shared" si="664"/>
        <v>366</v>
      </c>
      <c r="H3066" s="7">
        <f t="shared" si="672"/>
        <v>-271333.274664948</v>
      </c>
      <c r="I3066" s="16">
        <f>SUMIFS('Filing Data'!$X:$X,'Filing Data'!$D:$D,'Benchmark Value'!$B3066)</f>
        <v>0</v>
      </c>
      <c r="J3066" s="16">
        <f t="shared" si="668"/>
        <v>118301012.88876536</v>
      </c>
      <c r="K3066" s="10">
        <f>SUM(I$11:I3065)</f>
        <v>789668634.219069</v>
      </c>
      <c r="L3066" s="27">
        <f t="shared" si="665"/>
        <v>366</v>
      </c>
      <c r="M3066" s="7">
        <f t="shared" si="673"/>
        <v>323226.81117149006</v>
      </c>
      <c r="N3066" s="7">
        <f>IF(ISNA(VLOOKUP(B3066,'Distribution Data'!$G:$H,2,FALSE)),0,VLOOKUP(B3066,'Distribution Data'!$G:$H,2,FALSE))</f>
        <v>0</v>
      </c>
      <c r="O3066" s="16">
        <f>IF(ISNA(INDEX($C3065:$C$3618,MATCH(TRUE,INDEX($C3065:$C$3618&lt;&gt;$C3065,0),0))), O3065, INDEX($C3065:$C$3618,MATCH(TRUE,INDEX($C3065:$C$3618&lt;&gt;$C3065,0),0)))</f>
        <v>6094938326.7375374</v>
      </c>
      <c r="P3066" s="16">
        <f t="shared" si="663"/>
        <v>5895088496.4046955</v>
      </c>
      <c r="Q3066" s="27">
        <f t="shared" si="669"/>
        <v>366</v>
      </c>
      <c r="R3066" s="7">
        <f t="shared" si="674"/>
        <v>546037.78779464995</v>
      </c>
      <c r="S3066" s="7">
        <f t="shared" si="666"/>
        <v>-48522.298041788104</v>
      </c>
      <c r="T3066" s="5">
        <f>VLOOKUP($B3066,'Benchmark Data'!$A:$B,2,FALSE)</f>
        <v>19.41</v>
      </c>
      <c r="U3066" s="12">
        <f t="shared" si="675"/>
        <v>0</v>
      </c>
      <c r="V3066" s="7">
        <f t="shared" si="676"/>
        <v>5847844768.4451847</v>
      </c>
    </row>
    <row r="3067" spans="1:22" x14ac:dyDescent="0.25">
      <c r="A3067" s="5">
        <f t="shared" si="667"/>
        <v>2012</v>
      </c>
      <c r="B3067" s="6">
        <f t="shared" si="670"/>
        <v>41007</v>
      </c>
      <c r="C3067" s="7">
        <f>MAX(SUMIFS('Filing Data'!$V:$V,'Filing Data'!$D:$D,'Benchmark Value'!$B3067),C3066)</f>
        <v>5895088496.4046955</v>
      </c>
      <c r="D3067" s="7">
        <f>SUMIFS('Filing Data'!$Z:$Z,'Filing Data'!$D:$D,'Benchmark Value'!$B3067)</f>
        <v>0</v>
      </c>
      <c r="E3067" s="16">
        <f t="shared" si="671"/>
        <v>-99307978.52737096</v>
      </c>
      <c r="F3067" s="10">
        <f>SUM(D$11:D3066)</f>
        <v>-460926973.03772658</v>
      </c>
      <c r="G3067" s="10">
        <f t="shared" si="664"/>
        <v>366</v>
      </c>
      <c r="H3067" s="7">
        <f t="shared" si="672"/>
        <v>-271333.274664948</v>
      </c>
      <c r="I3067" s="16">
        <f>SUMIFS('Filing Data'!$X:$X,'Filing Data'!$D:$D,'Benchmark Value'!$B3067)</f>
        <v>0</v>
      </c>
      <c r="J3067" s="16">
        <f t="shared" si="668"/>
        <v>118301012.88876536</v>
      </c>
      <c r="K3067" s="10">
        <f>SUM(I$11:I3066)</f>
        <v>789668634.219069</v>
      </c>
      <c r="L3067" s="27">
        <f t="shared" si="665"/>
        <v>366</v>
      </c>
      <c r="M3067" s="7">
        <f t="shared" si="673"/>
        <v>323226.81117149006</v>
      </c>
      <c r="N3067" s="7">
        <f>IF(ISNA(VLOOKUP(B3067,'Distribution Data'!$G:$H,2,FALSE)),0,VLOOKUP(B3067,'Distribution Data'!$G:$H,2,FALSE))</f>
        <v>0</v>
      </c>
      <c r="O3067" s="16">
        <f>IF(ISNA(INDEX($C3066:$C$3618,MATCH(TRUE,INDEX($C3066:$C$3618&lt;&gt;$C3066,0),0))), O3066, INDEX($C3066:$C$3618,MATCH(TRUE,INDEX($C3066:$C$3618&lt;&gt;$C3066,0),0)))</f>
        <v>6094938326.7375374</v>
      </c>
      <c r="P3067" s="16">
        <f t="shared" si="663"/>
        <v>5895088496.4046955</v>
      </c>
      <c r="Q3067" s="27">
        <f t="shared" si="669"/>
        <v>366</v>
      </c>
      <c r="R3067" s="7">
        <f t="shared" si="674"/>
        <v>546037.78779464995</v>
      </c>
      <c r="S3067" s="7">
        <f t="shared" si="666"/>
        <v>-48522.298041788104</v>
      </c>
      <c r="T3067" s="5">
        <f>VLOOKUP($B3067,'Benchmark Data'!$A:$B,2,FALSE)</f>
        <v>19.41</v>
      </c>
      <c r="U3067" s="12">
        <f t="shared" si="675"/>
        <v>0</v>
      </c>
      <c r="V3067" s="7">
        <f t="shared" si="676"/>
        <v>5847796246.1471434</v>
      </c>
    </row>
    <row r="3068" spans="1:22" x14ac:dyDescent="0.25">
      <c r="A3068" s="5">
        <f t="shared" si="667"/>
        <v>2012</v>
      </c>
      <c r="B3068" s="6">
        <f t="shared" si="670"/>
        <v>41008</v>
      </c>
      <c r="C3068" s="7">
        <f>MAX(SUMIFS('Filing Data'!$V:$V,'Filing Data'!$D:$D,'Benchmark Value'!$B3068),C3067)</f>
        <v>5895088496.4046955</v>
      </c>
      <c r="D3068" s="7">
        <f>SUMIFS('Filing Data'!$Z:$Z,'Filing Data'!$D:$D,'Benchmark Value'!$B3068)</f>
        <v>0</v>
      </c>
      <c r="E3068" s="16">
        <f t="shared" si="671"/>
        <v>-99307978.52737096</v>
      </c>
      <c r="F3068" s="10">
        <f>SUM(D$11:D3067)</f>
        <v>-460926973.03772658</v>
      </c>
      <c r="G3068" s="10">
        <f t="shared" si="664"/>
        <v>366</v>
      </c>
      <c r="H3068" s="7">
        <f t="shared" si="672"/>
        <v>-271333.274664948</v>
      </c>
      <c r="I3068" s="16">
        <f>SUMIFS('Filing Data'!$X:$X,'Filing Data'!$D:$D,'Benchmark Value'!$B3068)</f>
        <v>0</v>
      </c>
      <c r="J3068" s="16">
        <f t="shared" si="668"/>
        <v>118301012.88876536</v>
      </c>
      <c r="K3068" s="10">
        <f>SUM(I$11:I3067)</f>
        <v>789668634.219069</v>
      </c>
      <c r="L3068" s="27">
        <f t="shared" si="665"/>
        <v>366</v>
      </c>
      <c r="M3068" s="7">
        <f t="shared" si="673"/>
        <v>323226.81117149006</v>
      </c>
      <c r="N3068" s="7">
        <f>IF(ISNA(VLOOKUP(B3068,'Distribution Data'!$G:$H,2,FALSE)),0,VLOOKUP(B3068,'Distribution Data'!$G:$H,2,FALSE))</f>
        <v>0</v>
      </c>
      <c r="O3068" s="16">
        <f>IF(ISNA(INDEX($C3067:$C$3618,MATCH(TRUE,INDEX($C3067:$C$3618&lt;&gt;$C3067,0),0))), O3067, INDEX($C3067:$C$3618,MATCH(TRUE,INDEX($C3067:$C$3618&lt;&gt;$C3067,0),0)))</f>
        <v>6094938326.7375374</v>
      </c>
      <c r="P3068" s="16">
        <f t="shared" si="663"/>
        <v>5895088496.4046955</v>
      </c>
      <c r="Q3068" s="27">
        <f t="shared" si="669"/>
        <v>366</v>
      </c>
      <c r="R3068" s="7">
        <f t="shared" si="674"/>
        <v>546037.78779464995</v>
      </c>
      <c r="S3068" s="7">
        <f t="shared" si="666"/>
        <v>-48522.298041788104</v>
      </c>
      <c r="T3068" s="5">
        <f>VLOOKUP($B3068,'Benchmark Data'!$A:$B,2,FALSE)</f>
        <v>19.2</v>
      </c>
      <c r="U3068" s="12">
        <f t="shared" si="675"/>
        <v>-1.0878118147183017E-2</v>
      </c>
      <c r="V3068" s="7">
        <f t="shared" si="676"/>
        <v>5784479449.1612663</v>
      </c>
    </row>
    <row r="3069" spans="1:22" x14ac:dyDescent="0.25">
      <c r="A3069" s="5">
        <f t="shared" si="667"/>
        <v>2012</v>
      </c>
      <c r="B3069" s="6">
        <f t="shared" si="670"/>
        <v>41009</v>
      </c>
      <c r="C3069" s="7">
        <f>MAX(SUMIFS('Filing Data'!$V:$V,'Filing Data'!$D:$D,'Benchmark Value'!$B3069),C3068)</f>
        <v>5895088496.4046955</v>
      </c>
      <c r="D3069" s="7">
        <f>SUMIFS('Filing Data'!$Z:$Z,'Filing Data'!$D:$D,'Benchmark Value'!$B3069)</f>
        <v>0</v>
      </c>
      <c r="E3069" s="16">
        <f t="shared" si="671"/>
        <v>-99307978.52737096</v>
      </c>
      <c r="F3069" s="10">
        <f>SUM(D$11:D3068)</f>
        <v>-460926973.03772658</v>
      </c>
      <c r="G3069" s="10">
        <f t="shared" si="664"/>
        <v>366</v>
      </c>
      <c r="H3069" s="7">
        <f t="shared" si="672"/>
        <v>-271333.274664948</v>
      </c>
      <c r="I3069" s="16">
        <f>SUMIFS('Filing Data'!$X:$X,'Filing Data'!$D:$D,'Benchmark Value'!$B3069)</f>
        <v>0</v>
      </c>
      <c r="J3069" s="16">
        <f t="shared" si="668"/>
        <v>118301012.88876536</v>
      </c>
      <c r="K3069" s="10">
        <f>SUM(I$11:I3068)</f>
        <v>789668634.219069</v>
      </c>
      <c r="L3069" s="27">
        <f t="shared" si="665"/>
        <v>366</v>
      </c>
      <c r="M3069" s="7">
        <f t="shared" si="673"/>
        <v>323226.81117149006</v>
      </c>
      <c r="N3069" s="7">
        <f>IF(ISNA(VLOOKUP(B3069,'Distribution Data'!$G:$H,2,FALSE)),0,VLOOKUP(B3069,'Distribution Data'!$G:$H,2,FALSE))</f>
        <v>0</v>
      </c>
      <c r="O3069" s="16">
        <f>IF(ISNA(INDEX($C3068:$C$3618,MATCH(TRUE,INDEX($C3068:$C$3618&lt;&gt;$C3068,0),0))), O3068, INDEX($C3068:$C$3618,MATCH(TRUE,INDEX($C3068:$C$3618&lt;&gt;$C3068,0),0)))</f>
        <v>6094938326.7375374</v>
      </c>
      <c r="P3069" s="16">
        <f t="shared" ref="P3069:P3132" si="677">C3068</f>
        <v>5895088496.4046955</v>
      </c>
      <c r="Q3069" s="27">
        <f t="shared" si="669"/>
        <v>366</v>
      </c>
      <c r="R3069" s="7">
        <f t="shared" si="674"/>
        <v>546037.78779464995</v>
      </c>
      <c r="S3069" s="7">
        <f t="shared" si="666"/>
        <v>-48522.298041788104</v>
      </c>
      <c r="T3069" s="5">
        <f>VLOOKUP($B3069,'Benchmark Data'!$A:$B,2,FALSE)</f>
        <v>18.8</v>
      </c>
      <c r="U3069" s="12">
        <f t="shared" si="675"/>
        <v>-2.1053409197832267E-2</v>
      </c>
      <c r="V3069" s="7">
        <f t="shared" si="676"/>
        <v>5663920938.3390322</v>
      </c>
    </row>
    <row r="3070" spans="1:22" x14ac:dyDescent="0.25">
      <c r="A3070" s="5">
        <f t="shared" si="667"/>
        <v>2012</v>
      </c>
      <c r="B3070" s="6">
        <f t="shared" si="670"/>
        <v>41010</v>
      </c>
      <c r="C3070" s="7">
        <f>MAX(SUMIFS('Filing Data'!$V:$V,'Filing Data'!$D:$D,'Benchmark Value'!$B3070),C3069)</f>
        <v>5895088496.4046955</v>
      </c>
      <c r="D3070" s="7">
        <f>SUMIFS('Filing Data'!$Z:$Z,'Filing Data'!$D:$D,'Benchmark Value'!$B3070)</f>
        <v>0</v>
      </c>
      <c r="E3070" s="16">
        <f t="shared" si="671"/>
        <v>-99307978.52737096</v>
      </c>
      <c r="F3070" s="10">
        <f>SUM(D$11:D3069)</f>
        <v>-460926973.03772658</v>
      </c>
      <c r="G3070" s="10">
        <f t="shared" si="664"/>
        <v>366</v>
      </c>
      <c r="H3070" s="7">
        <f t="shared" si="672"/>
        <v>-271333.274664948</v>
      </c>
      <c r="I3070" s="16">
        <f>SUMIFS('Filing Data'!$X:$X,'Filing Data'!$D:$D,'Benchmark Value'!$B3070)</f>
        <v>0</v>
      </c>
      <c r="J3070" s="16">
        <f t="shared" si="668"/>
        <v>118301012.88876536</v>
      </c>
      <c r="K3070" s="10">
        <f>SUM(I$11:I3069)</f>
        <v>789668634.219069</v>
      </c>
      <c r="L3070" s="27">
        <f t="shared" si="665"/>
        <v>366</v>
      </c>
      <c r="M3070" s="7">
        <f t="shared" si="673"/>
        <v>323226.81117149006</v>
      </c>
      <c r="N3070" s="7">
        <f>IF(ISNA(VLOOKUP(B3070,'Distribution Data'!$G:$H,2,FALSE)),0,VLOOKUP(B3070,'Distribution Data'!$G:$H,2,FALSE))</f>
        <v>0</v>
      </c>
      <c r="O3070" s="16">
        <f>IF(ISNA(INDEX($C3069:$C$3618,MATCH(TRUE,INDEX($C3069:$C$3618&lt;&gt;$C3069,0),0))), O3069, INDEX($C3069:$C$3618,MATCH(TRUE,INDEX($C3069:$C$3618&lt;&gt;$C3069,0),0)))</f>
        <v>6094938326.7375374</v>
      </c>
      <c r="P3070" s="16">
        <f t="shared" si="677"/>
        <v>5895088496.4046955</v>
      </c>
      <c r="Q3070" s="27">
        <f t="shared" si="669"/>
        <v>366</v>
      </c>
      <c r="R3070" s="7">
        <f t="shared" si="674"/>
        <v>546037.78779464995</v>
      </c>
      <c r="S3070" s="7">
        <f t="shared" si="666"/>
        <v>-48522.298041788104</v>
      </c>
      <c r="T3070" s="5">
        <f>VLOOKUP($B3070,'Benchmark Data'!$A:$B,2,FALSE)</f>
        <v>19.04</v>
      </c>
      <c r="U3070" s="12">
        <f t="shared" si="675"/>
        <v>1.2685159527315642E-2</v>
      </c>
      <c r="V3070" s="7">
        <f t="shared" si="676"/>
        <v>5736177789.7219143</v>
      </c>
    </row>
    <row r="3071" spans="1:22" x14ac:dyDescent="0.25">
      <c r="A3071" s="5">
        <f t="shared" si="667"/>
        <v>2012</v>
      </c>
      <c r="B3071" s="6">
        <f t="shared" si="670"/>
        <v>41011</v>
      </c>
      <c r="C3071" s="7">
        <f>MAX(SUMIFS('Filing Data'!$V:$V,'Filing Data'!$D:$D,'Benchmark Value'!$B3071),C3070)</f>
        <v>5895088496.4046955</v>
      </c>
      <c r="D3071" s="7">
        <f>SUMIFS('Filing Data'!$Z:$Z,'Filing Data'!$D:$D,'Benchmark Value'!$B3071)</f>
        <v>0</v>
      </c>
      <c r="E3071" s="16">
        <f t="shared" si="671"/>
        <v>-99307978.52737096</v>
      </c>
      <c r="F3071" s="10">
        <f>SUM(D$11:D3070)</f>
        <v>-460926973.03772658</v>
      </c>
      <c r="G3071" s="10">
        <f t="shared" si="664"/>
        <v>366</v>
      </c>
      <c r="H3071" s="7">
        <f t="shared" si="672"/>
        <v>-271333.274664948</v>
      </c>
      <c r="I3071" s="16">
        <f>SUMIFS('Filing Data'!$X:$X,'Filing Data'!$D:$D,'Benchmark Value'!$B3071)</f>
        <v>0</v>
      </c>
      <c r="J3071" s="16">
        <f t="shared" si="668"/>
        <v>118301012.88876536</v>
      </c>
      <c r="K3071" s="10">
        <f>SUM(I$11:I3070)</f>
        <v>789668634.219069</v>
      </c>
      <c r="L3071" s="27">
        <f t="shared" si="665"/>
        <v>366</v>
      </c>
      <c r="M3071" s="7">
        <f t="shared" si="673"/>
        <v>323226.81117149006</v>
      </c>
      <c r="N3071" s="7">
        <f>IF(ISNA(VLOOKUP(B3071,'Distribution Data'!$G:$H,2,FALSE)),0,VLOOKUP(B3071,'Distribution Data'!$G:$H,2,FALSE))</f>
        <v>0</v>
      </c>
      <c r="O3071" s="16">
        <f>IF(ISNA(INDEX($C3070:$C$3618,MATCH(TRUE,INDEX($C3070:$C$3618&lt;&gt;$C3070,0),0))), O3070, INDEX($C3070:$C$3618,MATCH(TRUE,INDEX($C3070:$C$3618&lt;&gt;$C3070,0),0)))</f>
        <v>6094938326.7375374</v>
      </c>
      <c r="P3071" s="16">
        <f t="shared" si="677"/>
        <v>5895088496.4046955</v>
      </c>
      <c r="Q3071" s="27">
        <f t="shared" si="669"/>
        <v>366</v>
      </c>
      <c r="R3071" s="7">
        <f t="shared" si="674"/>
        <v>546037.78779464995</v>
      </c>
      <c r="S3071" s="7">
        <f t="shared" si="666"/>
        <v>-48522.298041788104</v>
      </c>
      <c r="T3071" s="5">
        <f>VLOOKUP($B3071,'Benchmark Data'!$A:$B,2,FALSE)</f>
        <v>19.3</v>
      </c>
      <c r="U3071" s="12">
        <f t="shared" si="675"/>
        <v>1.3563066547620784E-2</v>
      </c>
      <c r="V3071" s="7">
        <f t="shared" si="676"/>
        <v>5814459426.3171358</v>
      </c>
    </row>
    <row r="3072" spans="1:22" x14ac:dyDescent="0.25">
      <c r="A3072" s="5">
        <f t="shared" si="667"/>
        <v>2012</v>
      </c>
      <c r="B3072" s="6">
        <f t="shared" si="670"/>
        <v>41012</v>
      </c>
      <c r="C3072" s="7">
        <f>MAX(SUMIFS('Filing Data'!$V:$V,'Filing Data'!$D:$D,'Benchmark Value'!$B3072),C3071)</f>
        <v>5895088496.4046955</v>
      </c>
      <c r="D3072" s="7">
        <f>SUMIFS('Filing Data'!$Z:$Z,'Filing Data'!$D:$D,'Benchmark Value'!$B3072)</f>
        <v>0</v>
      </c>
      <c r="E3072" s="16">
        <f t="shared" si="671"/>
        <v>-99307978.52737096</v>
      </c>
      <c r="F3072" s="10">
        <f>SUM(D$11:D3071)</f>
        <v>-460926973.03772658</v>
      </c>
      <c r="G3072" s="10">
        <f t="shared" si="664"/>
        <v>366</v>
      </c>
      <c r="H3072" s="7">
        <f t="shared" si="672"/>
        <v>-271333.274664948</v>
      </c>
      <c r="I3072" s="16">
        <f>SUMIFS('Filing Data'!$X:$X,'Filing Data'!$D:$D,'Benchmark Value'!$B3072)</f>
        <v>0</v>
      </c>
      <c r="J3072" s="16">
        <f t="shared" si="668"/>
        <v>118301012.88876536</v>
      </c>
      <c r="K3072" s="10">
        <f>SUM(I$11:I3071)</f>
        <v>789668634.219069</v>
      </c>
      <c r="L3072" s="27">
        <f t="shared" si="665"/>
        <v>366</v>
      </c>
      <c r="M3072" s="7">
        <f t="shared" si="673"/>
        <v>323226.81117149006</v>
      </c>
      <c r="N3072" s="7">
        <f>IF(ISNA(VLOOKUP(B3072,'Distribution Data'!$G:$H,2,FALSE)),0,VLOOKUP(B3072,'Distribution Data'!$G:$H,2,FALSE))</f>
        <v>0</v>
      </c>
      <c r="O3072" s="16">
        <f>IF(ISNA(INDEX($C3071:$C$3618,MATCH(TRUE,INDEX($C3071:$C$3618&lt;&gt;$C3071,0),0))), O3071, INDEX($C3071:$C$3618,MATCH(TRUE,INDEX($C3071:$C$3618&lt;&gt;$C3071,0),0)))</f>
        <v>6094938326.7375374</v>
      </c>
      <c r="P3072" s="16">
        <f t="shared" si="677"/>
        <v>5895088496.4046955</v>
      </c>
      <c r="Q3072" s="27">
        <f t="shared" si="669"/>
        <v>366</v>
      </c>
      <c r="R3072" s="7">
        <f t="shared" si="674"/>
        <v>546037.78779464995</v>
      </c>
      <c r="S3072" s="7">
        <f t="shared" si="666"/>
        <v>-48522.298041788104</v>
      </c>
      <c r="T3072" s="5">
        <f>VLOOKUP($B3072,'Benchmark Data'!$A:$B,2,FALSE)</f>
        <v>19.190000000000001</v>
      </c>
      <c r="U3072" s="12">
        <f t="shared" si="675"/>
        <v>-5.7157858912312556E-3</v>
      </c>
      <c r="V3072" s="7">
        <f t="shared" si="676"/>
        <v>5781271497.9623652</v>
      </c>
    </row>
    <row r="3073" spans="1:22" x14ac:dyDescent="0.25">
      <c r="A3073" s="5">
        <f t="shared" si="667"/>
        <v>2012</v>
      </c>
      <c r="B3073" s="6">
        <f t="shared" si="670"/>
        <v>41013</v>
      </c>
      <c r="C3073" s="7">
        <f>MAX(SUMIFS('Filing Data'!$V:$V,'Filing Data'!$D:$D,'Benchmark Value'!$B3073),C3072)</f>
        <v>5895088496.4046955</v>
      </c>
      <c r="D3073" s="7">
        <f>SUMIFS('Filing Data'!$Z:$Z,'Filing Data'!$D:$D,'Benchmark Value'!$B3073)</f>
        <v>0</v>
      </c>
      <c r="E3073" s="16">
        <f t="shared" si="671"/>
        <v>-99307978.52737096</v>
      </c>
      <c r="F3073" s="10">
        <f>SUM(D$11:D3072)</f>
        <v>-460926973.03772658</v>
      </c>
      <c r="G3073" s="10">
        <f t="shared" si="664"/>
        <v>366</v>
      </c>
      <c r="H3073" s="7">
        <f t="shared" si="672"/>
        <v>-271333.274664948</v>
      </c>
      <c r="I3073" s="16">
        <f>SUMIFS('Filing Data'!$X:$X,'Filing Data'!$D:$D,'Benchmark Value'!$B3073)</f>
        <v>0</v>
      </c>
      <c r="J3073" s="16">
        <f t="shared" si="668"/>
        <v>118301012.88876536</v>
      </c>
      <c r="K3073" s="10">
        <f>SUM(I$11:I3072)</f>
        <v>789668634.219069</v>
      </c>
      <c r="L3073" s="27">
        <f t="shared" si="665"/>
        <v>366</v>
      </c>
      <c r="M3073" s="7">
        <f t="shared" si="673"/>
        <v>323226.81117149006</v>
      </c>
      <c r="N3073" s="7">
        <f>IF(ISNA(VLOOKUP(B3073,'Distribution Data'!$G:$H,2,FALSE)),0,VLOOKUP(B3073,'Distribution Data'!$G:$H,2,FALSE))</f>
        <v>0</v>
      </c>
      <c r="O3073" s="16">
        <f>IF(ISNA(INDEX($C3072:$C$3618,MATCH(TRUE,INDEX($C3072:$C$3618&lt;&gt;$C3072,0),0))), O3072, INDEX($C3072:$C$3618,MATCH(TRUE,INDEX($C3072:$C$3618&lt;&gt;$C3072,0),0)))</f>
        <v>6094938326.7375374</v>
      </c>
      <c r="P3073" s="16">
        <f t="shared" si="677"/>
        <v>5895088496.4046955</v>
      </c>
      <c r="Q3073" s="27">
        <f t="shared" si="669"/>
        <v>366</v>
      </c>
      <c r="R3073" s="7">
        <f t="shared" si="674"/>
        <v>546037.78779464995</v>
      </c>
      <c r="S3073" s="7">
        <f t="shared" si="666"/>
        <v>-48522.298041788104</v>
      </c>
      <c r="T3073" s="5">
        <f>VLOOKUP($B3073,'Benchmark Data'!$A:$B,2,FALSE)</f>
        <v>19.190000000000001</v>
      </c>
      <c r="U3073" s="12">
        <f t="shared" si="675"/>
        <v>0</v>
      </c>
      <c r="V3073" s="7">
        <f t="shared" si="676"/>
        <v>5781222975.6643238</v>
      </c>
    </row>
    <row r="3074" spans="1:22" x14ac:dyDescent="0.25">
      <c r="A3074" s="5">
        <f t="shared" si="667"/>
        <v>2012</v>
      </c>
      <c r="B3074" s="6">
        <f t="shared" si="670"/>
        <v>41014</v>
      </c>
      <c r="C3074" s="7">
        <f>MAX(SUMIFS('Filing Data'!$V:$V,'Filing Data'!$D:$D,'Benchmark Value'!$B3074),C3073)</f>
        <v>5895088496.4046955</v>
      </c>
      <c r="D3074" s="7">
        <f>SUMIFS('Filing Data'!$Z:$Z,'Filing Data'!$D:$D,'Benchmark Value'!$B3074)</f>
        <v>0</v>
      </c>
      <c r="E3074" s="16">
        <f t="shared" si="671"/>
        <v>-99307978.52737096</v>
      </c>
      <c r="F3074" s="10">
        <f>SUM(D$11:D3073)</f>
        <v>-460926973.03772658</v>
      </c>
      <c r="G3074" s="10">
        <f t="shared" si="664"/>
        <v>366</v>
      </c>
      <c r="H3074" s="7">
        <f t="shared" si="672"/>
        <v>-271333.274664948</v>
      </c>
      <c r="I3074" s="16">
        <f>SUMIFS('Filing Data'!$X:$X,'Filing Data'!$D:$D,'Benchmark Value'!$B3074)</f>
        <v>0</v>
      </c>
      <c r="J3074" s="16">
        <f t="shared" si="668"/>
        <v>118301012.88876536</v>
      </c>
      <c r="K3074" s="10">
        <f>SUM(I$11:I3073)</f>
        <v>789668634.219069</v>
      </c>
      <c r="L3074" s="27">
        <f t="shared" si="665"/>
        <v>366</v>
      </c>
      <c r="M3074" s="7">
        <f t="shared" si="673"/>
        <v>323226.81117149006</v>
      </c>
      <c r="N3074" s="7">
        <f>IF(ISNA(VLOOKUP(B3074,'Distribution Data'!$G:$H,2,FALSE)),0,VLOOKUP(B3074,'Distribution Data'!$G:$H,2,FALSE))</f>
        <v>0</v>
      </c>
      <c r="O3074" s="16">
        <f>IF(ISNA(INDEX($C3073:$C$3618,MATCH(TRUE,INDEX($C3073:$C$3618&lt;&gt;$C3073,0),0))), O3073, INDEX($C3073:$C$3618,MATCH(TRUE,INDEX($C3073:$C$3618&lt;&gt;$C3073,0),0)))</f>
        <v>6094938326.7375374</v>
      </c>
      <c r="P3074" s="16">
        <f t="shared" si="677"/>
        <v>5895088496.4046955</v>
      </c>
      <c r="Q3074" s="27">
        <f t="shared" si="669"/>
        <v>366</v>
      </c>
      <c r="R3074" s="7">
        <f t="shared" si="674"/>
        <v>546037.78779464995</v>
      </c>
      <c r="S3074" s="7">
        <f t="shared" si="666"/>
        <v>-48522.298041788104</v>
      </c>
      <c r="T3074" s="5">
        <f>VLOOKUP($B3074,'Benchmark Data'!$A:$B,2,FALSE)</f>
        <v>19.190000000000001</v>
      </c>
      <c r="U3074" s="12">
        <f t="shared" si="675"/>
        <v>0</v>
      </c>
      <c r="V3074" s="7">
        <f t="shared" si="676"/>
        <v>5781174453.3662825</v>
      </c>
    </row>
    <row r="3075" spans="1:22" x14ac:dyDescent="0.25">
      <c r="A3075" s="5">
        <f t="shared" si="667"/>
        <v>2012</v>
      </c>
      <c r="B3075" s="6">
        <f t="shared" si="670"/>
        <v>41015</v>
      </c>
      <c r="C3075" s="7">
        <f>MAX(SUMIFS('Filing Data'!$V:$V,'Filing Data'!$D:$D,'Benchmark Value'!$B3075),C3074)</f>
        <v>5895088496.4046955</v>
      </c>
      <c r="D3075" s="7">
        <f>SUMIFS('Filing Data'!$Z:$Z,'Filing Data'!$D:$D,'Benchmark Value'!$B3075)</f>
        <v>0</v>
      </c>
      <c r="E3075" s="16">
        <f t="shared" si="671"/>
        <v>-99307978.52737096</v>
      </c>
      <c r="F3075" s="10">
        <f>SUM(D$11:D3074)</f>
        <v>-460926973.03772658</v>
      </c>
      <c r="G3075" s="10">
        <f t="shared" si="664"/>
        <v>366</v>
      </c>
      <c r="H3075" s="7">
        <f t="shared" si="672"/>
        <v>-271333.274664948</v>
      </c>
      <c r="I3075" s="16">
        <f>SUMIFS('Filing Data'!$X:$X,'Filing Data'!$D:$D,'Benchmark Value'!$B3075)</f>
        <v>0</v>
      </c>
      <c r="J3075" s="16">
        <f t="shared" si="668"/>
        <v>118301012.88876536</v>
      </c>
      <c r="K3075" s="10">
        <f>SUM(I$11:I3074)</f>
        <v>789668634.219069</v>
      </c>
      <c r="L3075" s="27">
        <f t="shared" si="665"/>
        <v>366</v>
      </c>
      <c r="M3075" s="7">
        <f t="shared" si="673"/>
        <v>323226.81117149006</v>
      </c>
      <c r="N3075" s="7">
        <f>IF(ISNA(VLOOKUP(B3075,'Distribution Data'!$G:$H,2,FALSE)),0,VLOOKUP(B3075,'Distribution Data'!$G:$H,2,FALSE))</f>
        <v>0</v>
      </c>
      <c r="O3075" s="16">
        <f>IF(ISNA(INDEX($C3074:$C$3618,MATCH(TRUE,INDEX($C3074:$C$3618&lt;&gt;$C3074,0),0))), O3074, INDEX($C3074:$C$3618,MATCH(TRUE,INDEX($C3074:$C$3618&lt;&gt;$C3074,0),0)))</f>
        <v>6094938326.7375374</v>
      </c>
      <c r="P3075" s="16">
        <f t="shared" si="677"/>
        <v>5895088496.4046955</v>
      </c>
      <c r="Q3075" s="27">
        <f t="shared" si="669"/>
        <v>366</v>
      </c>
      <c r="R3075" s="7">
        <f t="shared" si="674"/>
        <v>546037.78779464995</v>
      </c>
      <c r="S3075" s="7">
        <f t="shared" si="666"/>
        <v>-48522.298041788104</v>
      </c>
      <c r="T3075" s="5">
        <f>VLOOKUP($B3075,'Benchmark Data'!$A:$B,2,FALSE)</f>
        <v>19.489999999999998</v>
      </c>
      <c r="U3075" s="12">
        <f t="shared" si="675"/>
        <v>1.5512203499860834E-2</v>
      </c>
      <c r="V3075" s="7">
        <f t="shared" si="676"/>
        <v>5871503853.7368116</v>
      </c>
    </row>
    <row r="3076" spans="1:22" x14ac:dyDescent="0.25">
      <c r="A3076" s="5">
        <f t="shared" si="667"/>
        <v>2012</v>
      </c>
      <c r="B3076" s="6">
        <f t="shared" si="670"/>
        <v>41016</v>
      </c>
      <c r="C3076" s="7">
        <f>MAX(SUMIFS('Filing Data'!$V:$V,'Filing Data'!$D:$D,'Benchmark Value'!$B3076),C3075)</f>
        <v>5895088496.4046955</v>
      </c>
      <c r="D3076" s="7">
        <f>SUMIFS('Filing Data'!$Z:$Z,'Filing Data'!$D:$D,'Benchmark Value'!$B3076)</f>
        <v>0</v>
      </c>
      <c r="E3076" s="16">
        <f t="shared" si="671"/>
        <v>-99307978.52737096</v>
      </c>
      <c r="F3076" s="10">
        <f>SUM(D$11:D3075)</f>
        <v>-460926973.03772658</v>
      </c>
      <c r="G3076" s="10">
        <f t="shared" si="664"/>
        <v>366</v>
      </c>
      <c r="H3076" s="7">
        <f t="shared" si="672"/>
        <v>-271333.274664948</v>
      </c>
      <c r="I3076" s="16">
        <f>SUMIFS('Filing Data'!$X:$X,'Filing Data'!$D:$D,'Benchmark Value'!$B3076)</f>
        <v>0</v>
      </c>
      <c r="J3076" s="16">
        <f t="shared" si="668"/>
        <v>118301012.88876536</v>
      </c>
      <c r="K3076" s="10">
        <f>SUM(I$11:I3075)</f>
        <v>789668634.219069</v>
      </c>
      <c r="L3076" s="27">
        <f t="shared" si="665"/>
        <v>366</v>
      </c>
      <c r="M3076" s="7">
        <f t="shared" si="673"/>
        <v>323226.81117149006</v>
      </c>
      <c r="N3076" s="7">
        <f>IF(ISNA(VLOOKUP(B3076,'Distribution Data'!$G:$H,2,FALSE)),0,VLOOKUP(B3076,'Distribution Data'!$G:$H,2,FALSE))</f>
        <v>0</v>
      </c>
      <c r="O3076" s="16">
        <f>IF(ISNA(INDEX($C3075:$C$3618,MATCH(TRUE,INDEX($C3075:$C$3618&lt;&gt;$C3075,0),0))), O3075, INDEX($C3075:$C$3618,MATCH(TRUE,INDEX($C3075:$C$3618&lt;&gt;$C3075,0),0)))</f>
        <v>6094938326.7375374</v>
      </c>
      <c r="P3076" s="16">
        <f t="shared" si="677"/>
        <v>5895088496.4046955</v>
      </c>
      <c r="Q3076" s="27">
        <f t="shared" si="669"/>
        <v>366</v>
      </c>
      <c r="R3076" s="7">
        <f t="shared" si="674"/>
        <v>546037.78779464995</v>
      </c>
      <c r="S3076" s="7">
        <f t="shared" si="666"/>
        <v>-48522.298041788104</v>
      </c>
      <c r="T3076" s="5">
        <f>VLOOKUP($B3076,'Benchmark Data'!$A:$B,2,FALSE)</f>
        <v>19.66</v>
      </c>
      <c r="U3076" s="12">
        <f t="shared" si="675"/>
        <v>8.6846011995511604E-3</v>
      </c>
      <c r="V3076" s="7">
        <f t="shared" si="676"/>
        <v>5922669064.3856802</v>
      </c>
    </row>
    <row r="3077" spans="1:22" x14ac:dyDescent="0.25">
      <c r="A3077" s="5">
        <f t="shared" si="667"/>
        <v>2012</v>
      </c>
      <c r="B3077" s="6">
        <f t="shared" si="670"/>
        <v>41017</v>
      </c>
      <c r="C3077" s="7">
        <f>MAX(SUMIFS('Filing Data'!$V:$V,'Filing Data'!$D:$D,'Benchmark Value'!$B3077),C3076)</f>
        <v>5895088496.4046955</v>
      </c>
      <c r="D3077" s="7">
        <f>SUMIFS('Filing Data'!$Z:$Z,'Filing Data'!$D:$D,'Benchmark Value'!$B3077)</f>
        <v>0</v>
      </c>
      <c r="E3077" s="16">
        <f t="shared" si="671"/>
        <v>-99307978.52737096</v>
      </c>
      <c r="F3077" s="10">
        <f>SUM(D$11:D3076)</f>
        <v>-460926973.03772658</v>
      </c>
      <c r="G3077" s="10">
        <f t="shared" si="664"/>
        <v>366</v>
      </c>
      <c r="H3077" s="7">
        <f t="shared" si="672"/>
        <v>-271333.274664948</v>
      </c>
      <c r="I3077" s="16">
        <f>SUMIFS('Filing Data'!$X:$X,'Filing Data'!$D:$D,'Benchmark Value'!$B3077)</f>
        <v>0</v>
      </c>
      <c r="J3077" s="16">
        <f t="shared" si="668"/>
        <v>118301012.88876536</v>
      </c>
      <c r="K3077" s="10">
        <f>SUM(I$11:I3076)</f>
        <v>789668634.219069</v>
      </c>
      <c r="L3077" s="27">
        <f t="shared" si="665"/>
        <v>366</v>
      </c>
      <c r="M3077" s="7">
        <f t="shared" si="673"/>
        <v>323226.81117149006</v>
      </c>
      <c r="N3077" s="7">
        <f>IF(ISNA(VLOOKUP(B3077,'Distribution Data'!$G:$H,2,FALSE)),0,VLOOKUP(B3077,'Distribution Data'!$G:$H,2,FALSE))</f>
        <v>0</v>
      </c>
      <c r="O3077" s="16">
        <f>IF(ISNA(INDEX($C3076:$C$3618,MATCH(TRUE,INDEX($C3076:$C$3618&lt;&gt;$C3076,0),0))), O3076, INDEX($C3076:$C$3618,MATCH(TRUE,INDEX($C3076:$C$3618&lt;&gt;$C3076,0),0)))</f>
        <v>6094938326.7375374</v>
      </c>
      <c r="P3077" s="16">
        <f t="shared" si="677"/>
        <v>5895088496.4046955</v>
      </c>
      <c r="Q3077" s="27">
        <f t="shared" si="669"/>
        <v>366</v>
      </c>
      <c r="R3077" s="7">
        <f t="shared" si="674"/>
        <v>546037.78779464995</v>
      </c>
      <c r="S3077" s="7">
        <f t="shared" si="666"/>
        <v>-48522.298041788104</v>
      </c>
      <c r="T3077" s="5">
        <f>VLOOKUP($B3077,'Benchmark Data'!$A:$B,2,FALSE)</f>
        <v>19.510000000000002</v>
      </c>
      <c r="U3077" s="12">
        <f t="shared" si="675"/>
        <v>-7.6589600840005299E-3</v>
      </c>
      <c r="V3077" s="7">
        <f t="shared" si="676"/>
        <v>5877432324.4041271</v>
      </c>
    </row>
    <row r="3078" spans="1:22" x14ac:dyDescent="0.25">
      <c r="A3078" s="5">
        <f t="shared" si="667"/>
        <v>2012</v>
      </c>
      <c r="B3078" s="6">
        <f t="shared" si="670"/>
        <v>41018</v>
      </c>
      <c r="C3078" s="7">
        <f>MAX(SUMIFS('Filing Data'!$V:$V,'Filing Data'!$D:$D,'Benchmark Value'!$B3078),C3077)</f>
        <v>5895088496.4046955</v>
      </c>
      <c r="D3078" s="7">
        <f>SUMIFS('Filing Data'!$Z:$Z,'Filing Data'!$D:$D,'Benchmark Value'!$B3078)</f>
        <v>0</v>
      </c>
      <c r="E3078" s="16">
        <f t="shared" si="671"/>
        <v>-99307978.52737096</v>
      </c>
      <c r="F3078" s="10">
        <f>SUM(D$11:D3077)</f>
        <v>-460926973.03772658</v>
      </c>
      <c r="G3078" s="10">
        <f t="shared" si="664"/>
        <v>366</v>
      </c>
      <c r="H3078" s="7">
        <f t="shared" si="672"/>
        <v>-271333.274664948</v>
      </c>
      <c r="I3078" s="16">
        <f>SUMIFS('Filing Data'!$X:$X,'Filing Data'!$D:$D,'Benchmark Value'!$B3078)</f>
        <v>0</v>
      </c>
      <c r="J3078" s="16">
        <f t="shared" si="668"/>
        <v>118301012.88876536</v>
      </c>
      <c r="K3078" s="10">
        <f>SUM(I$11:I3077)</f>
        <v>789668634.219069</v>
      </c>
      <c r="L3078" s="27">
        <f t="shared" si="665"/>
        <v>366</v>
      </c>
      <c r="M3078" s="7">
        <f t="shared" si="673"/>
        <v>323226.81117149006</v>
      </c>
      <c r="N3078" s="7">
        <f>IF(ISNA(VLOOKUP(B3078,'Distribution Data'!$G:$H,2,FALSE)),0,VLOOKUP(B3078,'Distribution Data'!$G:$H,2,FALSE))</f>
        <v>0</v>
      </c>
      <c r="O3078" s="16">
        <f>IF(ISNA(INDEX($C3077:$C$3618,MATCH(TRUE,INDEX($C3077:$C$3618&lt;&gt;$C3077,0),0))), O3077, INDEX($C3077:$C$3618,MATCH(TRUE,INDEX($C3077:$C$3618&lt;&gt;$C3077,0),0)))</f>
        <v>6094938326.7375374</v>
      </c>
      <c r="P3078" s="16">
        <f t="shared" si="677"/>
        <v>5895088496.4046955</v>
      </c>
      <c r="Q3078" s="27">
        <f t="shared" si="669"/>
        <v>366</v>
      </c>
      <c r="R3078" s="7">
        <f t="shared" si="674"/>
        <v>546037.78779464995</v>
      </c>
      <c r="S3078" s="7">
        <f t="shared" si="666"/>
        <v>-48522.298041788104</v>
      </c>
      <c r="T3078" s="5">
        <f>VLOOKUP($B3078,'Benchmark Data'!$A:$B,2,FALSE)</f>
        <v>19.510000000000002</v>
      </c>
      <c r="U3078" s="12">
        <f t="shared" si="675"/>
        <v>0</v>
      </c>
      <c r="V3078" s="7">
        <f t="shared" si="676"/>
        <v>5877383802.1060858</v>
      </c>
    </row>
    <row r="3079" spans="1:22" x14ac:dyDescent="0.25">
      <c r="A3079" s="5">
        <f t="shared" si="667"/>
        <v>2012</v>
      </c>
      <c r="B3079" s="6">
        <f t="shared" si="670"/>
        <v>41019</v>
      </c>
      <c r="C3079" s="7">
        <f>MAX(SUMIFS('Filing Data'!$V:$V,'Filing Data'!$D:$D,'Benchmark Value'!$B3079),C3078)</f>
        <v>5895088496.4046955</v>
      </c>
      <c r="D3079" s="7">
        <f>SUMIFS('Filing Data'!$Z:$Z,'Filing Data'!$D:$D,'Benchmark Value'!$B3079)</f>
        <v>0</v>
      </c>
      <c r="E3079" s="16">
        <f t="shared" si="671"/>
        <v>-99307978.52737096</v>
      </c>
      <c r="F3079" s="10">
        <f>SUM(D$11:D3078)</f>
        <v>-460926973.03772658</v>
      </c>
      <c r="G3079" s="10">
        <f t="shared" si="664"/>
        <v>366</v>
      </c>
      <c r="H3079" s="7">
        <f t="shared" si="672"/>
        <v>-271333.274664948</v>
      </c>
      <c r="I3079" s="16">
        <f>SUMIFS('Filing Data'!$X:$X,'Filing Data'!$D:$D,'Benchmark Value'!$B3079)</f>
        <v>0</v>
      </c>
      <c r="J3079" s="16">
        <f t="shared" si="668"/>
        <v>118301012.88876536</v>
      </c>
      <c r="K3079" s="10">
        <f>SUM(I$11:I3078)</f>
        <v>789668634.219069</v>
      </c>
      <c r="L3079" s="27">
        <f t="shared" si="665"/>
        <v>366</v>
      </c>
      <c r="M3079" s="7">
        <f t="shared" si="673"/>
        <v>323226.81117149006</v>
      </c>
      <c r="N3079" s="7">
        <f>IF(ISNA(VLOOKUP(B3079,'Distribution Data'!$G:$H,2,FALSE)),0,VLOOKUP(B3079,'Distribution Data'!$G:$H,2,FALSE))</f>
        <v>0</v>
      </c>
      <c r="O3079" s="16">
        <f>IF(ISNA(INDEX($C3078:$C$3618,MATCH(TRUE,INDEX($C3078:$C$3618&lt;&gt;$C3078,0),0))), O3078, INDEX($C3078:$C$3618,MATCH(TRUE,INDEX($C3078:$C$3618&lt;&gt;$C3078,0),0)))</f>
        <v>6094938326.7375374</v>
      </c>
      <c r="P3079" s="16">
        <f t="shared" si="677"/>
        <v>5895088496.4046955</v>
      </c>
      <c r="Q3079" s="27">
        <f t="shared" si="669"/>
        <v>366</v>
      </c>
      <c r="R3079" s="7">
        <f t="shared" si="674"/>
        <v>546037.78779464995</v>
      </c>
      <c r="S3079" s="7">
        <f t="shared" si="666"/>
        <v>-48522.298041788104</v>
      </c>
      <c r="T3079" s="5">
        <f>VLOOKUP($B3079,'Benchmark Data'!$A:$B,2,FALSE)</f>
        <v>19.760000000000002</v>
      </c>
      <c r="U3079" s="12">
        <f t="shared" si="675"/>
        <v>1.2732537684701988E-2</v>
      </c>
      <c r="V3079" s="7">
        <f t="shared" si="676"/>
        <v>5952647732.4234486</v>
      </c>
    </row>
    <row r="3080" spans="1:22" x14ac:dyDescent="0.25">
      <c r="A3080" s="5">
        <f t="shared" si="667"/>
        <v>2012</v>
      </c>
      <c r="B3080" s="6">
        <f t="shared" si="670"/>
        <v>41020</v>
      </c>
      <c r="C3080" s="7">
        <f>MAX(SUMIFS('Filing Data'!$V:$V,'Filing Data'!$D:$D,'Benchmark Value'!$B3080),C3079)</f>
        <v>5895088496.4046955</v>
      </c>
      <c r="D3080" s="7">
        <f>SUMIFS('Filing Data'!$Z:$Z,'Filing Data'!$D:$D,'Benchmark Value'!$B3080)</f>
        <v>0</v>
      </c>
      <c r="E3080" s="16">
        <f t="shared" si="671"/>
        <v>-99307978.52737096</v>
      </c>
      <c r="F3080" s="10">
        <f>SUM(D$11:D3079)</f>
        <v>-460926973.03772658</v>
      </c>
      <c r="G3080" s="10">
        <f t="shared" si="664"/>
        <v>366</v>
      </c>
      <c r="H3080" s="7">
        <f t="shared" si="672"/>
        <v>-271333.274664948</v>
      </c>
      <c r="I3080" s="16">
        <f>SUMIFS('Filing Data'!$X:$X,'Filing Data'!$D:$D,'Benchmark Value'!$B3080)</f>
        <v>0</v>
      </c>
      <c r="J3080" s="16">
        <f t="shared" si="668"/>
        <v>118301012.88876536</v>
      </c>
      <c r="K3080" s="10">
        <f>SUM(I$11:I3079)</f>
        <v>789668634.219069</v>
      </c>
      <c r="L3080" s="27">
        <f t="shared" si="665"/>
        <v>366</v>
      </c>
      <c r="M3080" s="7">
        <f t="shared" si="673"/>
        <v>323226.81117149006</v>
      </c>
      <c r="N3080" s="7">
        <f>IF(ISNA(VLOOKUP(B3080,'Distribution Data'!$G:$H,2,FALSE)),0,VLOOKUP(B3080,'Distribution Data'!$G:$H,2,FALSE))</f>
        <v>0</v>
      </c>
      <c r="O3080" s="16">
        <f>IF(ISNA(INDEX($C3079:$C$3618,MATCH(TRUE,INDEX($C3079:$C$3618&lt;&gt;$C3079,0),0))), O3079, INDEX($C3079:$C$3618,MATCH(TRUE,INDEX($C3079:$C$3618&lt;&gt;$C3079,0),0)))</f>
        <v>6094938326.7375374</v>
      </c>
      <c r="P3080" s="16">
        <f t="shared" si="677"/>
        <v>5895088496.4046955</v>
      </c>
      <c r="Q3080" s="27">
        <f t="shared" si="669"/>
        <v>366</v>
      </c>
      <c r="R3080" s="7">
        <f t="shared" si="674"/>
        <v>546037.78779464995</v>
      </c>
      <c r="S3080" s="7">
        <f t="shared" si="666"/>
        <v>-48522.298041788104</v>
      </c>
      <c r="T3080" s="5">
        <f>VLOOKUP($B3080,'Benchmark Data'!$A:$B,2,FALSE)</f>
        <v>19.760000000000002</v>
      </c>
      <c r="U3080" s="12">
        <f t="shared" si="675"/>
        <v>0</v>
      </c>
      <c r="V3080" s="7">
        <f t="shared" si="676"/>
        <v>5952599210.1254072</v>
      </c>
    </row>
    <row r="3081" spans="1:22" x14ac:dyDescent="0.25">
      <c r="A3081" s="5">
        <f t="shared" si="667"/>
        <v>2012</v>
      </c>
      <c r="B3081" s="6">
        <f t="shared" si="670"/>
        <v>41021</v>
      </c>
      <c r="C3081" s="7">
        <f>MAX(SUMIFS('Filing Data'!$V:$V,'Filing Data'!$D:$D,'Benchmark Value'!$B3081),C3080)</f>
        <v>5895088496.4046955</v>
      </c>
      <c r="D3081" s="7">
        <f>SUMIFS('Filing Data'!$Z:$Z,'Filing Data'!$D:$D,'Benchmark Value'!$B3081)</f>
        <v>0</v>
      </c>
      <c r="E3081" s="16">
        <f t="shared" si="671"/>
        <v>-99307978.52737096</v>
      </c>
      <c r="F3081" s="10">
        <f>SUM(D$11:D3080)</f>
        <v>-460926973.03772658</v>
      </c>
      <c r="G3081" s="10">
        <f t="shared" si="664"/>
        <v>366</v>
      </c>
      <c r="H3081" s="7">
        <f t="shared" si="672"/>
        <v>-271333.274664948</v>
      </c>
      <c r="I3081" s="16">
        <f>SUMIFS('Filing Data'!$X:$X,'Filing Data'!$D:$D,'Benchmark Value'!$B3081)</f>
        <v>0</v>
      </c>
      <c r="J3081" s="16">
        <f t="shared" si="668"/>
        <v>118301012.88876536</v>
      </c>
      <c r="K3081" s="10">
        <f>SUM(I$11:I3080)</f>
        <v>789668634.219069</v>
      </c>
      <c r="L3081" s="27">
        <f t="shared" si="665"/>
        <v>366</v>
      </c>
      <c r="M3081" s="7">
        <f t="shared" si="673"/>
        <v>323226.81117149006</v>
      </c>
      <c r="N3081" s="7">
        <f>IF(ISNA(VLOOKUP(B3081,'Distribution Data'!$G:$H,2,FALSE)),0,VLOOKUP(B3081,'Distribution Data'!$G:$H,2,FALSE))</f>
        <v>0</v>
      </c>
      <c r="O3081" s="16">
        <f>IF(ISNA(INDEX($C3080:$C$3618,MATCH(TRUE,INDEX($C3080:$C$3618&lt;&gt;$C3080,0),0))), O3080, INDEX($C3080:$C$3618,MATCH(TRUE,INDEX($C3080:$C$3618&lt;&gt;$C3080,0),0)))</f>
        <v>6094938326.7375374</v>
      </c>
      <c r="P3081" s="16">
        <f t="shared" si="677"/>
        <v>5895088496.4046955</v>
      </c>
      <c r="Q3081" s="27">
        <f t="shared" si="669"/>
        <v>366</v>
      </c>
      <c r="R3081" s="7">
        <f t="shared" si="674"/>
        <v>546037.78779464995</v>
      </c>
      <c r="S3081" s="7">
        <f t="shared" si="666"/>
        <v>-48522.298041788104</v>
      </c>
      <c r="T3081" s="5">
        <f>VLOOKUP($B3081,'Benchmark Data'!$A:$B,2,FALSE)</f>
        <v>19.760000000000002</v>
      </c>
      <c r="U3081" s="12">
        <f t="shared" si="675"/>
        <v>0</v>
      </c>
      <c r="V3081" s="7">
        <f t="shared" si="676"/>
        <v>5952550687.8273659</v>
      </c>
    </row>
    <row r="3082" spans="1:22" x14ac:dyDescent="0.25">
      <c r="A3082" s="5">
        <f t="shared" si="667"/>
        <v>2012</v>
      </c>
      <c r="B3082" s="6">
        <f t="shared" si="670"/>
        <v>41022</v>
      </c>
      <c r="C3082" s="7">
        <f>MAX(SUMIFS('Filing Data'!$V:$V,'Filing Data'!$D:$D,'Benchmark Value'!$B3082),C3081)</f>
        <v>5895088496.4046955</v>
      </c>
      <c r="D3082" s="7">
        <f>SUMIFS('Filing Data'!$Z:$Z,'Filing Data'!$D:$D,'Benchmark Value'!$B3082)</f>
        <v>0</v>
      </c>
      <c r="E3082" s="16">
        <f t="shared" si="671"/>
        <v>-99307978.52737096</v>
      </c>
      <c r="F3082" s="10">
        <f>SUM(D$11:D3081)</f>
        <v>-460926973.03772658</v>
      </c>
      <c r="G3082" s="10">
        <f t="shared" si="664"/>
        <v>366</v>
      </c>
      <c r="H3082" s="7">
        <f t="shared" si="672"/>
        <v>-271333.274664948</v>
      </c>
      <c r="I3082" s="16">
        <f>SUMIFS('Filing Data'!$X:$X,'Filing Data'!$D:$D,'Benchmark Value'!$B3082)</f>
        <v>0</v>
      </c>
      <c r="J3082" s="16">
        <f t="shared" si="668"/>
        <v>118301012.88876536</v>
      </c>
      <c r="K3082" s="10">
        <f>SUM(I$11:I3081)</f>
        <v>789668634.219069</v>
      </c>
      <c r="L3082" s="27">
        <f t="shared" si="665"/>
        <v>366</v>
      </c>
      <c r="M3082" s="7">
        <f t="shared" si="673"/>
        <v>323226.81117149006</v>
      </c>
      <c r="N3082" s="7">
        <f>IF(ISNA(VLOOKUP(B3082,'Distribution Data'!$G:$H,2,FALSE)),0,VLOOKUP(B3082,'Distribution Data'!$G:$H,2,FALSE))</f>
        <v>0</v>
      </c>
      <c r="O3082" s="16">
        <f>IF(ISNA(INDEX($C3081:$C$3618,MATCH(TRUE,INDEX($C3081:$C$3618&lt;&gt;$C3081,0),0))), O3081, INDEX($C3081:$C$3618,MATCH(TRUE,INDEX($C3081:$C$3618&lt;&gt;$C3081,0),0)))</f>
        <v>6094938326.7375374</v>
      </c>
      <c r="P3082" s="16">
        <f t="shared" si="677"/>
        <v>5895088496.4046955</v>
      </c>
      <c r="Q3082" s="27">
        <f t="shared" si="669"/>
        <v>366</v>
      </c>
      <c r="R3082" s="7">
        <f t="shared" si="674"/>
        <v>546037.78779464995</v>
      </c>
      <c r="S3082" s="7">
        <f t="shared" si="666"/>
        <v>-48522.298041788104</v>
      </c>
      <c r="T3082" s="5">
        <f>VLOOKUP($B3082,'Benchmark Data'!$A:$B,2,FALSE)</f>
        <v>19.53</v>
      </c>
      <c r="U3082" s="12">
        <f t="shared" si="675"/>
        <v>-1.1707947431134232E-2</v>
      </c>
      <c r="V3082" s="7">
        <f t="shared" si="676"/>
        <v>5883216403.4746532</v>
      </c>
    </row>
    <row r="3083" spans="1:22" x14ac:dyDescent="0.25">
      <c r="A3083" s="5">
        <f t="shared" si="667"/>
        <v>2012</v>
      </c>
      <c r="B3083" s="6">
        <f t="shared" si="670"/>
        <v>41023</v>
      </c>
      <c r="C3083" s="7">
        <f>MAX(SUMIFS('Filing Data'!$V:$V,'Filing Data'!$D:$D,'Benchmark Value'!$B3083),C3082)</f>
        <v>5895088496.4046955</v>
      </c>
      <c r="D3083" s="7">
        <f>SUMIFS('Filing Data'!$Z:$Z,'Filing Data'!$D:$D,'Benchmark Value'!$B3083)</f>
        <v>0</v>
      </c>
      <c r="E3083" s="16">
        <f t="shared" si="671"/>
        <v>-99307978.52737096</v>
      </c>
      <c r="F3083" s="10">
        <f>SUM(D$11:D3082)</f>
        <v>-460926973.03772658</v>
      </c>
      <c r="G3083" s="10">
        <f t="shared" ref="G3083:G3146" si="678">COUNTIFS(F$11:F$3618,F3083,A$11:A$3618,YEAR(B3083))</f>
        <v>366</v>
      </c>
      <c r="H3083" s="7">
        <f t="shared" si="672"/>
        <v>-271333.274664948</v>
      </c>
      <c r="I3083" s="16">
        <f>SUMIFS('Filing Data'!$X:$X,'Filing Data'!$D:$D,'Benchmark Value'!$B3083)</f>
        <v>0</v>
      </c>
      <c r="J3083" s="16">
        <f t="shared" si="668"/>
        <v>118301012.88876536</v>
      </c>
      <c r="K3083" s="10">
        <f>SUM(I$11:I3082)</f>
        <v>789668634.219069</v>
      </c>
      <c r="L3083" s="27">
        <f t="shared" ref="L3083:L3146" si="679">COUNTIFS(K$11:K$3618,K3083,A$11:A$3618,YEAR(B3083))</f>
        <v>366</v>
      </c>
      <c r="M3083" s="7">
        <f t="shared" si="673"/>
        <v>323226.81117149006</v>
      </c>
      <c r="N3083" s="7">
        <f>IF(ISNA(VLOOKUP(B3083,'Distribution Data'!$G:$H,2,FALSE)),0,VLOOKUP(B3083,'Distribution Data'!$G:$H,2,FALSE))</f>
        <v>0</v>
      </c>
      <c r="O3083" s="16">
        <f>IF(ISNA(INDEX($C3082:$C$3618,MATCH(TRUE,INDEX($C3082:$C$3618&lt;&gt;$C3082,0),0))), O3082, INDEX($C3082:$C$3618,MATCH(TRUE,INDEX($C3082:$C$3618&lt;&gt;$C3082,0),0)))</f>
        <v>6094938326.7375374</v>
      </c>
      <c r="P3083" s="16">
        <f t="shared" si="677"/>
        <v>5895088496.4046955</v>
      </c>
      <c r="Q3083" s="27">
        <f t="shared" si="669"/>
        <v>366</v>
      </c>
      <c r="R3083" s="7">
        <f t="shared" si="674"/>
        <v>546037.78779464995</v>
      </c>
      <c r="S3083" s="7">
        <f t="shared" ref="S3083:S3146" si="680">IF(AND($E$3&lt;&gt;"Y",$E$4&lt;&gt;"Y"),R3083-N3083+H3083, IF(AND($E$3="Y",$E$4="Y"), R3083-N3083-M3083, IF($E$4="Y", R3083-N3083-M3083+H3083, IF($E$3="Y", R3083-N3083, R3083-N3083))))</f>
        <v>-48522.298041788104</v>
      </c>
      <c r="T3083" s="5">
        <f>VLOOKUP($B3083,'Benchmark Data'!$A:$B,2,FALSE)</f>
        <v>19.850000000000001</v>
      </c>
      <c r="U3083" s="12">
        <f t="shared" si="675"/>
        <v>1.6252262244611883E-2</v>
      </c>
      <c r="V3083" s="7">
        <f t="shared" si="676"/>
        <v>5979564668.1255054</v>
      </c>
    </row>
    <row r="3084" spans="1:22" x14ac:dyDescent="0.25">
      <c r="A3084" s="5">
        <f t="shared" ref="A3084:A3147" si="681">YEAR(B3084)</f>
        <v>2012</v>
      </c>
      <c r="B3084" s="6">
        <f t="shared" si="670"/>
        <v>41024</v>
      </c>
      <c r="C3084" s="7">
        <f>MAX(SUMIFS('Filing Data'!$V:$V,'Filing Data'!$D:$D,'Benchmark Value'!$B3084),C3083)</f>
        <v>5895088496.4046955</v>
      </c>
      <c r="D3084" s="7">
        <f>SUMIFS('Filing Data'!$Z:$Z,'Filing Data'!$D:$D,'Benchmark Value'!$B3084)</f>
        <v>0</v>
      </c>
      <c r="E3084" s="16">
        <f t="shared" si="671"/>
        <v>-99307978.52737096</v>
      </c>
      <c r="F3084" s="10">
        <f>SUM(D$11:D3083)</f>
        <v>-460926973.03772658</v>
      </c>
      <c r="G3084" s="10">
        <f t="shared" si="678"/>
        <v>366</v>
      </c>
      <c r="H3084" s="7">
        <f t="shared" si="672"/>
        <v>-271333.274664948</v>
      </c>
      <c r="I3084" s="16">
        <f>SUMIFS('Filing Data'!$X:$X,'Filing Data'!$D:$D,'Benchmark Value'!$B3084)</f>
        <v>0</v>
      </c>
      <c r="J3084" s="16">
        <f t="shared" ref="J3084:J3147" si="682">IF(I3084&lt;&gt;0,J3083,IF(ISNA(INDEX($I3084:$I3448,MATCH(TRUE,INDEX($I3084:$I3448&lt;&gt;$I3084,0),0))),0,INDEX($I3084:$I3448,MATCH(TRUE,INDEX($I3084:$I3448&lt;&gt;$I3084,0),0))))</f>
        <v>118301012.88876536</v>
      </c>
      <c r="K3084" s="10">
        <f>SUM(I$11:I3083)</f>
        <v>789668634.219069</v>
      </c>
      <c r="L3084" s="27">
        <f t="shared" si="679"/>
        <v>366</v>
      </c>
      <c r="M3084" s="7">
        <f t="shared" si="673"/>
        <v>323226.81117149006</v>
      </c>
      <c r="N3084" s="7">
        <f>IF(ISNA(VLOOKUP(B3084,'Distribution Data'!$G:$H,2,FALSE)),0,VLOOKUP(B3084,'Distribution Data'!$G:$H,2,FALSE))</f>
        <v>0</v>
      </c>
      <c r="O3084" s="16">
        <f>IF(ISNA(INDEX($C3083:$C$3618,MATCH(TRUE,INDEX($C3083:$C$3618&lt;&gt;$C3083,0),0))), O3083, INDEX($C3083:$C$3618,MATCH(TRUE,INDEX($C3083:$C$3618&lt;&gt;$C3083,0),0)))</f>
        <v>6094938326.7375374</v>
      </c>
      <c r="P3084" s="16">
        <f t="shared" si="677"/>
        <v>5895088496.4046955</v>
      </c>
      <c r="Q3084" s="27">
        <f t="shared" ref="Q3084:Q3147" si="683">MATCH($O3084,$C$11:$C$3618,0)-MATCH($C3083,$C$11:$C$3618,0)</f>
        <v>366</v>
      </c>
      <c r="R3084" s="7">
        <f t="shared" si="674"/>
        <v>546037.78779464995</v>
      </c>
      <c r="S3084" s="7">
        <f t="shared" si="680"/>
        <v>-48522.298041788104</v>
      </c>
      <c r="T3084" s="5">
        <f>VLOOKUP($B3084,'Benchmark Data'!$A:$B,2,FALSE)</f>
        <v>20.07</v>
      </c>
      <c r="U3084" s="12">
        <f t="shared" si="675"/>
        <v>1.102215567504739E-2</v>
      </c>
      <c r="V3084" s="7">
        <f t="shared" si="676"/>
        <v>6045788399.07621</v>
      </c>
    </row>
    <row r="3085" spans="1:22" x14ac:dyDescent="0.25">
      <c r="A3085" s="5">
        <f t="shared" si="681"/>
        <v>2012</v>
      </c>
      <c r="B3085" s="6">
        <f t="shared" ref="B3085:B3148" si="684">B3084+1</f>
        <v>41025</v>
      </c>
      <c r="C3085" s="7">
        <f>MAX(SUMIFS('Filing Data'!$V:$V,'Filing Data'!$D:$D,'Benchmark Value'!$B3085),C3084)</f>
        <v>5895088496.4046955</v>
      </c>
      <c r="D3085" s="7">
        <f>SUMIFS('Filing Data'!$Z:$Z,'Filing Data'!$D:$D,'Benchmark Value'!$B3085)</f>
        <v>0</v>
      </c>
      <c r="E3085" s="16">
        <f t="shared" ref="E3085:E3148" si="685">IF(D3085&lt;&gt;0,E3084,IF(ISNA(INDEX($D3085:$D3449,MATCH(TRUE,INDEX($D3085:$D3449&lt;&gt;$D3085,0),0))),0,INDEX($D3085:$D3449,MATCH(TRUE,INDEX($D3085:$D3449&lt;&gt;$D3085,0),0))))</f>
        <v>-99307978.52737096</v>
      </c>
      <c r="F3085" s="10">
        <f>SUM(D$11:D3084)</f>
        <v>-460926973.03772658</v>
      </c>
      <c r="G3085" s="10">
        <f t="shared" si="678"/>
        <v>366</v>
      </c>
      <c r="H3085" s="7">
        <f t="shared" ref="H3085:H3148" si="686">E3085/G3085</f>
        <v>-271333.274664948</v>
      </c>
      <c r="I3085" s="16">
        <f>SUMIFS('Filing Data'!$X:$X,'Filing Data'!$D:$D,'Benchmark Value'!$B3085)</f>
        <v>0</v>
      </c>
      <c r="J3085" s="16">
        <f t="shared" si="682"/>
        <v>118301012.88876536</v>
      </c>
      <c r="K3085" s="10">
        <f>SUM(I$11:I3084)</f>
        <v>789668634.219069</v>
      </c>
      <c r="L3085" s="27">
        <f t="shared" si="679"/>
        <v>366</v>
      </c>
      <c r="M3085" s="7">
        <f t="shared" ref="M3085:M3148" si="687">J3085/L3085</f>
        <v>323226.81117149006</v>
      </c>
      <c r="N3085" s="7">
        <f>IF(ISNA(VLOOKUP(B3085,'Distribution Data'!$G:$H,2,FALSE)),0,VLOOKUP(B3085,'Distribution Data'!$G:$H,2,FALSE))</f>
        <v>0</v>
      </c>
      <c r="O3085" s="16">
        <f>IF(ISNA(INDEX($C3084:$C$3618,MATCH(TRUE,INDEX($C3084:$C$3618&lt;&gt;$C3084,0),0))), O3084, INDEX($C3084:$C$3618,MATCH(TRUE,INDEX($C3084:$C$3618&lt;&gt;$C3084,0),0)))</f>
        <v>6094938326.7375374</v>
      </c>
      <c r="P3085" s="16">
        <f t="shared" si="677"/>
        <v>5895088496.4046955</v>
      </c>
      <c r="Q3085" s="27">
        <f t="shared" si="683"/>
        <v>366</v>
      </c>
      <c r="R3085" s="7">
        <f t="shared" ref="R3085:R3148" si="688">IF(Q3085=0, 0, (O3085-P3085)/Q3085)</f>
        <v>546037.78779464995</v>
      </c>
      <c r="S3085" s="7">
        <f t="shared" si="680"/>
        <v>-48522.298041788104</v>
      </c>
      <c r="T3085" s="5">
        <f>VLOOKUP($B3085,'Benchmark Data'!$A:$B,2,FALSE)</f>
        <v>20.12</v>
      </c>
      <c r="U3085" s="12">
        <f t="shared" ref="U3085:U3148" si="689">LN(T3085/T3084)</f>
        <v>2.4881824232918142E-3</v>
      </c>
      <c r="V3085" s="7">
        <f t="shared" ref="V3085:V3148" si="690">V3084*EXP($U3085)+$S3085</f>
        <v>6060801631.6338654</v>
      </c>
    </row>
    <row r="3086" spans="1:22" x14ac:dyDescent="0.25">
      <c r="A3086" s="5">
        <f t="shared" si="681"/>
        <v>2012</v>
      </c>
      <c r="B3086" s="6">
        <f t="shared" si="684"/>
        <v>41026</v>
      </c>
      <c r="C3086" s="7">
        <f>MAX(SUMIFS('Filing Data'!$V:$V,'Filing Data'!$D:$D,'Benchmark Value'!$B3086),C3085)</f>
        <v>5895088496.4046955</v>
      </c>
      <c r="D3086" s="7">
        <f>SUMIFS('Filing Data'!$Z:$Z,'Filing Data'!$D:$D,'Benchmark Value'!$B3086)</f>
        <v>0</v>
      </c>
      <c r="E3086" s="16">
        <f t="shared" si="685"/>
        <v>-99307978.52737096</v>
      </c>
      <c r="F3086" s="10">
        <f>SUM(D$11:D3085)</f>
        <v>-460926973.03772658</v>
      </c>
      <c r="G3086" s="10">
        <f t="shared" si="678"/>
        <v>366</v>
      </c>
      <c r="H3086" s="7">
        <f t="shared" si="686"/>
        <v>-271333.274664948</v>
      </c>
      <c r="I3086" s="16">
        <f>SUMIFS('Filing Data'!$X:$X,'Filing Data'!$D:$D,'Benchmark Value'!$B3086)</f>
        <v>0</v>
      </c>
      <c r="J3086" s="16">
        <f t="shared" si="682"/>
        <v>118301012.88876536</v>
      </c>
      <c r="K3086" s="10">
        <f>SUM(I$11:I3085)</f>
        <v>789668634.219069</v>
      </c>
      <c r="L3086" s="27">
        <f t="shared" si="679"/>
        <v>366</v>
      </c>
      <c r="M3086" s="7">
        <f t="shared" si="687"/>
        <v>323226.81117149006</v>
      </c>
      <c r="N3086" s="7">
        <f>IF(ISNA(VLOOKUP(B3086,'Distribution Data'!$G:$H,2,FALSE)),0,VLOOKUP(B3086,'Distribution Data'!$G:$H,2,FALSE))</f>
        <v>0</v>
      </c>
      <c r="O3086" s="16">
        <f>IF(ISNA(INDEX($C3085:$C$3618,MATCH(TRUE,INDEX($C3085:$C$3618&lt;&gt;$C3085,0),0))), O3085, INDEX($C3085:$C$3618,MATCH(TRUE,INDEX($C3085:$C$3618&lt;&gt;$C3085,0),0)))</f>
        <v>6094938326.7375374</v>
      </c>
      <c r="P3086" s="16">
        <f t="shared" si="677"/>
        <v>5895088496.4046955</v>
      </c>
      <c r="Q3086" s="27">
        <f t="shared" si="683"/>
        <v>366</v>
      </c>
      <c r="R3086" s="7">
        <f t="shared" si="688"/>
        <v>546037.78779464995</v>
      </c>
      <c r="S3086" s="7">
        <f t="shared" si="680"/>
        <v>-48522.298041788104</v>
      </c>
      <c r="T3086" s="5">
        <f>VLOOKUP($B3086,'Benchmark Data'!$A:$B,2,FALSE)</f>
        <v>20.25</v>
      </c>
      <c r="U3086" s="12">
        <f t="shared" si="689"/>
        <v>6.4404483210097436E-3</v>
      </c>
      <c r="V3086" s="7">
        <f t="shared" si="690"/>
        <v>6099913358.4467783</v>
      </c>
    </row>
    <row r="3087" spans="1:22" x14ac:dyDescent="0.25">
      <c r="A3087" s="5">
        <f t="shared" si="681"/>
        <v>2012</v>
      </c>
      <c r="B3087" s="6">
        <f t="shared" si="684"/>
        <v>41027</v>
      </c>
      <c r="C3087" s="7">
        <f>MAX(SUMIFS('Filing Data'!$V:$V,'Filing Data'!$D:$D,'Benchmark Value'!$B3087),C3086)</f>
        <v>5895088496.4046955</v>
      </c>
      <c r="D3087" s="7">
        <f>SUMIFS('Filing Data'!$Z:$Z,'Filing Data'!$D:$D,'Benchmark Value'!$B3087)</f>
        <v>0</v>
      </c>
      <c r="E3087" s="16">
        <f t="shared" si="685"/>
        <v>-99307978.52737096</v>
      </c>
      <c r="F3087" s="10">
        <f>SUM(D$11:D3086)</f>
        <v>-460926973.03772658</v>
      </c>
      <c r="G3087" s="10">
        <f t="shared" si="678"/>
        <v>366</v>
      </c>
      <c r="H3087" s="7">
        <f t="shared" si="686"/>
        <v>-271333.274664948</v>
      </c>
      <c r="I3087" s="16">
        <f>SUMIFS('Filing Data'!$X:$X,'Filing Data'!$D:$D,'Benchmark Value'!$B3087)</f>
        <v>0</v>
      </c>
      <c r="J3087" s="16">
        <f t="shared" si="682"/>
        <v>118301012.88876536</v>
      </c>
      <c r="K3087" s="10">
        <f>SUM(I$11:I3086)</f>
        <v>789668634.219069</v>
      </c>
      <c r="L3087" s="27">
        <f t="shared" si="679"/>
        <v>366</v>
      </c>
      <c r="M3087" s="7">
        <f t="shared" si="687"/>
        <v>323226.81117149006</v>
      </c>
      <c r="N3087" s="7">
        <f>IF(ISNA(VLOOKUP(B3087,'Distribution Data'!$G:$H,2,FALSE)),0,VLOOKUP(B3087,'Distribution Data'!$G:$H,2,FALSE))</f>
        <v>0</v>
      </c>
      <c r="O3087" s="16">
        <f>IF(ISNA(INDEX($C3086:$C$3618,MATCH(TRUE,INDEX($C3086:$C$3618&lt;&gt;$C3086,0),0))), O3086, INDEX($C3086:$C$3618,MATCH(TRUE,INDEX($C3086:$C$3618&lt;&gt;$C3086,0),0)))</f>
        <v>6094938326.7375374</v>
      </c>
      <c r="P3087" s="16">
        <f t="shared" si="677"/>
        <v>5895088496.4046955</v>
      </c>
      <c r="Q3087" s="27">
        <f t="shared" si="683"/>
        <v>366</v>
      </c>
      <c r="R3087" s="7">
        <f t="shared" si="688"/>
        <v>546037.78779464995</v>
      </c>
      <c r="S3087" s="7">
        <f t="shared" si="680"/>
        <v>-48522.298041788104</v>
      </c>
      <c r="T3087" s="5">
        <f>VLOOKUP($B3087,'Benchmark Data'!$A:$B,2,FALSE)</f>
        <v>20.25</v>
      </c>
      <c r="U3087" s="12">
        <f t="shared" si="689"/>
        <v>0</v>
      </c>
      <c r="V3087" s="7">
        <f t="shared" si="690"/>
        <v>6099864836.148737</v>
      </c>
    </row>
    <row r="3088" spans="1:22" x14ac:dyDescent="0.25">
      <c r="A3088" s="5">
        <f t="shared" si="681"/>
        <v>2012</v>
      </c>
      <c r="B3088" s="6">
        <f t="shared" si="684"/>
        <v>41028</v>
      </c>
      <c r="C3088" s="7">
        <f>MAX(SUMIFS('Filing Data'!$V:$V,'Filing Data'!$D:$D,'Benchmark Value'!$B3088),C3087)</f>
        <v>5895088496.4046955</v>
      </c>
      <c r="D3088" s="7">
        <f>SUMIFS('Filing Data'!$Z:$Z,'Filing Data'!$D:$D,'Benchmark Value'!$B3088)</f>
        <v>0</v>
      </c>
      <c r="E3088" s="16">
        <f t="shared" si="685"/>
        <v>-99307978.52737096</v>
      </c>
      <c r="F3088" s="10">
        <f>SUM(D$11:D3087)</f>
        <v>-460926973.03772658</v>
      </c>
      <c r="G3088" s="10">
        <f t="shared" si="678"/>
        <v>366</v>
      </c>
      <c r="H3088" s="7">
        <f t="shared" si="686"/>
        <v>-271333.274664948</v>
      </c>
      <c r="I3088" s="16">
        <f>SUMIFS('Filing Data'!$X:$X,'Filing Data'!$D:$D,'Benchmark Value'!$B3088)</f>
        <v>0</v>
      </c>
      <c r="J3088" s="16">
        <f t="shared" si="682"/>
        <v>118301012.88876536</v>
      </c>
      <c r="K3088" s="10">
        <f>SUM(I$11:I3087)</f>
        <v>789668634.219069</v>
      </c>
      <c r="L3088" s="27">
        <f t="shared" si="679"/>
        <v>366</v>
      </c>
      <c r="M3088" s="7">
        <f t="shared" si="687"/>
        <v>323226.81117149006</v>
      </c>
      <c r="N3088" s="7">
        <f>IF(ISNA(VLOOKUP(B3088,'Distribution Data'!$G:$H,2,FALSE)),0,VLOOKUP(B3088,'Distribution Data'!$G:$H,2,FALSE))</f>
        <v>0</v>
      </c>
      <c r="O3088" s="16">
        <f>IF(ISNA(INDEX($C3087:$C$3618,MATCH(TRUE,INDEX($C3087:$C$3618&lt;&gt;$C3087,0),0))), O3087, INDEX($C3087:$C$3618,MATCH(TRUE,INDEX($C3087:$C$3618&lt;&gt;$C3087,0),0)))</f>
        <v>6094938326.7375374</v>
      </c>
      <c r="P3088" s="16">
        <f t="shared" si="677"/>
        <v>5895088496.4046955</v>
      </c>
      <c r="Q3088" s="27">
        <f t="shared" si="683"/>
        <v>366</v>
      </c>
      <c r="R3088" s="7">
        <f t="shared" si="688"/>
        <v>546037.78779464995</v>
      </c>
      <c r="S3088" s="7">
        <f t="shared" si="680"/>
        <v>-48522.298041788104</v>
      </c>
      <c r="T3088" s="5">
        <f>VLOOKUP($B3088,'Benchmark Data'!$A:$B,2,FALSE)</f>
        <v>20.25</v>
      </c>
      <c r="U3088" s="12">
        <f t="shared" si="689"/>
        <v>0</v>
      </c>
      <c r="V3088" s="7">
        <f t="shared" si="690"/>
        <v>6099816313.8506956</v>
      </c>
    </row>
    <row r="3089" spans="1:22" x14ac:dyDescent="0.25">
      <c r="A3089" s="5">
        <f t="shared" si="681"/>
        <v>2012</v>
      </c>
      <c r="B3089" s="6">
        <f t="shared" si="684"/>
        <v>41029</v>
      </c>
      <c r="C3089" s="7">
        <f>MAX(SUMIFS('Filing Data'!$V:$V,'Filing Data'!$D:$D,'Benchmark Value'!$B3089),C3088)</f>
        <v>5895088496.4046955</v>
      </c>
      <c r="D3089" s="7">
        <f>SUMIFS('Filing Data'!$Z:$Z,'Filing Data'!$D:$D,'Benchmark Value'!$B3089)</f>
        <v>0</v>
      </c>
      <c r="E3089" s="16">
        <f t="shared" si="685"/>
        <v>-99307978.52737096</v>
      </c>
      <c r="F3089" s="10">
        <f>SUM(D$11:D3088)</f>
        <v>-460926973.03772658</v>
      </c>
      <c r="G3089" s="10">
        <f t="shared" si="678"/>
        <v>366</v>
      </c>
      <c r="H3089" s="7">
        <f t="shared" si="686"/>
        <v>-271333.274664948</v>
      </c>
      <c r="I3089" s="16">
        <f>SUMIFS('Filing Data'!$X:$X,'Filing Data'!$D:$D,'Benchmark Value'!$B3089)</f>
        <v>0</v>
      </c>
      <c r="J3089" s="16">
        <f t="shared" si="682"/>
        <v>118301012.88876536</v>
      </c>
      <c r="K3089" s="10">
        <f>SUM(I$11:I3088)</f>
        <v>789668634.219069</v>
      </c>
      <c r="L3089" s="27">
        <f t="shared" si="679"/>
        <v>366</v>
      </c>
      <c r="M3089" s="7">
        <f t="shared" si="687"/>
        <v>323226.81117149006</v>
      </c>
      <c r="N3089" s="7">
        <f>IF(ISNA(VLOOKUP(B3089,'Distribution Data'!$G:$H,2,FALSE)),0,VLOOKUP(B3089,'Distribution Data'!$G:$H,2,FALSE))</f>
        <v>0</v>
      </c>
      <c r="O3089" s="16">
        <f>IF(ISNA(INDEX($C3088:$C$3618,MATCH(TRUE,INDEX($C3088:$C$3618&lt;&gt;$C3088,0),0))), O3088, INDEX($C3088:$C$3618,MATCH(TRUE,INDEX($C3088:$C$3618&lt;&gt;$C3088,0),0)))</f>
        <v>6094938326.7375374</v>
      </c>
      <c r="P3089" s="16">
        <f t="shared" si="677"/>
        <v>5895088496.4046955</v>
      </c>
      <c r="Q3089" s="27">
        <f t="shared" si="683"/>
        <v>366</v>
      </c>
      <c r="R3089" s="7">
        <f t="shared" si="688"/>
        <v>546037.78779464995</v>
      </c>
      <c r="S3089" s="7">
        <f t="shared" si="680"/>
        <v>-48522.298041788104</v>
      </c>
      <c r="T3089" s="5">
        <f>VLOOKUP($B3089,'Benchmark Data'!$A:$B,2,FALSE)</f>
        <v>20.22</v>
      </c>
      <c r="U3089" s="12">
        <f t="shared" si="689"/>
        <v>-1.4825799602228361E-3</v>
      </c>
      <c r="V3089" s="7">
        <f t="shared" si="690"/>
        <v>6090731026.6432457</v>
      </c>
    </row>
    <row r="3090" spans="1:22" x14ac:dyDescent="0.25">
      <c r="A3090" s="5">
        <f t="shared" si="681"/>
        <v>2012</v>
      </c>
      <c r="B3090" s="6">
        <f t="shared" si="684"/>
        <v>41030</v>
      </c>
      <c r="C3090" s="7">
        <f>MAX(SUMIFS('Filing Data'!$V:$V,'Filing Data'!$D:$D,'Benchmark Value'!$B3090),C3089)</f>
        <v>5895088496.4046955</v>
      </c>
      <c r="D3090" s="7">
        <f>SUMIFS('Filing Data'!$Z:$Z,'Filing Data'!$D:$D,'Benchmark Value'!$B3090)</f>
        <v>0</v>
      </c>
      <c r="E3090" s="16">
        <f t="shared" si="685"/>
        <v>-99307978.52737096</v>
      </c>
      <c r="F3090" s="10">
        <f>SUM(D$11:D3089)</f>
        <v>-460926973.03772658</v>
      </c>
      <c r="G3090" s="10">
        <f t="shared" si="678"/>
        <v>366</v>
      </c>
      <c r="H3090" s="7">
        <f t="shared" si="686"/>
        <v>-271333.274664948</v>
      </c>
      <c r="I3090" s="16">
        <f>SUMIFS('Filing Data'!$X:$X,'Filing Data'!$D:$D,'Benchmark Value'!$B3090)</f>
        <v>0</v>
      </c>
      <c r="J3090" s="16">
        <f t="shared" si="682"/>
        <v>118301012.88876536</v>
      </c>
      <c r="K3090" s="10">
        <f>SUM(I$11:I3089)</f>
        <v>789668634.219069</v>
      </c>
      <c r="L3090" s="27">
        <f t="shared" si="679"/>
        <v>366</v>
      </c>
      <c r="M3090" s="7">
        <f t="shared" si="687"/>
        <v>323226.81117149006</v>
      </c>
      <c r="N3090" s="7">
        <f>IF(ISNA(VLOOKUP(B3090,'Distribution Data'!$G:$H,2,FALSE)),0,VLOOKUP(B3090,'Distribution Data'!$G:$H,2,FALSE))</f>
        <v>0</v>
      </c>
      <c r="O3090" s="16">
        <f>IF(ISNA(INDEX($C3089:$C$3618,MATCH(TRUE,INDEX($C3089:$C$3618&lt;&gt;$C3089,0),0))), O3089, INDEX($C3089:$C$3618,MATCH(TRUE,INDEX($C3089:$C$3618&lt;&gt;$C3089,0),0)))</f>
        <v>6094938326.7375374</v>
      </c>
      <c r="P3090" s="16">
        <f t="shared" si="677"/>
        <v>5895088496.4046955</v>
      </c>
      <c r="Q3090" s="27">
        <f t="shared" si="683"/>
        <v>366</v>
      </c>
      <c r="R3090" s="7">
        <f t="shared" si="688"/>
        <v>546037.78779464995</v>
      </c>
      <c r="S3090" s="7">
        <f t="shared" si="680"/>
        <v>-48522.298041788104</v>
      </c>
      <c r="T3090" s="5">
        <f>VLOOKUP($B3090,'Benchmark Data'!$A:$B,2,FALSE)</f>
        <v>20.420000000000002</v>
      </c>
      <c r="U3090" s="12">
        <f t="shared" si="689"/>
        <v>9.8425991441943306E-3</v>
      </c>
      <c r="V3090" s="7">
        <f t="shared" si="690"/>
        <v>6150927123.7976608</v>
      </c>
    </row>
    <row r="3091" spans="1:22" x14ac:dyDescent="0.25">
      <c r="A3091" s="5">
        <f t="shared" si="681"/>
        <v>2012</v>
      </c>
      <c r="B3091" s="6">
        <f t="shared" si="684"/>
        <v>41031</v>
      </c>
      <c r="C3091" s="7">
        <f>MAX(SUMIFS('Filing Data'!$V:$V,'Filing Data'!$D:$D,'Benchmark Value'!$B3091),C3090)</f>
        <v>5895088496.4046955</v>
      </c>
      <c r="D3091" s="7">
        <f>SUMIFS('Filing Data'!$Z:$Z,'Filing Data'!$D:$D,'Benchmark Value'!$B3091)</f>
        <v>0</v>
      </c>
      <c r="E3091" s="16">
        <f t="shared" si="685"/>
        <v>-99307978.52737096</v>
      </c>
      <c r="F3091" s="10">
        <f>SUM(D$11:D3090)</f>
        <v>-460926973.03772658</v>
      </c>
      <c r="G3091" s="10">
        <f t="shared" si="678"/>
        <v>366</v>
      </c>
      <c r="H3091" s="7">
        <f t="shared" si="686"/>
        <v>-271333.274664948</v>
      </c>
      <c r="I3091" s="16">
        <f>SUMIFS('Filing Data'!$X:$X,'Filing Data'!$D:$D,'Benchmark Value'!$B3091)</f>
        <v>0</v>
      </c>
      <c r="J3091" s="16">
        <f t="shared" si="682"/>
        <v>118301012.88876536</v>
      </c>
      <c r="K3091" s="10">
        <f>SUM(I$11:I3090)</f>
        <v>789668634.219069</v>
      </c>
      <c r="L3091" s="27">
        <f t="shared" si="679"/>
        <v>366</v>
      </c>
      <c r="M3091" s="7">
        <f t="shared" si="687"/>
        <v>323226.81117149006</v>
      </c>
      <c r="N3091" s="7">
        <f>IF(ISNA(VLOOKUP(B3091,'Distribution Data'!$G:$H,2,FALSE)),0,VLOOKUP(B3091,'Distribution Data'!$G:$H,2,FALSE))</f>
        <v>0</v>
      </c>
      <c r="O3091" s="16">
        <f>IF(ISNA(INDEX($C3090:$C$3618,MATCH(TRUE,INDEX($C3090:$C$3618&lt;&gt;$C3090,0),0))), O3090, INDEX($C3090:$C$3618,MATCH(TRUE,INDEX($C3090:$C$3618&lt;&gt;$C3090,0),0)))</f>
        <v>6094938326.7375374</v>
      </c>
      <c r="P3091" s="16">
        <f t="shared" si="677"/>
        <v>5895088496.4046955</v>
      </c>
      <c r="Q3091" s="27">
        <f t="shared" si="683"/>
        <v>366</v>
      </c>
      <c r="R3091" s="7">
        <f t="shared" si="688"/>
        <v>546037.78779464995</v>
      </c>
      <c r="S3091" s="7">
        <f t="shared" si="680"/>
        <v>-48522.298041788104</v>
      </c>
      <c r="T3091" s="5">
        <f>VLOOKUP($B3091,'Benchmark Data'!$A:$B,2,FALSE)</f>
        <v>20.399999999999999</v>
      </c>
      <c r="U3091" s="12">
        <f t="shared" si="689"/>
        <v>-9.7991188634891243E-4</v>
      </c>
      <c r="V3091" s="7">
        <f t="shared" si="690"/>
        <v>6144854187.078661</v>
      </c>
    </row>
    <row r="3092" spans="1:22" x14ac:dyDescent="0.25">
      <c r="A3092" s="5">
        <f t="shared" si="681"/>
        <v>2012</v>
      </c>
      <c r="B3092" s="6">
        <f t="shared" si="684"/>
        <v>41032</v>
      </c>
      <c r="C3092" s="7">
        <f>MAX(SUMIFS('Filing Data'!$V:$V,'Filing Data'!$D:$D,'Benchmark Value'!$B3092),C3091)</f>
        <v>5895088496.4046955</v>
      </c>
      <c r="D3092" s="7">
        <f>SUMIFS('Filing Data'!$Z:$Z,'Filing Data'!$D:$D,'Benchmark Value'!$B3092)</f>
        <v>0</v>
      </c>
      <c r="E3092" s="16">
        <f t="shared" si="685"/>
        <v>-99307978.52737096</v>
      </c>
      <c r="F3092" s="10">
        <f>SUM(D$11:D3091)</f>
        <v>-460926973.03772658</v>
      </c>
      <c r="G3092" s="10">
        <f t="shared" si="678"/>
        <v>366</v>
      </c>
      <c r="H3092" s="7">
        <f t="shared" si="686"/>
        <v>-271333.274664948</v>
      </c>
      <c r="I3092" s="16">
        <f>SUMIFS('Filing Data'!$X:$X,'Filing Data'!$D:$D,'Benchmark Value'!$B3092)</f>
        <v>0</v>
      </c>
      <c r="J3092" s="16">
        <f t="shared" si="682"/>
        <v>118301012.88876536</v>
      </c>
      <c r="K3092" s="10">
        <f>SUM(I$11:I3091)</f>
        <v>789668634.219069</v>
      </c>
      <c r="L3092" s="27">
        <f t="shared" si="679"/>
        <v>366</v>
      </c>
      <c r="M3092" s="7">
        <f t="shared" si="687"/>
        <v>323226.81117149006</v>
      </c>
      <c r="N3092" s="7">
        <f>IF(ISNA(VLOOKUP(B3092,'Distribution Data'!$G:$H,2,FALSE)),0,VLOOKUP(B3092,'Distribution Data'!$G:$H,2,FALSE))</f>
        <v>0</v>
      </c>
      <c r="O3092" s="16">
        <f>IF(ISNA(INDEX($C3091:$C$3618,MATCH(TRUE,INDEX($C3091:$C$3618&lt;&gt;$C3091,0),0))), O3091, INDEX($C3091:$C$3618,MATCH(TRUE,INDEX($C3091:$C$3618&lt;&gt;$C3091,0),0)))</f>
        <v>6094938326.7375374</v>
      </c>
      <c r="P3092" s="16">
        <f t="shared" si="677"/>
        <v>5895088496.4046955</v>
      </c>
      <c r="Q3092" s="27">
        <f t="shared" si="683"/>
        <v>366</v>
      </c>
      <c r="R3092" s="7">
        <f t="shared" si="688"/>
        <v>546037.78779464995</v>
      </c>
      <c r="S3092" s="7">
        <f t="shared" si="680"/>
        <v>-48522.298041788104</v>
      </c>
      <c r="T3092" s="5">
        <f>VLOOKUP($B3092,'Benchmark Data'!$A:$B,2,FALSE)</f>
        <v>20.3</v>
      </c>
      <c r="U3092" s="12">
        <f t="shared" si="689"/>
        <v>-4.9140148024289293E-3</v>
      </c>
      <c r="V3092" s="7">
        <f t="shared" si="690"/>
        <v>6114683830.5302353</v>
      </c>
    </row>
    <row r="3093" spans="1:22" x14ac:dyDescent="0.25">
      <c r="A3093" s="5">
        <f t="shared" si="681"/>
        <v>2012</v>
      </c>
      <c r="B3093" s="6">
        <f t="shared" si="684"/>
        <v>41033</v>
      </c>
      <c r="C3093" s="7">
        <f>MAX(SUMIFS('Filing Data'!$V:$V,'Filing Data'!$D:$D,'Benchmark Value'!$B3093),C3092)</f>
        <v>5895088496.4046955</v>
      </c>
      <c r="D3093" s="7">
        <f>SUMIFS('Filing Data'!$Z:$Z,'Filing Data'!$D:$D,'Benchmark Value'!$B3093)</f>
        <v>0</v>
      </c>
      <c r="E3093" s="16">
        <f t="shared" si="685"/>
        <v>-99307978.52737096</v>
      </c>
      <c r="F3093" s="10">
        <f>SUM(D$11:D3092)</f>
        <v>-460926973.03772658</v>
      </c>
      <c r="G3093" s="10">
        <f t="shared" si="678"/>
        <v>366</v>
      </c>
      <c r="H3093" s="7">
        <f t="shared" si="686"/>
        <v>-271333.274664948</v>
      </c>
      <c r="I3093" s="16">
        <f>SUMIFS('Filing Data'!$X:$X,'Filing Data'!$D:$D,'Benchmark Value'!$B3093)</f>
        <v>0</v>
      </c>
      <c r="J3093" s="16">
        <f t="shared" si="682"/>
        <v>118301012.88876536</v>
      </c>
      <c r="K3093" s="10">
        <f>SUM(I$11:I3092)</f>
        <v>789668634.219069</v>
      </c>
      <c r="L3093" s="27">
        <f t="shared" si="679"/>
        <v>366</v>
      </c>
      <c r="M3093" s="7">
        <f t="shared" si="687"/>
        <v>323226.81117149006</v>
      </c>
      <c r="N3093" s="7">
        <f>IF(ISNA(VLOOKUP(B3093,'Distribution Data'!$G:$H,2,FALSE)),0,VLOOKUP(B3093,'Distribution Data'!$G:$H,2,FALSE))</f>
        <v>0</v>
      </c>
      <c r="O3093" s="16">
        <f>IF(ISNA(INDEX($C3092:$C$3618,MATCH(TRUE,INDEX($C3092:$C$3618&lt;&gt;$C3092,0),0))), O3092, INDEX($C3092:$C$3618,MATCH(TRUE,INDEX($C3092:$C$3618&lt;&gt;$C3092,0),0)))</f>
        <v>6094938326.7375374</v>
      </c>
      <c r="P3093" s="16">
        <f t="shared" si="677"/>
        <v>5895088496.4046955</v>
      </c>
      <c r="Q3093" s="27">
        <f t="shared" si="683"/>
        <v>366</v>
      </c>
      <c r="R3093" s="7">
        <f t="shared" si="688"/>
        <v>546037.78779464995</v>
      </c>
      <c r="S3093" s="7">
        <f t="shared" si="680"/>
        <v>-48522.298041788104</v>
      </c>
      <c r="T3093" s="5">
        <f>VLOOKUP($B3093,'Benchmark Data'!$A:$B,2,FALSE)</f>
        <v>20.13</v>
      </c>
      <c r="U3093" s="12">
        <f t="shared" si="689"/>
        <v>-8.4096463960416454E-3</v>
      </c>
      <c r="V3093" s="7">
        <f t="shared" si="690"/>
        <v>6063428596.3509054</v>
      </c>
    </row>
    <row r="3094" spans="1:22" x14ac:dyDescent="0.25">
      <c r="A3094" s="5">
        <f t="shared" si="681"/>
        <v>2012</v>
      </c>
      <c r="B3094" s="6">
        <f t="shared" si="684"/>
        <v>41034</v>
      </c>
      <c r="C3094" s="7">
        <f>MAX(SUMIFS('Filing Data'!$V:$V,'Filing Data'!$D:$D,'Benchmark Value'!$B3094),C3093)</f>
        <v>5895088496.4046955</v>
      </c>
      <c r="D3094" s="7">
        <f>SUMIFS('Filing Data'!$Z:$Z,'Filing Data'!$D:$D,'Benchmark Value'!$B3094)</f>
        <v>0</v>
      </c>
      <c r="E3094" s="16">
        <f t="shared" si="685"/>
        <v>-99307978.52737096</v>
      </c>
      <c r="F3094" s="10">
        <f>SUM(D$11:D3093)</f>
        <v>-460926973.03772658</v>
      </c>
      <c r="G3094" s="10">
        <f t="shared" si="678"/>
        <v>366</v>
      </c>
      <c r="H3094" s="7">
        <f t="shared" si="686"/>
        <v>-271333.274664948</v>
      </c>
      <c r="I3094" s="16">
        <f>SUMIFS('Filing Data'!$X:$X,'Filing Data'!$D:$D,'Benchmark Value'!$B3094)</f>
        <v>0</v>
      </c>
      <c r="J3094" s="16">
        <f t="shared" si="682"/>
        <v>118301012.88876536</v>
      </c>
      <c r="K3094" s="10">
        <f>SUM(I$11:I3093)</f>
        <v>789668634.219069</v>
      </c>
      <c r="L3094" s="27">
        <f t="shared" si="679"/>
        <v>366</v>
      </c>
      <c r="M3094" s="7">
        <f t="shared" si="687"/>
        <v>323226.81117149006</v>
      </c>
      <c r="N3094" s="7">
        <f>IF(ISNA(VLOOKUP(B3094,'Distribution Data'!$G:$H,2,FALSE)),0,VLOOKUP(B3094,'Distribution Data'!$G:$H,2,FALSE))</f>
        <v>0</v>
      </c>
      <c r="O3094" s="16">
        <f>IF(ISNA(INDEX($C3093:$C$3618,MATCH(TRUE,INDEX($C3093:$C$3618&lt;&gt;$C3093,0),0))), O3093, INDEX($C3093:$C$3618,MATCH(TRUE,INDEX($C3093:$C$3618&lt;&gt;$C3093,0),0)))</f>
        <v>6094938326.7375374</v>
      </c>
      <c r="P3094" s="16">
        <f t="shared" si="677"/>
        <v>5895088496.4046955</v>
      </c>
      <c r="Q3094" s="27">
        <f t="shared" si="683"/>
        <v>366</v>
      </c>
      <c r="R3094" s="7">
        <f t="shared" si="688"/>
        <v>546037.78779464995</v>
      </c>
      <c r="S3094" s="7">
        <f t="shared" si="680"/>
        <v>-48522.298041788104</v>
      </c>
      <c r="T3094" s="5">
        <f>VLOOKUP($B3094,'Benchmark Data'!$A:$B,2,FALSE)</f>
        <v>20.13</v>
      </c>
      <c r="U3094" s="12">
        <f t="shared" si="689"/>
        <v>0</v>
      </c>
      <c r="V3094" s="7">
        <f t="shared" si="690"/>
        <v>6063380074.0528641</v>
      </c>
    </row>
    <row r="3095" spans="1:22" x14ac:dyDescent="0.25">
      <c r="A3095" s="5">
        <f t="shared" si="681"/>
        <v>2012</v>
      </c>
      <c r="B3095" s="6">
        <f t="shared" si="684"/>
        <v>41035</v>
      </c>
      <c r="C3095" s="7">
        <f>MAX(SUMIFS('Filing Data'!$V:$V,'Filing Data'!$D:$D,'Benchmark Value'!$B3095),C3094)</f>
        <v>5895088496.4046955</v>
      </c>
      <c r="D3095" s="7">
        <f>SUMIFS('Filing Data'!$Z:$Z,'Filing Data'!$D:$D,'Benchmark Value'!$B3095)</f>
        <v>0</v>
      </c>
      <c r="E3095" s="16">
        <f t="shared" si="685"/>
        <v>-99307978.52737096</v>
      </c>
      <c r="F3095" s="10">
        <f>SUM(D$11:D3094)</f>
        <v>-460926973.03772658</v>
      </c>
      <c r="G3095" s="10">
        <f t="shared" si="678"/>
        <v>366</v>
      </c>
      <c r="H3095" s="7">
        <f t="shared" si="686"/>
        <v>-271333.274664948</v>
      </c>
      <c r="I3095" s="16">
        <f>SUMIFS('Filing Data'!$X:$X,'Filing Data'!$D:$D,'Benchmark Value'!$B3095)</f>
        <v>0</v>
      </c>
      <c r="J3095" s="16">
        <f t="shared" si="682"/>
        <v>118301012.88876536</v>
      </c>
      <c r="K3095" s="10">
        <f>SUM(I$11:I3094)</f>
        <v>789668634.219069</v>
      </c>
      <c r="L3095" s="27">
        <f t="shared" si="679"/>
        <v>366</v>
      </c>
      <c r="M3095" s="7">
        <f t="shared" si="687"/>
        <v>323226.81117149006</v>
      </c>
      <c r="N3095" s="7">
        <f>IF(ISNA(VLOOKUP(B3095,'Distribution Data'!$G:$H,2,FALSE)),0,VLOOKUP(B3095,'Distribution Data'!$G:$H,2,FALSE))</f>
        <v>0</v>
      </c>
      <c r="O3095" s="16">
        <f>IF(ISNA(INDEX($C3094:$C$3618,MATCH(TRUE,INDEX($C3094:$C$3618&lt;&gt;$C3094,0),0))), O3094, INDEX($C3094:$C$3618,MATCH(TRUE,INDEX($C3094:$C$3618&lt;&gt;$C3094,0),0)))</f>
        <v>6094938326.7375374</v>
      </c>
      <c r="P3095" s="16">
        <f t="shared" si="677"/>
        <v>5895088496.4046955</v>
      </c>
      <c r="Q3095" s="27">
        <f t="shared" si="683"/>
        <v>366</v>
      </c>
      <c r="R3095" s="7">
        <f t="shared" si="688"/>
        <v>546037.78779464995</v>
      </c>
      <c r="S3095" s="7">
        <f t="shared" si="680"/>
        <v>-48522.298041788104</v>
      </c>
      <c r="T3095" s="5">
        <f>VLOOKUP($B3095,'Benchmark Data'!$A:$B,2,FALSE)</f>
        <v>20.13</v>
      </c>
      <c r="U3095" s="12">
        <f t="shared" si="689"/>
        <v>0</v>
      </c>
      <c r="V3095" s="7">
        <f t="shared" si="690"/>
        <v>6063331551.7548227</v>
      </c>
    </row>
    <row r="3096" spans="1:22" x14ac:dyDescent="0.25">
      <c r="A3096" s="5">
        <f t="shared" si="681"/>
        <v>2012</v>
      </c>
      <c r="B3096" s="6">
        <f t="shared" si="684"/>
        <v>41036</v>
      </c>
      <c r="C3096" s="7">
        <f>MAX(SUMIFS('Filing Data'!$V:$V,'Filing Data'!$D:$D,'Benchmark Value'!$B3096),C3095)</f>
        <v>5895088496.4046955</v>
      </c>
      <c r="D3096" s="7">
        <f>SUMIFS('Filing Data'!$Z:$Z,'Filing Data'!$D:$D,'Benchmark Value'!$B3096)</f>
        <v>0</v>
      </c>
      <c r="E3096" s="16">
        <f t="shared" si="685"/>
        <v>-99307978.52737096</v>
      </c>
      <c r="F3096" s="10">
        <f>SUM(D$11:D3095)</f>
        <v>-460926973.03772658</v>
      </c>
      <c r="G3096" s="10">
        <f t="shared" si="678"/>
        <v>366</v>
      </c>
      <c r="H3096" s="7">
        <f t="shared" si="686"/>
        <v>-271333.274664948</v>
      </c>
      <c r="I3096" s="16">
        <f>SUMIFS('Filing Data'!$X:$X,'Filing Data'!$D:$D,'Benchmark Value'!$B3096)</f>
        <v>0</v>
      </c>
      <c r="J3096" s="16">
        <f t="shared" si="682"/>
        <v>118301012.88876536</v>
      </c>
      <c r="K3096" s="10">
        <f>SUM(I$11:I3095)</f>
        <v>789668634.219069</v>
      </c>
      <c r="L3096" s="27">
        <f t="shared" si="679"/>
        <v>366</v>
      </c>
      <c r="M3096" s="7">
        <f t="shared" si="687"/>
        <v>323226.81117149006</v>
      </c>
      <c r="N3096" s="7">
        <f>IF(ISNA(VLOOKUP(B3096,'Distribution Data'!$G:$H,2,FALSE)),0,VLOOKUP(B3096,'Distribution Data'!$G:$H,2,FALSE))</f>
        <v>0</v>
      </c>
      <c r="O3096" s="16">
        <f>IF(ISNA(INDEX($C3095:$C$3618,MATCH(TRUE,INDEX($C3095:$C$3618&lt;&gt;$C3095,0),0))), O3095, INDEX($C3095:$C$3618,MATCH(TRUE,INDEX($C3095:$C$3618&lt;&gt;$C3095,0),0)))</f>
        <v>6094938326.7375374</v>
      </c>
      <c r="P3096" s="16">
        <f t="shared" si="677"/>
        <v>5895088496.4046955</v>
      </c>
      <c r="Q3096" s="27">
        <f t="shared" si="683"/>
        <v>366</v>
      </c>
      <c r="R3096" s="7">
        <f t="shared" si="688"/>
        <v>546037.78779464995</v>
      </c>
      <c r="S3096" s="7">
        <f t="shared" si="680"/>
        <v>-48522.298041788104</v>
      </c>
      <c r="T3096" s="5">
        <f>VLOOKUP($B3096,'Benchmark Data'!$A:$B,2,FALSE)</f>
        <v>20.27</v>
      </c>
      <c r="U3096" s="12">
        <f t="shared" si="689"/>
        <v>6.9307208122086393E-3</v>
      </c>
      <c r="V3096" s="7">
        <f t="shared" si="690"/>
        <v>6105452250.3830452</v>
      </c>
    </row>
    <row r="3097" spans="1:22" x14ac:dyDescent="0.25">
      <c r="A3097" s="5">
        <f t="shared" si="681"/>
        <v>2012</v>
      </c>
      <c r="B3097" s="6">
        <f t="shared" si="684"/>
        <v>41037</v>
      </c>
      <c r="C3097" s="7">
        <f>MAX(SUMIFS('Filing Data'!$V:$V,'Filing Data'!$D:$D,'Benchmark Value'!$B3097),C3096)</f>
        <v>5895088496.4046955</v>
      </c>
      <c r="D3097" s="7">
        <f>SUMIFS('Filing Data'!$Z:$Z,'Filing Data'!$D:$D,'Benchmark Value'!$B3097)</f>
        <v>0</v>
      </c>
      <c r="E3097" s="16">
        <f t="shared" si="685"/>
        <v>-99307978.52737096</v>
      </c>
      <c r="F3097" s="10">
        <f>SUM(D$11:D3096)</f>
        <v>-460926973.03772658</v>
      </c>
      <c r="G3097" s="10">
        <f t="shared" si="678"/>
        <v>366</v>
      </c>
      <c r="H3097" s="7">
        <f t="shared" si="686"/>
        <v>-271333.274664948</v>
      </c>
      <c r="I3097" s="16">
        <f>SUMIFS('Filing Data'!$X:$X,'Filing Data'!$D:$D,'Benchmark Value'!$B3097)</f>
        <v>0</v>
      </c>
      <c r="J3097" s="16">
        <f t="shared" si="682"/>
        <v>118301012.88876536</v>
      </c>
      <c r="K3097" s="10">
        <f>SUM(I$11:I3096)</f>
        <v>789668634.219069</v>
      </c>
      <c r="L3097" s="27">
        <f t="shared" si="679"/>
        <v>366</v>
      </c>
      <c r="M3097" s="7">
        <f t="shared" si="687"/>
        <v>323226.81117149006</v>
      </c>
      <c r="N3097" s="7">
        <f>IF(ISNA(VLOOKUP(B3097,'Distribution Data'!$G:$H,2,FALSE)),0,VLOOKUP(B3097,'Distribution Data'!$G:$H,2,FALSE))</f>
        <v>0</v>
      </c>
      <c r="O3097" s="16">
        <f>IF(ISNA(INDEX($C3096:$C$3618,MATCH(TRUE,INDEX($C3096:$C$3618&lt;&gt;$C3096,0),0))), O3096, INDEX($C3096:$C$3618,MATCH(TRUE,INDEX($C3096:$C$3618&lt;&gt;$C3096,0),0)))</f>
        <v>6094938326.7375374</v>
      </c>
      <c r="P3097" s="16">
        <f t="shared" si="677"/>
        <v>5895088496.4046955</v>
      </c>
      <c r="Q3097" s="27">
        <f t="shared" si="683"/>
        <v>366</v>
      </c>
      <c r="R3097" s="7">
        <f t="shared" si="688"/>
        <v>546037.78779464995</v>
      </c>
      <c r="S3097" s="7">
        <f t="shared" si="680"/>
        <v>-48522.298041788104</v>
      </c>
      <c r="T3097" s="5">
        <f>VLOOKUP($B3097,'Benchmark Data'!$A:$B,2,FALSE)</f>
        <v>20.239999999999998</v>
      </c>
      <c r="U3097" s="12">
        <f t="shared" si="689"/>
        <v>-1.4811160446438854E-3</v>
      </c>
      <c r="V3097" s="7">
        <f t="shared" si="690"/>
        <v>6096367538.2719059</v>
      </c>
    </row>
    <row r="3098" spans="1:22" x14ac:dyDescent="0.25">
      <c r="A3098" s="5">
        <f t="shared" si="681"/>
        <v>2012</v>
      </c>
      <c r="B3098" s="6">
        <f t="shared" si="684"/>
        <v>41038</v>
      </c>
      <c r="C3098" s="7">
        <f>MAX(SUMIFS('Filing Data'!$V:$V,'Filing Data'!$D:$D,'Benchmark Value'!$B3098),C3097)</f>
        <v>5895088496.4046955</v>
      </c>
      <c r="D3098" s="7">
        <f>SUMIFS('Filing Data'!$Z:$Z,'Filing Data'!$D:$D,'Benchmark Value'!$B3098)</f>
        <v>0</v>
      </c>
      <c r="E3098" s="16">
        <f t="shared" si="685"/>
        <v>-99307978.52737096</v>
      </c>
      <c r="F3098" s="10">
        <f>SUM(D$11:D3097)</f>
        <v>-460926973.03772658</v>
      </c>
      <c r="G3098" s="10">
        <f t="shared" si="678"/>
        <v>366</v>
      </c>
      <c r="H3098" s="7">
        <f t="shared" si="686"/>
        <v>-271333.274664948</v>
      </c>
      <c r="I3098" s="16">
        <f>SUMIFS('Filing Data'!$X:$X,'Filing Data'!$D:$D,'Benchmark Value'!$B3098)</f>
        <v>0</v>
      </c>
      <c r="J3098" s="16">
        <f t="shared" si="682"/>
        <v>118301012.88876536</v>
      </c>
      <c r="K3098" s="10">
        <f>SUM(I$11:I3097)</f>
        <v>789668634.219069</v>
      </c>
      <c r="L3098" s="27">
        <f t="shared" si="679"/>
        <v>366</v>
      </c>
      <c r="M3098" s="7">
        <f t="shared" si="687"/>
        <v>323226.81117149006</v>
      </c>
      <c r="N3098" s="7">
        <f>IF(ISNA(VLOOKUP(B3098,'Distribution Data'!$G:$H,2,FALSE)),0,VLOOKUP(B3098,'Distribution Data'!$G:$H,2,FALSE))</f>
        <v>0</v>
      </c>
      <c r="O3098" s="16">
        <f>IF(ISNA(INDEX($C3097:$C$3618,MATCH(TRUE,INDEX($C3097:$C$3618&lt;&gt;$C3097,0),0))), O3097, INDEX($C3097:$C$3618,MATCH(TRUE,INDEX($C3097:$C$3618&lt;&gt;$C3097,0),0)))</f>
        <v>6094938326.7375374</v>
      </c>
      <c r="P3098" s="16">
        <f t="shared" si="677"/>
        <v>5895088496.4046955</v>
      </c>
      <c r="Q3098" s="27">
        <f t="shared" si="683"/>
        <v>366</v>
      </c>
      <c r="R3098" s="7">
        <f t="shared" si="688"/>
        <v>546037.78779464995</v>
      </c>
      <c r="S3098" s="7">
        <f t="shared" si="680"/>
        <v>-48522.298041788104</v>
      </c>
      <c r="T3098" s="5">
        <f>VLOOKUP($B3098,'Benchmark Data'!$A:$B,2,FALSE)</f>
        <v>20.170000000000002</v>
      </c>
      <c r="U3098" s="12">
        <f t="shared" si="689"/>
        <v>-3.4644924531442036E-3</v>
      </c>
      <c r="V3098" s="7">
        <f t="shared" si="690"/>
        <v>6075234740.8909092</v>
      </c>
    </row>
    <row r="3099" spans="1:22" x14ac:dyDescent="0.25">
      <c r="A3099" s="5">
        <f t="shared" si="681"/>
        <v>2012</v>
      </c>
      <c r="B3099" s="6">
        <f t="shared" si="684"/>
        <v>41039</v>
      </c>
      <c r="C3099" s="7">
        <f>MAX(SUMIFS('Filing Data'!$V:$V,'Filing Data'!$D:$D,'Benchmark Value'!$B3099),C3098)</f>
        <v>5895088496.4046955</v>
      </c>
      <c r="D3099" s="7">
        <f>SUMIFS('Filing Data'!$Z:$Z,'Filing Data'!$D:$D,'Benchmark Value'!$B3099)</f>
        <v>0</v>
      </c>
      <c r="E3099" s="16">
        <f t="shared" si="685"/>
        <v>-99307978.52737096</v>
      </c>
      <c r="F3099" s="10">
        <f>SUM(D$11:D3098)</f>
        <v>-460926973.03772658</v>
      </c>
      <c r="G3099" s="10">
        <f t="shared" si="678"/>
        <v>366</v>
      </c>
      <c r="H3099" s="7">
        <f t="shared" si="686"/>
        <v>-271333.274664948</v>
      </c>
      <c r="I3099" s="16">
        <f>SUMIFS('Filing Data'!$X:$X,'Filing Data'!$D:$D,'Benchmark Value'!$B3099)</f>
        <v>0</v>
      </c>
      <c r="J3099" s="16">
        <f t="shared" si="682"/>
        <v>118301012.88876536</v>
      </c>
      <c r="K3099" s="10">
        <f>SUM(I$11:I3098)</f>
        <v>789668634.219069</v>
      </c>
      <c r="L3099" s="27">
        <f t="shared" si="679"/>
        <v>366</v>
      </c>
      <c r="M3099" s="7">
        <f t="shared" si="687"/>
        <v>323226.81117149006</v>
      </c>
      <c r="N3099" s="7">
        <f>IF(ISNA(VLOOKUP(B3099,'Distribution Data'!$G:$H,2,FALSE)),0,VLOOKUP(B3099,'Distribution Data'!$G:$H,2,FALSE))</f>
        <v>0</v>
      </c>
      <c r="O3099" s="16">
        <f>IF(ISNA(INDEX($C3098:$C$3618,MATCH(TRUE,INDEX($C3098:$C$3618&lt;&gt;$C3098,0),0))), O3098, INDEX($C3098:$C$3618,MATCH(TRUE,INDEX($C3098:$C$3618&lt;&gt;$C3098,0),0)))</f>
        <v>6094938326.7375374</v>
      </c>
      <c r="P3099" s="16">
        <f t="shared" si="677"/>
        <v>5895088496.4046955</v>
      </c>
      <c r="Q3099" s="27">
        <f t="shared" si="683"/>
        <v>366</v>
      </c>
      <c r="R3099" s="7">
        <f t="shared" si="688"/>
        <v>546037.78779464995</v>
      </c>
      <c r="S3099" s="7">
        <f t="shared" si="680"/>
        <v>-48522.298041788104</v>
      </c>
      <c r="T3099" s="5">
        <f>VLOOKUP($B3099,'Benchmark Data'!$A:$B,2,FALSE)</f>
        <v>20.190000000000001</v>
      </c>
      <c r="U3099" s="12">
        <f t="shared" si="689"/>
        <v>9.9108035862578302E-4</v>
      </c>
      <c r="V3099" s="7">
        <f t="shared" si="690"/>
        <v>6081210249.0746641</v>
      </c>
    </row>
    <row r="3100" spans="1:22" x14ac:dyDescent="0.25">
      <c r="A3100" s="5">
        <f t="shared" si="681"/>
        <v>2012</v>
      </c>
      <c r="B3100" s="6">
        <f t="shared" si="684"/>
        <v>41040</v>
      </c>
      <c r="C3100" s="7">
        <f>MAX(SUMIFS('Filing Data'!$V:$V,'Filing Data'!$D:$D,'Benchmark Value'!$B3100),C3099)</f>
        <v>5895088496.4046955</v>
      </c>
      <c r="D3100" s="7">
        <f>SUMIFS('Filing Data'!$Z:$Z,'Filing Data'!$D:$D,'Benchmark Value'!$B3100)</f>
        <v>0</v>
      </c>
      <c r="E3100" s="16">
        <f t="shared" si="685"/>
        <v>-99307978.52737096</v>
      </c>
      <c r="F3100" s="10">
        <f>SUM(D$11:D3099)</f>
        <v>-460926973.03772658</v>
      </c>
      <c r="G3100" s="10">
        <f t="shared" si="678"/>
        <v>366</v>
      </c>
      <c r="H3100" s="7">
        <f t="shared" si="686"/>
        <v>-271333.274664948</v>
      </c>
      <c r="I3100" s="16">
        <f>SUMIFS('Filing Data'!$X:$X,'Filing Data'!$D:$D,'Benchmark Value'!$B3100)</f>
        <v>0</v>
      </c>
      <c r="J3100" s="16">
        <f t="shared" si="682"/>
        <v>118301012.88876536</v>
      </c>
      <c r="K3100" s="10">
        <f>SUM(I$11:I3099)</f>
        <v>789668634.219069</v>
      </c>
      <c r="L3100" s="27">
        <f t="shared" si="679"/>
        <v>366</v>
      </c>
      <c r="M3100" s="7">
        <f t="shared" si="687"/>
        <v>323226.81117149006</v>
      </c>
      <c r="N3100" s="7">
        <f>IF(ISNA(VLOOKUP(B3100,'Distribution Data'!$G:$H,2,FALSE)),0,VLOOKUP(B3100,'Distribution Data'!$G:$H,2,FALSE))</f>
        <v>0</v>
      </c>
      <c r="O3100" s="16">
        <f>IF(ISNA(INDEX($C3099:$C$3618,MATCH(TRUE,INDEX($C3099:$C$3618&lt;&gt;$C3099,0),0))), O3099, INDEX($C3099:$C$3618,MATCH(TRUE,INDEX($C3099:$C$3618&lt;&gt;$C3099,0),0)))</f>
        <v>6094938326.7375374</v>
      </c>
      <c r="P3100" s="16">
        <f t="shared" si="677"/>
        <v>5895088496.4046955</v>
      </c>
      <c r="Q3100" s="27">
        <f t="shared" si="683"/>
        <v>366</v>
      </c>
      <c r="R3100" s="7">
        <f t="shared" si="688"/>
        <v>546037.78779464995</v>
      </c>
      <c r="S3100" s="7">
        <f t="shared" si="680"/>
        <v>-48522.298041788104</v>
      </c>
      <c r="T3100" s="5">
        <f>VLOOKUP($B3100,'Benchmark Data'!$A:$B,2,FALSE)</f>
        <v>20.239999999999998</v>
      </c>
      <c r="U3100" s="12">
        <f t="shared" si="689"/>
        <v>2.4734120945184368E-3</v>
      </c>
      <c r="V3100" s="7">
        <f t="shared" si="690"/>
        <v>6096221682.816925</v>
      </c>
    </row>
    <row r="3101" spans="1:22" x14ac:dyDescent="0.25">
      <c r="A3101" s="5">
        <f t="shared" si="681"/>
        <v>2012</v>
      </c>
      <c r="B3101" s="6">
        <f t="shared" si="684"/>
        <v>41041</v>
      </c>
      <c r="C3101" s="7">
        <f>MAX(SUMIFS('Filing Data'!$V:$V,'Filing Data'!$D:$D,'Benchmark Value'!$B3101),C3100)</f>
        <v>5895088496.4046955</v>
      </c>
      <c r="D3101" s="7">
        <f>SUMIFS('Filing Data'!$Z:$Z,'Filing Data'!$D:$D,'Benchmark Value'!$B3101)</f>
        <v>0</v>
      </c>
      <c r="E3101" s="16">
        <f t="shared" si="685"/>
        <v>-99307978.52737096</v>
      </c>
      <c r="F3101" s="10">
        <f>SUM(D$11:D3100)</f>
        <v>-460926973.03772658</v>
      </c>
      <c r="G3101" s="10">
        <f t="shared" si="678"/>
        <v>366</v>
      </c>
      <c r="H3101" s="7">
        <f t="shared" si="686"/>
        <v>-271333.274664948</v>
      </c>
      <c r="I3101" s="16">
        <f>SUMIFS('Filing Data'!$X:$X,'Filing Data'!$D:$D,'Benchmark Value'!$B3101)</f>
        <v>0</v>
      </c>
      <c r="J3101" s="16">
        <f t="shared" si="682"/>
        <v>118301012.88876536</v>
      </c>
      <c r="K3101" s="10">
        <f>SUM(I$11:I3100)</f>
        <v>789668634.219069</v>
      </c>
      <c r="L3101" s="27">
        <f t="shared" si="679"/>
        <v>366</v>
      </c>
      <c r="M3101" s="7">
        <f t="shared" si="687"/>
        <v>323226.81117149006</v>
      </c>
      <c r="N3101" s="7">
        <f>IF(ISNA(VLOOKUP(B3101,'Distribution Data'!$G:$H,2,FALSE)),0,VLOOKUP(B3101,'Distribution Data'!$G:$H,2,FALSE))</f>
        <v>0</v>
      </c>
      <c r="O3101" s="16">
        <f>IF(ISNA(INDEX($C3100:$C$3618,MATCH(TRUE,INDEX($C3100:$C$3618&lt;&gt;$C3100,0),0))), O3100, INDEX($C3100:$C$3618,MATCH(TRUE,INDEX($C3100:$C$3618&lt;&gt;$C3100,0),0)))</f>
        <v>6094938326.7375374</v>
      </c>
      <c r="P3101" s="16">
        <f t="shared" si="677"/>
        <v>5895088496.4046955</v>
      </c>
      <c r="Q3101" s="27">
        <f t="shared" si="683"/>
        <v>366</v>
      </c>
      <c r="R3101" s="7">
        <f t="shared" si="688"/>
        <v>546037.78779464995</v>
      </c>
      <c r="S3101" s="7">
        <f t="shared" si="680"/>
        <v>-48522.298041788104</v>
      </c>
      <c r="T3101" s="5">
        <f>VLOOKUP($B3101,'Benchmark Data'!$A:$B,2,FALSE)</f>
        <v>20.239999999999998</v>
      </c>
      <c r="U3101" s="12">
        <f t="shared" si="689"/>
        <v>0</v>
      </c>
      <c r="V3101" s="7">
        <f t="shared" si="690"/>
        <v>6096173160.5188837</v>
      </c>
    </row>
    <row r="3102" spans="1:22" x14ac:dyDescent="0.25">
      <c r="A3102" s="5">
        <f t="shared" si="681"/>
        <v>2012</v>
      </c>
      <c r="B3102" s="6">
        <f t="shared" si="684"/>
        <v>41042</v>
      </c>
      <c r="C3102" s="7">
        <f>MAX(SUMIFS('Filing Data'!$V:$V,'Filing Data'!$D:$D,'Benchmark Value'!$B3102),C3101)</f>
        <v>5895088496.4046955</v>
      </c>
      <c r="D3102" s="7">
        <f>SUMIFS('Filing Data'!$Z:$Z,'Filing Data'!$D:$D,'Benchmark Value'!$B3102)</f>
        <v>0</v>
      </c>
      <c r="E3102" s="16">
        <f t="shared" si="685"/>
        <v>-99307978.52737096</v>
      </c>
      <c r="F3102" s="10">
        <f>SUM(D$11:D3101)</f>
        <v>-460926973.03772658</v>
      </c>
      <c r="G3102" s="10">
        <f t="shared" si="678"/>
        <v>366</v>
      </c>
      <c r="H3102" s="7">
        <f t="shared" si="686"/>
        <v>-271333.274664948</v>
      </c>
      <c r="I3102" s="16">
        <f>SUMIFS('Filing Data'!$X:$X,'Filing Data'!$D:$D,'Benchmark Value'!$B3102)</f>
        <v>0</v>
      </c>
      <c r="J3102" s="16">
        <f t="shared" si="682"/>
        <v>118301012.88876536</v>
      </c>
      <c r="K3102" s="10">
        <f>SUM(I$11:I3101)</f>
        <v>789668634.219069</v>
      </c>
      <c r="L3102" s="27">
        <f t="shared" si="679"/>
        <v>366</v>
      </c>
      <c r="M3102" s="7">
        <f t="shared" si="687"/>
        <v>323226.81117149006</v>
      </c>
      <c r="N3102" s="7">
        <f>IF(ISNA(VLOOKUP(B3102,'Distribution Data'!$G:$H,2,FALSE)),0,VLOOKUP(B3102,'Distribution Data'!$G:$H,2,FALSE))</f>
        <v>0</v>
      </c>
      <c r="O3102" s="16">
        <f>IF(ISNA(INDEX($C3101:$C$3618,MATCH(TRUE,INDEX($C3101:$C$3618&lt;&gt;$C3101,0),0))), O3101, INDEX($C3101:$C$3618,MATCH(TRUE,INDEX($C3101:$C$3618&lt;&gt;$C3101,0),0)))</f>
        <v>6094938326.7375374</v>
      </c>
      <c r="P3102" s="16">
        <f t="shared" si="677"/>
        <v>5895088496.4046955</v>
      </c>
      <c r="Q3102" s="27">
        <f t="shared" si="683"/>
        <v>366</v>
      </c>
      <c r="R3102" s="7">
        <f t="shared" si="688"/>
        <v>546037.78779464995</v>
      </c>
      <c r="S3102" s="7">
        <f t="shared" si="680"/>
        <v>-48522.298041788104</v>
      </c>
      <c r="T3102" s="5">
        <f>VLOOKUP($B3102,'Benchmark Data'!$A:$B,2,FALSE)</f>
        <v>20.239999999999998</v>
      </c>
      <c r="U3102" s="12">
        <f t="shared" si="689"/>
        <v>0</v>
      </c>
      <c r="V3102" s="7">
        <f t="shared" si="690"/>
        <v>6096124638.2208424</v>
      </c>
    </row>
    <row r="3103" spans="1:22" x14ac:dyDescent="0.25">
      <c r="A3103" s="5">
        <f t="shared" si="681"/>
        <v>2012</v>
      </c>
      <c r="B3103" s="6">
        <f t="shared" si="684"/>
        <v>41043</v>
      </c>
      <c r="C3103" s="7">
        <f>MAX(SUMIFS('Filing Data'!$V:$V,'Filing Data'!$D:$D,'Benchmark Value'!$B3103),C3102)</f>
        <v>5895088496.4046955</v>
      </c>
      <c r="D3103" s="7">
        <f>SUMIFS('Filing Data'!$Z:$Z,'Filing Data'!$D:$D,'Benchmark Value'!$B3103)</f>
        <v>0</v>
      </c>
      <c r="E3103" s="16">
        <f t="shared" si="685"/>
        <v>-99307978.52737096</v>
      </c>
      <c r="F3103" s="10">
        <f>SUM(D$11:D3102)</f>
        <v>-460926973.03772658</v>
      </c>
      <c r="G3103" s="10">
        <f t="shared" si="678"/>
        <v>366</v>
      </c>
      <c r="H3103" s="7">
        <f t="shared" si="686"/>
        <v>-271333.274664948</v>
      </c>
      <c r="I3103" s="16">
        <f>SUMIFS('Filing Data'!$X:$X,'Filing Data'!$D:$D,'Benchmark Value'!$B3103)</f>
        <v>0</v>
      </c>
      <c r="J3103" s="16">
        <f t="shared" si="682"/>
        <v>118301012.88876536</v>
      </c>
      <c r="K3103" s="10">
        <f>SUM(I$11:I3102)</f>
        <v>789668634.219069</v>
      </c>
      <c r="L3103" s="27">
        <f t="shared" si="679"/>
        <v>366</v>
      </c>
      <c r="M3103" s="7">
        <f t="shared" si="687"/>
        <v>323226.81117149006</v>
      </c>
      <c r="N3103" s="7">
        <f>IF(ISNA(VLOOKUP(B3103,'Distribution Data'!$G:$H,2,FALSE)),0,VLOOKUP(B3103,'Distribution Data'!$G:$H,2,FALSE))</f>
        <v>0</v>
      </c>
      <c r="O3103" s="16">
        <f>IF(ISNA(INDEX($C3102:$C$3618,MATCH(TRUE,INDEX($C3102:$C$3618&lt;&gt;$C3102,0),0))), O3102, INDEX($C3102:$C$3618,MATCH(TRUE,INDEX($C3102:$C$3618&lt;&gt;$C3102,0),0)))</f>
        <v>6094938326.7375374</v>
      </c>
      <c r="P3103" s="16">
        <f t="shared" si="677"/>
        <v>5895088496.4046955</v>
      </c>
      <c r="Q3103" s="27">
        <f t="shared" si="683"/>
        <v>366</v>
      </c>
      <c r="R3103" s="7">
        <f t="shared" si="688"/>
        <v>546037.78779464995</v>
      </c>
      <c r="S3103" s="7">
        <f t="shared" si="680"/>
        <v>-48522.298041788104</v>
      </c>
      <c r="T3103" s="5">
        <f>VLOOKUP($B3103,'Benchmark Data'!$A:$B,2,FALSE)</f>
        <v>19.97</v>
      </c>
      <c r="U3103" s="12">
        <f t="shared" si="689"/>
        <v>-1.3429696991540925E-2</v>
      </c>
      <c r="V3103" s="7">
        <f t="shared" si="690"/>
        <v>6014754295.1560211</v>
      </c>
    </row>
    <row r="3104" spans="1:22" x14ac:dyDescent="0.25">
      <c r="A3104" s="5">
        <f t="shared" si="681"/>
        <v>2012</v>
      </c>
      <c r="B3104" s="6">
        <f t="shared" si="684"/>
        <v>41044</v>
      </c>
      <c r="C3104" s="7">
        <f>MAX(SUMIFS('Filing Data'!$V:$V,'Filing Data'!$D:$D,'Benchmark Value'!$B3104),C3103)</f>
        <v>5895088496.4046955</v>
      </c>
      <c r="D3104" s="7">
        <f>SUMIFS('Filing Data'!$Z:$Z,'Filing Data'!$D:$D,'Benchmark Value'!$B3104)</f>
        <v>0</v>
      </c>
      <c r="E3104" s="16">
        <f t="shared" si="685"/>
        <v>-99307978.52737096</v>
      </c>
      <c r="F3104" s="10">
        <f>SUM(D$11:D3103)</f>
        <v>-460926973.03772658</v>
      </c>
      <c r="G3104" s="10">
        <f t="shared" si="678"/>
        <v>366</v>
      </c>
      <c r="H3104" s="7">
        <f t="shared" si="686"/>
        <v>-271333.274664948</v>
      </c>
      <c r="I3104" s="16">
        <f>SUMIFS('Filing Data'!$X:$X,'Filing Data'!$D:$D,'Benchmark Value'!$B3104)</f>
        <v>0</v>
      </c>
      <c r="J3104" s="16">
        <f t="shared" si="682"/>
        <v>118301012.88876536</v>
      </c>
      <c r="K3104" s="10">
        <f>SUM(I$11:I3103)</f>
        <v>789668634.219069</v>
      </c>
      <c r="L3104" s="27">
        <f t="shared" si="679"/>
        <v>366</v>
      </c>
      <c r="M3104" s="7">
        <f t="shared" si="687"/>
        <v>323226.81117149006</v>
      </c>
      <c r="N3104" s="7">
        <f>IF(ISNA(VLOOKUP(B3104,'Distribution Data'!$G:$H,2,FALSE)),0,VLOOKUP(B3104,'Distribution Data'!$G:$H,2,FALSE))</f>
        <v>0</v>
      </c>
      <c r="O3104" s="16">
        <f>IF(ISNA(INDEX($C3103:$C$3618,MATCH(TRUE,INDEX($C3103:$C$3618&lt;&gt;$C3103,0),0))), O3103, INDEX($C3103:$C$3618,MATCH(TRUE,INDEX($C3103:$C$3618&lt;&gt;$C3103,0),0)))</f>
        <v>6094938326.7375374</v>
      </c>
      <c r="P3104" s="16">
        <f t="shared" si="677"/>
        <v>5895088496.4046955</v>
      </c>
      <c r="Q3104" s="27">
        <f t="shared" si="683"/>
        <v>366</v>
      </c>
      <c r="R3104" s="7">
        <f t="shared" si="688"/>
        <v>546037.78779464995</v>
      </c>
      <c r="S3104" s="7">
        <f t="shared" si="680"/>
        <v>-48522.298041788104</v>
      </c>
      <c r="T3104" s="5">
        <f>VLOOKUP($B3104,'Benchmark Data'!$A:$B,2,FALSE)</f>
        <v>19.88</v>
      </c>
      <c r="U3104" s="12">
        <f t="shared" si="689"/>
        <v>-4.5169461992958975E-3</v>
      </c>
      <c r="V3104" s="7">
        <f t="shared" si="690"/>
        <v>5987598717.9474115</v>
      </c>
    </row>
    <row r="3105" spans="1:22" x14ac:dyDescent="0.25">
      <c r="A3105" s="5">
        <f t="shared" si="681"/>
        <v>2012</v>
      </c>
      <c r="B3105" s="6">
        <f t="shared" si="684"/>
        <v>41045</v>
      </c>
      <c r="C3105" s="7">
        <f>MAX(SUMIFS('Filing Data'!$V:$V,'Filing Data'!$D:$D,'Benchmark Value'!$B3105),C3104)</f>
        <v>5895088496.4046955</v>
      </c>
      <c r="D3105" s="7">
        <f>SUMIFS('Filing Data'!$Z:$Z,'Filing Data'!$D:$D,'Benchmark Value'!$B3105)</f>
        <v>0</v>
      </c>
      <c r="E3105" s="16">
        <f t="shared" si="685"/>
        <v>-99307978.52737096</v>
      </c>
      <c r="F3105" s="10">
        <f>SUM(D$11:D3104)</f>
        <v>-460926973.03772658</v>
      </c>
      <c r="G3105" s="10">
        <f t="shared" si="678"/>
        <v>366</v>
      </c>
      <c r="H3105" s="7">
        <f t="shared" si="686"/>
        <v>-271333.274664948</v>
      </c>
      <c r="I3105" s="16">
        <f>SUMIFS('Filing Data'!$X:$X,'Filing Data'!$D:$D,'Benchmark Value'!$B3105)</f>
        <v>0</v>
      </c>
      <c r="J3105" s="16">
        <f t="shared" si="682"/>
        <v>118301012.88876536</v>
      </c>
      <c r="K3105" s="10">
        <f>SUM(I$11:I3104)</f>
        <v>789668634.219069</v>
      </c>
      <c r="L3105" s="27">
        <f t="shared" si="679"/>
        <v>366</v>
      </c>
      <c r="M3105" s="7">
        <f t="shared" si="687"/>
        <v>323226.81117149006</v>
      </c>
      <c r="N3105" s="7">
        <f>IF(ISNA(VLOOKUP(B3105,'Distribution Data'!$G:$H,2,FALSE)),0,VLOOKUP(B3105,'Distribution Data'!$G:$H,2,FALSE))</f>
        <v>0</v>
      </c>
      <c r="O3105" s="16">
        <f>IF(ISNA(INDEX($C3104:$C$3618,MATCH(TRUE,INDEX($C3104:$C$3618&lt;&gt;$C3104,0),0))), O3104, INDEX($C3104:$C$3618,MATCH(TRUE,INDEX($C3104:$C$3618&lt;&gt;$C3104,0),0)))</f>
        <v>6094938326.7375374</v>
      </c>
      <c r="P3105" s="16">
        <f t="shared" si="677"/>
        <v>5895088496.4046955</v>
      </c>
      <c r="Q3105" s="27">
        <f t="shared" si="683"/>
        <v>366</v>
      </c>
      <c r="R3105" s="7">
        <f t="shared" si="688"/>
        <v>546037.78779464995</v>
      </c>
      <c r="S3105" s="7">
        <f t="shared" si="680"/>
        <v>-48522.298041788104</v>
      </c>
      <c r="T3105" s="5">
        <f>VLOOKUP($B3105,'Benchmark Data'!$A:$B,2,FALSE)</f>
        <v>19.64</v>
      </c>
      <c r="U3105" s="12">
        <f t="shared" si="689"/>
        <v>-1.2145898302108115E-2</v>
      </c>
      <c r="V3105" s="7">
        <f t="shared" si="690"/>
        <v>5915265301.670126</v>
      </c>
    </row>
    <row r="3106" spans="1:22" x14ac:dyDescent="0.25">
      <c r="A3106" s="5">
        <f t="shared" si="681"/>
        <v>2012</v>
      </c>
      <c r="B3106" s="6">
        <f t="shared" si="684"/>
        <v>41046</v>
      </c>
      <c r="C3106" s="7">
        <f>MAX(SUMIFS('Filing Data'!$V:$V,'Filing Data'!$D:$D,'Benchmark Value'!$B3106),C3105)</f>
        <v>5895088496.4046955</v>
      </c>
      <c r="D3106" s="7">
        <f>SUMIFS('Filing Data'!$Z:$Z,'Filing Data'!$D:$D,'Benchmark Value'!$B3106)</f>
        <v>0</v>
      </c>
      <c r="E3106" s="16">
        <f t="shared" si="685"/>
        <v>-99307978.52737096</v>
      </c>
      <c r="F3106" s="10">
        <f>SUM(D$11:D3105)</f>
        <v>-460926973.03772658</v>
      </c>
      <c r="G3106" s="10">
        <f t="shared" si="678"/>
        <v>366</v>
      </c>
      <c r="H3106" s="7">
        <f t="shared" si="686"/>
        <v>-271333.274664948</v>
      </c>
      <c r="I3106" s="16">
        <f>SUMIFS('Filing Data'!$X:$X,'Filing Data'!$D:$D,'Benchmark Value'!$B3106)</f>
        <v>0</v>
      </c>
      <c r="J3106" s="16">
        <f t="shared" si="682"/>
        <v>118301012.88876536</v>
      </c>
      <c r="K3106" s="10">
        <f>SUM(I$11:I3105)</f>
        <v>789668634.219069</v>
      </c>
      <c r="L3106" s="27">
        <f t="shared" si="679"/>
        <v>366</v>
      </c>
      <c r="M3106" s="7">
        <f t="shared" si="687"/>
        <v>323226.81117149006</v>
      </c>
      <c r="N3106" s="7">
        <f>IF(ISNA(VLOOKUP(B3106,'Distribution Data'!$G:$H,2,FALSE)),0,VLOOKUP(B3106,'Distribution Data'!$G:$H,2,FALSE))</f>
        <v>0</v>
      </c>
      <c r="O3106" s="16">
        <f>IF(ISNA(INDEX($C3105:$C$3618,MATCH(TRUE,INDEX($C3105:$C$3618&lt;&gt;$C3105,0),0))), O3105, INDEX($C3105:$C$3618,MATCH(TRUE,INDEX($C3105:$C$3618&lt;&gt;$C3105,0),0)))</f>
        <v>6094938326.7375374</v>
      </c>
      <c r="P3106" s="16">
        <f t="shared" si="677"/>
        <v>5895088496.4046955</v>
      </c>
      <c r="Q3106" s="27">
        <f t="shared" si="683"/>
        <v>366</v>
      </c>
      <c r="R3106" s="7">
        <f t="shared" si="688"/>
        <v>546037.78779464995</v>
      </c>
      <c r="S3106" s="7">
        <f t="shared" si="680"/>
        <v>-48522.298041788104</v>
      </c>
      <c r="T3106" s="5">
        <f>VLOOKUP($B3106,'Benchmark Data'!$A:$B,2,FALSE)</f>
        <v>19.079999999999998</v>
      </c>
      <c r="U3106" s="12">
        <f t="shared" si="689"/>
        <v>-2.8927636906179485E-2</v>
      </c>
      <c r="V3106" s="7">
        <f t="shared" si="690"/>
        <v>5746553410.2816935</v>
      </c>
    </row>
    <row r="3107" spans="1:22" x14ac:dyDescent="0.25">
      <c r="A3107" s="5">
        <f t="shared" si="681"/>
        <v>2012</v>
      </c>
      <c r="B3107" s="6">
        <f t="shared" si="684"/>
        <v>41047</v>
      </c>
      <c r="C3107" s="7">
        <f>MAX(SUMIFS('Filing Data'!$V:$V,'Filing Data'!$D:$D,'Benchmark Value'!$B3107),C3106)</f>
        <v>5895088496.4046955</v>
      </c>
      <c r="D3107" s="7">
        <f>SUMIFS('Filing Data'!$Z:$Z,'Filing Data'!$D:$D,'Benchmark Value'!$B3107)</f>
        <v>0</v>
      </c>
      <c r="E3107" s="16">
        <f t="shared" si="685"/>
        <v>-99307978.52737096</v>
      </c>
      <c r="F3107" s="10">
        <f>SUM(D$11:D3106)</f>
        <v>-460926973.03772658</v>
      </c>
      <c r="G3107" s="10">
        <f t="shared" si="678"/>
        <v>366</v>
      </c>
      <c r="H3107" s="7">
        <f t="shared" si="686"/>
        <v>-271333.274664948</v>
      </c>
      <c r="I3107" s="16">
        <f>SUMIFS('Filing Data'!$X:$X,'Filing Data'!$D:$D,'Benchmark Value'!$B3107)</f>
        <v>0</v>
      </c>
      <c r="J3107" s="16">
        <f t="shared" si="682"/>
        <v>118301012.88876536</v>
      </c>
      <c r="K3107" s="10">
        <f>SUM(I$11:I3106)</f>
        <v>789668634.219069</v>
      </c>
      <c r="L3107" s="27">
        <f t="shared" si="679"/>
        <v>366</v>
      </c>
      <c r="M3107" s="7">
        <f t="shared" si="687"/>
        <v>323226.81117149006</v>
      </c>
      <c r="N3107" s="7">
        <f>IF(ISNA(VLOOKUP(B3107,'Distribution Data'!$G:$H,2,FALSE)),0,VLOOKUP(B3107,'Distribution Data'!$G:$H,2,FALSE))</f>
        <v>0</v>
      </c>
      <c r="O3107" s="16">
        <f>IF(ISNA(INDEX($C3106:$C$3618,MATCH(TRUE,INDEX($C3106:$C$3618&lt;&gt;$C3106,0),0))), O3106, INDEX($C3106:$C$3618,MATCH(TRUE,INDEX($C3106:$C$3618&lt;&gt;$C3106,0),0)))</f>
        <v>6094938326.7375374</v>
      </c>
      <c r="P3107" s="16">
        <f t="shared" si="677"/>
        <v>5895088496.4046955</v>
      </c>
      <c r="Q3107" s="27">
        <f t="shared" si="683"/>
        <v>366</v>
      </c>
      <c r="R3107" s="7">
        <f t="shared" si="688"/>
        <v>546037.78779464995</v>
      </c>
      <c r="S3107" s="7">
        <f t="shared" si="680"/>
        <v>-48522.298041788104</v>
      </c>
      <c r="T3107" s="5">
        <f>VLOOKUP($B3107,'Benchmark Data'!$A:$B,2,FALSE)</f>
        <v>18.850000000000001</v>
      </c>
      <c r="U3107" s="12">
        <f t="shared" si="689"/>
        <v>-1.2127752126120489E-2</v>
      </c>
      <c r="V3107" s="7">
        <f t="shared" si="690"/>
        <v>5677233017.7339268</v>
      </c>
    </row>
    <row r="3108" spans="1:22" x14ac:dyDescent="0.25">
      <c r="A3108" s="5">
        <f t="shared" si="681"/>
        <v>2012</v>
      </c>
      <c r="B3108" s="6">
        <f t="shared" si="684"/>
        <v>41048</v>
      </c>
      <c r="C3108" s="7">
        <f>MAX(SUMIFS('Filing Data'!$V:$V,'Filing Data'!$D:$D,'Benchmark Value'!$B3108),C3107)</f>
        <v>5895088496.4046955</v>
      </c>
      <c r="D3108" s="7">
        <f>SUMIFS('Filing Data'!$Z:$Z,'Filing Data'!$D:$D,'Benchmark Value'!$B3108)</f>
        <v>0</v>
      </c>
      <c r="E3108" s="16">
        <f t="shared" si="685"/>
        <v>-99307978.52737096</v>
      </c>
      <c r="F3108" s="10">
        <f>SUM(D$11:D3107)</f>
        <v>-460926973.03772658</v>
      </c>
      <c r="G3108" s="10">
        <f t="shared" si="678"/>
        <v>366</v>
      </c>
      <c r="H3108" s="7">
        <f t="shared" si="686"/>
        <v>-271333.274664948</v>
      </c>
      <c r="I3108" s="16">
        <f>SUMIFS('Filing Data'!$X:$X,'Filing Data'!$D:$D,'Benchmark Value'!$B3108)</f>
        <v>0</v>
      </c>
      <c r="J3108" s="16">
        <f t="shared" si="682"/>
        <v>118301012.88876536</v>
      </c>
      <c r="K3108" s="10">
        <f>SUM(I$11:I3107)</f>
        <v>789668634.219069</v>
      </c>
      <c r="L3108" s="27">
        <f t="shared" si="679"/>
        <v>366</v>
      </c>
      <c r="M3108" s="7">
        <f t="shared" si="687"/>
        <v>323226.81117149006</v>
      </c>
      <c r="N3108" s="7">
        <f>IF(ISNA(VLOOKUP(B3108,'Distribution Data'!$G:$H,2,FALSE)),0,VLOOKUP(B3108,'Distribution Data'!$G:$H,2,FALSE))</f>
        <v>0</v>
      </c>
      <c r="O3108" s="16">
        <f>IF(ISNA(INDEX($C3107:$C$3618,MATCH(TRUE,INDEX($C3107:$C$3618&lt;&gt;$C3107,0),0))), O3107, INDEX($C3107:$C$3618,MATCH(TRUE,INDEX($C3107:$C$3618&lt;&gt;$C3107,0),0)))</f>
        <v>6094938326.7375374</v>
      </c>
      <c r="P3108" s="16">
        <f t="shared" si="677"/>
        <v>5895088496.4046955</v>
      </c>
      <c r="Q3108" s="27">
        <f t="shared" si="683"/>
        <v>366</v>
      </c>
      <c r="R3108" s="7">
        <f t="shared" si="688"/>
        <v>546037.78779464995</v>
      </c>
      <c r="S3108" s="7">
        <f t="shared" si="680"/>
        <v>-48522.298041788104</v>
      </c>
      <c r="T3108" s="5">
        <f>VLOOKUP($B3108,'Benchmark Data'!$A:$B,2,FALSE)</f>
        <v>18.850000000000001</v>
      </c>
      <c r="U3108" s="12">
        <f t="shared" si="689"/>
        <v>0</v>
      </c>
      <c r="V3108" s="7">
        <f t="shared" si="690"/>
        <v>5677184495.4358854</v>
      </c>
    </row>
    <row r="3109" spans="1:22" x14ac:dyDescent="0.25">
      <c r="A3109" s="5">
        <f t="shared" si="681"/>
        <v>2012</v>
      </c>
      <c r="B3109" s="6">
        <f t="shared" si="684"/>
        <v>41049</v>
      </c>
      <c r="C3109" s="7">
        <f>MAX(SUMIFS('Filing Data'!$V:$V,'Filing Data'!$D:$D,'Benchmark Value'!$B3109),C3108)</f>
        <v>5895088496.4046955</v>
      </c>
      <c r="D3109" s="7">
        <f>SUMIFS('Filing Data'!$Z:$Z,'Filing Data'!$D:$D,'Benchmark Value'!$B3109)</f>
        <v>0</v>
      </c>
      <c r="E3109" s="16">
        <f t="shared" si="685"/>
        <v>-99307978.52737096</v>
      </c>
      <c r="F3109" s="10">
        <f>SUM(D$11:D3108)</f>
        <v>-460926973.03772658</v>
      </c>
      <c r="G3109" s="10">
        <f t="shared" si="678"/>
        <v>366</v>
      </c>
      <c r="H3109" s="7">
        <f t="shared" si="686"/>
        <v>-271333.274664948</v>
      </c>
      <c r="I3109" s="16">
        <f>SUMIFS('Filing Data'!$X:$X,'Filing Data'!$D:$D,'Benchmark Value'!$B3109)</f>
        <v>0</v>
      </c>
      <c r="J3109" s="16">
        <f t="shared" si="682"/>
        <v>118301012.88876536</v>
      </c>
      <c r="K3109" s="10">
        <f>SUM(I$11:I3108)</f>
        <v>789668634.219069</v>
      </c>
      <c r="L3109" s="27">
        <f t="shared" si="679"/>
        <v>366</v>
      </c>
      <c r="M3109" s="7">
        <f t="shared" si="687"/>
        <v>323226.81117149006</v>
      </c>
      <c r="N3109" s="7">
        <f>IF(ISNA(VLOOKUP(B3109,'Distribution Data'!$G:$H,2,FALSE)),0,VLOOKUP(B3109,'Distribution Data'!$G:$H,2,FALSE))</f>
        <v>0</v>
      </c>
      <c r="O3109" s="16">
        <f>IF(ISNA(INDEX($C3108:$C$3618,MATCH(TRUE,INDEX($C3108:$C$3618&lt;&gt;$C3108,0),0))), O3108, INDEX($C3108:$C$3618,MATCH(TRUE,INDEX($C3108:$C$3618&lt;&gt;$C3108,0),0)))</f>
        <v>6094938326.7375374</v>
      </c>
      <c r="P3109" s="16">
        <f t="shared" si="677"/>
        <v>5895088496.4046955</v>
      </c>
      <c r="Q3109" s="27">
        <f t="shared" si="683"/>
        <v>366</v>
      </c>
      <c r="R3109" s="7">
        <f t="shared" si="688"/>
        <v>546037.78779464995</v>
      </c>
      <c r="S3109" s="7">
        <f t="shared" si="680"/>
        <v>-48522.298041788104</v>
      </c>
      <c r="T3109" s="5">
        <f>VLOOKUP($B3109,'Benchmark Data'!$A:$B,2,FALSE)</f>
        <v>18.850000000000001</v>
      </c>
      <c r="U3109" s="12">
        <f t="shared" si="689"/>
        <v>0</v>
      </c>
      <c r="V3109" s="7">
        <f t="shared" si="690"/>
        <v>5677135973.1378441</v>
      </c>
    </row>
    <row r="3110" spans="1:22" x14ac:dyDescent="0.25">
      <c r="A3110" s="5">
        <f t="shared" si="681"/>
        <v>2012</v>
      </c>
      <c r="B3110" s="6">
        <f t="shared" si="684"/>
        <v>41050</v>
      </c>
      <c r="C3110" s="7">
        <f>MAX(SUMIFS('Filing Data'!$V:$V,'Filing Data'!$D:$D,'Benchmark Value'!$B3110),C3109)</f>
        <v>5895088496.4046955</v>
      </c>
      <c r="D3110" s="7">
        <f>SUMIFS('Filing Data'!$Z:$Z,'Filing Data'!$D:$D,'Benchmark Value'!$B3110)</f>
        <v>0</v>
      </c>
      <c r="E3110" s="16">
        <f t="shared" si="685"/>
        <v>-99307978.52737096</v>
      </c>
      <c r="F3110" s="10">
        <f>SUM(D$11:D3109)</f>
        <v>-460926973.03772658</v>
      </c>
      <c r="G3110" s="10">
        <f t="shared" si="678"/>
        <v>366</v>
      </c>
      <c r="H3110" s="7">
        <f t="shared" si="686"/>
        <v>-271333.274664948</v>
      </c>
      <c r="I3110" s="16">
        <f>SUMIFS('Filing Data'!$X:$X,'Filing Data'!$D:$D,'Benchmark Value'!$B3110)</f>
        <v>0</v>
      </c>
      <c r="J3110" s="16">
        <f t="shared" si="682"/>
        <v>118301012.88876536</v>
      </c>
      <c r="K3110" s="10">
        <f>SUM(I$11:I3109)</f>
        <v>789668634.219069</v>
      </c>
      <c r="L3110" s="27">
        <f t="shared" si="679"/>
        <v>366</v>
      </c>
      <c r="M3110" s="7">
        <f t="shared" si="687"/>
        <v>323226.81117149006</v>
      </c>
      <c r="N3110" s="7">
        <f>IF(ISNA(VLOOKUP(B3110,'Distribution Data'!$G:$H,2,FALSE)),0,VLOOKUP(B3110,'Distribution Data'!$G:$H,2,FALSE))</f>
        <v>0</v>
      </c>
      <c r="O3110" s="16">
        <f>IF(ISNA(INDEX($C3109:$C$3618,MATCH(TRUE,INDEX($C3109:$C$3618&lt;&gt;$C3109,0),0))), O3109, INDEX($C3109:$C$3618,MATCH(TRUE,INDEX($C3109:$C$3618&lt;&gt;$C3109,0),0)))</f>
        <v>6094938326.7375374</v>
      </c>
      <c r="P3110" s="16">
        <f t="shared" si="677"/>
        <v>5895088496.4046955</v>
      </c>
      <c r="Q3110" s="27">
        <f t="shared" si="683"/>
        <v>366</v>
      </c>
      <c r="R3110" s="7">
        <f t="shared" si="688"/>
        <v>546037.78779464995</v>
      </c>
      <c r="S3110" s="7">
        <f t="shared" si="680"/>
        <v>-48522.298041788104</v>
      </c>
      <c r="T3110" s="5">
        <f>VLOOKUP($B3110,'Benchmark Data'!$A:$B,2,FALSE)</f>
        <v>19.260000000000002</v>
      </c>
      <c r="U3110" s="12">
        <f t="shared" si="689"/>
        <v>2.1517492475959788E-2</v>
      </c>
      <c r="V3110" s="7">
        <f t="shared" si="690"/>
        <v>5800568922.9345789</v>
      </c>
    </row>
    <row r="3111" spans="1:22" x14ac:dyDescent="0.25">
      <c r="A3111" s="5">
        <f t="shared" si="681"/>
        <v>2012</v>
      </c>
      <c r="B3111" s="6">
        <f t="shared" si="684"/>
        <v>41051</v>
      </c>
      <c r="C3111" s="7">
        <f>MAX(SUMIFS('Filing Data'!$V:$V,'Filing Data'!$D:$D,'Benchmark Value'!$B3111),C3110)</f>
        <v>5895088496.4046955</v>
      </c>
      <c r="D3111" s="7">
        <f>SUMIFS('Filing Data'!$Z:$Z,'Filing Data'!$D:$D,'Benchmark Value'!$B3111)</f>
        <v>0</v>
      </c>
      <c r="E3111" s="16">
        <f t="shared" si="685"/>
        <v>-99307978.52737096</v>
      </c>
      <c r="F3111" s="10">
        <f>SUM(D$11:D3110)</f>
        <v>-460926973.03772658</v>
      </c>
      <c r="G3111" s="10">
        <f t="shared" si="678"/>
        <v>366</v>
      </c>
      <c r="H3111" s="7">
        <f t="shared" si="686"/>
        <v>-271333.274664948</v>
      </c>
      <c r="I3111" s="16">
        <f>SUMIFS('Filing Data'!$X:$X,'Filing Data'!$D:$D,'Benchmark Value'!$B3111)</f>
        <v>0</v>
      </c>
      <c r="J3111" s="16">
        <f t="shared" si="682"/>
        <v>118301012.88876536</v>
      </c>
      <c r="K3111" s="10">
        <f>SUM(I$11:I3110)</f>
        <v>789668634.219069</v>
      </c>
      <c r="L3111" s="27">
        <f t="shared" si="679"/>
        <v>366</v>
      </c>
      <c r="M3111" s="7">
        <f t="shared" si="687"/>
        <v>323226.81117149006</v>
      </c>
      <c r="N3111" s="7">
        <f>IF(ISNA(VLOOKUP(B3111,'Distribution Data'!$G:$H,2,FALSE)),0,VLOOKUP(B3111,'Distribution Data'!$G:$H,2,FALSE))</f>
        <v>0</v>
      </c>
      <c r="O3111" s="16">
        <f>IF(ISNA(INDEX($C3110:$C$3618,MATCH(TRUE,INDEX($C3110:$C$3618&lt;&gt;$C3110,0),0))), O3110, INDEX($C3110:$C$3618,MATCH(TRUE,INDEX($C3110:$C$3618&lt;&gt;$C3110,0),0)))</f>
        <v>6094938326.7375374</v>
      </c>
      <c r="P3111" s="16">
        <f t="shared" si="677"/>
        <v>5895088496.4046955</v>
      </c>
      <c r="Q3111" s="27">
        <f t="shared" si="683"/>
        <v>366</v>
      </c>
      <c r="R3111" s="7">
        <f t="shared" si="688"/>
        <v>546037.78779464995</v>
      </c>
      <c r="S3111" s="7">
        <f t="shared" si="680"/>
        <v>-48522.298041788104</v>
      </c>
      <c r="T3111" s="5">
        <f>VLOOKUP($B3111,'Benchmark Data'!$A:$B,2,FALSE)</f>
        <v>19.3</v>
      </c>
      <c r="U3111" s="12">
        <f t="shared" si="689"/>
        <v>2.0746895408602969E-3</v>
      </c>
      <c r="V3111" s="7">
        <f t="shared" si="690"/>
        <v>5812567272.7506275</v>
      </c>
    </row>
    <row r="3112" spans="1:22" x14ac:dyDescent="0.25">
      <c r="A3112" s="5">
        <f t="shared" si="681"/>
        <v>2012</v>
      </c>
      <c r="B3112" s="6">
        <f t="shared" si="684"/>
        <v>41052</v>
      </c>
      <c r="C3112" s="7">
        <f>MAX(SUMIFS('Filing Data'!$V:$V,'Filing Data'!$D:$D,'Benchmark Value'!$B3112),C3111)</f>
        <v>5895088496.4046955</v>
      </c>
      <c r="D3112" s="7">
        <f>SUMIFS('Filing Data'!$Z:$Z,'Filing Data'!$D:$D,'Benchmark Value'!$B3112)</f>
        <v>0</v>
      </c>
      <c r="E3112" s="16">
        <f t="shared" si="685"/>
        <v>-99307978.52737096</v>
      </c>
      <c r="F3112" s="10">
        <f>SUM(D$11:D3111)</f>
        <v>-460926973.03772658</v>
      </c>
      <c r="G3112" s="10">
        <f t="shared" si="678"/>
        <v>366</v>
      </c>
      <c r="H3112" s="7">
        <f t="shared" si="686"/>
        <v>-271333.274664948</v>
      </c>
      <c r="I3112" s="16">
        <f>SUMIFS('Filing Data'!$X:$X,'Filing Data'!$D:$D,'Benchmark Value'!$B3112)</f>
        <v>0</v>
      </c>
      <c r="J3112" s="16">
        <f t="shared" si="682"/>
        <v>118301012.88876536</v>
      </c>
      <c r="K3112" s="10">
        <f>SUM(I$11:I3111)</f>
        <v>789668634.219069</v>
      </c>
      <c r="L3112" s="27">
        <f t="shared" si="679"/>
        <v>366</v>
      </c>
      <c r="M3112" s="7">
        <f t="shared" si="687"/>
        <v>323226.81117149006</v>
      </c>
      <c r="N3112" s="7">
        <f>IF(ISNA(VLOOKUP(B3112,'Distribution Data'!$G:$H,2,FALSE)),0,VLOOKUP(B3112,'Distribution Data'!$G:$H,2,FALSE))</f>
        <v>0</v>
      </c>
      <c r="O3112" s="16">
        <f>IF(ISNA(INDEX($C3111:$C$3618,MATCH(TRUE,INDEX($C3111:$C$3618&lt;&gt;$C3111,0),0))), O3111, INDEX($C3111:$C$3618,MATCH(TRUE,INDEX($C3111:$C$3618&lt;&gt;$C3111,0),0)))</f>
        <v>6094938326.7375374</v>
      </c>
      <c r="P3112" s="16">
        <f t="shared" si="677"/>
        <v>5895088496.4046955</v>
      </c>
      <c r="Q3112" s="27">
        <f t="shared" si="683"/>
        <v>366</v>
      </c>
      <c r="R3112" s="7">
        <f t="shared" si="688"/>
        <v>546037.78779464995</v>
      </c>
      <c r="S3112" s="7">
        <f t="shared" si="680"/>
        <v>-48522.298041788104</v>
      </c>
      <c r="T3112" s="5">
        <f>VLOOKUP($B3112,'Benchmark Data'!$A:$B,2,FALSE)</f>
        <v>19.34</v>
      </c>
      <c r="U3112" s="12">
        <f t="shared" si="689"/>
        <v>2.0703941143082735E-3</v>
      </c>
      <c r="V3112" s="7">
        <f t="shared" si="690"/>
        <v>5824565522.0023279</v>
      </c>
    </row>
    <row r="3113" spans="1:22" x14ac:dyDescent="0.25">
      <c r="A3113" s="5">
        <f t="shared" si="681"/>
        <v>2012</v>
      </c>
      <c r="B3113" s="6">
        <f t="shared" si="684"/>
        <v>41053</v>
      </c>
      <c r="C3113" s="7">
        <f>MAX(SUMIFS('Filing Data'!$V:$V,'Filing Data'!$D:$D,'Benchmark Value'!$B3113),C3112)</f>
        <v>5895088496.4046955</v>
      </c>
      <c r="D3113" s="7">
        <f>SUMIFS('Filing Data'!$Z:$Z,'Filing Data'!$D:$D,'Benchmark Value'!$B3113)</f>
        <v>0</v>
      </c>
      <c r="E3113" s="16">
        <f t="shared" si="685"/>
        <v>-99307978.52737096</v>
      </c>
      <c r="F3113" s="10">
        <f>SUM(D$11:D3112)</f>
        <v>-460926973.03772658</v>
      </c>
      <c r="G3113" s="10">
        <f t="shared" si="678"/>
        <v>366</v>
      </c>
      <c r="H3113" s="7">
        <f t="shared" si="686"/>
        <v>-271333.274664948</v>
      </c>
      <c r="I3113" s="16">
        <f>SUMIFS('Filing Data'!$X:$X,'Filing Data'!$D:$D,'Benchmark Value'!$B3113)</f>
        <v>0</v>
      </c>
      <c r="J3113" s="16">
        <f t="shared" si="682"/>
        <v>118301012.88876536</v>
      </c>
      <c r="K3113" s="10">
        <f>SUM(I$11:I3112)</f>
        <v>789668634.219069</v>
      </c>
      <c r="L3113" s="27">
        <f t="shared" si="679"/>
        <v>366</v>
      </c>
      <c r="M3113" s="7">
        <f t="shared" si="687"/>
        <v>323226.81117149006</v>
      </c>
      <c r="N3113" s="7">
        <f>IF(ISNA(VLOOKUP(B3113,'Distribution Data'!$G:$H,2,FALSE)),0,VLOOKUP(B3113,'Distribution Data'!$G:$H,2,FALSE))</f>
        <v>0</v>
      </c>
      <c r="O3113" s="16">
        <f>IF(ISNA(INDEX($C3112:$C$3618,MATCH(TRUE,INDEX($C3112:$C$3618&lt;&gt;$C3112,0),0))), O3112, INDEX($C3112:$C$3618,MATCH(TRUE,INDEX($C3112:$C$3618&lt;&gt;$C3112,0),0)))</f>
        <v>6094938326.7375374</v>
      </c>
      <c r="P3113" s="16">
        <f t="shared" si="677"/>
        <v>5895088496.4046955</v>
      </c>
      <c r="Q3113" s="27">
        <f t="shared" si="683"/>
        <v>366</v>
      </c>
      <c r="R3113" s="7">
        <f t="shared" si="688"/>
        <v>546037.78779464995</v>
      </c>
      <c r="S3113" s="7">
        <f t="shared" si="680"/>
        <v>-48522.298041788104</v>
      </c>
      <c r="T3113" s="5">
        <f>VLOOKUP($B3113,'Benchmark Data'!$A:$B,2,FALSE)</f>
        <v>19.420000000000002</v>
      </c>
      <c r="U3113" s="12">
        <f t="shared" si="689"/>
        <v>4.1279728380305908E-3</v>
      </c>
      <c r="V3113" s="7">
        <f t="shared" si="690"/>
        <v>5848610342.0910597</v>
      </c>
    </row>
    <row r="3114" spans="1:22" x14ac:dyDescent="0.25">
      <c r="A3114" s="5">
        <f t="shared" si="681"/>
        <v>2012</v>
      </c>
      <c r="B3114" s="6">
        <f t="shared" si="684"/>
        <v>41054</v>
      </c>
      <c r="C3114" s="7">
        <f>MAX(SUMIFS('Filing Data'!$V:$V,'Filing Data'!$D:$D,'Benchmark Value'!$B3114),C3113)</f>
        <v>5895088496.4046955</v>
      </c>
      <c r="D3114" s="7">
        <f>SUMIFS('Filing Data'!$Z:$Z,'Filing Data'!$D:$D,'Benchmark Value'!$B3114)</f>
        <v>0</v>
      </c>
      <c r="E3114" s="16">
        <f t="shared" si="685"/>
        <v>-99307978.52737096</v>
      </c>
      <c r="F3114" s="10">
        <f>SUM(D$11:D3113)</f>
        <v>-460926973.03772658</v>
      </c>
      <c r="G3114" s="10">
        <f t="shared" si="678"/>
        <v>366</v>
      </c>
      <c r="H3114" s="7">
        <f t="shared" si="686"/>
        <v>-271333.274664948</v>
      </c>
      <c r="I3114" s="16">
        <f>SUMIFS('Filing Data'!$X:$X,'Filing Data'!$D:$D,'Benchmark Value'!$B3114)</f>
        <v>0</v>
      </c>
      <c r="J3114" s="16">
        <f t="shared" si="682"/>
        <v>118301012.88876536</v>
      </c>
      <c r="K3114" s="10">
        <f>SUM(I$11:I3113)</f>
        <v>789668634.219069</v>
      </c>
      <c r="L3114" s="27">
        <f t="shared" si="679"/>
        <v>366</v>
      </c>
      <c r="M3114" s="7">
        <f t="shared" si="687"/>
        <v>323226.81117149006</v>
      </c>
      <c r="N3114" s="7">
        <f>IF(ISNA(VLOOKUP(B3114,'Distribution Data'!$G:$H,2,FALSE)),0,VLOOKUP(B3114,'Distribution Data'!$G:$H,2,FALSE))</f>
        <v>0</v>
      </c>
      <c r="O3114" s="16">
        <f>IF(ISNA(INDEX($C3113:$C$3618,MATCH(TRUE,INDEX($C3113:$C$3618&lt;&gt;$C3113,0),0))), O3113, INDEX($C3113:$C$3618,MATCH(TRUE,INDEX($C3113:$C$3618&lt;&gt;$C3113,0),0)))</f>
        <v>6094938326.7375374</v>
      </c>
      <c r="P3114" s="16">
        <f t="shared" si="677"/>
        <v>5895088496.4046955</v>
      </c>
      <c r="Q3114" s="27">
        <f t="shared" si="683"/>
        <v>366</v>
      </c>
      <c r="R3114" s="7">
        <f t="shared" si="688"/>
        <v>546037.78779464995</v>
      </c>
      <c r="S3114" s="7">
        <f t="shared" si="680"/>
        <v>-48522.298041788104</v>
      </c>
      <c r="T3114" s="5">
        <f>VLOOKUP($B3114,'Benchmark Data'!$A:$B,2,FALSE)</f>
        <v>19.329999999999998</v>
      </c>
      <c r="U3114" s="12">
        <f t="shared" si="689"/>
        <v>-4.6451696429395161E-3</v>
      </c>
      <c r="V3114" s="7">
        <f t="shared" si="690"/>
        <v>5821457034.479516</v>
      </c>
    </row>
    <row r="3115" spans="1:22" x14ac:dyDescent="0.25">
      <c r="A3115" s="5">
        <f t="shared" si="681"/>
        <v>2012</v>
      </c>
      <c r="B3115" s="6">
        <f t="shared" si="684"/>
        <v>41055</v>
      </c>
      <c r="C3115" s="7">
        <f>MAX(SUMIFS('Filing Data'!$V:$V,'Filing Data'!$D:$D,'Benchmark Value'!$B3115),C3114)</f>
        <v>5895088496.4046955</v>
      </c>
      <c r="D3115" s="7">
        <f>SUMIFS('Filing Data'!$Z:$Z,'Filing Data'!$D:$D,'Benchmark Value'!$B3115)</f>
        <v>0</v>
      </c>
      <c r="E3115" s="16">
        <f t="shared" si="685"/>
        <v>-99307978.52737096</v>
      </c>
      <c r="F3115" s="10">
        <f>SUM(D$11:D3114)</f>
        <v>-460926973.03772658</v>
      </c>
      <c r="G3115" s="10">
        <f t="shared" si="678"/>
        <v>366</v>
      </c>
      <c r="H3115" s="7">
        <f t="shared" si="686"/>
        <v>-271333.274664948</v>
      </c>
      <c r="I3115" s="16">
        <f>SUMIFS('Filing Data'!$X:$X,'Filing Data'!$D:$D,'Benchmark Value'!$B3115)</f>
        <v>0</v>
      </c>
      <c r="J3115" s="16">
        <f t="shared" si="682"/>
        <v>118301012.88876536</v>
      </c>
      <c r="K3115" s="10">
        <f>SUM(I$11:I3114)</f>
        <v>789668634.219069</v>
      </c>
      <c r="L3115" s="27">
        <f t="shared" si="679"/>
        <v>366</v>
      </c>
      <c r="M3115" s="7">
        <f t="shared" si="687"/>
        <v>323226.81117149006</v>
      </c>
      <c r="N3115" s="7">
        <f>IF(ISNA(VLOOKUP(B3115,'Distribution Data'!$G:$H,2,FALSE)),0,VLOOKUP(B3115,'Distribution Data'!$G:$H,2,FALSE))</f>
        <v>0</v>
      </c>
      <c r="O3115" s="16">
        <f>IF(ISNA(INDEX($C3114:$C$3618,MATCH(TRUE,INDEX($C3114:$C$3618&lt;&gt;$C3114,0),0))), O3114, INDEX($C3114:$C$3618,MATCH(TRUE,INDEX($C3114:$C$3618&lt;&gt;$C3114,0),0)))</f>
        <v>6094938326.7375374</v>
      </c>
      <c r="P3115" s="16">
        <f t="shared" si="677"/>
        <v>5895088496.4046955</v>
      </c>
      <c r="Q3115" s="27">
        <f t="shared" si="683"/>
        <v>366</v>
      </c>
      <c r="R3115" s="7">
        <f t="shared" si="688"/>
        <v>546037.78779464995</v>
      </c>
      <c r="S3115" s="7">
        <f t="shared" si="680"/>
        <v>-48522.298041788104</v>
      </c>
      <c r="T3115" s="5">
        <f>VLOOKUP($B3115,'Benchmark Data'!$A:$B,2,FALSE)</f>
        <v>19.329999999999998</v>
      </c>
      <c r="U3115" s="12">
        <f t="shared" si="689"/>
        <v>0</v>
      </c>
      <c r="V3115" s="7">
        <f t="shared" si="690"/>
        <v>5821408512.1814747</v>
      </c>
    </row>
    <row r="3116" spans="1:22" x14ac:dyDescent="0.25">
      <c r="A3116" s="5">
        <f t="shared" si="681"/>
        <v>2012</v>
      </c>
      <c r="B3116" s="6">
        <f t="shared" si="684"/>
        <v>41056</v>
      </c>
      <c r="C3116" s="7">
        <f>MAX(SUMIFS('Filing Data'!$V:$V,'Filing Data'!$D:$D,'Benchmark Value'!$B3116),C3115)</f>
        <v>5895088496.4046955</v>
      </c>
      <c r="D3116" s="7">
        <f>SUMIFS('Filing Data'!$Z:$Z,'Filing Data'!$D:$D,'Benchmark Value'!$B3116)</f>
        <v>0</v>
      </c>
      <c r="E3116" s="16">
        <f t="shared" si="685"/>
        <v>-99307978.52737096</v>
      </c>
      <c r="F3116" s="10">
        <f>SUM(D$11:D3115)</f>
        <v>-460926973.03772658</v>
      </c>
      <c r="G3116" s="10">
        <f t="shared" si="678"/>
        <v>366</v>
      </c>
      <c r="H3116" s="7">
        <f t="shared" si="686"/>
        <v>-271333.274664948</v>
      </c>
      <c r="I3116" s="16">
        <f>SUMIFS('Filing Data'!$X:$X,'Filing Data'!$D:$D,'Benchmark Value'!$B3116)</f>
        <v>0</v>
      </c>
      <c r="J3116" s="16">
        <f t="shared" si="682"/>
        <v>118301012.88876536</v>
      </c>
      <c r="K3116" s="10">
        <f>SUM(I$11:I3115)</f>
        <v>789668634.219069</v>
      </c>
      <c r="L3116" s="27">
        <f t="shared" si="679"/>
        <v>366</v>
      </c>
      <c r="M3116" s="7">
        <f t="shared" si="687"/>
        <v>323226.81117149006</v>
      </c>
      <c r="N3116" s="7">
        <f>IF(ISNA(VLOOKUP(B3116,'Distribution Data'!$G:$H,2,FALSE)),0,VLOOKUP(B3116,'Distribution Data'!$G:$H,2,FALSE))</f>
        <v>0</v>
      </c>
      <c r="O3116" s="16">
        <f>IF(ISNA(INDEX($C3115:$C$3618,MATCH(TRUE,INDEX($C3115:$C$3618&lt;&gt;$C3115,0),0))), O3115, INDEX($C3115:$C$3618,MATCH(TRUE,INDEX($C3115:$C$3618&lt;&gt;$C3115,0),0)))</f>
        <v>6094938326.7375374</v>
      </c>
      <c r="P3116" s="16">
        <f t="shared" si="677"/>
        <v>5895088496.4046955</v>
      </c>
      <c r="Q3116" s="27">
        <f t="shared" si="683"/>
        <v>366</v>
      </c>
      <c r="R3116" s="7">
        <f t="shared" si="688"/>
        <v>546037.78779464995</v>
      </c>
      <c r="S3116" s="7">
        <f t="shared" si="680"/>
        <v>-48522.298041788104</v>
      </c>
      <c r="T3116" s="5">
        <f>VLOOKUP($B3116,'Benchmark Data'!$A:$B,2,FALSE)</f>
        <v>19.329999999999998</v>
      </c>
      <c r="U3116" s="12">
        <f t="shared" si="689"/>
        <v>0</v>
      </c>
      <c r="V3116" s="7">
        <f t="shared" si="690"/>
        <v>5821359989.8834333</v>
      </c>
    </row>
    <row r="3117" spans="1:22" x14ac:dyDescent="0.25">
      <c r="A3117" s="5">
        <f t="shared" si="681"/>
        <v>2012</v>
      </c>
      <c r="B3117" s="6">
        <f t="shared" si="684"/>
        <v>41057</v>
      </c>
      <c r="C3117" s="7">
        <f>MAX(SUMIFS('Filing Data'!$V:$V,'Filing Data'!$D:$D,'Benchmark Value'!$B3117),C3116)</f>
        <v>5895088496.4046955</v>
      </c>
      <c r="D3117" s="7">
        <f>SUMIFS('Filing Data'!$Z:$Z,'Filing Data'!$D:$D,'Benchmark Value'!$B3117)</f>
        <v>0</v>
      </c>
      <c r="E3117" s="16">
        <f t="shared" si="685"/>
        <v>-99307978.52737096</v>
      </c>
      <c r="F3117" s="10">
        <f>SUM(D$11:D3116)</f>
        <v>-460926973.03772658</v>
      </c>
      <c r="G3117" s="10">
        <f t="shared" si="678"/>
        <v>366</v>
      </c>
      <c r="H3117" s="7">
        <f t="shared" si="686"/>
        <v>-271333.274664948</v>
      </c>
      <c r="I3117" s="16">
        <f>SUMIFS('Filing Data'!$X:$X,'Filing Data'!$D:$D,'Benchmark Value'!$B3117)</f>
        <v>0</v>
      </c>
      <c r="J3117" s="16">
        <f t="shared" si="682"/>
        <v>118301012.88876536</v>
      </c>
      <c r="K3117" s="10">
        <f>SUM(I$11:I3116)</f>
        <v>789668634.219069</v>
      </c>
      <c r="L3117" s="27">
        <f t="shared" si="679"/>
        <v>366</v>
      </c>
      <c r="M3117" s="7">
        <f t="shared" si="687"/>
        <v>323226.81117149006</v>
      </c>
      <c r="N3117" s="7">
        <f>IF(ISNA(VLOOKUP(B3117,'Distribution Data'!$G:$H,2,FALSE)),0,VLOOKUP(B3117,'Distribution Data'!$G:$H,2,FALSE))</f>
        <v>0</v>
      </c>
      <c r="O3117" s="16">
        <f>IF(ISNA(INDEX($C3116:$C$3618,MATCH(TRUE,INDEX($C3116:$C$3618&lt;&gt;$C3116,0),0))), O3116, INDEX($C3116:$C$3618,MATCH(TRUE,INDEX($C3116:$C$3618&lt;&gt;$C3116,0),0)))</f>
        <v>6094938326.7375374</v>
      </c>
      <c r="P3117" s="16">
        <f t="shared" si="677"/>
        <v>5895088496.4046955</v>
      </c>
      <c r="Q3117" s="27">
        <f t="shared" si="683"/>
        <v>366</v>
      </c>
      <c r="R3117" s="7">
        <f t="shared" si="688"/>
        <v>546037.78779464995</v>
      </c>
      <c r="S3117" s="7">
        <f t="shared" si="680"/>
        <v>-48522.298041788104</v>
      </c>
      <c r="T3117" s="5">
        <f>VLOOKUP($B3117,'Benchmark Data'!$A:$B,2,FALSE)</f>
        <v>19.329999999999998</v>
      </c>
      <c r="U3117" s="12">
        <f t="shared" si="689"/>
        <v>0</v>
      </c>
      <c r="V3117" s="7">
        <f t="shared" si="690"/>
        <v>5821311467.585392</v>
      </c>
    </row>
    <row r="3118" spans="1:22" x14ac:dyDescent="0.25">
      <c r="A3118" s="5">
        <f t="shared" si="681"/>
        <v>2012</v>
      </c>
      <c r="B3118" s="6">
        <f t="shared" si="684"/>
        <v>41058</v>
      </c>
      <c r="C3118" s="7">
        <f>MAX(SUMIFS('Filing Data'!$V:$V,'Filing Data'!$D:$D,'Benchmark Value'!$B3118),C3117)</f>
        <v>5895088496.4046955</v>
      </c>
      <c r="D3118" s="7">
        <f>SUMIFS('Filing Data'!$Z:$Z,'Filing Data'!$D:$D,'Benchmark Value'!$B3118)</f>
        <v>0</v>
      </c>
      <c r="E3118" s="16">
        <f t="shared" si="685"/>
        <v>-99307978.52737096</v>
      </c>
      <c r="F3118" s="10">
        <f>SUM(D$11:D3117)</f>
        <v>-460926973.03772658</v>
      </c>
      <c r="G3118" s="10">
        <f t="shared" si="678"/>
        <v>366</v>
      </c>
      <c r="H3118" s="7">
        <f t="shared" si="686"/>
        <v>-271333.274664948</v>
      </c>
      <c r="I3118" s="16">
        <f>SUMIFS('Filing Data'!$X:$X,'Filing Data'!$D:$D,'Benchmark Value'!$B3118)</f>
        <v>0</v>
      </c>
      <c r="J3118" s="16">
        <f t="shared" si="682"/>
        <v>118301012.88876536</v>
      </c>
      <c r="K3118" s="10">
        <f>SUM(I$11:I3117)</f>
        <v>789668634.219069</v>
      </c>
      <c r="L3118" s="27">
        <f t="shared" si="679"/>
        <v>366</v>
      </c>
      <c r="M3118" s="7">
        <f t="shared" si="687"/>
        <v>323226.81117149006</v>
      </c>
      <c r="N3118" s="7">
        <f>IF(ISNA(VLOOKUP(B3118,'Distribution Data'!$G:$H,2,FALSE)),0,VLOOKUP(B3118,'Distribution Data'!$G:$H,2,FALSE))</f>
        <v>0</v>
      </c>
      <c r="O3118" s="16">
        <f>IF(ISNA(INDEX($C3117:$C$3618,MATCH(TRUE,INDEX($C3117:$C$3618&lt;&gt;$C3117,0),0))), O3117, INDEX($C3117:$C$3618,MATCH(TRUE,INDEX($C3117:$C$3618&lt;&gt;$C3117,0),0)))</f>
        <v>6094938326.7375374</v>
      </c>
      <c r="P3118" s="16">
        <f t="shared" si="677"/>
        <v>5895088496.4046955</v>
      </c>
      <c r="Q3118" s="27">
        <f t="shared" si="683"/>
        <v>366</v>
      </c>
      <c r="R3118" s="7">
        <f t="shared" si="688"/>
        <v>546037.78779464995</v>
      </c>
      <c r="S3118" s="7">
        <f t="shared" si="680"/>
        <v>-48522.298041788104</v>
      </c>
      <c r="T3118" s="5">
        <f>VLOOKUP($B3118,'Benchmark Data'!$A:$B,2,FALSE)</f>
        <v>19.62</v>
      </c>
      <c r="U3118" s="12">
        <f t="shared" si="689"/>
        <v>1.4891160916977661E-2</v>
      </c>
      <c r="V3118" s="7">
        <f t="shared" si="690"/>
        <v>5908597675.013154</v>
      </c>
    </row>
    <row r="3119" spans="1:22" x14ac:dyDescent="0.25">
      <c r="A3119" s="5">
        <f t="shared" si="681"/>
        <v>2012</v>
      </c>
      <c r="B3119" s="6">
        <f t="shared" si="684"/>
        <v>41059</v>
      </c>
      <c r="C3119" s="7">
        <f>MAX(SUMIFS('Filing Data'!$V:$V,'Filing Data'!$D:$D,'Benchmark Value'!$B3119),C3118)</f>
        <v>5895088496.4046955</v>
      </c>
      <c r="D3119" s="7">
        <f>SUMIFS('Filing Data'!$Z:$Z,'Filing Data'!$D:$D,'Benchmark Value'!$B3119)</f>
        <v>0</v>
      </c>
      <c r="E3119" s="16">
        <f t="shared" si="685"/>
        <v>-99307978.52737096</v>
      </c>
      <c r="F3119" s="10">
        <f>SUM(D$11:D3118)</f>
        <v>-460926973.03772658</v>
      </c>
      <c r="G3119" s="10">
        <f t="shared" si="678"/>
        <v>366</v>
      </c>
      <c r="H3119" s="7">
        <f t="shared" si="686"/>
        <v>-271333.274664948</v>
      </c>
      <c r="I3119" s="16">
        <f>SUMIFS('Filing Data'!$X:$X,'Filing Data'!$D:$D,'Benchmark Value'!$B3119)</f>
        <v>0</v>
      </c>
      <c r="J3119" s="16">
        <f t="shared" si="682"/>
        <v>118301012.88876536</v>
      </c>
      <c r="K3119" s="10">
        <f>SUM(I$11:I3118)</f>
        <v>789668634.219069</v>
      </c>
      <c r="L3119" s="27">
        <f t="shared" si="679"/>
        <v>366</v>
      </c>
      <c r="M3119" s="7">
        <f t="shared" si="687"/>
        <v>323226.81117149006</v>
      </c>
      <c r="N3119" s="7">
        <f>IF(ISNA(VLOOKUP(B3119,'Distribution Data'!$G:$H,2,FALSE)),0,VLOOKUP(B3119,'Distribution Data'!$G:$H,2,FALSE))</f>
        <v>0</v>
      </c>
      <c r="O3119" s="16">
        <f>IF(ISNA(INDEX($C3118:$C$3618,MATCH(TRUE,INDEX($C3118:$C$3618&lt;&gt;$C3118,0),0))), O3118, INDEX($C3118:$C$3618,MATCH(TRUE,INDEX($C3118:$C$3618&lt;&gt;$C3118,0),0)))</f>
        <v>6094938326.7375374</v>
      </c>
      <c r="P3119" s="16">
        <f t="shared" si="677"/>
        <v>5895088496.4046955</v>
      </c>
      <c r="Q3119" s="27">
        <f t="shared" si="683"/>
        <v>366</v>
      </c>
      <c r="R3119" s="7">
        <f t="shared" si="688"/>
        <v>546037.78779464995</v>
      </c>
      <c r="S3119" s="7">
        <f t="shared" si="680"/>
        <v>-48522.298041788104</v>
      </c>
      <c r="T3119" s="5">
        <f>VLOOKUP($B3119,'Benchmark Data'!$A:$B,2,FALSE)</f>
        <v>19.149999999999999</v>
      </c>
      <c r="U3119" s="12">
        <f t="shared" si="689"/>
        <v>-2.4246738510562159E-2</v>
      </c>
      <c r="V3119" s="7">
        <f t="shared" si="690"/>
        <v>5767007822.0700464</v>
      </c>
    </row>
    <row r="3120" spans="1:22" x14ac:dyDescent="0.25">
      <c r="A3120" s="5">
        <f t="shared" si="681"/>
        <v>2012</v>
      </c>
      <c r="B3120" s="6">
        <f t="shared" si="684"/>
        <v>41060</v>
      </c>
      <c r="C3120" s="7">
        <f>MAX(SUMIFS('Filing Data'!$V:$V,'Filing Data'!$D:$D,'Benchmark Value'!$B3120),C3119)</f>
        <v>5895088496.4046955</v>
      </c>
      <c r="D3120" s="7">
        <f>SUMIFS('Filing Data'!$Z:$Z,'Filing Data'!$D:$D,'Benchmark Value'!$B3120)</f>
        <v>0</v>
      </c>
      <c r="E3120" s="16">
        <f t="shared" si="685"/>
        <v>-99307978.52737096</v>
      </c>
      <c r="F3120" s="10">
        <f>SUM(D$11:D3119)</f>
        <v>-460926973.03772658</v>
      </c>
      <c r="G3120" s="10">
        <f t="shared" si="678"/>
        <v>366</v>
      </c>
      <c r="H3120" s="7">
        <f t="shared" si="686"/>
        <v>-271333.274664948</v>
      </c>
      <c r="I3120" s="16">
        <f>SUMIFS('Filing Data'!$X:$X,'Filing Data'!$D:$D,'Benchmark Value'!$B3120)</f>
        <v>0</v>
      </c>
      <c r="J3120" s="16">
        <f t="shared" si="682"/>
        <v>118301012.88876536</v>
      </c>
      <c r="K3120" s="10">
        <f>SUM(I$11:I3119)</f>
        <v>789668634.219069</v>
      </c>
      <c r="L3120" s="27">
        <f t="shared" si="679"/>
        <v>366</v>
      </c>
      <c r="M3120" s="7">
        <f t="shared" si="687"/>
        <v>323226.81117149006</v>
      </c>
      <c r="N3120" s="7">
        <f>IF(ISNA(VLOOKUP(B3120,'Distribution Data'!$G:$H,2,FALSE)),0,VLOOKUP(B3120,'Distribution Data'!$G:$H,2,FALSE))</f>
        <v>0</v>
      </c>
      <c r="O3120" s="16">
        <f>IF(ISNA(INDEX($C3119:$C$3618,MATCH(TRUE,INDEX($C3119:$C$3618&lt;&gt;$C3119,0),0))), O3119, INDEX($C3119:$C$3618,MATCH(TRUE,INDEX($C3119:$C$3618&lt;&gt;$C3119,0),0)))</f>
        <v>6094938326.7375374</v>
      </c>
      <c r="P3120" s="16">
        <f t="shared" si="677"/>
        <v>5895088496.4046955</v>
      </c>
      <c r="Q3120" s="27">
        <f t="shared" si="683"/>
        <v>366</v>
      </c>
      <c r="R3120" s="7">
        <f t="shared" si="688"/>
        <v>546037.78779464995</v>
      </c>
      <c r="S3120" s="7">
        <f t="shared" si="680"/>
        <v>-48522.298041788104</v>
      </c>
      <c r="T3120" s="5">
        <f>VLOOKUP($B3120,'Benchmark Data'!$A:$B,2,FALSE)</f>
        <v>19.29</v>
      </c>
      <c r="U3120" s="12">
        <f t="shared" si="689"/>
        <v>7.2841112909828388E-3</v>
      </c>
      <c r="V3120" s="7">
        <f t="shared" si="690"/>
        <v>5809120192.4659901</v>
      </c>
    </row>
    <row r="3121" spans="1:22" x14ac:dyDescent="0.25">
      <c r="A3121" s="5">
        <f t="shared" si="681"/>
        <v>2012</v>
      </c>
      <c r="B3121" s="6">
        <f t="shared" si="684"/>
        <v>41061</v>
      </c>
      <c r="C3121" s="7">
        <f>MAX(SUMIFS('Filing Data'!$V:$V,'Filing Data'!$D:$D,'Benchmark Value'!$B3121),C3120)</f>
        <v>5895088496.4046955</v>
      </c>
      <c r="D3121" s="7">
        <f>SUMIFS('Filing Data'!$Z:$Z,'Filing Data'!$D:$D,'Benchmark Value'!$B3121)</f>
        <v>0</v>
      </c>
      <c r="E3121" s="16">
        <f t="shared" si="685"/>
        <v>-99307978.52737096</v>
      </c>
      <c r="F3121" s="10">
        <f>SUM(D$11:D3120)</f>
        <v>-460926973.03772658</v>
      </c>
      <c r="G3121" s="10">
        <f t="shared" si="678"/>
        <v>366</v>
      </c>
      <c r="H3121" s="7">
        <f t="shared" si="686"/>
        <v>-271333.274664948</v>
      </c>
      <c r="I3121" s="16">
        <f>SUMIFS('Filing Data'!$X:$X,'Filing Data'!$D:$D,'Benchmark Value'!$B3121)</f>
        <v>0</v>
      </c>
      <c r="J3121" s="16">
        <f t="shared" si="682"/>
        <v>118301012.88876536</v>
      </c>
      <c r="K3121" s="10">
        <f>SUM(I$11:I3120)</f>
        <v>789668634.219069</v>
      </c>
      <c r="L3121" s="27">
        <f t="shared" si="679"/>
        <v>366</v>
      </c>
      <c r="M3121" s="7">
        <f t="shared" si="687"/>
        <v>323226.81117149006</v>
      </c>
      <c r="N3121" s="7">
        <f>IF(ISNA(VLOOKUP(B3121,'Distribution Data'!$G:$H,2,FALSE)),0,VLOOKUP(B3121,'Distribution Data'!$G:$H,2,FALSE))</f>
        <v>0</v>
      </c>
      <c r="O3121" s="16">
        <f>IF(ISNA(INDEX($C3120:$C$3618,MATCH(TRUE,INDEX($C3120:$C$3618&lt;&gt;$C3120,0),0))), O3120, INDEX($C3120:$C$3618,MATCH(TRUE,INDEX($C3120:$C$3618&lt;&gt;$C3120,0),0)))</f>
        <v>6094938326.7375374</v>
      </c>
      <c r="P3121" s="16">
        <f t="shared" si="677"/>
        <v>5895088496.4046955</v>
      </c>
      <c r="Q3121" s="27">
        <f t="shared" si="683"/>
        <v>366</v>
      </c>
      <c r="R3121" s="7">
        <f t="shared" si="688"/>
        <v>546037.78779464995</v>
      </c>
      <c r="S3121" s="7">
        <f t="shared" si="680"/>
        <v>-48522.298041788104</v>
      </c>
      <c r="T3121" s="5">
        <f>VLOOKUP($B3121,'Benchmark Data'!$A:$B,2,FALSE)</f>
        <v>18.809999999999999</v>
      </c>
      <c r="U3121" s="12">
        <f t="shared" si="689"/>
        <v>-2.5198183604698741E-2</v>
      </c>
      <c r="V3121" s="7">
        <f t="shared" si="690"/>
        <v>5664521245.4720602</v>
      </c>
    </row>
    <row r="3122" spans="1:22" x14ac:dyDescent="0.25">
      <c r="A3122" s="5">
        <f t="shared" si="681"/>
        <v>2012</v>
      </c>
      <c r="B3122" s="6">
        <f t="shared" si="684"/>
        <v>41062</v>
      </c>
      <c r="C3122" s="7">
        <f>MAX(SUMIFS('Filing Data'!$V:$V,'Filing Data'!$D:$D,'Benchmark Value'!$B3122),C3121)</f>
        <v>5895088496.4046955</v>
      </c>
      <c r="D3122" s="7">
        <f>SUMIFS('Filing Data'!$Z:$Z,'Filing Data'!$D:$D,'Benchmark Value'!$B3122)</f>
        <v>0</v>
      </c>
      <c r="E3122" s="16">
        <f t="shared" si="685"/>
        <v>-99307978.52737096</v>
      </c>
      <c r="F3122" s="10">
        <f>SUM(D$11:D3121)</f>
        <v>-460926973.03772658</v>
      </c>
      <c r="G3122" s="10">
        <f t="shared" si="678"/>
        <v>366</v>
      </c>
      <c r="H3122" s="7">
        <f t="shared" si="686"/>
        <v>-271333.274664948</v>
      </c>
      <c r="I3122" s="16">
        <f>SUMIFS('Filing Data'!$X:$X,'Filing Data'!$D:$D,'Benchmark Value'!$B3122)</f>
        <v>0</v>
      </c>
      <c r="J3122" s="16">
        <f t="shared" si="682"/>
        <v>118301012.88876536</v>
      </c>
      <c r="K3122" s="10">
        <f>SUM(I$11:I3121)</f>
        <v>789668634.219069</v>
      </c>
      <c r="L3122" s="27">
        <f t="shared" si="679"/>
        <v>366</v>
      </c>
      <c r="M3122" s="7">
        <f t="shared" si="687"/>
        <v>323226.81117149006</v>
      </c>
      <c r="N3122" s="7">
        <f>IF(ISNA(VLOOKUP(B3122,'Distribution Data'!$G:$H,2,FALSE)),0,VLOOKUP(B3122,'Distribution Data'!$G:$H,2,FALSE))</f>
        <v>0</v>
      </c>
      <c r="O3122" s="16">
        <f>IF(ISNA(INDEX($C3121:$C$3618,MATCH(TRUE,INDEX($C3121:$C$3618&lt;&gt;$C3121,0),0))), O3121, INDEX($C3121:$C$3618,MATCH(TRUE,INDEX($C3121:$C$3618&lt;&gt;$C3121,0),0)))</f>
        <v>6094938326.7375374</v>
      </c>
      <c r="P3122" s="16">
        <f t="shared" si="677"/>
        <v>5895088496.4046955</v>
      </c>
      <c r="Q3122" s="27">
        <f t="shared" si="683"/>
        <v>366</v>
      </c>
      <c r="R3122" s="7">
        <f t="shared" si="688"/>
        <v>546037.78779464995</v>
      </c>
      <c r="S3122" s="7">
        <f t="shared" si="680"/>
        <v>-48522.298041788104</v>
      </c>
      <c r="T3122" s="5">
        <f>VLOOKUP($B3122,'Benchmark Data'!$A:$B,2,FALSE)</f>
        <v>18.809999999999999</v>
      </c>
      <c r="U3122" s="12">
        <f t="shared" si="689"/>
        <v>0</v>
      </c>
      <c r="V3122" s="7">
        <f t="shared" si="690"/>
        <v>5664472723.1740189</v>
      </c>
    </row>
    <row r="3123" spans="1:22" x14ac:dyDescent="0.25">
      <c r="A3123" s="5">
        <f t="shared" si="681"/>
        <v>2012</v>
      </c>
      <c r="B3123" s="6">
        <f t="shared" si="684"/>
        <v>41063</v>
      </c>
      <c r="C3123" s="7">
        <f>MAX(SUMIFS('Filing Data'!$V:$V,'Filing Data'!$D:$D,'Benchmark Value'!$B3123),C3122)</f>
        <v>5895088496.4046955</v>
      </c>
      <c r="D3123" s="7">
        <f>SUMIFS('Filing Data'!$Z:$Z,'Filing Data'!$D:$D,'Benchmark Value'!$B3123)</f>
        <v>0</v>
      </c>
      <c r="E3123" s="16">
        <f t="shared" si="685"/>
        <v>-99307978.52737096</v>
      </c>
      <c r="F3123" s="10">
        <f>SUM(D$11:D3122)</f>
        <v>-460926973.03772658</v>
      </c>
      <c r="G3123" s="10">
        <f t="shared" si="678"/>
        <v>366</v>
      </c>
      <c r="H3123" s="7">
        <f t="shared" si="686"/>
        <v>-271333.274664948</v>
      </c>
      <c r="I3123" s="16">
        <f>SUMIFS('Filing Data'!$X:$X,'Filing Data'!$D:$D,'Benchmark Value'!$B3123)</f>
        <v>0</v>
      </c>
      <c r="J3123" s="16">
        <f t="shared" si="682"/>
        <v>118301012.88876536</v>
      </c>
      <c r="K3123" s="10">
        <f>SUM(I$11:I3122)</f>
        <v>789668634.219069</v>
      </c>
      <c r="L3123" s="27">
        <f t="shared" si="679"/>
        <v>366</v>
      </c>
      <c r="M3123" s="7">
        <f t="shared" si="687"/>
        <v>323226.81117149006</v>
      </c>
      <c r="N3123" s="7">
        <f>IF(ISNA(VLOOKUP(B3123,'Distribution Data'!$G:$H,2,FALSE)),0,VLOOKUP(B3123,'Distribution Data'!$G:$H,2,FALSE))</f>
        <v>0</v>
      </c>
      <c r="O3123" s="16">
        <f>IF(ISNA(INDEX($C3122:$C$3618,MATCH(TRUE,INDEX($C3122:$C$3618&lt;&gt;$C3122,0),0))), O3122, INDEX($C3122:$C$3618,MATCH(TRUE,INDEX($C3122:$C$3618&lt;&gt;$C3122,0),0)))</f>
        <v>6094938326.7375374</v>
      </c>
      <c r="P3123" s="16">
        <f t="shared" si="677"/>
        <v>5895088496.4046955</v>
      </c>
      <c r="Q3123" s="27">
        <f t="shared" si="683"/>
        <v>366</v>
      </c>
      <c r="R3123" s="7">
        <f t="shared" si="688"/>
        <v>546037.78779464995</v>
      </c>
      <c r="S3123" s="7">
        <f t="shared" si="680"/>
        <v>-48522.298041788104</v>
      </c>
      <c r="T3123" s="5">
        <f>VLOOKUP($B3123,'Benchmark Data'!$A:$B,2,FALSE)</f>
        <v>18.809999999999999</v>
      </c>
      <c r="U3123" s="12">
        <f t="shared" si="689"/>
        <v>0</v>
      </c>
      <c r="V3123" s="7">
        <f t="shared" si="690"/>
        <v>5664424200.8759775</v>
      </c>
    </row>
    <row r="3124" spans="1:22" x14ac:dyDescent="0.25">
      <c r="A3124" s="5">
        <f t="shared" si="681"/>
        <v>2012</v>
      </c>
      <c r="B3124" s="6">
        <f t="shared" si="684"/>
        <v>41064</v>
      </c>
      <c r="C3124" s="7">
        <f>MAX(SUMIFS('Filing Data'!$V:$V,'Filing Data'!$D:$D,'Benchmark Value'!$B3124),C3123)</f>
        <v>5895088496.4046955</v>
      </c>
      <c r="D3124" s="7">
        <f>SUMIFS('Filing Data'!$Z:$Z,'Filing Data'!$D:$D,'Benchmark Value'!$B3124)</f>
        <v>0</v>
      </c>
      <c r="E3124" s="16">
        <f t="shared" si="685"/>
        <v>-99307978.52737096</v>
      </c>
      <c r="F3124" s="10">
        <f>SUM(D$11:D3123)</f>
        <v>-460926973.03772658</v>
      </c>
      <c r="G3124" s="10">
        <f t="shared" si="678"/>
        <v>366</v>
      </c>
      <c r="H3124" s="7">
        <f t="shared" si="686"/>
        <v>-271333.274664948</v>
      </c>
      <c r="I3124" s="16">
        <f>SUMIFS('Filing Data'!$X:$X,'Filing Data'!$D:$D,'Benchmark Value'!$B3124)</f>
        <v>0</v>
      </c>
      <c r="J3124" s="16">
        <f t="shared" si="682"/>
        <v>118301012.88876536</v>
      </c>
      <c r="K3124" s="10">
        <f>SUM(I$11:I3123)</f>
        <v>789668634.219069</v>
      </c>
      <c r="L3124" s="27">
        <f t="shared" si="679"/>
        <v>366</v>
      </c>
      <c r="M3124" s="7">
        <f t="shared" si="687"/>
        <v>323226.81117149006</v>
      </c>
      <c r="N3124" s="7">
        <f>IF(ISNA(VLOOKUP(B3124,'Distribution Data'!$G:$H,2,FALSE)),0,VLOOKUP(B3124,'Distribution Data'!$G:$H,2,FALSE))</f>
        <v>0</v>
      </c>
      <c r="O3124" s="16">
        <f>IF(ISNA(INDEX($C3123:$C$3618,MATCH(TRUE,INDEX($C3123:$C$3618&lt;&gt;$C3123,0),0))), O3123, INDEX($C3123:$C$3618,MATCH(TRUE,INDEX($C3123:$C$3618&lt;&gt;$C3123,0),0)))</f>
        <v>6094938326.7375374</v>
      </c>
      <c r="P3124" s="16">
        <f t="shared" si="677"/>
        <v>5895088496.4046955</v>
      </c>
      <c r="Q3124" s="27">
        <f t="shared" si="683"/>
        <v>366</v>
      </c>
      <c r="R3124" s="7">
        <f t="shared" si="688"/>
        <v>546037.78779464995</v>
      </c>
      <c r="S3124" s="7">
        <f t="shared" si="680"/>
        <v>-48522.298041788104</v>
      </c>
      <c r="T3124" s="5">
        <f>VLOOKUP($B3124,'Benchmark Data'!$A:$B,2,FALSE)</f>
        <v>18.7</v>
      </c>
      <c r="U3124" s="12">
        <f t="shared" si="689"/>
        <v>-5.8651194523980221E-3</v>
      </c>
      <c r="V3124" s="7">
        <f t="shared" si="690"/>
        <v>5631250390.8535156</v>
      </c>
    </row>
    <row r="3125" spans="1:22" x14ac:dyDescent="0.25">
      <c r="A3125" s="5">
        <f t="shared" si="681"/>
        <v>2012</v>
      </c>
      <c r="B3125" s="6">
        <f t="shared" si="684"/>
        <v>41065</v>
      </c>
      <c r="C3125" s="7">
        <f>MAX(SUMIFS('Filing Data'!$V:$V,'Filing Data'!$D:$D,'Benchmark Value'!$B3125),C3124)</f>
        <v>5895088496.4046955</v>
      </c>
      <c r="D3125" s="7">
        <f>SUMIFS('Filing Data'!$Z:$Z,'Filing Data'!$D:$D,'Benchmark Value'!$B3125)</f>
        <v>0</v>
      </c>
      <c r="E3125" s="16">
        <f t="shared" si="685"/>
        <v>-99307978.52737096</v>
      </c>
      <c r="F3125" s="10">
        <f>SUM(D$11:D3124)</f>
        <v>-460926973.03772658</v>
      </c>
      <c r="G3125" s="10">
        <f t="shared" si="678"/>
        <v>366</v>
      </c>
      <c r="H3125" s="7">
        <f t="shared" si="686"/>
        <v>-271333.274664948</v>
      </c>
      <c r="I3125" s="16">
        <f>SUMIFS('Filing Data'!$X:$X,'Filing Data'!$D:$D,'Benchmark Value'!$B3125)</f>
        <v>0</v>
      </c>
      <c r="J3125" s="16">
        <f t="shared" si="682"/>
        <v>118301012.88876536</v>
      </c>
      <c r="K3125" s="10">
        <f>SUM(I$11:I3124)</f>
        <v>789668634.219069</v>
      </c>
      <c r="L3125" s="27">
        <f t="shared" si="679"/>
        <v>366</v>
      </c>
      <c r="M3125" s="7">
        <f t="shared" si="687"/>
        <v>323226.81117149006</v>
      </c>
      <c r="N3125" s="7">
        <f>IF(ISNA(VLOOKUP(B3125,'Distribution Data'!$G:$H,2,FALSE)),0,VLOOKUP(B3125,'Distribution Data'!$G:$H,2,FALSE))</f>
        <v>0</v>
      </c>
      <c r="O3125" s="16">
        <f>IF(ISNA(INDEX($C3124:$C$3618,MATCH(TRUE,INDEX($C3124:$C$3618&lt;&gt;$C3124,0),0))), O3124, INDEX($C3124:$C$3618,MATCH(TRUE,INDEX($C3124:$C$3618&lt;&gt;$C3124,0),0)))</f>
        <v>6094938326.7375374</v>
      </c>
      <c r="P3125" s="16">
        <f t="shared" si="677"/>
        <v>5895088496.4046955</v>
      </c>
      <c r="Q3125" s="27">
        <f t="shared" si="683"/>
        <v>366</v>
      </c>
      <c r="R3125" s="7">
        <f t="shared" si="688"/>
        <v>546037.78779464995</v>
      </c>
      <c r="S3125" s="7">
        <f t="shared" si="680"/>
        <v>-48522.298041788104</v>
      </c>
      <c r="T3125" s="5">
        <f>VLOOKUP($B3125,'Benchmark Data'!$A:$B,2,FALSE)</f>
        <v>19.07</v>
      </c>
      <c r="U3125" s="12">
        <f t="shared" si="689"/>
        <v>1.959289575178675E-2</v>
      </c>
      <c r="V3125" s="7">
        <f t="shared" si="690"/>
        <v>5742622330.8343945</v>
      </c>
    </row>
    <row r="3126" spans="1:22" x14ac:dyDescent="0.25">
      <c r="A3126" s="5">
        <f t="shared" si="681"/>
        <v>2012</v>
      </c>
      <c r="B3126" s="6">
        <f t="shared" si="684"/>
        <v>41066</v>
      </c>
      <c r="C3126" s="7">
        <f>MAX(SUMIFS('Filing Data'!$V:$V,'Filing Data'!$D:$D,'Benchmark Value'!$B3126),C3125)</f>
        <v>5895088496.4046955</v>
      </c>
      <c r="D3126" s="7">
        <f>SUMIFS('Filing Data'!$Z:$Z,'Filing Data'!$D:$D,'Benchmark Value'!$B3126)</f>
        <v>0</v>
      </c>
      <c r="E3126" s="16">
        <f t="shared" si="685"/>
        <v>-99307978.52737096</v>
      </c>
      <c r="F3126" s="10">
        <f>SUM(D$11:D3125)</f>
        <v>-460926973.03772658</v>
      </c>
      <c r="G3126" s="10">
        <f t="shared" si="678"/>
        <v>366</v>
      </c>
      <c r="H3126" s="7">
        <f t="shared" si="686"/>
        <v>-271333.274664948</v>
      </c>
      <c r="I3126" s="16">
        <f>SUMIFS('Filing Data'!$X:$X,'Filing Data'!$D:$D,'Benchmark Value'!$B3126)</f>
        <v>0</v>
      </c>
      <c r="J3126" s="16">
        <f t="shared" si="682"/>
        <v>118301012.88876536</v>
      </c>
      <c r="K3126" s="10">
        <f>SUM(I$11:I3125)</f>
        <v>789668634.219069</v>
      </c>
      <c r="L3126" s="27">
        <f t="shared" si="679"/>
        <v>366</v>
      </c>
      <c r="M3126" s="7">
        <f t="shared" si="687"/>
        <v>323226.81117149006</v>
      </c>
      <c r="N3126" s="7">
        <f>IF(ISNA(VLOOKUP(B3126,'Distribution Data'!$G:$H,2,FALSE)),0,VLOOKUP(B3126,'Distribution Data'!$G:$H,2,FALSE))</f>
        <v>0</v>
      </c>
      <c r="O3126" s="16">
        <f>IF(ISNA(INDEX($C3125:$C$3618,MATCH(TRUE,INDEX($C3125:$C$3618&lt;&gt;$C3125,0),0))), O3125, INDEX($C3125:$C$3618,MATCH(TRUE,INDEX($C3125:$C$3618&lt;&gt;$C3125,0),0)))</f>
        <v>6094938326.7375374</v>
      </c>
      <c r="P3126" s="16">
        <f t="shared" si="677"/>
        <v>5895088496.4046955</v>
      </c>
      <c r="Q3126" s="27">
        <f t="shared" si="683"/>
        <v>366</v>
      </c>
      <c r="R3126" s="7">
        <f t="shared" si="688"/>
        <v>546037.78779464995</v>
      </c>
      <c r="S3126" s="7">
        <f t="shared" si="680"/>
        <v>-48522.298041788104</v>
      </c>
      <c r="T3126" s="5">
        <f>VLOOKUP($B3126,'Benchmark Data'!$A:$B,2,FALSE)</f>
        <v>19.489999999999998</v>
      </c>
      <c r="U3126" s="12">
        <f t="shared" si="689"/>
        <v>2.1785093907141704E-2</v>
      </c>
      <c r="V3126" s="7">
        <f t="shared" si="690"/>
        <v>5869050021.3811588</v>
      </c>
    </row>
    <row r="3127" spans="1:22" x14ac:dyDescent="0.25">
      <c r="A3127" s="5">
        <f t="shared" si="681"/>
        <v>2012</v>
      </c>
      <c r="B3127" s="6">
        <f t="shared" si="684"/>
        <v>41067</v>
      </c>
      <c r="C3127" s="7">
        <f>MAX(SUMIFS('Filing Data'!$V:$V,'Filing Data'!$D:$D,'Benchmark Value'!$B3127),C3126)</f>
        <v>5895088496.4046955</v>
      </c>
      <c r="D3127" s="7">
        <f>SUMIFS('Filing Data'!$Z:$Z,'Filing Data'!$D:$D,'Benchmark Value'!$B3127)</f>
        <v>0</v>
      </c>
      <c r="E3127" s="16">
        <f t="shared" si="685"/>
        <v>-99307978.52737096</v>
      </c>
      <c r="F3127" s="10">
        <f>SUM(D$11:D3126)</f>
        <v>-460926973.03772658</v>
      </c>
      <c r="G3127" s="10">
        <f t="shared" si="678"/>
        <v>366</v>
      </c>
      <c r="H3127" s="7">
        <f t="shared" si="686"/>
        <v>-271333.274664948</v>
      </c>
      <c r="I3127" s="16">
        <f>SUMIFS('Filing Data'!$X:$X,'Filing Data'!$D:$D,'Benchmark Value'!$B3127)</f>
        <v>0</v>
      </c>
      <c r="J3127" s="16">
        <f t="shared" si="682"/>
        <v>118301012.88876536</v>
      </c>
      <c r="K3127" s="10">
        <f>SUM(I$11:I3126)</f>
        <v>789668634.219069</v>
      </c>
      <c r="L3127" s="27">
        <f t="shared" si="679"/>
        <v>366</v>
      </c>
      <c r="M3127" s="7">
        <f t="shared" si="687"/>
        <v>323226.81117149006</v>
      </c>
      <c r="N3127" s="7">
        <f>IF(ISNA(VLOOKUP(B3127,'Distribution Data'!$G:$H,2,FALSE)),0,VLOOKUP(B3127,'Distribution Data'!$G:$H,2,FALSE))</f>
        <v>0</v>
      </c>
      <c r="O3127" s="16">
        <f>IF(ISNA(INDEX($C3126:$C$3618,MATCH(TRUE,INDEX($C3126:$C$3618&lt;&gt;$C3126,0),0))), O3126, INDEX($C3126:$C$3618,MATCH(TRUE,INDEX($C3126:$C$3618&lt;&gt;$C3126,0),0)))</f>
        <v>6094938326.7375374</v>
      </c>
      <c r="P3127" s="16">
        <f t="shared" si="677"/>
        <v>5895088496.4046955</v>
      </c>
      <c r="Q3127" s="27">
        <f t="shared" si="683"/>
        <v>366</v>
      </c>
      <c r="R3127" s="7">
        <f t="shared" si="688"/>
        <v>546037.78779464995</v>
      </c>
      <c r="S3127" s="7">
        <f t="shared" si="680"/>
        <v>-48522.298041788104</v>
      </c>
      <c r="T3127" s="5">
        <f>VLOOKUP($B3127,'Benchmark Data'!$A:$B,2,FALSE)</f>
        <v>19.36</v>
      </c>
      <c r="U3127" s="12">
        <f t="shared" si="689"/>
        <v>-6.6924316710384067E-3</v>
      </c>
      <c r="V3127" s="7">
        <f t="shared" si="690"/>
        <v>5829854423.51721</v>
      </c>
    </row>
    <row r="3128" spans="1:22" x14ac:dyDescent="0.25">
      <c r="A3128" s="5">
        <f t="shared" si="681"/>
        <v>2012</v>
      </c>
      <c r="B3128" s="6">
        <f t="shared" si="684"/>
        <v>41068</v>
      </c>
      <c r="C3128" s="7">
        <f>MAX(SUMIFS('Filing Data'!$V:$V,'Filing Data'!$D:$D,'Benchmark Value'!$B3128),C3127)</f>
        <v>5895088496.4046955</v>
      </c>
      <c r="D3128" s="7">
        <f>SUMIFS('Filing Data'!$Z:$Z,'Filing Data'!$D:$D,'Benchmark Value'!$B3128)</f>
        <v>0</v>
      </c>
      <c r="E3128" s="16">
        <f t="shared" si="685"/>
        <v>-99307978.52737096</v>
      </c>
      <c r="F3128" s="10">
        <f>SUM(D$11:D3127)</f>
        <v>-460926973.03772658</v>
      </c>
      <c r="G3128" s="10">
        <f t="shared" si="678"/>
        <v>366</v>
      </c>
      <c r="H3128" s="7">
        <f t="shared" si="686"/>
        <v>-271333.274664948</v>
      </c>
      <c r="I3128" s="16">
        <f>SUMIFS('Filing Data'!$X:$X,'Filing Data'!$D:$D,'Benchmark Value'!$B3128)</f>
        <v>0</v>
      </c>
      <c r="J3128" s="16">
        <f t="shared" si="682"/>
        <v>118301012.88876536</v>
      </c>
      <c r="K3128" s="10">
        <f>SUM(I$11:I3127)</f>
        <v>789668634.219069</v>
      </c>
      <c r="L3128" s="27">
        <f t="shared" si="679"/>
        <v>366</v>
      </c>
      <c r="M3128" s="7">
        <f t="shared" si="687"/>
        <v>323226.81117149006</v>
      </c>
      <c r="N3128" s="7">
        <f>IF(ISNA(VLOOKUP(B3128,'Distribution Data'!$G:$H,2,FALSE)),0,VLOOKUP(B3128,'Distribution Data'!$G:$H,2,FALSE))</f>
        <v>0</v>
      </c>
      <c r="O3128" s="16">
        <f>IF(ISNA(INDEX($C3127:$C$3618,MATCH(TRUE,INDEX($C3127:$C$3618&lt;&gt;$C3127,0),0))), O3127, INDEX($C3127:$C$3618,MATCH(TRUE,INDEX($C3127:$C$3618&lt;&gt;$C3127,0),0)))</f>
        <v>6094938326.7375374</v>
      </c>
      <c r="P3128" s="16">
        <f t="shared" si="677"/>
        <v>5895088496.4046955</v>
      </c>
      <c r="Q3128" s="27">
        <f t="shared" si="683"/>
        <v>366</v>
      </c>
      <c r="R3128" s="7">
        <f t="shared" si="688"/>
        <v>546037.78779464995</v>
      </c>
      <c r="S3128" s="7">
        <f t="shared" si="680"/>
        <v>-48522.298041788104</v>
      </c>
      <c r="T3128" s="5">
        <f>VLOOKUP($B3128,'Benchmark Data'!$A:$B,2,FALSE)</f>
        <v>19.63</v>
      </c>
      <c r="U3128" s="12">
        <f t="shared" si="689"/>
        <v>1.3849926439938652E-2</v>
      </c>
      <c r="V3128" s="7">
        <f t="shared" si="690"/>
        <v>5911110689.1504517</v>
      </c>
    </row>
    <row r="3129" spans="1:22" x14ac:dyDescent="0.25">
      <c r="A3129" s="5">
        <f t="shared" si="681"/>
        <v>2012</v>
      </c>
      <c r="B3129" s="6">
        <f t="shared" si="684"/>
        <v>41069</v>
      </c>
      <c r="C3129" s="7">
        <f>MAX(SUMIFS('Filing Data'!$V:$V,'Filing Data'!$D:$D,'Benchmark Value'!$B3129),C3128)</f>
        <v>5895088496.4046955</v>
      </c>
      <c r="D3129" s="7">
        <f>SUMIFS('Filing Data'!$Z:$Z,'Filing Data'!$D:$D,'Benchmark Value'!$B3129)</f>
        <v>0</v>
      </c>
      <c r="E3129" s="16">
        <f t="shared" si="685"/>
        <v>-99307978.52737096</v>
      </c>
      <c r="F3129" s="10">
        <f>SUM(D$11:D3128)</f>
        <v>-460926973.03772658</v>
      </c>
      <c r="G3129" s="10">
        <f t="shared" si="678"/>
        <v>366</v>
      </c>
      <c r="H3129" s="7">
        <f t="shared" si="686"/>
        <v>-271333.274664948</v>
      </c>
      <c r="I3129" s="16">
        <f>SUMIFS('Filing Data'!$X:$X,'Filing Data'!$D:$D,'Benchmark Value'!$B3129)</f>
        <v>0</v>
      </c>
      <c r="J3129" s="16">
        <f t="shared" si="682"/>
        <v>118301012.88876536</v>
      </c>
      <c r="K3129" s="10">
        <f>SUM(I$11:I3128)</f>
        <v>789668634.219069</v>
      </c>
      <c r="L3129" s="27">
        <f t="shared" si="679"/>
        <v>366</v>
      </c>
      <c r="M3129" s="7">
        <f t="shared" si="687"/>
        <v>323226.81117149006</v>
      </c>
      <c r="N3129" s="7">
        <f>IF(ISNA(VLOOKUP(B3129,'Distribution Data'!$G:$H,2,FALSE)),0,VLOOKUP(B3129,'Distribution Data'!$G:$H,2,FALSE))</f>
        <v>0</v>
      </c>
      <c r="O3129" s="16">
        <f>IF(ISNA(INDEX($C3128:$C$3618,MATCH(TRUE,INDEX($C3128:$C$3618&lt;&gt;$C3128,0),0))), O3128, INDEX($C3128:$C$3618,MATCH(TRUE,INDEX($C3128:$C$3618&lt;&gt;$C3128,0),0)))</f>
        <v>6094938326.7375374</v>
      </c>
      <c r="P3129" s="16">
        <f t="shared" si="677"/>
        <v>5895088496.4046955</v>
      </c>
      <c r="Q3129" s="27">
        <f t="shared" si="683"/>
        <v>366</v>
      </c>
      <c r="R3129" s="7">
        <f t="shared" si="688"/>
        <v>546037.78779464995</v>
      </c>
      <c r="S3129" s="7">
        <f t="shared" si="680"/>
        <v>-48522.298041788104</v>
      </c>
      <c r="T3129" s="5">
        <f>VLOOKUP($B3129,'Benchmark Data'!$A:$B,2,FALSE)</f>
        <v>19.63</v>
      </c>
      <c r="U3129" s="12">
        <f t="shared" si="689"/>
        <v>0</v>
      </c>
      <c r="V3129" s="7">
        <f t="shared" si="690"/>
        <v>5911062166.8524103</v>
      </c>
    </row>
    <row r="3130" spans="1:22" x14ac:dyDescent="0.25">
      <c r="A3130" s="5">
        <f t="shared" si="681"/>
        <v>2012</v>
      </c>
      <c r="B3130" s="6">
        <f t="shared" si="684"/>
        <v>41070</v>
      </c>
      <c r="C3130" s="7">
        <f>MAX(SUMIFS('Filing Data'!$V:$V,'Filing Data'!$D:$D,'Benchmark Value'!$B3130),C3129)</f>
        <v>5895088496.4046955</v>
      </c>
      <c r="D3130" s="7">
        <f>SUMIFS('Filing Data'!$Z:$Z,'Filing Data'!$D:$D,'Benchmark Value'!$B3130)</f>
        <v>0</v>
      </c>
      <c r="E3130" s="16">
        <f t="shared" si="685"/>
        <v>-99307978.52737096</v>
      </c>
      <c r="F3130" s="10">
        <f>SUM(D$11:D3129)</f>
        <v>-460926973.03772658</v>
      </c>
      <c r="G3130" s="10">
        <f t="shared" si="678"/>
        <v>366</v>
      </c>
      <c r="H3130" s="7">
        <f t="shared" si="686"/>
        <v>-271333.274664948</v>
      </c>
      <c r="I3130" s="16">
        <f>SUMIFS('Filing Data'!$X:$X,'Filing Data'!$D:$D,'Benchmark Value'!$B3130)</f>
        <v>0</v>
      </c>
      <c r="J3130" s="16">
        <f t="shared" si="682"/>
        <v>118301012.88876536</v>
      </c>
      <c r="K3130" s="10">
        <f>SUM(I$11:I3129)</f>
        <v>789668634.219069</v>
      </c>
      <c r="L3130" s="27">
        <f t="shared" si="679"/>
        <v>366</v>
      </c>
      <c r="M3130" s="7">
        <f t="shared" si="687"/>
        <v>323226.81117149006</v>
      </c>
      <c r="N3130" s="7">
        <f>IF(ISNA(VLOOKUP(B3130,'Distribution Data'!$G:$H,2,FALSE)),0,VLOOKUP(B3130,'Distribution Data'!$G:$H,2,FALSE))</f>
        <v>0</v>
      </c>
      <c r="O3130" s="16">
        <f>IF(ISNA(INDEX($C3129:$C$3618,MATCH(TRUE,INDEX($C3129:$C$3618&lt;&gt;$C3129,0),0))), O3129, INDEX($C3129:$C$3618,MATCH(TRUE,INDEX($C3129:$C$3618&lt;&gt;$C3129,0),0)))</f>
        <v>6094938326.7375374</v>
      </c>
      <c r="P3130" s="16">
        <f t="shared" si="677"/>
        <v>5895088496.4046955</v>
      </c>
      <c r="Q3130" s="27">
        <f t="shared" si="683"/>
        <v>366</v>
      </c>
      <c r="R3130" s="7">
        <f t="shared" si="688"/>
        <v>546037.78779464995</v>
      </c>
      <c r="S3130" s="7">
        <f t="shared" si="680"/>
        <v>-48522.298041788104</v>
      </c>
      <c r="T3130" s="5">
        <f>VLOOKUP($B3130,'Benchmark Data'!$A:$B,2,FALSE)</f>
        <v>19.63</v>
      </c>
      <c r="U3130" s="12">
        <f t="shared" si="689"/>
        <v>0</v>
      </c>
      <c r="V3130" s="7">
        <f t="shared" si="690"/>
        <v>5911013644.554369</v>
      </c>
    </row>
    <row r="3131" spans="1:22" x14ac:dyDescent="0.25">
      <c r="A3131" s="5">
        <f t="shared" si="681"/>
        <v>2012</v>
      </c>
      <c r="B3131" s="6">
        <f t="shared" si="684"/>
        <v>41071</v>
      </c>
      <c r="C3131" s="7">
        <f>MAX(SUMIFS('Filing Data'!$V:$V,'Filing Data'!$D:$D,'Benchmark Value'!$B3131),C3130)</f>
        <v>5895088496.4046955</v>
      </c>
      <c r="D3131" s="7">
        <f>SUMIFS('Filing Data'!$Z:$Z,'Filing Data'!$D:$D,'Benchmark Value'!$B3131)</f>
        <v>0</v>
      </c>
      <c r="E3131" s="16">
        <f t="shared" si="685"/>
        <v>-99307978.52737096</v>
      </c>
      <c r="F3131" s="10">
        <f>SUM(D$11:D3130)</f>
        <v>-460926973.03772658</v>
      </c>
      <c r="G3131" s="10">
        <f t="shared" si="678"/>
        <v>366</v>
      </c>
      <c r="H3131" s="7">
        <f t="shared" si="686"/>
        <v>-271333.274664948</v>
      </c>
      <c r="I3131" s="16">
        <f>SUMIFS('Filing Data'!$X:$X,'Filing Data'!$D:$D,'Benchmark Value'!$B3131)</f>
        <v>0</v>
      </c>
      <c r="J3131" s="16">
        <f t="shared" si="682"/>
        <v>118301012.88876536</v>
      </c>
      <c r="K3131" s="10">
        <f>SUM(I$11:I3130)</f>
        <v>789668634.219069</v>
      </c>
      <c r="L3131" s="27">
        <f t="shared" si="679"/>
        <v>366</v>
      </c>
      <c r="M3131" s="7">
        <f t="shared" si="687"/>
        <v>323226.81117149006</v>
      </c>
      <c r="N3131" s="7">
        <f>IF(ISNA(VLOOKUP(B3131,'Distribution Data'!$G:$H,2,FALSE)),0,VLOOKUP(B3131,'Distribution Data'!$G:$H,2,FALSE))</f>
        <v>0</v>
      </c>
      <c r="O3131" s="16">
        <f>IF(ISNA(INDEX($C3130:$C$3618,MATCH(TRUE,INDEX($C3130:$C$3618&lt;&gt;$C3130,0),0))), O3130, INDEX($C3130:$C$3618,MATCH(TRUE,INDEX($C3130:$C$3618&lt;&gt;$C3130,0),0)))</f>
        <v>6094938326.7375374</v>
      </c>
      <c r="P3131" s="16">
        <f t="shared" si="677"/>
        <v>5895088496.4046955</v>
      </c>
      <c r="Q3131" s="27">
        <f t="shared" si="683"/>
        <v>366</v>
      </c>
      <c r="R3131" s="7">
        <f t="shared" si="688"/>
        <v>546037.78779464995</v>
      </c>
      <c r="S3131" s="7">
        <f t="shared" si="680"/>
        <v>-48522.298041788104</v>
      </c>
      <c r="T3131" s="5">
        <f>VLOOKUP($B3131,'Benchmark Data'!$A:$B,2,FALSE)</f>
        <v>19.190000000000001</v>
      </c>
      <c r="U3131" s="12">
        <f t="shared" si="689"/>
        <v>-2.2669698268761043E-2</v>
      </c>
      <c r="V3131" s="7">
        <f t="shared" si="690"/>
        <v>5778471693.6468573</v>
      </c>
    </row>
    <row r="3132" spans="1:22" x14ac:dyDescent="0.25">
      <c r="A3132" s="5">
        <f t="shared" si="681"/>
        <v>2012</v>
      </c>
      <c r="B3132" s="6">
        <f t="shared" si="684"/>
        <v>41072</v>
      </c>
      <c r="C3132" s="7">
        <f>MAX(SUMIFS('Filing Data'!$V:$V,'Filing Data'!$D:$D,'Benchmark Value'!$B3132),C3131)</f>
        <v>5895088496.4046955</v>
      </c>
      <c r="D3132" s="7">
        <f>SUMIFS('Filing Data'!$Z:$Z,'Filing Data'!$D:$D,'Benchmark Value'!$B3132)</f>
        <v>0</v>
      </c>
      <c r="E3132" s="16">
        <f t="shared" si="685"/>
        <v>-99307978.52737096</v>
      </c>
      <c r="F3132" s="10">
        <f>SUM(D$11:D3131)</f>
        <v>-460926973.03772658</v>
      </c>
      <c r="G3132" s="10">
        <f t="shared" si="678"/>
        <v>366</v>
      </c>
      <c r="H3132" s="7">
        <f t="shared" si="686"/>
        <v>-271333.274664948</v>
      </c>
      <c r="I3132" s="16">
        <f>SUMIFS('Filing Data'!$X:$X,'Filing Data'!$D:$D,'Benchmark Value'!$B3132)</f>
        <v>0</v>
      </c>
      <c r="J3132" s="16">
        <f t="shared" si="682"/>
        <v>118301012.88876536</v>
      </c>
      <c r="K3132" s="10">
        <f>SUM(I$11:I3131)</f>
        <v>789668634.219069</v>
      </c>
      <c r="L3132" s="27">
        <f t="shared" si="679"/>
        <v>366</v>
      </c>
      <c r="M3132" s="7">
        <f t="shared" si="687"/>
        <v>323226.81117149006</v>
      </c>
      <c r="N3132" s="7">
        <f>IF(ISNA(VLOOKUP(B3132,'Distribution Data'!$G:$H,2,FALSE)),0,VLOOKUP(B3132,'Distribution Data'!$G:$H,2,FALSE))</f>
        <v>0</v>
      </c>
      <c r="O3132" s="16">
        <f>IF(ISNA(INDEX($C3131:$C$3618,MATCH(TRUE,INDEX($C3131:$C$3618&lt;&gt;$C3131,0),0))), O3131, INDEX($C3131:$C$3618,MATCH(TRUE,INDEX($C3131:$C$3618&lt;&gt;$C3131,0),0)))</f>
        <v>6094938326.7375374</v>
      </c>
      <c r="P3132" s="16">
        <f t="shared" si="677"/>
        <v>5895088496.4046955</v>
      </c>
      <c r="Q3132" s="27">
        <f t="shared" si="683"/>
        <v>366</v>
      </c>
      <c r="R3132" s="7">
        <f t="shared" si="688"/>
        <v>546037.78779464995</v>
      </c>
      <c r="S3132" s="7">
        <f t="shared" si="680"/>
        <v>-48522.298041788104</v>
      </c>
      <c r="T3132" s="5">
        <f>VLOOKUP($B3132,'Benchmark Data'!$A:$B,2,FALSE)</f>
        <v>19.38</v>
      </c>
      <c r="U3132" s="12">
        <f t="shared" si="689"/>
        <v>9.8522964430114192E-3</v>
      </c>
      <c r="V3132" s="7">
        <f t="shared" si="690"/>
        <v>5835635762.375021</v>
      </c>
    </row>
    <row r="3133" spans="1:22" x14ac:dyDescent="0.25">
      <c r="A3133" s="5">
        <f t="shared" si="681"/>
        <v>2012</v>
      </c>
      <c r="B3133" s="6">
        <f t="shared" si="684"/>
        <v>41073</v>
      </c>
      <c r="C3133" s="7">
        <f>MAX(SUMIFS('Filing Data'!$V:$V,'Filing Data'!$D:$D,'Benchmark Value'!$B3133),C3132)</f>
        <v>5895088496.4046955</v>
      </c>
      <c r="D3133" s="7">
        <f>SUMIFS('Filing Data'!$Z:$Z,'Filing Data'!$D:$D,'Benchmark Value'!$B3133)</f>
        <v>0</v>
      </c>
      <c r="E3133" s="16">
        <f t="shared" si="685"/>
        <v>-99307978.52737096</v>
      </c>
      <c r="F3133" s="10">
        <f>SUM(D$11:D3132)</f>
        <v>-460926973.03772658</v>
      </c>
      <c r="G3133" s="10">
        <f t="shared" si="678"/>
        <v>366</v>
      </c>
      <c r="H3133" s="7">
        <f t="shared" si="686"/>
        <v>-271333.274664948</v>
      </c>
      <c r="I3133" s="16">
        <f>SUMIFS('Filing Data'!$X:$X,'Filing Data'!$D:$D,'Benchmark Value'!$B3133)</f>
        <v>0</v>
      </c>
      <c r="J3133" s="16">
        <f t="shared" si="682"/>
        <v>118301012.88876536</v>
      </c>
      <c r="K3133" s="10">
        <f>SUM(I$11:I3132)</f>
        <v>789668634.219069</v>
      </c>
      <c r="L3133" s="27">
        <f t="shared" si="679"/>
        <v>366</v>
      </c>
      <c r="M3133" s="7">
        <f t="shared" si="687"/>
        <v>323226.81117149006</v>
      </c>
      <c r="N3133" s="7">
        <f>IF(ISNA(VLOOKUP(B3133,'Distribution Data'!$G:$H,2,FALSE)),0,VLOOKUP(B3133,'Distribution Data'!$G:$H,2,FALSE))</f>
        <v>0</v>
      </c>
      <c r="O3133" s="16">
        <f>IF(ISNA(INDEX($C3132:$C$3618,MATCH(TRUE,INDEX($C3132:$C$3618&lt;&gt;$C3132,0),0))), O3132, INDEX($C3132:$C$3618,MATCH(TRUE,INDEX($C3132:$C$3618&lt;&gt;$C3132,0),0)))</f>
        <v>6094938326.7375374</v>
      </c>
      <c r="P3133" s="16">
        <f t="shared" ref="P3133:P3196" si="691">C3132</f>
        <v>5895088496.4046955</v>
      </c>
      <c r="Q3133" s="27">
        <f t="shared" si="683"/>
        <v>366</v>
      </c>
      <c r="R3133" s="7">
        <f t="shared" si="688"/>
        <v>546037.78779464995</v>
      </c>
      <c r="S3133" s="7">
        <f t="shared" si="680"/>
        <v>-48522.298041788104</v>
      </c>
      <c r="T3133" s="5">
        <f>VLOOKUP($B3133,'Benchmark Data'!$A:$B,2,FALSE)</f>
        <v>19.27</v>
      </c>
      <c r="U3133" s="12">
        <f t="shared" si="689"/>
        <v>-5.692124036345142E-3</v>
      </c>
      <c r="V3133" s="7">
        <f t="shared" si="690"/>
        <v>5802464436.472168</v>
      </c>
    </row>
    <row r="3134" spans="1:22" x14ac:dyDescent="0.25">
      <c r="A3134" s="5">
        <f t="shared" si="681"/>
        <v>2012</v>
      </c>
      <c r="B3134" s="6">
        <f t="shared" si="684"/>
        <v>41074</v>
      </c>
      <c r="C3134" s="7">
        <f>MAX(SUMIFS('Filing Data'!$V:$V,'Filing Data'!$D:$D,'Benchmark Value'!$B3134),C3133)</f>
        <v>5895088496.4046955</v>
      </c>
      <c r="D3134" s="7">
        <f>SUMIFS('Filing Data'!$Z:$Z,'Filing Data'!$D:$D,'Benchmark Value'!$B3134)</f>
        <v>0</v>
      </c>
      <c r="E3134" s="16">
        <f t="shared" si="685"/>
        <v>-99307978.52737096</v>
      </c>
      <c r="F3134" s="10">
        <f>SUM(D$11:D3133)</f>
        <v>-460926973.03772658</v>
      </c>
      <c r="G3134" s="10">
        <f t="shared" si="678"/>
        <v>366</v>
      </c>
      <c r="H3134" s="7">
        <f t="shared" si="686"/>
        <v>-271333.274664948</v>
      </c>
      <c r="I3134" s="16">
        <f>SUMIFS('Filing Data'!$X:$X,'Filing Data'!$D:$D,'Benchmark Value'!$B3134)</f>
        <v>0</v>
      </c>
      <c r="J3134" s="16">
        <f t="shared" si="682"/>
        <v>118301012.88876536</v>
      </c>
      <c r="K3134" s="10">
        <f>SUM(I$11:I3133)</f>
        <v>789668634.219069</v>
      </c>
      <c r="L3134" s="27">
        <f t="shared" si="679"/>
        <v>366</v>
      </c>
      <c r="M3134" s="7">
        <f t="shared" si="687"/>
        <v>323226.81117149006</v>
      </c>
      <c r="N3134" s="7">
        <f>IF(ISNA(VLOOKUP(B3134,'Distribution Data'!$G:$H,2,FALSE)),0,VLOOKUP(B3134,'Distribution Data'!$G:$H,2,FALSE))</f>
        <v>0</v>
      </c>
      <c r="O3134" s="16">
        <f>IF(ISNA(INDEX($C3133:$C$3618,MATCH(TRUE,INDEX($C3133:$C$3618&lt;&gt;$C3133,0),0))), O3133, INDEX($C3133:$C$3618,MATCH(TRUE,INDEX($C3133:$C$3618&lt;&gt;$C3133,0),0)))</f>
        <v>6094938326.7375374</v>
      </c>
      <c r="P3134" s="16">
        <f t="shared" si="691"/>
        <v>5895088496.4046955</v>
      </c>
      <c r="Q3134" s="27">
        <f t="shared" si="683"/>
        <v>366</v>
      </c>
      <c r="R3134" s="7">
        <f t="shared" si="688"/>
        <v>546037.78779464995</v>
      </c>
      <c r="S3134" s="7">
        <f t="shared" si="680"/>
        <v>-48522.298041788104</v>
      </c>
      <c r="T3134" s="5">
        <f>VLOOKUP($B3134,'Benchmark Data'!$A:$B,2,FALSE)</f>
        <v>19.57</v>
      </c>
      <c r="U3134" s="12">
        <f t="shared" si="689"/>
        <v>1.5448298981709905E-2</v>
      </c>
      <c r="V3134" s="7">
        <f t="shared" si="690"/>
        <v>5892750077.6895218</v>
      </c>
    </row>
    <row r="3135" spans="1:22" x14ac:dyDescent="0.25">
      <c r="A3135" s="5">
        <f t="shared" si="681"/>
        <v>2012</v>
      </c>
      <c r="B3135" s="6">
        <f t="shared" si="684"/>
        <v>41075</v>
      </c>
      <c r="C3135" s="7">
        <f>MAX(SUMIFS('Filing Data'!$V:$V,'Filing Data'!$D:$D,'Benchmark Value'!$B3135),C3134)</f>
        <v>5895088496.4046955</v>
      </c>
      <c r="D3135" s="7">
        <f>SUMIFS('Filing Data'!$Z:$Z,'Filing Data'!$D:$D,'Benchmark Value'!$B3135)</f>
        <v>0</v>
      </c>
      <c r="E3135" s="16">
        <f t="shared" si="685"/>
        <v>-99307978.52737096</v>
      </c>
      <c r="F3135" s="10">
        <f>SUM(D$11:D3134)</f>
        <v>-460926973.03772658</v>
      </c>
      <c r="G3135" s="10">
        <f t="shared" si="678"/>
        <v>366</v>
      </c>
      <c r="H3135" s="7">
        <f t="shared" si="686"/>
        <v>-271333.274664948</v>
      </c>
      <c r="I3135" s="16">
        <f>SUMIFS('Filing Data'!$X:$X,'Filing Data'!$D:$D,'Benchmark Value'!$B3135)</f>
        <v>0</v>
      </c>
      <c r="J3135" s="16">
        <f t="shared" si="682"/>
        <v>118301012.88876536</v>
      </c>
      <c r="K3135" s="10">
        <f>SUM(I$11:I3134)</f>
        <v>789668634.219069</v>
      </c>
      <c r="L3135" s="27">
        <f t="shared" si="679"/>
        <v>366</v>
      </c>
      <c r="M3135" s="7">
        <f t="shared" si="687"/>
        <v>323226.81117149006</v>
      </c>
      <c r="N3135" s="7">
        <f>IF(ISNA(VLOOKUP(B3135,'Distribution Data'!$G:$H,2,FALSE)),0,VLOOKUP(B3135,'Distribution Data'!$G:$H,2,FALSE))</f>
        <v>0</v>
      </c>
      <c r="O3135" s="16">
        <f>IF(ISNA(INDEX($C3134:$C$3618,MATCH(TRUE,INDEX($C3134:$C$3618&lt;&gt;$C3134,0),0))), O3134, INDEX($C3134:$C$3618,MATCH(TRUE,INDEX($C3134:$C$3618&lt;&gt;$C3134,0),0)))</f>
        <v>6094938326.7375374</v>
      </c>
      <c r="P3135" s="16">
        <f t="shared" si="691"/>
        <v>5895088496.4046955</v>
      </c>
      <c r="Q3135" s="27">
        <f t="shared" si="683"/>
        <v>366</v>
      </c>
      <c r="R3135" s="7">
        <f t="shared" si="688"/>
        <v>546037.78779464995</v>
      </c>
      <c r="S3135" s="7">
        <f t="shared" si="680"/>
        <v>-48522.298041788104</v>
      </c>
      <c r="T3135" s="5">
        <f>VLOOKUP($B3135,'Benchmark Data'!$A:$B,2,FALSE)</f>
        <v>19.690000000000001</v>
      </c>
      <c r="U3135" s="12">
        <f t="shared" si="689"/>
        <v>6.1131112430493646E-3</v>
      </c>
      <c r="V3135" s="7">
        <f t="shared" si="690"/>
        <v>5928834923.2669401</v>
      </c>
    </row>
    <row r="3136" spans="1:22" x14ac:dyDescent="0.25">
      <c r="A3136" s="5">
        <f t="shared" si="681"/>
        <v>2012</v>
      </c>
      <c r="B3136" s="6">
        <f t="shared" si="684"/>
        <v>41076</v>
      </c>
      <c r="C3136" s="7">
        <f>MAX(SUMIFS('Filing Data'!$V:$V,'Filing Data'!$D:$D,'Benchmark Value'!$B3136),C3135)</f>
        <v>5895088496.4046955</v>
      </c>
      <c r="D3136" s="7">
        <f>SUMIFS('Filing Data'!$Z:$Z,'Filing Data'!$D:$D,'Benchmark Value'!$B3136)</f>
        <v>0</v>
      </c>
      <c r="E3136" s="16">
        <f t="shared" si="685"/>
        <v>-99307978.52737096</v>
      </c>
      <c r="F3136" s="10">
        <f>SUM(D$11:D3135)</f>
        <v>-460926973.03772658</v>
      </c>
      <c r="G3136" s="10">
        <f t="shared" si="678"/>
        <v>366</v>
      </c>
      <c r="H3136" s="7">
        <f t="shared" si="686"/>
        <v>-271333.274664948</v>
      </c>
      <c r="I3136" s="16">
        <f>SUMIFS('Filing Data'!$X:$X,'Filing Data'!$D:$D,'Benchmark Value'!$B3136)</f>
        <v>0</v>
      </c>
      <c r="J3136" s="16">
        <f t="shared" si="682"/>
        <v>118301012.88876536</v>
      </c>
      <c r="K3136" s="10">
        <f>SUM(I$11:I3135)</f>
        <v>789668634.219069</v>
      </c>
      <c r="L3136" s="27">
        <f t="shared" si="679"/>
        <v>366</v>
      </c>
      <c r="M3136" s="7">
        <f t="shared" si="687"/>
        <v>323226.81117149006</v>
      </c>
      <c r="N3136" s="7">
        <f>IF(ISNA(VLOOKUP(B3136,'Distribution Data'!$G:$H,2,FALSE)),0,VLOOKUP(B3136,'Distribution Data'!$G:$H,2,FALSE))</f>
        <v>0</v>
      </c>
      <c r="O3136" s="16">
        <f>IF(ISNA(INDEX($C3135:$C$3618,MATCH(TRUE,INDEX($C3135:$C$3618&lt;&gt;$C3135,0),0))), O3135, INDEX($C3135:$C$3618,MATCH(TRUE,INDEX($C3135:$C$3618&lt;&gt;$C3135,0),0)))</f>
        <v>6094938326.7375374</v>
      </c>
      <c r="P3136" s="16">
        <f t="shared" si="691"/>
        <v>5895088496.4046955</v>
      </c>
      <c r="Q3136" s="27">
        <f t="shared" si="683"/>
        <v>366</v>
      </c>
      <c r="R3136" s="7">
        <f t="shared" si="688"/>
        <v>546037.78779464995</v>
      </c>
      <c r="S3136" s="7">
        <f t="shared" si="680"/>
        <v>-48522.298041788104</v>
      </c>
      <c r="T3136" s="5">
        <f>VLOOKUP($B3136,'Benchmark Data'!$A:$B,2,FALSE)</f>
        <v>19.690000000000001</v>
      </c>
      <c r="U3136" s="12">
        <f t="shared" si="689"/>
        <v>0</v>
      </c>
      <c r="V3136" s="7">
        <f t="shared" si="690"/>
        <v>5928786400.9688988</v>
      </c>
    </row>
    <row r="3137" spans="1:22" x14ac:dyDescent="0.25">
      <c r="A3137" s="5">
        <f t="shared" si="681"/>
        <v>2012</v>
      </c>
      <c r="B3137" s="6">
        <f t="shared" si="684"/>
        <v>41077</v>
      </c>
      <c r="C3137" s="7">
        <f>MAX(SUMIFS('Filing Data'!$V:$V,'Filing Data'!$D:$D,'Benchmark Value'!$B3137),C3136)</f>
        <v>5895088496.4046955</v>
      </c>
      <c r="D3137" s="7">
        <f>SUMIFS('Filing Data'!$Z:$Z,'Filing Data'!$D:$D,'Benchmark Value'!$B3137)</f>
        <v>0</v>
      </c>
      <c r="E3137" s="16">
        <f t="shared" si="685"/>
        <v>-99307978.52737096</v>
      </c>
      <c r="F3137" s="10">
        <f>SUM(D$11:D3136)</f>
        <v>-460926973.03772658</v>
      </c>
      <c r="G3137" s="10">
        <f t="shared" si="678"/>
        <v>366</v>
      </c>
      <c r="H3137" s="7">
        <f t="shared" si="686"/>
        <v>-271333.274664948</v>
      </c>
      <c r="I3137" s="16">
        <f>SUMIFS('Filing Data'!$X:$X,'Filing Data'!$D:$D,'Benchmark Value'!$B3137)</f>
        <v>0</v>
      </c>
      <c r="J3137" s="16">
        <f t="shared" si="682"/>
        <v>118301012.88876536</v>
      </c>
      <c r="K3137" s="10">
        <f>SUM(I$11:I3136)</f>
        <v>789668634.219069</v>
      </c>
      <c r="L3137" s="27">
        <f t="shared" si="679"/>
        <v>366</v>
      </c>
      <c r="M3137" s="7">
        <f t="shared" si="687"/>
        <v>323226.81117149006</v>
      </c>
      <c r="N3137" s="7">
        <f>IF(ISNA(VLOOKUP(B3137,'Distribution Data'!$G:$H,2,FALSE)),0,VLOOKUP(B3137,'Distribution Data'!$G:$H,2,FALSE))</f>
        <v>0</v>
      </c>
      <c r="O3137" s="16">
        <f>IF(ISNA(INDEX($C3136:$C$3618,MATCH(TRUE,INDEX($C3136:$C$3618&lt;&gt;$C3136,0),0))), O3136, INDEX($C3136:$C$3618,MATCH(TRUE,INDEX($C3136:$C$3618&lt;&gt;$C3136,0),0)))</f>
        <v>6094938326.7375374</v>
      </c>
      <c r="P3137" s="16">
        <f t="shared" si="691"/>
        <v>5895088496.4046955</v>
      </c>
      <c r="Q3137" s="27">
        <f t="shared" si="683"/>
        <v>366</v>
      </c>
      <c r="R3137" s="7">
        <f t="shared" si="688"/>
        <v>546037.78779464995</v>
      </c>
      <c r="S3137" s="7">
        <f t="shared" si="680"/>
        <v>-48522.298041788104</v>
      </c>
      <c r="T3137" s="5">
        <f>VLOOKUP($B3137,'Benchmark Data'!$A:$B,2,FALSE)</f>
        <v>19.690000000000001</v>
      </c>
      <c r="U3137" s="12">
        <f t="shared" si="689"/>
        <v>0</v>
      </c>
      <c r="V3137" s="7">
        <f t="shared" si="690"/>
        <v>5928737878.6708574</v>
      </c>
    </row>
    <row r="3138" spans="1:22" x14ac:dyDescent="0.25">
      <c r="A3138" s="5">
        <f t="shared" si="681"/>
        <v>2012</v>
      </c>
      <c r="B3138" s="6">
        <f t="shared" si="684"/>
        <v>41078</v>
      </c>
      <c r="C3138" s="7">
        <f>MAX(SUMIFS('Filing Data'!$V:$V,'Filing Data'!$D:$D,'Benchmark Value'!$B3138),C3137)</f>
        <v>5895088496.4046955</v>
      </c>
      <c r="D3138" s="7">
        <f>SUMIFS('Filing Data'!$Z:$Z,'Filing Data'!$D:$D,'Benchmark Value'!$B3138)</f>
        <v>0</v>
      </c>
      <c r="E3138" s="16">
        <f t="shared" si="685"/>
        <v>-99307978.52737096</v>
      </c>
      <c r="F3138" s="10">
        <f>SUM(D$11:D3137)</f>
        <v>-460926973.03772658</v>
      </c>
      <c r="G3138" s="10">
        <f t="shared" si="678"/>
        <v>366</v>
      </c>
      <c r="H3138" s="7">
        <f t="shared" si="686"/>
        <v>-271333.274664948</v>
      </c>
      <c r="I3138" s="16">
        <f>SUMIFS('Filing Data'!$X:$X,'Filing Data'!$D:$D,'Benchmark Value'!$B3138)</f>
        <v>0</v>
      </c>
      <c r="J3138" s="16">
        <f t="shared" si="682"/>
        <v>118301012.88876536</v>
      </c>
      <c r="K3138" s="10">
        <f>SUM(I$11:I3137)</f>
        <v>789668634.219069</v>
      </c>
      <c r="L3138" s="27">
        <f t="shared" si="679"/>
        <v>366</v>
      </c>
      <c r="M3138" s="7">
        <f t="shared" si="687"/>
        <v>323226.81117149006</v>
      </c>
      <c r="N3138" s="7">
        <f>IF(ISNA(VLOOKUP(B3138,'Distribution Data'!$G:$H,2,FALSE)),0,VLOOKUP(B3138,'Distribution Data'!$G:$H,2,FALSE))</f>
        <v>0</v>
      </c>
      <c r="O3138" s="16">
        <f>IF(ISNA(INDEX($C3137:$C$3618,MATCH(TRUE,INDEX($C3137:$C$3618&lt;&gt;$C3137,0),0))), O3137, INDEX($C3137:$C$3618,MATCH(TRUE,INDEX($C3137:$C$3618&lt;&gt;$C3137,0),0)))</f>
        <v>6094938326.7375374</v>
      </c>
      <c r="P3138" s="16">
        <f t="shared" si="691"/>
        <v>5895088496.4046955</v>
      </c>
      <c r="Q3138" s="27">
        <f t="shared" si="683"/>
        <v>366</v>
      </c>
      <c r="R3138" s="7">
        <f t="shared" si="688"/>
        <v>546037.78779464995</v>
      </c>
      <c r="S3138" s="7">
        <f t="shared" si="680"/>
        <v>-48522.298041788104</v>
      </c>
      <c r="T3138" s="5">
        <f>VLOOKUP($B3138,'Benchmark Data'!$A:$B,2,FALSE)</f>
        <v>19.829999999999998</v>
      </c>
      <c r="U3138" s="12">
        <f t="shared" si="689"/>
        <v>7.0850498806702793E-3</v>
      </c>
      <c r="V3138" s="7">
        <f t="shared" si="690"/>
        <v>5970843917.2165899</v>
      </c>
    </row>
    <row r="3139" spans="1:22" x14ac:dyDescent="0.25">
      <c r="A3139" s="5">
        <f t="shared" si="681"/>
        <v>2012</v>
      </c>
      <c r="B3139" s="6">
        <f t="shared" si="684"/>
        <v>41079</v>
      </c>
      <c r="C3139" s="7">
        <f>MAX(SUMIFS('Filing Data'!$V:$V,'Filing Data'!$D:$D,'Benchmark Value'!$B3139),C3138)</f>
        <v>5895088496.4046955</v>
      </c>
      <c r="D3139" s="7">
        <f>SUMIFS('Filing Data'!$Z:$Z,'Filing Data'!$D:$D,'Benchmark Value'!$B3139)</f>
        <v>0</v>
      </c>
      <c r="E3139" s="16">
        <f t="shared" si="685"/>
        <v>-99307978.52737096</v>
      </c>
      <c r="F3139" s="10">
        <f>SUM(D$11:D3138)</f>
        <v>-460926973.03772658</v>
      </c>
      <c r="G3139" s="10">
        <f t="shared" si="678"/>
        <v>366</v>
      </c>
      <c r="H3139" s="7">
        <f t="shared" si="686"/>
        <v>-271333.274664948</v>
      </c>
      <c r="I3139" s="16">
        <f>SUMIFS('Filing Data'!$X:$X,'Filing Data'!$D:$D,'Benchmark Value'!$B3139)</f>
        <v>0</v>
      </c>
      <c r="J3139" s="16">
        <f t="shared" si="682"/>
        <v>118301012.88876536</v>
      </c>
      <c r="K3139" s="10">
        <f>SUM(I$11:I3138)</f>
        <v>789668634.219069</v>
      </c>
      <c r="L3139" s="27">
        <f t="shared" si="679"/>
        <v>366</v>
      </c>
      <c r="M3139" s="7">
        <f t="shared" si="687"/>
        <v>323226.81117149006</v>
      </c>
      <c r="N3139" s="7">
        <f>IF(ISNA(VLOOKUP(B3139,'Distribution Data'!$G:$H,2,FALSE)),0,VLOOKUP(B3139,'Distribution Data'!$G:$H,2,FALSE))</f>
        <v>0</v>
      </c>
      <c r="O3139" s="16">
        <f>IF(ISNA(INDEX($C3138:$C$3618,MATCH(TRUE,INDEX($C3138:$C$3618&lt;&gt;$C3138,0),0))), O3138, INDEX($C3138:$C$3618,MATCH(TRUE,INDEX($C3138:$C$3618&lt;&gt;$C3138,0),0)))</f>
        <v>6094938326.7375374</v>
      </c>
      <c r="P3139" s="16">
        <f t="shared" si="691"/>
        <v>5895088496.4046955</v>
      </c>
      <c r="Q3139" s="27">
        <f t="shared" si="683"/>
        <v>366</v>
      </c>
      <c r="R3139" s="7">
        <f t="shared" si="688"/>
        <v>546037.78779464995</v>
      </c>
      <c r="S3139" s="7">
        <f t="shared" si="680"/>
        <v>-48522.298041788104</v>
      </c>
      <c r="T3139" s="5">
        <f>VLOOKUP($B3139,'Benchmark Data'!$A:$B,2,FALSE)</f>
        <v>19.920000000000002</v>
      </c>
      <c r="U3139" s="12">
        <f t="shared" si="689"/>
        <v>4.5283096247478311E-3</v>
      </c>
      <c r="V3139" s="7">
        <f t="shared" si="690"/>
        <v>5997894535.2387466</v>
      </c>
    </row>
    <row r="3140" spans="1:22" x14ac:dyDescent="0.25">
      <c r="A3140" s="5">
        <f t="shared" si="681"/>
        <v>2012</v>
      </c>
      <c r="B3140" s="6">
        <f t="shared" si="684"/>
        <v>41080</v>
      </c>
      <c r="C3140" s="7">
        <f>MAX(SUMIFS('Filing Data'!$V:$V,'Filing Data'!$D:$D,'Benchmark Value'!$B3140),C3139)</f>
        <v>5895088496.4046955</v>
      </c>
      <c r="D3140" s="7">
        <f>SUMIFS('Filing Data'!$Z:$Z,'Filing Data'!$D:$D,'Benchmark Value'!$B3140)</f>
        <v>0</v>
      </c>
      <c r="E3140" s="16">
        <f t="shared" si="685"/>
        <v>-99307978.52737096</v>
      </c>
      <c r="F3140" s="10">
        <f>SUM(D$11:D3139)</f>
        <v>-460926973.03772658</v>
      </c>
      <c r="G3140" s="10">
        <f t="shared" si="678"/>
        <v>366</v>
      </c>
      <c r="H3140" s="7">
        <f t="shared" si="686"/>
        <v>-271333.274664948</v>
      </c>
      <c r="I3140" s="16">
        <f>SUMIFS('Filing Data'!$X:$X,'Filing Data'!$D:$D,'Benchmark Value'!$B3140)</f>
        <v>0</v>
      </c>
      <c r="J3140" s="16">
        <f t="shared" si="682"/>
        <v>118301012.88876536</v>
      </c>
      <c r="K3140" s="10">
        <f>SUM(I$11:I3139)</f>
        <v>789668634.219069</v>
      </c>
      <c r="L3140" s="27">
        <f t="shared" si="679"/>
        <v>366</v>
      </c>
      <c r="M3140" s="7">
        <f t="shared" si="687"/>
        <v>323226.81117149006</v>
      </c>
      <c r="N3140" s="7">
        <f>IF(ISNA(VLOOKUP(B3140,'Distribution Data'!$G:$H,2,FALSE)),0,VLOOKUP(B3140,'Distribution Data'!$G:$H,2,FALSE))</f>
        <v>0</v>
      </c>
      <c r="O3140" s="16">
        <f>IF(ISNA(INDEX($C3139:$C$3618,MATCH(TRUE,INDEX($C3139:$C$3618&lt;&gt;$C3139,0),0))), O3139, INDEX($C3139:$C$3618,MATCH(TRUE,INDEX($C3139:$C$3618&lt;&gt;$C3139,0),0)))</f>
        <v>6094938326.7375374</v>
      </c>
      <c r="P3140" s="16">
        <f t="shared" si="691"/>
        <v>5895088496.4046955</v>
      </c>
      <c r="Q3140" s="27">
        <f t="shared" si="683"/>
        <v>366</v>
      </c>
      <c r="R3140" s="7">
        <f t="shared" si="688"/>
        <v>546037.78779464995</v>
      </c>
      <c r="S3140" s="7">
        <f t="shared" si="680"/>
        <v>-48522.298041788104</v>
      </c>
      <c r="T3140" s="5">
        <f>VLOOKUP($B3140,'Benchmark Data'!$A:$B,2,FALSE)</f>
        <v>19.91</v>
      </c>
      <c r="U3140" s="12">
        <f t="shared" si="689"/>
        <v>-5.0213408034736949E-4</v>
      </c>
      <c r="V3140" s="7">
        <f t="shared" si="690"/>
        <v>5994835021.7081547</v>
      </c>
    </row>
    <row r="3141" spans="1:22" x14ac:dyDescent="0.25">
      <c r="A3141" s="5">
        <f t="shared" si="681"/>
        <v>2012</v>
      </c>
      <c r="B3141" s="6">
        <f t="shared" si="684"/>
        <v>41081</v>
      </c>
      <c r="C3141" s="7">
        <f>MAX(SUMIFS('Filing Data'!$V:$V,'Filing Data'!$D:$D,'Benchmark Value'!$B3141),C3140)</f>
        <v>5895088496.4046955</v>
      </c>
      <c r="D3141" s="7">
        <f>SUMIFS('Filing Data'!$Z:$Z,'Filing Data'!$D:$D,'Benchmark Value'!$B3141)</f>
        <v>0</v>
      </c>
      <c r="E3141" s="16">
        <f t="shared" si="685"/>
        <v>-99307978.52737096</v>
      </c>
      <c r="F3141" s="10">
        <f>SUM(D$11:D3140)</f>
        <v>-460926973.03772658</v>
      </c>
      <c r="G3141" s="10">
        <f t="shared" si="678"/>
        <v>366</v>
      </c>
      <c r="H3141" s="7">
        <f t="shared" si="686"/>
        <v>-271333.274664948</v>
      </c>
      <c r="I3141" s="16">
        <f>SUMIFS('Filing Data'!$X:$X,'Filing Data'!$D:$D,'Benchmark Value'!$B3141)</f>
        <v>0</v>
      </c>
      <c r="J3141" s="16">
        <f t="shared" si="682"/>
        <v>118301012.88876536</v>
      </c>
      <c r="K3141" s="10">
        <f>SUM(I$11:I3140)</f>
        <v>789668634.219069</v>
      </c>
      <c r="L3141" s="27">
        <f t="shared" si="679"/>
        <v>366</v>
      </c>
      <c r="M3141" s="7">
        <f t="shared" si="687"/>
        <v>323226.81117149006</v>
      </c>
      <c r="N3141" s="7">
        <f>IF(ISNA(VLOOKUP(B3141,'Distribution Data'!$G:$H,2,FALSE)),0,VLOOKUP(B3141,'Distribution Data'!$G:$H,2,FALSE))</f>
        <v>0</v>
      </c>
      <c r="O3141" s="16">
        <f>IF(ISNA(INDEX($C3140:$C$3618,MATCH(TRUE,INDEX($C3140:$C$3618&lt;&gt;$C3140,0),0))), O3140, INDEX($C3140:$C$3618,MATCH(TRUE,INDEX($C3140:$C$3618&lt;&gt;$C3140,0),0)))</f>
        <v>6094938326.7375374</v>
      </c>
      <c r="P3141" s="16">
        <f t="shared" si="691"/>
        <v>5895088496.4046955</v>
      </c>
      <c r="Q3141" s="27">
        <f t="shared" si="683"/>
        <v>366</v>
      </c>
      <c r="R3141" s="7">
        <f t="shared" si="688"/>
        <v>546037.78779464995</v>
      </c>
      <c r="S3141" s="7">
        <f t="shared" si="680"/>
        <v>-48522.298041788104</v>
      </c>
      <c r="T3141" s="5">
        <f>VLOOKUP($B3141,'Benchmark Data'!$A:$B,2,FALSE)</f>
        <v>19.59</v>
      </c>
      <c r="U3141" s="12">
        <f t="shared" si="689"/>
        <v>-1.6202886119655577E-2</v>
      </c>
      <c r="V3141" s="7">
        <f t="shared" si="690"/>
        <v>5898435559.834693</v>
      </c>
    </row>
    <row r="3142" spans="1:22" x14ac:dyDescent="0.25">
      <c r="A3142" s="5">
        <f t="shared" si="681"/>
        <v>2012</v>
      </c>
      <c r="B3142" s="6">
        <f t="shared" si="684"/>
        <v>41082</v>
      </c>
      <c r="C3142" s="7">
        <f>MAX(SUMIFS('Filing Data'!$V:$V,'Filing Data'!$D:$D,'Benchmark Value'!$B3142),C3141)</f>
        <v>5895088496.4046955</v>
      </c>
      <c r="D3142" s="7">
        <f>SUMIFS('Filing Data'!$Z:$Z,'Filing Data'!$D:$D,'Benchmark Value'!$B3142)</f>
        <v>0</v>
      </c>
      <c r="E3142" s="16">
        <f t="shared" si="685"/>
        <v>-99307978.52737096</v>
      </c>
      <c r="F3142" s="10">
        <f>SUM(D$11:D3141)</f>
        <v>-460926973.03772658</v>
      </c>
      <c r="G3142" s="10">
        <f t="shared" si="678"/>
        <v>366</v>
      </c>
      <c r="H3142" s="7">
        <f t="shared" si="686"/>
        <v>-271333.274664948</v>
      </c>
      <c r="I3142" s="16">
        <f>SUMIFS('Filing Data'!$X:$X,'Filing Data'!$D:$D,'Benchmark Value'!$B3142)</f>
        <v>0</v>
      </c>
      <c r="J3142" s="16">
        <f t="shared" si="682"/>
        <v>118301012.88876536</v>
      </c>
      <c r="K3142" s="10">
        <f>SUM(I$11:I3141)</f>
        <v>789668634.219069</v>
      </c>
      <c r="L3142" s="27">
        <f t="shared" si="679"/>
        <v>366</v>
      </c>
      <c r="M3142" s="7">
        <f t="shared" si="687"/>
        <v>323226.81117149006</v>
      </c>
      <c r="N3142" s="7">
        <f>IF(ISNA(VLOOKUP(B3142,'Distribution Data'!$G:$H,2,FALSE)),0,VLOOKUP(B3142,'Distribution Data'!$G:$H,2,FALSE))</f>
        <v>0</v>
      </c>
      <c r="O3142" s="16">
        <f>IF(ISNA(INDEX($C3141:$C$3618,MATCH(TRUE,INDEX($C3141:$C$3618&lt;&gt;$C3141,0),0))), O3141, INDEX($C3141:$C$3618,MATCH(TRUE,INDEX($C3141:$C$3618&lt;&gt;$C3141,0),0)))</f>
        <v>6094938326.7375374</v>
      </c>
      <c r="P3142" s="16">
        <f t="shared" si="691"/>
        <v>5895088496.4046955</v>
      </c>
      <c r="Q3142" s="27">
        <f t="shared" si="683"/>
        <v>366</v>
      </c>
      <c r="R3142" s="7">
        <f t="shared" si="688"/>
        <v>546037.78779464995</v>
      </c>
      <c r="S3142" s="7">
        <f t="shared" si="680"/>
        <v>-48522.298041788104</v>
      </c>
      <c r="T3142" s="5">
        <f>VLOOKUP($B3142,'Benchmark Data'!$A:$B,2,FALSE)</f>
        <v>19.559999999999999</v>
      </c>
      <c r="U3142" s="12">
        <f t="shared" si="689"/>
        <v>-1.5325673497781163E-3</v>
      </c>
      <c r="V3142" s="7">
        <f t="shared" si="690"/>
        <v>5889354211.2581911</v>
      </c>
    </row>
    <row r="3143" spans="1:22" x14ac:dyDescent="0.25">
      <c r="A3143" s="5">
        <f t="shared" si="681"/>
        <v>2012</v>
      </c>
      <c r="B3143" s="6">
        <f t="shared" si="684"/>
        <v>41083</v>
      </c>
      <c r="C3143" s="7">
        <f>MAX(SUMIFS('Filing Data'!$V:$V,'Filing Data'!$D:$D,'Benchmark Value'!$B3143),C3142)</f>
        <v>5895088496.4046955</v>
      </c>
      <c r="D3143" s="7">
        <f>SUMIFS('Filing Data'!$Z:$Z,'Filing Data'!$D:$D,'Benchmark Value'!$B3143)</f>
        <v>0</v>
      </c>
      <c r="E3143" s="16">
        <f t="shared" si="685"/>
        <v>-99307978.52737096</v>
      </c>
      <c r="F3143" s="10">
        <f>SUM(D$11:D3142)</f>
        <v>-460926973.03772658</v>
      </c>
      <c r="G3143" s="10">
        <f t="shared" si="678"/>
        <v>366</v>
      </c>
      <c r="H3143" s="7">
        <f t="shared" si="686"/>
        <v>-271333.274664948</v>
      </c>
      <c r="I3143" s="16">
        <f>SUMIFS('Filing Data'!$X:$X,'Filing Data'!$D:$D,'Benchmark Value'!$B3143)</f>
        <v>0</v>
      </c>
      <c r="J3143" s="16">
        <f t="shared" si="682"/>
        <v>118301012.88876536</v>
      </c>
      <c r="K3143" s="10">
        <f>SUM(I$11:I3142)</f>
        <v>789668634.219069</v>
      </c>
      <c r="L3143" s="27">
        <f t="shared" si="679"/>
        <v>366</v>
      </c>
      <c r="M3143" s="7">
        <f t="shared" si="687"/>
        <v>323226.81117149006</v>
      </c>
      <c r="N3143" s="7">
        <f>IF(ISNA(VLOOKUP(B3143,'Distribution Data'!$G:$H,2,FALSE)),0,VLOOKUP(B3143,'Distribution Data'!$G:$H,2,FALSE))</f>
        <v>0</v>
      </c>
      <c r="O3143" s="16">
        <f>IF(ISNA(INDEX($C3142:$C$3618,MATCH(TRUE,INDEX($C3142:$C$3618&lt;&gt;$C3142,0),0))), O3142, INDEX($C3142:$C$3618,MATCH(TRUE,INDEX($C3142:$C$3618&lt;&gt;$C3142,0),0)))</f>
        <v>6094938326.7375374</v>
      </c>
      <c r="P3143" s="16">
        <f t="shared" si="691"/>
        <v>5895088496.4046955</v>
      </c>
      <c r="Q3143" s="27">
        <f t="shared" si="683"/>
        <v>366</v>
      </c>
      <c r="R3143" s="7">
        <f t="shared" si="688"/>
        <v>546037.78779464995</v>
      </c>
      <c r="S3143" s="7">
        <f t="shared" si="680"/>
        <v>-48522.298041788104</v>
      </c>
      <c r="T3143" s="5">
        <f>VLOOKUP($B3143,'Benchmark Data'!$A:$B,2,FALSE)</f>
        <v>19.559999999999999</v>
      </c>
      <c r="U3143" s="12">
        <f t="shared" si="689"/>
        <v>0</v>
      </c>
      <c r="V3143" s="7">
        <f t="shared" si="690"/>
        <v>5889305688.9601498</v>
      </c>
    </row>
    <row r="3144" spans="1:22" x14ac:dyDescent="0.25">
      <c r="A3144" s="5">
        <f t="shared" si="681"/>
        <v>2012</v>
      </c>
      <c r="B3144" s="6">
        <f t="shared" si="684"/>
        <v>41084</v>
      </c>
      <c r="C3144" s="7">
        <f>MAX(SUMIFS('Filing Data'!$V:$V,'Filing Data'!$D:$D,'Benchmark Value'!$B3144),C3143)</f>
        <v>5895088496.4046955</v>
      </c>
      <c r="D3144" s="7">
        <f>SUMIFS('Filing Data'!$Z:$Z,'Filing Data'!$D:$D,'Benchmark Value'!$B3144)</f>
        <v>0</v>
      </c>
      <c r="E3144" s="16">
        <f t="shared" si="685"/>
        <v>-99307978.52737096</v>
      </c>
      <c r="F3144" s="10">
        <f>SUM(D$11:D3143)</f>
        <v>-460926973.03772658</v>
      </c>
      <c r="G3144" s="10">
        <f t="shared" si="678"/>
        <v>366</v>
      </c>
      <c r="H3144" s="7">
        <f t="shared" si="686"/>
        <v>-271333.274664948</v>
      </c>
      <c r="I3144" s="16">
        <f>SUMIFS('Filing Data'!$X:$X,'Filing Data'!$D:$D,'Benchmark Value'!$B3144)</f>
        <v>0</v>
      </c>
      <c r="J3144" s="16">
        <f t="shared" si="682"/>
        <v>118301012.88876536</v>
      </c>
      <c r="K3144" s="10">
        <f>SUM(I$11:I3143)</f>
        <v>789668634.219069</v>
      </c>
      <c r="L3144" s="27">
        <f t="shared" si="679"/>
        <v>366</v>
      </c>
      <c r="M3144" s="7">
        <f t="shared" si="687"/>
        <v>323226.81117149006</v>
      </c>
      <c r="N3144" s="7">
        <f>IF(ISNA(VLOOKUP(B3144,'Distribution Data'!$G:$H,2,FALSE)),0,VLOOKUP(B3144,'Distribution Data'!$G:$H,2,FALSE))</f>
        <v>0</v>
      </c>
      <c r="O3144" s="16">
        <f>IF(ISNA(INDEX($C3143:$C$3618,MATCH(TRUE,INDEX($C3143:$C$3618&lt;&gt;$C3143,0),0))), O3143, INDEX($C3143:$C$3618,MATCH(TRUE,INDEX($C3143:$C$3618&lt;&gt;$C3143,0),0)))</f>
        <v>6094938326.7375374</v>
      </c>
      <c r="P3144" s="16">
        <f t="shared" si="691"/>
        <v>5895088496.4046955</v>
      </c>
      <c r="Q3144" s="27">
        <f t="shared" si="683"/>
        <v>366</v>
      </c>
      <c r="R3144" s="7">
        <f t="shared" si="688"/>
        <v>546037.78779464995</v>
      </c>
      <c r="S3144" s="7">
        <f t="shared" si="680"/>
        <v>-48522.298041788104</v>
      </c>
      <c r="T3144" s="5">
        <f>VLOOKUP($B3144,'Benchmark Data'!$A:$B,2,FALSE)</f>
        <v>19.559999999999999</v>
      </c>
      <c r="U3144" s="12">
        <f t="shared" si="689"/>
        <v>0</v>
      </c>
      <c r="V3144" s="7">
        <f t="shared" si="690"/>
        <v>5889257166.6621084</v>
      </c>
    </row>
    <row r="3145" spans="1:22" x14ac:dyDescent="0.25">
      <c r="A3145" s="5">
        <f t="shared" si="681"/>
        <v>2012</v>
      </c>
      <c r="B3145" s="6">
        <f t="shared" si="684"/>
        <v>41085</v>
      </c>
      <c r="C3145" s="7">
        <f>MAX(SUMIFS('Filing Data'!$V:$V,'Filing Data'!$D:$D,'Benchmark Value'!$B3145),C3144)</f>
        <v>5895088496.4046955</v>
      </c>
      <c r="D3145" s="7">
        <f>SUMIFS('Filing Data'!$Z:$Z,'Filing Data'!$D:$D,'Benchmark Value'!$B3145)</f>
        <v>0</v>
      </c>
      <c r="E3145" s="16">
        <f t="shared" si="685"/>
        <v>-99307978.52737096</v>
      </c>
      <c r="F3145" s="10">
        <f>SUM(D$11:D3144)</f>
        <v>-460926973.03772658</v>
      </c>
      <c r="G3145" s="10">
        <f t="shared" si="678"/>
        <v>366</v>
      </c>
      <c r="H3145" s="7">
        <f t="shared" si="686"/>
        <v>-271333.274664948</v>
      </c>
      <c r="I3145" s="16">
        <f>SUMIFS('Filing Data'!$X:$X,'Filing Data'!$D:$D,'Benchmark Value'!$B3145)</f>
        <v>0</v>
      </c>
      <c r="J3145" s="16">
        <f t="shared" si="682"/>
        <v>118301012.88876536</v>
      </c>
      <c r="K3145" s="10">
        <f>SUM(I$11:I3144)</f>
        <v>789668634.219069</v>
      </c>
      <c r="L3145" s="27">
        <f t="shared" si="679"/>
        <v>366</v>
      </c>
      <c r="M3145" s="7">
        <f t="shared" si="687"/>
        <v>323226.81117149006</v>
      </c>
      <c r="N3145" s="7">
        <f>IF(ISNA(VLOOKUP(B3145,'Distribution Data'!$G:$H,2,FALSE)),0,VLOOKUP(B3145,'Distribution Data'!$G:$H,2,FALSE))</f>
        <v>0</v>
      </c>
      <c r="O3145" s="16">
        <f>IF(ISNA(INDEX($C3144:$C$3618,MATCH(TRUE,INDEX($C3144:$C$3618&lt;&gt;$C3144,0),0))), O3144, INDEX($C3144:$C$3618,MATCH(TRUE,INDEX($C3144:$C$3618&lt;&gt;$C3144,0),0)))</f>
        <v>6094938326.7375374</v>
      </c>
      <c r="P3145" s="16">
        <f t="shared" si="691"/>
        <v>5895088496.4046955</v>
      </c>
      <c r="Q3145" s="27">
        <f t="shared" si="683"/>
        <v>366</v>
      </c>
      <c r="R3145" s="7">
        <f t="shared" si="688"/>
        <v>546037.78779464995</v>
      </c>
      <c r="S3145" s="7">
        <f t="shared" si="680"/>
        <v>-48522.298041788104</v>
      </c>
      <c r="T3145" s="5">
        <f>VLOOKUP($B3145,'Benchmark Data'!$A:$B,2,FALSE)</f>
        <v>19.48</v>
      </c>
      <c r="U3145" s="12">
        <f t="shared" si="689"/>
        <v>-4.0983663922821365E-3</v>
      </c>
      <c r="V3145" s="7">
        <f t="shared" si="690"/>
        <v>5865121702.9871264</v>
      </c>
    </row>
    <row r="3146" spans="1:22" x14ac:dyDescent="0.25">
      <c r="A3146" s="5">
        <f t="shared" si="681"/>
        <v>2012</v>
      </c>
      <c r="B3146" s="6">
        <f t="shared" si="684"/>
        <v>41086</v>
      </c>
      <c r="C3146" s="7">
        <f>MAX(SUMIFS('Filing Data'!$V:$V,'Filing Data'!$D:$D,'Benchmark Value'!$B3146),C3145)</f>
        <v>5895088496.4046955</v>
      </c>
      <c r="D3146" s="7">
        <f>SUMIFS('Filing Data'!$Z:$Z,'Filing Data'!$D:$D,'Benchmark Value'!$B3146)</f>
        <v>0</v>
      </c>
      <c r="E3146" s="16">
        <f t="shared" si="685"/>
        <v>-99307978.52737096</v>
      </c>
      <c r="F3146" s="10">
        <f>SUM(D$11:D3145)</f>
        <v>-460926973.03772658</v>
      </c>
      <c r="G3146" s="10">
        <f t="shared" si="678"/>
        <v>366</v>
      </c>
      <c r="H3146" s="7">
        <f t="shared" si="686"/>
        <v>-271333.274664948</v>
      </c>
      <c r="I3146" s="16">
        <f>SUMIFS('Filing Data'!$X:$X,'Filing Data'!$D:$D,'Benchmark Value'!$B3146)</f>
        <v>0</v>
      </c>
      <c r="J3146" s="16">
        <f t="shared" si="682"/>
        <v>118301012.88876536</v>
      </c>
      <c r="K3146" s="10">
        <f>SUM(I$11:I3145)</f>
        <v>789668634.219069</v>
      </c>
      <c r="L3146" s="27">
        <f t="shared" si="679"/>
        <v>366</v>
      </c>
      <c r="M3146" s="7">
        <f t="shared" si="687"/>
        <v>323226.81117149006</v>
      </c>
      <c r="N3146" s="7">
        <f>IF(ISNA(VLOOKUP(B3146,'Distribution Data'!$G:$H,2,FALSE)),0,VLOOKUP(B3146,'Distribution Data'!$G:$H,2,FALSE))</f>
        <v>0</v>
      </c>
      <c r="O3146" s="16">
        <f>IF(ISNA(INDEX($C3145:$C$3618,MATCH(TRUE,INDEX($C3145:$C$3618&lt;&gt;$C3145,0),0))), O3145, INDEX($C3145:$C$3618,MATCH(TRUE,INDEX($C3145:$C$3618&lt;&gt;$C3145,0),0)))</f>
        <v>6094938326.7375374</v>
      </c>
      <c r="P3146" s="16">
        <f t="shared" si="691"/>
        <v>5895088496.4046955</v>
      </c>
      <c r="Q3146" s="27">
        <f t="shared" si="683"/>
        <v>366</v>
      </c>
      <c r="R3146" s="7">
        <f t="shared" si="688"/>
        <v>546037.78779464995</v>
      </c>
      <c r="S3146" s="7">
        <f t="shared" si="680"/>
        <v>-48522.298041788104</v>
      </c>
      <c r="T3146" s="5">
        <f>VLOOKUP($B3146,'Benchmark Data'!$A:$B,2,FALSE)</f>
        <v>19.559999999999999</v>
      </c>
      <c r="U3146" s="12">
        <f t="shared" si="689"/>
        <v>4.098366392282185E-3</v>
      </c>
      <c r="V3146" s="7">
        <f t="shared" si="690"/>
        <v>5889159922.7958078</v>
      </c>
    </row>
    <row r="3147" spans="1:22" x14ac:dyDescent="0.25">
      <c r="A3147" s="5">
        <f t="shared" si="681"/>
        <v>2012</v>
      </c>
      <c r="B3147" s="6">
        <f t="shared" si="684"/>
        <v>41087</v>
      </c>
      <c r="C3147" s="7">
        <f>MAX(SUMIFS('Filing Data'!$V:$V,'Filing Data'!$D:$D,'Benchmark Value'!$B3147),C3146)</f>
        <v>5895088496.4046955</v>
      </c>
      <c r="D3147" s="7">
        <f>SUMIFS('Filing Data'!$Z:$Z,'Filing Data'!$D:$D,'Benchmark Value'!$B3147)</f>
        <v>0</v>
      </c>
      <c r="E3147" s="16">
        <f t="shared" si="685"/>
        <v>-99307978.52737096</v>
      </c>
      <c r="F3147" s="10">
        <f>SUM(D$11:D3146)</f>
        <v>-460926973.03772658</v>
      </c>
      <c r="G3147" s="10">
        <f t="shared" ref="G3147:G3210" si="692">COUNTIFS(F$11:F$3618,F3147,A$11:A$3618,YEAR(B3147))</f>
        <v>366</v>
      </c>
      <c r="H3147" s="7">
        <f t="shared" si="686"/>
        <v>-271333.274664948</v>
      </c>
      <c r="I3147" s="16">
        <f>SUMIFS('Filing Data'!$X:$X,'Filing Data'!$D:$D,'Benchmark Value'!$B3147)</f>
        <v>0</v>
      </c>
      <c r="J3147" s="16">
        <f t="shared" si="682"/>
        <v>118301012.88876536</v>
      </c>
      <c r="K3147" s="10">
        <f>SUM(I$11:I3146)</f>
        <v>789668634.219069</v>
      </c>
      <c r="L3147" s="27">
        <f t="shared" ref="L3147:L3210" si="693">COUNTIFS(K$11:K$3618,K3147,A$11:A$3618,YEAR(B3147))</f>
        <v>366</v>
      </c>
      <c r="M3147" s="7">
        <f t="shared" si="687"/>
        <v>323226.81117149006</v>
      </c>
      <c r="N3147" s="7">
        <f>IF(ISNA(VLOOKUP(B3147,'Distribution Data'!$G:$H,2,FALSE)),0,VLOOKUP(B3147,'Distribution Data'!$G:$H,2,FALSE))</f>
        <v>0</v>
      </c>
      <c r="O3147" s="16">
        <f>IF(ISNA(INDEX($C3146:$C$3618,MATCH(TRUE,INDEX($C3146:$C$3618&lt;&gt;$C3146,0),0))), O3146, INDEX($C3146:$C$3618,MATCH(TRUE,INDEX($C3146:$C$3618&lt;&gt;$C3146,0),0)))</f>
        <v>6094938326.7375374</v>
      </c>
      <c r="P3147" s="16">
        <f t="shared" si="691"/>
        <v>5895088496.4046955</v>
      </c>
      <c r="Q3147" s="27">
        <f t="shared" si="683"/>
        <v>366</v>
      </c>
      <c r="R3147" s="7">
        <f t="shared" si="688"/>
        <v>546037.78779464995</v>
      </c>
      <c r="S3147" s="7">
        <f t="shared" ref="S3147:S3210" si="694">IF(AND($E$3&lt;&gt;"Y",$E$4&lt;&gt;"Y"),R3147-N3147+H3147, IF(AND($E$3="Y",$E$4="Y"), R3147-N3147-M3147, IF($E$4="Y", R3147-N3147-M3147+H3147, IF($E$3="Y", R3147-N3147, R3147-N3147))))</f>
        <v>-48522.298041788104</v>
      </c>
      <c r="T3147" s="5">
        <f>VLOOKUP($B3147,'Benchmark Data'!$A:$B,2,FALSE)</f>
        <v>19.64</v>
      </c>
      <c r="U3147" s="12">
        <f t="shared" si="689"/>
        <v>4.0816383196486776E-3</v>
      </c>
      <c r="V3147" s="7">
        <f t="shared" si="690"/>
        <v>5913197944.1492834</v>
      </c>
    </row>
    <row r="3148" spans="1:22" x14ac:dyDescent="0.25">
      <c r="A3148" s="5">
        <f t="shared" ref="A3148:A3211" si="695">YEAR(B3148)</f>
        <v>2012</v>
      </c>
      <c r="B3148" s="6">
        <f t="shared" si="684"/>
        <v>41088</v>
      </c>
      <c r="C3148" s="7">
        <f>MAX(SUMIFS('Filing Data'!$V:$V,'Filing Data'!$D:$D,'Benchmark Value'!$B3148),C3147)</f>
        <v>5895088496.4046955</v>
      </c>
      <c r="D3148" s="7">
        <f>SUMIFS('Filing Data'!$Z:$Z,'Filing Data'!$D:$D,'Benchmark Value'!$B3148)</f>
        <v>0</v>
      </c>
      <c r="E3148" s="16">
        <f t="shared" si="685"/>
        <v>-99307978.52737096</v>
      </c>
      <c r="F3148" s="10">
        <f>SUM(D$11:D3147)</f>
        <v>-460926973.03772658</v>
      </c>
      <c r="G3148" s="10">
        <f t="shared" si="692"/>
        <v>366</v>
      </c>
      <c r="H3148" s="7">
        <f t="shared" si="686"/>
        <v>-271333.274664948</v>
      </c>
      <c r="I3148" s="16">
        <f>SUMIFS('Filing Data'!$X:$X,'Filing Data'!$D:$D,'Benchmark Value'!$B3148)</f>
        <v>0</v>
      </c>
      <c r="J3148" s="16">
        <f t="shared" ref="J3148:J3211" si="696">IF(I3148&lt;&gt;0,J3147,IF(ISNA(INDEX($I3148:$I3512,MATCH(TRUE,INDEX($I3148:$I3512&lt;&gt;$I3148,0),0))),0,INDEX($I3148:$I3512,MATCH(TRUE,INDEX($I3148:$I3512&lt;&gt;$I3148,0),0))))</f>
        <v>118301012.88876536</v>
      </c>
      <c r="K3148" s="10">
        <f>SUM(I$11:I3147)</f>
        <v>789668634.219069</v>
      </c>
      <c r="L3148" s="27">
        <f t="shared" si="693"/>
        <v>366</v>
      </c>
      <c r="M3148" s="7">
        <f t="shared" si="687"/>
        <v>323226.81117149006</v>
      </c>
      <c r="N3148" s="7">
        <f>IF(ISNA(VLOOKUP(B3148,'Distribution Data'!$G:$H,2,FALSE)),0,VLOOKUP(B3148,'Distribution Data'!$G:$H,2,FALSE))</f>
        <v>0</v>
      </c>
      <c r="O3148" s="16">
        <f>IF(ISNA(INDEX($C3147:$C$3618,MATCH(TRUE,INDEX($C3147:$C$3618&lt;&gt;$C3147,0),0))), O3147, INDEX($C3147:$C$3618,MATCH(TRUE,INDEX($C3147:$C$3618&lt;&gt;$C3147,0),0)))</f>
        <v>6094938326.7375374</v>
      </c>
      <c r="P3148" s="16">
        <f t="shared" si="691"/>
        <v>5895088496.4046955</v>
      </c>
      <c r="Q3148" s="27">
        <f t="shared" ref="Q3148:Q3211" si="697">MATCH($O3148,$C$11:$C$3618,0)-MATCH($C3147,$C$11:$C$3618,0)</f>
        <v>366</v>
      </c>
      <c r="R3148" s="7">
        <f t="shared" si="688"/>
        <v>546037.78779464995</v>
      </c>
      <c r="S3148" s="7">
        <f t="shared" si="694"/>
        <v>-48522.298041788104</v>
      </c>
      <c r="T3148" s="5">
        <f>VLOOKUP($B3148,'Benchmark Data'!$A:$B,2,FALSE)</f>
        <v>19.84</v>
      </c>
      <c r="U3148" s="12">
        <f t="shared" si="689"/>
        <v>1.0131798930406955E-2</v>
      </c>
      <c r="V3148" s="7">
        <f t="shared" si="690"/>
        <v>5973365286.8629456</v>
      </c>
    </row>
    <row r="3149" spans="1:22" x14ac:dyDescent="0.25">
      <c r="A3149" s="5">
        <f t="shared" si="695"/>
        <v>2012</v>
      </c>
      <c r="B3149" s="6">
        <f t="shared" ref="B3149:B3212" si="698">B3148+1</f>
        <v>41089</v>
      </c>
      <c r="C3149" s="7">
        <f>MAX(SUMIFS('Filing Data'!$V:$V,'Filing Data'!$D:$D,'Benchmark Value'!$B3149),C3148)</f>
        <v>5895088496.4046955</v>
      </c>
      <c r="D3149" s="7">
        <f>SUMIFS('Filing Data'!$Z:$Z,'Filing Data'!$D:$D,'Benchmark Value'!$B3149)</f>
        <v>0</v>
      </c>
      <c r="E3149" s="16">
        <f t="shared" ref="E3149:E3212" si="699">IF(D3149&lt;&gt;0,E3148,IF(ISNA(INDEX($D3149:$D3513,MATCH(TRUE,INDEX($D3149:$D3513&lt;&gt;$D3149,0),0))),0,INDEX($D3149:$D3513,MATCH(TRUE,INDEX($D3149:$D3513&lt;&gt;$D3149,0),0))))</f>
        <v>-99307978.52737096</v>
      </c>
      <c r="F3149" s="10">
        <f>SUM(D$11:D3148)</f>
        <v>-460926973.03772658</v>
      </c>
      <c r="G3149" s="10">
        <f t="shared" si="692"/>
        <v>366</v>
      </c>
      <c r="H3149" s="7">
        <f t="shared" ref="H3149:H3212" si="700">E3149/G3149</f>
        <v>-271333.274664948</v>
      </c>
      <c r="I3149" s="16">
        <f>SUMIFS('Filing Data'!$X:$X,'Filing Data'!$D:$D,'Benchmark Value'!$B3149)</f>
        <v>0</v>
      </c>
      <c r="J3149" s="16">
        <f t="shared" si="696"/>
        <v>118301012.88876536</v>
      </c>
      <c r="K3149" s="10">
        <f>SUM(I$11:I3148)</f>
        <v>789668634.219069</v>
      </c>
      <c r="L3149" s="27">
        <f t="shared" si="693"/>
        <v>366</v>
      </c>
      <c r="M3149" s="7">
        <f t="shared" ref="M3149:M3212" si="701">J3149/L3149</f>
        <v>323226.81117149006</v>
      </c>
      <c r="N3149" s="7">
        <f>IF(ISNA(VLOOKUP(B3149,'Distribution Data'!$G:$H,2,FALSE)),0,VLOOKUP(B3149,'Distribution Data'!$G:$H,2,FALSE))</f>
        <v>0</v>
      </c>
      <c r="O3149" s="16">
        <f>IF(ISNA(INDEX($C3148:$C$3618,MATCH(TRUE,INDEX($C3148:$C$3618&lt;&gt;$C3148,0),0))), O3148, INDEX($C3148:$C$3618,MATCH(TRUE,INDEX($C3148:$C$3618&lt;&gt;$C3148,0),0)))</f>
        <v>6094938326.7375374</v>
      </c>
      <c r="P3149" s="16">
        <f t="shared" si="691"/>
        <v>5895088496.4046955</v>
      </c>
      <c r="Q3149" s="27">
        <f t="shared" si="697"/>
        <v>366</v>
      </c>
      <c r="R3149" s="7">
        <f t="shared" ref="R3149:R3212" si="702">IF(Q3149=0, 0, (O3149-P3149)/Q3149)</f>
        <v>546037.78779464995</v>
      </c>
      <c r="S3149" s="7">
        <f t="shared" si="694"/>
        <v>-48522.298041788104</v>
      </c>
      <c r="T3149" s="5">
        <f>VLOOKUP($B3149,'Benchmark Data'!$A:$B,2,FALSE)</f>
        <v>20.38</v>
      </c>
      <c r="U3149" s="12">
        <f t="shared" ref="U3149:U3212" si="703">LN(T3149/T3148)</f>
        <v>2.6853925937851915E-2</v>
      </c>
      <c r="V3149" s="7">
        <f t="shared" ref="V3149:V3212" si="704">V3148*EXP($U3149)+$S3149</f>
        <v>6135898279.4291172</v>
      </c>
    </row>
    <row r="3150" spans="1:22" x14ac:dyDescent="0.25">
      <c r="A3150" s="5">
        <f t="shared" si="695"/>
        <v>2012</v>
      </c>
      <c r="B3150" s="6">
        <f t="shared" si="698"/>
        <v>41090</v>
      </c>
      <c r="C3150" s="7">
        <f>MAX(SUMIFS('Filing Data'!$V:$V,'Filing Data'!$D:$D,'Benchmark Value'!$B3150),C3149)</f>
        <v>5895088496.4046955</v>
      </c>
      <c r="D3150" s="7">
        <f>SUMIFS('Filing Data'!$Z:$Z,'Filing Data'!$D:$D,'Benchmark Value'!$B3150)</f>
        <v>0</v>
      </c>
      <c r="E3150" s="16">
        <f t="shared" si="699"/>
        <v>-99307978.52737096</v>
      </c>
      <c r="F3150" s="10">
        <f>SUM(D$11:D3149)</f>
        <v>-460926973.03772658</v>
      </c>
      <c r="G3150" s="10">
        <f t="shared" si="692"/>
        <v>366</v>
      </c>
      <c r="H3150" s="7">
        <f t="shared" si="700"/>
        <v>-271333.274664948</v>
      </c>
      <c r="I3150" s="16">
        <f>SUMIFS('Filing Data'!$X:$X,'Filing Data'!$D:$D,'Benchmark Value'!$B3150)</f>
        <v>0</v>
      </c>
      <c r="J3150" s="16">
        <f t="shared" si="696"/>
        <v>118301012.88876536</v>
      </c>
      <c r="K3150" s="10">
        <f>SUM(I$11:I3149)</f>
        <v>789668634.219069</v>
      </c>
      <c r="L3150" s="27">
        <f t="shared" si="693"/>
        <v>366</v>
      </c>
      <c r="M3150" s="7">
        <f t="shared" si="701"/>
        <v>323226.81117149006</v>
      </c>
      <c r="N3150" s="7">
        <f>IF(ISNA(VLOOKUP(B3150,'Distribution Data'!$G:$H,2,FALSE)),0,VLOOKUP(B3150,'Distribution Data'!$G:$H,2,FALSE))</f>
        <v>34382958.04896567</v>
      </c>
      <c r="O3150" s="16">
        <f>IF(ISNA(INDEX($C3149:$C$3618,MATCH(TRUE,INDEX($C3149:$C$3618&lt;&gt;$C3149,0),0))), O3149, INDEX($C3149:$C$3618,MATCH(TRUE,INDEX($C3149:$C$3618&lt;&gt;$C3149,0),0)))</f>
        <v>6094938326.7375374</v>
      </c>
      <c r="P3150" s="16">
        <f t="shared" si="691"/>
        <v>5895088496.4046955</v>
      </c>
      <c r="Q3150" s="27">
        <f t="shared" si="697"/>
        <v>366</v>
      </c>
      <c r="R3150" s="7">
        <f t="shared" si="702"/>
        <v>546037.78779464995</v>
      </c>
      <c r="S3150" s="7">
        <f t="shared" si="694"/>
        <v>-34431480.347007453</v>
      </c>
      <c r="T3150" s="5">
        <f>VLOOKUP($B3150,'Benchmark Data'!$A:$B,2,FALSE)</f>
        <v>20.38</v>
      </c>
      <c r="U3150" s="12">
        <f t="shared" si="703"/>
        <v>0</v>
      </c>
      <c r="V3150" s="7">
        <f t="shared" si="704"/>
        <v>6101466799.0821095</v>
      </c>
    </row>
    <row r="3151" spans="1:22" x14ac:dyDescent="0.25">
      <c r="A3151" s="5">
        <f t="shared" si="695"/>
        <v>2012</v>
      </c>
      <c r="B3151" s="6">
        <f t="shared" si="698"/>
        <v>41091</v>
      </c>
      <c r="C3151" s="7">
        <f>MAX(SUMIFS('Filing Data'!$V:$V,'Filing Data'!$D:$D,'Benchmark Value'!$B3151),C3150)</f>
        <v>5895088496.4046955</v>
      </c>
      <c r="D3151" s="7">
        <f>SUMIFS('Filing Data'!$Z:$Z,'Filing Data'!$D:$D,'Benchmark Value'!$B3151)</f>
        <v>0</v>
      </c>
      <c r="E3151" s="16">
        <f t="shared" si="699"/>
        <v>-99307978.52737096</v>
      </c>
      <c r="F3151" s="10">
        <f>SUM(D$11:D3150)</f>
        <v>-460926973.03772658</v>
      </c>
      <c r="G3151" s="10">
        <f t="shared" si="692"/>
        <v>366</v>
      </c>
      <c r="H3151" s="7">
        <f t="shared" si="700"/>
        <v>-271333.274664948</v>
      </c>
      <c r="I3151" s="16">
        <f>SUMIFS('Filing Data'!$X:$X,'Filing Data'!$D:$D,'Benchmark Value'!$B3151)</f>
        <v>0</v>
      </c>
      <c r="J3151" s="16">
        <f t="shared" si="696"/>
        <v>118301012.88876536</v>
      </c>
      <c r="K3151" s="10">
        <f>SUM(I$11:I3150)</f>
        <v>789668634.219069</v>
      </c>
      <c r="L3151" s="27">
        <f t="shared" si="693"/>
        <v>366</v>
      </c>
      <c r="M3151" s="7">
        <f t="shared" si="701"/>
        <v>323226.81117149006</v>
      </c>
      <c r="N3151" s="7">
        <f>IF(ISNA(VLOOKUP(B3151,'Distribution Data'!$G:$H,2,FALSE)),0,VLOOKUP(B3151,'Distribution Data'!$G:$H,2,FALSE))</f>
        <v>0</v>
      </c>
      <c r="O3151" s="16">
        <f>IF(ISNA(INDEX($C3150:$C$3618,MATCH(TRUE,INDEX($C3150:$C$3618&lt;&gt;$C3150,0),0))), O3150, INDEX($C3150:$C$3618,MATCH(TRUE,INDEX($C3150:$C$3618&lt;&gt;$C3150,0),0)))</f>
        <v>6094938326.7375374</v>
      </c>
      <c r="P3151" s="16">
        <f t="shared" si="691"/>
        <v>5895088496.4046955</v>
      </c>
      <c r="Q3151" s="27">
        <f t="shared" si="697"/>
        <v>366</v>
      </c>
      <c r="R3151" s="7">
        <f t="shared" si="702"/>
        <v>546037.78779464995</v>
      </c>
      <c r="S3151" s="7">
        <f t="shared" si="694"/>
        <v>-48522.298041788104</v>
      </c>
      <c r="T3151" s="5">
        <f>VLOOKUP($B3151,'Benchmark Data'!$A:$B,2,FALSE)</f>
        <v>20.38</v>
      </c>
      <c r="U3151" s="12">
        <f t="shared" si="703"/>
        <v>0</v>
      </c>
      <c r="V3151" s="7">
        <f t="shared" si="704"/>
        <v>6101418276.7840681</v>
      </c>
    </row>
    <row r="3152" spans="1:22" x14ac:dyDescent="0.25">
      <c r="A3152" s="5">
        <f t="shared" si="695"/>
        <v>2012</v>
      </c>
      <c r="B3152" s="6">
        <f t="shared" si="698"/>
        <v>41092</v>
      </c>
      <c r="C3152" s="7">
        <f>MAX(SUMIFS('Filing Data'!$V:$V,'Filing Data'!$D:$D,'Benchmark Value'!$B3152),C3151)</f>
        <v>5895088496.4046955</v>
      </c>
      <c r="D3152" s="7">
        <f>SUMIFS('Filing Data'!$Z:$Z,'Filing Data'!$D:$D,'Benchmark Value'!$B3152)</f>
        <v>0</v>
      </c>
      <c r="E3152" s="16">
        <f t="shared" si="699"/>
        <v>-99307978.52737096</v>
      </c>
      <c r="F3152" s="10">
        <f>SUM(D$11:D3151)</f>
        <v>-460926973.03772658</v>
      </c>
      <c r="G3152" s="10">
        <f t="shared" si="692"/>
        <v>366</v>
      </c>
      <c r="H3152" s="7">
        <f t="shared" si="700"/>
        <v>-271333.274664948</v>
      </c>
      <c r="I3152" s="16">
        <f>SUMIFS('Filing Data'!$X:$X,'Filing Data'!$D:$D,'Benchmark Value'!$B3152)</f>
        <v>0</v>
      </c>
      <c r="J3152" s="16">
        <f t="shared" si="696"/>
        <v>118301012.88876536</v>
      </c>
      <c r="K3152" s="10">
        <f>SUM(I$11:I3151)</f>
        <v>789668634.219069</v>
      </c>
      <c r="L3152" s="27">
        <f t="shared" si="693"/>
        <v>366</v>
      </c>
      <c r="M3152" s="7">
        <f t="shared" si="701"/>
        <v>323226.81117149006</v>
      </c>
      <c r="N3152" s="7">
        <f>IF(ISNA(VLOOKUP(B3152,'Distribution Data'!$G:$H,2,FALSE)),0,VLOOKUP(B3152,'Distribution Data'!$G:$H,2,FALSE))</f>
        <v>0</v>
      </c>
      <c r="O3152" s="16">
        <f>IF(ISNA(INDEX($C3151:$C$3618,MATCH(TRUE,INDEX($C3151:$C$3618&lt;&gt;$C3151,0),0))), O3151, INDEX($C3151:$C$3618,MATCH(TRUE,INDEX($C3151:$C$3618&lt;&gt;$C3151,0),0)))</f>
        <v>6094938326.7375374</v>
      </c>
      <c r="P3152" s="16">
        <f t="shared" si="691"/>
        <v>5895088496.4046955</v>
      </c>
      <c r="Q3152" s="27">
        <f t="shared" si="697"/>
        <v>366</v>
      </c>
      <c r="R3152" s="7">
        <f t="shared" si="702"/>
        <v>546037.78779464995</v>
      </c>
      <c r="S3152" s="7">
        <f t="shared" si="694"/>
        <v>-48522.298041788104</v>
      </c>
      <c r="T3152" s="5">
        <f>VLOOKUP($B3152,'Benchmark Data'!$A:$B,2,FALSE)</f>
        <v>20.57</v>
      </c>
      <c r="U3152" s="12">
        <f t="shared" si="703"/>
        <v>9.2796758702871473E-3</v>
      </c>
      <c r="V3152" s="7">
        <f t="shared" si="704"/>
        <v>6158252456.7720413</v>
      </c>
    </row>
    <row r="3153" spans="1:22" x14ac:dyDescent="0.25">
      <c r="A3153" s="5">
        <f t="shared" si="695"/>
        <v>2012</v>
      </c>
      <c r="B3153" s="6">
        <f t="shared" si="698"/>
        <v>41093</v>
      </c>
      <c r="C3153" s="7">
        <f>MAX(SUMIFS('Filing Data'!$V:$V,'Filing Data'!$D:$D,'Benchmark Value'!$B3153),C3152)</f>
        <v>5895088496.4046955</v>
      </c>
      <c r="D3153" s="7">
        <f>SUMIFS('Filing Data'!$Z:$Z,'Filing Data'!$D:$D,'Benchmark Value'!$B3153)</f>
        <v>0</v>
      </c>
      <c r="E3153" s="16">
        <f t="shared" si="699"/>
        <v>-99307978.52737096</v>
      </c>
      <c r="F3153" s="10">
        <f>SUM(D$11:D3152)</f>
        <v>-460926973.03772658</v>
      </c>
      <c r="G3153" s="10">
        <f t="shared" si="692"/>
        <v>366</v>
      </c>
      <c r="H3153" s="7">
        <f t="shared" si="700"/>
        <v>-271333.274664948</v>
      </c>
      <c r="I3153" s="16">
        <f>SUMIFS('Filing Data'!$X:$X,'Filing Data'!$D:$D,'Benchmark Value'!$B3153)</f>
        <v>0</v>
      </c>
      <c r="J3153" s="16">
        <f t="shared" si="696"/>
        <v>118301012.88876536</v>
      </c>
      <c r="K3153" s="10">
        <f>SUM(I$11:I3152)</f>
        <v>789668634.219069</v>
      </c>
      <c r="L3153" s="27">
        <f t="shared" si="693"/>
        <v>366</v>
      </c>
      <c r="M3153" s="7">
        <f t="shared" si="701"/>
        <v>323226.81117149006</v>
      </c>
      <c r="N3153" s="7">
        <f>IF(ISNA(VLOOKUP(B3153,'Distribution Data'!$G:$H,2,FALSE)),0,VLOOKUP(B3153,'Distribution Data'!$G:$H,2,FALSE))</f>
        <v>0</v>
      </c>
      <c r="O3153" s="16">
        <f>IF(ISNA(INDEX($C3152:$C$3618,MATCH(TRUE,INDEX($C3152:$C$3618&lt;&gt;$C3152,0),0))), O3152, INDEX($C3152:$C$3618,MATCH(TRUE,INDEX($C3152:$C$3618&lt;&gt;$C3152,0),0)))</f>
        <v>6094938326.7375374</v>
      </c>
      <c r="P3153" s="16">
        <f t="shared" si="691"/>
        <v>5895088496.4046955</v>
      </c>
      <c r="Q3153" s="27">
        <f t="shared" si="697"/>
        <v>366</v>
      </c>
      <c r="R3153" s="7">
        <f t="shared" si="702"/>
        <v>546037.78779464995</v>
      </c>
      <c r="S3153" s="7">
        <f t="shared" si="694"/>
        <v>-48522.298041788104</v>
      </c>
      <c r="T3153" s="5">
        <f>VLOOKUP($B3153,'Benchmark Data'!$A:$B,2,FALSE)</f>
        <v>20.69</v>
      </c>
      <c r="U3153" s="12">
        <f t="shared" si="703"/>
        <v>5.8167880925859856E-3</v>
      </c>
      <c r="V3153" s="7">
        <f t="shared" si="704"/>
        <v>6194129568.6408768</v>
      </c>
    </row>
    <row r="3154" spans="1:22" x14ac:dyDescent="0.25">
      <c r="A3154" s="5">
        <f t="shared" si="695"/>
        <v>2012</v>
      </c>
      <c r="B3154" s="6">
        <f t="shared" si="698"/>
        <v>41094</v>
      </c>
      <c r="C3154" s="7">
        <f>MAX(SUMIFS('Filing Data'!$V:$V,'Filing Data'!$D:$D,'Benchmark Value'!$B3154),C3153)</f>
        <v>5895088496.4046955</v>
      </c>
      <c r="D3154" s="7">
        <f>SUMIFS('Filing Data'!$Z:$Z,'Filing Data'!$D:$D,'Benchmark Value'!$B3154)</f>
        <v>0</v>
      </c>
      <c r="E3154" s="16">
        <f t="shared" si="699"/>
        <v>-99307978.52737096</v>
      </c>
      <c r="F3154" s="10">
        <f>SUM(D$11:D3153)</f>
        <v>-460926973.03772658</v>
      </c>
      <c r="G3154" s="10">
        <f t="shared" si="692"/>
        <v>366</v>
      </c>
      <c r="H3154" s="7">
        <f t="shared" si="700"/>
        <v>-271333.274664948</v>
      </c>
      <c r="I3154" s="16">
        <f>SUMIFS('Filing Data'!$X:$X,'Filing Data'!$D:$D,'Benchmark Value'!$B3154)</f>
        <v>0</v>
      </c>
      <c r="J3154" s="16">
        <f t="shared" si="696"/>
        <v>118301012.88876536</v>
      </c>
      <c r="K3154" s="10">
        <f>SUM(I$11:I3153)</f>
        <v>789668634.219069</v>
      </c>
      <c r="L3154" s="27">
        <f t="shared" si="693"/>
        <v>366</v>
      </c>
      <c r="M3154" s="7">
        <f t="shared" si="701"/>
        <v>323226.81117149006</v>
      </c>
      <c r="N3154" s="7">
        <f>IF(ISNA(VLOOKUP(B3154,'Distribution Data'!$G:$H,2,FALSE)),0,VLOOKUP(B3154,'Distribution Data'!$G:$H,2,FALSE))</f>
        <v>0</v>
      </c>
      <c r="O3154" s="16">
        <f>IF(ISNA(INDEX($C3153:$C$3618,MATCH(TRUE,INDEX($C3153:$C$3618&lt;&gt;$C3153,0),0))), O3153, INDEX($C3153:$C$3618,MATCH(TRUE,INDEX($C3153:$C$3618&lt;&gt;$C3153,0),0)))</f>
        <v>6094938326.7375374</v>
      </c>
      <c r="P3154" s="16">
        <f t="shared" si="691"/>
        <v>5895088496.4046955</v>
      </c>
      <c r="Q3154" s="27">
        <f t="shared" si="697"/>
        <v>366</v>
      </c>
      <c r="R3154" s="7">
        <f t="shared" si="702"/>
        <v>546037.78779464995</v>
      </c>
      <c r="S3154" s="7">
        <f t="shared" si="694"/>
        <v>-48522.298041788104</v>
      </c>
      <c r="T3154" s="5">
        <f>VLOOKUP($B3154,'Benchmark Data'!$A:$B,2,FALSE)</f>
        <v>20.69</v>
      </c>
      <c r="U3154" s="12">
        <f t="shared" si="703"/>
        <v>0</v>
      </c>
      <c r="V3154" s="7">
        <f t="shared" si="704"/>
        <v>6194081046.3428354</v>
      </c>
    </row>
    <row r="3155" spans="1:22" x14ac:dyDescent="0.25">
      <c r="A3155" s="5">
        <f t="shared" si="695"/>
        <v>2012</v>
      </c>
      <c r="B3155" s="6">
        <f t="shared" si="698"/>
        <v>41095</v>
      </c>
      <c r="C3155" s="7">
        <f>MAX(SUMIFS('Filing Data'!$V:$V,'Filing Data'!$D:$D,'Benchmark Value'!$B3155),C3154)</f>
        <v>5895088496.4046955</v>
      </c>
      <c r="D3155" s="7">
        <f>SUMIFS('Filing Data'!$Z:$Z,'Filing Data'!$D:$D,'Benchmark Value'!$B3155)</f>
        <v>0</v>
      </c>
      <c r="E3155" s="16">
        <f t="shared" si="699"/>
        <v>-99307978.52737096</v>
      </c>
      <c r="F3155" s="10">
        <f>SUM(D$11:D3154)</f>
        <v>-460926973.03772658</v>
      </c>
      <c r="G3155" s="10">
        <f t="shared" si="692"/>
        <v>366</v>
      </c>
      <c r="H3155" s="7">
        <f t="shared" si="700"/>
        <v>-271333.274664948</v>
      </c>
      <c r="I3155" s="16">
        <f>SUMIFS('Filing Data'!$X:$X,'Filing Data'!$D:$D,'Benchmark Value'!$B3155)</f>
        <v>0</v>
      </c>
      <c r="J3155" s="16">
        <f t="shared" si="696"/>
        <v>118301012.88876536</v>
      </c>
      <c r="K3155" s="10">
        <f>SUM(I$11:I3154)</f>
        <v>789668634.219069</v>
      </c>
      <c r="L3155" s="27">
        <f t="shared" si="693"/>
        <v>366</v>
      </c>
      <c r="M3155" s="7">
        <f t="shared" si="701"/>
        <v>323226.81117149006</v>
      </c>
      <c r="N3155" s="7">
        <f>IF(ISNA(VLOOKUP(B3155,'Distribution Data'!$G:$H,2,FALSE)),0,VLOOKUP(B3155,'Distribution Data'!$G:$H,2,FALSE))</f>
        <v>0</v>
      </c>
      <c r="O3155" s="16">
        <f>IF(ISNA(INDEX($C3154:$C$3618,MATCH(TRUE,INDEX($C3154:$C$3618&lt;&gt;$C3154,0),0))), O3154, INDEX($C3154:$C$3618,MATCH(TRUE,INDEX($C3154:$C$3618&lt;&gt;$C3154,0),0)))</f>
        <v>6094938326.7375374</v>
      </c>
      <c r="P3155" s="16">
        <f t="shared" si="691"/>
        <v>5895088496.4046955</v>
      </c>
      <c r="Q3155" s="27">
        <f t="shared" si="697"/>
        <v>366</v>
      </c>
      <c r="R3155" s="7">
        <f t="shared" si="702"/>
        <v>546037.78779464995</v>
      </c>
      <c r="S3155" s="7">
        <f t="shared" si="694"/>
        <v>-48522.298041788104</v>
      </c>
      <c r="T3155" s="5">
        <f>VLOOKUP($B3155,'Benchmark Data'!$A:$B,2,FALSE)</f>
        <v>20.56</v>
      </c>
      <c r="U3155" s="12">
        <f t="shared" si="703"/>
        <v>-6.303051170487425E-3</v>
      </c>
      <c r="V3155" s="7">
        <f t="shared" si="704"/>
        <v>6155113696.7840605</v>
      </c>
    </row>
    <row r="3156" spans="1:22" x14ac:dyDescent="0.25">
      <c r="A3156" s="5">
        <f t="shared" si="695"/>
        <v>2012</v>
      </c>
      <c r="B3156" s="6">
        <f t="shared" si="698"/>
        <v>41096</v>
      </c>
      <c r="C3156" s="7">
        <f>MAX(SUMIFS('Filing Data'!$V:$V,'Filing Data'!$D:$D,'Benchmark Value'!$B3156),C3155)</f>
        <v>5895088496.4046955</v>
      </c>
      <c r="D3156" s="7">
        <f>SUMIFS('Filing Data'!$Z:$Z,'Filing Data'!$D:$D,'Benchmark Value'!$B3156)</f>
        <v>0</v>
      </c>
      <c r="E3156" s="16">
        <f t="shared" si="699"/>
        <v>-99307978.52737096</v>
      </c>
      <c r="F3156" s="10">
        <f>SUM(D$11:D3155)</f>
        <v>-460926973.03772658</v>
      </c>
      <c r="G3156" s="10">
        <f t="shared" si="692"/>
        <v>366</v>
      </c>
      <c r="H3156" s="7">
        <f t="shared" si="700"/>
        <v>-271333.274664948</v>
      </c>
      <c r="I3156" s="16">
        <f>SUMIFS('Filing Data'!$X:$X,'Filing Data'!$D:$D,'Benchmark Value'!$B3156)</f>
        <v>0</v>
      </c>
      <c r="J3156" s="16">
        <f t="shared" si="696"/>
        <v>118301012.88876536</v>
      </c>
      <c r="K3156" s="10">
        <f>SUM(I$11:I3155)</f>
        <v>789668634.219069</v>
      </c>
      <c r="L3156" s="27">
        <f t="shared" si="693"/>
        <v>366</v>
      </c>
      <c r="M3156" s="7">
        <f t="shared" si="701"/>
        <v>323226.81117149006</v>
      </c>
      <c r="N3156" s="7">
        <f>IF(ISNA(VLOOKUP(B3156,'Distribution Data'!$G:$H,2,FALSE)),0,VLOOKUP(B3156,'Distribution Data'!$G:$H,2,FALSE))</f>
        <v>0</v>
      </c>
      <c r="O3156" s="16">
        <f>IF(ISNA(INDEX($C3155:$C$3618,MATCH(TRUE,INDEX($C3155:$C$3618&lt;&gt;$C3155,0),0))), O3155, INDEX($C3155:$C$3618,MATCH(TRUE,INDEX($C3155:$C$3618&lt;&gt;$C3155,0),0)))</f>
        <v>6094938326.7375374</v>
      </c>
      <c r="P3156" s="16">
        <f t="shared" si="691"/>
        <v>5895088496.4046955</v>
      </c>
      <c r="Q3156" s="27">
        <f t="shared" si="697"/>
        <v>366</v>
      </c>
      <c r="R3156" s="7">
        <f t="shared" si="702"/>
        <v>546037.78779464995</v>
      </c>
      <c r="S3156" s="7">
        <f t="shared" si="694"/>
        <v>-48522.298041788104</v>
      </c>
      <c r="T3156" s="5">
        <f>VLOOKUP($B3156,'Benchmark Data'!$A:$B,2,FALSE)</f>
        <v>20.62</v>
      </c>
      <c r="U3156" s="12">
        <f t="shared" si="703"/>
        <v>2.914038001849719E-3</v>
      </c>
      <c r="V3156" s="7">
        <f t="shared" si="704"/>
        <v>6173027568.5427828</v>
      </c>
    </row>
    <row r="3157" spans="1:22" x14ac:dyDescent="0.25">
      <c r="A3157" s="5">
        <f t="shared" si="695"/>
        <v>2012</v>
      </c>
      <c r="B3157" s="6">
        <f t="shared" si="698"/>
        <v>41097</v>
      </c>
      <c r="C3157" s="7">
        <f>MAX(SUMIFS('Filing Data'!$V:$V,'Filing Data'!$D:$D,'Benchmark Value'!$B3157),C3156)</f>
        <v>5895088496.4046955</v>
      </c>
      <c r="D3157" s="7">
        <f>SUMIFS('Filing Data'!$Z:$Z,'Filing Data'!$D:$D,'Benchmark Value'!$B3157)</f>
        <v>0</v>
      </c>
      <c r="E3157" s="16">
        <f t="shared" si="699"/>
        <v>-99307978.52737096</v>
      </c>
      <c r="F3157" s="10">
        <f>SUM(D$11:D3156)</f>
        <v>-460926973.03772658</v>
      </c>
      <c r="G3157" s="10">
        <f t="shared" si="692"/>
        <v>366</v>
      </c>
      <c r="H3157" s="7">
        <f t="shared" si="700"/>
        <v>-271333.274664948</v>
      </c>
      <c r="I3157" s="16">
        <f>SUMIFS('Filing Data'!$X:$X,'Filing Data'!$D:$D,'Benchmark Value'!$B3157)</f>
        <v>0</v>
      </c>
      <c r="J3157" s="16">
        <f t="shared" si="696"/>
        <v>118301012.88876536</v>
      </c>
      <c r="K3157" s="10">
        <f>SUM(I$11:I3156)</f>
        <v>789668634.219069</v>
      </c>
      <c r="L3157" s="27">
        <f t="shared" si="693"/>
        <v>366</v>
      </c>
      <c r="M3157" s="7">
        <f t="shared" si="701"/>
        <v>323226.81117149006</v>
      </c>
      <c r="N3157" s="7">
        <f>IF(ISNA(VLOOKUP(B3157,'Distribution Data'!$G:$H,2,FALSE)),0,VLOOKUP(B3157,'Distribution Data'!$G:$H,2,FALSE))</f>
        <v>0</v>
      </c>
      <c r="O3157" s="16">
        <f>IF(ISNA(INDEX($C3156:$C$3618,MATCH(TRUE,INDEX($C3156:$C$3618&lt;&gt;$C3156,0),0))), O3156, INDEX($C3156:$C$3618,MATCH(TRUE,INDEX($C3156:$C$3618&lt;&gt;$C3156,0),0)))</f>
        <v>6094938326.7375374</v>
      </c>
      <c r="P3157" s="16">
        <f t="shared" si="691"/>
        <v>5895088496.4046955</v>
      </c>
      <c r="Q3157" s="27">
        <f t="shared" si="697"/>
        <v>366</v>
      </c>
      <c r="R3157" s="7">
        <f t="shared" si="702"/>
        <v>546037.78779464995</v>
      </c>
      <c r="S3157" s="7">
        <f t="shared" si="694"/>
        <v>-48522.298041788104</v>
      </c>
      <c r="T3157" s="5">
        <f>VLOOKUP($B3157,'Benchmark Data'!$A:$B,2,FALSE)</f>
        <v>20.62</v>
      </c>
      <c r="U3157" s="12">
        <f t="shared" si="703"/>
        <v>0</v>
      </c>
      <c r="V3157" s="7">
        <f t="shared" si="704"/>
        <v>6172979046.2447414</v>
      </c>
    </row>
    <row r="3158" spans="1:22" x14ac:dyDescent="0.25">
      <c r="A3158" s="5">
        <f t="shared" si="695"/>
        <v>2012</v>
      </c>
      <c r="B3158" s="6">
        <f t="shared" si="698"/>
        <v>41098</v>
      </c>
      <c r="C3158" s="7">
        <f>MAX(SUMIFS('Filing Data'!$V:$V,'Filing Data'!$D:$D,'Benchmark Value'!$B3158),C3157)</f>
        <v>5895088496.4046955</v>
      </c>
      <c r="D3158" s="7">
        <f>SUMIFS('Filing Data'!$Z:$Z,'Filing Data'!$D:$D,'Benchmark Value'!$B3158)</f>
        <v>0</v>
      </c>
      <c r="E3158" s="16">
        <f t="shared" si="699"/>
        <v>-99307978.52737096</v>
      </c>
      <c r="F3158" s="10">
        <f>SUM(D$11:D3157)</f>
        <v>-460926973.03772658</v>
      </c>
      <c r="G3158" s="10">
        <f t="shared" si="692"/>
        <v>366</v>
      </c>
      <c r="H3158" s="7">
        <f t="shared" si="700"/>
        <v>-271333.274664948</v>
      </c>
      <c r="I3158" s="16">
        <f>SUMIFS('Filing Data'!$X:$X,'Filing Data'!$D:$D,'Benchmark Value'!$B3158)</f>
        <v>0</v>
      </c>
      <c r="J3158" s="16">
        <f t="shared" si="696"/>
        <v>118301012.88876536</v>
      </c>
      <c r="K3158" s="10">
        <f>SUM(I$11:I3157)</f>
        <v>789668634.219069</v>
      </c>
      <c r="L3158" s="27">
        <f t="shared" si="693"/>
        <v>366</v>
      </c>
      <c r="M3158" s="7">
        <f t="shared" si="701"/>
        <v>323226.81117149006</v>
      </c>
      <c r="N3158" s="7">
        <f>IF(ISNA(VLOOKUP(B3158,'Distribution Data'!$G:$H,2,FALSE)),0,VLOOKUP(B3158,'Distribution Data'!$G:$H,2,FALSE))</f>
        <v>0</v>
      </c>
      <c r="O3158" s="16">
        <f>IF(ISNA(INDEX($C3157:$C$3618,MATCH(TRUE,INDEX($C3157:$C$3618&lt;&gt;$C3157,0),0))), O3157, INDEX($C3157:$C$3618,MATCH(TRUE,INDEX($C3157:$C$3618&lt;&gt;$C3157,0),0)))</f>
        <v>6094938326.7375374</v>
      </c>
      <c r="P3158" s="16">
        <f t="shared" si="691"/>
        <v>5895088496.4046955</v>
      </c>
      <c r="Q3158" s="27">
        <f t="shared" si="697"/>
        <v>366</v>
      </c>
      <c r="R3158" s="7">
        <f t="shared" si="702"/>
        <v>546037.78779464995</v>
      </c>
      <c r="S3158" s="7">
        <f t="shared" si="694"/>
        <v>-48522.298041788104</v>
      </c>
      <c r="T3158" s="5">
        <f>VLOOKUP($B3158,'Benchmark Data'!$A:$B,2,FALSE)</f>
        <v>20.62</v>
      </c>
      <c r="U3158" s="12">
        <f t="shared" si="703"/>
        <v>0</v>
      </c>
      <c r="V3158" s="7">
        <f t="shared" si="704"/>
        <v>6172930523.9467001</v>
      </c>
    </row>
    <row r="3159" spans="1:22" x14ac:dyDescent="0.25">
      <c r="A3159" s="5">
        <f t="shared" si="695"/>
        <v>2012</v>
      </c>
      <c r="B3159" s="6">
        <f t="shared" si="698"/>
        <v>41099</v>
      </c>
      <c r="C3159" s="7">
        <f>MAX(SUMIFS('Filing Data'!$V:$V,'Filing Data'!$D:$D,'Benchmark Value'!$B3159),C3158)</f>
        <v>5895088496.4046955</v>
      </c>
      <c r="D3159" s="7">
        <f>SUMIFS('Filing Data'!$Z:$Z,'Filing Data'!$D:$D,'Benchmark Value'!$B3159)</f>
        <v>0</v>
      </c>
      <c r="E3159" s="16">
        <f t="shared" si="699"/>
        <v>-99307978.52737096</v>
      </c>
      <c r="F3159" s="10">
        <f>SUM(D$11:D3158)</f>
        <v>-460926973.03772658</v>
      </c>
      <c r="G3159" s="10">
        <f t="shared" si="692"/>
        <v>366</v>
      </c>
      <c r="H3159" s="7">
        <f t="shared" si="700"/>
        <v>-271333.274664948</v>
      </c>
      <c r="I3159" s="16">
        <f>SUMIFS('Filing Data'!$X:$X,'Filing Data'!$D:$D,'Benchmark Value'!$B3159)</f>
        <v>0</v>
      </c>
      <c r="J3159" s="16">
        <f t="shared" si="696"/>
        <v>118301012.88876536</v>
      </c>
      <c r="K3159" s="10">
        <f>SUM(I$11:I3158)</f>
        <v>789668634.219069</v>
      </c>
      <c r="L3159" s="27">
        <f t="shared" si="693"/>
        <v>366</v>
      </c>
      <c r="M3159" s="7">
        <f t="shared" si="701"/>
        <v>323226.81117149006</v>
      </c>
      <c r="N3159" s="7">
        <f>IF(ISNA(VLOOKUP(B3159,'Distribution Data'!$G:$H,2,FALSE)),0,VLOOKUP(B3159,'Distribution Data'!$G:$H,2,FALSE))</f>
        <v>0</v>
      </c>
      <c r="O3159" s="16">
        <f>IF(ISNA(INDEX($C3158:$C$3618,MATCH(TRUE,INDEX($C3158:$C$3618&lt;&gt;$C3158,0),0))), O3158, INDEX($C3158:$C$3618,MATCH(TRUE,INDEX($C3158:$C$3618&lt;&gt;$C3158,0),0)))</f>
        <v>6094938326.7375374</v>
      </c>
      <c r="P3159" s="16">
        <f t="shared" si="691"/>
        <v>5895088496.4046955</v>
      </c>
      <c r="Q3159" s="27">
        <f t="shared" si="697"/>
        <v>366</v>
      </c>
      <c r="R3159" s="7">
        <f t="shared" si="702"/>
        <v>546037.78779464995</v>
      </c>
      <c r="S3159" s="7">
        <f t="shared" si="694"/>
        <v>-48522.298041788104</v>
      </c>
      <c r="T3159" s="5">
        <f>VLOOKUP($B3159,'Benchmark Data'!$A:$B,2,FALSE)</f>
        <v>20.65</v>
      </c>
      <c r="U3159" s="12">
        <f t="shared" si="703"/>
        <v>1.4538408182278534E-3</v>
      </c>
      <c r="V3159" s="7">
        <f t="shared" si="704"/>
        <v>6181862986.8920336</v>
      </c>
    </row>
    <row r="3160" spans="1:22" x14ac:dyDescent="0.25">
      <c r="A3160" s="5">
        <f t="shared" si="695"/>
        <v>2012</v>
      </c>
      <c r="B3160" s="6">
        <f t="shared" si="698"/>
        <v>41100</v>
      </c>
      <c r="C3160" s="7">
        <f>MAX(SUMIFS('Filing Data'!$V:$V,'Filing Data'!$D:$D,'Benchmark Value'!$B3160),C3159)</f>
        <v>5895088496.4046955</v>
      </c>
      <c r="D3160" s="7">
        <f>SUMIFS('Filing Data'!$Z:$Z,'Filing Data'!$D:$D,'Benchmark Value'!$B3160)</f>
        <v>0</v>
      </c>
      <c r="E3160" s="16">
        <f t="shared" si="699"/>
        <v>-99307978.52737096</v>
      </c>
      <c r="F3160" s="10">
        <f>SUM(D$11:D3159)</f>
        <v>-460926973.03772658</v>
      </c>
      <c r="G3160" s="10">
        <f t="shared" si="692"/>
        <v>366</v>
      </c>
      <c r="H3160" s="7">
        <f t="shared" si="700"/>
        <v>-271333.274664948</v>
      </c>
      <c r="I3160" s="16">
        <f>SUMIFS('Filing Data'!$X:$X,'Filing Data'!$D:$D,'Benchmark Value'!$B3160)</f>
        <v>0</v>
      </c>
      <c r="J3160" s="16">
        <f t="shared" si="696"/>
        <v>118301012.88876536</v>
      </c>
      <c r="K3160" s="10">
        <f>SUM(I$11:I3159)</f>
        <v>789668634.219069</v>
      </c>
      <c r="L3160" s="27">
        <f t="shared" si="693"/>
        <v>366</v>
      </c>
      <c r="M3160" s="7">
        <f t="shared" si="701"/>
        <v>323226.81117149006</v>
      </c>
      <c r="N3160" s="7">
        <f>IF(ISNA(VLOOKUP(B3160,'Distribution Data'!$G:$H,2,FALSE)),0,VLOOKUP(B3160,'Distribution Data'!$G:$H,2,FALSE))</f>
        <v>0</v>
      </c>
      <c r="O3160" s="16">
        <f>IF(ISNA(INDEX($C3159:$C$3618,MATCH(TRUE,INDEX($C3159:$C$3618&lt;&gt;$C3159,0),0))), O3159, INDEX($C3159:$C$3618,MATCH(TRUE,INDEX($C3159:$C$3618&lt;&gt;$C3159,0),0)))</f>
        <v>6094938326.7375374</v>
      </c>
      <c r="P3160" s="16">
        <f t="shared" si="691"/>
        <v>5895088496.4046955</v>
      </c>
      <c r="Q3160" s="27">
        <f t="shared" si="697"/>
        <v>366</v>
      </c>
      <c r="R3160" s="7">
        <f t="shared" si="702"/>
        <v>546037.78779464995</v>
      </c>
      <c r="S3160" s="7">
        <f t="shared" si="694"/>
        <v>-48522.298041788104</v>
      </c>
      <c r="T3160" s="5">
        <f>VLOOKUP($B3160,'Benchmark Data'!$A:$B,2,FALSE)</f>
        <v>20.41</v>
      </c>
      <c r="U3160" s="12">
        <f t="shared" si="703"/>
        <v>-1.1690342585288279E-2</v>
      </c>
      <c r="V3160" s="7">
        <f t="shared" si="704"/>
        <v>6109967146.5865307</v>
      </c>
    </row>
    <row r="3161" spans="1:22" x14ac:dyDescent="0.25">
      <c r="A3161" s="5">
        <f t="shared" si="695"/>
        <v>2012</v>
      </c>
      <c r="B3161" s="6">
        <f t="shared" si="698"/>
        <v>41101</v>
      </c>
      <c r="C3161" s="7">
        <f>MAX(SUMIFS('Filing Data'!$V:$V,'Filing Data'!$D:$D,'Benchmark Value'!$B3161),C3160)</f>
        <v>5895088496.4046955</v>
      </c>
      <c r="D3161" s="7">
        <f>SUMIFS('Filing Data'!$Z:$Z,'Filing Data'!$D:$D,'Benchmark Value'!$B3161)</f>
        <v>0</v>
      </c>
      <c r="E3161" s="16">
        <f t="shared" si="699"/>
        <v>-99307978.52737096</v>
      </c>
      <c r="F3161" s="10">
        <f>SUM(D$11:D3160)</f>
        <v>-460926973.03772658</v>
      </c>
      <c r="G3161" s="10">
        <f t="shared" si="692"/>
        <v>366</v>
      </c>
      <c r="H3161" s="7">
        <f t="shared" si="700"/>
        <v>-271333.274664948</v>
      </c>
      <c r="I3161" s="16">
        <f>SUMIFS('Filing Data'!$X:$X,'Filing Data'!$D:$D,'Benchmark Value'!$B3161)</f>
        <v>0</v>
      </c>
      <c r="J3161" s="16">
        <f t="shared" si="696"/>
        <v>118301012.88876536</v>
      </c>
      <c r="K3161" s="10">
        <f>SUM(I$11:I3160)</f>
        <v>789668634.219069</v>
      </c>
      <c r="L3161" s="27">
        <f t="shared" si="693"/>
        <v>366</v>
      </c>
      <c r="M3161" s="7">
        <f t="shared" si="701"/>
        <v>323226.81117149006</v>
      </c>
      <c r="N3161" s="7">
        <f>IF(ISNA(VLOOKUP(B3161,'Distribution Data'!$G:$H,2,FALSE)),0,VLOOKUP(B3161,'Distribution Data'!$G:$H,2,FALSE))</f>
        <v>0</v>
      </c>
      <c r="O3161" s="16">
        <f>IF(ISNA(INDEX($C3160:$C$3618,MATCH(TRUE,INDEX($C3160:$C$3618&lt;&gt;$C3160,0),0))), O3160, INDEX($C3160:$C$3618,MATCH(TRUE,INDEX($C3160:$C$3618&lt;&gt;$C3160,0),0)))</f>
        <v>6094938326.7375374</v>
      </c>
      <c r="P3161" s="16">
        <f t="shared" si="691"/>
        <v>5895088496.4046955</v>
      </c>
      <c r="Q3161" s="27">
        <f t="shared" si="697"/>
        <v>366</v>
      </c>
      <c r="R3161" s="7">
        <f t="shared" si="702"/>
        <v>546037.78779464995</v>
      </c>
      <c r="S3161" s="7">
        <f t="shared" si="694"/>
        <v>-48522.298041788104</v>
      </c>
      <c r="T3161" s="5">
        <f>VLOOKUP($B3161,'Benchmark Data'!$A:$B,2,FALSE)</f>
        <v>20.440000000000001</v>
      </c>
      <c r="U3161" s="12">
        <f t="shared" si="703"/>
        <v>1.4687885137503786E-3</v>
      </c>
      <c r="V3161" s="7">
        <f t="shared" si="704"/>
        <v>6118899467.7180634</v>
      </c>
    </row>
    <row r="3162" spans="1:22" x14ac:dyDescent="0.25">
      <c r="A3162" s="5">
        <f t="shared" si="695"/>
        <v>2012</v>
      </c>
      <c r="B3162" s="6">
        <f t="shared" si="698"/>
        <v>41102</v>
      </c>
      <c r="C3162" s="7">
        <f>MAX(SUMIFS('Filing Data'!$V:$V,'Filing Data'!$D:$D,'Benchmark Value'!$B3162),C3161)</f>
        <v>5895088496.4046955</v>
      </c>
      <c r="D3162" s="7">
        <f>SUMIFS('Filing Data'!$Z:$Z,'Filing Data'!$D:$D,'Benchmark Value'!$B3162)</f>
        <v>0</v>
      </c>
      <c r="E3162" s="16">
        <f t="shared" si="699"/>
        <v>-99307978.52737096</v>
      </c>
      <c r="F3162" s="10">
        <f>SUM(D$11:D3161)</f>
        <v>-460926973.03772658</v>
      </c>
      <c r="G3162" s="10">
        <f t="shared" si="692"/>
        <v>366</v>
      </c>
      <c r="H3162" s="7">
        <f t="shared" si="700"/>
        <v>-271333.274664948</v>
      </c>
      <c r="I3162" s="16">
        <f>SUMIFS('Filing Data'!$X:$X,'Filing Data'!$D:$D,'Benchmark Value'!$B3162)</f>
        <v>0</v>
      </c>
      <c r="J3162" s="16">
        <f t="shared" si="696"/>
        <v>118301012.88876536</v>
      </c>
      <c r="K3162" s="10">
        <f>SUM(I$11:I3161)</f>
        <v>789668634.219069</v>
      </c>
      <c r="L3162" s="27">
        <f t="shared" si="693"/>
        <v>366</v>
      </c>
      <c r="M3162" s="7">
        <f t="shared" si="701"/>
        <v>323226.81117149006</v>
      </c>
      <c r="N3162" s="7">
        <f>IF(ISNA(VLOOKUP(B3162,'Distribution Data'!$G:$H,2,FALSE)),0,VLOOKUP(B3162,'Distribution Data'!$G:$H,2,FALSE))</f>
        <v>0</v>
      </c>
      <c r="O3162" s="16">
        <f>IF(ISNA(INDEX($C3161:$C$3618,MATCH(TRUE,INDEX($C3161:$C$3618&lt;&gt;$C3161,0),0))), O3161, INDEX($C3161:$C$3618,MATCH(TRUE,INDEX($C3161:$C$3618&lt;&gt;$C3161,0),0)))</f>
        <v>6094938326.7375374</v>
      </c>
      <c r="P3162" s="16">
        <f t="shared" si="691"/>
        <v>5895088496.4046955</v>
      </c>
      <c r="Q3162" s="27">
        <f t="shared" si="697"/>
        <v>366</v>
      </c>
      <c r="R3162" s="7">
        <f t="shared" si="702"/>
        <v>546037.78779464995</v>
      </c>
      <c r="S3162" s="7">
        <f t="shared" si="694"/>
        <v>-48522.298041788104</v>
      </c>
      <c r="T3162" s="5">
        <f>VLOOKUP($B3162,'Benchmark Data'!$A:$B,2,FALSE)</f>
        <v>20.5</v>
      </c>
      <c r="U3162" s="12">
        <f t="shared" si="703"/>
        <v>2.9311208088587263E-3</v>
      </c>
      <c r="V3162" s="7">
        <f t="shared" si="704"/>
        <v>6136812489.845808</v>
      </c>
    </row>
    <row r="3163" spans="1:22" x14ac:dyDescent="0.25">
      <c r="A3163" s="5">
        <f t="shared" si="695"/>
        <v>2012</v>
      </c>
      <c r="B3163" s="6">
        <f t="shared" si="698"/>
        <v>41103</v>
      </c>
      <c r="C3163" s="7">
        <f>MAX(SUMIFS('Filing Data'!$V:$V,'Filing Data'!$D:$D,'Benchmark Value'!$B3163),C3162)</f>
        <v>5895088496.4046955</v>
      </c>
      <c r="D3163" s="7">
        <f>SUMIFS('Filing Data'!$Z:$Z,'Filing Data'!$D:$D,'Benchmark Value'!$B3163)</f>
        <v>0</v>
      </c>
      <c r="E3163" s="16">
        <f t="shared" si="699"/>
        <v>-99307978.52737096</v>
      </c>
      <c r="F3163" s="10">
        <f>SUM(D$11:D3162)</f>
        <v>-460926973.03772658</v>
      </c>
      <c r="G3163" s="10">
        <f t="shared" si="692"/>
        <v>366</v>
      </c>
      <c r="H3163" s="7">
        <f t="shared" si="700"/>
        <v>-271333.274664948</v>
      </c>
      <c r="I3163" s="16">
        <f>SUMIFS('Filing Data'!$X:$X,'Filing Data'!$D:$D,'Benchmark Value'!$B3163)</f>
        <v>0</v>
      </c>
      <c r="J3163" s="16">
        <f t="shared" si="696"/>
        <v>118301012.88876536</v>
      </c>
      <c r="K3163" s="10">
        <f>SUM(I$11:I3162)</f>
        <v>789668634.219069</v>
      </c>
      <c r="L3163" s="27">
        <f t="shared" si="693"/>
        <v>366</v>
      </c>
      <c r="M3163" s="7">
        <f t="shared" si="701"/>
        <v>323226.81117149006</v>
      </c>
      <c r="N3163" s="7">
        <f>IF(ISNA(VLOOKUP(B3163,'Distribution Data'!$G:$H,2,FALSE)),0,VLOOKUP(B3163,'Distribution Data'!$G:$H,2,FALSE))</f>
        <v>0</v>
      </c>
      <c r="O3163" s="16">
        <f>IF(ISNA(INDEX($C3162:$C$3618,MATCH(TRUE,INDEX($C3162:$C$3618&lt;&gt;$C3162,0),0))), O3162, INDEX($C3162:$C$3618,MATCH(TRUE,INDEX($C3162:$C$3618&lt;&gt;$C3162,0),0)))</f>
        <v>6094938326.7375374</v>
      </c>
      <c r="P3163" s="16">
        <f t="shared" si="691"/>
        <v>5895088496.4046955</v>
      </c>
      <c r="Q3163" s="27">
        <f t="shared" si="697"/>
        <v>366</v>
      </c>
      <c r="R3163" s="7">
        <f t="shared" si="702"/>
        <v>546037.78779464995</v>
      </c>
      <c r="S3163" s="7">
        <f t="shared" si="694"/>
        <v>-48522.298041788104</v>
      </c>
      <c r="T3163" s="5">
        <f>VLOOKUP($B3163,'Benchmark Data'!$A:$B,2,FALSE)</f>
        <v>20.76</v>
      </c>
      <c r="U3163" s="12">
        <f t="shared" si="703"/>
        <v>1.2603172153325405E-2</v>
      </c>
      <c r="V3163" s="7">
        <f t="shared" si="704"/>
        <v>6214596711.3214207</v>
      </c>
    </row>
    <row r="3164" spans="1:22" x14ac:dyDescent="0.25">
      <c r="A3164" s="5">
        <f t="shared" si="695"/>
        <v>2012</v>
      </c>
      <c r="B3164" s="6">
        <f t="shared" si="698"/>
        <v>41104</v>
      </c>
      <c r="C3164" s="7">
        <f>MAX(SUMIFS('Filing Data'!$V:$V,'Filing Data'!$D:$D,'Benchmark Value'!$B3164),C3163)</f>
        <v>5895088496.4046955</v>
      </c>
      <c r="D3164" s="7">
        <f>SUMIFS('Filing Data'!$Z:$Z,'Filing Data'!$D:$D,'Benchmark Value'!$B3164)</f>
        <v>0</v>
      </c>
      <c r="E3164" s="16">
        <f t="shared" si="699"/>
        <v>-99307978.52737096</v>
      </c>
      <c r="F3164" s="10">
        <f>SUM(D$11:D3163)</f>
        <v>-460926973.03772658</v>
      </c>
      <c r="G3164" s="10">
        <f t="shared" si="692"/>
        <v>366</v>
      </c>
      <c r="H3164" s="7">
        <f t="shared" si="700"/>
        <v>-271333.274664948</v>
      </c>
      <c r="I3164" s="16">
        <f>SUMIFS('Filing Data'!$X:$X,'Filing Data'!$D:$D,'Benchmark Value'!$B3164)</f>
        <v>0</v>
      </c>
      <c r="J3164" s="16">
        <f t="shared" si="696"/>
        <v>118301012.88876536</v>
      </c>
      <c r="K3164" s="10">
        <f>SUM(I$11:I3163)</f>
        <v>789668634.219069</v>
      </c>
      <c r="L3164" s="27">
        <f t="shared" si="693"/>
        <v>366</v>
      </c>
      <c r="M3164" s="7">
        <f t="shared" si="701"/>
        <v>323226.81117149006</v>
      </c>
      <c r="N3164" s="7">
        <f>IF(ISNA(VLOOKUP(B3164,'Distribution Data'!$G:$H,2,FALSE)),0,VLOOKUP(B3164,'Distribution Data'!$G:$H,2,FALSE))</f>
        <v>0</v>
      </c>
      <c r="O3164" s="16">
        <f>IF(ISNA(INDEX($C3163:$C$3618,MATCH(TRUE,INDEX($C3163:$C$3618&lt;&gt;$C3163,0),0))), O3163, INDEX($C3163:$C$3618,MATCH(TRUE,INDEX($C3163:$C$3618&lt;&gt;$C3163,0),0)))</f>
        <v>6094938326.7375374</v>
      </c>
      <c r="P3164" s="16">
        <f t="shared" si="691"/>
        <v>5895088496.4046955</v>
      </c>
      <c r="Q3164" s="27">
        <f t="shared" si="697"/>
        <v>366</v>
      </c>
      <c r="R3164" s="7">
        <f t="shared" si="702"/>
        <v>546037.78779464995</v>
      </c>
      <c r="S3164" s="7">
        <f t="shared" si="694"/>
        <v>-48522.298041788104</v>
      </c>
      <c r="T3164" s="5">
        <f>VLOOKUP($B3164,'Benchmark Data'!$A:$B,2,FALSE)</f>
        <v>20.76</v>
      </c>
      <c r="U3164" s="12">
        <f t="shared" si="703"/>
        <v>0</v>
      </c>
      <c r="V3164" s="7">
        <f t="shared" si="704"/>
        <v>6214548189.0233793</v>
      </c>
    </row>
    <row r="3165" spans="1:22" x14ac:dyDescent="0.25">
      <c r="A3165" s="5">
        <f t="shared" si="695"/>
        <v>2012</v>
      </c>
      <c r="B3165" s="6">
        <f t="shared" si="698"/>
        <v>41105</v>
      </c>
      <c r="C3165" s="7">
        <f>MAX(SUMIFS('Filing Data'!$V:$V,'Filing Data'!$D:$D,'Benchmark Value'!$B3165),C3164)</f>
        <v>5895088496.4046955</v>
      </c>
      <c r="D3165" s="7">
        <f>SUMIFS('Filing Data'!$Z:$Z,'Filing Data'!$D:$D,'Benchmark Value'!$B3165)</f>
        <v>0</v>
      </c>
      <c r="E3165" s="16">
        <f t="shared" si="699"/>
        <v>-99307978.52737096</v>
      </c>
      <c r="F3165" s="10">
        <f>SUM(D$11:D3164)</f>
        <v>-460926973.03772658</v>
      </c>
      <c r="G3165" s="10">
        <f t="shared" si="692"/>
        <v>366</v>
      </c>
      <c r="H3165" s="7">
        <f t="shared" si="700"/>
        <v>-271333.274664948</v>
      </c>
      <c r="I3165" s="16">
        <f>SUMIFS('Filing Data'!$X:$X,'Filing Data'!$D:$D,'Benchmark Value'!$B3165)</f>
        <v>0</v>
      </c>
      <c r="J3165" s="16">
        <f t="shared" si="696"/>
        <v>118301012.88876536</v>
      </c>
      <c r="K3165" s="10">
        <f>SUM(I$11:I3164)</f>
        <v>789668634.219069</v>
      </c>
      <c r="L3165" s="27">
        <f t="shared" si="693"/>
        <v>366</v>
      </c>
      <c r="M3165" s="7">
        <f t="shared" si="701"/>
        <v>323226.81117149006</v>
      </c>
      <c r="N3165" s="7">
        <f>IF(ISNA(VLOOKUP(B3165,'Distribution Data'!$G:$H,2,FALSE)),0,VLOOKUP(B3165,'Distribution Data'!$G:$H,2,FALSE))</f>
        <v>0</v>
      </c>
      <c r="O3165" s="16">
        <f>IF(ISNA(INDEX($C3164:$C$3618,MATCH(TRUE,INDEX($C3164:$C$3618&lt;&gt;$C3164,0),0))), O3164, INDEX($C3164:$C$3618,MATCH(TRUE,INDEX($C3164:$C$3618&lt;&gt;$C3164,0),0)))</f>
        <v>6094938326.7375374</v>
      </c>
      <c r="P3165" s="16">
        <f t="shared" si="691"/>
        <v>5895088496.4046955</v>
      </c>
      <c r="Q3165" s="27">
        <f t="shared" si="697"/>
        <v>366</v>
      </c>
      <c r="R3165" s="7">
        <f t="shared" si="702"/>
        <v>546037.78779464995</v>
      </c>
      <c r="S3165" s="7">
        <f t="shared" si="694"/>
        <v>-48522.298041788104</v>
      </c>
      <c r="T3165" s="5">
        <f>VLOOKUP($B3165,'Benchmark Data'!$A:$B,2,FALSE)</f>
        <v>20.76</v>
      </c>
      <c r="U3165" s="12">
        <f t="shared" si="703"/>
        <v>0</v>
      </c>
      <c r="V3165" s="7">
        <f t="shared" si="704"/>
        <v>6214499666.725338</v>
      </c>
    </row>
    <row r="3166" spans="1:22" x14ac:dyDescent="0.25">
      <c r="A3166" s="5">
        <f t="shared" si="695"/>
        <v>2012</v>
      </c>
      <c r="B3166" s="6">
        <f t="shared" si="698"/>
        <v>41106</v>
      </c>
      <c r="C3166" s="7">
        <f>MAX(SUMIFS('Filing Data'!$V:$V,'Filing Data'!$D:$D,'Benchmark Value'!$B3166),C3165)</f>
        <v>5895088496.4046955</v>
      </c>
      <c r="D3166" s="7">
        <f>SUMIFS('Filing Data'!$Z:$Z,'Filing Data'!$D:$D,'Benchmark Value'!$B3166)</f>
        <v>0</v>
      </c>
      <c r="E3166" s="16">
        <f t="shared" si="699"/>
        <v>-99307978.52737096</v>
      </c>
      <c r="F3166" s="10">
        <f>SUM(D$11:D3165)</f>
        <v>-460926973.03772658</v>
      </c>
      <c r="G3166" s="10">
        <f t="shared" si="692"/>
        <v>366</v>
      </c>
      <c r="H3166" s="7">
        <f t="shared" si="700"/>
        <v>-271333.274664948</v>
      </c>
      <c r="I3166" s="16">
        <f>SUMIFS('Filing Data'!$X:$X,'Filing Data'!$D:$D,'Benchmark Value'!$B3166)</f>
        <v>0</v>
      </c>
      <c r="J3166" s="16">
        <f t="shared" si="696"/>
        <v>118301012.88876536</v>
      </c>
      <c r="K3166" s="10">
        <f>SUM(I$11:I3165)</f>
        <v>789668634.219069</v>
      </c>
      <c r="L3166" s="27">
        <f t="shared" si="693"/>
        <v>366</v>
      </c>
      <c r="M3166" s="7">
        <f t="shared" si="701"/>
        <v>323226.81117149006</v>
      </c>
      <c r="N3166" s="7">
        <f>IF(ISNA(VLOOKUP(B3166,'Distribution Data'!$G:$H,2,FALSE)),0,VLOOKUP(B3166,'Distribution Data'!$G:$H,2,FALSE))</f>
        <v>0</v>
      </c>
      <c r="O3166" s="16">
        <f>IF(ISNA(INDEX($C3165:$C$3618,MATCH(TRUE,INDEX($C3165:$C$3618&lt;&gt;$C3165,0),0))), O3165, INDEX($C3165:$C$3618,MATCH(TRUE,INDEX($C3165:$C$3618&lt;&gt;$C3165,0),0)))</f>
        <v>6094938326.7375374</v>
      </c>
      <c r="P3166" s="16">
        <f t="shared" si="691"/>
        <v>5895088496.4046955</v>
      </c>
      <c r="Q3166" s="27">
        <f t="shared" si="697"/>
        <v>366</v>
      </c>
      <c r="R3166" s="7">
        <f t="shared" si="702"/>
        <v>546037.78779464995</v>
      </c>
      <c r="S3166" s="7">
        <f t="shared" si="694"/>
        <v>-48522.298041788104</v>
      </c>
      <c r="T3166" s="5">
        <f>VLOOKUP($B3166,'Benchmark Data'!$A:$B,2,FALSE)</f>
        <v>20.8</v>
      </c>
      <c r="U3166" s="12">
        <f t="shared" si="703"/>
        <v>1.924928409584418E-3</v>
      </c>
      <c r="V3166" s="7">
        <f t="shared" si="704"/>
        <v>6226425132.2244558</v>
      </c>
    </row>
    <row r="3167" spans="1:22" x14ac:dyDescent="0.25">
      <c r="A3167" s="5">
        <f t="shared" si="695"/>
        <v>2012</v>
      </c>
      <c r="B3167" s="6">
        <f t="shared" si="698"/>
        <v>41107</v>
      </c>
      <c r="C3167" s="7">
        <f>MAX(SUMIFS('Filing Data'!$V:$V,'Filing Data'!$D:$D,'Benchmark Value'!$B3167),C3166)</f>
        <v>5895088496.4046955</v>
      </c>
      <c r="D3167" s="7">
        <f>SUMIFS('Filing Data'!$Z:$Z,'Filing Data'!$D:$D,'Benchmark Value'!$B3167)</f>
        <v>0</v>
      </c>
      <c r="E3167" s="16">
        <f t="shared" si="699"/>
        <v>-99307978.52737096</v>
      </c>
      <c r="F3167" s="10">
        <f>SUM(D$11:D3166)</f>
        <v>-460926973.03772658</v>
      </c>
      <c r="G3167" s="10">
        <f t="shared" si="692"/>
        <v>366</v>
      </c>
      <c r="H3167" s="7">
        <f t="shared" si="700"/>
        <v>-271333.274664948</v>
      </c>
      <c r="I3167" s="16">
        <f>SUMIFS('Filing Data'!$X:$X,'Filing Data'!$D:$D,'Benchmark Value'!$B3167)</f>
        <v>0</v>
      </c>
      <c r="J3167" s="16">
        <f t="shared" si="696"/>
        <v>118301012.88876536</v>
      </c>
      <c r="K3167" s="10">
        <f>SUM(I$11:I3166)</f>
        <v>789668634.219069</v>
      </c>
      <c r="L3167" s="27">
        <f t="shared" si="693"/>
        <v>366</v>
      </c>
      <c r="M3167" s="7">
        <f t="shared" si="701"/>
        <v>323226.81117149006</v>
      </c>
      <c r="N3167" s="7">
        <f>IF(ISNA(VLOOKUP(B3167,'Distribution Data'!$G:$H,2,FALSE)),0,VLOOKUP(B3167,'Distribution Data'!$G:$H,2,FALSE))</f>
        <v>0</v>
      </c>
      <c r="O3167" s="16">
        <f>IF(ISNA(INDEX($C3166:$C$3618,MATCH(TRUE,INDEX($C3166:$C$3618&lt;&gt;$C3166,0),0))), O3166, INDEX($C3166:$C$3618,MATCH(TRUE,INDEX($C3166:$C$3618&lt;&gt;$C3166,0),0)))</f>
        <v>6094938326.7375374</v>
      </c>
      <c r="P3167" s="16">
        <f t="shared" si="691"/>
        <v>5895088496.4046955</v>
      </c>
      <c r="Q3167" s="27">
        <f t="shared" si="697"/>
        <v>366</v>
      </c>
      <c r="R3167" s="7">
        <f t="shared" si="702"/>
        <v>546037.78779464995</v>
      </c>
      <c r="S3167" s="7">
        <f t="shared" si="694"/>
        <v>-48522.298041788104</v>
      </c>
      <c r="T3167" s="5">
        <f>VLOOKUP($B3167,'Benchmark Data'!$A:$B,2,FALSE)</f>
        <v>21</v>
      </c>
      <c r="U3167" s="12">
        <f t="shared" si="703"/>
        <v>9.5694510161506725E-3</v>
      </c>
      <c r="V3167" s="7">
        <f t="shared" si="704"/>
        <v>6286246082.3516493</v>
      </c>
    </row>
    <row r="3168" spans="1:22" x14ac:dyDescent="0.25">
      <c r="A3168" s="5">
        <f t="shared" si="695"/>
        <v>2012</v>
      </c>
      <c r="B3168" s="6">
        <f t="shared" si="698"/>
        <v>41108</v>
      </c>
      <c r="C3168" s="7">
        <f>MAX(SUMIFS('Filing Data'!$V:$V,'Filing Data'!$D:$D,'Benchmark Value'!$B3168),C3167)</f>
        <v>5895088496.4046955</v>
      </c>
      <c r="D3168" s="7">
        <f>SUMIFS('Filing Data'!$Z:$Z,'Filing Data'!$D:$D,'Benchmark Value'!$B3168)</f>
        <v>0</v>
      </c>
      <c r="E3168" s="16">
        <f t="shared" si="699"/>
        <v>-99307978.52737096</v>
      </c>
      <c r="F3168" s="10">
        <f>SUM(D$11:D3167)</f>
        <v>-460926973.03772658</v>
      </c>
      <c r="G3168" s="10">
        <f t="shared" si="692"/>
        <v>366</v>
      </c>
      <c r="H3168" s="7">
        <f t="shared" si="700"/>
        <v>-271333.274664948</v>
      </c>
      <c r="I3168" s="16">
        <f>SUMIFS('Filing Data'!$X:$X,'Filing Data'!$D:$D,'Benchmark Value'!$B3168)</f>
        <v>0</v>
      </c>
      <c r="J3168" s="16">
        <f t="shared" si="696"/>
        <v>118301012.88876536</v>
      </c>
      <c r="K3168" s="10">
        <f>SUM(I$11:I3167)</f>
        <v>789668634.219069</v>
      </c>
      <c r="L3168" s="27">
        <f t="shared" si="693"/>
        <v>366</v>
      </c>
      <c r="M3168" s="7">
        <f t="shared" si="701"/>
        <v>323226.81117149006</v>
      </c>
      <c r="N3168" s="7">
        <f>IF(ISNA(VLOOKUP(B3168,'Distribution Data'!$G:$H,2,FALSE)),0,VLOOKUP(B3168,'Distribution Data'!$G:$H,2,FALSE))</f>
        <v>0</v>
      </c>
      <c r="O3168" s="16">
        <f>IF(ISNA(INDEX($C3167:$C$3618,MATCH(TRUE,INDEX($C3167:$C$3618&lt;&gt;$C3167,0),0))), O3167, INDEX($C3167:$C$3618,MATCH(TRUE,INDEX($C3167:$C$3618&lt;&gt;$C3167,0),0)))</f>
        <v>6094938326.7375374</v>
      </c>
      <c r="P3168" s="16">
        <f t="shared" si="691"/>
        <v>5895088496.4046955</v>
      </c>
      <c r="Q3168" s="27">
        <f t="shared" si="697"/>
        <v>366</v>
      </c>
      <c r="R3168" s="7">
        <f t="shared" si="702"/>
        <v>546037.78779464995</v>
      </c>
      <c r="S3168" s="7">
        <f t="shared" si="694"/>
        <v>-48522.298041788104</v>
      </c>
      <c r="T3168" s="5">
        <f>VLOOKUP($B3168,'Benchmark Data'!$A:$B,2,FALSE)</f>
        <v>20.86</v>
      </c>
      <c r="U3168" s="12">
        <f t="shared" si="703"/>
        <v>-6.688988150796652E-3</v>
      </c>
      <c r="V3168" s="7">
        <f t="shared" si="704"/>
        <v>6244289252.8379297</v>
      </c>
    </row>
    <row r="3169" spans="1:22" x14ac:dyDescent="0.25">
      <c r="A3169" s="5">
        <f t="shared" si="695"/>
        <v>2012</v>
      </c>
      <c r="B3169" s="6">
        <f t="shared" si="698"/>
        <v>41109</v>
      </c>
      <c r="C3169" s="7">
        <f>MAX(SUMIFS('Filing Data'!$V:$V,'Filing Data'!$D:$D,'Benchmark Value'!$B3169),C3168)</f>
        <v>5895088496.4046955</v>
      </c>
      <c r="D3169" s="7">
        <f>SUMIFS('Filing Data'!$Z:$Z,'Filing Data'!$D:$D,'Benchmark Value'!$B3169)</f>
        <v>0</v>
      </c>
      <c r="E3169" s="16">
        <f t="shared" si="699"/>
        <v>-99307978.52737096</v>
      </c>
      <c r="F3169" s="10">
        <f>SUM(D$11:D3168)</f>
        <v>-460926973.03772658</v>
      </c>
      <c r="G3169" s="10">
        <f t="shared" si="692"/>
        <v>366</v>
      </c>
      <c r="H3169" s="7">
        <f t="shared" si="700"/>
        <v>-271333.274664948</v>
      </c>
      <c r="I3169" s="16">
        <f>SUMIFS('Filing Data'!$X:$X,'Filing Data'!$D:$D,'Benchmark Value'!$B3169)</f>
        <v>0</v>
      </c>
      <c r="J3169" s="16">
        <f t="shared" si="696"/>
        <v>118301012.88876536</v>
      </c>
      <c r="K3169" s="10">
        <f>SUM(I$11:I3168)</f>
        <v>789668634.219069</v>
      </c>
      <c r="L3169" s="27">
        <f t="shared" si="693"/>
        <v>366</v>
      </c>
      <c r="M3169" s="7">
        <f t="shared" si="701"/>
        <v>323226.81117149006</v>
      </c>
      <c r="N3169" s="7">
        <f>IF(ISNA(VLOOKUP(B3169,'Distribution Data'!$G:$H,2,FALSE)),0,VLOOKUP(B3169,'Distribution Data'!$G:$H,2,FALSE))</f>
        <v>0</v>
      </c>
      <c r="O3169" s="16">
        <f>IF(ISNA(INDEX($C3168:$C$3618,MATCH(TRUE,INDEX($C3168:$C$3618&lt;&gt;$C3168,0),0))), O3168, INDEX($C3168:$C$3618,MATCH(TRUE,INDEX($C3168:$C$3618&lt;&gt;$C3168,0),0)))</f>
        <v>6094938326.7375374</v>
      </c>
      <c r="P3169" s="16">
        <f t="shared" si="691"/>
        <v>5895088496.4046955</v>
      </c>
      <c r="Q3169" s="27">
        <f t="shared" si="697"/>
        <v>366</v>
      </c>
      <c r="R3169" s="7">
        <f t="shared" si="702"/>
        <v>546037.78779464995</v>
      </c>
      <c r="S3169" s="7">
        <f t="shared" si="694"/>
        <v>-48522.298041788104</v>
      </c>
      <c r="T3169" s="5">
        <f>VLOOKUP($B3169,'Benchmark Data'!$A:$B,2,FALSE)</f>
        <v>20.64</v>
      </c>
      <c r="U3169" s="12">
        <f t="shared" si="703"/>
        <v>-1.060250895926434E-2</v>
      </c>
      <c r="V3169" s="7">
        <f t="shared" si="704"/>
        <v>6178385330.9414062</v>
      </c>
    </row>
    <row r="3170" spans="1:22" x14ac:dyDescent="0.25">
      <c r="A3170" s="5">
        <f t="shared" si="695"/>
        <v>2012</v>
      </c>
      <c r="B3170" s="6">
        <f t="shared" si="698"/>
        <v>41110</v>
      </c>
      <c r="C3170" s="7">
        <f>MAX(SUMIFS('Filing Data'!$V:$V,'Filing Data'!$D:$D,'Benchmark Value'!$B3170),C3169)</f>
        <v>5895088496.4046955</v>
      </c>
      <c r="D3170" s="7">
        <f>SUMIFS('Filing Data'!$Z:$Z,'Filing Data'!$D:$D,'Benchmark Value'!$B3170)</f>
        <v>0</v>
      </c>
      <c r="E3170" s="16">
        <f t="shared" si="699"/>
        <v>-99307978.52737096</v>
      </c>
      <c r="F3170" s="10">
        <f>SUM(D$11:D3169)</f>
        <v>-460926973.03772658</v>
      </c>
      <c r="G3170" s="10">
        <f t="shared" si="692"/>
        <v>366</v>
      </c>
      <c r="H3170" s="7">
        <f t="shared" si="700"/>
        <v>-271333.274664948</v>
      </c>
      <c r="I3170" s="16">
        <f>SUMIFS('Filing Data'!$X:$X,'Filing Data'!$D:$D,'Benchmark Value'!$B3170)</f>
        <v>0</v>
      </c>
      <c r="J3170" s="16">
        <f t="shared" si="696"/>
        <v>118301012.88876536</v>
      </c>
      <c r="K3170" s="10">
        <f>SUM(I$11:I3169)</f>
        <v>789668634.219069</v>
      </c>
      <c r="L3170" s="27">
        <f t="shared" si="693"/>
        <v>366</v>
      </c>
      <c r="M3170" s="7">
        <f t="shared" si="701"/>
        <v>323226.81117149006</v>
      </c>
      <c r="N3170" s="7">
        <f>IF(ISNA(VLOOKUP(B3170,'Distribution Data'!$G:$H,2,FALSE)),0,VLOOKUP(B3170,'Distribution Data'!$G:$H,2,FALSE))</f>
        <v>0</v>
      </c>
      <c r="O3170" s="16">
        <f>IF(ISNA(INDEX($C3169:$C$3618,MATCH(TRUE,INDEX($C3169:$C$3618&lt;&gt;$C3169,0),0))), O3169, INDEX($C3169:$C$3618,MATCH(TRUE,INDEX($C3169:$C$3618&lt;&gt;$C3169,0),0)))</f>
        <v>6094938326.7375374</v>
      </c>
      <c r="P3170" s="16">
        <f t="shared" si="691"/>
        <v>5895088496.4046955</v>
      </c>
      <c r="Q3170" s="27">
        <f t="shared" si="697"/>
        <v>366</v>
      </c>
      <c r="R3170" s="7">
        <f t="shared" si="702"/>
        <v>546037.78779464995</v>
      </c>
      <c r="S3170" s="7">
        <f t="shared" si="694"/>
        <v>-48522.298041788104</v>
      </c>
      <c r="T3170" s="5">
        <f>VLOOKUP($B3170,'Benchmark Data'!$A:$B,2,FALSE)</f>
        <v>20.52</v>
      </c>
      <c r="U3170" s="12">
        <f t="shared" si="703"/>
        <v>-5.8309203107932096E-3</v>
      </c>
      <c r="V3170" s="7">
        <f t="shared" si="704"/>
        <v>6142415963.6960306</v>
      </c>
    </row>
    <row r="3171" spans="1:22" x14ac:dyDescent="0.25">
      <c r="A3171" s="5">
        <f t="shared" si="695"/>
        <v>2012</v>
      </c>
      <c r="B3171" s="6">
        <f t="shared" si="698"/>
        <v>41111</v>
      </c>
      <c r="C3171" s="7">
        <f>MAX(SUMIFS('Filing Data'!$V:$V,'Filing Data'!$D:$D,'Benchmark Value'!$B3171),C3170)</f>
        <v>5895088496.4046955</v>
      </c>
      <c r="D3171" s="7">
        <f>SUMIFS('Filing Data'!$Z:$Z,'Filing Data'!$D:$D,'Benchmark Value'!$B3171)</f>
        <v>0</v>
      </c>
      <c r="E3171" s="16">
        <f t="shared" si="699"/>
        <v>-99307978.52737096</v>
      </c>
      <c r="F3171" s="10">
        <f>SUM(D$11:D3170)</f>
        <v>-460926973.03772658</v>
      </c>
      <c r="G3171" s="10">
        <f t="shared" si="692"/>
        <v>366</v>
      </c>
      <c r="H3171" s="7">
        <f t="shared" si="700"/>
        <v>-271333.274664948</v>
      </c>
      <c r="I3171" s="16">
        <f>SUMIFS('Filing Data'!$X:$X,'Filing Data'!$D:$D,'Benchmark Value'!$B3171)</f>
        <v>0</v>
      </c>
      <c r="J3171" s="16">
        <f t="shared" si="696"/>
        <v>118301012.88876536</v>
      </c>
      <c r="K3171" s="10">
        <f>SUM(I$11:I3170)</f>
        <v>789668634.219069</v>
      </c>
      <c r="L3171" s="27">
        <f t="shared" si="693"/>
        <v>366</v>
      </c>
      <c r="M3171" s="7">
        <f t="shared" si="701"/>
        <v>323226.81117149006</v>
      </c>
      <c r="N3171" s="7">
        <f>IF(ISNA(VLOOKUP(B3171,'Distribution Data'!$G:$H,2,FALSE)),0,VLOOKUP(B3171,'Distribution Data'!$G:$H,2,FALSE))</f>
        <v>0</v>
      </c>
      <c r="O3171" s="16">
        <f>IF(ISNA(INDEX($C3170:$C$3618,MATCH(TRUE,INDEX($C3170:$C$3618&lt;&gt;$C3170,0),0))), O3170, INDEX($C3170:$C$3618,MATCH(TRUE,INDEX($C3170:$C$3618&lt;&gt;$C3170,0),0)))</f>
        <v>6094938326.7375374</v>
      </c>
      <c r="P3171" s="16">
        <f t="shared" si="691"/>
        <v>5895088496.4046955</v>
      </c>
      <c r="Q3171" s="27">
        <f t="shared" si="697"/>
        <v>366</v>
      </c>
      <c r="R3171" s="7">
        <f t="shared" si="702"/>
        <v>546037.78779464995</v>
      </c>
      <c r="S3171" s="7">
        <f t="shared" si="694"/>
        <v>-48522.298041788104</v>
      </c>
      <c r="T3171" s="5">
        <f>VLOOKUP($B3171,'Benchmark Data'!$A:$B,2,FALSE)</f>
        <v>20.52</v>
      </c>
      <c r="U3171" s="12">
        <f t="shared" si="703"/>
        <v>0</v>
      </c>
      <c r="V3171" s="7">
        <f t="shared" si="704"/>
        <v>6142367441.3979893</v>
      </c>
    </row>
    <row r="3172" spans="1:22" x14ac:dyDescent="0.25">
      <c r="A3172" s="5">
        <f t="shared" si="695"/>
        <v>2012</v>
      </c>
      <c r="B3172" s="6">
        <f t="shared" si="698"/>
        <v>41112</v>
      </c>
      <c r="C3172" s="7">
        <f>MAX(SUMIFS('Filing Data'!$V:$V,'Filing Data'!$D:$D,'Benchmark Value'!$B3172),C3171)</f>
        <v>5895088496.4046955</v>
      </c>
      <c r="D3172" s="7">
        <f>SUMIFS('Filing Data'!$Z:$Z,'Filing Data'!$D:$D,'Benchmark Value'!$B3172)</f>
        <v>0</v>
      </c>
      <c r="E3172" s="16">
        <f t="shared" si="699"/>
        <v>-99307978.52737096</v>
      </c>
      <c r="F3172" s="10">
        <f>SUM(D$11:D3171)</f>
        <v>-460926973.03772658</v>
      </c>
      <c r="G3172" s="10">
        <f t="shared" si="692"/>
        <v>366</v>
      </c>
      <c r="H3172" s="7">
        <f t="shared" si="700"/>
        <v>-271333.274664948</v>
      </c>
      <c r="I3172" s="16">
        <f>SUMIFS('Filing Data'!$X:$X,'Filing Data'!$D:$D,'Benchmark Value'!$B3172)</f>
        <v>0</v>
      </c>
      <c r="J3172" s="16">
        <f t="shared" si="696"/>
        <v>118301012.88876536</v>
      </c>
      <c r="K3172" s="10">
        <f>SUM(I$11:I3171)</f>
        <v>789668634.219069</v>
      </c>
      <c r="L3172" s="27">
        <f t="shared" si="693"/>
        <v>366</v>
      </c>
      <c r="M3172" s="7">
        <f t="shared" si="701"/>
        <v>323226.81117149006</v>
      </c>
      <c r="N3172" s="7">
        <f>IF(ISNA(VLOOKUP(B3172,'Distribution Data'!$G:$H,2,FALSE)),0,VLOOKUP(B3172,'Distribution Data'!$G:$H,2,FALSE))</f>
        <v>0</v>
      </c>
      <c r="O3172" s="16">
        <f>IF(ISNA(INDEX($C3171:$C$3618,MATCH(TRUE,INDEX($C3171:$C$3618&lt;&gt;$C3171,0),0))), O3171, INDEX($C3171:$C$3618,MATCH(TRUE,INDEX($C3171:$C$3618&lt;&gt;$C3171,0),0)))</f>
        <v>6094938326.7375374</v>
      </c>
      <c r="P3172" s="16">
        <f t="shared" si="691"/>
        <v>5895088496.4046955</v>
      </c>
      <c r="Q3172" s="27">
        <f t="shared" si="697"/>
        <v>366</v>
      </c>
      <c r="R3172" s="7">
        <f t="shared" si="702"/>
        <v>546037.78779464995</v>
      </c>
      <c r="S3172" s="7">
        <f t="shared" si="694"/>
        <v>-48522.298041788104</v>
      </c>
      <c r="T3172" s="5">
        <f>VLOOKUP($B3172,'Benchmark Data'!$A:$B,2,FALSE)</f>
        <v>20.52</v>
      </c>
      <c r="U3172" s="12">
        <f t="shared" si="703"/>
        <v>0</v>
      </c>
      <c r="V3172" s="7">
        <f t="shared" si="704"/>
        <v>6142318919.0999479</v>
      </c>
    </row>
    <row r="3173" spans="1:22" x14ac:dyDescent="0.25">
      <c r="A3173" s="5">
        <f t="shared" si="695"/>
        <v>2012</v>
      </c>
      <c r="B3173" s="6">
        <f t="shared" si="698"/>
        <v>41113</v>
      </c>
      <c r="C3173" s="7">
        <f>MAX(SUMIFS('Filing Data'!$V:$V,'Filing Data'!$D:$D,'Benchmark Value'!$B3173),C3172)</f>
        <v>5895088496.4046955</v>
      </c>
      <c r="D3173" s="7">
        <f>SUMIFS('Filing Data'!$Z:$Z,'Filing Data'!$D:$D,'Benchmark Value'!$B3173)</f>
        <v>0</v>
      </c>
      <c r="E3173" s="16">
        <f t="shared" si="699"/>
        <v>-99307978.52737096</v>
      </c>
      <c r="F3173" s="10">
        <f>SUM(D$11:D3172)</f>
        <v>-460926973.03772658</v>
      </c>
      <c r="G3173" s="10">
        <f t="shared" si="692"/>
        <v>366</v>
      </c>
      <c r="H3173" s="7">
        <f t="shared" si="700"/>
        <v>-271333.274664948</v>
      </c>
      <c r="I3173" s="16">
        <f>SUMIFS('Filing Data'!$X:$X,'Filing Data'!$D:$D,'Benchmark Value'!$B3173)</f>
        <v>0</v>
      </c>
      <c r="J3173" s="16">
        <f t="shared" si="696"/>
        <v>118301012.88876536</v>
      </c>
      <c r="K3173" s="10">
        <f>SUM(I$11:I3172)</f>
        <v>789668634.219069</v>
      </c>
      <c r="L3173" s="27">
        <f t="shared" si="693"/>
        <v>366</v>
      </c>
      <c r="M3173" s="7">
        <f t="shared" si="701"/>
        <v>323226.81117149006</v>
      </c>
      <c r="N3173" s="7">
        <f>IF(ISNA(VLOOKUP(B3173,'Distribution Data'!$G:$H,2,FALSE)),0,VLOOKUP(B3173,'Distribution Data'!$G:$H,2,FALSE))</f>
        <v>0</v>
      </c>
      <c r="O3173" s="16">
        <f>IF(ISNA(INDEX($C3172:$C$3618,MATCH(TRUE,INDEX($C3172:$C$3618&lt;&gt;$C3172,0),0))), O3172, INDEX($C3172:$C$3618,MATCH(TRUE,INDEX($C3172:$C$3618&lt;&gt;$C3172,0),0)))</f>
        <v>6094938326.7375374</v>
      </c>
      <c r="P3173" s="16">
        <f t="shared" si="691"/>
        <v>5895088496.4046955</v>
      </c>
      <c r="Q3173" s="27">
        <f t="shared" si="697"/>
        <v>366</v>
      </c>
      <c r="R3173" s="7">
        <f t="shared" si="702"/>
        <v>546037.78779464995</v>
      </c>
      <c r="S3173" s="7">
        <f t="shared" si="694"/>
        <v>-48522.298041788104</v>
      </c>
      <c r="T3173" s="5">
        <f>VLOOKUP($B3173,'Benchmark Data'!$A:$B,2,FALSE)</f>
        <v>20.39</v>
      </c>
      <c r="U3173" s="12">
        <f t="shared" si="703"/>
        <v>-6.3554357162049352E-3</v>
      </c>
      <c r="V3173" s="7">
        <f t="shared" si="704"/>
        <v>6103357070.3163805</v>
      </c>
    </row>
    <row r="3174" spans="1:22" x14ac:dyDescent="0.25">
      <c r="A3174" s="5">
        <f t="shared" si="695"/>
        <v>2012</v>
      </c>
      <c r="B3174" s="6">
        <f t="shared" si="698"/>
        <v>41114</v>
      </c>
      <c r="C3174" s="7">
        <f>MAX(SUMIFS('Filing Data'!$V:$V,'Filing Data'!$D:$D,'Benchmark Value'!$B3174),C3173)</f>
        <v>5895088496.4046955</v>
      </c>
      <c r="D3174" s="7">
        <f>SUMIFS('Filing Data'!$Z:$Z,'Filing Data'!$D:$D,'Benchmark Value'!$B3174)</f>
        <v>0</v>
      </c>
      <c r="E3174" s="16">
        <f t="shared" si="699"/>
        <v>-99307978.52737096</v>
      </c>
      <c r="F3174" s="10">
        <f>SUM(D$11:D3173)</f>
        <v>-460926973.03772658</v>
      </c>
      <c r="G3174" s="10">
        <f t="shared" si="692"/>
        <v>366</v>
      </c>
      <c r="H3174" s="7">
        <f t="shared" si="700"/>
        <v>-271333.274664948</v>
      </c>
      <c r="I3174" s="16">
        <f>SUMIFS('Filing Data'!$X:$X,'Filing Data'!$D:$D,'Benchmark Value'!$B3174)</f>
        <v>0</v>
      </c>
      <c r="J3174" s="16">
        <f t="shared" si="696"/>
        <v>118301012.88876536</v>
      </c>
      <c r="K3174" s="10">
        <f>SUM(I$11:I3173)</f>
        <v>789668634.219069</v>
      </c>
      <c r="L3174" s="27">
        <f t="shared" si="693"/>
        <v>366</v>
      </c>
      <c r="M3174" s="7">
        <f t="shared" si="701"/>
        <v>323226.81117149006</v>
      </c>
      <c r="N3174" s="7">
        <f>IF(ISNA(VLOOKUP(B3174,'Distribution Data'!$G:$H,2,FALSE)),0,VLOOKUP(B3174,'Distribution Data'!$G:$H,2,FALSE))</f>
        <v>0</v>
      </c>
      <c r="O3174" s="16">
        <f>IF(ISNA(INDEX($C3173:$C$3618,MATCH(TRUE,INDEX($C3173:$C$3618&lt;&gt;$C3173,0),0))), O3173, INDEX($C3173:$C$3618,MATCH(TRUE,INDEX($C3173:$C$3618&lt;&gt;$C3173,0),0)))</f>
        <v>6094938326.7375374</v>
      </c>
      <c r="P3174" s="16">
        <f t="shared" si="691"/>
        <v>5895088496.4046955</v>
      </c>
      <c r="Q3174" s="27">
        <f t="shared" si="697"/>
        <v>366</v>
      </c>
      <c r="R3174" s="7">
        <f t="shared" si="702"/>
        <v>546037.78779464995</v>
      </c>
      <c r="S3174" s="7">
        <f t="shared" si="694"/>
        <v>-48522.298041788104</v>
      </c>
      <c r="T3174" s="5">
        <f>VLOOKUP($B3174,'Benchmark Data'!$A:$B,2,FALSE)</f>
        <v>20.32</v>
      </c>
      <c r="U3174" s="12">
        <f t="shared" si="703"/>
        <v>-3.4389618760827289E-3</v>
      </c>
      <c r="V3174" s="7">
        <f t="shared" si="704"/>
        <v>6082355384.9520245</v>
      </c>
    </row>
    <row r="3175" spans="1:22" x14ac:dyDescent="0.25">
      <c r="A3175" s="5">
        <f t="shared" si="695"/>
        <v>2012</v>
      </c>
      <c r="B3175" s="6">
        <f t="shared" si="698"/>
        <v>41115</v>
      </c>
      <c r="C3175" s="7">
        <f>MAX(SUMIFS('Filing Data'!$V:$V,'Filing Data'!$D:$D,'Benchmark Value'!$B3175),C3174)</f>
        <v>5895088496.4046955</v>
      </c>
      <c r="D3175" s="7">
        <f>SUMIFS('Filing Data'!$Z:$Z,'Filing Data'!$D:$D,'Benchmark Value'!$B3175)</f>
        <v>0</v>
      </c>
      <c r="E3175" s="16">
        <f t="shared" si="699"/>
        <v>-99307978.52737096</v>
      </c>
      <c r="F3175" s="10">
        <f>SUM(D$11:D3174)</f>
        <v>-460926973.03772658</v>
      </c>
      <c r="G3175" s="10">
        <f t="shared" si="692"/>
        <v>366</v>
      </c>
      <c r="H3175" s="7">
        <f t="shared" si="700"/>
        <v>-271333.274664948</v>
      </c>
      <c r="I3175" s="16">
        <f>SUMIFS('Filing Data'!$X:$X,'Filing Data'!$D:$D,'Benchmark Value'!$B3175)</f>
        <v>0</v>
      </c>
      <c r="J3175" s="16">
        <f t="shared" si="696"/>
        <v>118301012.88876536</v>
      </c>
      <c r="K3175" s="10">
        <f>SUM(I$11:I3174)</f>
        <v>789668634.219069</v>
      </c>
      <c r="L3175" s="27">
        <f t="shared" si="693"/>
        <v>366</v>
      </c>
      <c r="M3175" s="7">
        <f t="shared" si="701"/>
        <v>323226.81117149006</v>
      </c>
      <c r="N3175" s="7">
        <f>IF(ISNA(VLOOKUP(B3175,'Distribution Data'!$G:$H,2,FALSE)),0,VLOOKUP(B3175,'Distribution Data'!$G:$H,2,FALSE))</f>
        <v>0</v>
      </c>
      <c r="O3175" s="16">
        <f>IF(ISNA(INDEX($C3174:$C$3618,MATCH(TRUE,INDEX($C3174:$C$3618&lt;&gt;$C3174,0),0))), O3174, INDEX($C3174:$C$3618,MATCH(TRUE,INDEX($C3174:$C$3618&lt;&gt;$C3174,0),0)))</f>
        <v>6094938326.7375374</v>
      </c>
      <c r="P3175" s="16">
        <f t="shared" si="691"/>
        <v>5895088496.4046955</v>
      </c>
      <c r="Q3175" s="27">
        <f t="shared" si="697"/>
        <v>366</v>
      </c>
      <c r="R3175" s="7">
        <f t="shared" si="702"/>
        <v>546037.78779464995</v>
      </c>
      <c r="S3175" s="7">
        <f t="shared" si="694"/>
        <v>-48522.298041788104</v>
      </c>
      <c r="T3175" s="5">
        <f>VLOOKUP($B3175,'Benchmark Data'!$A:$B,2,FALSE)</f>
        <v>20.329999999999998</v>
      </c>
      <c r="U3175" s="12">
        <f t="shared" si="703"/>
        <v>4.9200492997401076E-4</v>
      </c>
      <c r="V3175" s="7">
        <f t="shared" si="704"/>
        <v>6085300147.7843723</v>
      </c>
    </row>
    <row r="3176" spans="1:22" x14ac:dyDescent="0.25">
      <c r="A3176" s="5">
        <f t="shared" si="695"/>
        <v>2012</v>
      </c>
      <c r="B3176" s="6">
        <f t="shared" si="698"/>
        <v>41116</v>
      </c>
      <c r="C3176" s="7">
        <f>MAX(SUMIFS('Filing Data'!$V:$V,'Filing Data'!$D:$D,'Benchmark Value'!$B3176),C3175)</f>
        <v>5895088496.4046955</v>
      </c>
      <c r="D3176" s="7">
        <f>SUMIFS('Filing Data'!$Z:$Z,'Filing Data'!$D:$D,'Benchmark Value'!$B3176)</f>
        <v>0</v>
      </c>
      <c r="E3176" s="16">
        <f t="shared" si="699"/>
        <v>-99307978.52737096</v>
      </c>
      <c r="F3176" s="10">
        <f>SUM(D$11:D3175)</f>
        <v>-460926973.03772658</v>
      </c>
      <c r="G3176" s="10">
        <f t="shared" si="692"/>
        <v>366</v>
      </c>
      <c r="H3176" s="7">
        <f t="shared" si="700"/>
        <v>-271333.274664948</v>
      </c>
      <c r="I3176" s="16">
        <f>SUMIFS('Filing Data'!$X:$X,'Filing Data'!$D:$D,'Benchmark Value'!$B3176)</f>
        <v>0</v>
      </c>
      <c r="J3176" s="16">
        <f t="shared" si="696"/>
        <v>118301012.88876536</v>
      </c>
      <c r="K3176" s="10">
        <f>SUM(I$11:I3175)</f>
        <v>789668634.219069</v>
      </c>
      <c r="L3176" s="27">
        <f t="shared" si="693"/>
        <v>366</v>
      </c>
      <c r="M3176" s="7">
        <f t="shared" si="701"/>
        <v>323226.81117149006</v>
      </c>
      <c r="N3176" s="7">
        <f>IF(ISNA(VLOOKUP(B3176,'Distribution Data'!$G:$H,2,FALSE)),0,VLOOKUP(B3176,'Distribution Data'!$G:$H,2,FALSE))</f>
        <v>0</v>
      </c>
      <c r="O3176" s="16">
        <f>IF(ISNA(INDEX($C3175:$C$3618,MATCH(TRUE,INDEX($C3175:$C$3618&lt;&gt;$C3175,0),0))), O3175, INDEX($C3175:$C$3618,MATCH(TRUE,INDEX($C3175:$C$3618&lt;&gt;$C3175,0),0)))</f>
        <v>6094938326.7375374</v>
      </c>
      <c r="P3176" s="16">
        <f t="shared" si="691"/>
        <v>5895088496.4046955</v>
      </c>
      <c r="Q3176" s="27">
        <f t="shared" si="697"/>
        <v>366</v>
      </c>
      <c r="R3176" s="7">
        <f t="shared" si="702"/>
        <v>546037.78779464995</v>
      </c>
      <c r="S3176" s="7">
        <f t="shared" si="694"/>
        <v>-48522.298041788104</v>
      </c>
      <c r="T3176" s="5">
        <f>VLOOKUP($B3176,'Benchmark Data'!$A:$B,2,FALSE)</f>
        <v>20.49</v>
      </c>
      <c r="U3176" s="12">
        <f t="shared" si="703"/>
        <v>7.8393346105531114E-3</v>
      </c>
      <c r="V3176" s="7">
        <f t="shared" si="704"/>
        <v>6133143805.6951599</v>
      </c>
    </row>
    <row r="3177" spans="1:22" x14ac:dyDescent="0.25">
      <c r="A3177" s="5">
        <f t="shared" si="695"/>
        <v>2012</v>
      </c>
      <c r="B3177" s="6">
        <f t="shared" si="698"/>
        <v>41117</v>
      </c>
      <c r="C3177" s="7">
        <f>MAX(SUMIFS('Filing Data'!$V:$V,'Filing Data'!$D:$D,'Benchmark Value'!$B3177),C3176)</f>
        <v>5895088496.4046955</v>
      </c>
      <c r="D3177" s="7">
        <f>SUMIFS('Filing Data'!$Z:$Z,'Filing Data'!$D:$D,'Benchmark Value'!$B3177)</f>
        <v>0</v>
      </c>
      <c r="E3177" s="16">
        <f t="shared" si="699"/>
        <v>-99307978.52737096</v>
      </c>
      <c r="F3177" s="10">
        <f>SUM(D$11:D3176)</f>
        <v>-460926973.03772658</v>
      </c>
      <c r="G3177" s="10">
        <f t="shared" si="692"/>
        <v>366</v>
      </c>
      <c r="H3177" s="7">
        <f t="shared" si="700"/>
        <v>-271333.274664948</v>
      </c>
      <c r="I3177" s="16">
        <f>SUMIFS('Filing Data'!$X:$X,'Filing Data'!$D:$D,'Benchmark Value'!$B3177)</f>
        <v>0</v>
      </c>
      <c r="J3177" s="16">
        <f t="shared" si="696"/>
        <v>118301012.88876536</v>
      </c>
      <c r="K3177" s="10">
        <f>SUM(I$11:I3176)</f>
        <v>789668634.219069</v>
      </c>
      <c r="L3177" s="27">
        <f t="shared" si="693"/>
        <v>366</v>
      </c>
      <c r="M3177" s="7">
        <f t="shared" si="701"/>
        <v>323226.81117149006</v>
      </c>
      <c r="N3177" s="7">
        <f>IF(ISNA(VLOOKUP(B3177,'Distribution Data'!$G:$H,2,FALSE)),0,VLOOKUP(B3177,'Distribution Data'!$G:$H,2,FALSE))</f>
        <v>0</v>
      </c>
      <c r="O3177" s="16">
        <f>IF(ISNA(INDEX($C3176:$C$3618,MATCH(TRUE,INDEX($C3176:$C$3618&lt;&gt;$C3176,0),0))), O3176, INDEX($C3176:$C$3618,MATCH(TRUE,INDEX($C3176:$C$3618&lt;&gt;$C3176,0),0)))</f>
        <v>6094938326.7375374</v>
      </c>
      <c r="P3177" s="16">
        <f t="shared" si="691"/>
        <v>5895088496.4046955</v>
      </c>
      <c r="Q3177" s="27">
        <f t="shared" si="697"/>
        <v>366</v>
      </c>
      <c r="R3177" s="7">
        <f t="shared" si="702"/>
        <v>546037.78779464995</v>
      </c>
      <c r="S3177" s="7">
        <f t="shared" si="694"/>
        <v>-48522.298041788104</v>
      </c>
      <c r="T3177" s="5">
        <f>VLOOKUP($B3177,'Benchmark Data'!$A:$B,2,FALSE)</f>
        <v>20.71</v>
      </c>
      <c r="U3177" s="12">
        <f t="shared" si="703"/>
        <v>1.0679713156684461E-2</v>
      </c>
      <c r="V3177" s="7">
        <f t="shared" si="704"/>
        <v>6198946510.203021</v>
      </c>
    </row>
    <row r="3178" spans="1:22" x14ac:dyDescent="0.25">
      <c r="A3178" s="5">
        <f t="shared" si="695"/>
        <v>2012</v>
      </c>
      <c r="B3178" s="6">
        <f t="shared" si="698"/>
        <v>41118</v>
      </c>
      <c r="C3178" s="7">
        <f>MAX(SUMIFS('Filing Data'!$V:$V,'Filing Data'!$D:$D,'Benchmark Value'!$B3178),C3177)</f>
        <v>5895088496.4046955</v>
      </c>
      <c r="D3178" s="7">
        <f>SUMIFS('Filing Data'!$Z:$Z,'Filing Data'!$D:$D,'Benchmark Value'!$B3178)</f>
        <v>0</v>
      </c>
      <c r="E3178" s="16">
        <f t="shared" si="699"/>
        <v>-99307978.52737096</v>
      </c>
      <c r="F3178" s="10">
        <f>SUM(D$11:D3177)</f>
        <v>-460926973.03772658</v>
      </c>
      <c r="G3178" s="10">
        <f t="shared" si="692"/>
        <v>366</v>
      </c>
      <c r="H3178" s="7">
        <f t="shared" si="700"/>
        <v>-271333.274664948</v>
      </c>
      <c r="I3178" s="16">
        <f>SUMIFS('Filing Data'!$X:$X,'Filing Data'!$D:$D,'Benchmark Value'!$B3178)</f>
        <v>0</v>
      </c>
      <c r="J3178" s="16">
        <f t="shared" si="696"/>
        <v>118301012.88876536</v>
      </c>
      <c r="K3178" s="10">
        <f>SUM(I$11:I3177)</f>
        <v>789668634.219069</v>
      </c>
      <c r="L3178" s="27">
        <f t="shared" si="693"/>
        <v>366</v>
      </c>
      <c r="M3178" s="7">
        <f t="shared" si="701"/>
        <v>323226.81117149006</v>
      </c>
      <c r="N3178" s="7">
        <f>IF(ISNA(VLOOKUP(B3178,'Distribution Data'!$G:$H,2,FALSE)),0,VLOOKUP(B3178,'Distribution Data'!$G:$H,2,FALSE))</f>
        <v>0</v>
      </c>
      <c r="O3178" s="16">
        <f>IF(ISNA(INDEX($C3177:$C$3618,MATCH(TRUE,INDEX($C3177:$C$3618&lt;&gt;$C3177,0),0))), O3177, INDEX($C3177:$C$3618,MATCH(TRUE,INDEX($C3177:$C$3618&lt;&gt;$C3177,0),0)))</f>
        <v>6094938326.7375374</v>
      </c>
      <c r="P3178" s="16">
        <f t="shared" si="691"/>
        <v>5895088496.4046955</v>
      </c>
      <c r="Q3178" s="27">
        <f t="shared" si="697"/>
        <v>366</v>
      </c>
      <c r="R3178" s="7">
        <f t="shared" si="702"/>
        <v>546037.78779464995</v>
      </c>
      <c r="S3178" s="7">
        <f t="shared" si="694"/>
        <v>-48522.298041788104</v>
      </c>
      <c r="T3178" s="5">
        <f>VLOOKUP($B3178,'Benchmark Data'!$A:$B,2,FALSE)</f>
        <v>20.71</v>
      </c>
      <c r="U3178" s="12">
        <f t="shared" si="703"/>
        <v>0</v>
      </c>
      <c r="V3178" s="7">
        <f t="shared" si="704"/>
        <v>6198897987.9049797</v>
      </c>
    </row>
    <row r="3179" spans="1:22" x14ac:dyDescent="0.25">
      <c r="A3179" s="5">
        <f t="shared" si="695"/>
        <v>2012</v>
      </c>
      <c r="B3179" s="6">
        <f t="shared" si="698"/>
        <v>41119</v>
      </c>
      <c r="C3179" s="7">
        <f>MAX(SUMIFS('Filing Data'!$V:$V,'Filing Data'!$D:$D,'Benchmark Value'!$B3179),C3178)</f>
        <v>5895088496.4046955</v>
      </c>
      <c r="D3179" s="7">
        <f>SUMIFS('Filing Data'!$Z:$Z,'Filing Data'!$D:$D,'Benchmark Value'!$B3179)</f>
        <v>0</v>
      </c>
      <c r="E3179" s="16">
        <f t="shared" si="699"/>
        <v>-99307978.52737096</v>
      </c>
      <c r="F3179" s="10">
        <f>SUM(D$11:D3178)</f>
        <v>-460926973.03772658</v>
      </c>
      <c r="G3179" s="10">
        <f t="shared" si="692"/>
        <v>366</v>
      </c>
      <c r="H3179" s="7">
        <f t="shared" si="700"/>
        <v>-271333.274664948</v>
      </c>
      <c r="I3179" s="16">
        <f>SUMIFS('Filing Data'!$X:$X,'Filing Data'!$D:$D,'Benchmark Value'!$B3179)</f>
        <v>0</v>
      </c>
      <c r="J3179" s="16">
        <f t="shared" si="696"/>
        <v>118301012.88876536</v>
      </c>
      <c r="K3179" s="10">
        <f>SUM(I$11:I3178)</f>
        <v>789668634.219069</v>
      </c>
      <c r="L3179" s="27">
        <f t="shared" si="693"/>
        <v>366</v>
      </c>
      <c r="M3179" s="7">
        <f t="shared" si="701"/>
        <v>323226.81117149006</v>
      </c>
      <c r="N3179" s="7">
        <f>IF(ISNA(VLOOKUP(B3179,'Distribution Data'!$G:$H,2,FALSE)),0,VLOOKUP(B3179,'Distribution Data'!$G:$H,2,FALSE))</f>
        <v>0</v>
      </c>
      <c r="O3179" s="16">
        <f>IF(ISNA(INDEX($C3178:$C$3618,MATCH(TRUE,INDEX($C3178:$C$3618&lt;&gt;$C3178,0),0))), O3178, INDEX($C3178:$C$3618,MATCH(TRUE,INDEX($C3178:$C$3618&lt;&gt;$C3178,0),0)))</f>
        <v>6094938326.7375374</v>
      </c>
      <c r="P3179" s="16">
        <f t="shared" si="691"/>
        <v>5895088496.4046955</v>
      </c>
      <c r="Q3179" s="27">
        <f t="shared" si="697"/>
        <v>366</v>
      </c>
      <c r="R3179" s="7">
        <f t="shared" si="702"/>
        <v>546037.78779464995</v>
      </c>
      <c r="S3179" s="7">
        <f t="shared" si="694"/>
        <v>-48522.298041788104</v>
      </c>
      <c r="T3179" s="5">
        <f>VLOOKUP($B3179,'Benchmark Data'!$A:$B,2,FALSE)</f>
        <v>20.71</v>
      </c>
      <c r="U3179" s="12">
        <f t="shared" si="703"/>
        <v>0</v>
      </c>
      <c r="V3179" s="7">
        <f t="shared" si="704"/>
        <v>6198849465.6069384</v>
      </c>
    </row>
    <row r="3180" spans="1:22" x14ac:dyDescent="0.25">
      <c r="A3180" s="5">
        <f t="shared" si="695"/>
        <v>2012</v>
      </c>
      <c r="B3180" s="6">
        <f t="shared" si="698"/>
        <v>41120</v>
      </c>
      <c r="C3180" s="7">
        <f>MAX(SUMIFS('Filing Data'!$V:$V,'Filing Data'!$D:$D,'Benchmark Value'!$B3180),C3179)</f>
        <v>5895088496.4046955</v>
      </c>
      <c r="D3180" s="7">
        <f>SUMIFS('Filing Data'!$Z:$Z,'Filing Data'!$D:$D,'Benchmark Value'!$B3180)</f>
        <v>0</v>
      </c>
      <c r="E3180" s="16">
        <f t="shared" si="699"/>
        <v>-99307978.52737096</v>
      </c>
      <c r="F3180" s="10">
        <f>SUM(D$11:D3179)</f>
        <v>-460926973.03772658</v>
      </c>
      <c r="G3180" s="10">
        <f t="shared" si="692"/>
        <v>366</v>
      </c>
      <c r="H3180" s="7">
        <f t="shared" si="700"/>
        <v>-271333.274664948</v>
      </c>
      <c r="I3180" s="16">
        <f>SUMIFS('Filing Data'!$X:$X,'Filing Data'!$D:$D,'Benchmark Value'!$B3180)</f>
        <v>0</v>
      </c>
      <c r="J3180" s="16">
        <f t="shared" si="696"/>
        <v>118301012.88876536</v>
      </c>
      <c r="K3180" s="10">
        <f>SUM(I$11:I3179)</f>
        <v>789668634.219069</v>
      </c>
      <c r="L3180" s="27">
        <f t="shared" si="693"/>
        <v>366</v>
      </c>
      <c r="M3180" s="7">
        <f t="shared" si="701"/>
        <v>323226.81117149006</v>
      </c>
      <c r="N3180" s="7">
        <f>IF(ISNA(VLOOKUP(B3180,'Distribution Data'!$G:$H,2,FALSE)),0,VLOOKUP(B3180,'Distribution Data'!$G:$H,2,FALSE))</f>
        <v>0</v>
      </c>
      <c r="O3180" s="16">
        <f>IF(ISNA(INDEX($C3179:$C$3618,MATCH(TRUE,INDEX($C3179:$C$3618&lt;&gt;$C3179,0),0))), O3179, INDEX($C3179:$C$3618,MATCH(TRUE,INDEX($C3179:$C$3618&lt;&gt;$C3179,0),0)))</f>
        <v>6094938326.7375374</v>
      </c>
      <c r="P3180" s="16">
        <f t="shared" si="691"/>
        <v>5895088496.4046955</v>
      </c>
      <c r="Q3180" s="27">
        <f t="shared" si="697"/>
        <v>366</v>
      </c>
      <c r="R3180" s="7">
        <f t="shared" si="702"/>
        <v>546037.78779464995</v>
      </c>
      <c r="S3180" s="7">
        <f t="shared" si="694"/>
        <v>-48522.298041788104</v>
      </c>
      <c r="T3180" s="5">
        <f>VLOOKUP($B3180,'Benchmark Data'!$A:$B,2,FALSE)</f>
        <v>20.78</v>
      </c>
      <c r="U3180" s="12">
        <f t="shared" si="703"/>
        <v>3.3743102635886498E-3</v>
      </c>
      <c r="V3180" s="7">
        <f t="shared" si="704"/>
        <v>6219753114.3659954</v>
      </c>
    </row>
    <row r="3181" spans="1:22" x14ac:dyDescent="0.25">
      <c r="A3181" s="5">
        <f t="shared" si="695"/>
        <v>2012</v>
      </c>
      <c r="B3181" s="6">
        <f t="shared" si="698"/>
        <v>41121</v>
      </c>
      <c r="C3181" s="7">
        <f>MAX(SUMIFS('Filing Data'!$V:$V,'Filing Data'!$D:$D,'Benchmark Value'!$B3181),C3180)</f>
        <v>5895088496.4046955</v>
      </c>
      <c r="D3181" s="7">
        <f>SUMIFS('Filing Data'!$Z:$Z,'Filing Data'!$D:$D,'Benchmark Value'!$B3181)</f>
        <v>0</v>
      </c>
      <c r="E3181" s="16">
        <f t="shared" si="699"/>
        <v>-99307978.52737096</v>
      </c>
      <c r="F3181" s="10">
        <f>SUM(D$11:D3180)</f>
        <v>-460926973.03772658</v>
      </c>
      <c r="G3181" s="10">
        <f t="shared" si="692"/>
        <v>366</v>
      </c>
      <c r="H3181" s="7">
        <f t="shared" si="700"/>
        <v>-271333.274664948</v>
      </c>
      <c r="I3181" s="16">
        <f>SUMIFS('Filing Data'!$X:$X,'Filing Data'!$D:$D,'Benchmark Value'!$B3181)</f>
        <v>0</v>
      </c>
      <c r="J3181" s="16">
        <f t="shared" si="696"/>
        <v>118301012.88876536</v>
      </c>
      <c r="K3181" s="10">
        <f>SUM(I$11:I3180)</f>
        <v>789668634.219069</v>
      </c>
      <c r="L3181" s="27">
        <f t="shared" si="693"/>
        <v>366</v>
      </c>
      <c r="M3181" s="7">
        <f t="shared" si="701"/>
        <v>323226.81117149006</v>
      </c>
      <c r="N3181" s="7">
        <f>IF(ISNA(VLOOKUP(B3181,'Distribution Data'!$G:$H,2,FALSE)),0,VLOOKUP(B3181,'Distribution Data'!$G:$H,2,FALSE))</f>
        <v>0</v>
      </c>
      <c r="O3181" s="16">
        <f>IF(ISNA(INDEX($C3180:$C$3618,MATCH(TRUE,INDEX($C3180:$C$3618&lt;&gt;$C3180,0),0))), O3180, INDEX($C3180:$C$3618,MATCH(TRUE,INDEX($C3180:$C$3618&lt;&gt;$C3180,0),0)))</f>
        <v>6094938326.7375374</v>
      </c>
      <c r="P3181" s="16">
        <f t="shared" si="691"/>
        <v>5895088496.4046955</v>
      </c>
      <c r="Q3181" s="27">
        <f t="shared" si="697"/>
        <v>366</v>
      </c>
      <c r="R3181" s="7">
        <f t="shared" si="702"/>
        <v>546037.78779464995</v>
      </c>
      <c r="S3181" s="7">
        <f t="shared" si="694"/>
        <v>-48522.298041788104</v>
      </c>
      <c r="T3181" s="5">
        <f>VLOOKUP($B3181,'Benchmark Data'!$A:$B,2,FALSE)</f>
        <v>20.77</v>
      </c>
      <c r="U3181" s="12">
        <f t="shared" si="703"/>
        <v>-4.8134778306045038E-4</v>
      </c>
      <c r="V3181" s="7">
        <f t="shared" si="704"/>
        <v>6216711448.1245632</v>
      </c>
    </row>
    <row r="3182" spans="1:22" x14ac:dyDescent="0.25">
      <c r="A3182" s="5">
        <f t="shared" si="695"/>
        <v>2012</v>
      </c>
      <c r="B3182" s="6">
        <f t="shared" si="698"/>
        <v>41122</v>
      </c>
      <c r="C3182" s="7">
        <f>MAX(SUMIFS('Filing Data'!$V:$V,'Filing Data'!$D:$D,'Benchmark Value'!$B3182),C3181)</f>
        <v>5895088496.4046955</v>
      </c>
      <c r="D3182" s="7">
        <f>SUMIFS('Filing Data'!$Z:$Z,'Filing Data'!$D:$D,'Benchmark Value'!$B3182)</f>
        <v>0</v>
      </c>
      <c r="E3182" s="16">
        <f t="shared" si="699"/>
        <v>-99307978.52737096</v>
      </c>
      <c r="F3182" s="10">
        <f>SUM(D$11:D3181)</f>
        <v>-460926973.03772658</v>
      </c>
      <c r="G3182" s="10">
        <f t="shared" si="692"/>
        <v>366</v>
      </c>
      <c r="H3182" s="7">
        <f t="shared" si="700"/>
        <v>-271333.274664948</v>
      </c>
      <c r="I3182" s="16">
        <f>SUMIFS('Filing Data'!$X:$X,'Filing Data'!$D:$D,'Benchmark Value'!$B3182)</f>
        <v>0</v>
      </c>
      <c r="J3182" s="16">
        <f t="shared" si="696"/>
        <v>118301012.88876536</v>
      </c>
      <c r="K3182" s="10">
        <f>SUM(I$11:I3181)</f>
        <v>789668634.219069</v>
      </c>
      <c r="L3182" s="27">
        <f t="shared" si="693"/>
        <v>366</v>
      </c>
      <c r="M3182" s="7">
        <f t="shared" si="701"/>
        <v>323226.81117149006</v>
      </c>
      <c r="N3182" s="7">
        <f>IF(ISNA(VLOOKUP(B3182,'Distribution Data'!$G:$H,2,FALSE)),0,VLOOKUP(B3182,'Distribution Data'!$G:$H,2,FALSE))</f>
        <v>0</v>
      </c>
      <c r="O3182" s="16">
        <f>IF(ISNA(INDEX($C3181:$C$3618,MATCH(TRUE,INDEX($C3181:$C$3618&lt;&gt;$C3181,0),0))), O3181, INDEX($C3181:$C$3618,MATCH(TRUE,INDEX($C3181:$C$3618&lt;&gt;$C3181,0),0)))</f>
        <v>6094938326.7375374</v>
      </c>
      <c r="P3182" s="16">
        <f t="shared" si="691"/>
        <v>5895088496.4046955</v>
      </c>
      <c r="Q3182" s="27">
        <f t="shared" si="697"/>
        <v>366</v>
      </c>
      <c r="R3182" s="7">
        <f t="shared" si="702"/>
        <v>546037.78779464995</v>
      </c>
      <c r="S3182" s="7">
        <f t="shared" si="694"/>
        <v>-48522.298041788104</v>
      </c>
      <c r="T3182" s="5">
        <f>VLOOKUP($B3182,'Benchmark Data'!$A:$B,2,FALSE)</f>
        <v>20.7</v>
      </c>
      <c r="U3182" s="12">
        <f t="shared" si="703"/>
        <v>-3.3759376166975648E-3</v>
      </c>
      <c r="V3182" s="7">
        <f t="shared" si="704"/>
        <v>6195711081.7548456</v>
      </c>
    </row>
    <row r="3183" spans="1:22" x14ac:dyDescent="0.25">
      <c r="A3183" s="5">
        <f t="shared" si="695"/>
        <v>2012</v>
      </c>
      <c r="B3183" s="6">
        <f t="shared" si="698"/>
        <v>41123</v>
      </c>
      <c r="C3183" s="7">
        <f>MAX(SUMIFS('Filing Data'!$V:$V,'Filing Data'!$D:$D,'Benchmark Value'!$B3183),C3182)</f>
        <v>5895088496.4046955</v>
      </c>
      <c r="D3183" s="7">
        <f>SUMIFS('Filing Data'!$Z:$Z,'Filing Data'!$D:$D,'Benchmark Value'!$B3183)</f>
        <v>0</v>
      </c>
      <c r="E3183" s="16">
        <f t="shared" si="699"/>
        <v>-99307978.52737096</v>
      </c>
      <c r="F3183" s="10">
        <f>SUM(D$11:D3182)</f>
        <v>-460926973.03772658</v>
      </c>
      <c r="G3183" s="10">
        <f t="shared" si="692"/>
        <v>366</v>
      </c>
      <c r="H3183" s="7">
        <f t="shared" si="700"/>
        <v>-271333.274664948</v>
      </c>
      <c r="I3183" s="16">
        <f>SUMIFS('Filing Data'!$X:$X,'Filing Data'!$D:$D,'Benchmark Value'!$B3183)</f>
        <v>0</v>
      </c>
      <c r="J3183" s="16">
        <f t="shared" si="696"/>
        <v>118301012.88876536</v>
      </c>
      <c r="K3183" s="10">
        <f>SUM(I$11:I3182)</f>
        <v>789668634.219069</v>
      </c>
      <c r="L3183" s="27">
        <f t="shared" si="693"/>
        <v>366</v>
      </c>
      <c r="M3183" s="7">
        <f t="shared" si="701"/>
        <v>323226.81117149006</v>
      </c>
      <c r="N3183" s="7">
        <f>IF(ISNA(VLOOKUP(B3183,'Distribution Data'!$G:$H,2,FALSE)),0,VLOOKUP(B3183,'Distribution Data'!$G:$H,2,FALSE))</f>
        <v>0</v>
      </c>
      <c r="O3183" s="16">
        <f>IF(ISNA(INDEX($C3182:$C$3618,MATCH(TRUE,INDEX($C3182:$C$3618&lt;&gt;$C3182,0),0))), O3182, INDEX($C3182:$C$3618,MATCH(TRUE,INDEX($C3182:$C$3618&lt;&gt;$C3182,0),0)))</f>
        <v>6094938326.7375374</v>
      </c>
      <c r="P3183" s="16">
        <f t="shared" si="691"/>
        <v>5895088496.4046955</v>
      </c>
      <c r="Q3183" s="27">
        <f t="shared" si="697"/>
        <v>366</v>
      </c>
      <c r="R3183" s="7">
        <f t="shared" si="702"/>
        <v>546037.78779464995</v>
      </c>
      <c r="S3183" s="7">
        <f t="shared" si="694"/>
        <v>-48522.298041788104</v>
      </c>
      <c r="T3183" s="5">
        <f>VLOOKUP($B3183,'Benchmark Data'!$A:$B,2,FALSE)</f>
        <v>20.71</v>
      </c>
      <c r="U3183" s="12">
        <f t="shared" si="703"/>
        <v>4.8297513616944932E-4</v>
      </c>
      <c r="V3183" s="7">
        <f t="shared" si="704"/>
        <v>6198655656.5977488</v>
      </c>
    </row>
    <row r="3184" spans="1:22" x14ac:dyDescent="0.25">
      <c r="A3184" s="5">
        <f t="shared" si="695"/>
        <v>2012</v>
      </c>
      <c r="B3184" s="6">
        <f t="shared" si="698"/>
        <v>41124</v>
      </c>
      <c r="C3184" s="7">
        <f>MAX(SUMIFS('Filing Data'!$V:$V,'Filing Data'!$D:$D,'Benchmark Value'!$B3184),C3183)</f>
        <v>5895088496.4046955</v>
      </c>
      <c r="D3184" s="7">
        <f>SUMIFS('Filing Data'!$Z:$Z,'Filing Data'!$D:$D,'Benchmark Value'!$B3184)</f>
        <v>0</v>
      </c>
      <c r="E3184" s="16">
        <f t="shared" si="699"/>
        <v>-99307978.52737096</v>
      </c>
      <c r="F3184" s="10">
        <f>SUM(D$11:D3183)</f>
        <v>-460926973.03772658</v>
      </c>
      <c r="G3184" s="10">
        <f t="shared" si="692"/>
        <v>366</v>
      </c>
      <c r="H3184" s="7">
        <f t="shared" si="700"/>
        <v>-271333.274664948</v>
      </c>
      <c r="I3184" s="16">
        <f>SUMIFS('Filing Data'!$X:$X,'Filing Data'!$D:$D,'Benchmark Value'!$B3184)</f>
        <v>0</v>
      </c>
      <c r="J3184" s="16">
        <f t="shared" si="696"/>
        <v>118301012.88876536</v>
      </c>
      <c r="K3184" s="10">
        <f>SUM(I$11:I3183)</f>
        <v>789668634.219069</v>
      </c>
      <c r="L3184" s="27">
        <f t="shared" si="693"/>
        <v>366</v>
      </c>
      <c r="M3184" s="7">
        <f t="shared" si="701"/>
        <v>323226.81117149006</v>
      </c>
      <c r="N3184" s="7">
        <f>IF(ISNA(VLOOKUP(B3184,'Distribution Data'!$G:$H,2,FALSE)),0,VLOOKUP(B3184,'Distribution Data'!$G:$H,2,FALSE))</f>
        <v>0</v>
      </c>
      <c r="O3184" s="16">
        <f>IF(ISNA(INDEX($C3183:$C$3618,MATCH(TRUE,INDEX($C3183:$C$3618&lt;&gt;$C3183,0),0))), O3183, INDEX($C3183:$C$3618,MATCH(TRUE,INDEX($C3183:$C$3618&lt;&gt;$C3183,0),0)))</f>
        <v>6094938326.7375374</v>
      </c>
      <c r="P3184" s="16">
        <f t="shared" si="691"/>
        <v>5895088496.4046955</v>
      </c>
      <c r="Q3184" s="27">
        <f t="shared" si="697"/>
        <v>366</v>
      </c>
      <c r="R3184" s="7">
        <f t="shared" si="702"/>
        <v>546037.78779464995</v>
      </c>
      <c r="S3184" s="7">
        <f t="shared" si="694"/>
        <v>-48522.298041788104</v>
      </c>
      <c r="T3184" s="5">
        <f>VLOOKUP($B3184,'Benchmark Data'!$A:$B,2,FALSE)</f>
        <v>20.9</v>
      </c>
      <c r="U3184" s="12">
        <f t="shared" si="703"/>
        <v>9.1324835632724723E-3</v>
      </c>
      <c r="V3184" s="7">
        <f t="shared" si="704"/>
        <v>6255475534.8189526</v>
      </c>
    </row>
    <row r="3185" spans="1:22" x14ac:dyDescent="0.25">
      <c r="A3185" s="5">
        <f t="shared" si="695"/>
        <v>2012</v>
      </c>
      <c r="B3185" s="6">
        <f t="shared" si="698"/>
        <v>41125</v>
      </c>
      <c r="C3185" s="7">
        <f>MAX(SUMIFS('Filing Data'!$V:$V,'Filing Data'!$D:$D,'Benchmark Value'!$B3185),C3184)</f>
        <v>5895088496.4046955</v>
      </c>
      <c r="D3185" s="7">
        <f>SUMIFS('Filing Data'!$Z:$Z,'Filing Data'!$D:$D,'Benchmark Value'!$B3185)</f>
        <v>0</v>
      </c>
      <c r="E3185" s="16">
        <f t="shared" si="699"/>
        <v>-99307978.52737096</v>
      </c>
      <c r="F3185" s="10">
        <f>SUM(D$11:D3184)</f>
        <v>-460926973.03772658</v>
      </c>
      <c r="G3185" s="10">
        <f t="shared" si="692"/>
        <v>366</v>
      </c>
      <c r="H3185" s="7">
        <f t="shared" si="700"/>
        <v>-271333.274664948</v>
      </c>
      <c r="I3185" s="16">
        <f>SUMIFS('Filing Data'!$X:$X,'Filing Data'!$D:$D,'Benchmark Value'!$B3185)</f>
        <v>0</v>
      </c>
      <c r="J3185" s="16">
        <f t="shared" si="696"/>
        <v>118301012.88876536</v>
      </c>
      <c r="K3185" s="10">
        <f>SUM(I$11:I3184)</f>
        <v>789668634.219069</v>
      </c>
      <c r="L3185" s="27">
        <f t="shared" si="693"/>
        <v>366</v>
      </c>
      <c r="M3185" s="7">
        <f t="shared" si="701"/>
        <v>323226.81117149006</v>
      </c>
      <c r="N3185" s="7">
        <f>IF(ISNA(VLOOKUP(B3185,'Distribution Data'!$G:$H,2,FALSE)),0,VLOOKUP(B3185,'Distribution Data'!$G:$H,2,FALSE))</f>
        <v>0</v>
      </c>
      <c r="O3185" s="16">
        <f>IF(ISNA(INDEX($C3184:$C$3618,MATCH(TRUE,INDEX($C3184:$C$3618&lt;&gt;$C3184,0),0))), O3184, INDEX($C3184:$C$3618,MATCH(TRUE,INDEX($C3184:$C$3618&lt;&gt;$C3184,0),0)))</f>
        <v>6094938326.7375374</v>
      </c>
      <c r="P3185" s="16">
        <f t="shared" si="691"/>
        <v>5895088496.4046955</v>
      </c>
      <c r="Q3185" s="27">
        <f t="shared" si="697"/>
        <v>366</v>
      </c>
      <c r="R3185" s="7">
        <f t="shared" si="702"/>
        <v>546037.78779464995</v>
      </c>
      <c r="S3185" s="7">
        <f t="shared" si="694"/>
        <v>-48522.298041788104</v>
      </c>
      <c r="T3185" s="5">
        <f>VLOOKUP($B3185,'Benchmark Data'!$A:$B,2,FALSE)</f>
        <v>20.9</v>
      </c>
      <c r="U3185" s="12">
        <f t="shared" si="703"/>
        <v>0</v>
      </c>
      <c r="V3185" s="7">
        <f t="shared" si="704"/>
        <v>6255427012.5209112</v>
      </c>
    </row>
    <row r="3186" spans="1:22" x14ac:dyDescent="0.25">
      <c r="A3186" s="5">
        <f t="shared" si="695"/>
        <v>2012</v>
      </c>
      <c r="B3186" s="6">
        <f t="shared" si="698"/>
        <v>41126</v>
      </c>
      <c r="C3186" s="7">
        <f>MAX(SUMIFS('Filing Data'!$V:$V,'Filing Data'!$D:$D,'Benchmark Value'!$B3186),C3185)</f>
        <v>5895088496.4046955</v>
      </c>
      <c r="D3186" s="7">
        <f>SUMIFS('Filing Data'!$Z:$Z,'Filing Data'!$D:$D,'Benchmark Value'!$B3186)</f>
        <v>0</v>
      </c>
      <c r="E3186" s="16">
        <f t="shared" si="699"/>
        <v>-99307978.52737096</v>
      </c>
      <c r="F3186" s="10">
        <f>SUM(D$11:D3185)</f>
        <v>-460926973.03772658</v>
      </c>
      <c r="G3186" s="10">
        <f t="shared" si="692"/>
        <v>366</v>
      </c>
      <c r="H3186" s="7">
        <f t="shared" si="700"/>
        <v>-271333.274664948</v>
      </c>
      <c r="I3186" s="16">
        <f>SUMIFS('Filing Data'!$X:$X,'Filing Data'!$D:$D,'Benchmark Value'!$B3186)</f>
        <v>0</v>
      </c>
      <c r="J3186" s="16">
        <f t="shared" si="696"/>
        <v>118301012.88876536</v>
      </c>
      <c r="K3186" s="10">
        <f>SUM(I$11:I3185)</f>
        <v>789668634.219069</v>
      </c>
      <c r="L3186" s="27">
        <f t="shared" si="693"/>
        <v>366</v>
      </c>
      <c r="M3186" s="7">
        <f t="shared" si="701"/>
        <v>323226.81117149006</v>
      </c>
      <c r="N3186" s="7">
        <f>IF(ISNA(VLOOKUP(B3186,'Distribution Data'!$G:$H,2,FALSE)),0,VLOOKUP(B3186,'Distribution Data'!$G:$H,2,FALSE))</f>
        <v>0</v>
      </c>
      <c r="O3186" s="16">
        <f>IF(ISNA(INDEX($C3185:$C$3618,MATCH(TRUE,INDEX($C3185:$C$3618&lt;&gt;$C3185,0),0))), O3185, INDEX($C3185:$C$3618,MATCH(TRUE,INDEX($C3185:$C$3618&lt;&gt;$C3185,0),0)))</f>
        <v>6094938326.7375374</v>
      </c>
      <c r="P3186" s="16">
        <f t="shared" si="691"/>
        <v>5895088496.4046955</v>
      </c>
      <c r="Q3186" s="27">
        <f t="shared" si="697"/>
        <v>366</v>
      </c>
      <c r="R3186" s="7">
        <f t="shared" si="702"/>
        <v>546037.78779464995</v>
      </c>
      <c r="S3186" s="7">
        <f t="shared" si="694"/>
        <v>-48522.298041788104</v>
      </c>
      <c r="T3186" s="5">
        <f>VLOOKUP($B3186,'Benchmark Data'!$A:$B,2,FALSE)</f>
        <v>20.9</v>
      </c>
      <c r="U3186" s="12">
        <f t="shared" si="703"/>
        <v>0</v>
      </c>
      <c r="V3186" s="7">
        <f t="shared" si="704"/>
        <v>6255378490.2228699</v>
      </c>
    </row>
    <row r="3187" spans="1:22" x14ac:dyDescent="0.25">
      <c r="A3187" s="5">
        <f t="shared" si="695"/>
        <v>2012</v>
      </c>
      <c r="B3187" s="6">
        <f t="shared" si="698"/>
        <v>41127</v>
      </c>
      <c r="C3187" s="7">
        <f>MAX(SUMIFS('Filing Data'!$V:$V,'Filing Data'!$D:$D,'Benchmark Value'!$B3187),C3186)</f>
        <v>5895088496.4046955</v>
      </c>
      <c r="D3187" s="7">
        <f>SUMIFS('Filing Data'!$Z:$Z,'Filing Data'!$D:$D,'Benchmark Value'!$B3187)</f>
        <v>0</v>
      </c>
      <c r="E3187" s="16">
        <f t="shared" si="699"/>
        <v>-99307978.52737096</v>
      </c>
      <c r="F3187" s="10">
        <f>SUM(D$11:D3186)</f>
        <v>-460926973.03772658</v>
      </c>
      <c r="G3187" s="10">
        <f t="shared" si="692"/>
        <v>366</v>
      </c>
      <c r="H3187" s="7">
        <f t="shared" si="700"/>
        <v>-271333.274664948</v>
      </c>
      <c r="I3187" s="16">
        <f>SUMIFS('Filing Data'!$X:$X,'Filing Data'!$D:$D,'Benchmark Value'!$B3187)</f>
        <v>0</v>
      </c>
      <c r="J3187" s="16">
        <f t="shared" si="696"/>
        <v>118301012.88876536</v>
      </c>
      <c r="K3187" s="10">
        <f>SUM(I$11:I3186)</f>
        <v>789668634.219069</v>
      </c>
      <c r="L3187" s="27">
        <f t="shared" si="693"/>
        <v>366</v>
      </c>
      <c r="M3187" s="7">
        <f t="shared" si="701"/>
        <v>323226.81117149006</v>
      </c>
      <c r="N3187" s="7">
        <f>IF(ISNA(VLOOKUP(B3187,'Distribution Data'!$G:$H,2,FALSE)),0,VLOOKUP(B3187,'Distribution Data'!$G:$H,2,FALSE))</f>
        <v>0</v>
      </c>
      <c r="O3187" s="16">
        <f>IF(ISNA(INDEX($C3186:$C$3618,MATCH(TRUE,INDEX($C3186:$C$3618&lt;&gt;$C3186,0),0))), O3186, INDEX($C3186:$C$3618,MATCH(TRUE,INDEX($C3186:$C$3618&lt;&gt;$C3186,0),0)))</f>
        <v>6094938326.7375374</v>
      </c>
      <c r="P3187" s="16">
        <f t="shared" si="691"/>
        <v>5895088496.4046955</v>
      </c>
      <c r="Q3187" s="27">
        <f t="shared" si="697"/>
        <v>366</v>
      </c>
      <c r="R3187" s="7">
        <f t="shared" si="702"/>
        <v>546037.78779464995</v>
      </c>
      <c r="S3187" s="7">
        <f t="shared" si="694"/>
        <v>-48522.298041788104</v>
      </c>
      <c r="T3187" s="5">
        <f>VLOOKUP($B3187,'Benchmark Data'!$A:$B,2,FALSE)</f>
        <v>20.85</v>
      </c>
      <c r="U3187" s="12">
        <f t="shared" si="703"/>
        <v>-2.3952107259547105E-3</v>
      </c>
      <c r="V3187" s="7">
        <f t="shared" si="704"/>
        <v>6240364947.6132917</v>
      </c>
    </row>
    <row r="3188" spans="1:22" x14ac:dyDescent="0.25">
      <c r="A3188" s="5">
        <f t="shared" si="695"/>
        <v>2012</v>
      </c>
      <c r="B3188" s="6">
        <f t="shared" si="698"/>
        <v>41128</v>
      </c>
      <c r="C3188" s="7">
        <f>MAX(SUMIFS('Filing Data'!$V:$V,'Filing Data'!$D:$D,'Benchmark Value'!$B3188),C3187)</f>
        <v>5895088496.4046955</v>
      </c>
      <c r="D3188" s="7">
        <f>SUMIFS('Filing Data'!$Z:$Z,'Filing Data'!$D:$D,'Benchmark Value'!$B3188)</f>
        <v>0</v>
      </c>
      <c r="E3188" s="16">
        <f t="shared" si="699"/>
        <v>-99307978.52737096</v>
      </c>
      <c r="F3188" s="10">
        <f>SUM(D$11:D3187)</f>
        <v>-460926973.03772658</v>
      </c>
      <c r="G3188" s="10">
        <f t="shared" si="692"/>
        <v>366</v>
      </c>
      <c r="H3188" s="7">
        <f t="shared" si="700"/>
        <v>-271333.274664948</v>
      </c>
      <c r="I3188" s="16">
        <f>SUMIFS('Filing Data'!$X:$X,'Filing Data'!$D:$D,'Benchmark Value'!$B3188)</f>
        <v>0</v>
      </c>
      <c r="J3188" s="16">
        <f t="shared" si="696"/>
        <v>118301012.88876536</v>
      </c>
      <c r="K3188" s="10">
        <f>SUM(I$11:I3187)</f>
        <v>789668634.219069</v>
      </c>
      <c r="L3188" s="27">
        <f t="shared" si="693"/>
        <v>366</v>
      </c>
      <c r="M3188" s="7">
        <f t="shared" si="701"/>
        <v>323226.81117149006</v>
      </c>
      <c r="N3188" s="7">
        <f>IF(ISNA(VLOOKUP(B3188,'Distribution Data'!$G:$H,2,FALSE)),0,VLOOKUP(B3188,'Distribution Data'!$G:$H,2,FALSE))</f>
        <v>0</v>
      </c>
      <c r="O3188" s="16">
        <f>IF(ISNA(INDEX($C3187:$C$3618,MATCH(TRUE,INDEX($C3187:$C$3618&lt;&gt;$C3187,0),0))), O3187, INDEX($C3187:$C$3618,MATCH(TRUE,INDEX($C3187:$C$3618&lt;&gt;$C3187,0),0)))</f>
        <v>6094938326.7375374</v>
      </c>
      <c r="P3188" s="16">
        <f t="shared" si="691"/>
        <v>5895088496.4046955</v>
      </c>
      <c r="Q3188" s="27">
        <f t="shared" si="697"/>
        <v>366</v>
      </c>
      <c r="R3188" s="7">
        <f t="shared" si="702"/>
        <v>546037.78779464995</v>
      </c>
      <c r="S3188" s="7">
        <f t="shared" si="694"/>
        <v>-48522.298041788104</v>
      </c>
      <c r="T3188" s="5">
        <f>VLOOKUP($B3188,'Benchmark Data'!$A:$B,2,FALSE)</f>
        <v>20.62</v>
      </c>
      <c r="U3188" s="12">
        <f t="shared" si="703"/>
        <v>-1.1092469655996653E-2</v>
      </c>
      <c r="V3188" s="7">
        <f t="shared" si="704"/>
        <v>6171477867.1401396</v>
      </c>
    </row>
    <row r="3189" spans="1:22" x14ac:dyDescent="0.25">
      <c r="A3189" s="5">
        <f t="shared" si="695"/>
        <v>2012</v>
      </c>
      <c r="B3189" s="6">
        <f t="shared" si="698"/>
        <v>41129</v>
      </c>
      <c r="C3189" s="7">
        <f>MAX(SUMIFS('Filing Data'!$V:$V,'Filing Data'!$D:$D,'Benchmark Value'!$B3189),C3188)</f>
        <v>5895088496.4046955</v>
      </c>
      <c r="D3189" s="7">
        <f>SUMIFS('Filing Data'!$Z:$Z,'Filing Data'!$D:$D,'Benchmark Value'!$B3189)</f>
        <v>0</v>
      </c>
      <c r="E3189" s="16">
        <f t="shared" si="699"/>
        <v>-99307978.52737096</v>
      </c>
      <c r="F3189" s="10">
        <f>SUM(D$11:D3188)</f>
        <v>-460926973.03772658</v>
      </c>
      <c r="G3189" s="10">
        <f t="shared" si="692"/>
        <v>366</v>
      </c>
      <c r="H3189" s="7">
        <f t="shared" si="700"/>
        <v>-271333.274664948</v>
      </c>
      <c r="I3189" s="16">
        <f>SUMIFS('Filing Data'!$X:$X,'Filing Data'!$D:$D,'Benchmark Value'!$B3189)</f>
        <v>0</v>
      </c>
      <c r="J3189" s="16">
        <f t="shared" si="696"/>
        <v>118301012.88876536</v>
      </c>
      <c r="K3189" s="10">
        <f>SUM(I$11:I3188)</f>
        <v>789668634.219069</v>
      </c>
      <c r="L3189" s="27">
        <f t="shared" si="693"/>
        <v>366</v>
      </c>
      <c r="M3189" s="7">
        <f t="shared" si="701"/>
        <v>323226.81117149006</v>
      </c>
      <c r="N3189" s="7">
        <f>IF(ISNA(VLOOKUP(B3189,'Distribution Data'!$G:$H,2,FALSE)),0,VLOOKUP(B3189,'Distribution Data'!$G:$H,2,FALSE))</f>
        <v>0</v>
      </c>
      <c r="O3189" s="16">
        <f>IF(ISNA(INDEX($C3188:$C$3618,MATCH(TRUE,INDEX($C3188:$C$3618&lt;&gt;$C3188,0),0))), O3188, INDEX($C3188:$C$3618,MATCH(TRUE,INDEX($C3188:$C$3618&lt;&gt;$C3188,0),0)))</f>
        <v>6094938326.7375374</v>
      </c>
      <c r="P3189" s="16">
        <f t="shared" si="691"/>
        <v>5895088496.4046955</v>
      </c>
      <c r="Q3189" s="27">
        <f t="shared" si="697"/>
        <v>366</v>
      </c>
      <c r="R3189" s="7">
        <f t="shared" si="702"/>
        <v>546037.78779464995</v>
      </c>
      <c r="S3189" s="7">
        <f t="shared" si="694"/>
        <v>-48522.298041788104</v>
      </c>
      <c r="T3189" s="5">
        <f>VLOOKUP($B3189,'Benchmark Data'!$A:$B,2,FALSE)</f>
        <v>20.45</v>
      </c>
      <c r="U3189" s="12">
        <f t="shared" si="703"/>
        <v>-8.2785961000031716E-3</v>
      </c>
      <c r="V3189" s="7">
        <f t="shared" si="704"/>
        <v>6120549071.4466648</v>
      </c>
    </row>
    <row r="3190" spans="1:22" x14ac:dyDescent="0.25">
      <c r="A3190" s="5">
        <f t="shared" si="695"/>
        <v>2012</v>
      </c>
      <c r="B3190" s="6">
        <f t="shared" si="698"/>
        <v>41130</v>
      </c>
      <c r="C3190" s="7">
        <f>MAX(SUMIFS('Filing Data'!$V:$V,'Filing Data'!$D:$D,'Benchmark Value'!$B3190),C3189)</f>
        <v>5895088496.4046955</v>
      </c>
      <c r="D3190" s="7">
        <f>SUMIFS('Filing Data'!$Z:$Z,'Filing Data'!$D:$D,'Benchmark Value'!$B3190)</f>
        <v>0</v>
      </c>
      <c r="E3190" s="16">
        <f t="shared" si="699"/>
        <v>-99307978.52737096</v>
      </c>
      <c r="F3190" s="10">
        <f>SUM(D$11:D3189)</f>
        <v>-460926973.03772658</v>
      </c>
      <c r="G3190" s="10">
        <f t="shared" si="692"/>
        <v>366</v>
      </c>
      <c r="H3190" s="7">
        <f t="shared" si="700"/>
        <v>-271333.274664948</v>
      </c>
      <c r="I3190" s="16">
        <f>SUMIFS('Filing Data'!$X:$X,'Filing Data'!$D:$D,'Benchmark Value'!$B3190)</f>
        <v>0</v>
      </c>
      <c r="J3190" s="16">
        <f t="shared" si="696"/>
        <v>118301012.88876536</v>
      </c>
      <c r="K3190" s="10">
        <f>SUM(I$11:I3189)</f>
        <v>789668634.219069</v>
      </c>
      <c r="L3190" s="27">
        <f t="shared" si="693"/>
        <v>366</v>
      </c>
      <c r="M3190" s="7">
        <f t="shared" si="701"/>
        <v>323226.81117149006</v>
      </c>
      <c r="N3190" s="7">
        <f>IF(ISNA(VLOOKUP(B3190,'Distribution Data'!$G:$H,2,FALSE)),0,VLOOKUP(B3190,'Distribution Data'!$G:$H,2,FALSE))</f>
        <v>0</v>
      </c>
      <c r="O3190" s="16">
        <f>IF(ISNA(INDEX($C3189:$C$3618,MATCH(TRUE,INDEX($C3189:$C$3618&lt;&gt;$C3189,0),0))), O3189, INDEX($C3189:$C$3618,MATCH(TRUE,INDEX($C3189:$C$3618&lt;&gt;$C3189,0),0)))</f>
        <v>6094938326.7375374</v>
      </c>
      <c r="P3190" s="16">
        <f t="shared" si="691"/>
        <v>5895088496.4046955</v>
      </c>
      <c r="Q3190" s="27">
        <f t="shared" si="697"/>
        <v>366</v>
      </c>
      <c r="R3190" s="7">
        <f t="shared" si="702"/>
        <v>546037.78779464995</v>
      </c>
      <c r="S3190" s="7">
        <f t="shared" si="694"/>
        <v>-48522.298041788104</v>
      </c>
      <c r="T3190" s="5">
        <f>VLOOKUP($B3190,'Benchmark Data'!$A:$B,2,FALSE)</f>
        <v>20.39</v>
      </c>
      <c r="U3190" s="12">
        <f t="shared" si="703"/>
        <v>-2.9382979024468688E-3</v>
      </c>
      <c r="V3190" s="7">
        <f t="shared" si="704"/>
        <v>6102542947.9610052</v>
      </c>
    </row>
    <row r="3191" spans="1:22" x14ac:dyDescent="0.25">
      <c r="A3191" s="5">
        <f t="shared" si="695"/>
        <v>2012</v>
      </c>
      <c r="B3191" s="6">
        <f t="shared" si="698"/>
        <v>41131</v>
      </c>
      <c r="C3191" s="7">
        <f>MAX(SUMIFS('Filing Data'!$V:$V,'Filing Data'!$D:$D,'Benchmark Value'!$B3191),C3190)</f>
        <v>5895088496.4046955</v>
      </c>
      <c r="D3191" s="7">
        <f>SUMIFS('Filing Data'!$Z:$Z,'Filing Data'!$D:$D,'Benchmark Value'!$B3191)</f>
        <v>0</v>
      </c>
      <c r="E3191" s="16">
        <f t="shared" si="699"/>
        <v>-99307978.52737096</v>
      </c>
      <c r="F3191" s="10">
        <f>SUM(D$11:D3190)</f>
        <v>-460926973.03772658</v>
      </c>
      <c r="G3191" s="10">
        <f t="shared" si="692"/>
        <v>366</v>
      </c>
      <c r="H3191" s="7">
        <f t="shared" si="700"/>
        <v>-271333.274664948</v>
      </c>
      <c r="I3191" s="16">
        <f>SUMIFS('Filing Data'!$X:$X,'Filing Data'!$D:$D,'Benchmark Value'!$B3191)</f>
        <v>0</v>
      </c>
      <c r="J3191" s="16">
        <f t="shared" si="696"/>
        <v>118301012.88876536</v>
      </c>
      <c r="K3191" s="10">
        <f>SUM(I$11:I3190)</f>
        <v>789668634.219069</v>
      </c>
      <c r="L3191" s="27">
        <f t="shared" si="693"/>
        <v>366</v>
      </c>
      <c r="M3191" s="7">
        <f t="shared" si="701"/>
        <v>323226.81117149006</v>
      </c>
      <c r="N3191" s="7">
        <f>IF(ISNA(VLOOKUP(B3191,'Distribution Data'!$G:$H,2,FALSE)),0,VLOOKUP(B3191,'Distribution Data'!$G:$H,2,FALSE))</f>
        <v>0</v>
      </c>
      <c r="O3191" s="16">
        <f>IF(ISNA(INDEX($C3190:$C$3618,MATCH(TRUE,INDEX($C3190:$C$3618&lt;&gt;$C3190,0),0))), O3190, INDEX($C3190:$C$3618,MATCH(TRUE,INDEX($C3190:$C$3618&lt;&gt;$C3190,0),0)))</f>
        <v>6094938326.7375374</v>
      </c>
      <c r="P3191" s="16">
        <f t="shared" si="691"/>
        <v>5895088496.4046955</v>
      </c>
      <c r="Q3191" s="27">
        <f t="shared" si="697"/>
        <v>366</v>
      </c>
      <c r="R3191" s="7">
        <f t="shared" si="702"/>
        <v>546037.78779464995</v>
      </c>
      <c r="S3191" s="7">
        <f t="shared" si="694"/>
        <v>-48522.298041788104</v>
      </c>
      <c r="T3191" s="5">
        <f>VLOOKUP($B3191,'Benchmark Data'!$A:$B,2,FALSE)</f>
        <v>20.41</v>
      </c>
      <c r="U3191" s="12">
        <f t="shared" si="703"/>
        <v>9.8039223538950895E-4</v>
      </c>
      <c r="V3191" s="7">
        <f t="shared" si="704"/>
        <v>6108480245.1312914</v>
      </c>
    </row>
    <row r="3192" spans="1:22" x14ac:dyDescent="0.25">
      <c r="A3192" s="5">
        <f t="shared" si="695"/>
        <v>2012</v>
      </c>
      <c r="B3192" s="6">
        <f t="shared" si="698"/>
        <v>41132</v>
      </c>
      <c r="C3192" s="7">
        <f>MAX(SUMIFS('Filing Data'!$V:$V,'Filing Data'!$D:$D,'Benchmark Value'!$B3192),C3191)</f>
        <v>5895088496.4046955</v>
      </c>
      <c r="D3192" s="7">
        <f>SUMIFS('Filing Data'!$Z:$Z,'Filing Data'!$D:$D,'Benchmark Value'!$B3192)</f>
        <v>0</v>
      </c>
      <c r="E3192" s="16">
        <f t="shared" si="699"/>
        <v>-99307978.52737096</v>
      </c>
      <c r="F3192" s="10">
        <f>SUM(D$11:D3191)</f>
        <v>-460926973.03772658</v>
      </c>
      <c r="G3192" s="10">
        <f t="shared" si="692"/>
        <v>366</v>
      </c>
      <c r="H3192" s="7">
        <f t="shared" si="700"/>
        <v>-271333.274664948</v>
      </c>
      <c r="I3192" s="16">
        <f>SUMIFS('Filing Data'!$X:$X,'Filing Data'!$D:$D,'Benchmark Value'!$B3192)</f>
        <v>0</v>
      </c>
      <c r="J3192" s="16">
        <f t="shared" si="696"/>
        <v>118301012.88876536</v>
      </c>
      <c r="K3192" s="10">
        <f>SUM(I$11:I3191)</f>
        <v>789668634.219069</v>
      </c>
      <c r="L3192" s="27">
        <f t="shared" si="693"/>
        <v>366</v>
      </c>
      <c r="M3192" s="7">
        <f t="shared" si="701"/>
        <v>323226.81117149006</v>
      </c>
      <c r="N3192" s="7">
        <f>IF(ISNA(VLOOKUP(B3192,'Distribution Data'!$G:$H,2,FALSE)),0,VLOOKUP(B3192,'Distribution Data'!$G:$H,2,FALSE))</f>
        <v>0</v>
      </c>
      <c r="O3192" s="16">
        <f>IF(ISNA(INDEX($C3191:$C$3618,MATCH(TRUE,INDEX($C3191:$C$3618&lt;&gt;$C3191,0),0))), O3191, INDEX($C3191:$C$3618,MATCH(TRUE,INDEX($C3191:$C$3618&lt;&gt;$C3191,0),0)))</f>
        <v>6094938326.7375374</v>
      </c>
      <c r="P3192" s="16">
        <f t="shared" si="691"/>
        <v>5895088496.4046955</v>
      </c>
      <c r="Q3192" s="27">
        <f t="shared" si="697"/>
        <v>366</v>
      </c>
      <c r="R3192" s="7">
        <f t="shared" si="702"/>
        <v>546037.78779464995</v>
      </c>
      <c r="S3192" s="7">
        <f t="shared" si="694"/>
        <v>-48522.298041788104</v>
      </c>
      <c r="T3192" s="5">
        <f>VLOOKUP($B3192,'Benchmark Data'!$A:$B,2,FALSE)</f>
        <v>20.41</v>
      </c>
      <c r="U3192" s="12">
        <f t="shared" si="703"/>
        <v>0</v>
      </c>
      <c r="V3192" s="7">
        <f t="shared" si="704"/>
        <v>6108431722.83325</v>
      </c>
    </row>
    <row r="3193" spans="1:22" x14ac:dyDescent="0.25">
      <c r="A3193" s="5">
        <f t="shared" si="695"/>
        <v>2012</v>
      </c>
      <c r="B3193" s="6">
        <f t="shared" si="698"/>
        <v>41133</v>
      </c>
      <c r="C3193" s="7">
        <f>MAX(SUMIFS('Filing Data'!$V:$V,'Filing Data'!$D:$D,'Benchmark Value'!$B3193),C3192)</f>
        <v>5895088496.4046955</v>
      </c>
      <c r="D3193" s="7">
        <f>SUMIFS('Filing Data'!$Z:$Z,'Filing Data'!$D:$D,'Benchmark Value'!$B3193)</f>
        <v>0</v>
      </c>
      <c r="E3193" s="16">
        <f t="shared" si="699"/>
        <v>-99307978.52737096</v>
      </c>
      <c r="F3193" s="10">
        <f>SUM(D$11:D3192)</f>
        <v>-460926973.03772658</v>
      </c>
      <c r="G3193" s="10">
        <f t="shared" si="692"/>
        <v>366</v>
      </c>
      <c r="H3193" s="7">
        <f t="shared" si="700"/>
        <v>-271333.274664948</v>
      </c>
      <c r="I3193" s="16">
        <f>SUMIFS('Filing Data'!$X:$X,'Filing Data'!$D:$D,'Benchmark Value'!$B3193)</f>
        <v>0</v>
      </c>
      <c r="J3193" s="16">
        <f t="shared" si="696"/>
        <v>118301012.88876536</v>
      </c>
      <c r="K3193" s="10">
        <f>SUM(I$11:I3192)</f>
        <v>789668634.219069</v>
      </c>
      <c r="L3193" s="27">
        <f t="shared" si="693"/>
        <v>366</v>
      </c>
      <c r="M3193" s="7">
        <f t="shared" si="701"/>
        <v>323226.81117149006</v>
      </c>
      <c r="N3193" s="7">
        <f>IF(ISNA(VLOOKUP(B3193,'Distribution Data'!$G:$H,2,FALSE)),0,VLOOKUP(B3193,'Distribution Data'!$G:$H,2,FALSE))</f>
        <v>0</v>
      </c>
      <c r="O3193" s="16">
        <f>IF(ISNA(INDEX($C3192:$C$3618,MATCH(TRUE,INDEX($C3192:$C$3618&lt;&gt;$C3192,0),0))), O3192, INDEX($C3192:$C$3618,MATCH(TRUE,INDEX($C3192:$C$3618&lt;&gt;$C3192,0),0)))</f>
        <v>6094938326.7375374</v>
      </c>
      <c r="P3193" s="16">
        <f t="shared" si="691"/>
        <v>5895088496.4046955</v>
      </c>
      <c r="Q3193" s="27">
        <f t="shared" si="697"/>
        <v>366</v>
      </c>
      <c r="R3193" s="7">
        <f t="shared" si="702"/>
        <v>546037.78779464995</v>
      </c>
      <c r="S3193" s="7">
        <f t="shared" si="694"/>
        <v>-48522.298041788104</v>
      </c>
      <c r="T3193" s="5">
        <f>VLOOKUP($B3193,'Benchmark Data'!$A:$B,2,FALSE)</f>
        <v>20.41</v>
      </c>
      <c r="U3193" s="12">
        <f t="shared" si="703"/>
        <v>0</v>
      </c>
      <c r="V3193" s="7">
        <f t="shared" si="704"/>
        <v>6108383200.5352087</v>
      </c>
    </row>
    <row r="3194" spans="1:22" x14ac:dyDescent="0.25">
      <c r="A3194" s="5">
        <f t="shared" si="695"/>
        <v>2012</v>
      </c>
      <c r="B3194" s="6">
        <f t="shared" si="698"/>
        <v>41134</v>
      </c>
      <c r="C3194" s="7">
        <f>MAX(SUMIFS('Filing Data'!$V:$V,'Filing Data'!$D:$D,'Benchmark Value'!$B3194),C3193)</f>
        <v>5895088496.4046955</v>
      </c>
      <c r="D3194" s="7">
        <f>SUMIFS('Filing Data'!$Z:$Z,'Filing Data'!$D:$D,'Benchmark Value'!$B3194)</f>
        <v>0</v>
      </c>
      <c r="E3194" s="16">
        <f t="shared" si="699"/>
        <v>-99307978.52737096</v>
      </c>
      <c r="F3194" s="10">
        <f>SUM(D$11:D3193)</f>
        <v>-460926973.03772658</v>
      </c>
      <c r="G3194" s="10">
        <f t="shared" si="692"/>
        <v>366</v>
      </c>
      <c r="H3194" s="7">
        <f t="shared" si="700"/>
        <v>-271333.274664948</v>
      </c>
      <c r="I3194" s="16">
        <f>SUMIFS('Filing Data'!$X:$X,'Filing Data'!$D:$D,'Benchmark Value'!$B3194)</f>
        <v>0</v>
      </c>
      <c r="J3194" s="16">
        <f t="shared" si="696"/>
        <v>118301012.88876536</v>
      </c>
      <c r="K3194" s="10">
        <f>SUM(I$11:I3193)</f>
        <v>789668634.219069</v>
      </c>
      <c r="L3194" s="27">
        <f t="shared" si="693"/>
        <v>366</v>
      </c>
      <c r="M3194" s="7">
        <f t="shared" si="701"/>
        <v>323226.81117149006</v>
      </c>
      <c r="N3194" s="7">
        <f>IF(ISNA(VLOOKUP(B3194,'Distribution Data'!$G:$H,2,FALSE)),0,VLOOKUP(B3194,'Distribution Data'!$G:$H,2,FALSE))</f>
        <v>0</v>
      </c>
      <c r="O3194" s="16">
        <f>IF(ISNA(INDEX($C3193:$C$3618,MATCH(TRUE,INDEX($C3193:$C$3618&lt;&gt;$C3193,0),0))), O3193, INDEX($C3193:$C$3618,MATCH(TRUE,INDEX($C3193:$C$3618&lt;&gt;$C3193,0),0)))</f>
        <v>6094938326.7375374</v>
      </c>
      <c r="P3194" s="16">
        <f t="shared" si="691"/>
        <v>5895088496.4046955</v>
      </c>
      <c r="Q3194" s="27">
        <f t="shared" si="697"/>
        <v>366</v>
      </c>
      <c r="R3194" s="7">
        <f t="shared" si="702"/>
        <v>546037.78779464995</v>
      </c>
      <c r="S3194" s="7">
        <f t="shared" si="694"/>
        <v>-48522.298041788104</v>
      </c>
      <c r="T3194" s="5">
        <f>VLOOKUP($B3194,'Benchmark Data'!$A:$B,2,FALSE)</f>
        <v>20.399999999999999</v>
      </c>
      <c r="U3194" s="12">
        <f t="shared" si="703"/>
        <v>-4.9007597158279574E-4</v>
      </c>
      <c r="V3194" s="7">
        <f t="shared" si="704"/>
        <v>6105341839.8243618</v>
      </c>
    </row>
    <row r="3195" spans="1:22" x14ac:dyDescent="0.25">
      <c r="A3195" s="5">
        <f t="shared" si="695"/>
        <v>2012</v>
      </c>
      <c r="B3195" s="6">
        <f t="shared" si="698"/>
        <v>41135</v>
      </c>
      <c r="C3195" s="7">
        <f>MAX(SUMIFS('Filing Data'!$V:$V,'Filing Data'!$D:$D,'Benchmark Value'!$B3195),C3194)</f>
        <v>5895088496.4046955</v>
      </c>
      <c r="D3195" s="7">
        <f>SUMIFS('Filing Data'!$Z:$Z,'Filing Data'!$D:$D,'Benchmark Value'!$B3195)</f>
        <v>0</v>
      </c>
      <c r="E3195" s="16">
        <f t="shared" si="699"/>
        <v>-99307978.52737096</v>
      </c>
      <c r="F3195" s="10">
        <f>SUM(D$11:D3194)</f>
        <v>-460926973.03772658</v>
      </c>
      <c r="G3195" s="10">
        <f t="shared" si="692"/>
        <v>366</v>
      </c>
      <c r="H3195" s="7">
        <f t="shared" si="700"/>
        <v>-271333.274664948</v>
      </c>
      <c r="I3195" s="16">
        <f>SUMIFS('Filing Data'!$X:$X,'Filing Data'!$D:$D,'Benchmark Value'!$B3195)</f>
        <v>0</v>
      </c>
      <c r="J3195" s="16">
        <f t="shared" si="696"/>
        <v>118301012.88876536</v>
      </c>
      <c r="K3195" s="10">
        <f>SUM(I$11:I3194)</f>
        <v>789668634.219069</v>
      </c>
      <c r="L3195" s="27">
        <f t="shared" si="693"/>
        <v>366</v>
      </c>
      <c r="M3195" s="7">
        <f t="shared" si="701"/>
        <v>323226.81117149006</v>
      </c>
      <c r="N3195" s="7">
        <f>IF(ISNA(VLOOKUP(B3195,'Distribution Data'!$G:$H,2,FALSE)),0,VLOOKUP(B3195,'Distribution Data'!$G:$H,2,FALSE))</f>
        <v>0</v>
      </c>
      <c r="O3195" s="16">
        <f>IF(ISNA(INDEX($C3194:$C$3618,MATCH(TRUE,INDEX($C3194:$C$3618&lt;&gt;$C3194,0),0))), O3194, INDEX($C3194:$C$3618,MATCH(TRUE,INDEX($C3194:$C$3618&lt;&gt;$C3194,0),0)))</f>
        <v>6094938326.7375374</v>
      </c>
      <c r="P3195" s="16">
        <f t="shared" si="691"/>
        <v>5895088496.4046955</v>
      </c>
      <c r="Q3195" s="27">
        <f t="shared" si="697"/>
        <v>366</v>
      </c>
      <c r="R3195" s="7">
        <f t="shared" si="702"/>
        <v>546037.78779464995</v>
      </c>
      <c r="S3195" s="7">
        <f t="shared" si="694"/>
        <v>-48522.298041788104</v>
      </c>
      <c r="T3195" s="5">
        <f>VLOOKUP($B3195,'Benchmark Data'!$A:$B,2,FALSE)</f>
        <v>20.37</v>
      </c>
      <c r="U3195" s="12">
        <f t="shared" si="703"/>
        <v>-1.4716706114561394E-3</v>
      </c>
      <c r="V3195" s="7">
        <f t="shared" si="704"/>
        <v>6096314873.6442261</v>
      </c>
    </row>
    <row r="3196" spans="1:22" x14ac:dyDescent="0.25">
      <c r="A3196" s="5">
        <f t="shared" si="695"/>
        <v>2012</v>
      </c>
      <c r="B3196" s="6">
        <f t="shared" si="698"/>
        <v>41136</v>
      </c>
      <c r="C3196" s="7">
        <f>MAX(SUMIFS('Filing Data'!$V:$V,'Filing Data'!$D:$D,'Benchmark Value'!$B3196),C3195)</f>
        <v>5895088496.4046955</v>
      </c>
      <c r="D3196" s="7">
        <f>SUMIFS('Filing Data'!$Z:$Z,'Filing Data'!$D:$D,'Benchmark Value'!$B3196)</f>
        <v>0</v>
      </c>
      <c r="E3196" s="16">
        <f t="shared" si="699"/>
        <v>-99307978.52737096</v>
      </c>
      <c r="F3196" s="10">
        <f>SUM(D$11:D3195)</f>
        <v>-460926973.03772658</v>
      </c>
      <c r="G3196" s="10">
        <f t="shared" si="692"/>
        <v>366</v>
      </c>
      <c r="H3196" s="7">
        <f t="shared" si="700"/>
        <v>-271333.274664948</v>
      </c>
      <c r="I3196" s="16">
        <f>SUMIFS('Filing Data'!$X:$X,'Filing Data'!$D:$D,'Benchmark Value'!$B3196)</f>
        <v>0</v>
      </c>
      <c r="J3196" s="16">
        <f t="shared" si="696"/>
        <v>118301012.88876536</v>
      </c>
      <c r="K3196" s="10">
        <f>SUM(I$11:I3195)</f>
        <v>789668634.219069</v>
      </c>
      <c r="L3196" s="27">
        <f t="shared" si="693"/>
        <v>366</v>
      </c>
      <c r="M3196" s="7">
        <f t="shared" si="701"/>
        <v>323226.81117149006</v>
      </c>
      <c r="N3196" s="7">
        <f>IF(ISNA(VLOOKUP(B3196,'Distribution Data'!$G:$H,2,FALSE)),0,VLOOKUP(B3196,'Distribution Data'!$G:$H,2,FALSE))</f>
        <v>0</v>
      </c>
      <c r="O3196" s="16">
        <f>IF(ISNA(INDEX($C3195:$C$3618,MATCH(TRUE,INDEX($C3195:$C$3618&lt;&gt;$C3195,0),0))), O3195, INDEX($C3195:$C$3618,MATCH(TRUE,INDEX($C3195:$C$3618&lt;&gt;$C3195,0),0)))</f>
        <v>6094938326.7375374</v>
      </c>
      <c r="P3196" s="16">
        <f t="shared" si="691"/>
        <v>5895088496.4046955</v>
      </c>
      <c r="Q3196" s="27">
        <f t="shared" si="697"/>
        <v>366</v>
      </c>
      <c r="R3196" s="7">
        <f t="shared" si="702"/>
        <v>546037.78779464995</v>
      </c>
      <c r="S3196" s="7">
        <f t="shared" si="694"/>
        <v>-48522.298041788104</v>
      </c>
      <c r="T3196" s="5">
        <f>VLOOKUP($B3196,'Benchmark Data'!$A:$B,2,FALSE)</f>
        <v>20.47</v>
      </c>
      <c r="U3196" s="12">
        <f t="shared" si="703"/>
        <v>4.8971694344836928E-3</v>
      </c>
      <c r="V3196" s="7">
        <f t="shared" si="704"/>
        <v>6126194259.4151306</v>
      </c>
    </row>
    <row r="3197" spans="1:22" x14ac:dyDescent="0.25">
      <c r="A3197" s="5">
        <f t="shared" si="695"/>
        <v>2012</v>
      </c>
      <c r="B3197" s="6">
        <f t="shared" si="698"/>
        <v>41137</v>
      </c>
      <c r="C3197" s="7">
        <f>MAX(SUMIFS('Filing Data'!$V:$V,'Filing Data'!$D:$D,'Benchmark Value'!$B3197),C3196)</f>
        <v>5895088496.4046955</v>
      </c>
      <c r="D3197" s="7">
        <f>SUMIFS('Filing Data'!$Z:$Z,'Filing Data'!$D:$D,'Benchmark Value'!$B3197)</f>
        <v>0</v>
      </c>
      <c r="E3197" s="16">
        <f t="shared" si="699"/>
        <v>-99307978.52737096</v>
      </c>
      <c r="F3197" s="10">
        <f>SUM(D$11:D3196)</f>
        <v>-460926973.03772658</v>
      </c>
      <c r="G3197" s="10">
        <f t="shared" si="692"/>
        <v>366</v>
      </c>
      <c r="H3197" s="7">
        <f t="shared" si="700"/>
        <v>-271333.274664948</v>
      </c>
      <c r="I3197" s="16">
        <f>SUMIFS('Filing Data'!$X:$X,'Filing Data'!$D:$D,'Benchmark Value'!$B3197)</f>
        <v>0</v>
      </c>
      <c r="J3197" s="16">
        <f t="shared" si="696"/>
        <v>118301012.88876536</v>
      </c>
      <c r="K3197" s="10">
        <f>SUM(I$11:I3196)</f>
        <v>789668634.219069</v>
      </c>
      <c r="L3197" s="27">
        <f t="shared" si="693"/>
        <v>366</v>
      </c>
      <c r="M3197" s="7">
        <f t="shared" si="701"/>
        <v>323226.81117149006</v>
      </c>
      <c r="N3197" s="7">
        <f>IF(ISNA(VLOOKUP(B3197,'Distribution Data'!$G:$H,2,FALSE)),0,VLOOKUP(B3197,'Distribution Data'!$G:$H,2,FALSE))</f>
        <v>0</v>
      </c>
      <c r="O3197" s="16">
        <f>IF(ISNA(INDEX($C3196:$C$3618,MATCH(TRUE,INDEX($C3196:$C$3618&lt;&gt;$C3196,0),0))), O3196, INDEX($C3196:$C$3618,MATCH(TRUE,INDEX($C3196:$C$3618&lt;&gt;$C3196,0),0)))</f>
        <v>6094938326.7375374</v>
      </c>
      <c r="P3197" s="16">
        <f t="shared" ref="P3197:P3260" si="705">C3196</f>
        <v>5895088496.4046955</v>
      </c>
      <c r="Q3197" s="27">
        <f t="shared" si="697"/>
        <v>366</v>
      </c>
      <c r="R3197" s="7">
        <f t="shared" si="702"/>
        <v>546037.78779464995</v>
      </c>
      <c r="S3197" s="7">
        <f t="shared" si="694"/>
        <v>-48522.298041788104</v>
      </c>
      <c r="T3197" s="5">
        <f>VLOOKUP($B3197,'Benchmark Data'!$A:$B,2,FALSE)</f>
        <v>20.6</v>
      </c>
      <c r="U3197" s="12">
        <f t="shared" si="703"/>
        <v>6.3306761223373177E-3</v>
      </c>
      <c r="V3197" s="7">
        <f t="shared" si="704"/>
        <v>6165051709.4533854</v>
      </c>
    </row>
    <row r="3198" spans="1:22" x14ac:dyDescent="0.25">
      <c r="A3198" s="5">
        <f t="shared" si="695"/>
        <v>2012</v>
      </c>
      <c r="B3198" s="6">
        <f t="shared" si="698"/>
        <v>41138</v>
      </c>
      <c r="C3198" s="7">
        <f>MAX(SUMIFS('Filing Data'!$V:$V,'Filing Data'!$D:$D,'Benchmark Value'!$B3198),C3197)</f>
        <v>5895088496.4046955</v>
      </c>
      <c r="D3198" s="7">
        <f>SUMIFS('Filing Data'!$Z:$Z,'Filing Data'!$D:$D,'Benchmark Value'!$B3198)</f>
        <v>0</v>
      </c>
      <c r="E3198" s="16">
        <f t="shared" si="699"/>
        <v>-99307978.52737096</v>
      </c>
      <c r="F3198" s="10">
        <f>SUM(D$11:D3197)</f>
        <v>-460926973.03772658</v>
      </c>
      <c r="G3198" s="10">
        <f t="shared" si="692"/>
        <v>366</v>
      </c>
      <c r="H3198" s="7">
        <f t="shared" si="700"/>
        <v>-271333.274664948</v>
      </c>
      <c r="I3198" s="16">
        <f>SUMIFS('Filing Data'!$X:$X,'Filing Data'!$D:$D,'Benchmark Value'!$B3198)</f>
        <v>0</v>
      </c>
      <c r="J3198" s="16">
        <f t="shared" si="696"/>
        <v>118301012.88876536</v>
      </c>
      <c r="K3198" s="10">
        <f>SUM(I$11:I3197)</f>
        <v>789668634.219069</v>
      </c>
      <c r="L3198" s="27">
        <f t="shared" si="693"/>
        <v>366</v>
      </c>
      <c r="M3198" s="7">
        <f t="shared" si="701"/>
        <v>323226.81117149006</v>
      </c>
      <c r="N3198" s="7">
        <f>IF(ISNA(VLOOKUP(B3198,'Distribution Data'!$G:$H,2,FALSE)),0,VLOOKUP(B3198,'Distribution Data'!$G:$H,2,FALSE))</f>
        <v>0</v>
      </c>
      <c r="O3198" s="16">
        <f>IF(ISNA(INDEX($C3197:$C$3618,MATCH(TRUE,INDEX($C3197:$C$3618&lt;&gt;$C3197,0),0))), O3197, INDEX($C3197:$C$3618,MATCH(TRUE,INDEX($C3197:$C$3618&lt;&gt;$C3197,0),0)))</f>
        <v>6094938326.7375374</v>
      </c>
      <c r="P3198" s="16">
        <f t="shared" si="705"/>
        <v>5895088496.4046955</v>
      </c>
      <c r="Q3198" s="27">
        <f t="shared" si="697"/>
        <v>366</v>
      </c>
      <c r="R3198" s="7">
        <f t="shared" si="702"/>
        <v>546037.78779464995</v>
      </c>
      <c r="S3198" s="7">
        <f t="shared" si="694"/>
        <v>-48522.298041788104</v>
      </c>
      <c r="T3198" s="5">
        <f>VLOOKUP($B3198,'Benchmark Data'!$A:$B,2,FALSE)</f>
        <v>20.64</v>
      </c>
      <c r="U3198" s="12">
        <f t="shared" si="703"/>
        <v>1.9398648178264545E-3</v>
      </c>
      <c r="V3198" s="7">
        <f t="shared" si="704"/>
        <v>6176974161.3484564</v>
      </c>
    </row>
    <row r="3199" spans="1:22" x14ac:dyDescent="0.25">
      <c r="A3199" s="5">
        <f t="shared" si="695"/>
        <v>2012</v>
      </c>
      <c r="B3199" s="6">
        <f t="shared" si="698"/>
        <v>41139</v>
      </c>
      <c r="C3199" s="7">
        <f>MAX(SUMIFS('Filing Data'!$V:$V,'Filing Data'!$D:$D,'Benchmark Value'!$B3199),C3198)</f>
        <v>5895088496.4046955</v>
      </c>
      <c r="D3199" s="7">
        <f>SUMIFS('Filing Data'!$Z:$Z,'Filing Data'!$D:$D,'Benchmark Value'!$B3199)</f>
        <v>0</v>
      </c>
      <c r="E3199" s="16">
        <f t="shared" si="699"/>
        <v>-99307978.52737096</v>
      </c>
      <c r="F3199" s="10">
        <f>SUM(D$11:D3198)</f>
        <v>-460926973.03772658</v>
      </c>
      <c r="G3199" s="10">
        <f t="shared" si="692"/>
        <v>366</v>
      </c>
      <c r="H3199" s="7">
        <f t="shared" si="700"/>
        <v>-271333.274664948</v>
      </c>
      <c r="I3199" s="16">
        <f>SUMIFS('Filing Data'!$X:$X,'Filing Data'!$D:$D,'Benchmark Value'!$B3199)</f>
        <v>0</v>
      </c>
      <c r="J3199" s="16">
        <f t="shared" si="696"/>
        <v>118301012.88876536</v>
      </c>
      <c r="K3199" s="10">
        <f>SUM(I$11:I3198)</f>
        <v>789668634.219069</v>
      </c>
      <c r="L3199" s="27">
        <f t="shared" si="693"/>
        <v>366</v>
      </c>
      <c r="M3199" s="7">
        <f t="shared" si="701"/>
        <v>323226.81117149006</v>
      </c>
      <c r="N3199" s="7">
        <f>IF(ISNA(VLOOKUP(B3199,'Distribution Data'!$G:$H,2,FALSE)),0,VLOOKUP(B3199,'Distribution Data'!$G:$H,2,FALSE))</f>
        <v>0</v>
      </c>
      <c r="O3199" s="16">
        <f>IF(ISNA(INDEX($C3198:$C$3618,MATCH(TRUE,INDEX($C3198:$C$3618&lt;&gt;$C3198,0),0))), O3198, INDEX($C3198:$C$3618,MATCH(TRUE,INDEX($C3198:$C$3618&lt;&gt;$C3198,0),0)))</f>
        <v>6094938326.7375374</v>
      </c>
      <c r="P3199" s="16">
        <f t="shared" si="705"/>
        <v>5895088496.4046955</v>
      </c>
      <c r="Q3199" s="27">
        <f t="shared" si="697"/>
        <v>366</v>
      </c>
      <c r="R3199" s="7">
        <f t="shared" si="702"/>
        <v>546037.78779464995</v>
      </c>
      <c r="S3199" s="7">
        <f t="shared" si="694"/>
        <v>-48522.298041788104</v>
      </c>
      <c r="T3199" s="5">
        <f>VLOOKUP($B3199,'Benchmark Data'!$A:$B,2,FALSE)</f>
        <v>20.64</v>
      </c>
      <c r="U3199" s="12">
        <f t="shared" si="703"/>
        <v>0</v>
      </c>
      <c r="V3199" s="7">
        <f t="shared" si="704"/>
        <v>6176925639.050415</v>
      </c>
    </row>
    <row r="3200" spans="1:22" x14ac:dyDescent="0.25">
      <c r="A3200" s="5">
        <f t="shared" si="695"/>
        <v>2012</v>
      </c>
      <c r="B3200" s="6">
        <f t="shared" si="698"/>
        <v>41140</v>
      </c>
      <c r="C3200" s="7">
        <f>MAX(SUMIFS('Filing Data'!$V:$V,'Filing Data'!$D:$D,'Benchmark Value'!$B3200),C3199)</f>
        <v>5895088496.4046955</v>
      </c>
      <c r="D3200" s="7">
        <f>SUMIFS('Filing Data'!$Z:$Z,'Filing Data'!$D:$D,'Benchmark Value'!$B3200)</f>
        <v>0</v>
      </c>
      <c r="E3200" s="16">
        <f t="shared" si="699"/>
        <v>-99307978.52737096</v>
      </c>
      <c r="F3200" s="10">
        <f>SUM(D$11:D3199)</f>
        <v>-460926973.03772658</v>
      </c>
      <c r="G3200" s="10">
        <f t="shared" si="692"/>
        <v>366</v>
      </c>
      <c r="H3200" s="7">
        <f t="shared" si="700"/>
        <v>-271333.274664948</v>
      </c>
      <c r="I3200" s="16">
        <f>SUMIFS('Filing Data'!$X:$X,'Filing Data'!$D:$D,'Benchmark Value'!$B3200)</f>
        <v>0</v>
      </c>
      <c r="J3200" s="16">
        <f t="shared" si="696"/>
        <v>118301012.88876536</v>
      </c>
      <c r="K3200" s="10">
        <f>SUM(I$11:I3199)</f>
        <v>789668634.219069</v>
      </c>
      <c r="L3200" s="27">
        <f t="shared" si="693"/>
        <v>366</v>
      </c>
      <c r="M3200" s="7">
        <f t="shared" si="701"/>
        <v>323226.81117149006</v>
      </c>
      <c r="N3200" s="7">
        <f>IF(ISNA(VLOOKUP(B3200,'Distribution Data'!$G:$H,2,FALSE)),0,VLOOKUP(B3200,'Distribution Data'!$G:$H,2,FALSE))</f>
        <v>0</v>
      </c>
      <c r="O3200" s="16">
        <f>IF(ISNA(INDEX($C3199:$C$3618,MATCH(TRUE,INDEX($C3199:$C$3618&lt;&gt;$C3199,0),0))), O3199, INDEX($C3199:$C$3618,MATCH(TRUE,INDEX($C3199:$C$3618&lt;&gt;$C3199,0),0)))</f>
        <v>6094938326.7375374</v>
      </c>
      <c r="P3200" s="16">
        <f t="shared" si="705"/>
        <v>5895088496.4046955</v>
      </c>
      <c r="Q3200" s="27">
        <f t="shared" si="697"/>
        <v>366</v>
      </c>
      <c r="R3200" s="7">
        <f t="shared" si="702"/>
        <v>546037.78779464995</v>
      </c>
      <c r="S3200" s="7">
        <f t="shared" si="694"/>
        <v>-48522.298041788104</v>
      </c>
      <c r="T3200" s="5">
        <f>VLOOKUP($B3200,'Benchmark Data'!$A:$B,2,FALSE)</f>
        <v>20.64</v>
      </c>
      <c r="U3200" s="12">
        <f t="shared" si="703"/>
        <v>0</v>
      </c>
      <c r="V3200" s="7">
        <f t="shared" si="704"/>
        <v>6176877116.7523737</v>
      </c>
    </row>
    <row r="3201" spans="1:22" x14ac:dyDescent="0.25">
      <c r="A3201" s="5">
        <f t="shared" si="695"/>
        <v>2012</v>
      </c>
      <c r="B3201" s="6">
        <f t="shared" si="698"/>
        <v>41141</v>
      </c>
      <c r="C3201" s="7">
        <f>MAX(SUMIFS('Filing Data'!$V:$V,'Filing Data'!$D:$D,'Benchmark Value'!$B3201),C3200)</f>
        <v>5895088496.4046955</v>
      </c>
      <c r="D3201" s="7">
        <f>SUMIFS('Filing Data'!$Z:$Z,'Filing Data'!$D:$D,'Benchmark Value'!$B3201)</f>
        <v>0</v>
      </c>
      <c r="E3201" s="16">
        <f t="shared" si="699"/>
        <v>-99307978.52737096</v>
      </c>
      <c r="F3201" s="10">
        <f>SUM(D$11:D3200)</f>
        <v>-460926973.03772658</v>
      </c>
      <c r="G3201" s="10">
        <f t="shared" si="692"/>
        <v>366</v>
      </c>
      <c r="H3201" s="7">
        <f t="shared" si="700"/>
        <v>-271333.274664948</v>
      </c>
      <c r="I3201" s="16">
        <f>SUMIFS('Filing Data'!$X:$X,'Filing Data'!$D:$D,'Benchmark Value'!$B3201)</f>
        <v>0</v>
      </c>
      <c r="J3201" s="16">
        <f t="shared" si="696"/>
        <v>118301012.88876536</v>
      </c>
      <c r="K3201" s="10">
        <f>SUM(I$11:I3200)</f>
        <v>789668634.219069</v>
      </c>
      <c r="L3201" s="27">
        <f t="shared" si="693"/>
        <v>366</v>
      </c>
      <c r="M3201" s="7">
        <f t="shared" si="701"/>
        <v>323226.81117149006</v>
      </c>
      <c r="N3201" s="7">
        <f>IF(ISNA(VLOOKUP(B3201,'Distribution Data'!$G:$H,2,FALSE)),0,VLOOKUP(B3201,'Distribution Data'!$G:$H,2,FALSE))</f>
        <v>0</v>
      </c>
      <c r="O3201" s="16">
        <f>IF(ISNA(INDEX($C3200:$C$3618,MATCH(TRUE,INDEX($C3200:$C$3618&lt;&gt;$C3200,0),0))), O3200, INDEX($C3200:$C$3618,MATCH(TRUE,INDEX($C3200:$C$3618&lt;&gt;$C3200,0),0)))</f>
        <v>6094938326.7375374</v>
      </c>
      <c r="P3201" s="16">
        <f t="shared" si="705"/>
        <v>5895088496.4046955</v>
      </c>
      <c r="Q3201" s="27">
        <f t="shared" si="697"/>
        <v>366</v>
      </c>
      <c r="R3201" s="7">
        <f t="shared" si="702"/>
        <v>546037.78779464995</v>
      </c>
      <c r="S3201" s="7">
        <f t="shared" si="694"/>
        <v>-48522.298041788104</v>
      </c>
      <c r="T3201" s="5">
        <f>VLOOKUP($B3201,'Benchmark Data'!$A:$B,2,FALSE)</f>
        <v>20.57</v>
      </c>
      <c r="U3201" s="12">
        <f t="shared" si="703"/>
        <v>-3.3972369484961901E-3</v>
      </c>
      <c r="V3201" s="7">
        <f t="shared" si="704"/>
        <v>6155879883.302556</v>
      </c>
    </row>
    <row r="3202" spans="1:22" x14ac:dyDescent="0.25">
      <c r="A3202" s="5">
        <f t="shared" si="695"/>
        <v>2012</v>
      </c>
      <c r="B3202" s="6">
        <f t="shared" si="698"/>
        <v>41142</v>
      </c>
      <c r="C3202" s="7">
        <f>MAX(SUMIFS('Filing Data'!$V:$V,'Filing Data'!$D:$D,'Benchmark Value'!$B3202),C3201)</f>
        <v>5895088496.4046955</v>
      </c>
      <c r="D3202" s="7">
        <f>SUMIFS('Filing Data'!$Z:$Z,'Filing Data'!$D:$D,'Benchmark Value'!$B3202)</f>
        <v>0</v>
      </c>
      <c r="E3202" s="16">
        <f t="shared" si="699"/>
        <v>-99307978.52737096</v>
      </c>
      <c r="F3202" s="10">
        <f>SUM(D$11:D3201)</f>
        <v>-460926973.03772658</v>
      </c>
      <c r="G3202" s="10">
        <f t="shared" si="692"/>
        <v>366</v>
      </c>
      <c r="H3202" s="7">
        <f t="shared" si="700"/>
        <v>-271333.274664948</v>
      </c>
      <c r="I3202" s="16">
        <f>SUMIFS('Filing Data'!$X:$X,'Filing Data'!$D:$D,'Benchmark Value'!$B3202)</f>
        <v>0</v>
      </c>
      <c r="J3202" s="16">
        <f t="shared" si="696"/>
        <v>118301012.88876536</v>
      </c>
      <c r="K3202" s="10">
        <f>SUM(I$11:I3201)</f>
        <v>789668634.219069</v>
      </c>
      <c r="L3202" s="27">
        <f t="shared" si="693"/>
        <v>366</v>
      </c>
      <c r="M3202" s="7">
        <f t="shared" si="701"/>
        <v>323226.81117149006</v>
      </c>
      <c r="N3202" s="7">
        <f>IF(ISNA(VLOOKUP(B3202,'Distribution Data'!$G:$H,2,FALSE)),0,VLOOKUP(B3202,'Distribution Data'!$G:$H,2,FALSE))</f>
        <v>0</v>
      </c>
      <c r="O3202" s="16">
        <f>IF(ISNA(INDEX($C3201:$C$3618,MATCH(TRUE,INDEX($C3201:$C$3618&lt;&gt;$C3201,0),0))), O3201, INDEX($C3201:$C$3618,MATCH(TRUE,INDEX($C3201:$C$3618&lt;&gt;$C3201,0),0)))</f>
        <v>6094938326.7375374</v>
      </c>
      <c r="P3202" s="16">
        <f t="shared" si="705"/>
        <v>5895088496.4046955</v>
      </c>
      <c r="Q3202" s="27">
        <f t="shared" si="697"/>
        <v>366</v>
      </c>
      <c r="R3202" s="7">
        <f t="shared" si="702"/>
        <v>546037.78779464995</v>
      </c>
      <c r="S3202" s="7">
        <f t="shared" si="694"/>
        <v>-48522.298041788104</v>
      </c>
      <c r="T3202" s="5">
        <f>VLOOKUP($B3202,'Benchmark Data'!$A:$B,2,FALSE)</f>
        <v>20.59</v>
      </c>
      <c r="U3202" s="12">
        <f t="shared" si="703"/>
        <v>9.718173748322639E-4</v>
      </c>
      <c r="V3202" s="7">
        <f t="shared" si="704"/>
        <v>6161816659.8701468</v>
      </c>
    </row>
    <row r="3203" spans="1:22" x14ac:dyDescent="0.25">
      <c r="A3203" s="5">
        <f t="shared" si="695"/>
        <v>2012</v>
      </c>
      <c r="B3203" s="6">
        <f t="shared" si="698"/>
        <v>41143</v>
      </c>
      <c r="C3203" s="7">
        <f>MAX(SUMIFS('Filing Data'!$V:$V,'Filing Data'!$D:$D,'Benchmark Value'!$B3203),C3202)</f>
        <v>5895088496.4046955</v>
      </c>
      <c r="D3203" s="7">
        <f>SUMIFS('Filing Data'!$Z:$Z,'Filing Data'!$D:$D,'Benchmark Value'!$B3203)</f>
        <v>0</v>
      </c>
      <c r="E3203" s="16">
        <f t="shared" si="699"/>
        <v>-99307978.52737096</v>
      </c>
      <c r="F3203" s="10">
        <f>SUM(D$11:D3202)</f>
        <v>-460926973.03772658</v>
      </c>
      <c r="G3203" s="10">
        <f t="shared" si="692"/>
        <v>366</v>
      </c>
      <c r="H3203" s="7">
        <f t="shared" si="700"/>
        <v>-271333.274664948</v>
      </c>
      <c r="I3203" s="16">
        <f>SUMIFS('Filing Data'!$X:$X,'Filing Data'!$D:$D,'Benchmark Value'!$B3203)</f>
        <v>0</v>
      </c>
      <c r="J3203" s="16">
        <f t="shared" si="696"/>
        <v>118301012.88876536</v>
      </c>
      <c r="K3203" s="10">
        <f>SUM(I$11:I3202)</f>
        <v>789668634.219069</v>
      </c>
      <c r="L3203" s="27">
        <f t="shared" si="693"/>
        <v>366</v>
      </c>
      <c r="M3203" s="7">
        <f t="shared" si="701"/>
        <v>323226.81117149006</v>
      </c>
      <c r="N3203" s="7">
        <f>IF(ISNA(VLOOKUP(B3203,'Distribution Data'!$G:$H,2,FALSE)),0,VLOOKUP(B3203,'Distribution Data'!$G:$H,2,FALSE))</f>
        <v>0</v>
      </c>
      <c r="O3203" s="16">
        <f>IF(ISNA(INDEX($C3202:$C$3618,MATCH(TRUE,INDEX($C3202:$C$3618&lt;&gt;$C3202,0),0))), O3202, INDEX($C3202:$C$3618,MATCH(TRUE,INDEX($C3202:$C$3618&lt;&gt;$C3202,0),0)))</f>
        <v>6094938326.7375374</v>
      </c>
      <c r="P3203" s="16">
        <f t="shared" si="705"/>
        <v>5895088496.4046955</v>
      </c>
      <c r="Q3203" s="27">
        <f t="shared" si="697"/>
        <v>366</v>
      </c>
      <c r="R3203" s="7">
        <f t="shared" si="702"/>
        <v>546037.78779464995</v>
      </c>
      <c r="S3203" s="7">
        <f t="shared" si="694"/>
        <v>-48522.298041788104</v>
      </c>
      <c r="T3203" s="5">
        <f>VLOOKUP($B3203,'Benchmark Data'!$A:$B,2,FALSE)</f>
        <v>20.59</v>
      </c>
      <c r="U3203" s="12">
        <f t="shared" si="703"/>
        <v>0</v>
      </c>
      <c r="V3203" s="7">
        <f t="shared" si="704"/>
        <v>6161768137.5721054</v>
      </c>
    </row>
    <row r="3204" spans="1:22" x14ac:dyDescent="0.25">
      <c r="A3204" s="5">
        <f t="shared" si="695"/>
        <v>2012</v>
      </c>
      <c r="B3204" s="6">
        <f t="shared" si="698"/>
        <v>41144</v>
      </c>
      <c r="C3204" s="7">
        <f>MAX(SUMIFS('Filing Data'!$V:$V,'Filing Data'!$D:$D,'Benchmark Value'!$B3204),C3203)</f>
        <v>5895088496.4046955</v>
      </c>
      <c r="D3204" s="7">
        <f>SUMIFS('Filing Data'!$Z:$Z,'Filing Data'!$D:$D,'Benchmark Value'!$B3204)</f>
        <v>0</v>
      </c>
      <c r="E3204" s="16">
        <f t="shared" si="699"/>
        <v>-99307978.52737096</v>
      </c>
      <c r="F3204" s="10">
        <f>SUM(D$11:D3203)</f>
        <v>-460926973.03772658</v>
      </c>
      <c r="G3204" s="10">
        <f t="shared" si="692"/>
        <v>366</v>
      </c>
      <c r="H3204" s="7">
        <f t="shared" si="700"/>
        <v>-271333.274664948</v>
      </c>
      <c r="I3204" s="16">
        <f>SUMIFS('Filing Data'!$X:$X,'Filing Data'!$D:$D,'Benchmark Value'!$B3204)</f>
        <v>0</v>
      </c>
      <c r="J3204" s="16">
        <f t="shared" si="696"/>
        <v>118301012.88876536</v>
      </c>
      <c r="K3204" s="10">
        <f>SUM(I$11:I3203)</f>
        <v>789668634.219069</v>
      </c>
      <c r="L3204" s="27">
        <f t="shared" si="693"/>
        <v>366</v>
      </c>
      <c r="M3204" s="7">
        <f t="shared" si="701"/>
        <v>323226.81117149006</v>
      </c>
      <c r="N3204" s="7">
        <f>IF(ISNA(VLOOKUP(B3204,'Distribution Data'!$G:$H,2,FALSE)),0,VLOOKUP(B3204,'Distribution Data'!$G:$H,2,FALSE))</f>
        <v>0</v>
      </c>
      <c r="O3204" s="16">
        <f>IF(ISNA(INDEX($C3203:$C$3618,MATCH(TRUE,INDEX($C3203:$C$3618&lt;&gt;$C3203,0),0))), O3203, INDEX($C3203:$C$3618,MATCH(TRUE,INDEX($C3203:$C$3618&lt;&gt;$C3203,0),0)))</f>
        <v>6094938326.7375374</v>
      </c>
      <c r="P3204" s="16">
        <f t="shared" si="705"/>
        <v>5895088496.4046955</v>
      </c>
      <c r="Q3204" s="27">
        <f t="shared" si="697"/>
        <v>366</v>
      </c>
      <c r="R3204" s="7">
        <f t="shared" si="702"/>
        <v>546037.78779464995</v>
      </c>
      <c r="S3204" s="7">
        <f t="shared" si="694"/>
        <v>-48522.298041788104</v>
      </c>
      <c r="T3204" s="5">
        <f>VLOOKUP($B3204,'Benchmark Data'!$A:$B,2,FALSE)</f>
        <v>20.52</v>
      </c>
      <c r="U3204" s="12">
        <f t="shared" si="703"/>
        <v>-3.40550073712931E-3</v>
      </c>
      <c r="V3204" s="7">
        <f t="shared" si="704"/>
        <v>6140771399.1676998</v>
      </c>
    </row>
    <row r="3205" spans="1:22" x14ac:dyDescent="0.25">
      <c r="A3205" s="5">
        <f t="shared" si="695"/>
        <v>2012</v>
      </c>
      <c r="B3205" s="6">
        <f t="shared" si="698"/>
        <v>41145</v>
      </c>
      <c r="C3205" s="7">
        <f>MAX(SUMIFS('Filing Data'!$V:$V,'Filing Data'!$D:$D,'Benchmark Value'!$B3205),C3204)</f>
        <v>5895088496.4046955</v>
      </c>
      <c r="D3205" s="7">
        <f>SUMIFS('Filing Data'!$Z:$Z,'Filing Data'!$D:$D,'Benchmark Value'!$B3205)</f>
        <v>0</v>
      </c>
      <c r="E3205" s="16">
        <f t="shared" si="699"/>
        <v>-99307978.52737096</v>
      </c>
      <c r="F3205" s="10">
        <f>SUM(D$11:D3204)</f>
        <v>-460926973.03772658</v>
      </c>
      <c r="G3205" s="10">
        <f t="shared" si="692"/>
        <v>366</v>
      </c>
      <c r="H3205" s="7">
        <f t="shared" si="700"/>
        <v>-271333.274664948</v>
      </c>
      <c r="I3205" s="16">
        <f>SUMIFS('Filing Data'!$X:$X,'Filing Data'!$D:$D,'Benchmark Value'!$B3205)</f>
        <v>0</v>
      </c>
      <c r="J3205" s="16">
        <f t="shared" si="696"/>
        <v>118301012.88876536</v>
      </c>
      <c r="K3205" s="10">
        <f>SUM(I$11:I3204)</f>
        <v>789668634.219069</v>
      </c>
      <c r="L3205" s="27">
        <f t="shared" si="693"/>
        <v>366</v>
      </c>
      <c r="M3205" s="7">
        <f t="shared" si="701"/>
        <v>323226.81117149006</v>
      </c>
      <c r="N3205" s="7">
        <f>IF(ISNA(VLOOKUP(B3205,'Distribution Data'!$G:$H,2,FALSE)),0,VLOOKUP(B3205,'Distribution Data'!$G:$H,2,FALSE))</f>
        <v>0</v>
      </c>
      <c r="O3205" s="16">
        <f>IF(ISNA(INDEX($C3204:$C$3618,MATCH(TRUE,INDEX($C3204:$C$3618&lt;&gt;$C3204,0),0))), O3204, INDEX($C3204:$C$3618,MATCH(TRUE,INDEX($C3204:$C$3618&lt;&gt;$C3204,0),0)))</f>
        <v>6094938326.7375374</v>
      </c>
      <c r="P3205" s="16">
        <f t="shared" si="705"/>
        <v>5895088496.4046955</v>
      </c>
      <c r="Q3205" s="27">
        <f t="shared" si="697"/>
        <v>366</v>
      </c>
      <c r="R3205" s="7">
        <f t="shared" si="702"/>
        <v>546037.78779464995</v>
      </c>
      <c r="S3205" s="7">
        <f t="shared" si="694"/>
        <v>-48522.298041788104</v>
      </c>
      <c r="T3205" s="5">
        <f>VLOOKUP($B3205,'Benchmark Data'!$A:$B,2,FALSE)</f>
        <v>20.61</v>
      </c>
      <c r="U3205" s="12">
        <f t="shared" si="703"/>
        <v>4.3763745997987815E-3</v>
      </c>
      <c r="V3205" s="7">
        <f t="shared" si="704"/>
        <v>6167656084.7607441</v>
      </c>
    </row>
    <row r="3206" spans="1:22" x14ac:dyDescent="0.25">
      <c r="A3206" s="5">
        <f t="shared" si="695"/>
        <v>2012</v>
      </c>
      <c r="B3206" s="6">
        <f t="shared" si="698"/>
        <v>41146</v>
      </c>
      <c r="C3206" s="7">
        <f>MAX(SUMIFS('Filing Data'!$V:$V,'Filing Data'!$D:$D,'Benchmark Value'!$B3206),C3205)</f>
        <v>5895088496.4046955</v>
      </c>
      <c r="D3206" s="7">
        <f>SUMIFS('Filing Data'!$Z:$Z,'Filing Data'!$D:$D,'Benchmark Value'!$B3206)</f>
        <v>0</v>
      </c>
      <c r="E3206" s="16">
        <f t="shared" si="699"/>
        <v>-99307978.52737096</v>
      </c>
      <c r="F3206" s="10">
        <f>SUM(D$11:D3205)</f>
        <v>-460926973.03772658</v>
      </c>
      <c r="G3206" s="10">
        <f t="shared" si="692"/>
        <v>366</v>
      </c>
      <c r="H3206" s="7">
        <f t="shared" si="700"/>
        <v>-271333.274664948</v>
      </c>
      <c r="I3206" s="16">
        <f>SUMIFS('Filing Data'!$X:$X,'Filing Data'!$D:$D,'Benchmark Value'!$B3206)</f>
        <v>0</v>
      </c>
      <c r="J3206" s="16">
        <f t="shared" si="696"/>
        <v>118301012.88876536</v>
      </c>
      <c r="K3206" s="10">
        <f>SUM(I$11:I3205)</f>
        <v>789668634.219069</v>
      </c>
      <c r="L3206" s="27">
        <f t="shared" si="693"/>
        <v>366</v>
      </c>
      <c r="M3206" s="7">
        <f t="shared" si="701"/>
        <v>323226.81117149006</v>
      </c>
      <c r="N3206" s="7">
        <f>IF(ISNA(VLOOKUP(B3206,'Distribution Data'!$G:$H,2,FALSE)),0,VLOOKUP(B3206,'Distribution Data'!$G:$H,2,FALSE))</f>
        <v>0</v>
      </c>
      <c r="O3206" s="16">
        <f>IF(ISNA(INDEX($C3205:$C$3618,MATCH(TRUE,INDEX($C3205:$C$3618&lt;&gt;$C3205,0),0))), O3205, INDEX($C3205:$C$3618,MATCH(TRUE,INDEX($C3205:$C$3618&lt;&gt;$C3205,0),0)))</f>
        <v>6094938326.7375374</v>
      </c>
      <c r="P3206" s="16">
        <f t="shared" si="705"/>
        <v>5895088496.4046955</v>
      </c>
      <c r="Q3206" s="27">
        <f t="shared" si="697"/>
        <v>366</v>
      </c>
      <c r="R3206" s="7">
        <f t="shared" si="702"/>
        <v>546037.78779464995</v>
      </c>
      <c r="S3206" s="7">
        <f t="shared" si="694"/>
        <v>-48522.298041788104</v>
      </c>
      <c r="T3206" s="5">
        <f>VLOOKUP($B3206,'Benchmark Data'!$A:$B,2,FALSE)</f>
        <v>20.61</v>
      </c>
      <c r="U3206" s="12">
        <f t="shared" si="703"/>
        <v>0</v>
      </c>
      <c r="V3206" s="7">
        <f t="shared" si="704"/>
        <v>6167607562.4627028</v>
      </c>
    </row>
    <row r="3207" spans="1:22" x14ac:dyDescent="0.25">
      <c r="A3207" s="5">
        <f t="shared" si="695"/>
        <v>2012</v>
      </c>
      <c r="B3207" s="6">
        <f t="shared" si="698"/>
        <v>41147</v>
      </c>
      <c r="C3207" s="7">
        <f>MAX(SUMIFS('Filing Data'!$V:$V,'Filing Data'!$D:$D,'Benchmark Value'!$B3207),C3206)</f>
        <v>5895088496.4046955</v>
      </c>
      <c r="D3207" s="7">
        <f>SUMIFS('Filing Data'!$Z:$Z,'Filing Data'!$D:$D,'Benchmark Value'!$B3207)</f>
        <v>0</v>
      </c>
      <c r="E3207" s="16">
        <f t="shared" si="699"/>
        <v>-99307978.52737096</v>
      </c>
      <c r="F3207" s="10">
        <f>SUM(D$11:D3206)</f>
        <v>-460926973.03772658</v>
      </c>
      <c r="G3207" s="10">
        <f t="shared" si="692"/>
        <v>366</v>
      </c>
      <c r="H3207" s="7">
        <f t="shared" si="700"/>
        <v>-271333.274664948</v>
      </c>
      <c r="I3207" s="16">
        <f>SUMIFS('Filing Data'!$X:$X,'Filing Data'!$D:$D,'Benchmark Value'!$B3207)</f>
        <v>0</v>
      </c>
      <c r="J3207" s="16">
        <f t="shared" si="696"/>
        <v>118301012.88876536</v>
      </c>
      <c r="K3207" s="10">
        <f>SUM(I$11:I3206)</f>
        <v>789668634.219069</v>
      </c>
      <c r="L3207" s="27">
        <f t="shared" si="693"/>
        <v>366</v>
      </c>
      <c r="M3207" s="7">
        <f t="shared" si="701"/>
        <v>323226.81117149006</v>
      </c>
      <c r="N3207" s="7">
        <f>IF(ISNA(VLOOKUP(B3207,'Distribution Data'!$G:$H,2,FALSE)),0,VLOOKUP(B3207,'Distribution Data'!$G:$H,2,FALSE))</f>
        <v>0</v>
      </c>
      <c r="O3207" s="16">
        <f>IF(ISNA(INDEX($C3206:$C$3618,MATCH(TRUE,INDEX($C3206:$C$3618&lt;&gt;$C3206,0),0))), O3206, INDEX($C3206:$C$3618,MATCH(TRUE,INDEX($C3206:$C$3618&lt;&gt;$C3206,0),0)))</f>
        <v>6094938326.7375374</v>
      </c>
      <c r="P3207" s="16">
        <f t="shared" si="705"/>
        <v>5895088496.4046955</v>
      </c>
      <c r="Q3207" s="27">
        <f t="shared" si="697"/>
        <v>366</v>
      </c>
      <c r="R3207" s="7">
        <f t="shared" si="702"/>
        <v>546037.78779464995</v>
      </c>
      <c r="S3207" s="7">
        <f t="shared" si="694"/>
        <v>-48522.298041788104</v>
      </c>
      <c r="T3207" s="5">
        <f>VLOOKUP($B3207,'Benchmark Data'!$A:$B,2,FALSE)</f>
        <v>20.61</v>
      </c>
      <c r="U3207" s="12">
        <f t="shared" si="703"/>
        <v>0</v>
      </c>
      <c r="V3207" s="7">
        <f t="shared" si="704"/>
        <v>6167559040.1646614</v>
      </c>
    </row>
    <row r="3208" spans="1:22" x14ac:dyDescent="0.25">
      <c r="A3208" s="5">
        <f t="shared" si="695"/>
        <v>2012</v>
      </c>
      <c r="B3208" s="6">
        <f t="shared" si="698"/>
        <v>41148</v>
      </c>
      <c r="C3208" s="7">
        <f>MAX(SUMIFS('Filing Data'!$V:$V,'Filing Data'!$D:$D,'Benchmark Value'!$B3208),C3207)</f>
        <v>5895088496.4046955</v>
      </c>
      <c r="D3208" s="7">
        <f>SUMIFS('Filing Data'!$Z:$Z,'Filing Data'!$D:$D,'Benchmark Value'!$B3208)</f>
        <v>0</v>
      </c>
      <c r="E3208" s="16">
        <f t="shared" si="699"/>
        <v>-99307978.52737096</v>
      </c>
      <c r="F3208" s="10">
        <f>SUM(D$11:D3207)</f>
        <v>-460926973.03772658</v>
      </c>
      <c r="G3208" s="10">
        <f t="shared" si="692"/>
        <v>366</v>
      </c>
      <c r="H3208" s="7">
        <f t="shared" si="700"/>
        <v>-271333.274664948</v>
      </c>
      <c r="I3208" s="16">
        <f>SUMIFS('Filing Data'!$X:$X,'Filing Data'!$D:$D,'Benchmark Value'!$B3208)</f>
        <v>0</v>
      </c>
      <c r="J3208" s="16">
        <f t="shared" si="696"/>
        <v>118301012.88876536</v>
      </c>
      <c r="K3208" s="10">
        <f>SUM(I$11:I3207)</f>
        <v>789668634.219069</v>
      </c>
      <c r="L3208" s="27">
        <f t="shared" si="693"/>
        <v>366</v>
      </c>
      <c r="M3208" s="7">
        <f t="shared" si="701"/>
        <v>323226.81117149006</v>
      </c>
      <c r="N3208" s="7">
        <f>IF(ISNA(VLOOKUP(B3208,'Distribution Data'!$G:$H,2,FALSE)),0,VLOOKUP(B3208,'Distribution Data'!$G:$H,2,FALSE))</f>
        <v>0</v>
      </c>
      <c r="O3208" s="16">
        <f>IF(ISNA(INDEX($C3207:$C$3618,MATCH(TRUE,INDEX($C3207:$C$3618&lt;&gt;$C3207,0),0))), O3207, INDEX($C3207:$C$3618,MATCH(TRUE,INDEX($C3207:$C$3618&lt;&gt;$C3207,0),0)))</f>
        <v>6094938326.7375374</v>
      </c>
      <c r="P3208" s="16">
        <f t="shared" si="705"/>
        <v>5895088496.4046955</v>
      </c>
      <c r="Q3208" s="27">
        <f t="shared" si="697"/>
        <v>366</v>
      </c>
      <c r="R3208" s="7">
        <f t="shared" si="702"/>
        <v>546037.78779464995</v>
      </c>
      <c r="S3208" s="7">
        <f t="shared" si="694"/>
        <v>-48522.298041788104</v>
      </c>
      <c r="T3208" s="5">
        <f>VLOOKUP($B3208,'Benchmark Data'!$A:$B,2,FALSE)</f>
        <v>20.67</v>
      </c>
      <c r="U3208" s="12">
        <f t="shared" si="703"/>
        <v>2.9069787913093108E-3</v>
      </c>
      <c r="V3208" s="7">
        <f t="shared" si="704"/>
        <v>6185465566.0184832</v>
      </c>
    </row>
    <row r="3209" spans="1:22" x14ac:dyDescent="0.25">
      <c r="A3209" s="5">
        <f t="shared" si="695"/>
        <v>2012</v>
      </c>
      <c r="B3209" s="6">
        <f t="shared" si="698"/>
        <v>41149</v>
      </c>
      <c r="C3209" s="7">
        <f>MAX(SUMIFS('Filing Data'!$V:$V,'Filing Data'!$D:$D,'Benchmark Value'!$B3209),C3208)</f>
        <v>5895088496.4046955</v>
      </c>
      <c r="D3209" s="7">
        <f>SUMIFS('Filing Data'!$Z:$Z,'Filing Data'!$D:$D,'Benchmark Value'!$B3209)</f>
        <v>0</v>
      </c>
      <c r="E3209" s="16">
        <f t="shared" si="699"/>
        <v>-99307978.52737096</v>
      </c>
      <c r="F3209" s="10">
        <f>SUM(D$11:D3208)</f>
        <v>-460926973.03772658</v>
      </c>
      <c r="G3209" s="10">
        <f t="shared" si="692"/>
        <v>366</v>
      </c>
      <c r="H3209" s="7">
        <f t="shared" si="700"/>
        <v>-271333.274664948</v>
      </c>
      <c r="I3209" s="16">
        <f>SUMIFS('Filing Data'!$X:$X,'Filing Data'!$D:$D,'Benchmark Value'!$B3209)</f>
        <v>0</v>
      </c>
      <c r="J3209" s="16">
        <f t="shared" si="696"/>
        <v>118301012.88876536</v>
      </c>
      <c r="K3209" s="10">
        <f>SUM(I$11:I3208)</f>
        <v>789668634.219069</v>
      </c>
      <c r="L3209" s="27">
        <f t="shared" si="693"/>
        <v>366</v>
      </c>
      <c r="M3209" s="7">
        <f t="shared" si="701"/>
        <v>323226.81117149006</v>
      </c>
      <c r="N3209" s="7">
        <f>IF(ISNA(VLOOKUP(B3209,'Distribution Data'!$G:$H,2,FALSE)),0,VLOOKUP(B3209,'Distribution Data'!$G:$H,2,FALSE))</f>
        <v>0</v>
      </c>
      <c r="O3209" s="16">
        <f>IF(ISNA(INDEX($C3208:$C$3618,MATCH(TRUE,INDEX($C3208:$C$3618&lt;&gt;$C3208,0),0))), O3208, INDEX($C3208:$C$3618,MATCH(TRUE,INDEX($C3208:$C$3618&lt;&gt;$C3208,0),0)))</f>
        <v>6094938326.7375374</v>
      </c>
      <c r="P3209" s="16">
        <f t="shared" si="705"/>
        <v>5895088496.4046955</v>
      </c>
      <c r="Q3209" s="27">
        <f t="shared" si="697"/>
        <v>366</v>
      </c>
      <c r="R3209" s="7">
        <f t="shared" si="702"/>
        <v>546037.78779464995</v>
      </c>
      <c r="S3209" s="7">
        <f t="shared" si="694"/>
        <v>-48522.298041788104</v>
      </c>
      <c r="T3209" s="5">
        <f>VLOOKUP($B3209,'Benchmark Data'!$A:$B,2,FALSE)</f>
        <v>20.73</v>
      </c>
      <c r="U3209" s="12">
        <f t="shared" si="703"/>
        <v>2.8985527540112575E-3</v>
      </c>
      <c r="V3209" s="7">
        <f t="shared" si="704"/>
        <v>6203371951.0238333</v>
      </c>
    </row>
    <row r="3210" spans="1:22" x14ac:dyDescent="0.25">
      <c r="A3210" s="5">
        <f t="shared" si="695"/>
        <v>2012</v>
      </c>
      <c r="B3210" s="6">
        <f t="shared" si="698"/>
        <v>41150</v>
      </c>
      <c r="C3210" s="7">
        <f>MAX(SUMIFS('Filing Data'!$V:$V,'Filing Data'!$D:$D,'Benchmark Value'!$B3210),C3209)</f>
        <v>5895088496.4046955</v>
      </c>
      <c r="D3210" s="7">
        <f>SUMIFS('Filing Data'!$Z:$Z,'Filing Data'!$D:$D,'Benchmark Value'!$B3210)</f>
        <v>0</v>
      </c>
      <c r="E3210" s="16">
        <f t="shared" si="699"/>
        <v>-99307978.52737096</v>
      </c>
      <c r="F3210" s="10">
        <f>SUM(D$11:D3209)</f>
        <v>-460926973.03772658</v>
      </c>
      <c r="G3210" s="10">
        <f t="shared" si="692"/>
        <v>366</v>
      </c>
      <c r="H3210" s="7">
        <f t="shared" si="700"/>
        <v>-271333.274664948</v>
      </c>
      <c r="I3210" s="16">
        <f>SUMIFS('Filing Data'!$X:$X,'Filing Data'!$D:$D,'Benchmark Value'!$B3210)</f>
        <v>0</v>
      </c>
      <c r="J3210" s="16">
        <f t="shared" si="696"/>
        <v>118301012.88876536</v>
      </c>
      <c r="K3210" s="10">
        <f>SUM(I$11:I3209)</f>
        <v>789668634.219069</v>
      </c>
      <c r="L3210" s="27">
        <f t="shared" si="693"/>
        <v>366</v>
      </c>
      <c r="M3210" s="7">
        <f t="shared" si="701"/>
        <v>323226.81117149006</v>
      </c>
      <c r="N3210" s="7">
        <f>IF(ISNA(VLOOKUP(B3210,'Distribution Data'!$G:$H,2,FALSE)),0,VLOOKUP(B3210,'Distribution Data'!$G:$H,2,FALSE))</f>
        <v>0</v>
      </c>
      <c r="O3210" s="16">
        <f>IF(ISNA(INDEX($C3209:$C$3618,MATCH(TRUE,INDEX($C3209:$C$3618&lt;&gt;$C3209,0),0))), O3209, INDEX($C3209:$C$3618,MATCH(TRUE,INDEX($C3209:$C$3618&lt;&gt;$C3209,0),0)))</f>
        <v>6094938326.7375374</v>
      </c>
      <c r="P3210" s="16">
        <f t="shared" si="705"/>
        <v>5895088496.4046955</v>
      </c>
      <c r="Q3210" s="27">
        <f t="shared" si="697"/>
        <v>366</v>
      </c>
      <c r="R3210" s="7">
        <f t="shared" si="702"/>
        <v>546037.78779464995</v>
      </c>
      <c r="S3210" s="7">
        <f t="shared" si="694"/>
        <v>-48522.298041788104</v>
      </c>
      <c r="T3210" s="5">
        <f>VLOOKUP($B3210,'Benchmark Data'!$A:$B,2,FALSE)</f>
        <v>20.74</v>
      </c>
      <c r="U3210" s="12">
        <f t="shared" si="703"/>
        <v>4.822763536929912E-4</v>
      </c>
      <c r="V3210" s="7">
        <f t="shared" si="704"/>
        <v>6206315889.8695564</v>
      </c>
    </row>
    <row r="3211" spans="1:22" x14ac:dyDescent="0.25">
      <c r="A3211" s="5">
        <f t="shared" si="695"/>
        <v>2012</v>
      </c>
      <c r="B3211" s="6">
        <f t="shared" si="698"/>
        <v>41151</v>
      </c>
      <c r="C3211" s="7">
        <f>MAX(SUMIFS('Filing Data'!$V:$V,'Filing Data'!$D:$D,'Benchmark Value'!$B3211),C3210)</f>
        <v>5895088496.4046955</v>
      </c>
      <c r="D3211" s="7">
        <f>SUMIFS('Filing Data'!$Z:$Z,'Filing Data'!$D:$D,'Benchmark Value'!$B3211)</f>
        <v>0</v>
      </c>
      <c r="E3211" s="16">
        <f t="shared" si="699"/>
        <v>-99307978.52737096</v>
      </c>
      <c r="F3211" s="10">
        <f>SUM(D$11:D3210)</f>
        <v>-460926973.03772658</v>
      </c>
      <c r="G3211" s="10">
        <f t="shared" ref="G3211:G3274" si="706">COUNTIFS(F$11:F$3618,F3211,A$11:A$3618,YEAR(B3211))</f>
        <v>366</v>
      </c>
      <c r="H3211" s="7">
        <f t="shared" si="700"/>
        <v>-271333.274664948</v>
      </c>
      <c r="I3211" s="16">
        <f>SUMIFS('Filing Data'!$X:$X,'Filing Data'!$D:$D,'Benchmark Value'!$B3211)</f>
        <v>0</v>
      </c>
      <c r="J3211" s="16">
        <f t="shared" si="696"/>
        <v>118301012.88876536</v>
      </c>
      <c r="K3211" s="10">
        <f>SUM(I$11:I3210)</f>
        <v>789668634.219069</v>
      </c>
      <c r="L3211" s="27">
        <f t="shared" ref="L3211:L3274" si="707">COUNTIFS(K$11:K$3618,K3211,A$11:A$3618,YEAR(B3211))</f>
        <v>366</v>
      </c>
      <c r="M3211" s="7">
        <f t="shared" si="701"/>
        <v>323226.81117149006</v>
      </c>
      <c r="N3211" s="7">
        <f>IF(ISNA(VLOOKUP(B3211,'Distribution Data'!$G:$H,2,FALSE)),0,VLOOKUP(B3211,'Distribution Data'!$G:$H,2,FALSE))</f>
        <v>0</v>
      </c>
      <c r="O3211" s="16">
        <f>IF(ISNA(INDEX($C3210:$C$3618,MATCH(TRUE,INDEX($C3210:$C$3618&lt;&gt;$C3210,0),0))), O3210, INDEX($C3210:$C$3618,MATCH(TRUE,INDEX($C3210:$C$3618&lt;&gt;$C3210,0),0)))</f>
        <v>6094938326.7375374</v>
      </c>
      <c r="P3211" s="16">
        <f t="shared" si="705"/>
        <v>5895088496.4046955</v>
      </c>
      <c r="Q3211" s="27">
        <f t="shared" si="697"/>
        <v>366</v>
      </c>
      <c r="R3211" s="7">
        <f t="shared" si="702"/>
        <v>546037.78779464995</v>
      </c>
      <c r="S3211" s="7">
        <f t="shared" ref="S3211:S3274" si="708">IF(AND($E$3&lt;&gt;"Y",$E$4&lt;&gt;"Y"),R3211-N3211+H3211, IF(AND($E$3="Y",$E$4="Y"), R3211-N3211-M3211, IF($E$4="Y", R3211-N3211-M3211+H3211, IF($E$3="Y", R3211-N3211, R3211-N3211))))</f>
        <v>-48522.298041788104</v>
      </c>
      <c r="T3211" s="5">
        <f>VLOOKUP($B3211,'Benchmark Data'!$A:$B,2,FALSE)</f>
        <v>20.7</v>
      </c>
      <c r="U3211" s="12">
        <f t="shared" si="703"/>
        <v>-1.9305025300578502E-3</v>
      </c>
      <c r="V3211" s="7">
        <f t="shared" si="704"/>
        <v>6194297616.578517</v>
      </c>
    </row>
    <row r="3212" spans="1:22" x14ac:dyDescent="0.25">
      <c r="A3212" s="5">
        <f t="shared" ref="A3212:A3275" si="709">YEAR(B3212)</f>
        <v>2012</v>
      </c>
      <c r="B3212" s="6">
        <f t="shared" si="698"/>
        <v>41152</v>
      </c>
      <c r="C3212" s="7">
        <f>MAX(SUMIFS('Filing Data'!$V:$V,'Filing Data'!$D:$D,'Benchmark Value'!$B3212),C3211)</f>
        <v>5895088496.4046955</v>
      </c>
      <c r="D3212" s="7">
        <f>SUMIFS('Filing Data'!$Z:$Z,'Filing Data'!$D:$D,'Benchmark Value'!$B3212)</f>
        <v>0</v>
      </c>
      <c r="E3212" s="16">
        <f t="shared" si="699"/>
        <v>-99307978.52737096</v>
      </c>
      <c r="F3212" s="10">
        <f>SUM(D$11:D3211)</f>
        <v>-460926973.03772658</v>
      </c>
      <c r="G3212" s="10">
        <f t="shared" si="706"/>
        <v>366</v>
      </c>
      <c r="H3212" s="7">
        <f t="shared" si="700"/>
        <v>-271333.274664948</v>
      </c>
      <c r="I3212" s="16">
        <f>SUMIFS('Filing Data'!$X:$X,'Filing Data'!$D:$D,'Benchmark Value'!$B3212)</f>
        <v>0</v>
      </c>
      <c r="J3212" s="16">
        <f t="shared" ref="J3212:J3253" si="710">IF(I3212&lt;&gt;0,J3211,IF(ISNA(INDEX($I3212:$I3576,MATCH(TRUE,INDEX($I3212:$I3576&lt;&gt;$I3212,0),0))),0,INDEX($I3212:$I3576,MATCH(TRUE,INDEX($I3212:$I3576&lt;&gt;$I3212,0),0))))</f>
        <v>118301012.88876536</v>
      </c>
      <c r="K3212" s="10">
        <f>SUM(I$11:I3211)</f>
        <v>789668634.219069</v>
      </c>
      <c r="L3212" s="27">
        <f t="shared" si="707"/>
        <v>366</v>
      </c>
      <c r="M3212" s="7">
        <f t="shared" si="701"/>
        <v>323226.81117149006</v>
      </c>
      <c r="N3212" s="7">
        <f>IF(ISNA(VLOOKUP(B3212,'Distribution Data'!$G:$H,2,FALSE)),0,VLOOKUP(B3212,'Distribution Data'!$G:$H,2,FALSE))</f>
        <v>0</v>
      </c>
      <c r="O3212" s="16">
        <f>IF(ISNA(INDEX($C3211:$C$3618,MATCH(TRUE,INDEX($C3211:$C$3618&lt;&gt;$C3211,0),0))), O3211, INDEX($C3211:$C$3618,MATCH(TRUE,INDEX($C3211:$C$3618&lt;&gt;$C3211,0),0)))</f>
        <v>6094938326.7375374</v>
      </c>
      <c r="P3212" s="16">
        <f t="shared" si="705"/>
        <v>5895088496.4046955</v>
      </c>
      <c r="Q3212" s="27">
        <f t="shared" ref="Q3212:Q3275" si="711">MATCH($O3212,$C$11:$C$3618,0)-MATCH($C3211,$C$11:$C$3618,0)</f>
        <v>366</v>
      </c>
      <c r="R3212" s="7">
        <f t="shared" si="702"/>
        <v>546037.78779464995</v>
      </c>
      <c r="S3212" s="7">
        <f t="shared" si="708"/>
        <v>-48522.298041788104</v>
      </c>
      <c r="T3212" s="5">
        <f>VLOOKUP($B3212,'Benchmark Data'!$A:$B,2,FALSE)</f>
        <v>20.74</v>
      </c>
      <c r="U3212" s="12">
        <f t="shared" si="703"/>
        <v>1.930502530057845E-3</v>
      </c>
      <c r="V3212" s="7">
        <f t="shared" si="704"/>
        <v>6206218751.5105791</v>
      </c>
    </row>
    <row r="3213" spans="1:22" x14ac:dyDescent="0.25">
      <c r="A3213" s="5">
        <f t="shared" si="709"/>
        <v>2012</v>
      </c>
      <c r="B3213" s="6">
        <f t="shared" ref="B3213:B3276" si="712">B3212+1</f>
        <v>41153</v>
      </c>
      <c r="C3213" s="7">
        <f>MAX(SUMIFS('Filing Data'!$V:$V,'Filing Data'!$D:$D,'Benchmark Value'!$B3213),C3212)</f>
        <v>5895088496.4046955</v>
      </c>
      <c r="D3213" s="7">
        <f>SUMIFS('Filing Data'!$Z:$Z,'Filing Data'!$D:$D,'Benchmark Value'!$B3213)</f>
        <v>0</v>
      </c>
      <c r="E3213" s="16">
        <f t="shared" ref="E3213:E3253" si="713">IF(D3213&lt;&gt;0,E3212,IF(ISNA(INDEX($D3213:$D3577,MATCH(TRUE,INDEX($D3213:$D3577&lt;&gt;$D3213,0),0))),0,INDEX($D3213:$D3577,MATCH(TRUE,INDEX($D3213:$D3577&lt;&gt;$D3213,0),0))))</f>
        <v>-99307978.52737096</v>
      </c>
      <c r="F3213" s="10">
        <f>SUM(D$11:D3212)</f>
        <v>-460926973.03772658</v>
      </c>
      <c r="G3213" s="10">
        <f t="shared" si="706"/>
        <v>366</v>
      </c>
      <c r="H3213" s="7">
        <f t="shared" ref="H3213:H3276" si="714">E3213/G3213</f>
        <v>-271333.274664948</v>
      </c>
      <c r="I3213" s="16">
        <f>SUMIFS('Filing Data'!$X:$X,'Filing Data'!$D:$D,'Benchmark Value'!$B3213)</f>
        <v>0</v>
      </c>
      <c r="J3213" s="16">
        <f t="shared" si="710"/>
        <v>118301012.88876536</v>
      </c>
      <c r="K3213" s="10">
        <f>SUM(I$11:I3212)</f>
        <v>789668634.219069</v>
      </c>
      <c r="L3213" s="27">
        <f t="shared" si="707"/>
        <v>366</v>
      </c>
      <c r="M3213" s="7">
        <f t="shared" ref="M3213:M3276" si="715">J3213/L3213</f>
        <v>323226.81117149006</v>
      </c>
      <c r="N3213" s="7">
        <f>IF(ISNA(VLOOKUP(B3213,'Distribution Data'!$G:$H,2,FALSE)),0,VLOOKUP(B3213,'Distribution Data'!$G:$H,2,FALSE))</f>
        <v>0</v>
      </c>
      <c r="O3213" s="16">
        <f>IF(ISNA(INDEX($C3212:$C$3618,MATCH(TRUE,INDEX($C3212:$C$3618&lt;&gt;$C3212,0),0))), O3212, INDEX($C3212:$C$3618,MATCH(TRUE,INDEX($C3212:$C$3618&lt;&gt;$C3212,0),0)))</f>
        <v>6094938326.7375374</v>
      </c>
      <c r="P3213" s="16">
        <f t="shared" si="705"/>
        <v>5895088496.4046955</v>
      </c>
      <c r="Q3213" s="27">
        <f t="shared" si="711"/>
        <v>366</v>
      </c>
      <c r="R3213" s="7">
        <f t="shared" ref="R3213:R3276" si="716">IF(Q3213=0, 0, (O3213-P3213)/Q3213)</f>
        <v>546037.78779464995</v>
      </c>
      <c r="S3213" s="7">
        <f t="shared" si="708"/>
        <v>-48522.298041788104</v>
      </c>
      <c r="T3213" s="5">
        <f>VLOOKUP($B3213,'Benchmark Data'!$A:$B,2,FALSE)</f>
        <v>20.74</v>
      </c>
      <c r="U3213" s="12">
        <f t="shared" ref="U3213:U3276" si="717">LN(T3213/T3212)</f>
        <v>0</v>
      </c>
      <c r="V3213" s="7">
        <f t="shared" ref="V3213:V3276" si="718">V3212*EXP($U3213)+$S3213</f>
        <v>6206170229.2125378</v>
      </c>
    </row>
    <row r="3214" spans="1:22" x14ac:dyDescent="0.25">
      <c r="A3214" s="5">
        <f t="shared" si="709"/>
        <v>2012</v>
      </c>
      <c r="B3214" s="6">
        <f t="shared" si="712"/>
        <v>41154</v>
      </c>
      <c r="C3214" s="7">
        <f>MAX(SUMIFS('Filing Data'!$V:$V,'Filing Data'!$D:$D,'Benchmark Value'!$B3214),C3213)</f>
        <v>5895088496.4046955</v>
      </c>
      <c r="D3214" s="7">
        <f>SUMIFS('Filing Data'!$Z:$Z,'Filing Data'!$D:$D,'Benchmark Value'!$B3214)</f>
        <v>0</v>
      </c>
      <c r="E3214" s="16">
        <f t="shared" si="713"/>
        <v>-99307978.52737096</v>
      </c>
      <c r="F3214" s="10">
        <f>SUM(D$11:D3213)</f>
        <v>-460926973.03772658</v>
      </c>
      <c r="G3214" s="10">
        <f t="shared" si="706"/>
        <v>366</v>
      </c>
      <c r="H3214" s="7">
        <f t="shared" si="714"/>
        <v>-271333.274664948</v>
      </c>
      <c r="I3214" s="16">
        <f>SUMIFS('Filing Data'!$X:$X,'Filing Data'!$D:$D,'Benchmark Value'!$B3214)</f>
        <v>0</v>
      </c>
      <c r="J3214" s="16">
        <f t="shared" si="710"/>
        <v>118301012.88876536</v>
      </c>
      <c r="K3214" s="10">
        <f>SUM(I$11:I3213)</f>
        <v>789668634.219069</v>
      </c>
      <c r="L3214" s="27">
        <f t="shared" si="707"/>
        <v>366</v>
      </c>
      <c r="M3214" s="7">
        <f t="shared" si="715"/>
        <v>323226.81117149006</v>
      </c>
      <c r="N3214" s="7">
        <f>IF(ISNA(VLOOKUP(B3214,'Distribution Data'!$G:$H,2,FALSE)),0,VLOOKUP(B3214,'Distribution Data'!$G:$H,2,FALSE))</f>
        <v>0</v>
      </c>
      <c r="O3214" s="16">
        <f>IF(ISNA(INDEX($C3213:$C$3618,MATCH(TRUE,INDEX($C3213:$C$3618&lt;&gt;$C3213,0),0))), O3213, INDEX($C3213:$C$3618,MATCH(TRUE,INDEX($C3213:$C$3618&lt;&gt;$C3213,0),0)))</f>
        <v>6094938326.7375374</v>
      </c>
      <c r="P3214" s="16">
        <f t="shared" si="705"/>
        <v>5895088496.4046955</v>
      </c>
      <c r="Q3214" s="27">
        <f t="shared" si="711"/>
        <v>366</v>
      </c>
      <c r="R3214" s="7">
        <f t="shared" si="716"/>
        <v>546037.78779464995</v>
      </c>
      <c r="S3214" s="7">
        <f t="shared" si="708"/>
        <v>-48522.298041788104</v>
      </c>
      <c r="T3214" s="5">
        <f>VLOOKUP($B3214,'Benchmark Data'!$A:$B,2,FALSE)</f>
        <v>20.74</v>
      </c>
      <c r="U3214" s="12">
        <f t="shared" si="717"/>
        <v>0</v>
      </c>
      <c r="V3214" s="7">
        <f t="shared" si="718"/>
        <v>6206121706.9144964</v>
      </c>
    </row>
    <row r="3215" spans="1:22" x14ac:dyDescent="0.25">
      <c r="A3215" s="5">
        <f t="shared" si="709"/>
        <v>2012</v>
      </c>
      <c r="B3215" s="6">
        <f t="shared" si="712"/>
        <v>41155</v>
      </c>
      <c r="C3215" s="7">
        <f>MAX(SUMIFS('Filing Data'!$V:$V,'Filing Data'!$D:$D,'Benchmark Value'!$B3215),C3214)</f>
        <v>5895088496.4046955</v>
      </c>
      <c r="D3215" s="7">
        <f>SUMIFS('Filing Data'!$Z:$Z,'Filing Data'!$D:$D,'Benchmark Value'!$B3215)</f>
        <v>0</v>
      </c>
      <c r="E3215" s="16">
        <f t="shared" si="713"/>
        <v>-99307978.52737096</v>
      </c>
      <c r="F3215" s="10">
        <f>SUM(D$11:D3214)</f>
        <v>-460926973.03772658</v>
      </c>
      <c r="G3215" s="10">
        <f t="shared" si="706"/>
        <v>366</v>
      </c>
      <c r="H3215" s="7">
        <f t="shared" si="714"/>
        <v>-271333.274664948</v>
      </c>
      <c r="I3215" s="16">
        <f>SUMIFS('Filing Data'!$X:$X,'Filing Data'!$D:$D,'Benchmark Value'!$B3215)</f>
        <v>0</v>
      </c>
      <c r="J3215" s="16">
        <f t="shared" si="710"/>
        <v>118301012.88876536</v>
      </c>
      <c r="K3215" s="10">
        <f>SUM(I$11:I3214)</f>
        <v>789668634.219069</v>
      </c>
      <c r="L3215" s="27">
        <f t="shared" si="707"/>
        <v>366</v>
      </c>
      <c r="M3215" s="7">
        <f t="shared" si="715"/>
        <v>323226.81117149006</v>
      </c>
      <c r="N3215" s="7">
        <f>IF(ISNA(VLOOKUP(B3215,'Distribution Data'!$G:$H,2,FALSE)),0,VLOOKUP(B3215,'Distribution Data'!$G:$H,2,FALSE))</f>
        <v>0</v>
      </c>
      <c r="O3215" s="16">
        <f>IF(ISNA(INDEX($C3214:$C$3618,MATCH(TRUE,INDEX($C3214:$C$3618&lt;&gt;$C3214,0),0))), O3214, INDEX($C3214:$C$3618,MATCH(TRUE,INDEX($C3214:$C$3618&lt;&gt;$C3214,0),0)))</f>
        <v>6094938326.7375374</v>
      </c>
      <c r="P3215" s="16">
        <f t="shared" si="705"/>
        <v>5895088496.4046955</v>
      </c>
      <c r="Q3215" s="27">
        <f t="shared" si="711"/>
        <v>366</v>
      </c>
      <c r="R3215" s="7">
        <f t="shared" si="716"/>
        <v>546037.78779464995</v>
      </c>
      <c r="S3215" s="7">
        <f t="shared" si="708"/>
        <v>-48522.298041788104</v>
      </c>
      <c r="T3215" s="5">
        <f>VLOOKUP($B3215,'Benchmark Data'!$A:$B,2,FALSE)</f>
        <v>20.74</v>
      </c>
      <c r="U3215" s="12">
        <f t="shared" si="717"/>
        <v>0</v>
      </c>
      <c r="V3215" s="7">
        <f t="shared" si="718"/>
        <v>6206073184.6164551</v>
      </c>
    </row>
    <row r="3216" spans="1:22" x14ac:dyDescent="0.25">
      <c r="A3216" s="5">
        <f t="shared" si="709"/>
        <v>2012</v>
      </c>
      <c r="B3216" s="6">
        <f t="shared" si="712"/>
        <v>41156</v>
      </c>
      <c r="C3216" s="7">
        <f>MAX(SUMIFS('Filing Data'!$V:$V,'Filing Data'!$D:$D,'Benchmark Value'!$B3216),C3215)</f>
        <v>5895088496.4046955</v>
      </c>
      <c r="D3216" s="7">
        <f>SUMIFS('Filing Data'!$Z:$Z,'Filing Data'!$D:$D,'Benchmark Value'!$B3216)</f>
        <v>0</v>
      </c>
      <c r="E3216" s="16">
        <f t="shared" si="713"/>
        <v>-99307978.52737096</v>
      </c>
      <c r="F3216" s="10">
        <f>SUM(D$11:D3215)</f>
        <v>-460926973.03772658</v>
      </c>
      <c r="G3216" s="10">
        <f t="shared" si="706"/>
        <v>366</v>
      </c>
      <c r="H3216" s="7">
        <f t="shared" si="714"/>
        <v>-271333.274664948</v>
      </c>
      <c r="I3216" s="16">
        <f>SUMIFS('Filing Data'!$X:$X,'Filing Data'!$D:$D,'Benchmark Value'!$B3216)</f>
        <v>0</v>
      </c>
      <c r="J3216" s="16">
        <f t="shared" si="710"/>
        <v>118301012.88876536</v>
      </c>
      <c r="K3216" s="10">
        <f>SUM(I$11:I3215)</f>
        <v>789668634.219069</v>
      </c>
      <c r="L3216" s="27">
        <f t="shared" si="707"/>
        <v>366</v>
      </c>
      <c r="M3216" s="7">
        <f t="shared" si="715"/>
        <v>323226.81117149006</v>
      </c>
      <c r="N3216" s="7">
        <f>IF(ISNA(VLOOKUP(B3216,'Distribution Data'!$G:$H,2,FALSE)),0,VLOOKUP(B3216,'Distribution Data'!$G:$H,2,FALSE))</f>
        <v>0</v>
      </c>
      <c r="O3216" s="16">
        <f>IF(ISNA(INDEX($C3215:$C$3618,MATCH(TRUE,INDEX($C3215:$C$3618&lt;&gt;$C3215,0),0))), O3215, INDEX($C3215:$C$3618,MATCH(TRUE,INDEX($C3215:$C$3618&lt;&gt;$C3215,0),0)))</f>
        <v>6094938326.7375374</v>
      </c>
      <c r="P3216" s="16">
        <f t="shared" si="705"/>
        <v>5895088496.4046955</v>
      </c>
      <c r="Q3216" s="27">
        <f t="shared" si="711"/>
        <v>366</v>
      </c>
      <c r="R3216" s="7">
        <f t="shared" si="716"/>
        <v>546037.78779464995</v>
      </c>
      <c r="S3216" s="7">
        <f t="shared" si="708"/>
        <v>-48522.298041788104</v>
      </c>
      <c r="T3216" s="5">
        <f>VLOOKUP($B3216,'Benchmark Data'!$A:$B,2,FALSE)</f>
        <v>20.91</v>
      </c>
      <c r="U3216" s="12">
        <f t="shared" si="717"/>
        <v>8.1633106391610557E-3</v>
      </c>
      <c r="V3216" s="7">
        <f t="shared" si="718"/>
        <v>6256894114.6513367</v>
      </c>
    </row>
    <row r="3217" spans="1:22" x14ac:dyDescent="0.25">
      <c r="A3217" s="5">
        <f t="shared" si="709"/>
        <v>2012</v>
      </c>
      <c r="B3217" s="6">
        <f t="shared" si="712"/>
        <v>41157</v>
      </c>
      <c r="C3217" s="7">
        <f>MAX(SUMIFS('Filing Data'!$V:$V,'Filing Data'!$D:$D,'Benchmark Value'!$B3217),C3216)</f>
        <v>5895088496.4046955</v>
      </c>
      <c r="D3217" s="7">
        <f>SUMIFS('Filing Data'!$Z:$Z,'Filing Data'!$D:$D,'Benchmark Value'!$B3217)</f>
        <v>0</v>
      </c>
      <c r="E3217" s="16">
        <f t="shared" si="713"/>
        <v>-99307978.52737096</v>
      </c>
      <c r="F3217" s="10">
        <f>SUM(D$11:D3216)</f>
        <v>-460926973.03772658</v>
      </c>
      <c r="G3217" s="10">
        <f t="shared" si="706"/>
        <v>366</v>
      </c>
      <c r="H3217" s="7">
        <f t="shared" si="714"/>
        <v>-271333.274664948</v>
      </c>
      <c r="I3217" s="16">
        <f>SUMIFS('Filing Data'!$X:$X,'Filing Data'!$D:$D,'Benchmark Value'!$B3217)</f>
        <v>0</v>
      </c>
      <c r="J3217" s="16">
        <f t="shared" si="710"/>
        <v>118301012.88876536</v>
      </c>
      <c r="K3217" s="10">
        <f>SUM(I$11:I3216)</f>
        <v>789668634.219069</v>
      </c>
      <c r="L3217" s="27">
        <f t="shared" si="707"/>
        <v>366</v>
      </c>
      <c r="M3217" s="7">
        <f t="shared" si="715"/>
        <v>323226.81117149006</v>
      </c>
      <c r="N3217" s="7">
        <f>IF(ISNA(VLOOKUP(B3217,'Distribution Data'!$G:$H,2,FALSE)),0,VLOOKUP(B3217,'Distribution Data'!$G:$H,2,FALSE))</f>
        <v>0</v>
      </c>
      <c r="O3217" s="16">
        <f>IF(ISNA(INDEX($C3216:$C$3618,MATCH(TRUE,INDEX($C3216:$C$3618&lt;&gt;$C3216,0),0))), O3216, INDEX($C3216:$C$3618,MATCH(TRUE,INDEX($C3216:$C$3618&lt;&gt;$C3216,0),0)))</f>
        <v>6094938326.7375374</v>
      </c>
      <c r="P3217" s="16">
        <f t="shared" si="705"/>
        <v>5895088496.4046955</v>
      </c>
      <c r="Q3217" s="27">
        <f t="shared" si="711"/>
        <v>366</v>
      </c>
      <c r="R3217" s="7">
        <f t="shared" si="716"/>
        <v>546037.78779464995</v>
      </c>
      <c r="S3217" s="7">
        <f t="shared" si="708"/>
        <v>-48522.298041788104</v>
      </c>
      <c r="T3217" s="5">
        <f>VLOOKUP($B3217,'Benchmark Data'!$A:$B,2,FALSE)</f>
        <v>20.86</v>
      </c>
      <c r="U3217" s="12">
        <f t="shared" si="717"/>
        <v>-2.3940638679158656E-3</v>
      </c>
      <c r="V3217" s="7">
        <f t="shared" si="718"/>
        <v>6241884104.7525024</v>
      </c>
    </row>
    <row r="3218" spans="1:22" x14ac:dyDescent="0.25">
      <c r="A3218" s="5">
        <f t="shared" si="709"/>
        <v>2012</v>
      </c>
      <c r="B3218" s="6">
        <f t="shared" si="712"/>
        <v>41158</v>
      </c>
      <c r="C3218" s="7">
        <f>MAX(SUMIFS('Filing Data'!$V:$V,'Filing Data'!$D:$D,'Benchmark Value'!$B3218),C3217)</f>
        <v>5895088496.4046955</v>
      </c>
      <c r="D3218" s="7">
        <f>SUMIFS('Filing Data'!$Z:$Z,'Filing Data'!$D:$D,'Benchmark Value'!$B3218)</f>
        <v>0</v>
      </c>
      <c r="E3218" s="16">
        <f t="shared" si="713"/>
        <v>-99307978.52737096</v>
      </c>
      <c r="F3218" s="10">
        <f>SUM(D$11:D3217)</f>
        <v>-460926973.03772658</v>
      </c>
      <c r="G3218" s="10">
        <f t="shared" si="706"/>
        <v>366</v>
      </c>
      <c r="H3218" s="7">
        <f t="shared" si="714"/>
        <v>-271333.274664948</v>
      </c>
      <c r="I3218" s="16">
        <f>SUMIFS('Filing Data'!$X:$X,'Filing Data'!$D:$D,'Benchmark Value'!$B3218)</f>
        <v>0</v>
      </c>
      <c r="J3218" s="16">
        <f t="shared" si="710"/>
        <v>118301012.88876536</v>
      </c>
      <c r="K3218" s="10">
        <f>SUM(I$11:I3217)</f>
        <v>789668634.219069</v>
      </c>
      <c r="L3218" s="27">
        <f t="shared" si="707"/>
        <v>366</v>
      </c>
      <c r="M3218" s="7">
        <f t="shared" si="715"/>
        <v>323226.81117149006</v>
      </c>
      <c r="N3218" s="7">
        <f>IF(ISNA(VLOOKUP(B3218,'Distribution Data'!$G:$H,2,FALSE)),0,VLOOKUP(B3218,'Distribution Data'!$G:$H,2,FALSE))</f>
        <v>0</v>
      </c>
      <c r="O3218" s="16">
        <f>IF(ISNA(INDEX($C3217:$C$3618,MATCH(TRUE,INDEX($C3217:$C$3618&lt;&gt;$C3217,0),0))), O3217, INDEX($C3217:$C$3618,MATCH(TRUE,INDEX($C3217:$C$3618&lt;&gt;$C3217,0),0)))</f>
        <v>6094938326.7375374</v>
      </c>
      <c r="P3218" s="16">
        <f t="shared" si="705"/>
        <v>5895088496.4046955</v>
      </c>
      <c r="Q3218" s="27">
        <f t="shared" si="711"/>
        <v>366</v>
      </c>
      <c r="R3218" s="7">
        <f t="shared" si="716"/>
        <v>546037.78779464995</v>
      </c>
      <c r="S3218" s="7">
        <f t="shared" si="708"/>
        <v>-48522.298041788104</v>
      </c>
      <c r="T3218" s="5">
        <f>VLOOKUP($B3218,'Benchmark Data'!$A:$B,2,FALSE)</f>
        <v>21.04</v>
      </c>
      <c r="U3218" s="12">
        <f t="shared" si="717"/>
        <v>8.5919382968826334E-3</v>
      </c>
      <c r="V3218" s="7">
        <f t="shared" si="718"/>
        <v>6295696519.1205893</v>
      </c>
    </row>
    <row r="3219" spans="1:22" x14ac:dyDescent="0.25">
      <c r="A3219" s="5">
        <f t="shared" si="709"/>
        <v>2012</v>
      </c>
      <c r="B3219" s="6">
        <f t="shared" si="712"/>
        <v>41159</v>
      </c>
      <c r="C3219" s="7">
        <f>MAX(SUMIFS('Filing Data'!$V:$V,'Filing Data'!$D:$D,'Benchmark Value'!$B3219),C3218)</f>
        <v>5895088496.4046955</v>
      </c>
      <c r="D3219" s="7">
        <f>SUMIFS('Filing Data'!$Z:$Z,'Filing Data'!$D:$D,'Benchmark Value'!$B3219)</f>
        <v>0</v>
      </c>
      <c r="E3219" s="16">
        <f t="shared" si="713"/>
        <v>-99307978.52737096</v>
      </c>
      <c r="F3219" s="10">
        <f>SUM(D$11:D3218)</f>
        <v>-460926973.03772658</v>
      </c>
      <c r="G3219" s="10">
        <f t="shared" si="706"/>
        <v>366</v>
      </c>
      <c r="H3219" s="7">
        <f t="shared" si="714"/>
        <v>-271333.274664948</v>
      </c>
      <c r="I3219" s="16">
        <f>SUMIFS('Filing Data'!$X:$X,'Filing Data'!$D:$D,'Benchmark Value'!$B3219)</f>
        <v>0</v>
      </c>
      <c r="J3219" s="16">
        <f t="shared" si="710"/>
        <v>118301012.88876536</v>
      </c>
      <c r="K3219" s="10">
        <f>SUM(I$11:I3218)</f>
        <v>789668634.219069</v>
      </c>
      <c r="L3219" s="27">
        <f t="shared" si="707"/>
        <v>366</v>
      </c>
      <c r="M3219" s="7">
        <f t="shared" si="715"/>
        <v>323226.81117149006</v>
      </c>
      <c r="N3219" s="7">
        <f>IF(ISNA(VLOOKUP(B3219,'Distribution Data'!$G:$H,2,FALSE)),0,VLOOKUP(B3219,'Distribution Data'!$G:$H,2,FALSE))</f>
        <v>0</v>
      </c>
      <c r="O3219" s="16">
        <f>IF(ISNA(INDEX($C3218:$C$3618,MATCH(TRUE,INDEX($C3218:$C$3618&lt;&gt;$C3218,0),0))), O3218, INDEX($C3218:$C$3618,MATCH(TRUE,INDEX($C3218:$C$3618&lt;&gt;$C3218,0),0)))</f>
        <v>6094938326.7375374</v>
      </c>
      <c r="P3219" s="16">
        <f t="shared" si="705"/>
        <v>5895088496.4046955</v>
      </c>
      <c r="Q3219" s="27">
        <f t="shared" si="711"/>
        <v>366</v>
      </c>
      <c r="R3219" s="7">
        <f t="shared" si="716"/>
        <v>546037.78779464995</v>
      </c>
      <c r="S3219" s="7">
        <f t="shared" si="708"/>
        <v>-48522.298041788104</v>
      </c>
      <c r="T3219" s="5">
        <f>VLOOKUP($B3219,'Benchmark Data'!$A:$B,2,FALSE)</f>
        <v>21.05</v>
      </c>
      <c r="U3219" s="12">
        <f t="shared" si="717"/>
        <v>4.7517225888138627E-4</v>
      </c>
      <c r="V3219" s="7">
        <f t="shared" si="718"/>
        <v>6298640248.0198488</v>
      </c>
    </row>
    <row r="3220" spans="1:22" x14ac:dyDescent="0.25">
      <c r="A3220" s="5">
        <f t="shared" si="709"/>
        <v>2012</v>
      </c>
      <c r="B3220" s="6">
        <f t="shared" si="712"/>
        <v>41160</v>
      </c>
      <c r="C3220" s="7">
        <f>MAX(SUMIFS('Filing Data'!$V:$V,'Filing Data'!$D:$D,'Benchmark Value'!$B3220),C3219)</f>
        <v>5895088496.4046955</v>
      </c>
      <c r="D3220" s="7">
        <f>SUMIFS('Filing Data'!$Z:$Z,'Filing Data'!$D:$D,'Benchmark Value'!$B3220)</f>
        <v>0</v>
      </c>
      <c r="E3220" s="16">
        <f t="shared" si="713"/>
        <v>-99307978.52737096</v>
      </c>
      <c r="F3220" s="10">
        <f>SUM(D$11:D3219)</f>
        <v>-460926973.03772658</v>
      </c>
      <c r="G3220" s="10">
        <f t="shared" si="706"/>
        <v>366</v>
      </c>
      <c r="H3220" s="7">
        <f t="shared" si="714"/>
        <v>-271333.274664948</v>
      </c>
      <c r="I3220" s="16">
        <f>SUMIFS('Filing Data'!$X:$X,'Filing Data'!$D:$D,'Benchmark Value'!$B3220)</f>
        <v>0</v>
      </c>
      <c r="J3220" s="16">
        <f t="shared" si="710"/>
        <v>118301012.88876536</v>
      </c>
      <c r="K3220" s="10">
        <f>SUM(I$11:I3219)</f>
        <v>789668634.219069</v>
      </c>
      <c r="L3220" s="27">
        <f t="shared" si="707"/>
        <v>366</v>
      </c>
      <c r="M3220" s="7">
        <f t="shared" si="715"/>
        <v>323226.81117149006</v>
      </c>
      <c r="N3220" s="7">
        <f>IF(ISNA(VLOOKUP(B3220,'Distribution Data'!$G:$H,2,FALSE)),0,VLOOKUP(B3220,'Distribution Data'!$G:$H,2,FALSE))</f>
        <v>0</v>
      </c>
      <c r="O3220" s="16">
        <f>IF(ISNA(INDEX($C3219:$C$3618,MATCH(TRUE,INDEX($C3219:$C$3618&lt;&gt;$C3219,0),0))), O3219, INDEX($C3219:$C$3618,MATCH(TRUE,INDEX($C3219:$C$3618&lt;&gt;$C3219,0),0)))</f>
        <v>6094938326.7375374</v>
      </c>
      <c r="P3220" s="16">
        <f t="shared" si="705"/>
        <v>5895088496.4046955</v>
      </c>
      <c r="Q3220" s="27">
        <f t="shared" si="711"/>
        <v>366</v>
      </c>
      <c r="R3220" s="7">
        <f t="shared" si="716"/>
        <v>546037.78779464995</v>
      </c>
      <c r="S3220" s="7">
        <f t="shared" si="708"/>
        <v>-48522.298041788104</v>
      </c>
      <c r="T3220" s="5">
        <f>VLOOKUP($B3220,'Benchmark Data'!$A:$B,2,FALSE)</f>
        <v>21.05</v>
      </c>
      <c r="U3220" s="12">
        <f t="shared" si="717"/>
        <v>0</v>
      </c>
      <c r="V3220" s="7">
        <f t="shared" si="718"/>
        <v>6298591725.7218075</v>
      </c>
    </row>
    <row r="3221" spans="1:22" x14ac:dyDescent="0.25">
      <c r="A3221" s="5">
        <f t="shared" si="709"/>
        <v>2012</v>
      </c>
      <c r="B3221" s="6">
        <f t="shared" si="712"/>
        <v>41161</v>
      </c>
      <c r="C3221" s="7">
        <f>MAX(SUMIFS('Filing Data'!$V:$V,'Filing Data'!$D:$D,'Benchmark Value'!$B3221),C3220)</f>
        <v>5895088496.4046955</v>
      </c>
      <c r="D3221" s="7">
        <f>SUMIFS('Filing Data'!$Z:$Z,'Filing Data'!$D:$D,'Benchmark Value'!$B3221)</f>
        <v>0</v>
      </c>
      <c r="E3221" s="16">
        <f t="shared" si="713"/>
        <v>-99307978.52737096</v>
      </c>
      <c r="F3221" s="10">
        <f>SUM(D$11:D3220)</f>
        <v>-460926973.03772658</v>
      </c>
      <c r="G3221" s="10">
        <f t="shared" si="706"/>
        <v>366</v>
      </c>
      <c r="H3221" s="7">
        <f t="shared" si="714"/>
        <v>-271333.274664948</v>
      </c>
      <c r="I3221" s="16">
        <f>SUMIFS('Filing Data'!$X:$X,'Filing Data'!$D:$D,'Benchmark Value'!$B3221)</f>
        <v>0</v>
      </c>
      <c r="J3221" s="16">
        <f t="shared" si="710"/>
        <v>118301012.88876536</v>
      </c>
      <c r="K3221" s="10">
        <f>SUM(I$11:I3220)</f>
        <v>789668634.219069</v>
      </c>
      <c r="L3221" s="27">
        <f t="shared" si="707"/>
        <v>366</v>
      </c>
      <c r="M3221" s="7">
        <f t="shared" si="715"/>
        <v>323226.81117149006</v>
      </c>
      <c r="N3221" s="7">
        <f>IF(ISNA(VLOOKUP(B3221,'Distribution Data'!$G:$H,2,FALSE)),0,VLOOKUP(B3221,'Distribution Data'!$G:$H,2,FALSE))</f>
        <v>0</v>
      </c>
      <c r="O3221" s="16">
        <f>IF(ISNA(INDEX($C3220:$C$3618,MATCH(TRUE,INDEX($C3220:$C$3618&lt;&gt;$C3220,0),0))), O3220, INDEX($C3220:$C$3618,MATCH(TRUE,INDEX($C3220:$C$3618&lt;&gt;$C3220,0),0)))</f>
        <v>6094938326.7375374</v>
      </c>
      <c r="P3221" s="16">
        <f t="shared" si="705"/>
        <v>5895088496.4046955</v>
      </c>
      <c r="Q3221" s="27">
        <f t="shared" si="711"/>
        <v>366</v>
      </c>
      <c r="R3221" s="7">
        <f t="shared" si="716"/>
        <v>546037.78779464995</v>
      </c>
      <c r="S3221" s="7">
        <f t="shared" si="708"/>
        <v>-48522.298041788104</v>
      </c>
      <c r="T3221" s="5">
        <f>VLOOKUP($B3221,'Benchmark Data'!$A:$B,2,FALSE)</f>
        <v>21.05</v>
      </c>
      <c r="U3221" s="12">
        <f t="shared" si="717"/>
        <v>0</v>
      </c>
      <c r="V3221" s="7">
        <f t="shared" si="718"/>
        <v>6298543203.4237661</v>
      </c>
    </row>
    <row r="3222" spans="1:22" x14ac:dyDescent="0.25">
      <c r="A3222" s="5">
        <f t="shared" si="709"/>
        <v>2012</v>
      </c>
      <c r="B3222" s="6">
        <f t="shared" si="712"/>
        <v>41162</v>
      </c>
      <c r="C3222" s="7">
        <f>MAX(SUMIFS('Filing Data'!$V:$V,'Filing Data'!$D:$D,'Benchmark Value'!$B3222),C3221)</f>
        <v>5895088496.4046955</v>
      </c>
      <c r="D3222" s="7">
        <f>SUMIFS('Filing Data'!$Z:$Z,'Filing Data'!$D:$D,'Benchmark Value'!$B3222)</f>
        <v>0</v>
      </c>
      <c r="E3222" s="16">
        <f t="shared" si="713"/>
        <v>-99307978.52737096</v>
      </c>
      <c r="F3222" s="10">
        <f>SUM(D$11:D3221)</f>
        <v>-460926973.03772658</v>
      </c>
      <c r="G3222" s="10">
        <f t="shared" si="706"/>
        <v>366</v>
      </c>
      <c r="H3222" s="7">
        <f t="shared" si="714"/>
        <v>-271333.274664948</v>
      </c>
      <c r="I3222" s="16">
        <f>SUMIFS('Filing Data'!$X:$X,'Filing Data'!$D:$D,'Benchmark Value'!$B3222)</f>
        <v>0</v>
      </c>
      <c r="J3222" s="16">
        <f t="shared" si="710"/>
        <v>118301012.88876536</v>
      </c>
      <c r="K3222" s="10">
        <f>SUM(I$11:I3221)</f>
        <v>789668634.219069</v>
      </c>
      <c r="L3222" s="27">
        <f t="shared" si="707"/>
        <v>366</v>
      </c>
      <c r="M3222" s="7">
        <f t="shared" si="715"/>
        <v>323226.81117149006</v>
      </c>
      <c r="N3222" s="7">
        <f>IF(ISNA(VLOOKUP(B3222,'Distribution Data'!$G:$H,2,FALSE)),0,VLOOKUP(B3222,'Distribution Data'!$G:$H,2,FALSE))</f>
        <v>0</v>
      </c>
      <c r="O3222" s="16">
        <f>IF(ISNA(INDEX($C3221:$C$3618,MATCH(TRUE,INDEX($C3221:$C$3618&lt;&gt;$C3221,0),0))), O3221, INDEX($C3221:$C$3618,MATCH(TRUE,INDEX($C3221:$C$3618&lt;&gt;$C3221,0),0)))</f>
        <v>6094938326.7375374</v>
      </c>
      <c r="P3222" s="16">
        <f t="shared" si="705"/>
        <v>5895088496.4046955</v>
      </c>
      <c r="Q3222" s="27">
        <f t="shared" si="711"/>
        <v>366</v>
      </c>
      <c r="R3222" s="7">
        <f t="shared" si="716"/>
        <v>546037.78779464995</v>
      </c>
      <c r="S3222" s="7">
        <f t="shared" si="708"/>
        <v>-48522.298041788104</v>
      </c>
      <c r="T3222" s="5">
        <f>VLOOKUP($B3222,'Benchmark Data'!$A:$B,2,FALSE)</f>
        <v>20.87</v>
      </c>
      <c r="U3222" s="12">
        <f t="shared" si="717"/>
        <v>-8.5878390392810505E-3</v>
      </c>
      <c r="V3222" s="7">
        <f t="shared" si="718"/>
        <v>6244635404.3268518</v>
      </c>
    </row>
    <row r="3223" spans="1:22" x14ac:dyDescent="0.25">
      <c r="A3223" s="5">
        <f t="shared" si="709"/>
        <v>2012</v>
      </c>
      <c r="B3223" s="6">
        <f t="shared" si="712"/>
        <v>41163</v>
      </c>
      <c r="C3223" s="7">
        <f>MAX(SUMIFS('Filing Data'!$V:$V,'Filing Data'!$D:$D,'Benchmark Value'!$B3223),C3222)</f>
        <v>5895088496.4046955</v>
      </c>
      <c r="D3223" s="7">
        <f>SUMIFS('Filing Data'!$Z:$Z,'Filing Data'!$D:$D,'Benchmark Value'!$B3223)</f>
        <v>0</v>
      </c>
      <c r="E3223" s="16">
        <f t="shared" si="713"/>
        <v>-99307978.52737096</v>
      </c>
      <c r="F3223" s="10">
        <f>SUM(D$11:D3222)</f>
        <v>-460926973.03772658</v>
      </c>
      <c r="G3223" s="10">
        <f t="shared" si="706"/>
        <v>366</v>
      </c>
      <c r="H3223" s="7">
        <f t="shared" si="714"/>
        <v>-271333.274664948</v>
      </c>
      <c r="I3223" s="16">
        <f>SUMIFS('Filing Data'!$X:$X,'Filing Data'!$D:$D,'Benchmark Value'!$B3223)</f>
        <v>0</v>
      </c>
      <c r="J3223" s="16">
        <f t="shared" si="710"/>
        <v>118301012.88876536</v>
      </c>
      <c r="K3223" s="10">
        <f>SUM(I$11:I3222)</f>
        <v>789668634.219069</v>
      </c>
      <c r="L3223" s="27">
        <f t="shared" si="707"/>
        <v>366</v>
      </c>
      <c r="M3223" s="7">
        <f t="shared" si="715"/>
        <v>323226.81117149006</v>
      </c>
      <c r="N3223" s="7">
        <f>IF(ISNA(VLOOKUP(B3223,'Distribution Data'!$G:$H,2,FALSE)),0,VLOOKUP(B3223,'Distribution Data'!$G:$H,2,FALSE))</f>
        <v>0</v>
      </c>
      <c r="O3223" s="16">
        <f>IF(ISNA(INDEX($C3222:$C$3618,MATCH(TRUE,INDEX($C3222:$C$3618&lt;&gt;$C3222,0),0))), O3222, INDEX($C3222:$C$3618,MATCH(TRUE,INDEX($C3222:$C$3618&lt;&gt;$C3222,0),0)))</f>
        <v>6094938326.7375374</v>
      </c>
      <c r="P3223" s="16">
        <f t="shared" si="705"/>
        <v>5895088496.4046955</v>
      </c>
      <c r="Q3223" s="27">
        <f t="shared" si="711"/>
        <v>366</v>
      </c>
      <c r="R3223" s="7">
        <f t="shared" si="716"/>
        <v>546037.78779464995</v>
      </c>
      <c r="S3223" s="7">
        <f t="shared" si="708"/>
        <v>-48522.298041788104</v>
      </c>
      <c r="T3223" s="5">
        <f>VLOOKUP($B3223,'Benchmark Data'!$A:$B,2,FALSE)</f>
        <v>20.95</v>
      </c>
      <c r="U3223" s="12">
        <f t="shared" si="717"/>
        <v>3.8259252790372525E-3</v>
      </c>
      <c r="V3223" s="7">
        <f t="shared" si="718"/>
        <v>6268524152.3855972</v>
      </c>
    </row>
    <row r="3224" spans="1:22" x14ac:dyDescent="0.25">
      <c r="A3224" s="5">
        <f t="shared" si="709"/>
        <v>2012</v>
      </c>
      <c r="B3224" s="6">
        <f t="shared" si="712"/>
        <v>41164</v>
      </c>
      <c r="C3224" s="7">
        <f>MAX(SUMIFS('Filing Data'!$V:$V,'Filing Data'!$D:$D,'Benchmark Value'!$B3224),C3223)</f>
        <v>5895088496.4046955</v>
      </c>
      <c r="D3224" s="7">
        <f>SUMIFS('Filing Data'!$Z:$Z,'Filing Data'!$D:$D,'Benchmark Value'!$B3224)</f>
        <v>0</v>
      </c>
      <c r="E3224" s="16">
        <f t="shared" si="713"/>
        <v>-99307978.52737096</v>
      </c>
      <c r="F3224" s="10">
        <f>SUM(D$11:D3223)</f>
        <v>-460926973.03772658</v>
      </c>
      <c r="G3224" s="10">
        <f t="shared" si="706"/>
        <v>366</v>
      </c>
      <c r="H3224" s="7">
        <f t="shared" si="714"/>
        <v>-271333.274664948</v>
      </c>
      <c r="I3224" s="16">
        <f>SUMIFS('Filing Data'!$X:$X,'Filing Data'!$D:$D,'Benchmark Value'!$B3224)</f>
        <v>0</v>
      </c>
      <c r="J3224" s="16">
        <f t="shared" si="710"/>
        <v>118301012.88876536</v>
      </c>
      <c r="K3224" s="10">
        <f>SUM(I$11:I3223)</f>
        <v>789668634.219069</v>
      </c>
      <c r="L3224" s="27">
        <f t="shared" si="707"/>
        <v>366</v>
      </c>
      <c r="M3224" s="7">
        <f t="shared" si="715"/>
        <v>323226.81117149006</v>
      </c>
      <c r="N3224" s="7">
        <f>IF(ISNA(VLOOKUP(B3224,'Distribution Data'!$G:$H,2,FALSE)),0,VLOOKUP(B3224,'Distribution Data'!$G:$H,2,FALSE))</f>
        <v>0</v>
      </c>
      <c r="O3224" s="16">
        <f>IF(ISNA(INDEX($C3223:$C$3618,MATCH(TRUE,INDEX($C3223:$C$3618&lt;&gt;$C3223,0),0))), O3223, INDEX($C3223:$C$3618,MATCH(TRUE,INDEX($C3223:$C$3618&lt;&gt;$C3223,0),0)))</f>
        <v>6094938326.7375374</v>
      </c>
      <c r="P3224" s="16">
        <f t="shared" si="705"/>
        <v>5895088496.4046955</v>
      </c>
      <c r="Q3224" s="27">
        <f t="shared" si="711"/>
        <v>366</v>
      </c>
      <c r="R3224" s="7">
        <f t="shared" si="716"/>
        <v>546037.78779464995</v>
      </c>
      <c r="S3224" s="7">
        <f t="shared" si="708"/>
        <v>-48522.298041788104</v>
      </c>
      <c r="T3224" s="5">
        <f>VLOOKUP($B3224,'Benchmark Data'!$A:$B,2,FALSE)</f>
        <v>21</v>
      </c>
      <c r="U3224" s="12">
        <f t="shared" si="717"/>
        <v>2.3837913552761975E-3</v>
      </c>
      <c r="V3224" s="7">
        <f t="shared" si="718"/>
        <v>6283436308.2555399</v>
      </c>
    </row>
    <row r="3225" spans="1:22" x14ac:dyDescent="0.25">
      <c r="A3225" s="5">
        <f t="shared" si="709"/>
        <v>2012</v>
      </c>
      <c r="B3225" s="6">
        <f t="shared" si="712"/>
        <v>41165</v>
      </c>
      <c r="C3225" s="7">
        <f>MAX(SUMIFS('Filing Data'!$V:$V,'Filing Data'!$D:$D,'Benchmark Value'!$B3225),C3224)</f>
        <v>5895088496.4046955</v>
      </c>
      <c r="D3225" s="7">
        <f>SUMIFS('Filing Data'!$Z:$Z,'Filing Data'!$D:$D,'Benchmark Value'!$B3225)</f>
        <v>0</v>
      </c>
      <c r="E3225" s="16">
        <f t="shared" si="713"/>
        <v>-99307978.52737096</v>
      </c>
      <c r="F3225" s="10">
        <f>SUM(D$11:D3224)</f>
        <v>-460926973.03772658</v>
      </c>
      <c r="G3225" s="10">
        <f t="shared" si="706"/>
        <v>366</v>
      </c>
      <c r="H3225" s="7">
        <f t="shared" si="714"/>
        <v>-271333.274664948</v>
      </c>
      <c r="I3225" s="16">
        <f>SUMIFS('Filing Data'!$X:$X,'Filing Data'!$D:$D,'Benchmark Value'!$B3225)</f>
        <v>0</v>
      </c>
      <c r="J3225" s="16">
        <f t="shared" si="710"/>
        <v>118301012.88876536</v>
      </c>
      <c r="K3225" s="10">
        <f>SUM(I$11:I3224)</f>
        <v>789668634.219069</v>
      </c>
      <c r="L3225" s="27">
        <f t="shared" si="707"/>
        <v>366</v>
      </c>
      <c r="M3225" s="7">
        <f t="shared" si="715"/>
        <v>323226.81117149006</v>
      </c>
      <c r="N3225" s="7">
        <f>IF(ISNA(VLOOKUP(B3225,'Distribution Data'!$G:$H,2,FALSE)),0,VLOOKUP(B3225,'Distribution Data'!$G:$H,2,FALSE))</f>
        <v>0</v>
      </c>
      <c r="O3225" s="16">
        <f>IF(ISNA(INDEX($C3224:$C$3618,MATCH(TRUE,INDEX($C3224:$C$3618&lt;&gt;$C3224,0),0))), O3224, INDEX($C3224:$C$3618,MATCH(TRUE,INDEX($C3224:$C$3618&lt;&gt;$C3224,0),0)))</f>
        <v>6094938326.7375374</v>
      </c>
      <c r="P3225" s="16">
        <f t="shared" si="705"/>
        <v>5895088496.4046955</v>
      </c>
      <c r="Q3225" s="27">
        <f t="shared" si="711"/>
        <v>366</v>
      </c>
      <c r="R3225" s="7">
        <f t="shared" si="716"/>
        <v>546037.78779464995</v>
      </c>
      <c r="S3225" s="7">
        <f t="shared" si="708"/>
        <v>-48522.298041788104</v>
      </c>
      <c r="T3225" s="5">
        <f>VLOOKUP($B3225,'Benchmark Data'!$A:$B,2,FALSE)</f>
        <v>21.27</v>
      </c>
      <c r="U3225" s="12">
        <f t="shared" si="717"/>
        <v>1.2775191488722869E-2</v>
      </c>
      <c r="V3225" s="7">
        <f t="shared" si="718"/>
        <v>6364174824.2064981</v>
      </c>
    </row>
    <row r="3226" spans="1:22" x14ac:dyDescent="0.25">
      <c r="A3226" s="5">
        <f t="shared" si="709"/>
        <v>2012</v>
      </c>
      <c r="B3226" s="6">
        <f t="shared" si="712"/>
        <v>41166</v>
      </c>
      <c r="C3226" s="7">
        <f>MAX(SUMIFS('Filing Data'!$V:$V,'Filing Data'!$D:$D,'Benchmark Value'!$B3226),C3225)</f>
        <v>5895088496.4046955</v>
      </c>
      <c r="D3226" s="7">
        <f>SUMIFS('Filing Data'!$Z:$Z,'Filing Data'!$D:$D,'Benchmark Value'!$B3226)</f>
        <v>0</v>
      </c>
      <c r="E3226" s="16">
        <f t="shared" si="713"/>
        <v>-99307978.52737096</v>
      </c>
      <c r="F3226" s="10">
        <f>SUM(D$11:D3225)</f>
        <v>-460926973.03772658</v>
      </c>
      <c r="G3226" s="10">
        <f t="shared" si="706"/>
        <v>366</v>
      </c>
      <c r="H3226" s="7">
        <f t="shared" si="714"/>
        <v>-271333.274664948</v>
      </c>
      <c r="I3226" s="16">
        <f>SUMIFS('Filing Data'!$X:$X,'Filing Data'!$D:$D,'Benchmark Value'!$B3226)</f>
        <v>0</v>
      </c>
      <c r="J3226" s="16">
        <f t="shared" si="710"/>
        <v>118301012.88876536</v>
      </c>
      <c r="K3226" s="10">
        <f>SUM(I$11:I3225)</f>
        <v>789668634.219069</v>
      </c>
      <c r="L3226" s="27">
        <f t="shared" si="707"/>
        <v>366</v>
      </c>
      <c r="M3226" s="7">
        <f t="shared" si="715"/>
        <v>323226.81117149006</v>
      </c>
      <c r="N3226" s="7">
        <f>IF(ISNA(VLOOKUP(B3226,'Distribution Data'!$G:$H,2,FALSE)),0,VLOOKUP(B3226,'Distribution Data'!$G:$H,2,FALSE))</f>
        <v>0</v>
      </c>
      <c r="O3226" s="16">
        <f>IF(ISNA(INDEX($C3225:$C$3618,MATCH(TRUE,INDEX($C3225:$C$3618&lt;&gt;$C3225,0),0))), O3225, INDEX($C3225:$C$3618,MATCH(TRUE,INDEX($C3225:$C$3618&lt;&gt;$C3225,0),0)))</f>
        <v>6094938326.7375374</v>
      </c>
      <c r="P3226" s="16">
        <f t="shared" si="705"/>
        <v>5895088496.4046955</v>
      </c>
      <c r="Q3226" s="27">
        <f t="shared" si="711"/>
        <v>366</v>
      </c>
      <c r="R3226" s="7">
        <f t="shared" si="716"/>
        <v>546037.78779464995</v>
      </c>
      <c r="S3226" s="7">
        <f t="shared" si="708"/>
        <v>-48522.298041788104</v>
      </c>
      <c r="T3226" s="5">
        <f>VLOOKUP($B3226,'Benchmark Data'!$A:$B,2,FALSE)</f>
        <v>21.38</v>
      </c>
      <c r="U3226" s="12">
        <f t="shared" si="717"/>
        <v>5.1582763847533367E-3</v>
      </c>
      <c r="V3226" s="7">
        <f t="shared" si="718"/>
        <v>6397039288.7755327</v>
      </c>
    </row>
    <row r="3227" spans="1:22" x14ac:dyDescent="0.25">
      <c r="A3227" s="5">
        <f t="shared" si="709"/>
        <v>2012</v>
      </c>
      <c r="B3227" s="6">
        <f t="shared" si="712"/>
        <v>41167</v>
      </c>
      <c r="C3227" s="7">
        <f>MAX(SUMIFS('Filing Data'!$V:$V,'Filing Data'!$D:$D,'Benchmark Value'!$B3227),C3226)</f>
        <v>5895088496.4046955</v>
      </c>
      <c r="D3227" s="7">
        <f>SUMIFS('Filing Data'!$Z:$Z,'Filing Data'!$D:$D,'Benchmark Value'!$B3227)</f>
        <v>0</v>
      </c>
      <c r="E3227" s="16">
        <f t="shared" si="713"/>
        <v>-99307978.52737096</v>
      </c>
      <c r="F3227" s="10">
        <f>SUM(D$11:D3226)</f>
        <v>-460926973.03772658</v>
      </c>
      <c r="G3227" s="10">
        <f t="shared" si="706"/>
        <v>366</v>
      </c>
      <c r="H3227" s="7">
        <f t="shared" si="714"/>
        <v>-271333.274664948</v>
      </c>
      <c r="I3227" s="16">
        <f>SUMIFS('Filing Data'!$X:$X,'Filing Data'!$D:$D,'Benchmark Value'!$B3227)</f>
        <v>0</v>
      </c>
      <c r="J3227" s="16">
        <f t="shared" si="710"/>
        <v>118301012.88876536</v>
      </c>
      <c r="K3227" s="10">
        <f>SUM(I$11:I3226)</f>
        <v>789668634.219069</v>
      </c>
      <c r="L3227" s="27">
        <f t="shared" si="707"/>
        <v>366</v>
      </c>
      <c r="M3227" s="7">
        <f t="shared" si="715"/>
        <v>323226.81117149006</v>
      </c>
      <c r="N3227" s="7">
        <f>IF(ISNA(VLOOKUP(B3227,'Distribution Data'!$G:$H,2,FALSE)),0,VLOOKUP(B3227,'Distribution Data'!$G:$H,2,FALSE))</f>
        <v>0</v>
      </c>
      <c r="O3227" s="16">
        <f>IF(ISNA(INDEX($C3226:$C$3618,MATCH(TRUE,INDEX($C3226:$C$3618&lt;&gt;$C3226,0),0))), O3226, INDEX($C3226:$C$3618,MATCH(TRUE,INDEX($C3226:$C$3618&lt;&gt;$C3226,0),0)))</f>
        <v>6094938326.7375374</v>
      </c>
      <c r="P3227" s="16">
        <f t="shared" si="705"/>
        <v>5895088496.4046955</v>
      </c>
      <c r="Q3227" s="27">
        <f t="shared" si="711"/>
        <v>366</v>
      </c>
      <c r="R3227" s="7">
        <f t="shared" si="716"/>
        <v>546037.78779464995</v>
      </c>
      <c r="S3227" s="7">
        <f t="shared" si="708"/>
        <v>-48522.298041788104</v>
      </c>
      <c r="T3227" s="5">
        <f>VLOOKUP($B3227,'Benchmark Data'!$A:$B,2,FALSE)</f>
        <v>21.38</v>
      </c>
      <c r="U3227" s="12">
        <f t="shared" si="717"/>
        <v>0</v>
      </c>
      <c r="V3227" s="7">
        <f t="shared" si="718"/>
        <v>6396990766.4774914</v>
      </c>
    </row>
    <row r="3228" spans="1:22" x14ac:dyDescent="0.25">
      <c r="A3228" s="5">
        <f t="shared" si="709"/>
        <v>2012</v>
      </c>
      <c r="B3228" s="6">
        <f t="shared" si="712"/>
        <v>41168</v>
      </c>
      <c r="C3228" s="7">
        <f>MAX(SUMIFS('Filing Data'!$V:$V,'Filing Data'!$D:$D,'Benchmark Value'!$B3228),C3227)</f>
        <v>5895088496.4046955</v>
      </c>
      <c r="D3228" s="7">
        <f>SUMIFS('Filing Data'!$Z:$Z,'Filing Data'!$D:$D,'Benchmark Value'!$B3228)</f>
        <v>0</v>
      </c>
      <c r="E3228" s="16">
        <f t="shared" si="713"/>
        <v>-99307978.52737096</v>
      </c>
      <c r="F3228" s="10">
        <f>SUM(D$11:D3227)</f>
        <v>-460926973.03772658</v>
      </c>
      <c r="G3228" s="10">
        <f t="shared" si="706"/>
        <v>366</v>
      </c>
      <c r="H3228" s="7">
        <f t="shared" si="714"/>
        <v>-271333.274664948</v>
      </c>
      <c r="I3228" s="16">
        <f>SUMIFS('Filing Data'!$X:$X,'Filing Data'!$D:$D,'Benchmark Value'!$B3228)</f>
        <v>0</v>
      </c>
      <c r="J3228" s="16">
        <f t="shared" si="710"/>
        <v>118301012.88876536</v>
      </c>
      <c r="K3228" s="10">
        <f>SUM(I$11:I3227)</f>
        <v>789668634.219069</v>
      </c>
      <c r="L3228" s="27">
        <f t="shared" si="707"/>
        <v>366</v>
      </c>
      <c r="M3228" s="7">
        <f t="shared" si="715"/>
        <v>323226.81117149006</v>
      </c>
      <c r="N3228" s="7">
        <f>IF(ISNA(VLOOKUP(B3228,'Distribution Data'!$G:$H,2,FALSE)),0,VLOOKUP(B3228,'Distribution Data'!$G:$H,2,FALSE))</f>
        <v>0</v>
      </c>
      <c r="O3228" s="16">
        <f>IF(ISNA(INDEX($C3227:$C$3618,MATCH(TRUE,INDEX($C3227:$C$3618&lt;&gt;$C3227,0),0))), O3227, INDEX($C3227:$C$3618,MATCH(TRUE,INDEX($C3227:$C$3618&lt;&gt;$C3227,0),0)))</f>
        <v>6094938326.7375374</v>
      </c>
      <c r="P3228" s="16">
        <f t="shared" si="705"/>
        <v>5895088496.4046955</v>
      </c>
      <c r="Q3228" s="27">
        <f t="shared" si="711"/>
        <v>366</v>
      </c>
      <c r="R3228" s="7">
        <f t="shared" si="716"/>
        <v>546037.78779464995</v>
      </c>
      <c r="S3228" s="7">
        <f t="shared" si="708"/>
        <v>-48522.298041788104</v>
      </c>
      <c r="T3228" s="5">
        <f>VLOOKUP($B3228,'Benchmark Data'!$A:$B,2,FALSE)</f>
        <v>21.38</v>
      </c>
      <c r="U3228" s="12">
        <f t="shared" si="717"/>
        <v>0</v>
      </c>
      <c r="V3228" s="7">
        <f t="shared" si="718"/>
        <v>6396942244.17945</v>
      </c>
    </row>
    <row r="3229" spans="1:22" x14ac:dyDescent="0.25">
      <c r="A3229" s="5">
        <f t="shared" si="709"/>
        <v>2012</v>
      </c>
      <c r="B3229" s="6">
        <f t="shared" si="712"/>
        <v>41169</v>
      </c>
      <c r="C3229" s="7">
        <f>MAX(SUMIFS('Filing Data'!$V:$V,'Filing Data'!$D:$D,'Benchmark Value'!$B3229),C3228)</f>
        <v>5895088496.4046955</v>
      </c>
      <c r="D3229" s="7">
        <f>SUMIFS('Filing Data'!$Z:$Z,'Filing Data'!$D:$D,'Benchmark Value'!$B3229)</f>
        <v>0</v>
      </c>
      <c r="E3229" s="16">
        <f t="shared" si="713"/>
        <v>-99307978.52737096</v>
      </c>
      <c r="F3229" s="10">
        <f>SUM(D$11:D3228)</f>
        <v>-460926973.03772658</v>
      </c>
      <c r="G3229" s="10">
        <f t="shared" si="706"/>
        <v>366</v>
      </c>
      <c r="H3229" s="7">
        <f t="shared" si="714"/>
        <v>-271333.274664948</v>
      </c>
      <c r="I3229" s="16">
        <f>SUMIFS('Filing Data'!$X:$X,'Filing Data'!$D:$D,'Benchmark Value'!$B3229)</f>
        <v>0</v>
      </c>
      <c r="J3229" s="16">
        <f t="shared" si="710"/>
        <v>118301012.88876536</v>
      </c>
      <c r="K3229" s="10">
        <f>SUM(I$11:I3228)</f>
        <v>789668634.219069</v>
      </c>
      <c r="L3229" s="27">
        <f t="shared" si="707"/>
        <v>366</v>
      </c>
      <c r="M3229" s="7">
        <f t="shared" si="715"/>
        <v>323226.81117149006</v>
      </c>
      <c r="N3229" s="7">
        <f>IF(ISNA(VLOOKUP(B3229,'Distribution Data'!$G:$H,2,FALSE)),0,VLOOKUP(B3229,'Distribution Data'!$G:$H,2,FALSE))</f>
        <v>0</v>
      </c>
      <c r="O3229" s="16">
        <f>IF(ISNA(INDEX($C3228:$C$3618,MATCH(TRUE,INDEX($C3228:$C$3618&lt;&gt;$C3228,0),0))), O3228, INDEX($C3228:$C$3618,MATCH(TRUE,INDEX($C3228:$C$3618&lt;&gt;$C3228,0),0)))</f>
        <v>6094938326.7375374</v>
      </c>
      <c r="P3229" s="16">
        <f t="shared" si="705"/>
        <v>5895088496.4046955</v>
      </c>
      <c r="Q3229" s="27">
        <f t="shared" si="711"/>
        <v>366</v>
      </c>
      <c r="R3229" s="7">
        <f t="shared" si="716"/>
        <v>546037.78779464995</v>
      </c>
      <c r="S3229" s="7">
        <f t="shared" si="708"/>
        <v>-48522.298041788104</v>
      </c>
      <c r="T3229" s="5">
        <f>VLOOKUP($B3229,'Benchmark Data'!$A:$B,2,FALSE)</f>
        <v>21.31</v>
      </c>
      <c r="U3229" s="12">
        <f t="shared" si="717"/>
        <v>-3.2794594863734469E-3</v>
      </c>
      <c r="V3229" s="7">
        <f t="shared" si="718"/>
        <v>6375949570.4738989</v>
      </c>
    </row>
    <row r="3230" spans="1:22" x14ac:dyDescent="0.25">
      <c r="A3230" s="5">
        <f t="shared" si="709"/>
        <v>2012</v>
      </c>
      <c r="B3230" s="6">
        <f t="shared" si="712"/>
        <v>41170</v>
      </c>
      <c r="C3230" s="7">
        <f>MAX(SUMIFS('Filing Data'!$V:$V,'Filing Data'!$D:$D,'Benchmark Value'!$B3230),C3229)</f>
        <v>5895088496.4046955</v>
      </c>
      <c r="D3230" s="7">
        <f>SUMIFS('Filing Data'!$Z:$Z,'Filing Data'!$D:$D,'Benchmark Value'!$B3230)</f>
        <v>0</v>
      </c>
      <c r="E3230" s="16">
        <f t="shared" si="713"/>
        <v>-99307978.52737096</v>
      </c>
      <c r="F3230" s="10">
        <f>SUM(D$11:D3229)</f>
        <v>-460926973.03772658</v>
      </c>
      <c r="G3230" s="10">
        <f t="shared" si="706"/>
        <v>366</v>
      </c>
      <c r="H3230" s="7">
        <f t="shared" si="714"/>
        <v>-271333.274664948</v>
      </c>
      <c r="I3230" s="16">
        <f>SUMIFS('Filing Data'!$X:$X,'Filing Data'!$D:$D,'Benchmark Value'!$B3230)</f>
        <v>0</v>
      </c>
      <c r="J3230" s="16">
        <f t="shared" si="710"/>
        <v>118301012.88876536</v>
      </c>
      <c r="K3230" s="10">
        <f>SUM(I$11:I3229)</f>
        <v>789668634.219069</v>
      </c>
      <c r="L3230" s="27">
        <f t="shared" si="707"/>
        <v>366</v>
      </c>
      <c r="M3230" s="7">
        <f t="shared" si="715"/>
        <v>323226.81117149006</v>
      </c>
      <c r="N3230" s="7">
        <f>IF(ISNA(VLOOKUP(B3230,'Distribution Data'!$G:$H,2,FALSE)),0,VLOOKUP(B3230,'Distribution Data'!$G:$H,2,FALSE))</f>
        <v>0</v>
      </c>
      <c r="O3230" s="16">
        <f>IF(ISNA(INDEX($C3229:$C$3618,MATCH(TRUE,INDEX($C3229:$C$3618&lt;&gt;$C3229,0),0))), O3229, INDEX($C3229:$C$3618,MATCH(TRUE,INDEX($C3229:$C$3618&lt;&gt;$C3229,0),0)))</f>
        <v>6094938326.7375374</v>
      </c>
      <c r="P3230" s="16">
        <f t="shared" si="705"/>
        <v>5895088496.4046955</v>
      </c>
      <c r="Q3230" s="27">
        <f t="shared" si="711"/>
        <v>366</v>
      </c>
      <c r="R3230" s="7">
        <f t="shared" si="716"/>
        <v>546037.78779464995</v>
      </c>
      <c r="S3230" s="7">
        <f t="shared" si="708"/>
        <v>-48522.298041788104</v>
      </c>
      <c r="T3230" s="5">
        <f>VLOOKUP($B3230,'Benchmark Data'!$A:$B,2,FALSE)</f>
        <v>21.1</v>
      </c>
      <c r="U3230" s="12">
        <f t="shared" si="717"/>
        <v>-9.9034056285048147E-3</v>
      </c>
      <c r="V3230" s="7">
        <f t="shared" si="718"/>
        <v>6313069072.117692</v>
      </c>
    </row>
    <row r="3231" spans="1:22" x14ac:dyDescent="0.25">
      <c r="A3231" s="5">
        <f t="shared" si="709"/>
        <v>2012</v>
      </c>
      <c r="B3231" s="6">
        <f t="shared" si="712"/>
        <v>41171</v>
      </c>
      <c r="C3231" s="7">
        <f>MAX(SUMIFS('Filing Data'!$V:$V,'Filing Data'!$D:$D,'Benchmark Value'!$B3231),C3230)</f>
        <v>5895088496.4046955</v>
      </c>
      <c r="D3231" s="7">
        <f>SUMIFS('Filing Data'!$Z:$Z,'Filing Data'!$D:$D,'Benchmark Value'!$B3231)</f>
        <v>0</v>
      </c>
      <c r="E3231" s="16">
        <f t="shared" si="713"/>
        <v>-99307978.52737096</v>
      </c>
      <c r="F3231" s="10">
        <f>SUM(D$11:D3230)</f>
        <v>-460926973.03772658</v>
      </c>
      <c r="G3231" s="10">
        <f t="shared" si="706"/>
        <v>366</v>
      </c>
      <c r="H3231" s="7">
        <f t="shared" si="714"/>
        <v>-271333.274664948</v>
      </c>
      <c r="I3231" s="16">
        <f>SUMIFS('Filing Data'!$X:$X,'Filing Data'!$D:$D,'Benchmark Value'!$B3231)</f>
        <v>0</v>
      </c>
      <c r="J3231" s="16">
        <f t="shared" si="710"/>
        <v>118301012.88876536</v>
      </c>
      <c r="K3231" s="10">
        <f>SUM(I$11:I3230)</f>
        <v>789668634.219069</v>
      </c>
      <c r="L3231" s="27">
        <f t="shared" si="707"/>
        <v>366</v>
      </c>
      <c r="M3231" s="7">
        <f t="shared" si="715"/>
        <v>323226.81117149006</v>
      </c>
      <c r="N3231" s="7">
        <f>IF(ISNA(VLOOKUP(B3231,'Distribution Data'!$G:$H,2,FALSE)),0,VLOOKUP(B3231,'Distribution Data'!$G:$H,2,FALSE))</f>
        <v>0</v>
      </c>
      <c r="O3231" s="16">
        <f>IF(ISNA(INDEX($C3230:$C$3618,MATCH(TRUE,INDEX($C3230:$C$3618&lt;&gt;$C3230,0),0))), O3230, INDEX($C3230:$C$3618,MATCH(TRUE,INDEX($C3230:$C$3618&lt;&gt;$C3230,0),0)))</f>
        <v>6094938326.7375374</v>
      </c>
      <c r="P3231" s="16">
        <f t="shared" si="705"/>
        <v>5895088496.4046955</v>
      </c>
      <c r="Q3231" s="27">
        <f t="shared" si="711"/>
        <v>366</v>
      </c>
      <c r="R3231" s="7">
        <f t="shared" si="716"/>
        <v>546037.78779464995</v>
      </c>
      <c r="S3231" s="7">
        <f t="shared" si="708"/>
        <v>-48522.298041788104</v>
      </c>
      <c r="T3231" s="5">
        <f>VLOOKUP($B3231,'Benchmark Data'!$A:$B,2,FALSE)</f>
        <v>20.99</v>
      </c>
      <c r="U3231" s="12">
        <f t="shared" si="717"/>
        <v>-5.2269066494793019E-3</v>
      </c>
      <c r="V3231" s="7">
        <f t="shared" si="718"/>
        <v>6280108815.3204584</v>
      </c>
    </row>
    <row r="3232" spans="1:22" x14ac:dyDescent="0.25">
      <c r="A3232" s="5">
        <f t="shared" si="709"/>
        <v>2012</v>
      </c>
      <c r="B3232" s="6">
        <f t="shared" si="712"/>
        <v>41172</v>
      </c>
      <c r="C3232" s="7">
        <f>MAX(SUMIFS('Filing Data'!$V:$V,'Filing Data'!$D:$D,'Benchmark Value'!$B3232),C3231)</f>
        <v>5895088496.4046955</v>
      </c>
      <c r="D3232" s="7">
        <f>SUMIFS('Filing Data'!$Z:$Z,'Filing Data'!$D:$D,'Benchmark Value'!$B3232)</f>
        <v>0</v>
      </c>
      <c r="E3232" s="16">
        <f t="shared" si="713"/>
        <v>-99307978.52737096</v>
      </c>
      <c r="F3232" s="10">
        <f>SUM(D$11:D3231)</f>
        <v>-460926973.03772658</v>
      </c>
      <c r="G3232" s="10">
        <f t="shared" si="706"/>
        <v>366</v>
      </c>
      <c r="H3232" s="7">
        <f t="shared" si="714"/>
        <v>-271333.274664948</v>
      </c>
      <c r="I3232" s="16">
        <f>SUMIFS('Filing Data'!$X:$X,'Filing Data'!$D:$D,'Benchmark Value'!$B3232)</f>
        <v>0</v>
      </c>
      <c r="J3232" s="16">
        <f t="shared" si="710"/>
        <v>118301012.88876536</v>
      </c>
      <c r="K3232" s="10">
        <f>SUM(I$11:I3231)</f>
        <v>789668634.219069</v>
      </c>
      <c r="L3232" s="27">
        <f t="shared" si="707"/>
        <v>366</v>
      </c>
      <c r="M3232" s="7">
        <f t="shared" si="715"/>
        <v>323226.81117149006</v>
      </c>
      <c r="N3232" s="7">
        <f>IF(ISNA(VLOOKUP(B3232,'Distribution Data'!$G:$H,2,FALSE)),0,VLOOKUP(B3232,'Distribution Data'!$G:$H,2,FALSE))</f>
        <v>0</v>
      </c>
      <c r="O3232" s="16">
        <f>IF(ISNA(INDEX($C3231:$C$3618,MATCH(TRUE,INDEX($C3231:$C$3618&lt;&gt;$C3231,0),0))), O3231, INDEX($C3231:$C$3618,MATCH(TRUE,INDEX($C3231:$C$3618&lt;&gt;$C3231,0),0)))</f>
        <v>6094938326.7375374</v>
      </c>
      <c r="P3232" s="16">
        <f t="shared" si="705"/>
        <v>5895088496.4046955</v>
      </c>
      <c r="Q3232" s="27">
        <f t="shared" si="711"/>
        <v>366</v>
      </c>
      <c r="R3232" s="7">
        <f t="shared" si="716"/>
        <v>546037.78779464995</v>
      </c>
      <c r="S3232" s="7">
        <f t="shared" si="708"/>
        <v>-48522.298041788104</v>
      </c>
      <c r="T3232" s="5">
        <f>VLOOKUP($B3232,'Benchmark Data'!$A:$B,2,FALSE)</f>
        <v>20.67</v>
      </c>
      <c r="U3232" s="12">
        <f t="shared" si="717"/>
        <v>-1.5362760138864626E-2</v>
      </c>
      <c r="V3232" s="7">
        <f t="shared" si="718"/>
        <v>6184317805.1280613</v>
      </c>
    </row>
    <row r="3233" spans="1:22" x14ac:dyDescent="0.25">
      <c r="A3233" s="5">
        <f t="shared" si="709"/>
        <v>2012</v>
      </c>
      <c r="B3233" s="6">
        <f t="shared" si="712"/>
        <v>41173</v>
      </c>
      <c r="C3233" s="7">
        <f>MAX(SUMIFS('Filing Data'!$V:$V,'Filing Data'!$D:$D,'Benchmark Value'!$B3233),C3232)</f>
        <v>5895088496.4046955</v>
      </c>
      <c r="D3233" s="7">
        <f>SUMIFS('Filing Data'!$Z:$Z,'Filing Data'!$D:$D,'Benchmark Value'!$B3233)</f>
        <v>0</v>
      </c>
      <c r="E3233" s="16">
        <f t="shared" si="713"/>
        <v>-99307978.52737096</v>
      </c>
      <c r="F3233" s="10">
        <f>SUM(D$11:D3232)</f>
        <v>-460926973.03772658</v>
      </c>
      <c r="G3233" s="10">
        <f t="shared" si="706"/>
        <v>366</v>
      </c>
      <c r="H3233" s="7">
        <f t="shared" si="714"/>
        <v>-271333.274664948</v>
      </c>
      <c r="I3233" s="16">
        <f>SUMIFS('Filing Data'!$X:$X,'Filing Data'!$D:$D,'Benchmark Value'!$B3233)</f>
        <v>0</v>
      </c>
      <c r="J3233" s="16">
        <f t="shared" si="710"/>
        <v>118301012.88876536</v>
      </c>
      <c r="K3233" s="10">
        <f>SUM(I$11:I3232)</f>
        <v>789668634.219069</v>
      </c>
      <c r="L3233" s="27">
        <f t="shared" si="707"/>
        <v>366</v>
      </c>
      <c r="M3233" s="7">
        <f t="shared" si="715"/>
        <v>323226.81117149006</v>
      </c>
      <c r="N3233" s="7">
        <f>IF(ISNA(VLOOKUP(B3233,'Distribution Data'!$G:$H,2,FALSE)),0,VLOOKUP(B3233,'Distribution Data'!$G:$H,2,FALSE))</f>
        <v>0</v>
      </c>
      <c r="O3233" s="16">
        <f>IF(ISNA(INDEX($C3232:$C$3618,MATCH(TRUE,INDEX($C3232:$C$3618&lt;&gt;$C3232,0),0))), O3232, INDEX($C3232:$C$3618,MATCH(TRUE,INDEX($C3232:$C$3618&lt;&gt;$C3232,0),0)))</f>
        <v>6094938326.7375374</v>
      </c>
      <c r="P3233" s="16">
        <f t="shared" si="705"/>
        <v>5895088496.4046955</v>
      </c>
      <c r="Q3233" s="27">
        <f t="shared" si="711"/>
        <v>366</v>
      </c>
      <c r="R3233" s="7">
        <f t="shared" si="716"/>
        <v>546037.78779464995</v>
      </c>
      <c r="S3233" s="7">
        <f t="shared" si="708"/>
        <v>-48522.298041788104</v>
      </c>
      <c r="T3233" s="5">
        <f>VLOOKUP($B3233,'Benchmark Data'!$A:$B,2,FALSE)</f>
        <v>20.66</v>
      </c>
      <c r="U3233" s="12">
        <f t="shared" si="717"/>
        <v>-4.8391000218443107E-4</v>
      </c>
      <c r="V3233" s="7">
        <f t="shared" si="718"/>
        <v>6181277353.5580664</v>
      </c>
    </row>
    <row r="3234" spans="1:22" x14ac:dyDescent="0.25">
      <c r="A3234" s="5">
        <f t="shared" si="709"/>
        <v>2012</v>
      </c>
      <c r="B3234" s="6">
        <f t="shared" si="712"/>
        <v>41174</v>
      </c>
      <c r="C3234" s="7">
        <f>MAX(SUMIFS('Filing Data'!$V:$V,'Filing Data'!$D:$D,'Benchmark Value'!$B3234),C3233)</f>
        <v>5895088496.4046955</v>
      </c>
      <c r="D3234" s="7">
        <f>SUMIFS('Filing Data'!$Z:$Z,'Filing Data'!$D:$D,'Benchmark Value'!$B3234)</f>
        <v>0</v>
      </c>
      <c r="E3234" s="16">
        <f t="shared" si="713"/>
        <v>-99307978.52737096</v>
      </c>
      <c r="F3234" s="10">
        <f>SUM(D$11:D3233)</f>
        <v>-460926973.03772658</v>
      </c>
      <c r="G3234" s="10">
        <f t="shared" si="706"/>
        <v>366</v>
      </c>
      <c r="H3234" s="7">
        <f t="shared" si="714"/>
        <v>-271333.274664948</v>
      </c>
      <c r="I3234" s="16">
        <f>SUMIFS('Filing Data'!$X:$X,'Filing Data'!$D:$D,'Benchmark Value'!$B3234)</f>
        <v>0</v>
      </c>
      <c r="J3234" s="16">
        <f t="shared" si="710"/>
        <v>118301012.88876536</v>
      </c>
      <c r="K3234" s="10">
        <f>SUM(I$11:I3233)</f>
        <v>789668634.219069</v>
      </c>
      <c r="L3234" s="27">
        <f t="shared" si="707"/>
        <v>366</v>
      </c>
      <c r="M3234" s="7">
        <f t="shared" si="715"/>
        <v>323226.81117149006</v>
      </c>
      <c r="N3234" s="7">
        <f>IF(ISNA(VLOOKUP(B3234,'Distribution Data'!$G:$H,2,FALSE)),0,VLOOKUP(B3234,'Distribution Data'!$G:$H,2,FALSE))</f>
        <v>0</v>
      </c>
      <c r="O3234" s="16">
        <f>IF(ISNA(INDEX($C3233:$C$3618,MATCH(TRUE,INDEX($C3233:$C$3618&lt;&gt;$C3233,0),0))), O3233, INDEX($C3233:$C$3618,MATCH(TRUE,INDEX($C3233:$C$3618&lt;&gt;$C3233,0),0)))</f>
        <v>6094938326.7375374</v>
      </c>
      <c r="P3234" s="16">
        <f t="shared" si="705"/>
        <v>5895088496.4046955</v>
      </c>
      <c r="Q3234" s="27">
        <f t="shared" si="711"/>
        <v>366</v>
      </c>
      <c r="R3234" s="7">
        <f t="shared" si="716"/>
        <v>546037.78779464995</v>
      </c>
      <c r="S3234" s="7">
        <f t="shared" si="708"/>
        <v>-48522.298041788104</v>
      </c>
      <c r="T3234" s="5">
        <f>VLOOKUP($B3234,'Benchmark Data'!$A:$B,2,FALSE)</f>
        <v>20.66</v>
      </c>
      <c r="U3234" s="12">
        <f t="shared" si="717"/>
        <v>0</v>
      </c>
      <c r="V3234" s="7">
        <f t="shared" si="718"/>
        <v>6181228831.260025</v>
      </c>
    </row>
    <row r="3235" spans="1:22" x14ac:dyDescent="0.25">
      <c r="A3235" s="5">
        <f t="shared" si="709"/>
        <v>2012</v>
      </c>
      <c r="B3235" s="6">
        <f t="shared" si="712"/>
        <v>41175</v>
      </c>
      <c r="C3235" s="7">
        <f>MAX(SUMIFS('Filing Data'!$V:$V,'Filing Data'!$D:$D,'Benchmark Value'!$B3235),C3234)</f>
        <v>5895088496.4046955</v>
      </c>
      <c r="D3235" s="7">
        <f>SUMIFS('Filing Data'!$Z:$Z,'Filing Data'!$D:$D,'Benchmark Value'!$B3235)</f>
        <v>0</v>
      </c>
      <c r="E3235" s="16">
        <f t="shared" si="713"/>
        <v>-99307978.52737096</v>
      </c>
      <c r="F3235" s="10">
        <f>SUM(D$11:D3234)</f>
        <v>-460926973.03772658</v>
      </c>
      <c r="G3235" s="10">
        <f t="shared" si="706"/>
        <v>366</v>
      </c>
      <c r="H3235" s="7">
        <f t="shared" si="714"/>
        <v>-271333.274664948</v>
      </c>
      <c r="I3235" s="16">
        <f>SUMIFS('Filing Data'!$X:$X,'Filing Data'!$D:$D,'Benchmark Value'!$B3235)</f>
        <v>0</v>
      </c>
      <c r="J3235" s="16">
        <f t="shared" si="710"/>
        <v>118301012.88876536</v>
      </c>
      <c r="K3235" s="10">
        <f>SUM(I$11:I3234)</f>
        <v>789668634.219069</v>
      </c>
      <c r="L3235" s="27">
        <f t="shared" si="707"/>
        <v>366</v>
      </c>
      <c r="M3235" s="7">
        <f t="shared" si="715"/>
        <v>323226.81117149006</v>
      </c>
      <c r="N3235" s="7">
        <f>IF(ISNA(VLOOKUP(B3235,'Distribution Data'!$G:$H,2,FALSE)),0,VLOOKUP(B3235,'Distribution Data'!$G:$H,2,FALSE))</f>
        <v>0</v>
      </c>
      <c r="O3235" s="16">
        <f>IF(ISNA(INDEX($C3234:$C$3618,MATCH(TRUE,INDEX($C3234:$C$3618&lt;&gt;$C3234,0),0))), O3234, INDEX($C3234:$C$3618,MATCH(TRUE,INDEX($C3234:$C$3618&lt;&gt;$C3234,0),0)))</f>
        <v>6094938326.7375374</v>
      </c>
      <c r="P3235" s="16">
        <f t="shared" si="705"/>
        <v>5895088496.4046955</v>
      </c>
      <c r="Q3235" s="27">
        <f t="shared" si="711"/>
        <v>366</v>
      </c>
      <c r="R3235" s="7">
        <f t="shared" si="716"/>
        <v>546037.78779464995</v>
      </c>
      <c r="S3235" s="7">
        <f t="shared" si="708"/>
        <v>-48522.298041788104</v>
      </c>
      <c r="T3235" s="5">
        <f>VLOOKUP($B3235,'Benchmark Data'!$A:$B,2,FALSE)</f>
        <v>20.66</v>
      </c>
      <c r="U3235" s="12">
        <f t="shared" si="717"/>
        <v>0</v>
      </c>
      <c r="V3235" s="7">
        <f t="shared" si="718"/>
        <v>6181180308.9619837</v>
      </c>
    </row>
    <row r="3236" spans="1:22" x14ac:dyDescent="0.25">
      <c r="A3236" s="5">
        <f t="shared" si="709"/>
        <v>2012</v>
      </c>
      <c r="B3236" s="6">
        <f t="shared" si="712"/>
        <v>41176</v>
      </c>
      <c r="C3236" s="7">
        <f>MAX(SUMIFS('Filing Data'!$V:$V,'Filing Data'!$D:$D,'Benchmark Value'!$B3236),C3235)</f>
        <v>5895088496.4046955</v>
      </c>
      <c r="D3236" s="7">
        <f>SUMIFS('Filing Data'!$Z:$Z,'Filing Data'!$D:$D,'Benchmark Value'!$B3236)</f>
        <v>0</v>
      </c>
      <c r="E3236" s="16">
        <f t="shared" si="713"/>
        <v>-99307978.52737096</v>
      </c>
      <c r="F3236" s="10">
        <f>SUM(D$11:D3235)</f>
        <v>-460926973.03772658</v>
      </c>
      <c r="G3236" s="10">
        <f t="shared" si="706"/>
        <v>366</v>
      </c>
      <c r="H3236" s="7">
        <f t="shared" si="714"/>
        <v>-271333.274664948</v>
      </c>
      <c r="I3236" s="16">
        <f>SUMIFS('Filing Data'!$X:$X,'Filing Data'!$D:$D,'Benchmark Value'!$B3236)</f>
        <v>0</v>
      </c>
      <c r="J3236" s="16">
        <f t="shared" si="710"/>
        <v>118301012.88876536</v>
      </c>
      <c r="K3236" s="10">
        <f>SUM(I$11:I3235)</f>
        <v>789668634.219069</v>
      </c>
      <c r="L3236" s="27">
        <f t="shared" si="707"/>
        <v>366</v>
      </c>
      <c r="M3236" s="7">
        <f t="shared" si="715"/>
        <v>323226.81117149006</v>
      </c>
      <c r="N3236" s="7">
        <f>IF(ISNA(VLOOKUP(B3236,'Distribution Data'!$G:$H,2,FALSE)),0,VLOOKUP(B3236,'Distribution Data'!$G:$H,2,FALSE))</f>
        <v>0</v>
      </c>
      <c r="O3236" s="16">
        <f>IF(ISNA(INDEX($C3235:$C$3618,MATCH(TRUE,INDEX($C3235:$C$3618&lt;&gt;$C3235,0),0))), O3235, INDEX($C3235:$C$3618,MATCH(TRUE,INDEX($C3235:$C$3618&lt;&gt;$C3235,0),0)))</f>
        <v>6094938326.7375374</v>
      </c>
      <c r="P3236" s="16">
        <f t="shared" si="705"/>
        <v>5895088496.4046955</v>
      </c>
      <c r="Q3236" s="27">
        <f t="shared" si="711"/>
        <v>366</v>
      </c>
      <c r="R3236" s="7">
        <f t="shared" si="716"/>
        <v>546037.78779464995</v>
      </c>
      <c r="S3236" s="7">
        <f t="shared" si="708"/>
        <v>-48522.298041788104</v>
      </c>
      <c r="T3236" s="5">
        <f>VLOOKUP($B3236,'Benchmark Data'!$A:$B,2,FALSE)</f>
        <v>20.62</v>
      </c>
      <c r="U3236" s="12">
        <f t="shared" si="717"/>
        <v>-1.9379851026785769E-3</v>
      </c>
      <c r="V3236" s="7">
        <f t="shared" si="718"/>
        <v>6169164351.4094181</v>
      </c>
    </row>
    <row r="3237" spans="1:22" x14ac:dyDescent="0.25">
      <c r="A3237" s="5">
        <f t="shared" si="709"/>
        <v>2012</v>
      </c>
      <c r="B3237" s="6">
        <f t="shared" si="712"/>
        <v>41177</v>
      </c>
      <c r="C3237" s="7">
        <f>MAX(SUMIFS('Filing Data'!$V:$V,'Filing Data'!$D:$D,'Benchmark Value'!$B3237),C3236)</f>
        <v>5895088496.4046955</v>
      </c>
      <c r="D3237" s="7">
        <f>SUMIFS('Filing Data'!$Z:$Z,'Filing Data'!$D:$D,'Benchmark Value'!$B3237)</f>
        <v>0</v>
      </c>
      <c r="E3237" s="16">
        <f t="shared" si="713"/>
        <v>-99307978.52737096</v>
      </c>
      <c r="F3237" s="10">
        <f>SUM(D$11:D3236)</f>
        <v>-460926973.03772658</v>
      </c>
      <c r="G3237" s="10">
        <f t="shared" si="706"/>
        <v>366</v>
      </c>
      <c r="H3237" s="7">
        <f t="shared" si="714"/>
        <v>-271333.274664948</v>
      </c>
      <c r="I3237" s="16">
        <f>SUMIFS('Filing Data'!$X:$X,'Filing Data'!$D:$D,'Benchmark Value'!$B3237)</f>
        <v>0</v>
      </c>
      <c r="J3237" s="16">
        <f t="shared" si="710"/>
        <v>118301012.88876536</v>
      </c>
      <c r="K3237" s="10">
        <f>SUM(I$11:I3236)</f>
        <v>789668634.219069</v>
      </c>
      <c r="L3237" s="27">
        <f t="shared" si="707"/>
        <v>366</v>
      </c>
      <c r="M3237" s="7">
        <f t="shared" si="715"/>
        <v>323226.81117149006</v>
      </c>
      <c r="N3237" s="7">
        <f>IF(ISNA(VLOOKUP(B3237,'Distribution Data'!$G:$H,2,FALSE)),0,VLOOKUP(B3237,'Distribution Data'!$G:$H,2,FALSE))</f>
        <v>0</v>
      </c>
      <c r="O3237" s="16">
        <f>IF(ISNA(INDEX($C3236:$C$3618,MATCH(TRUE,INDEX($C3236:$C$3618&lt;&gt;$C3236,0),0))), O3236, INDEX($C3236:$C$3618,MATCH(TRUE,INDEX($C3236:$C$3618&lt;&gt;$C3236,0),0)))</f>
        <v>6094938326.7375374</v>
      </c>
      <c r="P3237" s="16">
        <f t="shared" si="705"/>
        <v>5895088496.4046955</v>
      </c>
      <c r="Q3237" s="27">
        <f t="shared" si="711"/>
        <v>366</v>
      </c>
      <c r="R3237" s="7">
        <f t="shared" si="716"/>
        <v>546037.78779464995</v>
      </c>
      <c r="S3237" s="7">
        <f t="shared" si="708"/>
        <v>-48522.298041788104</v>
      </c>
      <c r="T3237" s="5">
        <f>VLOOKUP($B3237,'Benchmark Data'!$A:$B,2,FALSE)</f>
        <v>20.309999999999999</v>
      </c>
      <c r="U3237" s="12">
        <f t="shared" si="717"/>
        <v>-1.5148102996520708E-2</v>
      </c>
      <c r="V3237" s="7">
        <f t="shared" si="718"/>
        <v>6076368935.3704967</v>
      </c>
    </row>
    <row r="3238" spans="1:22" x14ac:dyDescent="0.25">
      <c r="A3238" s="5">
        <f t="shared" si="709"/>
        <v>2012</v>
      </c>
      <c r="B3238" s="6">
        <f t="shared" si="712"/>
        <v>41178</v>
      </c>
      <c r="C3238" s="7">
        <f>MAX(SUMIFS('Filing Data'!$V:$V,'Filing Data'!$D:$D,'Benchmark Value'!$B3238),C3237)</f>
        <v>5895088496.4046955</v>
      </c>
      <c r="D3238" s="7">
        <f>SUMIFS('Filing Data'!$Z:$Z,'Filing Data'!$D:$D,'Benchmark Value'!$B3238)</f>
        <v>0</v>
      </c>
      <c r="E3238" s="16">
        <f t="shared" si="713"/>
        <v>-99307978.52737096</v>
      </c>
      <c r="F3238" s="10">
        <f>SUM(D$11:D3237)</f>
        <v>-460926973.03772658</v>
      </c>
      <c r="G3238" s="10">
        <f t="shared" si="706"/>
        <v>366</v>
      </c>
      <c r="H3238" s="7">
        <f t="shared" si="714"/>
        <v>-271333.274664948</v>
      </c>
      <c r="I3238" s="16">
        <f>SUMIFS('Filing Data'!$X:$X,'Filing Data'!$D:$D,'Benchmark Value'!$B3238)</f>
        <v>0</v>
      </c>
      <c r="J3238" s="16">
        <f t="shared" si="710"/>
        <v>118301012.88876536</v>
      </c>
      <c r="K3238" s="10">
        <f>SUM(I$11:I3237)</f>
        <v>789668634.219069</v>
      </c>
      <c r="L3238" s="27">
        <f t="shared" si="707"/>
        <v>366</v>
      </c>
      <c r="M3238" s="7">
        <f t="shared" si="715"/>
        <v>323226.81117149006</v>
      </c>
      <c r="N3238" s="7">
        <f>IF(ISNA(VLOOKUP(B3238,'Distribution Data'!$G:$H,2,FALSE)),0,VLOOKUP(B3238,'Distribution Data'!$G:$H,2,FALSE))</f>
        <v>0</v>
      </c>
      <c r="O3238" s="16">
        <f>IF(ISNA(INDEX($C3237:$C$3618,MATCH(TRUE,INDEX($C3237:$C$3618&lt;&gt;$C3237,0),0))), O3237, INDEX($C3237:$C$3618,MATCH(TRUE,INDEX($C3237:$C$3618&lt;&gt;$C3237,0),0)))</f>
        <v>6094938326.7375374</v>
      </c>
      <c r="P3238" s="16">
        <f t="shared" si="705"/>
        <v>5895088496.4046955</v>
      </c>
      <c r="Q3238" s="27">
        <f t="shared" si="711"/>
        <v>366</v>
      </c>
      <c r="R3238" s="7">
        <f t="shared" si="716"/>
        <v>546037.78779464995</v>
      </c>
      <c r="S3238" s="7">
        <f t="shared" si="708"/>
        <v>-48522.298041788104</v>
      </c>
      <c r="T3238" s="5">
        <f>VLOOKUP($B3238,'Benchmark Data'!$A:$B,2,FALSE)</f>
        <v>20.3</v>
      </c>
      <c r="U3238" s="12">
        <f t="shared" si="717"/>
        <v>-4.9248954455155471E-4</v>
      </c>
      <c r="V3238" s="7">
        <f t="shared" si="718"/>
        <v>6073328601.6813335</v>
      </c>
    </row>
    <row r="3239" spans="1:22" x14ac:dyDescent="0.25">
      <c r="A3239" s="5">
        <f t="shared" si="709"/>
        <v>2012</v>
      </c>
      <c r="B3239" s="6">
        <f t="shared" si="712"/>
        <v>41179</v>
      </c>
      <c r="C3239" s="7">
        <f>MAX(SUMIFS('Filing Data'!$V:$V,'Filing Data'!$D:$D,'Benchmark Value'!$B3239),C3238)</f>
        <v>5895088496.4046955</v>
      </c>
      <c r="D3239" s="7">
        <f>SUMIFS('Filing Data'!$Z:$Z,'Filing Data'!$D:$D,'Benchmark Value'!$B3239)</f>
        <v>0</v>
      </c>
      <c r="E3239" s="16">
        <f t="shared" si="713"/>
        <v>-99307978.52737096</v>
      </c>
      <c r="F3239" s="10">
        <f>SUM(D$11:D3238)</f>
        <v>-460926973.03772658</v>
      </c>
      <c r="G3239" s="10">
        <f t="shared" si="706"/>
        <v>366</v>
      </c>
      <c r="H3239" s="7">
        <f t="shared" si="714"/>
        <v>-271333.274664948</v>
      </c>
      <c r="I3239" s="16">
        <f>SUMIFS('Filing Data'!$X:$X,'Filing Data'!$D:$D,'Benchmark Value'!$B3239)</f>
        <v>0</v>
      </c>
      <c r="J3239" s="16">
        <f t="shared" si="710"/>
        <v>118301012.88876536</v>
      </c>
      <c r="K3239" s="10">
        <f>SUM(I$11:I3238)</f>
        <v>789668634.219069</v>
      </c>
      <c r="L3239" s="27">
        <f t="shared" si="707"/>
        <v>366</v>
      </c>
      <c r="M3239" s="7">
        <f t="shared" si="715"/>
        <v>323226.81117149006</v>
      </c>
      <c r="N3239" s="7">
        <f>IF(ISNA(VLOOKUP(B3239,'Distribution Data'!$G:$H,2,FALSE)),0,VLOOKUP(B3239,'Distribution Data'!$G:$H,2,FALSE))</f>
        <v>0</v>
      </c>
      <c r="O3239" s="16">
        <f>IF(ISNA(INDEX($C3238:$C$3618,MATCH(TRUE,INDEX($C3238:$C$3618&lt;&gt;$C3238,0),0))), O3238, INDEX($C3238:$C$3618,MATCH(TRUE,INDEX($C3238:$C$3618&lt;&gt;$C3238,0),0)))</f>
        <v>6094938326.7375374</v>
      </c>
      <c r="P3239" s="16">
        <f t="shared" si="705"/>
        <v>5895088496.4046955</v>
      </c>
      <c r="Q3239" s="27">
        <f t="shared" si="711"/>
        <v>366</v>
      </c>
      <c r="R3239" s="7">
        <f t="shared" si="716"/>
        <v>546037.78779464995</v>
      </c>
      <c r="S3239" s="7">
        <f t="shared" si="708"/>
        <v>-48522.298041788104</v>
      </c>
      <c r="T3239" s="5">
        <f>VLOOKUP($B3239,'Benchmark Data'!$A:$B,2,FALSE)</f>
        <v>20.39</v>
      </c>
      <c r="U3239" s="12">
        <f t="shared" si="717"/>
        <v>4.4236985386221211E-3</v>
      </c>
      <c r="V3239" s="7">
        <f t="shared" si="718"/>
        <v>6100206166.7799091</v>
      </c>
    </row>
    <row r="3240" spans="1:22" x14ac:dyDescent="0.25">
      <c r="A3240" s="5">
        <f t="shared" si="709"/>
        <v>2012</v>
      </c>
      <c r="B3240" s="6">
        <f t="shared" si="712"/>
        <v>41180</v>
      </c>
      <c r="C3240" s="7">
        <f>MAX(SUMIFS('Filing Data'!$V:$V,'Filing Data'!$D:$D,'Benchmark Value'!$B3240),C3239)</f>
        <v>5895088496.4046955</v>
      </c>
      <c r="D3240" s="7">
        <f>SUMIFS('Filing Data'!$Z:$Z,'Filing Data'!$D:$D,'Benchmark Value'!$B3240)</f>
        <v>0</v>
      </c>
      <c r="E3240" s="16">
        <f t="shared" si="713"/>
        <v>-99307978.52737096</v>
      </c>
      <c r="F3240" s="10">
        <f>SUM(D$11:D3239)</f>
        <v>-460926973.03772658</v>
      </c>
      <c r="G3240" s="10">
        <f t="shared" si="706"/>
        <v>366</v>
      </c>
      <c r="H3240" s="7">
        <f t="shared" si="714"/>
        <v>-271333.274664948</v>
      </c>
      <c r="I3240" s="16">
        <f>SUMIFS('Filing Data'!$X:$X,'Filing Data'!$D:$D,'Benchmark Value'!$B3240)</f>
        <v>0</v>
      </c>
      <c r="J3240" s="16">
        <f t="shared" si="710"/>
        <v>118301012.88876536</v>
      </c>
      <c r="K3240" s="10">
        <f>SUM(I$11:I3239)</f>
        <v>789668634.219069</v>
      </c>
      <c r="L3240" s="27">
        <f t="shared" si="707"/>
        <v>366</v>
      </c>
      <c r="M3240" s="7">
        <f t="shared" si="715"/>
        <v>323226.81117149006</v>
      </c>
      <c r="N3240" s="7">
        <f>IF(ISNA(VLOOKUP(B3240,'Distribution Data'!$G:$H,2,FALSE)),0,VLOOKUP(B3240,'Distribution Data'!$G:$H,2,FALSE))</f>
        <v>0</v>
      </c>
      <c r="O3240" s="16">
        <f>IF(ISNA(INDEX($C3239:$C$3618,MATCH(TRUE,INDEX($C3239:$C$3618&lt;&gt;$C3239,0),0))), O3239, INDEX($C3239:$C$3618,MATCH(TRUE,INDEX($C3239:$C$3618&lt;&gt;$C3239,0),0)))</f>
        <v>6094938326.7375374</v>
      </c>
      <c r="P3240" s="16">
        <f t="shared" si="705"/>
        <v>5895088496.4046955</v>
      </c>
      <c r="Q3240" s="27">
        <f t="shared" si="711"/>
        <v>366</v>
      </c>
      <c r="R3240" s="7">
        <f t="shared" si="716"/>
        <v>546037.78779464995</v>
      </c>
      <c r="S3240" s="7">
        <f t="shared" si="708"/>
        <v>-48522.298041788104</v>
      </c>
      <c r="T3240" s="5">
        <f>VLOOKUP($B3240,'Benchmark Data'!$A:$B,2,FALSE)</f>
        <v>20.36</v>
      </c>
      <c r="U3240" s="12">
        <f t="shared" si="717"/>
        <v>-1.4723929040418731E-3</v>
      </c>
      <c r="V3240" s="7">
        <f t="shared" si="718"/>
        <v>6091182353.4076452</v>
      </c>
    </row>
    <row r="3241" spans="1:22" x14ac:dyDescent="0.25">
      <c r="A3241" s="5">
        <f t="shared" si="709"/>
        <v>2012</v>
      </c>
      <c r="B3241" s="6">
        <f t="shared" si="712"/>
        <v>41181</v>
      </c>
      <c r="C3241" s="7">
        <f>MAX(SUMIFS('Filing Data'!$V:$V,'Filing Data'!$D:$D,'Benchmark Value'!$B3241),C3240)</f>
        <v>5895088496.4046955</v>
      </c>
      <c r="D3241" s="7">
        <f>SUMIFS('Filing Data'!$Z:$Z,'Filing Data'!$D:$D,'Benchmark Value'!$B3241)</f>
        <v>0</v>
      </c>
      <c r="E3241" s="16">
        <f t="shared" si="713"/>
        <v>-99307978.52737096</v>
      </c>
      <c r="F3241" s="10">
        <f>SUM(D$11:D3240)</f>
        <v>-460926973.03772658</v>
      </c>
      <c r="G3241" s="10">
        <f t="shared" si="706"/>
        <v>366</v>
      </c>
      <c r="H3241" s="7">
        <f t="shared" si="714"/>
        <v>-271333.274664948</v>
      </c>
      <c r="I3241" s="16">
        <f>SUMIFS('Filing Data'!$X:$X,'Filing Data'!$D:$D,'Benchmark Value'!$B3241)</f>
        <v>0</v>
      </c>
      <c r="J3241" s="16">
        <f t="shared" si="710"/>
        <v>118301012.88876536</v>
      </c>
      <c r="K3241" s="10">
        <f>SUM(I$11:I3240)</f>
        <v>789668634.219069</v>
      </c>
      <c r="L3241" s="27">
        <f t="shared" si="707"/>
        <v>366</v>
      </c>
      <c r="M3241" s="7">
        <f t="shared" si="715"/>
        <v>323226.81117149006</v>
      </c>
      <c r="N3241" s="7">
        <f>IF(ISNA(VLOOKUP(B3241,'Distribution Data'!$G:$H,2,FALSE)),0,VLOOKUP(B3241,'Distribution Data'!$G:$H,2,FALSE))</f>
        <v>0</v>
      </c>
      <c r="O3241" s="16">
        <f>IF(ISNA(INDEX($C3240:$C$3618,MATCH(TRUE,INDEX($C3240:$C$3618&lt;&gt;$C3240,0),0))), O3240, INDEX($C3240:$C$3618,MATCH(TRUE,INDEX($C3240:$C$3618&lt;&gt;$C3240,0),0)))</f>
        <v>6094938326.7375374</v>
      </c>
      <c r="P3241" s="16">
        <f t="shared" si="705"/>
        <v>5895088496.4046955</v>
      </c>
      <c r="Q3241" s="27">
        <f t="shared" si="711"/>
        <v>366</v>
      </c>
      <c r="R3241" s="7">
        <f t="shared" si="716"/>
        <v>546037.78779464995</v>
      </c>
      <c r="S3241" s="7">
        <f t="shared" si="708"/>
        <v>-48522.298041788104</v>
      </c>
      <c r="T3241" s="5">
        <f>VLOOKUP($B3241,'Benchmark Data'!$A:$B,2,FALSE)</f>
        <v>20.36</v>
      </c>
      <c r="U3241" s="12">
        <f t="shared" si="717"/>
        <v>0</v>
      </c>
      <c r="V3241" s="7">
        <f t="shared" si="718"/>
        <v>6091133831.1096039</v>
      </c>
    </row>
    <row r="3242" spans="1:22" x14ac:dyDescent="0.25">
      <c r="A3242" s="5">
        <f t="shared" si="709"/>
        <v>2012</v>
      </c>
      <c r="B3242" s="6">
        <f t="shared" si="712"/>
        <v>41182</v>
      </c>
      <c r="C3242" s="7">
        <f>MAX(SUMIFS('Filing Data'!$V:$V,'Filing Data'!$D:$D,'Benchmark Value'!$B3242),C3241)</f>
        <v>5895088496.4046955</v>
      </c>
      <c r="D3242" s="7">
        <f>SUMIFS('Filing Data'!$Z:$Z,'Filing Data'!$D:$D,'Benchmark Value'!$B3242)</f>
        <v>0</v>
      </c>
      <c r="E3242" s="16">
        <f t="shared" si="713"/>
        <v>-99307978.52737096</v>
      </c>
      <c r="F3242" s="10">
        <f>SUM(D$11:D3241)</f>
        <v>-460926973.03772658</v>
      </c>
      <c r="G3242" s="10">
        <f t="shared" si="706"/>
        <v>366</v>
      </c>
      <c r="H3242" s="7">
        <f t="shared" si="714"/>
        <v>-271333.274664948</v>
      </c>
      <c r="I3242" s="16">
        <f>SUMIFS('Filing Data'!$X:$X,'Filing Data'!$D:$D,'Benchmark Value'!$B3242)</f>
        <v>0</v>
      </c>
      <c r="J3242" s="16">
        <f t="shared" si="710"/>
        <v>118301012.88876536</v>
      </c>
      <c r="K3242" s="10">
        <f>SUM(I$11:I3241)</f>
        <v>789668634.219069</v>
      </c>
      <c r="L3242" s="27">
        <f t="shared" si="707"/>
        <v>366</v>
      </c>
      <c r="M3242" s="7">
        <f t="shared" si="715"/>
        <v>323226.81117149006</v>
      </c>
      <c r="N3242" s="7">
        <f>IF(ISNA(VLOOKUP(B3242,'Distribution Data'!$G:$H,2,FALSE)),0,VLOOKUP(B3242,'Distribution Data'!$G:$H,2,FALSE))</f>
        <v>34382958.04896567</v>
      </c>
      <c r="O3242" s="16">
        <f>IF(ISNA(INDEX($C3241:$C$3618,MATCH(TRUE,INDEX($C3241:$C$3618&lt;&gt;$C3241,0),0))), O3241, INDEX($C3241:$C$3618,MATCH(TRUE,INDEX($C3241:$C$3618&lt;&gt;$C3241,0),0)))</f>
        <v>6094938326.7375374</v>
      </c>
      <c r="P3242" s="16">
        <f t="shared" si="705"/>
        <v>5895088496.4046955</v>
      </c>
      <c r="Q3242" s="27">
        <f t="shared" si="711"/>
        <v>366</v>
      </c>
      <c r="R3242" s="7">
        <f t="shared" si="716"/>
        <v>546037.78779464995</v>
      </c>
      <c r="S3242" s="7">
        <f t="shared" si="708"/>
        <v>-34431480.347007453</v>
      </c>
      <c r="T3242" s="5">
        <f>VLOOKUP($B3242,'Benchmark Data'!$A:$B,2,FALSE)</f>
        <v>20.36</v>
      </c>
      <c r="U3242" s="12">
        <f t="shared" si="717"/>
        <v>0</v>
      </c>
      <c r="V3242" s="7">
        <f t="shared" si="718"/>
        <v>6056702350.7625961</v>
      </c>
    </row>
    <row r="3243" spans="1:22" x14ac:dyDescent="0.25">
      <c r="A3243" s="5">
        <f t="shared" si="709"/>
        <v>2012</v>
      </c>
      <c r="B3243" s="6">
        <f t="shared" si="712"/>
        <v>41183</v>
      </c>
      <c r="C3243" s="7">
        <f>MAX(SUMIFS('Filing Data'!$V:$V,'Filing Data'!$D:$D,'Benchmark Value'!$B3243),C3242)</f>
        <v>5895088496.4046955</v>
      </c>
      <c r="D3243" s="7">
        <f>SUMIFS('Filing Data'!$Z:$Z,'Filing Data'!$D:$D,'Benchmark Value'!$B3243)</f>
        <v>0</v>
      </c>
      <c r="E3243" s="16">
        <f t="shared" si="713"/>
        <v>-99307978.52737096</v>
      </c>
      <c r="F3243" s="10">
        <f>SUM(D$11:D3242)</f>
        <v>-460926973.03772658</v>
      </c>
      <c r="G3243" s="10">
        <f t="shared" si="706"/>
        <v>366</v>
      </c>
      <c r="H3243" s="7">
        <f t="shared" si="714"/>
        <v>-271333.274664948</v>
      </c>
      <c r="I3243" s="16">
        <f>SUMIFS('Filing Data'!$X:$X,'Filing Data'!$D:$D,'Benchmark Value'!$B3243)</f>
        <v>0</v>
      </c>
      <c r="J3243" s="16">
        <f t="shared" si="710"/>
        <v>118301012.88876536</v>
      </c>
      <c r="K3243" s="10">
        <f>SUM(I$11:I3242)</f>
        <v>789668634.219069</v>
      </c>
      <c r="L3243" s="27">
        <f t="shared" si="707"/>
        <v>366</v>
      </c>
      <c r="M3243" s="7">
        <f t="shared" si="715"/>
        <v>323226.81117149006</v>
      </c>
      <c r="N3243" s="7">
        <f>IF(ISNA(VLOOKUP(B3243,'Distribution Data'!$G:$H,2,FALSE)),0,VLOOKUP(B3243,'Distribution Data'!$G:$H,2,FALSE))</f>
        <v>0</v>
      </c>
      <c r="O3243" s="16">
        <f>IF(ISNA(INDEX($C3242:$C$3618,MATCH(TRUE,INDEX($C3242:$C$3618&lt;&gt;$C3242,0),0))), O3242, INDEX($C3242:$C$3618,MATCH(TRUE,INDEX($C3242:$C$3618&lt;&gt;$C3242,0),0)))</f>
        <v>6094938326.7375374</v>
      </c>
      <c r="P3243" s="16">
        <f t="shared" si="705"/>
        <v>5895088496.4046955</v>
      </c>
      <c r="Q3243" s="27">
        <f t="shared" si="711"/>
        <v>366</v>
      </c>
      <c r="R3243" s="7">
        <f t="shared" si="716"/>
        <v>546037.78779464995</v>
      </c>
      <c r="S3243" s="7">
        <f t="shared" si="708"/>
        <v>-48522.298041788104</v>
      </c>
      <c r="T3243" s="5">
        <f>VLOOKUP($B3243,'Benchmark Data'!$A:$B,2,FALSE)</f>
        <v>20.21</v>
      </c>
      <c r="U3243" s="12">
        <f t="shared" si="717"/>
        <v>-7.3946602667923165E-3</v>
      </c>
      <c r="V3243" s="7">
        <f t="shared" si="718"/>
        <v>6012031758.1003904</v>
      </c>
    </row>
    <row r="3244" spans="1:22" x14ac:dyDescent="0.25">
      <c r="A3244" s="5">
        <f t="shared" si="709"/>
        <v>2012</v>
      </c>
      <c r="B3244" s="6">
        <f t="shared" si="712"/>
        <v>41184</v>
      </c>
      <c r="C3244" s="7">
        <f>MAX(SUMIFS('Filing Data'!$V:$V,'Filing Data'!$D:$D,'Benchmark Value'!$B3244),C3243)</f>
        <v>5895088496.4046955</v>
      </c>
      <c r="D3244" s="7">
        <f>SUMIFS('Filing Data'!$Z:$Z,'Filing Data'!$D:$D,'Benchmark Value'!$B3244)</f>
        <v>0</v>
      </c>
      <c r="E3244" s="16">
        <f t="shared" si="713"/>
        <v>-99307978.52737096</v>
      </c>
      <c r="F3244" s="10">
        <f>SUM(D$11:D3243)</f>
        <v>-460926973.03772658</v>
      </c>
      <c r="G3244" s="10">
        <f t="shared" si="706"/>
        <v>366</v>
      </c>
      <c r="H3244" s="7">
        <f t="shared" si="714"/>
        <v>-271333.274664948</v>
      </c>
      <c r="I3244" s="16">
        <f>SUMIFS('Filing Data'!$X:$X,'Filing Data'!$D:$D,'Benchmark Value'!$B3244)</f>
        <v>0</v>
      </c>
      <c r="J3244" s="16">
        <f t="shared" si="710"/>
        <v>118301012.88876536</v>
      </c>
      <c r="K3244" s="10">
        <f>SUM(I$11:I3243)</f>
        <v>789668634.219069</v>
      </c>
      <c r="L3244" s="27">
        <f t="shared" si="707"/>
        <v>366</v>
      </c>
      <c r="M3244" s="7">
        <f t="shared" si="715"/>
        <v>323226.81117149006</v>
      </c>
      <c r="N3244" s="7">
        <f>IF(ISNA(VLOOKUP(B3244,'Distribution Data'!$G:$H,2,FALSE)),0,VLOOKUP(B3244,'Distribution Data'!$G:$H,2,FALSE))</f>
        <v>0</v>
      </c>
      <c r="O3244" s="16">
        <f>IF(ISNA(INDEX($C3243:$C$3618,MATCH(TRUE,INDEX($C3243:$C$3618&lt;&gt;$C3243,0),0))), O3243, INDEX($C3243:$C$3618,MATCH(TRUE,INDEX($C3243:$C$3618&lt;&gt;$C3243,0),0)))</f>
        <v>6094938326.7375374</v>
      </c>
      <c r="P3244" s="16">
        <f t="shared" si="705"/>
        <v>5895088496.4046955</v>
      </c>
      <c r="Q3244" s="27">
        <f t="shared" si="711"/>
        <v>366</v>
      </c>
      <c r="R3244" s="7">
        <f t="shared" si="716"/>
        <v>546037.78779464995</v>
      </c>
      <c r="S3244" s="7">
        <f t="shared" si="708"/>
        <v>-48522.298041788104</v>
      </c>
      <c r="T3244" s="5">
        <f>VLOOKUP($B3244,'Benchmark Data'!$A:$B,2,FALSE)</f>
        <v>20.350000000000001</v>
      </c>
      <c r="U3244" s="12">
        <f t="shared" si="717"/>
        <v>6.9033804730744448E-3</v>
      </c>
      <c r="V3244" s="7">
        <f t="shared" si="718"/>
        <v>6053630165.348815</v>
      </c>
    </row>
    <row r="3245" spans="1:22" x14ac:dyDescent="0.25">
      <c r="A3245" s="5">
        <f t="shared" si="709"/>
        <v>2012</v>
      </c>
      <c r="B3245" s="6">
        <f t="shared" si="712"/>
        <v>41185</v>
      </c>
      <c r="C3245" s="7">
        <f>MAX(SUMIFS('Filing Data'!$V:$V,'Filing Data'!$D:$D,'Benchmark Value'!$B3245),C3244)</f>
        <v>5895088496.4046955</v>
      </c>
      <c r="D3245" s="7">
        <f>SUMIFS('Filing Data'!$Z:$Z,'Filing Data'!$D:$D,'Benchmark Value'!$B3245)</f>
        <v>0</v>
      </c>
      <c r="E3245" s="16">
        <f t="shared" si="713"/>
        <v>-99307978.52737096</v>
      </c>
      <c r="F3245" s="10">
        <f>SUM(D$11:D3244)</f>
        <v>-460926973.03772658</v>
      </c>
      <c r="G3245" s="10">
        <f t="shared" si="706"/>
        <v>366</v>
      </c>
      <c r="H3245" s="7">
        <f t="shared" si="714"/>
        <v>-271333.274664948</v>
      </c>
      <c r="I3245" s="16">
        <f>SUMIFS('Filing Data'!$X:$X,'Filing Data'!$D:$D,'Benchmark Value'!$B3245)</f>
        <v>0</v>
      </c>
      <c r="J3245" s="16">
        <f t="shared" si="710"/>
        <v>118301012.88876536</v>
      </c>
      <c r="K3245" s="10">
        <f>SUM(I$11:I3244)</f>
        <v>789668634.219069</v>
      </c>
      <c r="L3245" s="27">
        <f t="shared" si="707"/>
        <v>366</v>
      </c>
      <c r="M3245" s="7">
        <f t="shared" si="715"/>
        <v>323226.81117149006</v>
      </c>
      <c r="N3245" s="7">
        <f>IF(ISNA(VLOOKUP(B3245,'Distribution Data'!$G:$H,2,FALSE)),0,VLOOKUP(B3245,'Distribution Data'!$G:$H,2,FALSE))</f>
        <v>0</v>
      </c>
      <c r="O3245" s="16">
        <f>IF(ISNA(INDEX($C3244:$C$3618,MATCH(TRUE,INDEX($C3244:$C$3618&lt;&gt;$C3244,0),0))), O3244, INDEX($C3244:$C$3618,MATCH(TRUE,INDEX($C3244:$C$3618&lt;&gt;$C3244,0),0)))</f>
        <v>6094938326.7375374</v>
      </c>
      <c r="P3245" s="16">
        <f t="shared" si="705"/>
        <v>5895088496.4046955</v>
      </c>
      <c r="Q3245" s="27">
        <f t="shared" si="711"/>
        <v>366</v>
      </c>
      <c r="R3245" s="7">
        <f t="shared" si="716"/>
        <v>546037.78779464995</v>
      </c>
      <c r="S3245" s="7">
        <f t="shared" si="708"/>
        <v>-48522.298041788104</v>
      </c>
      <c r="T3245" s="5">
        <f>VLOOKUP($B3245,'Benchmark Data'!$A:$B,2,FALSE)</f>
        <v>20.420000000000002</v>
      </c>
      <c r="U3245" s="12">
        <f t="shared" si="717"/>
        <v>3.4339008479156077E-3</v>
      </c>
      <c r="V3245" s="7">
        <f t="shared" si="718"/>
        <v>6074404940.9168386</v>
      </c>
    </row>
    <row r="3246" spans="1:22" x14ac:dyDescent="0.25">
      <c r="A3246" s="5">
        <f t="shared" si="709"/>
        <v>2012</v>
      </c>
      <c r="B3246" s="6">
        <f t="shared" si="712"/>
        <v>41186</v>
      </c>
      <c r="C3246" s="7">
        <f>MAX(SUMIFS('Filing Data'!$V:$V,'Filing Data'!$D:$D,'Benchmark Value'!$B3246),C3245)</f>
        <v>5895088496.4046955</v>
      </c>
      <c r="D3246" s="7">
        <f>SUMIFS('Filing Data'!$Z:$Z,'Filing Data'!$D:$D,'Benchmark Value'!$B3246)</f>
        <v>0</v>
      </c>
      <c r="E3246" s="16">
        <f t="shared" si="713"/>
        <v>-99307978.52737096</v>
      </c>
      <c r="F3246" s="10">
        <f>SUM(D$11:D3245)</f>
        <v>-460926973.03772658</v>
      </c>
      <c r="G3246" s="10">
        <f t="shared" si="706"/>
        <v>366</v>
      </c>
      <c r="H3246" s="7">
        <f t="shared" si="714"/>
        <v>-271333.274664948</v>
      </c>
      <c r="I3246" s="16">
        <f>SUMIFS('Filing Data'!$X:$X,'Filing Data'!$D:$D,'Benchmark Value'!$B3246)</f>
        <v>0</v>
      </c>
      <c r="J3246" s="16">
        <f t="shared" si="710"/>
        <v>118301012.88876536</v>
      </c>
      <c r="K3246" s="10">
        <f>SUM(I$11:I3245)</f>
        <v>789668634.219069</v>
      </c>
      <c r="L3246" s="27">
        <f t="shared" si="707"/>
        <v>366</v>
      </c>
      <c r="M3246" s="7">
        <f t="shared" si="715"/>
        <v>323226.81117149006</v>
      </c>
      <c r="N3246" s="7">
        <f>IF(ISNA(VLOOKUP(B3246,'Distribution Data'!$G:$H,2,FALSE)),0,VLOOKUP(B3246,'Distribution Data'!$G:$H,2,FALSE))</f>
        <v>0</v>
      </c>
      <c r="O3246" s="16">
        <f>IF(ISNA(INDEX($C3245:$C$3618,MATCH(TRUE,INDEX($C3245:$C$3618&lt;&gt;$C3245,0),0))), O3245, INDEX($C3245:$C$3618,MATCH(TRUE,INDEX($C3245:$C$3618&lt;&gt;$C3245,0),0)))</f>
        <v>6094938326.7375374</v>
      </c>
      <c r="P3246" s="16">
        <f t="shared" si="705"/>
        <v>5895088496.4046955</v>
      </c>
      <c r="Q3246" s="27">
        <f t="shared" si="711"/>
        <v>366</v>
      </c>
      <c r="R3246" s="7">
        <f t="shared" si="716"/>
        <v>546037.78779464995</v>
      </c>
      <c r="S3246" s="7">
        <f t="shared" si="708"/>
        <v>-48522.298041788104</v>
      </c>
      <c r="T3246" s="5">
        <f>VLOOKUP($B3246,'Benchmark Data'!$A:$B,2,FALSE)</f>
        <v>20.38</v>
      </c>
      <c r="U3246" s="12">
        <f t="shared" si="717"/>
        <v>-1.9607849419408748E-3</v>
      </c>
      <c r="V3246" s="7">
        <f t="shared" si="718"/>
        <v>6062457486.3153353</v>
      </c>
    </row>
    <row r="3247" spans="1:22" x14ac:dyDescent="0.25">
      <c r="A3247" s="5">
        <f t="shared" si="709"/>
        <v>2012</v>
      </c>
      <c r="B3247" s="6">
        <f t="shared" si="712"/>
        <v>41187</v>
      </c>
      <c r="C3247" s="7">
        <f>MAX(SUMIFS('Filing Data'!$V:$V,'Filing Data'!$D:$D,'Benchmark Value'!$B3247),C3246)</f>
        <v>5895088496.4046955</v>
      </c>
      <c r="D3247" s="7">
        <f>SUMIFS('Filing Data'!$Z:$Z,'Filing Data'!$D:$D,'Benchmark Value'!$B3247)</f>
        <v>0</v>
      </c>
      <c r="E3247" s="16">
        <f t="shared" si="713"/>
        <v>-99307978.52737096</v>
      </c>
      <c r="F3247" s="10">
        <f>SUM(D$11:D3246)</f>
        <v>-460926973.03772658</v>
      </c>
      <c r="G3247" s="10">
        <f t="shared" si="706"/>
        <v>366</v>
      </c>
      <c r="H3247" s="7">
        <f t="shared" si="714"/>
        <v>-271333.274664948</v>
      </c>
      <c r="I3247" s="16">
        <f>SUMIFS('Filing Data'!$X:$X,'Filing Data'!$D:$D,'Benchmark Value'!$B3247)</f>
        <v>0</v>
      </c>
      <c r="J3247" s="16">
        <f t="shared" si="710"/>
        <v>118301012.88876536</v>
      </c>
      <c r="K3247" s="10">
        <f>SUM(I$11:I3246)</f>
        <v>789668634.219069</v>
      </c>
      <c r="L3247" s="27">
        <f t="shared" si="707"/>
        <v>366</v>
      </c>
      <c r="M3247" s="7">
        <f t="shared" si="715"/>
        <v>323226.81117149006</v>
      </c>
      <c r="N3247" s="7">
        <f>IF(ISNA(VLOOKUP(B3247,'Distribution Data'!$G:$H,2,FALSE)),0,VLOOKUP(B3247,'Distribution Data'!$G:$H,2,FALSE))</f>
        <v>0</v>
      </c>
      <c r="O3247" s="16">
        <f>IF(ISNA(INDEX($C3246:$C$3618,MATCH(TRUE,INDEX($C3246:$C$3618&lt;&gt;$C3246,0),0))), O3246, INDEX($C3246:$C$3618,MATCH(TRUE,INDEX($C3246:$C$3618&lt;&gt;$C3246,0),0)))</f>
        <v>6094938326.7375374</v>
      </c>
      <c r="P3247" s="16">
        <f t="shared" si="705"/>
        <v>5895088496.4046955</v>
      </c>
      <c r="Q3247" s="27">
        <f t="shared" si="711"/>
        <v>366</v>
      </c>
      <c r="R3247" s="7">
        <f t="shared" si="716"/>
        <v>546037.78779464995</v>
      </c>
      <c r="S3247" s="7">
        <f t="shared" si="708"/>
        <v>-48522.298041788104</v>
      </c>
      <c r="T3247" s="5">
        <f>VLOOKUP($B3247,'Benchmark Data'!$A:$B,2,FALSE)</f>
        <v>20.420000000000002</v>
      </c>
      <c r="U3247" s="12">
        <f t="shared" si="717"/>
        <v>1.9607849419408453E-3</v>
      </c>
      <c r="V3247" s="7">
        <f t="shared" si="718"/>
        <v>6074307801.0856266</v>
      </c>
    </row>
    <row r="3248" spans="1:22" x14ac:dyDescent="0.25">
      <c r="A3248" s="5">
        <f t="shared" si="709"/>
        <v>2012</v>
      </c>
      <c r="B3248" s="6">
        <f t="shared" si="712"/>
        <v>41188</v>
      </c>
      <c r="C3248" s="7">
        <f>MAX(SUMIFS('Filing Data'!$V:$V,'Filing Data'!$D:$D,'Benchmark Value'!$B3248),C3247)</f>
        <v>5895088496.4046955</v>
      </c>
      <c r="D3248" s="7">
        <f>SUMIFS('Filing Data'!$Z:$Z,'Filing Data'!$D:$D,'Benchmark Value'!$B3248)</f>
        <v>0</v>
      </c>
      <c r="E3248" s="16">
        <f t="shared" si="713"/>
        <v>-99307978.52737096</v>
      </c>
      <c r="F3248" s="10">
        <f>SUM(D$11:D3247)</f>
        <v>-460926973.03772658</v>
      </c>
      <c r="G3248" s="10">
        <f t="shared" si="706"/>
        <v>366</v>
      </c>
      <c r="H3248" s="7">
        <f t="shared" si="714"/>
        <v>-271333.274664948</v>
      </c>
      <c r="I3248" s="16">
        <f>SUMIFS('Filing Data'!$X:$X,'Filing Data'!$D:$D,'Benchmark Value'!$B3248)</f>
        <v>0</v>
      </c>
      <c r="J3248" s="16">
        <f t="shared" si="710"/>
        <v>118301012.88876536</v>
      </c>
      <c r="K3248" s="10">
        <f>SUM(I$11:I3247)</f>
        <v>789668634.219069</v>
      </c>
      <c r="L3248" s="27">
        <f t="shared" si="707"/>
        <v>366</v>
      </c>
      <c r="M3248" s="7">
        <f t="shared" si="715"/>
        <v>323226.81117149006</v>
      </c>
      <c r="N3248" s="7">
        <f>IF(ISNA(VLOOKUP(B3248,'Distribution Data'!$G:$H,2,FALSE)),0,VLOOKUP(B3248,'Distribution Data'!$G:$H,2,FALSE))</f>
        <v>0</v>
      </c>
      <c r="O3248" s="16">
        <f>IF(ISNA(INDEX($C3247:$C$3618,MATCH(TRUE,INDEX($C3247:$C$3618&lt;&gt;$C3247,0),0))), O3247, INDEX($C3247:$C$3618,MATCH(TRUE,INDEX($C3247:$C$3618&lt;&gt;$C3247,0),0)))</f>
        <v>6094938326.7375374</v>
      </c>
      <c r="P3248" s="16">
        <f t="shared" si="705"/>
        <v>5895088496.4046955</v>
      </c>
      <c r="Q3248" s="27">
        <f t="shared" si="711"/>
        <v>366</v>
      </c>
      <c r="R3248" s="7">
        <f t="shared" si="716"/>
        <v>546037.78779464995</v>
      </c>
      <c r="S3248" s="7">
        <f t="shared" si="708"/>
        <v>-48522.298041788104</v>
      </c>
      <c r="T3248" s="5">
        <f>VLOOKUP($B3248,'Benchmark Data'!$A:$B,2,FALSE)</f>
        <v>20.420000000000002</v>
      </c>
      <c r="U3248" s="12">
        <f t="shared" si="717"/>
        <v>0</v>
      </c>
      <c r="V3248" s="7">
        <f t="shared" si="718"/>
        <v>6074259278.7875853</v>
      </c>
    </row>
    <row r="3249" spans="1:22" x14ac:dyDescent="0.25">
      <c r="A3249" s="5">
        <f t="shared" si="709"/>
        <v>2012</v>
      </c>
      <c r="B3249" s="6">
        <f t="shared" si="712"/>
        <v>41189</v>
      </c>
      <c r="C3249" s="7">
        <f>MAX(SUMIFS('Filing Data'!$V:$V,'Filing Data'!$D:$D,'Benchmark Value'!$B3249),C3248)</f>
        <v>5895088496.4046955</v>
      </c>
      <c r="D3249" s="7">
        <f>SUMIFS('Filing Data'!$Z:$Z,'Filing Data'!$D:$D,'Benchmark Value'!$B3249)</f>
        <v>0</v>
      </c>
      <c r="E3249" s="16">
        <f t="shared" si="713"/>
        <v>-99307978.52737096</v>
      </c>
      <c r="F3249" s="10">
        <f>SUM(D$11:D3248)</f>
        <v>-460926973.03772658</v>
      </c>
      <c r="G3249" s="10">
        <f t="shared" si="706"/>
        <v>366</v>
      </c>
      <c r="H3249" s="7">
        <f t="shared" si="714"/>
        <v>-271333.274664948</v>
      </c>
      <c r="I3249" s="16">
        <f>SUMIFS('Filing Data'!$X:$X,'Filing Data'!$D:$D,'Benchmark Value'!$B3249)</f>
        <v>0</v>
      </c>
      <c r="J3249" s="16">
        <f t="shared" si="710"/>
        <v>118301012.88876536</v>
      </c>
      <c r="K3249" s="10">
        <f>SUM(I$11:I3248)</f>
        <v>789668634.219069</v>
      </c>
      <c r="L3249" s="27">
        <f t="shared" si="707"/>
        <v>366</v>
      </c>
      <c r="M3249" s="7">
        <f t="shared" si="715"/>
        <v>323226.81117149006</v>
      </c>
      <c r="N3249" s="7">
        <f>IF(ISNA(VLOOKUP(B3249,'Distribution Data'!$G:$H,2,FALSE)),0,VLOOKUP(B3249,'Distribution Data'!$G:$H,2,FALSE))</f>
        <v>0</v>
      </c>
      <c r="O3249" s="16">
        <f>IF(ISNA(INDEX($C3248:$C$3618,MATCH(TRUE,INDEX($C3248:$C$3618&lt;&gt;$C3248,0),0))), O3248, INDEX($C3248:$C$3618,MATCH(TRUE,INDEX($C3248:$C$3618&lt;&gt;$C3248,0),0)))</f>
        <v>6094938326.7375374</v>
      </c>
      <c r="P3249" s="16">
        <f t="shared" si="705"/>
        <v>5895088496.4046955</v>
      </c>
      <c r="Q3249" s="27">
        <f t="shared" si="711"/>
        <v>366</v>
      </c>
      <c r="R3249" s="7">
        <f t="shared" si="716"/>
        <v>546037.78779464995</v>
      </c>
      <c r="S3249" s="7">
        <f t="shared" si="708"/>
        <v>-48522.298041788104</v>
      </c>
      <c r="T3249" s="5">
        <f>VLOOKUP($B3249,'Benchmark Data'!$A:$B,2,FALSE)</f>
        <v>20.420000000000002</v>
      </c>
      <c r="U3249" s="12">
        <f t="shared" si="717"/>
        <v>0</v>
      </c>
      <c r="V3249" s="7">
        <f t="shared" si="718"/>
        <v>6074210756.4895439</v>
      </c>
    </row>
    <row r="3250" spans="1:22" x14ac:dyDescent="0.25">
      <c r="A3250" s="5">
        <f t="shared" si="709"/>
        <v>2012</v>
      </c>
      <c r="B3250" s="6">
        <f t="shared" si="712"/>
        <v>41190</v>
      </c>
      <c r="C3250" s="7">
        <f>MAX(SUMIFS('Filing Data'!$V:$V,'Filing Data'!$D:$D,'Benchmark Value'!$B3250),C3249)</f>
        <v>5895088496.4046955</v>
      </c>
      <c r="D3250" s="7">
        <f>SUMIFS('Filing Data'!$Z:$Z,'Filing Data'!$D:$D,'Benchmark Value'!$B3250)</f>
        <v>0</v>
      </c>
      <c r="E3250" s="16">
        <f t="shared" si="713"/>
        <v>-99307978.52737096</v>
      </c>
      <c r="F3250" s="10">
        <f>SUM(D$11:D3249)</f>
        <v>-460926973.03772658</v>
      </c>
      <c r="G3250" s="10">
        <f t="shared" si="706"/>
        <v>366</v>
      </c>
      <c r="H3250" s="7">
        <f t="shared" si="714"/>
        <v>-271333.274664948</v>
      </c>
      <c r="I3250" s="16">
        <f>SUMIFS('Filing Data'!$X:$X,'Filing Data'!$D:$D,'Benchmark Value'!$B3250)</f>
        <v>0</v>
      </c>
      <c r="J3250" s="16">
        <f t="shared" si="710"/>
        <v>118301012.88876536</v>
      </c>
      <c r="K3250" s="10">
        <f>SUM(I$11:I3249)</f>
        <v>789668634.219069</v>
      </c>
      <c r="L3250" s="27">
        <f t="shared" si="707"/>
        <v>366</v>
      </c>
      <c r="M3250" s="7">
        <f t="shared" si="715"/>
        <v>323226.81117149006</v>
      </c>
      <c r="N3250" s="7">
        <f>IF(ISNA(VLOOKUP(B3250,'Distribution Data'!$G:$H,2,FALSE)),0,VLOOKUP(B3250,'Distribution Data'!$G:$H,2,FALSE))</f>
        <v>0</v>
      </c>
      <c r="O3250" s="16">
        <f>IF(ISNA(INDEX($C3249:$C$3618,MATCH(TRUE,INDEX($C3249:$C$3618&lt;&gt;$C3249,0),0))), O3249, INDEX($C3249:$C$3618,MATCH(TRUE,INDEX($C3249:$C$3618&lt;&gt;$C3249,0),0)))</f>
        <v>6094938326.7375374</v>
      </c>
      <c r="P3250" s="16">
        <f t="shared" si="705"/>
        <v>5895088496.4046955</v>
      </c>
      <c r="Q3250" s="27">
        <f t="shared" si="711"/>
        <v>366</v>
      </c>
      <c r="R3250" s="7">
        <f t="shared" si="716"/>
        <v>546037.78779464995</v>
      </c>
      <c r="S3250" s="7">
        <f t="shared" si="708"/>
        <v>-48522.298041788104</v>
      </c>
      <c r="T3250" s="5">
        <f>VLOOKUP($B3250,'Benchmark Data'!$A:$B,2,FALSE)</f>
        <v>20.37</v>
      </c>
      <c r="U3250" s="12">
        <f t="shared" si="717"/>
        <v>-2.4515824978050731E-3</v>
      </c>
      <c r="V3250" s="7">
        <f t="shared" si="718"/>
        <v>6059289044.2882471</v>
      </c>
    </row>
    <row r="3251" spans="1:22" x14ac:dyDescent="0.25">
      <c r="A3251" s="5">
        <f t="shared" si="709"/>
        <v>2012</v>
      </c>
      <c r="B3251" s="6">
        <f t="shared" si="712"/>
        <v>41191</v>
      </c>
      <c r="C3251" s="7">
        <f>MAX(SUMIFS('Filing Data'!$V:$V,'Filing Data'!$D:$D,'Benchmark Value'!$B3251),C3250)</f>
        <v>5895088496.4046955</v>
      </c>
      <c r="D3251" s="7">
        <f>SUMIFS('Filing Data'!$Z:$Z,'Filing Data'!$D:$D,'Benchmark Value'!$B3251)</f>
        <v>0</v>
      </c>
      <c r="E3251" s="16">
        <f t="shared" si="713"/>
        <v>-99307978.52737096</v>
      </c>
      <c r="F3251" s="10">
        <f>SUM(D$11:D3250)</f>
        <v>-460926973.03772658</v>
      </c>
      <c r="G3251" s="10">
        <f t="shared" si="706"/>
        <v>366</v>
      </c>
      <c r="H3251" s="7">
        <f t="shared" si="714"/>
        <v>-271333.274664948</v>
      </c>
      <c r="I3251" s="16">
        <f>SUMIFS('Filing Data'!$X:$X,'Filing Data'!$D:$D,'Benchmark Value'!$B3251)</f>
        <v>0</v>
      </c>
      <c r="J3251" s="16">
        <f t="shared" si="710"/>
        <v>118301012.88876536</v>
      </c>
      <c r="K3251" s="10">
        <f>SUM(I$11:I3250)</f>
        <v>789668634.219069</v>
      </c>
      <c r="L3251" s="27">
        <f t="shared" si="707"/>
        <v>366</v>
      </c>
      <c r="M3251" s="7">
        <f t="shared" si="715"/>
        <v>323226.81117149006</v>
      </c>
      <c r="N3251" s="7">
        <f>IF(ISNA(VLOOKUP(B3251,'Distribution Data'!$G:$H,2,FALSE)),0,VLOOKUP(B3251,'Distribution Data'!$G:$H,2,FALSE))</f>
        <v>0</v>
      </c>
      <c r="O3251" s="16">
        <f>IF(ISNA(INDEX($C3250:$C$3618,MATCH(TRUE,INDEX($C3250:$C$3618&lt;&gt;$C3250,0),0))), O3250, INDEX($C3250:$C$3618,MATCH(TRUE,INDEX($C3250:$C$3618&lt;&gt;$C3250,0),0)))</f>
        <v>6094938326.7375374</v>
      </c>
      <c r="P3251" s="16">
        <f t="shared" si="705"/>
        <v>5895088496.4046955</v>
      </c>
      <c r="Q3251" s="27">
        <f t="shared" si="711"/>
        <v>366</v>
      </c>
      <c r="R3251" s="7">
        <f t="shared" si="716"/>
        <v>546037.78779464995</v>
      </c>
      <c r="S3251" s="7">
        <f t="shared" si="708"/>
        <v>-48522.298041788104</v>
      </c>
      <c r="T3251" s="5">
        <f>VLOOKUP($B3251,'Benchmark Data'!$A:$B,2,FALSE)</f>
        <v>20.309999999999999</v>
      </c>
      <c r="U3251" s="12">
        <f t="shared" si="717"/>
        <v>-2.9498546464212347E-3</v>
      </c>
      <c r="V3251" s="7">
        <f t="shared" si="718"/>
        <v>6041392837.0291204</v>
      </c>
    </row>
    <row r="3252" spans="1:22" x14ac:dyDescent="0.25">
      <c r="A3252" s="5">
        <f t="shared" si="709"/>
        <v>2012</v>
      </c>
      <c r="B3252" s="6">
        <f t="shared" si="712"/>
        <v>41192</v>
      </c>
      <c r="C3252" s="7">
        <f>MAX(SUMIFS('Filing Data'!$V:$V,'Filing Data'!$D:$D,'Benchmark Value'!$B3252),C3251)</f>
        <v>5895088496.4046955</v>
      </c>
      <c r="D3252" s="7">
        <f>SUMIFS('Filing Data'!$Z:$Z,'Filing Data'!$D:$D,'Benchmark Value'!$B3252)</f>
        <v>0</v>
      </c>
      <c r="E3252" s="16">
        <f t="shared" si="713"/>
        <v>-99307978.52737096</v>
      </c>
      <c r="F3252" s="10">
        <f>SUM(D$11:D3251)</f>
        <v>-460926973.03772658</v>
      </c>
      <c r="G3252" s="10">
        <f t="shared" si="706"/>
        <v>366</v>
      </c>
      <c r="H3252" s="7">
        <f t="shared" si="714"/>
        <v>-271333.274664948</v>
      </c>
      <c r="I3252" s="16">
        <f>SUMIFS('Filing Data'!$X:$X,'Filing Data'!$D:$D,'Benchmark Value'!$B3252)</f>
        <v>0</v>
      </c>
      <c r="J3252" s="16">
        <f t="shared" si="710"/>
        <v>118301012.88876536</v>
      </c>
      <c r="K3252" s="10">
        <f>SUM(I$11:I3251)</f>
        <v>789668634.219069</v>
      </c>
      <c r="L3252" s="27">
        <f t="shared" si="707"/>
        <v>366</v>
      </c>
      <c r="M3252" s="7">
        <f t="shared" si="715"/>
        <v>323226.81117149006</v>
      </c>
      <c r="N3252" s="7">
        <f>IF(ISNA(VLOOKUP(B3252,'Distribution Data'!$G:$H,2,FALSE)),0,VLOOKUP(B3252,'Distribution Data'!$G:$H,2,FALSE))</f>
        <v>0</v>
      </c>
      <c r="O3252" s="16">
        <f>IF(ISNA(INDEX($C3251:$C$3618,MATCH(TRUE,INDEX($C3251:$C$3618&lt;&gt;$C3251,0),0))), O3251, INDEX($C3251:$C$3618,MATCH(TRUE,INDEX($C3251:$C$3618&lt;&gt;$C3251,0),0)))</f>
        <v>6094938326.7375374</v>
      </c>
      <c r="P3252" s="16">
        <f t="shared" si="705"/>
        <v>5895088496.4046955</v>
      </c>
      <c r="Q3252" s="27">
        <f t="shared" si="711"/>
        <v>366</v>
      </c>
      <c r="R3252" s="7">
        <f t="shared" si="716"/>
        <v>546037.78779464995</v>
      </c>
      <c r="S3252" s="7">
        <f t="shared" si="708"/>
        <v>-48522.298041788104</v>
      </c>
      <c r="T3252" s="5">
        <f>VLOOKUP($B3252,'Benchmark Data'!$A:$B,2,FALSE)</f>
        <v>20.39</v>
      </c>
      <c r="U3252" s="12">
        <f t="shared" si="717"/>
        <v>3.9312089940706915E-3</v>
      </c>
      <c r="V3252" s="7">
        <f t="shared" si="718"/>
        <v>6065141036.8857985</v>
      </c>
    </row>
    <row r="3253" spans="1:22" x14ac:dyDescent="0.25">
      <c r="A3253" s="5">
        <f t="shared" si="709"/>
        <v>2012</v>
      </c>
      <c r="B3253" s="6">
        <f t="shared" si="712"/>
        <v>41193</v>
      </c>
      <c r="C3253" s="7">
        <f>MAX(SUMIFS('Filing Data'!$V:$V,'Filing Data'!$D:$D,'Benchmark Value'!$B3253),C3252)</f>
        <v>5895088496.4046955</v>
      </c>
      <c r="D3253" s="7">
        <f>SUMIFS('Filing Data'!$Z:$Z,'Filing Data'!$D:$D,'Benchmark Value'!$B3253)</f>
        <v>0</v>
      </c>
      <c r="E3253" s="16">
        <f t="shared" si="713"/>
        <v>-99307978.52737096</v>
      </c>
      <c r="F3253" s="10">
        <f>SUM(D$11:D3252)</f>
        <v>-460926973.03772658</v>
      </c>
      <c r="G3253" s="10">
        <f t="shared" si="706"/>
        <v>366</v>
      </c>
      <c r="H3253" s="7">
        <f t="shared" si="714"/>
        <v>-271333.274664948</v>
      </c>
      <c r="I3253" s="16">
        <f>SUMIFS('Filing Data'!$X:$X,'Filing Data'!$D:$D,'Benchmark Value'!$B3253)</f>
        <v>0</v>
      </c>
      <c r="J3253" s="16">
        <f t="shared" si="710"/>
        <v>118301012.88876536</v>
      </c>
      <c r="K3253" s="10">
        <f>SUM(I$11:I3252)</f>
        <v>789668634.219069</v>
      </c>
      <c r="L3253" s="27">
        <f t="shared" si="707"/>
        <v>366</v>
      </c>
      <c r="M3253" s="7">
        <f t="shared" si="715"/>
        <v>323226.81117149006</v>
      </c>
      <c r="N3253" s="7">
        <f>IF(ISNA(VLOOKUP(B3253,'Distribution Data'!$G:$H,2,FALSE)),0,VLOOKUP(B3253,'Distribution Data'!$G:$H,2,FALSE))</f>
        <v>0</v>
      </c>
      <c r="O3253" s="16">
        <f>IF(ISNA(INDEX($C3252:$C$3618,MATCH(TRUE,INDEX($C3252:$C$3618&lt;&gt;$C3252,0),0))), O3252, INDEX($C3252:$C$3618,MATCH(TRUE,INDEX($C3252:$C$3618&lt;&gt;$C3252,0),0)))</f>
        <v>6094938326.7375374</v>
      </c>
      <c r="P3253" s="16">
        <f t="shared" si="705"/>
        <v>5895088496.4046955</v>
      </c>
      <c r="Q3253" s="27">
        <f t="shared" si="711"/>
        <v>366</v>
      </c>
      <c r="R3253" s="7">
        <f t="shared" si="716"/>
        <v>546037.78779464995</v>
      </c>
      <c r="S3253" s="7">
        <f t="shared" si="708"/>
        <v>-48522.298041788104</v>
      </c>
      <c r="T3253" s="5">
        <f>VLOOKUP($B3253,'Benchmark Data'!$A:$B,2,FALSE)</f>
        <v>20.38</v>
      </c>
      <c r="U3253" s="12">
        <f t="shared" si="717"/>
        <v>-4.9055679178510955E-4</v>
      </c>
      <c r="V3253" s="7">
        <f t="shared" si="718"/>
        <v>6062117948.1155224</v>
      </c>
    </row>
    <row r="3254" spans="1:22" x14ac:dyDescent="0.25">
      <c r="A3254" s="5">
        <f t="shared" si="709"/>
        <v>2012</v>
      </c>
      <c r="B3254" s="6">
        <f t="shared" si="712"/>
        <v>41194</v>
      </c>
      <c r="C3254" s="7">
        <f>MAX(SUMIFS('Filing Data'!$V:$V,'Filing Data'!$D:$D,'Benchmark Value'!$B3254),C3253)</f>
        <v>5895088496.4046955</v>
      </c>
      <c r="D3254" s="7">
        <f>SUMIFS('Filing Data'!$Z:$Z,'Filing Data'!$D:$D,'Benchmark Value'!$B3254)</f>
        <v>0</v>
      </c>
      <c r="E3254" s="16">
        <f>IF(D3254&lt;&gt;0,E3253,IF(ISNA(INDEX($D3254:$D3618,MATCH(TRUE,INDEX($D3254:$D3618&lt;&gt;$D3254,0),0))),0,INDEX($D3254:$D3618,MATCH(TRUE,INDEX($D3254:$D3618&lt;&gt;$D3254,0),0))))</f>
        <v>-99307978.52737096</v>
      </c>
      <c r="F3254" s="10">
        <f>SUM(D$11:D3253)</f>
        <v>-460926973.03772658</v>
      </c>
      <c r="G3254" s="10">
        <f t="shared" si="706"/>
        <v>366</v>
      </c>
      <c r="H3254" s="7">
        <f t="shared" si="714"/>
        <v>-271333.274664948</v>
      </c>
      <c r="I3254" s="16">
        <f>SUMIFS('Filing Data'!$X:$X,'Filing Data'!$D:$D,'Benchmark Value'!$B3254)</f>
        <v>0</v>
      </c>
      <c r="J3254" s="16">
        <f>IF(I3254&lt;&gt;0,J3253,IF(ISNA(INDEX($I3254:$I3618,MATCH(TRUE,INDEX($I3254:$I3618&lt;&gt;$I3254,0),0))),0,INDEX($I3254:$I3618,MATCH(TRUE,INDEX($I3254:$I3618&lt;&gt;$I3254,0),0))))</f>
        <v>118301012.88876536</v>
      </c>
      <c r="K3254" s="10">
        <f>SUM(I$11:I3253)</f>
        <v>789668634.219069</v>
      </c>
      <c r="L3254" s="27">
        <f t="shared" si="707"/>
        <v>366</v>
      </c>
      <c r="M3254" s="7">
        <f t="shared" si="715"/>
        <v>323226.81117149006</v>
      </c>
      <c r="N3254" s="7">
        <f>IF(ISNA(VLOOKUP(B3254,'Distribution Data'!$G:$H,2,FALSE)),0,VLOOKUP(B3254,'Distribution Data'!$G:$H,2,FALSE))</f>
        <v>0</v>
      </c>
      <c r="O3254" s="16">
        <f>IF(ISNA(INDEX($C3253:$C$3618,MATCH(TRUE,INDEX($C3253:$C$3618&lt;&gt;$C3253,0),0))), O3253, INDEX($C3253:$C$3618,MATCH(TRUE,INDEX($C3253:$C$3618&lt;&gt;$C3253,0),0)))</f>
        <v>6094938326.7375374</v>
      </c>
      <c r="P3254" s="16">
        <f t="shared" si="705"/>
        <v>5895088496.4046955</v>
      </c>
      <c r="Q3254" s="27">
        <f t="shared" si="711"/>
        <v>366</v>
      </c>
      <c r="R3254" s="7">
        <f t="shared" si="716"/>
        <v>546037.78779464995</v>
      </c>
      <c r="S3254" s="7">
        <f t="shared" si="708"/>
        <v>-48522.298041788104</v>
      </c>
      <c r="T3254" s="5">
        <f>VLOOKUP($B3254,'Benchmark Data'!$A:$B,2,FALSE)</f>
        <v>20.29</v>
      </c>
      <c r="U3254" s="12">
        <f t="shared" si="717"/>
        <v>-4.4258739568553349E-3</v>
      </c>
      <c r="V3254" s="7">
        <f t="shared" si="718"/>
        <v>6035298541.8464117</v>
      </c>
    </row>
    <row r="3255" spans="1:22" x14ac:dyDescent="0.25">
      <c r="A3255" s="5">
        <f t="shared" si="709"/>
        <v>2012</v>
      </c>
      <c r="B3255" s="6">
        <f t="shared" si="712"/>
        <v>41195</v>
      </c>
      <c r="C3255" s="7">
        <f>MAX(SUMIFS('Filing Data'!$V:$V,'Filing Data'!$D:$D,'Benchmark Value'!$B3255),C3254)</f>
        <v>5895088496.4046955</v>
      </c>
      <c r="D3255" s="7">
        <f>SUMIFS('Filing Data'!$Z:$Z,'Filing Data'!$D:$D,'Benchmark Value'!$B3255)</f>
        <v>0</v>
      </c>
      <c r="E3255" s="16">
        <f>IF(D3255&lt;&gt;0,E3254,IF(ISNA(INDEX($D3255:$D3618,MATCH(TRUE,INDEX($D3255:$D3618&lt;&gt;$D3255,0),0))),0,INDEX($D3255:$D3618,MATCH(TRUE,INDEX($D3255:$D3618&lt;&gt;$D3255,0),0))))</f>
        <v>-99307978.52737096</v>
      </c>
      <c r="F3255" s="10">
        <f>SUM(D$11:D3254)</f>
        <v>-460926973.03772658</v>
      </c>
      <c r="G3255" s="10">
        <f t="shared" si="706"/>
        <v>366</v>
      </c>
      <c r="H3255" s="7">
        <f t="shared" si="714"/>
        <v>-271333.274664948</v>
      </c>
      <c r="I3255" s="16">
        <f>SUMIFS('Filing Data'!$X:$X,'Filing Data'!$D:$D,'Benchmark Value'!$B3255)</f>
        <v>0</v>
      </c>
      <c r="J3255" s="16">
        <f>IF(I3255&lt;&gt;0,J3254,IF(ISNA(INDEX($I3255:$I3618,MATCH(TRUE,INDEX($I3255:$I3618&lt;&gt;$I3255,0),0))),0,INDEX($I3255:$I3618,MATCH(TRUE,INDEX($I3255:$I3618&lt;&gt;$I3255,0),0))))</f>
        <v>118301012.88876536</v>
      </c>
      <c r="K3255" s="10">
        <f>SUM(I$11:I3254)</f>
        <v>789668634.219069</v>
      </c>
      <c r="L3255" s="27">
        <f t="shared" si="707"/>
        <v>366</v>
      </c>
      <c r="M3255" s="7">
        <f t="shared" si="715"/>
        <v>323226.81117149006</v>
      </c>
      <c r="N3255" s="7">
        <f>IF(ISNA(VLOOKUP(B3255,'Distribution Data'!$G:$H,2,FALSE)),0,VLOOKUP(B3255,'Distribution Data'!$G:$H,2,FALSE))</f>
        <v>0</v>
      </c>
      <c r="O3255" s="16">
        <f>IF(ISNA(INDEX($C3254:$C$3618,MATCH(TRUE,INDEX($C3254:$C$3618&lt;&gt;$C3254,0),0))), O3254, INDEX($C3254:$C$3618,MATCH(TRUE,INDEX($C3254:$C$3618&lt;&gt;$C3254,0),0)))</f>
        <v>6094938326.7375374</v>
      </c>
      <c r="P3255" s="16">
        <f t="shared" si="705"/>
        <v>5895088496.4046955</v>
      </c>
      <c r="Q3255" s="27">
        <f t="shared" si="711"/>
        <v>366</v>
      </c>
      <c r="R3255" s="7">
        <f t="shared" si="716"/>
        <v>546037.78779464995</v>
      </c>
      <c r="S3255" s="7">
        <f t="shared" si="708"/>
        <v>-48522.298041788104</v>
      </c>
      <c r="T3255" s="5">
        <f>VLOOKUP($B3255,'Benchmark Data'!$A:$B,2,FALSE)</f>
        <v>20.29</v>
      </c>
      <c r="U3255" s="12">
        <f t="shared" si="717"/>
        <v>0</v>
      </c>
      <c r="V3255" s="7">
        <f t="shared" si="718"/>
        <v>6035250019.5483704</v>
      </c>
    </row>
    <row r="3256" spans="1:22" x14ac:dyDescent="0.25">
      <c r="A3256" s="5">
        <f t="shared" si="709"/>
        <v>2012</v>
      </c>
      <c r="B3256" s="6">
        <f t="shared" si="712"/>
        <v>41196</v>
      </c>
      <c r="C3256" s="7">
        <f>MAX(SUMIFS('Filing Data'!$V:$V,'Filing Data'!$D:$D,'Benchmark Value'!$B3256),C3255)</f>
        <v>5895088496.4046955</v>
      </c>
      <c r="D3256" s="7">
        <f>SUMIFS('Filing Data'!$Z:$Z,'Filing Data'!$D:$D,'Benchmark Value'!$B3256)</f>
        <v>0</v>
      </c>
      <c r="E3256" s="16">
        <f>IF(D3256&lt;&gt;0,E3255,IF(ISNA(INDEX($D3256:$D3618,MATCH(TRUE,INDEX($D3256:$D3618&lt;&gt;$D3256,0),0))),0,INDEX($D3256:$D3618,MATCH(TRUE,INDEX($D3256:$D3618&lt;&gt;$D3256,0),0))))</f>
        <v>-99307978.52737096</v>
      </c>
      <c r="F3256" s="10">
        <f>SUM(D$11:D3255)</f>
        <v>-460926973.03772658</v>
      </c>
      <c r="G3256" s="10">
        <f t="shared" si="706"/>
        <v>366</v>
      </c>
      <c r="H3256" s="7">
        <f t="shared" si="714"/>
        <v>-271333.274664948</v>
      </c>
      <c r="I3256" s="16">
        <f>SUMIFS('Filing Data'!$X:$X,'Filing Data'!$D:$D,'Benchmark Value'!$B3256)</f>
        <v>0</v>
      </c>
      <c r="J3256" s="16">
        <f>IF(I3256&lt;&gt;0,J3255,IF(ISNA(INDEX($I3256:$I3618,MATCH(TRUE,INDEX($I3256:$I3618&lt;&gt;$I3256,0),0))),0,INDEX($I3256:$I3618,MATCH(TRUE,INDEX($I3256:$I3618&lt;&gt;$I3256,0),0))))</f>
        <v>118301012.88876536</v>
      </c>
      <c r="K3256" s="10">
        <f>SUM(I$11:I3255)</f>
        <v>789668634.219069</v>
      </c>
      <c r="L3256" s="27">
        <f t="shared" si="707"/>
        <v>366</v>
      </c>
      <c r="M3256" s="7">
        <f t="shared" si="715"/>
        <v>323226.81117149006</v>
      </c>
      <c r="N3256" s="7">
        <f>IF(ISNA(VLOOKUP(B3256,'Distribution Data'!$G:$H,2,FALSE)),0,VLOOKUP(B3256,'Distribution Data'!$G:$H,2,FALSE))</f>
        <v>0</v>
      </c>
      <c r="O3256" s="16">
        <f>IF(ISNA(INDEX($C3255:$C$3618,MATCH(TRUE,INDEX($C3255:$C$3618&lt;&gt;$C3255,0),0))), O3255, INDEX($C3255:$C$3618,MATCH(TRUE,INDEX($C3255:$C$3618&lt;&gt;$C3255,0),0)))</f>
        <v>6094938326.7375374</v>
      </c>
      <c r="P3256" s="16">
        <f t="shared" si="705"/>
        <v>5895088496.4046955</v>
      </c>
      <c r="Q3256" s="27">
        <f t="shared" si="711"/>
        <v>366</v>
      </c>
      <c r="R3256" s="7">
        <f t="shared" si="716"/>
        <v>546037.78779464995</v>
      </c>
      <c r="S3256" s="7">
        <f t="shared" si="708"/>
        <v>-48522.298041788104</v>
      </c>
      <c r="T3256" s="5">
        <f>VLOOKUP($B3256,'Benchmark Data'!$A:$B,2,FALSE)</f>
        <v>20.29</v>
      </c>
      <c r="U3256" s="12">
        <f t="shared" si="717"/>
        <v>0</v>
      </c>
      <c r="V3256" s="7">
        <f t="shared" si="718"/>
        <v>6035201497.250329</v>
      </c>
    </row>
    <row r="3257" spans="1:22" x14ac:dyDescent="0.25">
      <c r="A3257" s="5">
        <f t="shared" si="709"/>
        <v>2012</v>
      </c>
      <c r="B3257" s="6">
        <f t="shared" si="712"/>
        <v>41197</v>
      </c>
      <c r="C3257" s="7">
        <f>MAX(SUMIFS('Filing Data'!$V:$V,'Filing Data'!$D:$D,'Benchmark Value'!$B3257),C3256)</f>
        <v>5895088496.4046955</v>
      </c>
      <c r="D3257" s="7">
        <f>SUMIFS('Filing Data'!$Z:$Z,'Filing Data'!$D:$D,'Benchmark Value'!$B3257)</f>
        <v>0</v>
      </c>
      <c r="E3257" s="16">
        <f>IF(D3257&lt;&gt;0,E3256,IF(ISNA(INDEX($D3257:$D3618,MATCH(TRUE,INDEX($D3257:$D3618&lt;&gt;$D3257,0),0))),0,INDEX($D3257:$D3618,MATCH(TRUE,INDEX($D3257:$D3618&lt;&gt;$D3257,0),0))))</f>
        <v>-99307978.52737096</v>
      </c>
      <c r="F3257" s="10">
        <f>SUM(D$11:D3256)</f>
        <v>-460926973.03772658</v>
      </c>
      <c r="G3257" s="10">
        <f t="shared" si="706"/>
        <v>366</v>
      </c>
      <c r="H3257" s="7">
        <f t="shared" si="714"/>
        <v>-271333.274664948</v>
      </c>
      <c r="I3257" s="16">
        <f>SUMIFS('Filing Data'!$X:$X,'Filing Data'!$D:$D,'Benchmark Value'!$B3257)</f>
        <v>0</v>
      </c>
      <c r="J3257" s="16">
        <f>IF(I3257&lt;&gt;0,J3256,IF(ISNA(INDEX($I3257:$I3618,MATCH(TRUE,INDEX($I3257:$I3618&lt;&gt;$I3257,0),0))),0,INDEX($I3257:$I3618,MATCH(TRUE,INDEX($I3257:$I3618&lt;&gt;$I3257,0),0))))</f>
        <v>118301012.88876536</v>
      </c>
      <c r="K3257" s="10">
        <f>SUM(I$11:I3256)</f>
        <v>789668634.219069</v>
      </c>
      <c r="L3257" s="27">
        <f t="shared" si="707"/>
        <v>366</v>
      </c>
      <c r="M3257" s="7">
        <f t="shared" si="715"/>
        <v>323226.81117149006</v>
      </c>
      <c r="N3257" s="7">
        <f>IF(ISNA(VLOOKUP(B3257,'Distribution Data'!$G:$H,2,FALSE)),0,VLOOKUP(B3257,'Distribution Data'!$G:$H,2,FALSE))</f>
        <v>0</v>
      </c>
      <c r="O3257" s="16">
        <f>IF(ISNA(INDEX($C3256:$C$3618,MATCH(TRUE,INDEX($C3256:$C$3618&lt;&gt;$C3256,0),0))), O3256, INDEX($C3256:$C$3618,MATCH(TRUE,INDEX($C3256:$C$3618&lt;&gt;$C3256,0),0)))</f>
        <v>6094938326.7375374</v>
      </c>
      <c r="P3257" s="16">
        <f t="shared" si="705"/>
        <v>5895088496.4046955</v>
      </c>
      <c r="Q3257" s="27">
        <f t="shared" si="711"/>
        <v>366</v>
      </c>
      <c r="R3257" s="7">
        <f t="shared" si="716"/>
        <v>546037.78779464995</v>
      </c>
      <c r="S3257" s="7">
        <f t="shared" si="708"/>
        <v>-48522.298041788104</v>
      </c>
      <c r="T3257" s="5">
        <f>VLOOKUP($B3257,'Benchmark Data'!$A:$B,2,FALSE)</f>
        <v>20.440000000000001</v>
      </c>
      <c r="U3257" s="12">
        <f t="shared" si="717"/>
        <v>7.3656114977805219E-3</v>
      </c>
      <c r="V3257" s="7">
        <f t="shared" si="718"/>
        <v>6079770038.756505</v>
      </c>
    </row>
    <row r="3258" spans="1:22" x14ac:dyDescent="0.25">
      <c r="A3258" s="5">
        <f t="shared" si="709"/>
        <v>2012</v>
      </c>
      <c r="B3258" s="6">
        <f t="shared" si="712"/>
        <v>41198</v>
      </c>
      <c r="C3258" s="7">
        <f>MAX(SUMIFS('Filing Data'!$V:$V,'Filing Data'!$D:$D,'Benchmark Value'!$B3258),C3257)</f>
        <v>5895088496.4046955</v>
      </c>
      <c r="D3258" s="7">
        <f>SUMIFS('Filing Data'!$Z:$Z,'Filing Data'!$D:$D,'Benchmark Value'!$B3258)</f>
        <v>0</v>
      </c>
      <c r="E3258" s="16">
        <f>IF(D3258&lt;&gt;0,E3257,IF(ISNA(INDEX($D3258:$D3618,MATCH(TRUE,INDEX($D3258:$D3618&lt;&gt;$D3258,0),0))),0,INDEX($D3258:$D3618,MATCH(TRUE,INDEX($D3258:$D3618&lt;&gt;$D3258,0),0))))</f>
        <v>-99307978.52737096</v>
      </c>
      <c r="F3258" s="10">
        <f>SUM(D$11:D3257)</f>
        <v>-460926973.03772658</v>
      </c>
      <c r="G3258" s="10">
        <f t="shared" si="706"/>
        <v>366</v>
      </c>
      <c r="H3258" s="7">
        <f t="shared" si="714"/>
        <v>-271333.274664948</v>
      </c>
      <c r="I3258" s="16">
        <f>SUMIFS('Filing Data'!$X:$X,'Filing Data'!$D:$D,'Benchmark Value'!$B3258)</f>
        <v>0</v>
      </c>
      <c r="J3258" s="16">
        <f>IF(I3258&lt;&gt;0,J3257,IF(ISNA(INDEX($I3258:$I3618,MATCH(TRUE,INDEX($I3258:$I3618&lt;&gt;$I3258,0),0))),0,INDEX($I3258:$I3618,MATCH(TRUE,INDEX($I3258:$I3618&lt;&gt;$I3258,0),0))))</f>
        <v>118301012.88876536</v>
      </c>
      <c r="K3258" s="10">
        <f>SUM(I$11:I3257)</f>
        <v>789668634.219069</v>
      </c>
      <c r="L3258" s="27">
        <f t="shared" si="707"/>
        <v>366</v>
      </c>
      <c r="M3258" s="7">
        <f t="shared" si="715"/>
        <v>323226.81117149006</v>
      </c>
      <c r="N3258" s="7">
        <f>IF(ISNA(VLOOKUP(B3258,'Distribution Data'!$G:$H,2,FALSE)),0,VLOOKUP(B3258,'Distribution Data'!$G:$H,2,FALSE))</f>
        <v>0</v>
      </c>
      <c r="O3258" s="16">
        <f>IF(ISNA(INDEX($C3257:$C$3618,MATCH(TRUE,INDEX($C3257:$C$3618&lt;&gt;$C3257,0),0))), O3257, INDEX($C3257:$C$3618,MATCH(TRUE,INDEX($C3257:$C$3618&lt;&gt;$C3257,0),0)))</f>
        <v>6094938326.7375374</v>
      </c>
      <c r="P3258" s="16">
        <f t="shared" si="705"/>
        <v>5895088496.4046955</v>
      </c>
      <c r="Q3258" s="27">
        <f t="shared" si="711"/>
        <v>366</v>
      </c>
      <c r="R3258" s="7">
        <f t="shared" si="716"/>
        <v>546037.78779464995</v>
      </c>
      <c r="S3258" s="7">
        <f t="shared" si="708"/>
        <v>-48522.298041788104</v>
      </c>
      <c r="T3258" s="5">
        <f>VLOOKUP($B3258,'Benchmark Data'!$A:$B,2,FALSE)</f>
        <v>20.55</v>
      </c>
      <c r="U3258" s="12">
        <f t="shared" si="717"/>
        <v>5.3671756067399969E-3</v>
      </c>
      <c r="V3258" s="7">
        <f t="shared" si="718"/>
        <v>6112440435.4537287</v>
      </c>
    </row>
    <row r="3259" spans="1:22" x14ac:dyDescent="0.25">
      <c r="A3259" s="5">
        <f t="shared" si="709"/>
        <v>2012</v>
      </c>
      <c r="B3259" s="6">
        <f t="shared" si="712"/>
        <v>41199</v>
      </c>
      <c r="C3259" s="7">
        <f>MAX(SUMIFS('Filing Data'!$V:$V,'Filing Data'!$D:$D,'Benchmark Value'!$B3259),C3258)</f>
        <v>5895088496.4046955</v>
      </c>
      <c r="D3259" s="7">
        <f>SUMIFS('Filing Data'!$Z:$Z,'Filing Data'!$D:$D,'Benchmark Value'!$B3259)</f>
        <v>0</v>
      </c>
      <c r="E3259" s="16">
        <f>IF(D3259&lt;&gt;0,E3258,IF(ISNA(INDEX($D3259:$D3618,MATCH(TRUE,INDEX($D3259:$D3618&lt;&gt;$D3259,0),0))),0,INDEX($D3259:$D3618,MATCH(TRUE,INDEX($D3259:$D3618&lt;&gt;$D3259,0),0))))</f>
        <v>-99307978.52737096</v>
      </c>
      <c r="F3259" s="10">
        <f>SUM(D$11:D3258)</f>
        <v>-460926973.03772658</v>
      </c>
      <c r="G3259" s="10">
        <f t="shared" si="706"/>
        <v>366</v>
      </c>
      <c r="H3259" s="7">
        <f t="shared" si="714"/>
        <v>-271333.274664948</v>
      </c>
      <c r="I3259" s="16">
        <f>SUMIFS('Filing Data'!$X:$X,'Filing Data'!$D:$D,'Benchmark Value'!$B3259)</f>
        <v>0</v>
      </c>
      <c r="J3259" s="16">
        <f>IF(I3259&lt;&gt;0,J3258,IF(ISNA(INDEX($I3259:$I3618,MATCH(TRUE,INDEX($I3259:$I3618&lt;&gt;$I3259,0),0))),0,INDEX($I3259:$I3618,MATCH(TRUE,INDEX($I3259:$I3618&lt;&gt;$I3259,0),0))))</f>
        <v>118301012.88876536</v>
      </c>
      <c r="K3259" s="10">
        <f>SUM(I$11:I3258)</f>
        <v>789668634.219069</v>
      </c>
      <c r="L3259" s="27">
        <f t="shared" si="707"/>
        <v>366</v>
      </c>
      <c r="M3259" s="7">
        <f t="shared" si="715"/>
        <v>323226.81117149006</v>
      </c>
      <c r="N3259" s="7">
        <f>IF(ISNA(VLOOKUP(B3259,'Distribution Data'!$G:$H,2,FALSE)),0,VLOOKUP(B3259,'Distribution Data'!$G:$H,2,FALSE))</f>
        <v>0</v>
      </c>
      <c r="O3259" s="16">
        <f>IF(ISNA(INDEX($C3258:$C$3618,MATCH(TRUE,INDEX($C3258:$C$3618&lt;&gt;$C3258,0),0))), O3258, INDEX($C3258:$C$3618,MATCH(TRUE,INDEX($C3258:$C$3618&lt;&gt;$C3258,0),0)))</f>
        <v>6094938326.7375374</v>
      </c>
      <c r="P3259" s="16">
        <f t="shared" si="705"/>
        <v>5895088496.4046955</v>
      </c>
      <c r="Q3259" s="27">
        <f t="shared" si="711"/>
        <v>366</v>
      </c>
      <c r="R3259" s="7">
        <f t="shared" si="716"/>
        <v>546037.78779464995</v>
      </c>
      <c r="S3259" s="7">
        <f t="shared" si="708"/>
        <v>-48522.298041788104</v>
      </c>
      <c r="T3259" s="5">
        <f>VLOOKUP($B3259,'Benchmark Data'!$A:$B,2,FALSE)</f>
        <v>20.49</v>
      </c>
      <c r="U3259" s="12">
        <f t="shared" si="717"/>
        <v>-2.923978691435312E-3</v>
      </c>
      <c r="V3259" s="7">
        <f t="shared" si="718"/>
        <v>6094545371.7383041</v>
      </c>
    </row>
    <row r="3260" spans="1:22" x14ac:dyDescent="0.25">
      <c r="A3260" s="5">
        <f t="shared" si="709"/>
        <v>2012</v>
      </c>
      <c r="B3260" s="6">
        <f t="shared" si="712"/>
        <v>41200</v>
      </c>
      <c r="C3260" s="7">
        <f>MAX(SUMIFS('Filing Data'!$V:$V,'Filing Data'!$D:$D,'Benchmark Value'!$B3260),C3259)</f>
        <v>5895088496.4046955</v>
      </c>
      <c r="D3260" s="7">
        <f>SUMIFS('Filing Data'!$Z:$Z,'Filing Data'!$D:$D,'Benchmark Value'!$B3260)</f>
        <v>0</v>
      </c>
      <c r="E3260" s="16">
        <f>IF(D3260&lt;&gt;0,E3259,IF(ISNA(INDEX($D3260:$D3618,MATCH(TRUE,INDEX($D3260:$D3618&lt;&gt;$D3260,0),0))),0,INDEX($D3260:$D3618,MATCH(TRUE,INDEX($D3260:$D3618&lt;&gt;$D3260,0),0))))</f>
        <v>-99307978.52737096</v>
      </c>
      <c r="F3260" s="10">
        <f>SUM(D$11:D3259)</f>
        <v>-460926973.03772658</v>
      </c>
      <c r="G3260" s="10">
        <f t="shared" si="706"/>
        <v>366</v>
      </c>
      <c r="H3260" s="7">
        <f t="shared" si="714"/>
        <v>-271333.274664948</v>
      </c>
      <c r="I3260" s="16">
        <f>SUMIFS('Filing Data'!$X:$X,'Filing Data'!$D:$D,'Benchmark Value'!$B3260)</f>
        <v>0</v>
      </c>
      <c r="J3260" s="16">
        <f>IF(I3260&lt;&gt;0,J3259,IF(ISNA(INDEX($I3260:$I3618,MATCH(TRUE,INDEX($I3260:$I3618&lt;&gt;$I3260,0),0))),0,INDEX($I3260:$I3618,MATCH(TRUE,INDEX($I3260:$I3618&lt;&gt;$I3260,0),0))))</f>
        <v>118301012.88876536</v>
      </c>
      <c r="K3260" s="10">
        <f>SUM(I$11:I3259)</f>
        <v>789668634.219069</v>
      </c>
      <c r="L3260" s="27">
        <f t="shared" si="707"/>
        <v>366</v>
      </c>
      <c r="M3260" s="7">
        <f t="shared" si="715"/>
        <v>323226.81117149006</v>
      </c>
      <c r="N3260" s="7">
        <f>IF(ISNA(VLOOKUP(B3260,'Distribution Data'!$G:$H,2,FALSE)),0,VLOOKUP(B3260,'Distribution Data'!$G:$H,2,FALSE))</f>
        <v>0</v>
      </c>
      <c r="O3260" s="16">
        <f>IF(ISNA(INDEX($C3259:$C$3618,MATCH(TRUE,INDEX($C3259:$C$3618&lt;&gt;$C3259,0),0))), O3259, INDEX($C3259:$C$3618,MATCH(TRUE,INDEX($C3259:$C$3618&lt;&gt;$C3259,0),0)))</f>
        <v>6094938326.7375374</v>
      </c>
      <c r="P3260" s="16">
        <f t="shared" si="705"/>
        <v>5895088496.4046955</v>
      </c>
      <c r="Q3260" s="27">
        <f t="shared" si="711"/>
        <v>366</v>
      </c>
      <c r="R3260" s="7">
        <f t="shared" si="716"/>
        <v>546037.78779464995</v>
      </c>
      <c r="S3260" s="7">
        <f t="shared" si="708"/>
        <v>-48522.298041788104</v>
      </c>
      <c r="T3260" s="5">
        <f>VLOOKUP($B3260,'Benchmark Data'!$A:$B,2,FALSE)</f>
        <v>20.7</v>
      </c>
      <c r="U3260" s="12">
        <f t="shared" si="717"/>
        <v>1.0196738020515085E-2</v>
      </c>
      <c r="V3260" s="7">
        <f t="shared" si="718"/>
        <v>6156959247.100832</v>
      </c>
    </row>
    <row r="3261" spans="1:22" x14ac:dyDescent="0.25">
      <c r="A3261" s="5">
        <f t="shared" si="709"/>
        <v>2012</v>
      </c>
      <c r="B3261" s="6">
        <f t="shared" si="712"/>
        <v>41201</v>
      </c>
      <c r="C3261" s="7">
        <f>MAX(SUMIFS('Filing Data'!$V:$V,'Filing Data'!$D:$D,'Benchmark Value'!$B3261),C3260)</f>
        <v>5895088496.4046955</v>
      </c>
      <c r="D3261" s="7">
        <f>SUMIFS('Filing Data'!$Z:$Z,'Filing Data'!$D:$D,'Benchmark Value'!$B3261)</f>
        <v>0</v>
      </c>
      <c r="E3261" s="16">
        <f>IF(D3261&lt;&gt;0,E3260,IF(ISNA(INDEX($D3261:$D3618,MATCH(TRUE,INDEX($D3261:$D3618&lt;&gt;$D3261,0),0))),0,INDEX($D3261:$D3618,MATCH(TRUE,INDEX($D3261:$D3618&lt;&gt;$D3261,0),0))))</f>
        <v>-99307978.52737096</v>
      </c>
      <c r="F3261" s="10">
        <f>SUM(D$11:D3260)</f>
        <v>-460926973.03772658</v>
      </c>
      <c r="G3261" s="10">
        <f t="shared" si="706"/>
        <v>366</v>
      </c>
      <c r="H3261" s="7">
        <f t="shared" si="714"/>
        <v>-271333.274664948</v>
      </c>
      <c r="I3261" s="16">
        <f>SUMIFS('Filing Data'!$X:$X,'Filing Data'!$D:$D,'Benchmark Value'!$B3261)</f>
        <v>0</v>
      </c>
      <c r="J3261" s="16">
        <f>IF(I3261&lt;&gt;0,J3260,IF(ISNA(INDEX($I3261:$I3618,MATCH(TRUE,INDEX($I3261:$I3618&lt;&gt;$I3261,0),0))),0,INDEX($I3261:$I3618,MATCH(TRUE,INDEX($I3261:$I3618&lt;&gt;$I3261,0),0))))</f>
        <v>118301012.88876536</v>
      </c>
      <c r="K3261" s="10">
        <f>SUM(I$11:I3260)</f>
        <v>789668634.219069</v>
      </c>
      <c r="L3261" s="27">
        <f t="shared" si="707"/>
        <v>366</v>
      </c>
      <c r="M3261" s="7">
        <f t="shared" si="715"/>
        <v>323226.81117149006</v>
      </c>
      <c r="N3261" s="7">
        <f>IF(ISNA(VLOOKUP(B3261,'Distribution Data'!$G:$H,2,FALSE)),0,VLOOKUP(B3261,'Distribution Data'!$G:$H,2,FALSE))</f>
        <v>0</v>
      </c>
      <c r="O3261" s="16">
        <f>IF(ISNA(INDEX($C3260:$C$3618,MATCH(TRUE,INDEX($C3260:$C$3618&lt;&gt;$C3260,0),0))), O3260, INDEX($C3260:$C$3618,MATCH(TRUE,INDEX($C3260:$C$3618&lt;&gt;$C3260,0),0)))</f>
        <v>6094938326.7375374</v>
      </c>
      <c r="P3261" s="16">
        <f t="shared" ref="P3261:P3324" si="719">C3260</f>
        <v>5895088496.4046955</v>
      </c>
      <c r="Q3261" s="27">
        <f t="shared" si="711"/>
        <v>366</v>
      </c>
      <c r="R3261" s="7">
        <f t="shared" si="716"/>
        <v>546037.78779464995</v>
      </c>
      <c r="S3261" s="7">
        <f t="shared" si="708"/>
        <v>-48522.298041788104</v>
      </c>
      <c r="T3261" s="5">
        <f>VLOOKUP($B3261,'Benchmark Data'!$A:$B,2,FALSE)</f>
        <v>20.55</v>
      </c>
      <c r="U3261" s="12">
        <f t="shared" si="717"/>
        <v>-7.2727593290796968E-3</v>
      </c>
      <c r="V3261" s="7">
        <f t="shared" si="718"/>
        <v>6112295078.0846691</v>
      </c>
    </row>
    <row r="3262" spans="1:22" x14ac:dyDescent="0.25">
      <c r="A3262" s="5">
        <f t="shared" si="709"/>
        <v>2012</v>
      </c>
      <c r="B3262" s="6">
        <f t="shared" si="712"/>
        <v>41202</v>
      </c>
      <c r="C3262" s="7">
        <f>MAX(SUMIFS('Filing Data'!$V:$V,'Filing Data'!$D:$D,'Benchmark Value'!$B3262),C3261)</f>
        <v>5895088496.4046955</v>
      </c>
      <c r="D3262" s="7">
        <f>SUMIFS('Filing Data'!$Z:$Z,'Filing Data'!$D:$D,'Benchmark Value'!$B3262)</f>
        <v>0</v>
      </c>
      <c r="E3262" s="16">
        <f>IF(D3262&lt;&gt;0,E3261,IF(ISNA(INDEX($D3262:$D3618,MATCH(TRUE,INDEX($D3262:$D3618&lt;&gt;$D3262,0),0))),0,INDEX($D3262:$D3618,MATCH(TRUE,INDEX($D3262:$D3618&lt;&gt;$D3262,0),0))))</f>
        <v>-99307978.52737096</v>
      </c>
      <c r="F3262" s="10">
        <f>SUM(D$11:D3261)</f>
        <v>-460926973.03772658</v>
      </c>
      <c r="G3262" s="10">
        <f t="shared" si="706"/>
        <v>366</v>
      </c>
      <c r="H3262" s="7">
        <f t="shared" si="714"/>
        <v>-271333.274664948</v>
      </c>
      <c r="I3262" s="16">
        <f>SUMIFS('Filing Data'!$X:$X,'Filing Data'!$D:$D,'Benchmark Value'!$B3262)</f>
        <v>0</v>
      </c>
      <c r="J3262" s="16">
        <f>IF(I3262&lt;&gt;0,J3261,IF(ISNA(INDEX($I3262:$I3618,MATCH(TRUE,INDEX($I3262:$I3618&lt;&gt;$I3262,0),0))),0,INDEX($I3262:$I3618,MATCH(TRUE,INDEX($I3262:$I3618&lt;&gt;$I3262,0),0))))</f>
        <v>118301012.88876536</v>
      </c>
      <c r="K3262" s="10">
        <f>SUM(I$11:I3261)</f>
        <v>789668634.219069</v>
      </c>
      <c r="L3262" s="27">
        <f t="shared" si="707"/>
        <v>366</v>
      </c>
      <c r="M3262" s="7">
        <f t="shared" si="715"/>
        <v>323226.81117149006</v>
      </c>
      <c r="N3262" s="7">
        <f>IF(ISNA(VLOOKUP(B3262,'Distribution Data'!$G:$H,2,FALSE)),0,VLOOKUP(B3262,'Distribution Data'!$G:$H,2,FALSE))</f>
        <v>0</v>
      </c>
      <c r="O3262" s="16">
        <f>IF(ISNA(INDEX($C3261:$C$3618,MATCH(TRUE,INDEX($C3261:$C$3618&lt;&gt;$C3261,0),0))), O3261, INDEX($C3261:$C$3618,MATCH(TRUE,INDEX($C3261:$C$3618&lt;&gt;$C3261,0),0)))</f>
        <v>6094938326.7375374</v>
      </c>
      <c r="P3262" s="16">
        <f t="shared" si="719"/>
        <v>5895088496.4046955</v>
      </c>
      <c r="Q3262" s="27">
        <f t="shared" si="711"/>
        <v>366</v>
      </c>
      <c r="R3262" s="7">
        <f t="shared" si="716"/>
        <v>546037.78779464995</v>
      </c>
      <c r="S3262" s="7">
        <f t="shared" si="708"/>
        <v>-48522.298041788104</v>
      </c>
      <c r="T3262" s="5">
        <f>VLOOKUP($B3262,'Benchmark Data'!$A:$B,2,FALSE)</f>
        <v>20.55</v>
      </c>
      <c r="U3262" s="12">
        <f t="shared" si="717"/>
        <v>0</v>
      </c>
      <c r="V3262" s="7">
        <f t="shared" si="718"/>
        <v>6112246555.7866278</v>
      </c>
    </row>
    <row r="3263" spans="1:22" x14ac:dyDescent="0.25">
      <c r="A3263" s="5">
        <f t="shared" si="709"/>
        <v>2012</v>
      </c>
      <c r="B3263" s="6">
        <f t="shared" si="712"/>
        <v>41203</v>
      </c>
      <c r="C3263" s="7">
        <f>MAX(SUMIFS('Filing Data'!$V:$V,'Filing Data'!$D:$D,'Benchmark Value'!$B3263),C3262)</f>
        <v>5895088496.4046955</v>
      </c>
      <c r="D3263" s="7">
        <f>SUMIFS('Filing Data'!$Z:$Z,'Filing Data'!$D:$D,'Benchmark Value'!$B3263)</f>
        <v>0</v>
      </c>
      <c r="E3263" s="16">
        <f>IF(D3263&lt;&gt;0,E3262,IF(ISNA(INDEX($D3263:$D3618,MATCH(TRUE,INDEX($D3263:$D3618&lt;&gt;$D3263,0),0))),0,INDEX($D3263:$D3618,MATCH(TRUE,INDEX($D3263:$D3618&lt;&gt;$D3263,0),0))))</f>
        <v>-99307978.52737096</v>
      </c>
      <c r="F3263" s="10">
        <f>SUM(D$11:D3262)</f>
        <v>-460926973.03772658</v>
      </c>
      <c r="G3263" s="10">
        <f t="shared" si="706"/>
        <v>366</v>
      </c>
      <c r="H3263" s="7">
        <f t="shared" si="714"/>
        <v>-271333.274664948</v>
      </c>
      <c r="I3263" s="16">
        <f>SUMIFS('Filing Data'!$X:$X,'Filing Data'!$D:$D,'Benchmark Value'!$B3263)</f>
        <v>0</v>
      </c>
      <c r="J3263" s="16">
        <f>IF(I3263&lt;&gt;0,J3262,IF(ISNA(INDEX($I3263:$I3618,MATCH(TRUE,INDEX($I3263:$I3618&lt;&gt;$I3263,0),0))),0,INDEX($I3263:$I3618,MATCH(TRUE,INDEX($I3263:$I3618&lt;&gt;$I3263,0),0))))</f>
        <v>118301012.88876536</v>
      </c>
      <c r="K3263" s="10">
        <f>SUM(I$11:I3262)</f>
        <v>789668634.219069</v>
      </c>
      <c r="L3263" s="27">
        <f t="shared" si="707"/>
        <v>366</v>
      </c>
      <c r="M3263" s="7">
        <f t="shared" si="715"/>
        <v>323226.81117149006</v>
      </c>
      <c r="N3263" s="7">
        <f>IF(ISNA(VLOOKUP(B3263,'Distribution Data'!$G:$H,2,FALSE)),0,VLOOKUP(B3263,'Distribution Data'!$G:$H,2,FALSE))</f>
        <v>0</v>
      </c>
      <c r="O3263" s="16">
        <f>IF(ISNA(INDEX($C3262:$C$3618,MATCH(TRUE,INDEX($C3262:$C$3618&lt;&gt;$C3262,0),0))), O3262, INDEX($C3262:$C$3618,MATCH(TRUE,INDEX($C3262:$C$3618&lt;&gt;$C3262,0),0)))</f>
        <v>6094938326.7375374</v>
      </c>
      <c r="P3263" s="16">
        <f t="shared" si="719"/>
        <v>5895088496.4046955</v>
      </c>
      <c r="Q3263" s="27">
        <f t="shared" si="711"/>
        <v>366</v>
      </c>
      <c r="R3263" s="7">
        <f t="shared" si="716"/>
        <v>546037.78779464995</v>
      </c>
      <c r="S3263" s="7">
        <f t="shared" si="708"/>
        <v>-48522.298041788104</v>
      </c>
      <c r="T3263" s="5">
        <f>VLOOKUP($B3263,'Benchmark Data'!$A:$B,2,FALSE)</f>
        <v>20.55</v>
      </c>
      <c r="U3263" s="12">
        <f t="shared" si="717"/>
        <v>0</v>
      </c>
      <c r="V3263" s="7">
        <f t="shared" si="718"/>
        <v>6112198033.4885864</v>
      </c>
    </row>
    <row r="3264" spans="1:22" x14ac:dyDescent="0.25">
      <c r="A3264" s="5">
        <f t="shared" si="709"/>
        <v>2012</v>
      </c>
      <c r="B3264" s="6">
        <f t="shared" si="712"/>
        <v>41204</v>
      </c>
      <c r="C3264" s="7">
        <f>MAX(SUMIFS('Filing Data'!$V:$V,'Filing Data'!$D:$D,'Benchmark Value'!$B3264),C3263)</f>
        <v>5895088496.4046955</v>
      </c>
      <c r="D3264" s="7">
        <f>SUMIFS('Filing Data'!$Z:$Z,'Filing Data'!$D:$D,'Benchmark Value'!$B3264)</f>
        <v>0</v>
      </c>
      <c r="E3264" s="16">
        <f>IF(D3264&lt;&gt;0,E3263,IF(ISNA(INDEX($D3264:$D3618,MATCH(TRUE,INDEX($D3264:$D3618&lt;&gt;$D3264,0),0))),0,INDEX($D3264:$D3618,MATCH(TRUE,INDEX($D3264:$D3618&lt;&gt;$D3264,0),0))))</f>
        <v>-99307978.52737096</v>
      </c>
      <c r="F3264" s="10">
        <f>SUM(D$11:D3263)</f>
        <v>-460926973.03772658</v>
      </c>
      <c r="G3264" s="10">
        <f t="shared" si="706"/>
        <v>366</v>
      </c>
      <c r="H3264" s="7">
        <f t="shared" si="714"/>
        <v>-271333.274664948</v>
      </c>
      <c r="I3264" s="16">
        <f>SUMIFS('Filing Data'!$X:$X,'Filing Data'!$D:$D,'Benchmark Value'!$B3264)</f>
        <v>0</v>
      </c>
      <c r="J3264" s="16">
        <f>IF(I3264&lt;&gt;0,J3263,IF(ISNA(INDEX($I3264:$I3618,MATCH(TRUE,INDEX($I3264:$I3618&lt;&gt;$I3264,0),0))),0,INDEX($I3264:$I3618,MATCH(TRUE,INDEX($I3264:$I3618&lt;&gt;$I3264,0),0))))</f>
        <v>118301012.88876536</v>
      </c>
      <c r="K3264" s="10">
        <f>SUM(I$11:I3263)</f>
        <v>789668634.219069</v>
      </c>
      <c r="L3264" s="27">
        <f t="shared" si="707"/>
        <v>366</v>
      </c>
      <c r="M3264" s="7">
        <f t="shared" si="715"/>
        <v>323226.81117149006</v>
      </c>
      <c r="N3264" s="7">
        <f>IF(ISNA(VLOOKUP(B3264,'Distribution Data'!$G:$H,2,FALSE)),0,VLOOKUP(B3264,'Distribution Data'!$G:$H,2,FALSE))</f>
        <v>0</v>
      </c>
      <c r="O3264" s="16">
        <f>IF(ISNA(INDEX($C3263:$C$3618,MATCH(TRUE,INDEX($C3263:$C$3618&lt;&gt;$C3263,0),0))), O3263, INDEX($C3263:$C$3618,MATCH(TRUE,INDEX($C3263:$C$3618&lt;&gt;$C3263,0),0)))</f>
        <v>6094938326.7375374</v>
      </c>
      <c r="P3264" s="16">
        <f t="shared" si="719"/>
        <v>5895088496.4046955</v>
      </c>
      <c r="Q3264" s="27">
        <f t="shared" si="711"/>
        <v>366</v>
      </c>
      <c r="R3264" s="7">
        <f t="shared" si="716"/>
        <v>546037.78779464995</v>
      </c>
      <c r="S3264" s="7">
        <f t="shared" si="708"/>
        <v>-48522.298041788104</v>
      </c>
      <c r="T3264" s="5">
        <f>VLOOKUP($B3264,'Benchmark Data'!$A:$B,2,FALSE)</f>
        <v>20.43</v>
      </c>
      <c r="U3264" s="12">
        <f t="shared" si="717"/>
        <v>-5.8565321127129833E-3</v>
      </c>
      <c r="V3264" s="7">
        <f t="shared" si="718"/>
        <v>6076457843.8417063</v>
      </c>
    </row>
    <row r="3265" spans="1:22" x14ac:dyDescent="0.25">
      <c r="A3265" s="5">
        <f t="shared" si="709"/>
        <v>2012</v>
      </c>
      <c r="B3265" s="6">
        <f t="shared" si="712"/>
        <v>41205</v>
      </c>
      <c r="C3265" s="7">
        <f>MAX(SUMIFS('Filing Data'!$V:$V,'Filing Data'!$D:$D,'Benchmark Value'!$B3265),C3264)</f>
        <v>5895088496.4046955</v>
      </c>
      <c r="D3265" s="7">
        <f>SUMIFS('Filing Data'!$Z:$Z,'Filing Data'!$D:$D,'Benchmark Value'!$B3265)</f>
        <v>0</v>
      </c>
      <c r="E3265" s="16">
        <f>IF(D3265&lt;&gt;0,E3264,IF(ISNA(INDEX($D3265:$D3618,MATCH(TRUE,INDEX($D3265:$D3618&lt;&gt;$D3265,0),0))),0,INDEX($D3265:$D3618,MATCH(TRUE,INDEX($D3265:$D3618&lt;&gt;$D3265,0),0))))</f>
        <v>-99307978.52737096</v>
      </c>
      <c r="F3265" s="10">
        <f>SUM(D$11:D3264)</f>
        <v>-460926973.03772658</v>
      </c>
      <c r="G3265" s="10">
        <f t="shared" si="706"/>
        <v>366</v>
      </c>
      <c r="H3265" s="7">
        <f t="shared" si="714"/>
        <v>-271333.274664948</v>
      </c>
      <c r="I3265" s="16">
        <f>SUMIFS('Filing Data'!$X:$X,'Filing Data'!$D:$D,'Benchmark Value'!$B3265)</f>
        <v>0</v>
      </c>
      <c r="J3265" s="16">
        <f>IF(I3265&lt;&gt;0,J3264,IF(ISNA(INDEX($I3265:$I3618,MATCH(TRUE,INDEX($I3265:$I3618&lt;&gt;$I3265,0),0))),0,INDEX($I3265:$I3618,MATCH(TRUE,INDEX($I3265:$I3618&lt;&gt;$I3265,0),0))))</f>
        <v>118301012.88876536</v>
      </c>
      <c r="K3265" s="10">
        <f>SUM(I$11:I3264)</f>
        <v>789668634.219069</v>
      </c>
      <c r="L3265" s="27">
        <f t="shared" si="707"/>
        <v>366</v>
      </c>
      <c r="M3265" s="7">
        <f t="shared" si="715"/>
        <v>323226.81117149006</v>
      </c>
      <c r="N3265" s="7">
        <f>IF(ISNA(VLOOKUP(B3265,'Distribution Data'!$G:$H,2,FALSE)),0,VLOOKUP(B3265,'Distribution Data'!$G:$H,2,FALSE))</f>
        <v>0</v>
      </c>
      <c r="O3265" s="16">
        <f>IF(ISNA(INDEX($C3264:$C$3618,MATCH(TRUE,INDEX($C3264:$C$3618&lt;&gt;$C3264,0),0))), O3264, INDEX($C3264:$C$3618,MATCH(TRUE,INDEX($C3264:$C$3618&lt;&gt;$C3264,0),0)))</f>
        <v>6094938326.7375374</v>
      </c>
      <c r="P3265" s="16">
        <f t="shared" si="719"/>
        <v>5895088496.4046955</v>
      </c>
      <c r="Q3265" s="27">
        <f t="shared" si="711"/>
        <v>366</v>
      </c>
      <c r="R3265" s="7">
        <f t="shared" si="716"/>
        <v>546037.78779464995</v>
      </c>
      <c r="S3265" s="7">
        <f t="shared" si="708"/>
        <v>-48522.298041788104</v>
      </c>
      <c r="T3265" s="5">
        <f>VLOOKUP($B3265,'Benchmark Data'!$A:$B,2,FALSE)</f>
        <v>20.239999999999998</v>
      </c>
      <c r="U3265" s="12">
        <f t="shared" si="717"/>
        <v>-9.3435644102660056E-3</v>
      </c>
      <c r="V3265" s="7">
        <f t="shared" si="718"/>
        <v>6019897966.1677504</v>
      </c>
    </row>
    <row r="3266" spans="1:22" x14ac:dyDescent="0.25">
      <c r="A3266" s="5">
        <f t="shared" si="709"/>
        <v>2012</v>
      </c>
      <c r="B3266" s="6">
        <f t="shared" si="712"/>
        <v>41206</v>
      </c>
      <c r="C3266" s="7">
        <f>MAX(SUMIFS('Filing Data'!$V:$V,'Filing Data'!$D:$D,'Benchmark Value'!$B3266),C3265)</f>
        <v>5895088496.4046955</v>
      </c>
      <c r="D3266" s="7">
        <f>SUMIFS('Filing Data'!$Z:$Z,'Filing Data'!$D:$D,'Benchmark Value'!$B3266)</f>
        <v>0</v>
      </c>
      <c r="E3266" s="16">
        <f>IF(D3266&lt;&gt;0,E3265,IF(ISNA(INDEX($D3266:$D3618,MATCH(TRUE,INDEX($D3266:$D3618&lt;&gt;$D3266,0),0))),0,INDEX($D3266:$D3618,MATCH(TRUE,INDEX($D3266:$D3618&lt;&gt;$D3266,0),0))))</f>
        <v>-99307978.52737096</v>
      </c>
      <c r="F3266" s="10">
        <f>SUM(D$11:D3265)</f>
        <v>-460926973.03772658</v>
      </c>
      <c r="G3266" s="10">
        <f t="shared" si="706"/>
        <v>366</v>
      </c>
      <c r="H3266" s="7">
        <f t="shared" si="714"/>
        <v>-271333.274664948</v>
      </c>
      <c r="I3266" s="16">
        <f>SUMIFS('Filing Data'!$X:$X,'Filing Data'!$D:$D,'Benchmark Value'!$B3266)</f>
        <v>0</v>
      </c>
      <c r="J3266" s="16">
        <f>IF(I3266&lt;&gt;0,J3265,IF(ISNA(INDEX($I3266:$I3618,MATCH(TRUE,INDEX($I3266:$I3618&lt;&gt;$I3266,0),0))),0,INDEX($I3266:$I3618,MATCH(TRUE,INDEX($I3266:$I3618&lt;&gt;$I3266,0),0))))</f>
        <v>118301012.88876536</v>
      </c>
      <c r="K3266" s="10">
        <f>SUM(I$11:I3265)</f>
        <v>789668634.219069</v>
      </c>
      <c r="L3266" s="27">
        <f t="shared" si="707"/>
        <v>366</v>
      </c>
      <c r="M3266" s="7">
        <f t="shared" si="715"/>
        <v>323226.81117149006</v>
      </c>
      <c r="N3266" s="7">
        <f>IF(ISNA(VLOOKUP(B3266,'Distribution Data'!$G:$H,2,FALSE)),0,VLOOKUP(B3266,'Distribution Data'!$G:$H,2,FALSE))</f>
        <v>0</v>
      </c>
      <c r="O3266" s="16">
        <f>IF(ISNA(INDEX($C3265:$C$3618,MATCH(TRUE,INDEX($C3265:$C$3618&lt;&gt;$C3265,0),0))), O3265, INDEX($C3265:$C$3618,MATCH(TRUE,INDEX($C3265:$C$3618&lt;&gt;$C3265,0),0)))</f>
        <v>6094938326.7375374</v>
      </c>
      <c r="P3266" s="16">
        <f t="shared" si="719"/>
        <v>5895088496.4046955</v>
      </c>
      <c r="Q3266" s="27">
        <f t="shared" si="711"/>
        <v>366</v>
      </c>
      <c r="R3266" s="7">
        <f t="shared" si="716"/>
        <v>546037.78779464995</v>
      </c>
      <c r="S3266" s="7">
        <f t="shared" si="708"/>
        <v>-48522.298041788104</v>
      </c>
      <c r="T3266" s="5">
        <f>VLOOKUP($B3266,'Benchmark Data'!$A:$B,2,FALSE)</f>
        <v>20.23</v>
      </c>
      <c r="U3266" s="12">
        <f t="shared" si="717"/>
        <v>-4.9419323961063914E-4</v>
      </c>
      <c r="V3266" s="7">
        <f t="shared" si="718"/>
        <v>6016875185.981287</v>
      </c>
    </row>
    <row r="3267" spans="1:22" x14ac:dyDescent="0.25">
      <c r="A3267" s="5">
        <f t="shared" si="709"/>
        <v>2012</v>
      </c>
      <c r="B3267" s="6">
        <f t="shared" si="712"/>
        <v>41207</v>
      </c>
      <c r="C3267" s="7">
        <f>MAX(SUMIFS('Filing Data'!$V:$V,'Filing Data'!$D:$D,'Benchmark Value'!$B3267),C3266)</f>
        <v>5895088496.4046955</v>
      </c>
      <c r="D3267" s="7">
        <f>SUMIFS('Filing Data'!$Z:$Z,'Filing Data'!$D:$D,'Benchmark Value'!$B3267)</f>
        <v>0</v>
      </c>
      <c r="E3267" s="16">
        <f>IF(D3267&lt;&gt;0,E3266,IF(ISNA(INDEX($D3267:$D3618,MATCH(TRUE,INDEX($D3267:$D3618&lt;&gt;$D3267,0),0))),0,INDEX($D3267:$D3618,MATCH(TRUE,INDEX($D3267:$D3618&lt;&gt;$D3267,0),0))))</f>
        <v>-99307978.52737096</v>
      </c>
      <c r="F3267" s="10">
        <f>SUM(D$11:D3266)</f>
        <v>-460926973.03772658</v>
      </c>
      <c r="G3267" s="10">
        <f t="shared" si="706"/>
        <v>366</v>
      </c>
      <c r="H3267" s="7">
        <f t="shared" si="714"/>
        <v>-271333.274664948</v>
      </c>
      <c r="I3267" s="16">
        <f>SUMIFS('Filing Data'!$X:$X,'Filing Data'!$D:$D,'Benchmark Value'!$B3267)</f>
        <v>0</v>
      </c>
      <c r="J3267" s="16">
        <f>IF(I3267&lt;&gt;0,J3266,IF(ISNA(INDEX($I3267:$I3618,MATCH(TRUE,INDEX($I3267:$I3618&lt;&gt;$I3267,0),0))),0,INDEX($I3267:$I3618,MATCH(TRUE,INDEX($I3267:$I3618&lt;&gt;$I3267,0),0))))</f>
        <v>118301012.88876536</v>
      </c>
      <c r="K3267" s="10">
        <f>SUM(I$11:I3266)</f>
        <v>789668634.219069</v>
      </c>
      <c r="L3267" s="27">
        <f t="shared" si="707"/>
        <v>366</v>
      </c>
      <c r="M3267" s="7">
        <f t="shared" si="715"/>
        <v>323226.81117149006</v>
      </c>
      <c r="N3267" s="7">
        <f>IF(ISNA(VLOOKUP(B3267,'Distribution Data'!$G:$H,2,FALSE)),0,VLOOKUP(B3267,'Distribution Data'!$G:$H,2,FALSE))</f>
        <v>0</v>
      </c>
      <c r="O3267" s="16">
        <f>IF(ISNA(INDEX($C3266:$C$3618,MATCH(TRUE,INDEX($C3266:$C$3618&lt;&gt;$C3266,0),0))), O3266, INDEX($C3266:$C$3618,MATCH(TRUE,INDEX($C3266:$C$3618&lt;&gt;$C3266,0),0)))</f>
        <v>6094938326.7375374</v>
      </c>
      <c r="P3267" s="16">
        <f t="shared" si="719"/>
        <v>5895088496.4046955</v>
      </c>
      <c r="Q3267" s="27">
        <f t="shared" si="711"/>
        <v>366</v>
      </c>
      <c r="R3267" s="7">
        <f t="shared" si="716"/>
        <v>546037.78779464995</v>
      </c>
      <c r="S3267" s="7">
        <f t="shared" si="708"/>
        <v>-48522.298041788104</v>
      </c>
      <c r="T3267" s="5">
        <f>VLOOKUP($B3267,'Benchmark Data'!$A:$B,2,FALSE)</f>
        <v>20.149999999999999</v>
      </c>
      <c r="U3267" s="12">
        <f t="shared" si="717"/>
        <v>-3.962362786962154E-3</v>
      </c>
      <c r="V3267" s="7">
        <f t="shared" si="718"/>
        <v>5993032792.4584055</v>
      </c>
    </row>
    <row r="3268" spans="1:22" x14ac:dyDescent="0.25">
      <c r="A3268" s="5">
        <f t="shared" si="709"/>
        <v>2012</v>
      </c>
      <c r="B3268" s="6">
        <f t="shared" si="712"/>
        <v>41208</v>
      </c>
      <c r="C3268" s="7">
        <f>MAX(SUMIFS('Filing Data'!$V:$V,'Filing Data'!$D:$D,'Benchmark Value'!$B3268),C3267)</f>
        <v>5895088496.4046955</v>
      </c>
      <c r="D3268" s="7">
        <f>SUMIFS('Filing Data'!$Z:$Z,'Filing Data'!$D:$D,'Benchmark Value'!$B3268)</f>
        <v>0</v>
      </c>
      <c r="E3268" s="16">
        <f>IF(D3268&lt;&gt;0,E3267,IF(ISNA(INDEX($D3268:$D3618,MATCH(TRUE,INDEX($D3268:$D3618&lt;&gt;$D3268,0),0))),0,INDEX($D3268:$D3618,MATCH(TRUE,INDEX($D3268:$D3618&lt;&gt;$D3268,0),0))))</f>
        <v>-99307978.52737096</v>
      </c>
      <c r="F3268" s="10">
        <f>SUM(D$11:D3267)</f>
        <v>-460926973.03772658</v>
      </c>
      <c r="G3268" s="10">
        <f t="shared" si="706"/>
        <v>366</v>
      </c>
      <c r="H3268" s="7">
        <f t="shared" si="714"/>
        <v>-271333.274664948</v>
      </c>
      <c r="I3268" s="16">
        <f>SUMIFS('Filing Data'!$X:$X,'Filing Data'!$D:$D,'Benchmark Value'!$B3268)</f>
        <v>0</v>
      </c>
      <c r="J3268" s="16">
        <f>IF(I3268&lt;&gt;0,J3267,IF(ISNA(INDEX($I3268:$I3618,MATCH(TRUE,INDEX($I3268:$I3618&lt;&gt;$I3268,0),0))),0,INDEX($I3268:$I3618,MATCH(TRUE,INDEX($I3268:$I3618&lt;&gt;$I3268,0),0))))</f>
        <v>118301012.88876536</v>
      </c>
      <c r="K3268" s="10">
        <f>SUM(I$11:I3267)</f>
        <v>789668634.219069</v>
      </c>
      <c r="L3268" s="27">
        <f t="shared" si="707"/>
        <v>366</v>
      </c>
      <c r="M3268" s="7">
        <f t="shared" si="715"/>
        <v>323226.81117149006</v>
      </c>
      <c r="N3268" s="7">
        <f>IF(ISNA(VLOOKUP(B3268,'Distribution Data'!$G:$H,2,FALSE)),0,VLOOKUP(B3268,'Distribution Data'!$G:$H,2,FALSE))</f>
        <v>0</v>
      </c>
      <c r="O3268" s="16">
        <f>IF(ISNA(INDEX($C3267:$C$3618,MATCH(TRUE,INDEX($C3267:$C$3618&lt;&gt;$C3267,0),0))), O3267, INDEX($C3267:$C$3618,MATCH(TRUE,INDEX($C3267:$C$3618&lt;&gt;$C3267,0),0)))</f>
        <v>6094938326.7375374</v>
      </c>
      <c r="P3268" s="16">
        <f t="shared" si="719"/>
        <v>5895088496.4046955</v>
      </c>
      <c r="Q3268" s="27">
        <f t="shared" si="711"/>
        <v>366</v>
      </c>
      <c r="R3268" s="7">
        <f t="shared" si="716"/>
        <v>546037.78779464995</v>
      </c>
      <c r="S3268" s="7">
        <f t="shared" si="708"/>
        <v>-48522.298041788104</v>
      </c>
      <c r="T3268" s="5">
        <f>VLOOKUP($B3268,'Benchmark Data'!$A:$B,2,FALSE)</f>
        <v>19.989999999999998</v>
      </c>
      <c r="U3268" s="12">
        <f t="shared" si="717"/>
        <v>-7.9721398803832798E-3</v>
      </c>
      <c r="V3268" s="7">
        <f t="shared" si="718"/>
        <v>5945396912.999404</v>
      </c>
    </row>
    <row r="3269" spans="1:22" x14ac:dyDescent="0.25">
      <c r="A3269" s="5">
        <f t="shared" si="709"/>
        <v>2012</v>
      </c>
      <c r="B3269" s="6">
        <f t="shared" si="712"/>
        <v>41209</v>
      </c>
      <c r="C3269" s="7">
        <f>MAX(SUMIFS('Filing Data'!$V:$V,'Filing Data'!$D:$D,'Benchmark Value'!$B3269),C3268)</f>
        <v>5895088496.4046955</v>
      </c>
      <c r="D3269" s="7">
        <f>SUMIFS('Filing Data'!$Z:$Z,'Filing Data'!$D:$D,'Benchmark Value'!$B3269)</f>
        <v>0</v>
      </c>
      <c r="E3269" s="16">
        <f>IF(D3269&lt;&gt;0,E3268,IF(ISNA(INDEX($D3269:$D3618,MATCH(TRUE,INDEX($D3269:$D3618&lt;&gt;$D3269,0),0))),0,INDEX($D3269:$D3618,MATCH(TRUE,INDEX($D3269:$D3618&lt;&gt;$D3269,0),0))))</f>
        <v>-99307978.52737096</v>
      </c>
      <c r="F3269" s="10">
        <f>SUM(D$11:D3268)</f>
        <v>-460926973.03772658</v>
      </c>
      <c r="G3269" s="10">
        <f t="shared" si="706"/>
        <v>366</v>
      </c>
      <c r="H3269" s="7">
        <f t="shared" si="714"/>
        <v>-271333.274664948</v>
      </c>
      <c r="I3269" s="16">
        <f>SUMIFS('Filing Data'!$X:$X,'Filing Data'!$D:$D,'Benchmark Value'!$B3269)</f>
        <v>0</v>
      </c>
      <c r="J3269" s="16">
        <f>IF(I3269&lt;&gt;0,J3268,IF(ISNA(INDEX($I3269:$I3618,MATCH(TRUE,INDEX($I3269:$I3618&lt;&gt;$I3269,0),0))),0,INDEX($I3269:$I3618,MATCH(TRUE,INDEX($I3269:$I3618&lt;&gt;$I3269,0),0))))</f>
        <v>118301012.88876536</v>
      </c>
      <c r="K3269" s="10">
        <f>SUM(I$11:I3268)</f>
        <v>789668634.219069</v>
      </c>
      <c r="L3269" s="27">
        <f t="shared" si="707"/>
        <v>366</v>
      </c>
      <c r="M3269" s="7">
        <f t="shared" si="715"/>
        <v>323226.81117149006</v>
      </c>
      <c r="N3269" s="7">
        <f>IF(ISNA(VLOOKUP(B3269,'Distribution Data'!$G:$H,2,FALSE)),0,VLOOKUP(B3269,'Distribution Data'!$G:$H,2,FALSE))</f>
        <v>0</v>
      </c>
      <c r="O3269" s="16">
        <f>IF(ISNA(INDEX($C3268:$C$3618,MATCH(TRUE,INDEX($C3268:$C$3618&lt;&gt;$C3268,0),0))), O3268, INDEX($C3268:$C$3618,MATCH(TRUE,INDEX($C3268:$C$3618&lt;&gt;$C3268,0),0)))</f>
        <v>6094938326.7375374</v>
      </c>
      <c r="P3269" s="16">
        <f t="shared" si="719"/>
        <v>5895088496.4046955</v>
      </c>
      <c r="Q3269" s="27">
        <f t="shared" si="711"/>
        <v>366</v>
      </c>
      <c r="R3269" s="7">
        <f t="shared" si="716"/>
        <v>546037.78779464995</v>
      </c>
      <c r="S3269" s="7">
        <f t="shared" si="708"/>
        <v>-48522.298041788104</v>
      </c>
      <c r="T3269" s="5">
        <f>VLOOKUP($B3269,'Benchmark Data'!$A:$B,2,FALSE)</f>
        <v>19.989999999999998</v>
      </c>
      <c r="U3269" s="12">
        <f t="shared" si="717"/>
        <v>0</v>
      </c>
      <c r="V3269" s="7">
        <f t="shared" si="718"/>
        <v>5945348390.7013626</v>
      </c>
    </row>
    <row r="3270" spans="1:22" x14ac:dyDescent="0.25">
      <c r="A3270" s="5">
        <f t="shared" si="709"/>
        <v>2012</v>
      </c>
      <c r="B3270" s="6">
        <f t="shared" si="712"/>
        <v>41210</v>
      </c>
      <c r="C3270" s="7">
        <f>MAX(SUMIFS('Filing Data'!$V:$V,'Filing Data'!$D:$D,'Benchmark Value'!$B3270),C3269)</f>
        <v>5895088496.4046955</v>
      </c>
      <c r="D3270" s="7">
        <f>SUMIFS('Filing Data'!$Z:$Z,'Filing Data'!$D:$D,'Benchmark Value'!$B3270)</f>
        <v>0</v>
      </c>
      <c r="E3270" s="16">
        <f>IF(D3270&lt;&gt;0,E3269,IF(ISNA(INDEX($D3270:$D3618,MATCH(TRUE,INDEX($D3270:$D3618&lt;&gt;$D3270,0),0))),0,INDEX($D3270:$D3618,MATCH(TRUE,INDEX($D3270:$D3618&lt;&gt;$D3270,0),0))))</f>
        <v>-99307978.52737096</v>
      </c>
      <c r="F3270" s="10">
        <f>SUM(D$11:D3269)</f>
        <v>-460926973.03772658</v>
      </c>
      <c r="G3270" s="10">
        <f t="shared" si="706"/>
        <v>366</v>
      </c>
      <c r="H3270" s="7">
        <f t="shared" si="714"/>
        <v>-271333.274664948</v>
      </c>
      <c r="I3270" s="16">
        <f>SUMIFS('Filing Data'!$X:$X,'Filing Data'!$D:$D,'Benchmark Value'!$B3270)</f>
        <v>0</v>
      </c>
      <c r="J3270" s="16">
        <f>IF(I3270&lt;&gt;0,J3269,IF(ISNA(INDEX($I3270:$I3618,MATCH(TRUE,INDEX($I3270:$I3618&lt;&gt;$I3270,0),0))),0,INDEX($I3270:$I3618,MATCH(TRUE,INDEX($I3270:$I3618&lt;&gt;$I3270,0),0))))</f>
        <v>118301012.88876536</v>
      </c>
      <c r="K3270" s="10">
        <f>SUM(I$11:I3269)</f>
        <v>789668634.219069</v>
      </c>
      <c r="L3270" s="27">
        <f t="shared" si="707"/>
        <v>366</v>
      </c>
      <c r="M3270" s="7">
        <f t="shared" si="715"/>
        <v>323226.81117149006</v>
      </c>
      <c r="N3270" s="7">
        <f>IF(ISNA(VLOOKUP(B3270,'Distribution Data'!$G:$H,2,FALSE)),0,VLOOKUP(B3270,'Distribution Data'!$G:$H,2,FALSE))</f>
        <v>0</v>
      </c>
      <c r="O3270" s="16">
        <f>IF(ISNA(INDEX($C3269:$C$3618,MATCH(TRUE,INDEX($C3269:$C$3618&lt;&gt;$C3269,0),0))), O3269, INDEX($C3269:$C$3618,MATCH(TRUE,INDEX($C3269:$C$3618&lt;&gt;$C3269,0),0)))</f>
        <v>6094938326.7375374</v>
      </c>
      <c r="P3270" s="16">
        <f t="shared" si="719"/>
        <v>5895088496.4046955</v>
      </c>
      <c r="Q3270" s="27">
        <f t="shared" si="711"/>
        <v>366</v>
      </c>
      <c r="R3270" s="7">
        <f t="shared" si="716"/>
        <v>546037.78779464995</v>
      </c>
      <c r="S3270" s="7">
        <f t="shared" si="708"/>
        <v>-48522.298041788104</v>
      </c>
      <c r="T3270" s="5">
        <f>VLOOKUP($B3270,'Benchmark Data'!$A:$B,2,FALSE)</f>
        <v>19.989999999999998</v>
      </c>
      <c r="U3270" s="12">
        <f t="shared" si="717"/>
        <v>0</v>
      </c>
      <c r="V3270" s="7">
        <f t="shared" si="718"/>
        <v>5945299868.4033213</v>
      </c>
    </row>
    <row r="3271" spans="1:22" x14ac:dyDescent="0.25">
      <c r="A3271" s="5">
        <f t="shared" si="709"/>
        <v>2012</v>
      </c>
      <c r="B3271" s="6">
        <f t="shared" si="712"/>
        <v>41211</v>
      </c>
      <c r="C3271" s="7">
        <f>MAX(SUMIFS('Filing Data'!$V:$V,'Filing Data'!$D:$D,'Benchmark Value'!$B3271),C3270)</f>
        <v>5895088496.4046955</v>
      </c>
      <c r="D3271" s="7">
        <f>SUMIFS('Filing Data'!$Z:$Z,'Filing Data'!$D:$D,'Benchmark Value'!$B3271)</f>
        <v>0</v>
      </c>
      <c r="E3271" s="16">
        <f>IF(D3271&lt;&gt;0,E3270,IF(ISNA(INDEX($D3271:$D3618,MATCH(TRUE,INDEX($D3271:$D3618&lt;&gt;$D3271,0),0))),0,INDEX($D3271:$D3618,MATCH(TRUE,INDEX($D3271:$D3618&lt;&gt;$D3271,0),0))))</f>
        <v>-99307978.52737096</v>
      </c>
      <c r="F3271" s="10">
        <f>SUM(D$11:D3270)</f>
        <v>-460926973.03772658</v>
      </c>
      <c r="G3271" s="10">
        <f t="shared" si="706"/>
        <v>366</v>
      </c>
      <c r="H3271" s="7">
        <f t="shared" si="714"/>
        <v>-271333.274664948</v>
      </c>
      <c r="I3271" s="16">
        <f>SUMIFS('Filing Data'!$X:$X,'Filing Data'!$D:$D,'Benchmark Value'!$B3271)</f>
        <v>0</v>
      </c>
      <c r="J3271" s="16">
        <f>IF(I3271&lt;&gt;0,J3270,IF(ISNA(INDEX($I3271:$I3618,MATCH(TRUE,INDEX($I3271:$I3618&lt;&gt;$I3271,0),0))),0,INDEX($I3271:$I3618,MATCH(TRUE,INDEX($I3271:$I3618&lt;&gt;$I3271,0),0))))</f>
        <v>118301012.88876536</v>
      </c>
      <c r="K3271" s="10">
        <f>SUM(I$11:I3270)</f>
        <v>789668634.219069</v>
      </c>
      <c r="L3271" s="27">
        <f t="shared" si="707"/>
        <v>366</v>
      </c>
      <c r="M3271" s="7">
        <f t="shared" si="715"/>
        <v>323226.81117149006</v>
      </c>
      <c r="N3271" s="7">
        <f>IF(ISNA(VLOOKUP(B3271,'Distribution Data'!$G:$H,2,FALSE)),0,VLOOKUP(B3271,'Distribution Data'!$G:$H,2,FALSE))</f>
        <v>0</v>
      </c>
      <c r="O3271" s="16">
        <f>IF(ISNA(INDEX($C3270:$C$3618,MATCH(TRUE,INDEX($C3270:$C$3618&lt;&gt;$C3270,0),0))), O3270, INDEX($C3270:$C$3618,MATCH(TRUE,INDEX($C3270:$C$3618&lt;&gt;$C3270,0),0)))</f>
        <v>6094938326.7375374</v>
      </c>
      <c r="P3271" s="16">
        <f t="shared" si="719"/>
        <v>5895088496.4046955</v>
      </c>
      <c r="Q3271" s="27">
        <f t="shared" si="711"/>
        <v>366</v>
      </c>
      <c r="R3271" s="7">
        <f t="shared" si="716"/>
        <v>546037.78779464995</v>
      </c>
      <c r="S3271" s="7">
        <f t="shared" si="708"/>
        <v>-48522.298041788104</v>
      </c>
      <c r="T3271" s="5">
        <f>VLOOKUP($B3271,'Benchmark Data'!$A:$B,2,FALSE)</f>
        <v>19.989999999999998</v>
      </c>
      <c r="U3271" s="12">
        <f t="shared" si="717"/>
        <v>0</v>
      </c>
      <c r="V3271" s="7">
        <f t="shared" si="718"/>
        <v>5945251346.1052799</v>
      </c>
    </row>
    <row r="3272" spans="1:22" x14ac:dyDescent="0.25">
      <c r="A3272" s="5">
        <f t="shared" si="709"/>
        <v>2012</v>
      </c>
      <c r="B3272" s="6">
        <f t="shared" si="712"/>
        <v>41212</v>
      </c>
      <c r="C3272" s="7">
        <f>MAX(SUMIFS('Filing Data'!$V:$V,'Filing Data'!$D:$D,'Benchmark Value'!$B3272),C3271)</f>
        <v>5895088496.4046955</v>
      </c>
      <c r="D3272" s="7">
        <f>SUMIFS('Filing Data'!$Z:$Z,'Filing Data'!$D:$D,'Benchmark Value'!$B3272)</f>
        <v>0</v>
      </c>
      <c r="E3272" s="16">
        <f>IF(D3272&lt;&gt;0,E3271,IF(ISNA(INDEX($D3272:$D3618,MATCH(TRUE,INDEX($D3272:$D3618&lt;&gt;$D3272,0),0))),0,INDEX($D3272:$D3618,MATCH(TRUE,INDEX($D3272:$D3618&lt;&gt;$D3272,0),0))))</f>
        <v>-99307978.52737096</v>
      </c>
      <c r="F3272" s="10">
        <f>SUM(D$11:D3271)</f>
        <v>-460926973.03772658</v>
      </c>
      <c r="G3272" s="10">
        <f t="shared" si="706"/>
        <v>366</v>
      </c>
      <c r="H3272" s="7">
        <f t="shared" si="714"/>
        <v>-271333.274664948</v>
      </c>
      <c r="I3272" s="16">
        <f>SUMIFS('Filing Data'!$X:$X,'Filing Data'!$D:$D,'Benchmark Value'!$B3272)</f>
        <v>0</v>
      </c>
      <c r="J3272" s="16">
        <f>IF(I3272&lt;&gt;0,J3271,IF(ISNA(INDEX($I3272:$I3618,MATCH(TRUE,INDEX($I3272:$I3618&lt;&gt;$I3272,0),0))),0,INDEX($I3272:$I3618,MATCH(TRUE,INDEX($I3272:$I3618&lt;&gt;$I3272,0),0))))</f>
        <v>118301012.88876536</v>
      </c>
      <c r="K3272" s="10">
        <f>SUM(I$11:I3271)</f>
        <v>789668634.219069</v>
      </c>
      <c r="L3272" s="27">
        <f t="shared" si="707"/>
        <v>366</v>
      </c>
      <c r="M3272" s="7">
        <f t="shared" si="715"/>
        <v>323226.81117149006</v>
      </c>
      <c r="N3272" s="7">
        <f>IF(ISNA(VLOOKUP(B3272,'Distribution Data'!$G:$H,2,FALSE)),0,VLOOKUP(B3272,'Distribution Data'!$G:$H,2,FALSE))</f>
        <v>0</v>
      </c>
      <c r="O3272" s="16">
        <f>IF(ISNA(INDEX($C3271:$C$3618,MATCH(TRUE,INDEX($C3271:$C$3618&lt;&gt;$C3271,0),0))), O3271, INDEX($C3271:$C$3618,MATCH(TRUE,INDEX($C3271:$C$3618&lt;&gt;$C3271,0),0)))</f>
        <v>6094938326.7375374</v>
      </c>
      <c r="P3272" s="16">
        <f t="shared" si="719"/>
        <v>5895088496.4046955</v>
      </c>
      <c r="Q3272" s="27">
        <f t="shared" si="711"/>
        <v>366</v>
      </c>
      <c r="R3272" s="7">
        <f t="shared" si="716"/>
        <v>546037.78779464995</v>
      </c>
      <c r="S3272" s="7">
        <f t="shared" si="708"/>
        <v>-48522.298041788104</v>
      </c>
      <c r="T3272" s="5">
        <f>VLOOKUP($B3272,'Benchmark Data'!$A:$B,2,FALSE)</f>
        <v>19.989999999999998</v>
      </c>
      <c r="U3272" s="12">
        <f t="shared" si="717"/>
        <v>0</v>
      </c>
      <c r="V3272" s="7">
        <f t="shared" si="718"/>
        <v>5945202823.8072386</v>
      </c>
    </row>
    <row r="3273" spans="1:22" x14ac:dyDescent="0.25">
      <c r="A3273" s="5">
        <f t="shared" si="709"/>
        <v>2012</v>
      </c>
      <c r="B3273" s="6">
        <f t="shared" si="712"/>
        <v>41213</v>
      </c>
      <c r="C3273" s="7">
        <f>MAX(SUMIFS('Filing Data'!$V:$V,'Filing Data'!$D:$D,'Benchmark Value'!$B3273),C3272)</f>
        <v>5895088496.4046955</v>
      </c>
      <c r="D3273" s="7">
        <f>SUMIFS('Filing Data'!$Z:$Z,'Filing Data'!$D:$D,'Benchmark Value'!$B3273)</f>
        <v>0</v>
      </c>
      <c r="E3273" s="16">
        <f>IF(D3273&lt;&gt;0,E3272,IF(ISNA(INDEX($D3273:$D3618,MATCH(TRUE,INDEX($D3273:$D3618&lt;&gt;$D3273,0),0))),0,INDEX($D3273:$D3618,MATCH(TRUE,INDEX($D3273:$D3618&lt;&gt;$D3273,0),0))))</f>
        <v>-99307978.52737096</v>
      </c>
      <c r="F3273" s="10">
        <f>SUM(D$11:D3272)</f>
        <v>-460926973.03772658</v>
      </c>
      <c r="G3273" s="10">
        <f t="shared" si="706"/>
        <v>366</v>
      </c>
      <c r="H3273" s="7">
        <f t="shared" si="714"/>
        <v>-271333.274664948</v>
      </c>
      <c r="I3273" s="16">
        <f>SUMIFS('Filing Data'!$X:$X,'Filing Data'!$D:$D,'Benchmark Value'!$B3273)</f>
        <v>0</v>
      </c>
      <c r="J3273" s="16">
        <f>IF(I3273&lt;&gt;0,J3272,IF(ISNA(INDEX($I3273:$I3618,MATCH(TRUE,INDEX($I3273:$I3618&lt;&gt;$I3273,0),0))),0,INDEX($I3273:$I3618,MATCH(TRUE,INDEX($I3273:$I3618&lt;&gt;$I3273,0),0))))</f>
        <v>118301012.88876536</v>
      </c>
      <c r="K3273" s="10">
        <f>SUM(I$11:I3272)</f>
        <v>789668634.219069</v>
      </c>
      <c r="L3273" s="27">
        <f t="shared" si="707"/>
        <v>366</v>
      </c>
      <c r="M3273" s="7">
        <f t="shared" si="715"/>
        <v>323226.81117149006</v>
      </c>
      <c r="N3273" s="7">
        <f>IF(ISNA(VLOOKUP(B3273,'Distribution Data'!$G:$H,2,FALSE)),0,VLOOKUP(B3273,'Distribution Data'!$G:$H,2,FALSE))</f>
        <v>0</v>
      </c>
      <c r="O3273" s="16">
        <f>IF(ISNA(INDEX($C3272:$C$3618,MATCH(TRUE,INDEX($C3272:$C$3618&lt;&gt;$C3272,0),0))), O3272, INDEX($C3272:$C$3618,MATCH(TRUE,INDEX($C3272:$C$3618&lt;&gt;$C3272,0),0)))</f>
        <v>6094938326.7375374</v>
      </c>
      <c r="P3273" s="16">
        <f t="shared" si="719"/>
        <v>5895088496.4046955</v>
      </c>
      <c r="Q3273" s="27">
        <f t="shared" si="711"/>
        <v>366</v>
      </c>
      <c r="R3273" s="7">
        <f t="shared" si="716"/>
        <v>546037.78779464995</v>
      </c>
      <c r="S3273" s="7">
        <f t="shared" si="708"/>
        <v>-48522.298041788104</v>
      </c>
      <c r="T3273" s="5">
        <f>VLOOKUP($B3273,'Benchmark Data'!$A:$B,2,FALSE)</f>
        <v>20.190000000000001</v>
      </c>
      <c r="U3273" s="12">
        <f t="shared" si="717"/>
        <v>9.955283812437609E-3</v>
      </c>
      <c r="V3273" s="7">
        <f t="shared" si="718"/>
        <v>6004636070.6318321</v>
      </c>
    </row>
    <row r="3274" spans="1:22" x14ac:dyDescent="0.25">
      <c r="A3274" s="5">
        <f t="shared" si="709"/>
        <v>2012</v>
      </c>
      <c r="B3274" s="6">
        <f t="shared" si="712"/>
        <v>41214</v>
      </c>
      <c r="C3274" s="7">
        <f>MAX(SUMIFS('Filing Data'!$V:$V,'Filing Data'!$D:$D,'Benchmark Value'!$B3274),C3273)</f>
        <v>5895088496.4046955</v>
      </c>
      <c r="D3274" s="7">
        <f>SUMIFS('Filing Data'!$Z:$Z,'Filing Data'!$D:$D,'Benchmark Value'!$B3274)</f>
        <v>0</v>
      </c>
      <c r="E3274" s="16">
        <f>IF(D3274&lt;&gt;0,E3273,IF(ISNA(INDEX($D3274:$D3618,MATCH(TRUE,INDEX($D3274:$D3618&lt;&gt;$D3274,0),0))),0,INDEX($D3274:$D3618,MATCH(TRUE,INDEX($D3274:$D3618&lt;&gt;$D3274,0),0))))</f>
        <v>-99307978.52737096</v>
      </c>
      <c r="F3274" s="10">
        <f>SUM(D$11:D3273)</f>
        <v>-460926973.03772658</v>
      </c>
      <c r="G3274" s="10">
        <f t="shared" si="706"/>
        <v>366</v>
      </c>
      <c r="H3274" s="7">
        <f t="shared" si="714"/>
        <v>-271333.274664948</v>
      </c>
      <c r="I3274" s="16">
        <f>SUMIFS('Filing Data'!$X:$X,'Filing Data'!$D:$D,'Benchmark Value'!$B3274)</f>
        <v>0</v>
      </c>
      <c r="J3274" s="16">
        <f>IF(I3274&lt;&gt;0,J3273,IF(ISNA(INDEX($I3274:$I3618,MATCH(TRUE,INDEX($I3274:$I3618&lt;&gt;$I3274,0),0))),0,INDEX($I3274:$I3618,MATCH(TRUE,INDEX($I3274:$I3618&lt;&gt;$I3274,0),0))))</f>
        <v>118301012.88876536</v>
      </c>
      <c r="K3274" s="10">
        <f>SUM(I$11:I3273)</f>
        <v>789668634.219069</v>
      </c>
      <c r="L3274" s="27">
        <f t="shared" si="707"/>
        <v>366</v>
      </c>
      <c r="M3274" s="7">
        <f t="shared" si="715"/>
        <v>323226.81117149006</v>
      </c>
      <c r="N3274" s="7">
        <f>IF(ISNA(VLOOKUP(B3274,'Distribution Data'!$G:$H,2,FALSE)),0,VLOOKUP(B3274,'Distribution Data'!$G:$H,2,FALSE))</f>
        <v>0</v>
      </c>
      <c r="O3274" s="16">
        <f>IF(ISNA(INDEX($C3273:$C$3618,MATCH(TRUE,INDEX($C3273:$C$3618&lt;&gt;$C3273,0),0))), O3273, INDEX($C3273:$C$3618,MATCH(TRUE,INDEX($C3273:$C$3618&lt;&gt;$C3273,0),0)))</f>
        <v>6094938326.7375374</v>
      </c>
      <c r="P3274" s="16">
        <f t="shared" si="719"/>
        <v>5895088496.4046955</v>
      </c>
      <c r="Q3274" s="27">
        <f t="shared" si="711"/>
        <v>366</v>
      </c>
      <c r="R3274" s="7">
        <f t="shared" si="716"/>
        <v>546037.78779464995</v>
      </c>
      <c r="S3274" s="7">
        <f t="shared" si="708"/>
        <v>-48522.298041788104</v>
      </c>
      <c r="T3274" s="5">
        <f>VLOOKUP($B3274,'Benchmark Data'!$A:$B,2,FALSE)</f>
        <v>20.27</v>
      </c>
      <c r="U3274" s="12">
        <f t="shared" si="717"/>
        <v>3.9545281391625258E-3</v>
      </c>
      <c r="V3274" s="7">
        <f t="shared" si="718"/>
        <v>6028380063.7201481</v>
      </c>
    </row>
    <row r="3275" spans="1:22" x14ac:dyDescent="0.25">
      <c r="A3275" s="5">
        <f t="shared" si="709"/>
        <v>2012</v>
      </c>
      <c r="B3275" s="6">
        <f t="shared" si="712"/>
        <v>41215</v>
      </c>
      <c r="C3275" s="7">
        <f>MAX(SUMIFS('Filing Data'!$V:$V,'Filing Data'!$D:$D,'Benchmark Value'!$B3275),C3274)</f>
        <v>5895088496.4046955</v>
      </c>
      <c r="D3275" s="7">
        <f>SUMIFS('Filing Data'!$Z:$Z,'Filing Data'!$D:$D,'Benchmark Value'!$B3275)</f>
        <v>0</v>
      </c>
      <c r="E3275" s="16">
        <f>IF(D3275&lt;&gt;0,E3274,IF(ISNA(INDEX($D3275:$D3618,MATCH(TRUE,INDEX($D3275:$D3618&lt;&gt;$D3275,0),0))),0,INDEX($D3275:$D3618,MATCH(TRUE,INDEX($D3275:$D3618&lt;&gt;$D3275,0),0))))</f>
        <v>-99307978.52737096</v>
      </c>
      <c r="F3275" s="10">
        <f>SUM(D$11:D3274)</f>
        <v>-460926973.03772658</v>
      </c>
      <c r="G3275" s="10">
        <f t="shared" ref="G3275:G3338" si="720">COUNTIFS(F$11:F$3618,F3275,A$11:A$3618,YEAR(B3275))</f>
        <v>366</v>
      </c>
      <c r="H3275" s="7">
        <f t="shared" si="714"/>
        <v>-271333.274664948</v>
      </c>
      <c r="I3275" s="16">
        <f>SUMIFS('Filing Data'!$X:$X,'Filing Data'!$D:$D,'Benchmark Value'!$B3275)</f>
        <v>0</v>
      </c>
      <c r="J3275" s="16">
        <f>IF(I3275&lt;&gt;0,J3274,IF(ISNA(INDEX($I3275:$I3618,MATCH(TRUE,INDEX($I3275:$I3618&lt;&gt;$I3275,0),0))),0,INDEX($I3275:$I3618,MATCH(TRUE,INDEX($I3275:$I3618&lt;&gt;$I3275,0),0))))</f>
        <v>118301012.88876536</v>
      </c>
      <c r="K3275" s="10">
        <f>SUM(I$11:I3274)</f>
        <v>789668634.219069</v>
      </c>
      <c r="L3275" s="27">
        <f t="shared" ref="L3275:L3338" si="721">COUNTIFS(K$11:K$3618,K3275,A$11:A$3618,YEAR(B3275))</f>
        <v>366</v>
      </c>
      <c r="M3275" s="7">
        <f t="shared" si="715"/>
        <v>323226.81117149006</v>
      </c>
      <c r="N3275" s="7">
        <f>IF(ISNA(VLOOKUP(B3275,'Distribution Data'!$G:$H,2,FALSE)),0,VLOOKUP(B3275,'Distribution Data'!$G:$H,2,FALSE))</f>
        <v>0</v>
      </c>
      <c r="O3275" s="16">
        <f>IF(ISNA(INDEX($C3274:$C$3618,MATCH(TRUE,INDEX($C3274:$C$3618&lt;&gt;$C3274,0),0))), O3274, INDEX($C3274:$C$3618,MATCH(TRUE,INDEX($C3274:$C$3618&lt;&gt;$C3274,0),0)))</f>
        <v>6094938326.7375374</v>
      </c>
      <c r="P3275" s="16">
        <f t="shared" si="719"/>
        <v>5895088496.4046955</v>
      </c>
      <c r="Q3275" s="27">
        <f t="shared" si="711"/>
        <v>366</v>
      </c>
      <c r="R3275" s="7">
        <f t="shared" si="716"/>
        <v>546037.78779464995</v>
      </c>
      <c r="S3275" s="7">
        <f t="shared" ref="S3275:S3338" si="722">IF(AND($E$3&lt;&gt;"Y",$E$4&lt;&gt;"Y"),R3275-N3275+H3275, IF(AND($E$3="Y",$E$4="Y"), R3275-N3275-M3275, IF($E$4="Y", R3275-N3275-M3275+H3275, IF($E$3="Y", R3275-N3275, R3275-N3275))))</f>
        <v>-48522.298041788104</v>
      </c>
      <c r="T3275" s="5">
        <f>VLOOKUP($B3275,'Benchmark Data'!$A:$B,2,FALSE)</f>
        <v>20.41</v>
      </c>
      <c r="U3275" s="12">
        <f t="shared" si="717"/>
        <v>6.883016357844815E-3</v>
      </c>
      <c r="V3275" s="7">
        <f t="shared" si="718"/>
        <v>6069968108.2164249</v>
      </c>
    </row>
    <row r="3276" spans="1:22" x14ac:dyDescent="0.25">
      <c r="A3276" s="5">
        <f t="shared" ref="A3276:A3339" si="723">YEAR(B3276)</f>
        <v>2012</v>
      </c>
      <c r="B3276" s="6">
        <f t="shared" si="712"/>
        <v>41216</v>
      </c>
      <c r="C3276" s="7">
        <f>MAX(SUMIFS('Filing Data'!$V:$V,'Filing Data'!$D:$D,'Benchmark Value'!$B3276),C3275)</f>
        <v>5895088496.4046955</v>
      </c>
      <c r="D3276" s="7">
        <f>SUMIFS('Filing Data'!$Z:$Z,'Filing Data'!$D:$D,'Benchmark Value'!$B3276)</f>
        <v>0</v>
      </c>
      <c r="E3276" s="16">
        <f>IF(D3276&lt;&gt;0,E3275,IF(ISNA(INDEX($D3276:$D3618,MATCH(TRUE,INDEX($D3276:$D3618&lt;&gt;$D3276,0),0))),0,INDEX($D3276:$D3618,MATCH(TRUE,INDEX($D3276:$D3618&lt;&gt;$D3276,0),0))))</f>
        <v>-99307978.52737096</v>
      </c>
      <c r="F3276" s="10">
        <f>SUM(D$11:D3275)</f>
        <v>-460926973.03772658</v>
      </c>
      <c r="G3276" s="10">
        <f t="shared" si="720"/>
        <v>366</v>
      </c>
      <c r="H3276" s="7">
        <f t="shared" si="714"/>
        <v>-271333.274664948</v>
      </c>
      <c r="I3276" s="16">
        <f>SUMIFS('Filing Data'!$X:$X,'Filing Data'!$D:$D,'Benchmark Value'!$B3276)</f>
        <v>0</v>
      </c>
      <c r="J3276" s="16">
        <f>IF(I3276&lt;&gt;0,J3275,IF(ISNA(INDEX($I3276:$I3618,MATCH(TRUE,INDEX($I3276:$I3618&lt;&gt;$I3276,0),0))),0,INDEX($I3276:$I3618,MATCH(TRUE,INDEX($I3276:$I3618&lt;&gt;$I3276,0),0))))</f>
        <v>118301012.88876536</v>
      </c>
      <c r="K3276" s="10">
        <f>SUM(I$11:I3275)</f>
        <v>789668634.219069</v>
      </c>
      <c r="L3276" s="27">
        <f t="shared" si="721"/>
        <v>366</v>
      </c>
      <c r="M3276" s="7">
        <f t="shared" si="715"/>
        <v>323226.81117149006</v>
      </c>
      <c r="N3276" s="7">
        <f>IF(ISNA(VLOOKUP(B3276,'Distribution Data'!$G:$H,2,FALSE)),0,VLOOKUP(B3276,'Distribution Data'!$G:$H,2,FALSE))</f>
        <v>0</v>
      </c>
      <c r="O3276" s="16">
        <f>IF(ISNA(INDEX($C3275:$C$3618,MATCH(TRUE,INDEX($C3275:$C$3618&lt;&gt;$C3275,0),0))), O3275, INDEX($C3275:$C$3618,MATCH(TRUE,INDEX($C3275:$C$3618&lt;&gt;$C3275,0),0)))</f>
        <v>6094938326.7375374</v>
      </c>
      <c r="P3276" s="16">
        <f t="shared" si="719"/>
        <v>5895088496.4046955</v>
      </c>
      <c r="Q3276" s="27">
        <f t="shared" ref="Q3276:Q3339" si="724">MATCH($O3276,$C$11:$C$3618,0)-MATCH($C3275,$C$11:$C$3618,0)</f>
        <v>366</v>
      </c>
      <c r="R3276" s="7">
        <f t="shared" si="716"/>
        <v>546037.78779464995</v>
      </c>
      <c r="S3276" s="7">
        <f t="shared" si="722"/>
        <v>-48522.298041788104</v>
      </c>
      <c r="T3276" s="5">
        <f>VLOOKUP($B3276,'Benchmark Data'!$A:$B,2,FALSE)</f>
        <v>20.41</v>
      </c>
      <c r="U3276" s="12">
        <f t="shared" si="717"/>
        <v>0</v>
      </c>
      <c r="V3276" s="7">
        <f t="shared" si="718"/>
        <v>6069919585.9183836</v>
      </c>
    </row>
    <row r="3277" spans="1:22" x14ac:dyDescent="0.25">
      <c r="A3277" s="5">
        <f t="shared" si="723"/>
        <v>2012</v>
      </c>
      <c r="B3277" s="6">
        <f t="shared" ref="B3277:B3340" si="725">B3276+1</f>
        <v>41217</v>
      </c>
      <c r="C3277" s="7">
        <f>MAX(SUMIFS('Filing Data'!$V:$V,'Filing Data'!$D:$D,'Benchmark Value'!$B3277),C3276)</f>
        <v>5895088496.4046955</v>
      </c>
      <c r="D3277" s="7">
        <f>SUMIFS('Filing Data'!$Z:$Z,'Filing Data'!$D:$D,'Benchmark Value'!$B3277)</f>
        <v>0</v>
      </c>
      <c r="E3277" s="16">
        <f>IF(D3277&lt;&gt;0,E3276,IF(ISNA(INDEX($D3277:$D3618,MATCH(TRUE,INDEX($D3277:$D3618&lt;&gt;$D3277,0),0))),0,INDEX($D3277:$D3618,MATCH(TRUE,INDEX($D3277:$D3618&lt;&gt;$D3277,0),0))))</f>
        <v>-99307978.52737096</v>
      </c>
      <c r="F3277" s="10">
        <f>SUM(D$11:D3276)</f>
        <v>-460926973.03772658</v>
      </c>
      <c r="G3277" s="10">
        <f t="shared" si="720"/>
        <v>366</v>
      </c>
      <c r="H3277" s="7">
        <f t="shared" ref="H3277:H3340" si="726">E3277/G3277</f>
        <v>-271333.274664948</v>
      </c>
      <c r="I3277" s="16">
        <f>SUMIFS('Filing Data'!$X:$X,'Filing Data'!$D:$D,'Benchmark Value'!$B3277)</f>
        <v>0</v>
      </c>
      <c r="J3277" s="16">
        <f>IF(I3277&lt;&gt;0,J3276,IF(ISNA(INDEX($I3277:$I3618,MATCH(TRUE,INDEX($I3277:$I3618&lt;&gt;$I3277,0),0))),0,INDEX($I3277:$I3618,MATCH(TRUE,INDEX($I3277:$I3618&lt;&gt;$I3277,0),0))))</f>
        <v>118301012.88876536</v>
      </c>
      <c r="K3277" s="10">
        <f>SUM(I$11:I3276)</f>
        <v>789668634.219069</v>
      </c>
      <c r="L3277" s="27">
        <f t="shared" si="721"/>
        <v>366</v>
      </c>
      <c r="M3277" s="7">
        <f t="shared" ref="M3277:M3340" si="727">J3277/L3277</f>
        <v>323226.81117149006</v>
      </c>
      <c r="N3277" s="7">
        <f>IF(ISNA(VLOOKUP(B3277,'Distribution Data'!$G:$H,2,FALSE)),0,VLOOKUP(B3277,'Distribution Data'!$G:$H,2,FALSE))</f>
        <v>0</v>
      </c>
      <c r="O3277" s="16">
        <f>IF(ISNA(INDEX($C3276:$C$3618,MATCH(TRUE,INDEX($C3276:$C$3618&lt;&gt;$C3276,0),0))), O3276, INDEX($C3276:$C$3618,MATCH(TRUE,INDEX($C3276:$C$3618&lt;&gt;$C3276,0),0)))</f>
        <v>6094938326.7375374</v>
      </c>
      <c r="P3277" s="16">
        <f t="shared" si="719"/>
        <v>5895088496.4046955</v>
      </c>
      <c r="Q3277" s="27">
        <f t="shared" si="724"/>
        <v>366</v>
      </c>
      <c r="R3277" s="7">
        <f t="shared" ref="R3277:R3340" si="728">IF(Q3277=0, 0, (O3277-P3277)/Q3277)</f>
        <v>546037.78779464995</v>
      </c>
      <c r="S3277" s="7">
        <f t="shared" si="722"/>
        <v>-48522.298041788104</v>
      </c>
      <c r="T3277" s="5">
        <f>VLOOKUP($B3277,'Benchmark Data'!$A:$B,2,FALSE)</f>
        <v>20.41</v>
      </c>
      <c r="U3277" s="12">
        <f t="shared" ref="U3277:U3340" si="729">LN(T3277/T3276)</f>
        <v>0</v>
      </c>
      <c r="V3277" s="7">
        <f t="shared" ref="V3277:V3340" si="730">V3276*EXP($U3277)+$S3277</f>
        <v>6069871063.6203423</v>
      </c>
    </row>
    <row r="3278" spans="1:22" x14ac:dyDescent="0.25">
      <c r="A3278" s="5">
        <f t="shared" si="723"/>
        <v>2012</v>
      </c>
      <c r="B3278" s="6">
        <f t="shared" si="725"/>
        <v>41218</v>
      </c>
      <c r="C3278" s="7">
        <f>MAX(SUMIFS('Filing Data'!$V:$V,'Filing Data'!$D:$D,'Benchmark Value'!$B3278),C3277)</f>
        <v>5895088496.4046955</v>
      </c>
      <c r="D3278" s="7">
        <f>SUMIFS('Filing Data'!$Z:$Z,'Filing Data'!$D:$D,'Benchmark Value'!$B3278)</f>
        <v>0</v>
      </c>
      <c r="E3278" s="16">
        <f>IF(D3278&lt;&gt;0,E3277,IF(ISNA(INDEX($D3278:$D3618,MATCH(TRUE,INDEX($D3278:$D3618&lt;&gt;$D3278,0),0))),0,INDEX($D3278:$D3618,MATCH(TRUE,INDEX($D3278:$D3618&lt;&gt;$D3278,0),0))))</f>
        <v>-99307978.52737096</v>
      </c>
      <c r="F3278" s="10">
        <f>SUM(D$11:D3277)</f>
        <v>-460926973.03772658</v>
      </c>
      <c r="G3278" s="10">
        <f t="shared" si="720"/>
        <v>366</v>
      </c>
      <c r="H3278" s="7">
        <f t="shared" si="726"/>
        <v>-271333.274664948</v>
      </c>
      <c r="I3278" s="16">
        <f>SUMIFS('Filing Data'!$X:$X,'Filing Data'!$D:$D,'Benchmark Value'!$B3278)</f>
        <v>0</v>
      </c>
      <c r="J3278" s="16">
        <f>IF(I3278&lt;&gt;0,J3277,IF(ISNA(INDEX($I3278:$I3618,MATCH(TRUE,INDEX($I3278:$I3618&lt;&gt;$I3278,0),0))),0,INDEX($I3278:$I3618,MATCH(TRUE,INDEX($I3278:$I3618&lt;&gt;$I3278,0),0))))</f>
        <v>118301012.88876536</v>
      </c>
      <c r="K3278" s="10">
        <f>SUM(I$11:I3277)</f>
        <v>789668634.219069</v>
      </c>
      <c r="L3278" s="27">
        <f t="shared" si="721"/>
        <v>366</v>
      </c>
      <c r="M3278" s="7">
        <f t="shared" si="727"/>
        <v>323226.81117149006</v>
      </c>
      <c r="N3278" s="7">
        <f>IF(ISNA(VLOOKUP(B3278,'Distribution Data'!$G:$H,2,FALSE)),0,VLOOKUP(B3278,'Distribution Data'!$G:$H,2,FALSE))</f>
        <v>0</v>
      </c>
      <c r="O3278" s="16">
        <f>IF(ISNA(INDEX($C3277:$C$3618,MATCH(TRUE,INDEX($C3277:$C$3618&lt;&gt;$C3277,0),0))), O3277, INDEX($C3277:$C$3618,MATCH(TRUE,INDEX($C3277:$C$3618&lt;&gt;$C3277,0),0)))</f>
        <v>6094938326.7375374</v>
      </c>
      <c r="P3278" s="16">
        <f t="shared" si="719"/>
        <v>5895088496.4046955</v>
      </c>
      <c r="Q3278" s="27">
        <f t="shared" si="724"/>
        <v>366</v>
      </c>
      <c r="R3278" s="7">
        <f t="shared" si="728"/>
        <v>546037.78779464995</v>
      </c>
      <c r="S3278" s="7">
        <f t="shared" si="722"/>
        <v>-48522.298041788104</v>
      </c>
      <c r="T3278" s="5">
        <f>VLOOKUP($B3278,'Benchmark Data'!$A:$B,2,FALSE)</f>
        <v>20.28</v>
      </c>
      <c r="U3278" s="12">
        <f t="shared" si="729"/>
        <v>-6.38979809877101E-3</v>
      </c>
      <c r="V3278" s="7">
        <f t="shared" si="730"/>
        <v>6031160942.1909609</v>
      </c>
    </row>
    <row r="3279" spans="1:22" x14ac:dyDescent="0.25">
      <c r="A3279" s="5">
        <f t="shared" si="723"/>
        <v>2012</v>
      </c>
      <c r="B3279" s="6">
        <f t="shared" si="725"/>
        <v>41219</v>
      </c>
      <c r="C3279" s="7">
        <f>MAX(SUMIFS('Filing Data'!$V:$V,'Filing Data'!$D:$D,'Benchmark Value'!$B3279),C3278)</f>
        <v>5895088496.4046955</v>
      </c>
      <c r="D3279" s="7">
        <f>SUMIFS('Filing Data'!$Z:$Z,'Filing Data'!$D:$D,'Benchmark Value'!$B3279)</f>
        <v>0</v>
      </c>
      <c r="E3279" s="16">
        <f>IF(D3279&lt;&gt;0,E3278,IF(ISNA(INDEX($D3279:$D3618,MATCH(TRUE,INDEX($D3279:$D3618&lt;&gt;$D3279,0),0))),0,INDEX($D3279:$D3618,MATCH(TRUE,INDEX($D3279:$D3618&lt;&gt;$D3279,0),0))))</f>
        <v>-99307978.52737096</v>
      </c>
      <c r="F3279" s="10">
        <f>SUM(D$11:D3278)</f>
        <v>-460926973.03772658</v>
      </c>
      <c r="G3279" s="10">
        <f t="shared" si="720"/>
        <v>366</v>
      </c>
      <c r="H3279" s="7">
        <f t="shared" si="726"/>
        <v>-271333.274664948</v>
      </c>
      <c r="I3279" s="16">
        <f>SUMIFS('Filing Data'!$X:$X,'Filing Data'!$D:$D,'Benchmark Value'!$B3279)</f>
        <v>0</v>
      </c>
      <c r="J3279" s="16">
        <f>IF(I3279&lt;&gt;0,J3278,IF(ISNA(INDEX($I3279:$I3618,MATCH(TRUE,INDEX($I3279:$I3618&lt;&gt;$I3279,0),0))),0,INDEX($I3279:$I3618,MATCH(TRUE,INDEX($I3279:$I3618&lt;&gt;$I3279,0),0))))</f>
        <v>118301012.88876536</v>
      </c>
      <c r="K3279" s="10">
        <f>SUM(I$11:I3278)</f>
        <v>789668634.219069</v>
      </c>
      <c r="L3279" s="27">
        <f t="shared" si="721"/>
        <v>366</v>
      </c>
      <c r="M3279" s="7">
        <f t="shared" si="727"/>
        <v>323226.81117149006</v>
      </c>
      <c r="N3279" s="7">
        <f>IF(ISNA(VLOOKUP(B3279,'Distribution Data'!$G:$H,2,FALSE)),0,VLOOKUP(B3279,'Distribution Data'!$G:$H,2,FALSE))</f>
        <v>0</v>
      </c>
      <c r="O3279" s="16">
        <f>IF(ISNA(INDEX($C3278:$C$3618,MATCH(TRUE,INDEX($C3278:$C$3618&lt;&gt;$C3278,0),0))), O3278, INDEX($C3278:$C$3618,MATCH(TRUE,INDEX($C3278:$C$3618&lt;&gt;$C3278,0),0)))</f>
        <v>6094938326.7375374</v>
      </c>
      <c r="P3279" s="16">
        <f t="shared" si="719"/>
        <v>5895088496.4046955</v>
      </c>
      <c r="Q3279" s="27">
        <f t="shared" si="724"/>
        <v>366</v>
      </c>
      <c r="R3279" s="7">
        <f t="shared" si="728"/>
        <v>546037.78779464995</v>
      </c>
      <c r="S3279" s="7">
        <f t="shared" si="722"/>
        <v>-48522.298041788104</v>
      </c>
      <c r="T3279" s="5">
        <f>VLOOKUP($B3279,'Benchmark Data'!$A:$B,2,FALSE)</f>
        <v>20.36</v>
      </c>
      <c r="U3279" s="12">
        <f t="shared" si="729"/>
        <v>3.9370129593395992E-3</v>
      </c>
      <c r="V3279" s="7">
        <f t="shared" si="730"/>
        <v>6054903981.7950535</v>
      </c>
    </row>
    <row r="3280" spans="1:22" x14ac:dyDescent="0.25">
      <c r="A3280" s="5">
        <f t="shared" si="723"/>
        <v>2012</v>
      </c>
      <c r="B3280" s="6">
        <f t="shared" si="725"/>
        <v>41220</v>
      </c>
      <c r="C3280" s="7">
        <f>MAX(SUMIFS('Filing Data'!$V:$V,'Filing Data'!$D:$D,'Benchmark Value'!$B3280),C3279)</f>
        <v>5895088496.4046955</v>
      </c>
      <c r="D3280" s="7">
        <f>SUMIFS('Filing Data'!$Z:$Z,'Filing Data'!$D:$D,'Benchmark Value'!$B3280)</f>
        <v>0</v>
      </c>
      <c r="E3280" s="16">
        <f>IF(D3280&lt;&gt;0,E3279,IF(ISNA(INDEX($D3280:$D3618,MATCH(TRUE,INDEX($D3280:$D3618&lt;&gt;$D3280,0),0))),0,INDEX($D3280:$D3618,MATCH(TRUE,INDEX($D3280:$D3618&lt;&gt;$D3280,0),0))))</f>
        <v>-99307978.52737096</v>
      </c>
      <c r="F3280" s="10">
        <f>SUM(D$11:D3279)</f>
        <v>-460926973.03772658</v>
      </c>
      <c r="G3280" s="10">
        <f t="shared" si="720"/>
        <v>366</v>
      </c>
      <c r="H3280" s="7">
        <f t="shared" si="726"/>
        <v>-271333.274664948</v>
      </c>
      <c r="I3280" s="16">
        <f>SUMIFS('Filing Data'!$X:$X,'Filing Data'!$D:$D,'Benchmark Value'!$B3280)</f>
        <v>0</v>
      </c>
      <c r="J3280" s="16">
        <f>IF(I3280&lt;&gt;0,J3279,IF(ISNA(INDEX($I3280:$I3618,MATCH(TRUE,INDEX($I3280:$I3618&lt;&gt;$I3280,0),0))),0,INDEX($I3280:$I3618,MATCH(TRUE,INDEX($I3280:$I3618&lt;&gt;$I3280,0),0))))</f>
        <v>118301012.88876536</v>
      </c>
      <c r="K3280" s="10">
        <f>SUM(I$11:I3279)</f>
        <v>789668634.219069</v>
      </c>
      <c r="L3280" s="27">
        <f t="shared" si="721"/>
        <v>366</v>
      </c>
      <c r="M3280" s="7">
        <f t="shared" si="727"/>
        <v>323226.81117149006</v>
      </c>
      <c r="N3280" s="7">
        <f>IF(ISNA(VLOOKUP(B3280,'Distribution Data'!$G:$H,2,FALSE)),0,VLOOKUP(B3280,'Distribution Data'!$G:$H,2,FALSE))</f>
        <v>0</v>
      </c>
      <c r="O3280" s="16">
        <f>IF(ISNA(INDEX($C3279:$C$3618,MATCH(TRUE,INDEX($C3279:$C$3618&lt;&gt;$C3279,0),0))), O3279, INDEX($C3279:$C$3618,MATCH(TRUE,INDEX($C3279:$C$3618&lt;&gt;$C3279,0),0)))</f>
        <v>6094938326.7375374</v>
      </c>
      <c r="P3280" s="16">
        <f t="shared" si="719"/>
        <v>5895088496.4046955</v>
      </c>
      <c r="Q3280" s="27">
        <f t="shared" si="724"/>
        <v>366</v>
      </c>
      <c r="R3280" s="7">
        <f t="shared" si="728"/>
        <v>546037.78779464995</v>
      </c>
      <c r="S3280" s="7">
        <f t="shared" si="722"/>
        <v>-48522.298041788104</v>
      </c>
      <c r="T3280" s="5">
        <f>VLOOKUP($B3280,'Benchmark Data'!$A:$B,2,FALSE)</f>
        <v>20.27</v>
      </c>
      <c r="U3280" s="12">
        <f t="shared" si="729"/>
        <v>-4.4302312184133271E-3</v>
      </c>
      <c r="V3280" s="7">
        <f t="shared" si="730"/>
        <v>6028090166.8466415</v>
      </c>
    </row>
    <row r="3281" spans="1:22" x14ac:dyDescent="0.25">
      <c r="A3281" s="5">
        <f t="shared" si="723"/>
        <v>2012</v>
      </c>
      <c r="B3281" s="6">
        <f t="shared" si="725"/>
        <v>41221</v>
      </c>
      <c r="C3281" s="7">
        <f>MAX(SUMIFS('Filing Data'!$V:$V,'Filing Data'!$D:$D,'Benchmark Value'!$B3281),C3280)</f>
        <v>5895088496.4046955</v>
      </c>
      <c r="D3281" s="7">
        <f>SUMIFS('Filing Data'!$Z:$Z,'Filing Data'!$D:$D,'Benchmark Value'!$B3281)</f>
        <v>0</v>
      </c>
      <c r="E3281" s="16">
        <f>IF(D3281&lt;&gt;0,E3280,IF(ISNA(INDEX($D3281:$D3618,MATCH(TRUE,INDEX($D3281:$D3618&lt;&gt;$D3281,0),0))),0,INDEX($D3281:$D3618,MATCH(TRUE,INDEX($D3281:$D3618&lt;&gt;$D3281,0),0))))</f>
        <v>-99307978.52737096</v>
      </c>
      <c r="F3281" s="10">
        <f>SUM(D$11:D3280)</f>
        <v>-460926973.03772658</v>
      </c>
      <c r="G3281" s="10">
        <f t="shared" si="720"/>
        <v>366</v>
      </c>
      <c r="H3281" s="7">
        <f t="shared" si="726"/>
        <v>-271333.274664948</v>
      </c>
      <c r="I3281" s="16">
        <f>SUMIFS('Filing Data'!$X:$X,'Filing Data'!$D:$D,'Benchmark Value'!$B3281)</f>
        <v>0</v>
      </c>
      <c r="J3281" s="16">
        <f>IF(I3281&lt;&gt;0,J3280,IF(ISNA(INDEX($I3281:$I3618,MATCH(TRUE,INDEX($I3281:$I3618&lt;&gt;$I3281,0),0))),0,INDEX($I3281:$I3618,MATCH(TRUE,INDEX($I3281:$I3618&lt;&gt;$I3281,0),0))))</f>
        <v>118301012.88876536</v>
      </c>
      <c r="K3281" s="10">
        <f>SUM(I$11:I3280)</f>
        <v>789668634.219069</v>
      </c>
      <c r="L3281" s="27">
        <f t="shared" si="721"/>
        <v>366</v>
      </c>
      <c r="M3281" s="7">
        <f t="shared" si="727"/>
        <v>323226.81117149006</v>
      </c>
      <c r="N3281" s="7">
        <f>IF(ISNA(VLOOKUP(B3281,'Distribution Data'!$G:$H,2,FALSE)),0,VLOOKUP(B3281,'Distribution Data'!$G:$H,2,FALSE))</f>
        <v>0</v>
      </c>
      <c r="O3281" s="16">
        <f>IF(ISNA(INDEX($C3280:$C$3618,MATCH(TRUE,INDEX($C3280:$C$3618&lt;&gt;$C3280,0),0))), O3280, INDEX($C3280:$C$3618,MATCH(TRUE,INDEX($C3280:$C$3618&lt;&gt;$C3280,0),0)))</f>
        <v>6094938326.7375374</v>
      </c>
      <c r="P3281" s="16">
        <f t="shared" si="719"/>
        <v>5895088496.4046955</v>
      </c>
      <c r="Q3281" s="27">
        <f t="shared" si="724"/>
        <v>366</v>
      </c>
      <c r="R3281" s="7">
        <f t="shared" si="728"/>
        <v>546037.78779464995</v>
      </c>
      <c r="S3281" s="7">
        <f t="shared" si="722"/>
        <v>-48522.298041788104</v>
      </c>
      <c r="T3281" s="5">
        <f>VLOOKUP($B3281,'Benchmark Data'!$A:$B,2,FALSE)</f>
        <v>20.02</v>
      </c>
      <c r="U3281" s="12">
        <f t="shared" si="729"/>
        <v>-1.2410186576834134E-2</v>
      </c>
      <c r="V3281" s="7">
        <f t="shared" si="730"/>
        <v>5953694207.8583355</v>
      </c>
    </row>
    <row r="3282" spans="1:22" x14ac:dyDescent="0.25">
      <c r="A3282" s="5">
        <f t="shared" si="723"/>
        <v>2012</v>
      </c>
      <c r="B3282" s="6">
        <f t="shared" si="725"/>
        <v>41222</v>
      </c>
      <c r="C3282" s="7">
        <f>MAX(SUMIFS('Filing Data'!$V:$V,'Filing Data'!$D:$D,'Benchmark Value'!$B3282),C3281)</f>
        <v>5895088496.4046955</v>
      </c>
      <c r="D3282" s="7">
        <f>SUMIFS('Filing Data'!$Z:$Z,'Filing Data'!$D:$D,'Benchmark Value'!$B3282)</f>
        <v>0</v>
      </c>
      <c r="E3282" s="16">
        <f>IF(D3282&lt;&gt;0,E3281,IF(ISNA(INDEX($D3282:$D3618,MATCH(TRUE,INDEX($D3282:$D3618&lt;&gt;$D3282,0),0))),0,INDEX($D3282:$D3618,MATCH(TRUE,INDEX($D3282:$D3618&lt;&gt;$D3282,0),0))))</f>
        <v>-99307978.52737096</v>
      </c>
      <c r="F3282" s="10">
        <f>SUM(D$11:D3281)</f>
        <v>-460926973.03772658</v>
      </c>
      <c r="G3282" s="10">
        <f t="shared" si="720"/>
        <v>366</v>
      </c>
      <c r="H3282" s="7">
        <f t="shared" si="726"/>
        <v>-271333.274664948</v>
      </c>
      <c r="I3282" s="16">
        <f>SUMIFS('Filing Data'!$X:$X,'Filing Data'!$D:$D,'Benchmark Value'!$B3282)</f>
        <v>0</v>
      </c>
      <c r="J3282" s="16">
        <f>IF(I3282&lt;&gt;0,J3281,IF(ISNA(INDEX($I3282:$I3618,MATCH(TRUE,INDEX($I3282:$I3618&lt;&gt;$I3282,0),0))),0,INDEX($I3282:$I3618,MATCH(TRUE,INDEX($I3282:$I3618&lt;&gt;$I3282,0),0))))</f>
        <v>118301012.88876536</v>
      </c>
      <c r="K3282" s="10">
        <f>SUM(I$11:I3281)</f>
        <v>789668634.219069</v>
      </c>
      <c r="L3282" s="27">
        <f t="shared" si="721"/>
        <v>366</v>
      </c>
      <c r="M3282" s="7">
        <f t="shared" si="727"/>
        <v>323226.81117149006</v>
      </c>
      <c r="N3282" s="7">
        <f>IF(ISNA(VLOOKUP(B3282,'Distribution Data'!$G:$H,2,FALSE)),0,VLOOKUP(B3282,'Distribution Data'!$G:$H,2,FALSE))</f>
        <v>0</v>
      </c>
      <c r="O3282" s="16">
        <f>IF(ISNA(INDEX($C3281:$C$3618,MATCH(TRUE,INDEX($C3281:$C$3618&lt;&gt;$C3281,0),0))), O3281, INDEX($C3281:$C$3618,MATCH(TRUE,INDEX($C3281:$C$3618&lt;&gt;$C3281,0),0)))</f>
        <v>6094938326.7375374</v>
      </c>
      <c r="P3282" s="16">
        <f t="shared" si="719"/>
        <v>5895088496.4046955</v>
      </c>
      <c r="Q3282" s="27">
        <f t="shared" si="724"/>
        <v>366</v>
      </c>
      <c r="R3282" s="7">
        <f t="shared" si="728"/>
        <v>546037.78779464995</v>
      </c>
      <c r="S3282" s="7">
        <f t="shared" si="722"/>
        <v>-48522.298041788104</v>
      </c>
      <c r="T3282" s="5">
        <f>VLOOKUP($B3282,'Benchmark Data'!$A:$B,2,FALSE)</f>
        <v>19.97</v>
      </c>
      <c r="U3282" s="12">
        <f t="shared" si="729"/>
        <v>-2.5006264593507611E-3</v>
      </c>
      <c r="V3282" s="7">
        <f t="shared" si="730"/>
        <v>5938776319.4068012</v>
      </c>
    </row>
    <row r="3283" spans="1:22" x14ac:dyDescent="0.25">
      <c r="A3283" s="5">
        <f t="shared" si="723"/>
        <v>2012</v>
      </c>
      <c r="B3283" s="6">
        <f t="shared" si="725"/>
        <v>41223</v>
      </c>
      <c r="C3283" s="7">
        <f>MAX(SUMIFS('Filing Data'!$V:$V,'Filing Data'!$D:$D,'Benchmark Value'!$B3283),C3282)</f>
        <v>5895088496.4046955</v>
      </c>
      <c r="D3283" s="7">
        <f>SUMIFS('Filing Data'!$Z:$Z,'Filing Data'!$D:$D,'Benchmark Value'!$B3283)</f>
        <v>0</v>
      </c>
      <c r="E3283" s="16">
        <f>IF(D3283&lt;&gt;0,E3282,IF(ISNA(INDEX($D3283:$D3618,MATCH(TRUE,INDEX($D3283:$D3618&lt;&gt;$D3283,0),0))),0,INDEX($D3283:$D3618,MATCH(TRUE,INDEX($D3283:$D3618&lt;&gt;$D3283,0),0))))</f>
        <v>-99307978.52737096</v>
      </c>
      <c r="F3283" s="10">
        <f>SUM(D$11:D3282)</f>
        <v>-460926973.03772658</v>
      </c>
      <c r="G3283" s="10">
        <f t="shared" si="720"/>
        <v>366</v>
      </c>
      <c r="H3283" s="7">
        <f t="shared" si="726"/>
        <v>-271333.274664948</v>
      </c>
      <c r="I3283" s="16">
        <f>SUMIFS('Filing Data'!$X:$X,'Filing Data'!$D:$D,'Benchmark Value'!$B3283)</f>
        <v>0</v>
      </c>
      <c r="J3283" s="16">
        <f>IF(I3283&lt;&gt;0,J3282,IF(ISNA(INDEX($I3283:$I3618,MATCH(TRUE,INDEX($I3283:$I3618&lt;&gt;$I3283,0),0))),0,INDEX($I3283:$I3618,MATCH(TRUE,INDEX($I3283:$I3618&lt;&gt;$I3283,0),0))))</f>
        <v>118301012.88876536</v>
      </c>
      <c r="K3283" s="10">
        <f>SUM(I$11:I3282)</f>
        <v>789668634.219069</v>
      </c>
      <c r="L3283" s="27">
        <f t="shared" si="721"/>
        <v>366</v>
      </c>
      <c r="M3283" s="7">
        <f t="shared" si="727"/>
        <v>323226.81117149006</v>
      </c>
      <c r="N3283" s="7">
        <f>IF(ISNA(VLOOKUP(B3283,'Distribution Data'!$G:$H,2,FALSE)),0,VLOOKUP(B3283,'Distribution Data'!$G:$H,2,FALSE))</f>
        <v>0</v>
      </c>
      <c r="O3283" s="16">
        <f>IF(ISNA(INDEX($C3282:$C$3618,MATCH(TRUE,INDEX($C3282:$C$3618&lt;&gt;$C3282,0),0))), O3282, INDEX($C3282:$C$3618,MATCH(TRUE,INDEX($C3282:$C$3618&lt;&gt;$C3282,0),0)))</f>
        <v>6094938326.7375374</v>
      </c>
      <c r="P3283" s="16">
        <f t="shared" si="719"/>
        <v>5895088496.4046955</v>
      </c>
      <c r="Q3283" s="27">
        <f t="shared" si="724"/>
        <v>366</v>
      </c>
      <c r="R3283" s="7">
        <f t="shared" si="728"/>
        <v>546037.78779464995</v>
      </c>
      <c r="S3283" s="7">
        <f t="shared" si="722"/>
        <v>-48522.298041788104</v>
      </c>
      <c r="T3283" s="5">
        <f>VLOOKUP($B3283,'Benchmark Data'!$A:$B,2,FALSE)</f>
        <v>19.97</v>
      </c>
      <c r="U3283" s="12">
        <f t="shared" si="729"/>
        <v>0</v>
      </c>
      <c r="V3283" s="7">
        <f t="shared" si="730"/>
        <v>5938727797.1087599</v>
      </c>
    </row>
    <row r="3284" spans="1:22" x14ac:dyDescent="0.25">
      <c r="A3284" s="5">
        <f t="shared" si="723"/>
        <v>2012</v>
      </c>
      <c r="B3284" s="6">
        <f t="shared" si="725"/>
        <v>41224</v>
      </c>
      <c r="C3284" s="7">
        <f>MAX(SUMIFS('Filing Data'!$V:$V,'Filing Data'!$D:$D,'Benchmark Value'!$B3284),C3283)</f>
        <v>5895088496.4046955</v>
      </c>
      <c r="D3284" s="7">
        <f>SUMIFS('Filing Data'!$Z:$Z,'Filing Data'!$D:$D,'Benchmark Value'!$B3284)</f>
        <v>0</v>
      </c>
      <c r="E3284" s="16">
        <f>IF(D3284&lt;&gt;0,E3283,IF(ISNA(INDEX($D3284:$D3618,MATCH(TRUE,INDEX($D3284:$D3618&lt;&gt;$D3284,0),0))),0,INDEX($D3284:$D3618,MATCH(TRUE,INDEX($D3284:$D3618&lt;&gt;$D3284,0),0))))</f>
        <v>-99307978.52737096</v>
      </c>
      <c r="F3284" s="10">
        <f>SUM(D$11:D3283)</f>
        <v>-460926973.03772658</v>
      </c>
      <c r="G3284" s="10">
        <f t="shared" si="720"/>
        <v>366</v>
      </c>
      <c r="H3284" s="7">
        <f t="shared" si="726"/>
        <v>-271333.274664948</v>
      </c>
      <c r="I3284" s="16">
        <f>SUMIFS('Filing Data'!$X:$X,'Filing Data'!$D:$D,'Benchmark Value'!$B3284)</f>
        <v>0</v>
      </c>
      <c r="J3284" s="16">
        <f>IF(I3284&lt;&gt;0,J3283,IF(ISNA(INDEX($I3284:$I3618,MATCH(TRUE,INDEX($I3284:$I3618&lt;&gt;$I3284,0),0))),0,INDEX($I3284:$I3618,MATCH(TRUE,INDEX($I3284:$I3618&lt;&gt;$I3284,0),0))))</f>
        <v>118301012.88876536</v>
      </c>
      <c r="K3284" s="10">
        <f>SUM(I$11:I3283)</f>
        <v>789668634.219069</v>
      </c>
      <c r="L3284" s="27">
        <f t="shared" si="721"/>
        <v>366</v>
      </c>
      <c r="M3284" s="7">
        <f t="shared" si="727"/>
        <v>323226.81117149006</v>
      </c>
      <c r="N3284" s="7">
        <f>IF(ISNA(VLOOKUP(B3284,'Distribution Data'!$G:$H,2,FALSE)),0,VLOOKUP(B3284,'Distribution Data'!$G:$H,2,FALSE))</f>
        <v>0</v>
      </c>
      <c r="O3284" s="16">
        <f>IF(ISNA(INDEX($C3283:$C$3618,MATCH(TRUE,INDEX($C3283:$C$3618&lt;&gt;$C3283,0),0))), O3283, INDEX($C3283:$C$3618,MATCH(TRUE,INDEX($C3283:$C$3618&lt;&gt;$C3283,0),0)))</f>
        <v>6094938326.7375374</v>
      </c>
      <c r="P3284" s="16">
        <f t="shared" si="719"/>
        <v>5895088496.4046955</v>
      </c>
      <c r="Q3284" s="27">
        <f t="shared" si="724"/>
        <v>366</v>
      </c>
      <c r="R3284" s="7">
        <f t="shared" si="728"/>
        <v>546037.78779464995</v>
      </c>
      <c r="S3284" s="7">
        <f t="shared" si="722"/>
        <v>-48522.298041788104</v>
      </c>
      <c r="T3284" s="5">
        <f>VLOOKUP($B3284,'Benchmark Data'!$A:$B,2,FALSE)</f>
        <v>19.97</v>
      </c>
      <c r="U3284" s="12">
        <f t="shared" si="729"/>
        <v>0</v>
      </c>
      <c r="V3284" s="7">
        <f t="shared" si="730"/>
        <v>5938679274.8107185</v>
      </c>
    </row>
    <row r="3285" spans="1:22" x14ac:dyDescent="0.25">
      <c r="A3285" s="5">
        <f t="shared" si="723"/>
        <v>2012</v>
      </c>
      <c r="B3285" s="6">
        <f t="shared" si="725"/>
        <v>41225</v>
      </c>
      <c r="C3285" s="7">
        <f>MAX(SUMIFS('Filing Data'!$V:$V,'Filing Data'!$D:$D,'Benchmark Value'!$B3285),C3284)</f>
        <v>5895088496.4046955</v>
      </c>
      <c r="D3285" s="7">
        <f>SUMIFS('Filing Data'!$Z:$Z,'Filing Data'!$D:$D,'Benchmark Value'!$B3285)</f>
        <v>0</v>
      </c>
      <c r="E3285" s="16">
        <f>IF(D3285&lt;&gt;0,E3284,IF(ISNA(INDEX($D3285:$D3618,MATCH(TRUE,INDEX($D3285:$D3618&lt;&gt;$D3285,0),0))),0,INDEX($D3285:$D3618,MATCH(TRUE,INDEX($D3285:$D3618&lt;&gt;$D3285,0),0))))</f>
        <v>-99307978.52737096</v>
      </c>
      <c r="F3285" s="10">
        <f>SUM(D$11:D3284)</f>
        <v>-460926973.03772658</v>
      </c>
      <c r="G3285" s="10">
        <f t="shared" si="720"/>
        <v>366</v>
      </c>
      <c r="H3285" s="7">
        <f t="shared" si="726"/>
        <v>-271333.274664948</v>
      </c>
      <c r="I3285" s="16">
        <f>SUMIFS('Filing Data'!$X:$X,'Filing Data'!$D:$D,'Benchmark Value'!$B3285)</f>
        <v>0</v>
      </c>
      <c r="J3285" s="16">
        <f>IF(I3285&lt;&gt;0,J3284,IF(ISNA(INDEX($I3285:$I3618,MATCH(TRUE,INDEX($I3285:$I3618&lt;&gt;$I3285,0),0))),0,INDEX($I3285:$I3618,MATCH(TRUE,INDEX($I3285:$I3618&lt;&gt;$I3285,0),0))))</f>
        <v>118301012.88876536</v>
      </c>
      <c r="K3285" s="10">
        <f>SUM(I$11:I3284)</f>
        <v>789668634.219069</v>
      </c>
      <c r="L3285" s="27">
        <f t="shared" si="721"/>
        <v>366</v>
      </c>
      <c r="M3285" s="7">
        <f t="shared" si="727"/>
        <v>323226.81117149006</v>
      </c>
      <c r="N3285" s="7">
        <f>IF(ISNA(VLOOKUP(B3285,'Distribution Data'!$G:$H,2,FALSE)),0,VLOOKUP(B3285,'Distribution Data'!$G:$H,2,FALSE))</f>
        <v>0</v>
      </c>
      <c r="O3285" s="16">
        <f>IF(ISNA(INDEX($C3284:$C$3618,MATCH(TRUE,INDEX($C3284:$C$3618&lt;&gt;$C3284,0),0))), O3284, INDEX($C3284:$C$3618,MATCH(TRUE,INDEX($C3284:$C$3618&lt;&gt;$C3284,0),0)))</f>
        <v>6094938326.7375374</v>
      </c>
      <c r="P3285" s="16">
        <f t="shared" si="719"/>
        <v>5895088496.4046955</v>
      </c>
      <c r="Q3285" s="27">
        <f t="shared" si="724"/>
        <v>366</v>
      </c>
      <c r="R3285" s="7">
        <f t="shared" si="728"/>
        <v>546037.78779464995</v>
      </c>
      <c r="S3285" s="7">
        <f t="shared" si="722"/>
        <v>-48522.298041788104</v>
      </c>
      <c r="T3285" s="5">
        <f>VLOOKUP($B3285,'Benchmark Data'!$A:$B,2,FALSE)</f>
        <v>19.93</v>
      </c>
      <c r="U3285" s="12">
        <f t="shared" si="729"/>
        <v>-2.0050132030204099E-3</v>
      </c>
      <c r="V3285" s="7">
        <f t="shared" si="730"/>
        <v>5926735551.1610289</v>
      </c>
    </row>
    <row r="3286" spans="1:22" x14ac:dyDescent="0.25">
      <c r="A3286" s="5">
        <f t="shared" si="723"/>
        <v>2012</v>
      </c>
      <c r="B3286" s="6">
        <f t="shared" si="725"/>
        <v>41226</v>
      </c>
      <c r="C3286" s="7">
        <f>MAX(SUMIFS('Filing Data'!$V:$V,'Filing Data'!$D:$D,'Benchmark Value'!$B3286),C3285)</f>
        <v>5895088496.4046955</v>
      </c>
      <c r="D3286" s="7">
        <f>SUMIFS('Filing Data'!$Z:$Z,'Filing Data'!$D:$D,'Benchmark Value'!$B3286)</f>
        <v>0</v>
      </c>
      <c r="E3286" s="16">
        <f>IF(D3286&lt;&gt;0,E3285,IF(ISNA(INDEX($D3286:$D3618,MATCH(TRUE,INDEX($D3286:$D3618&lt;&gt;$D3286,0),0))),0,INDEX($D3286:$D3618,MATCH(TRUE,INDEX($D3286:$D3618&lt;&gt;$D3286,0),0))))</f>
        <v>-99307978.52737096</v>
      </c>
      <c r="F3286" s="10">
        <f>SUM(D$11:D3285)</f>
        <v>-460926973.03772658</v>
      </c>
      <c r="G3286" s="10">
        <f t="shared" si="720"/>
        <v>366</v>
      </c>
      <c r="H3286" s="7">
        <f t="shared" si="726"/>
        <v>-271333.274664948</v>
      </c>
      <c r="I3286" s="16">
        <f>SUMIFS('Filing Data'!$X:$X,'Filing Data'!$D:$D,'Benchmark Value'!$B3286)</f>
        <v>0</v>
      </c>
      <c r="J3286" s="16">
        <f>IF(I3286&lt;&gt;0,J3285,IF(ISNA(INDEX($I3286:$I3618,MATCH(TRUE,INDEX($I3286:$I3618&lt;&gt;$I3286,0),0))),0,INDEX($I3286:$I3618,MATCH(TRUE,INDEX($I3286:$I3618&lt;&gt;$I3286,0),0))))</f>
        <v>118301012.88876536</v>
      </c>
      <c r="K3286" s="10">
        <f>SUM(I$11:I3285)</f>
        <v>789668634.219069</v>
      </c>
      <c r="L3286" s="27">
        <f t="shared" si="721"/>
        <v>366</v>
      </c>
      <c r="M3286" s="7">
        <f t="shared" si="727"/>
        <v>323226.81117149006</v>
      </c>
      <c r="N3286" s="7">
        <f>IF(ISNA(VLOOKUP(B3286,'Distribution Data'!$G:$H,2,FALSE)),0,VLOOKUP(B3286,'Distribution Data'!$G:$H,2,FALSE))</f>
        <v>0</v>
      </c>
      <c r="O3286" s="16">
        <f>IF(ISNA(INDEX($C3285:$C$3618,MATCH(TRUE,INDEX($C3285:$C$3618&lt;&gt;$C3285,0),0))), O3285, INDEX($C3285:$C$3618,MATCH(TRUE,INDEX($C3285:$C$3618&lt;&gt;$C3285,0),0)))</f>
        <v>6094938326.7375374</v>
      </c>
      <c r="P3286" s="16">
        <f t="shared" si="719"/>
        <v>5895088496.4046955</v>
      </c>
      <c r="Q3286" s="27">
        <f t="shared" si="724"/>
        <v>366</v>
      </c>
      <c r="R3286" s="7">
        <f t="shared" si="728"/>
        <v>546037.78779464995</v>
      </c>
      <c r="S3286" s="7">
        <f t="shared" si="722"/>
        <v>-48522.298041788104</v>
      </c>
      <c r="T3286" s="5">
        <f>VLOOKUP($B3286,'Benchmark Data'!$A:$B,2,FALSE)</f>
        <v>19.920000000000002</v>
      </c>
      <c r="U3286" s="12">
        <f t="shared" si="729"/>
        <v>-5.0188206825109156E-4</v>
      </c>
      <c r="V3286" s="7">
        <f t="shared" si="730"/>
        <v>5923713252.8714371</v>
      </c>
    </row>
    <row r="3287" spans="1:22" x14ac:dyDescent="0.25">
      <c r="A3287" s="5">
        <f t="shared" si="723"/>
        <v>2012</v>
      </c>
      <c r="B3287" s="6">
        <f t="shared" si="725"/>
        <v>41227</v>
      </c>
      <c r="C3287" s="7">
        <f>MAX(SUMIFS('Filing Data'!$V:$V,'Filing Data'!$D:$D,'Benchmark Value'!$B3287),C3286)</f>
        <v>5895088496.4046955</v>
      </c>
      <c r="D3287" s="7">
        <f>SUMIFS('Filing Data'!$Z:$Z,'Filing Data'!$D:$D,'Benchmark Value'!$B3287)</f>
        <v>0</v>
      </c>
      <c r="E3287" s="16">
        <f>IF(D3287&lt;&gt;0,E3286,IF(ISNA(INDEX($D3287:$D3618,MATCH(TRUE,INDEX($D3287:$D3618&lt;&gt;$D3287,0),0))),0,INDEX($D3287:$D3618,MATCH(TRUE,INDEX($D3287:$D3618&lt;&gt;$D3287,0),0))))</f>
        <v>-99307978.52737096</v>
      </c>
      <c r="F3287" s="10">
        <f>SUM(D$11:D3286)</f>
        <v>-460926973.03772658</v>
      </c>
      <c r="G3287" s="10">
        <f t="shared" si="720"/>
        <v>366</v>
      </c>
      <c r="H3287" s="7">
        <f t="shared" si="726"/>
        <v>-271333.274664948</v>
      </c>
      <c r="I3287" s="16">
        <f>SUMIFS('Filing Data'!$X:$X,'Filing Data'!$D:$D,'Benchmark Value'!$B3287)</f>
        <v>0</v>
      </c>
      <c r="J3287" s="16">
        <f>IF(I3287&lt;&gt;0,J3286,IF(ISNA(INDEX($I3287:$I3618,MATCH(TRUE,INDEX($I3287:$I3618&lt;&gt;$I3287,0),0))),0,INDEX($I3287:$I3618,MATCH(TRUE,INDEX($I3287:$I3618&lt;&gt;$I3287,0),0))))</f>
        <v>118301012.88876536</v>
      </c>
      <c r="K3287" s="10">
        <f>SUM(I$11:I3286)</f>
        <v>789668634.219069</v>
      </c>
      <c r="L3287" s="27">
        <f t="shared" si="721"/>
        <v>366</v>
      </c>
      <c r="M3287" s="7">
        <f t="shared" si="727"/>
        <v>323226.81117149006</v>
      </c>
      <c r="N3287" s="7">
        <f>IF(ISNA(VLOOKUP(B3287,'Distribution Data'!$G:$H,2,FALSE)),0,VLOOKUP(B3287,'Distribution Data'!$G:$H,2,FALSE))</f>
        <v>0</v>
      </c>
      <c r="O3287" s="16">
        <f>IF(ISNA(INDEX($C3286:$C$3618,MATCH(TRUE,INDEX($C3286:$C$3618&lt;&gt;$C3286,0),0))), O3286, INDEX($C3286:$C$3618,MATCH(TRUE,INDEX($C3286:$C$3618&lt;&gt;$C3286,0),0)))</f>
        <v>6094938326.7375374</v>
      </c>
      <c r="P3287" s="16">
        <f t="shared" si="719"/>
        <v>5895088496.4046955</v>
      </c>
      <c r="Q3287" s="27">
        <f t="shared" si="724"/>
        <v>366</v>
      </c>
      <c r="R3287" s="7">
        <f t="shared" si="728"/>
        <v>546037.78779464995</v>
      </c>
      <c r="S3287" s="7">
        <f t="shared" si="722"/>
        <v>-48522.298041788104</v>
      </c>
      <c r="T3287" s="5">
        <f>VLOOKUP($B3287,'Benchmark Data'!$A:$B,2,FALSE)</f>
        <v>19.53</v>
      </c>
      <c r="U3287" s="12">
        <f t="shared" si="729"/>
        <v>-1.9772507267864631E-2</v>
      </c>
      <c r="V3287" s="7">
        <f t="shared" si="730"/>
        <v>5807688416.88766</v>
      </c>
    </row>
    <row r="3288" spans="1:22" x14ac:dyDescent="0.25">
      <c r="A3288" s="5">
        <f t="shared" si="723"/>
        <v>2012</v>
      </c>
      <c r="B3288" s="6">
        <f t="shared" si="725"/>
        <v>41228</v>
      </c>
      <c r="C3288" s="7">
        <f>MAX(SUMIFS('Filing Data'!$V:$V,'Filing Data'!$D:$D,'Benchmark Value'!$B3288),C3287)</f>
        <v>5895088496.4046955</v>
      </c>
      <c r="D3288" s="7">
        <f>SUMIFS('Filing Data'!$Z:$Z,'Filing Data'!$D:$D,'Benchmark Value'!$B3288)</f>
        <v>0</v>
      </c>
      <c r="E3288" s="16">
        <f>IF(D3288&lt;&gt;0,E3287,IF(ISNA(INDEX($D3288:$D3618,MATCH(TRUE,INDEX($D3288:$D3618&lt;&gt;$D3288,0),0))),0,INDEX($D3288:$D3618,MATCH(TRUE,INDEX($D3288:$D3618&lt;&gt;$D3288,0),0))))</f>
        <v>-99307978.52737096</v>
      </c>
      <c r="F3288" s="10">
        <f>SUM(D$11:D3287)</f>
        <v>-460926973.03772658</v>
      </c>
      <c r="G3288" s="10">
        <f t="shared" si="720"/>
        <v>366</v>
      </c>
      <c r="H3288" s="7">
        <f t="shared" si="726"/>
        <v>-271333.274664948</v>
      </c>
      <c r="I3288" s="16">
        <f>SUMIFS('Filing Data'!$X:$X,'Filing Data'!$D:$D,'Benchmark Value'!$B3288)</f>
        <v>0</v>
      </c>
      <c r="J3288" s="16">
        <f>IF(I3288&lt;&gt;0,J3287,IF(ISNA(INDEX($I3288:$I3618,MATCH(TRUE,INDEX($I3288:$I3618&lt;&gt;$I3288,0),0))),0,INDEX($I3288:$I3618,MATCH(TRUE,INDEX($I3288:$I3618&lt;&gt;$I3288,0),0))))</f>
        <v>118301012.88876536</v>
      </c>
      <c r="K3288" s="10">
        <f>SUM(I$11:I3287)</f>
        <v>789668634.219069</v>
      </c>
      <c r="L3288" s="27">
        <f t="shared" si="721"/>
        <v>366</v>
      </c>
      <c r="M3288" s="7">
        <f t="shared" si="727"/>
        <v>323226.81117149006</v>
      </c>
      <c r="N3288" s="7">
        <f>IF(ISNA(VLOOKUP(B3288,'Distribution Data'!$G:$H,2,FALSE)),0,VLOOKUP(B3288,'Distribution Data'!$G:$H,2,FALSE))</f>
        <v>0</v>
      </c>
      <c r="O3288" s="16">
        <f>IF(ISNA(INDEX($C3287:$C$3618,MATCH(TRUE,INDEX($C3287:$C$3618&lt;&gt;$C3287,0),0))), O3287, INDEX($C3287:$C$3618,MATCH(TRUE,INDEX($C3287:$C$3618&lt;&gt;$C3287,0),0)))</f>
        <v>6094938326.7375374</v>
      </c>
      <c r="P3288" s="16">
        <f t="shared" si="719"/>
        <v>5895088496.4046955</v>
      </c>
      <c r="Q3288" s="27">
        <f t="shared" si="724"/>
        <v>366</v>
      </c>
      <c r="R3288" s="7">
        <f t="shared" si="728"/>
        <v>546037.78779464995</v>
      </c>
      <c r="S3288" s="7">
        <f t="shared" si="722"/>
        <v>-48522.298041788104</v>
      </c>
      <c r="T3288" s="5">
        <f>VLOOKUP($B3288,'Benchmark Data'!$A:$B,2,FALSE)</f>
        <v>19.440000000000001</v>
      </c>
      <c r="U3288" s="12">
        <f t="shared" si="729"/>
        <v>-4.6189458562945285E-3</v>
      </c>
      <c r="V3288" s="7">
        <f t="shared" si="730"/>
        <v>5780876353.4979706</v>
      </c>
    </row>
    <row r="3289" spans="1:22" x14ac:dyDescent="0.25">
      <c r="A3289" s="5">
        <f t="shared" si="723"/>
        <v>2012</v>
      </c>
      <c r="B3289" s="6">
        <f t="shared" si="725"/>
        <v>41229</v>
      </c>
      <c r="C3289" s="7">
        <f>MAX(SUMIFS('Filing Data'!$V:$V,'Filing Data'!$D:$D,'Benchmark Value'!$B3289),C3288)</f>
        <v>5895088496.4046955</v>
      </c>
      <c r="D3289" s="7">
        <f>SUMIFS('Filing Data'!$Z:$Z,'Filing Data'!$D:$D,'Benchmark Value'!$B3289)</f>
        <v>0</v>
      </c>
      <c r="E3289" s="16">
        <f>IF(D3289&lt;&gt;0,E3288,IF(ISNA(INDEX($D3289:$D3618,MATCH(TRUE,INDEX($D3289:$D3618&lt;&gt;$D3289,0),0))),0,INDEX($D3289:$D3618,MATCH(TRUE,INDEX($D3289:$D3618&lt;&gt;$D3289,0),0))))</f>
        <v>-99307978.52737096</v>
      </c>
      <c r="F3289" s="10">
        <f>SUM(D$11:D3288)</f>
        <v>-460926973.03772658</v>
      </c>
      <c r="G3289" s="10">
        <f t="shared" si="720"/>
        <v>366</v>
      </c>
      <c r="H3289" s="7">
        <f t="shared" si="726"/>
        <v>-271333.274664948</v>
      </c>
      <c r="I3289" s="16">
        <f>SUMIFS('Filing Data'!$X:$X,'Filing Data'!$D:$D,'Benchmark Value'!$B3289)</f>
        <v>0</v>
      </c>
      <c r="J3289" s="16">
        <f>IF(I3289&lt;&gt;0,J3288,IF(ISNA(INDEX($I3289:$I3618,MATCH(TRUE,INDEX($I3289:$I3618&lt;&gt;$I3289,0),0))),0,INDEX($I3289:$I3618,MATCH(TRUE,INDEX($I3289:$I3618&lt;&gt;$I3289,0),0))))</f>
        <v>118301012.88876536</v>
      </c>
      <c r="K3289" s="10">
        <f>SUM(I$11:I3288)</f>
        <v>789668634.219069</v>
      </c>
      <c r="L3289" s="27">
        <f t="shared" si="721"/>
        <v>366</v>
      </c>
      <c r="M3289" s="7">
        <f t="shared" si="727"/>
        <v>323226.81117149006</v>
      </c>
      <c r="N3289" s="7">
        <f>IF(ISNA(VLOOKUP(B3289,'Distribution Data'!$G:$H,2,FALSE)),0,VLOOKUP(B3289,'Distribution Data'!$G:$H,2,FALSE))</f>
        <v>0</v>
      </c>
      <c r="O3289" s="16">
        <f>IF(ISNA(INDEX($C3288:$C$3618,MATCH(TRUE,INDEX($C3288:$C$3618&lt;&gt;$C3288,0),0))), O3288, INDEX($C3288:$C$3618,MATCH(TRUE,INDEX($C3288:$C$3618&lt;&gt;$C3288,0),0)))</f>
        <v>6094938326.7375374</v>
      </c>
      <c r="P3289" s="16">
        <f t="shared" si="719"/>
        <v>5895088496.4046955</v>
      </c>
      <c r="Q3289" s="27">
        <f t="shared" si="724"/>
        <v>366</v>
      </c>
      <c r="R3289" s="7">
        <f t="shared" si="728"/>
        <v>546037.78779464995</v>
      </c>
      <c r="S3289" s="7">
        <f t="shared" si="722"/>
        <v>-48522.298041788104</v>
      </c>
      <c r="T3289" s="5">
        <f>VLOOKUP($B3289,'Benchmark Data'!$A:$B,2,FALSE)</f>
        <v>19.57</v>
      </c>
      <c r="U3289" s="12">
        <f t="shared" si="729"/>
        <v>6.6649823756916911E-3</v>
      </c>
      <c r="V3289" s="7">
        <f t="shared" si="730"/>
        <v>5819485954.9630318</v>
      </c>
    </row>
    <row r="3290" spans="1:22" x14ac:dyDescent="0.25">
      <c r="A3290" s="5">
        <f t="shared" si="723"/>
        <v>2012</v>
      </c>
      <c r="B3290" s="6">
        <f t="shared" si="725"/>
        <v>41230</v>
      </c>
      <c r="C3290" s="7">
        <f>MAX(SUMIFS('Filing Data'!$V:$V,'Filing Data'!$D:$D,'Benchmark Value'!$B3290),C3289)</f>
        <v>5895088496.4046955</v>
      </c>
      <c r="D3290" s="7">
        <f>SUMIFS('Filing Data'!$Z:$Z,'Filing Data'!$D:$D,'Benchmark Value'!$B3290)</f>
        <v>0</v>
      </c>
      <c r="E3290" s="16">
        <f>IF(D3290&lt;&gt;0,E3289,IF(ISNA(INDEX($D3290:$D3618,MATCH(TRUE,INDEX($D3290:$D3618&lt;&gt;$D3290,0),0))),0,INDEX($D3290:$D3618,MATCH(TRUE,INDEX($D3290:$D3618&lt;&gt;$D3290,0),0))))</f>
        <v>-99307978.52737096</v>
      </c>
      <c r="F3290" s="10">
        <f>SUM(D$11:D3289)</f>
        <v>-460926973.03772658</v>
      </c>
      <c r="G3290" s="10">
        <f t="shared" si="720"/>
        <v>366</v>
      </c>
      <c r="H3290" s="7">
        <f t="shared" si="726"/>
        <v>-271333.274664948</v>
      </c>
      <c r="I3290" s="16">
        <f>SUMIFS('Filing Data'!$X:$X,'Filing Data'!$D:$D,'Benchmark Value'!$B3290)</f>
        <v>0</v>
      </c>
      <c r="J3290" s="16">
        <f>IF(I3290&lt;&gt;0,J3289,IF(ISNA(INDEX($I3290:$I3618,MATCH(TRUE,INDEX($I3290:$I3618&lt;&gt;$I3290,0),0))),0,INDEX($I3290:$I3618,MATCH(TRUE,INDEX($I3290:$I3618&lt;&gt;$I3290,0),0))))</f>
        <v>118301012.88876536</v>
      </c>
      <c r="K3290" s="10">
        <f>SUM(I$11:I3289)</f>
        <v>789668634.219069</v>
      </c>
      <c r="L3290" s="27">
        <f t="shared" si="721"/>
        <v>366</v>
      </c>
      <c r="M3290" s="7">
        <f t="shared" si="727"/>
        <v>323226.81117149006</v>
      </c>
      <c r="N3290" s="7">
        <f>IF(ISNA(VLOOKUP(B3290,'Distribution Data'!$G:$H,2,FALSE)),0,VLOOKUP(B3290,'Distribution Data'!$G:$H,2,FALSE))</f>
        <v>0</v>
      </c>
      <c r="O3290" s="16">
        <f>IF(ISNA(INDEX($C3289:$C$3618,MATCH(TRUE,INDEX($C3289:$C$3618&lt;&gt;$C3289,0),0))), O3289, INDEX($C3289:$C$3618,MATCH(TRUE,INDEX($C3289:$C$3618&lt;&gt;$C3289,0),0)))</f>
        <v>6094938326.7375374</v>
      </c>
      <c r="P3290" s="16">
        <f t="shared" si="719"/>
        <v>5895088496.4046955</v>
      </c>
      <c r="Q3290" s="27">
        <f t="shared" si="724"/>
        <v>366</v>
      </c>
      <c r="R3290" s="7">
        <f t="shared" si="728"/>
        <v>546037.78779464995</v>
      </c>
      <c r="S3290" s="7">
        <f t="shared" si="722"/>
        <v>-48522.298041788104</v>
      </c>
      <c r="T3290" s="5">
        <f>VLOOKUP($B3290,'Benchmark Data'!$A:$B,2,FALSE)</f>
        <v>19.57</v>
      </c>
      <c r="U3290" s="12">
        <f t="shared" si="729"/>
        <v>0</v>
      </c>
      <c r="V3290" s="7">
        <f t="shared" si="730"/>
        <v>5819437432.6649904</v>
      </c>
    </row>
    <row r="3291" spans="1:22" x14ac:dyDescent="0.25">
      <c r="A3291" s="5">
        <f t="shared" si="723"/>
        <v>2012</v>
      </c>
      <c r="B3291" s="6">
        <f t="shared" si="725"/>
        <v>41231</v>
      </c>
      <c r="C3291" s="7">
        <f>MAX(SUMIFS('Filing Data'!$V:$V,'Filing Data'!$D:$D,'Benchmark Value'!$B3291),C3290)</f>
        <v>5895088496.4046955</v>
      </c>
      <c r="D3291" s="7">
        <f>SUMIFS('Filing Data'!$Z:$Z,'Filing Data'!$D:$D,'Benchmark Value'!$B3291)</f>
        <v>0</v>
      </c>
      <c r="E3291" s="16">
        <f>IF(D3291&lt;&gt;0,E3290,IF(ISNA(INDEX($D3291:$D3618,MATCH(TRUE,INDEX($D3291:$D3618&lt;&gt;$D3291,0),0))),0,INDEX($D3291:$D3618,MATCH(TRUE,INDEX($D3291:$D3618&lt;&gt;$D3291,0),0))))</f>
        <v>-99307978.52737096</v>
      </c>
      <c r="F3291" s="10">
        <f>SUM(D$11:D3290)</f>
        <v>-460926973.03772658</v>
      </c>
      <c r="G3291" s="10">
        <f t="shared" si="720"/>
        <v>366</v>
      </c>
      <c r="H3291" s="7">
        <f t="shared" si="726"/>
        <v>-271333.274664948</v>
      </c>
      <c r="I3291" s="16">
        <f>SUMIFS('Filing Data'!$X:$X,'Filing Data'!$D:$D,'Benchmark Value'!$B3291)</f>
        <v>0</v>
      </c>
      <c r="J3291" s="16">
        <f>IF(I3291&lt;&gt;0,J3290,IF(ISNA(INDEX($I3291:$I3618,MATCH(TRUE,INDEX($I3291:$I3618&lt;&gt;$I3291,0),0))),0,INDEX($I3291:$I3618,MATCH(TRUE,INDEX($I3291:$I3618&lt;&gt;$I3291,0),0))))</f>
        <v>118301012.88876536</v>
      </c>
      <c r="K3291" s="10">
        <f>SUM(I$11:I3290)</f>
        <v>789668634.219069</v>
      </c>
      <c r="L3291" s="27">
        <f t="shared" si="721"/>
        <v>366</v>
      </c>
      <c r="M3291" s="7">
        <f t="shared" si="727"/>
        <v>323226.81117149006</v>
      </c>
      <c r="N3291" s="7">
        <f>IF(ISNA(VLOOKUP(B3291,'Distribution Data'!$G:$H,2,FALSE)),0,VLOOKUP(B3291,'Distribution Data'!$G:$H,2,FALSE))</f>
        <v>0</v>
      </c>
      <c r="O3291" s="16">
        <f>IF(ISNA(INDEX($C3290:$C$3618,MATCH(TRUE,INDEX($C3290:$C$3618&lt;&gt;$C3290,0),0))), O3290, INDEX($C3290:$C$3618,MATCH(TRUE,INDEX($C3290:$C$3618&lt;&gt;$C3290,0),0)))</f>
        <v>6094938326.7375374</v>
      </c>
      <c r="P3291" s="16">
        <f t="shared" si="719"/>
        <v>5895088496.4046955</v>
      </c>
      <c r="Q3291" s="27">
        <f t="shared" si="724"/>
        <v>366</v>
      </c>
      <c r="R3291" s="7">
        <f t="shared" si="728"/>
        <v>546037.78779464995</v>
      </c>
      <c r="S3291" s="7">
        <f t="shared" si="722"/>
        <v>-48522.298041788104</v>
      </c>
      <c r="T3291" s="5">
        <f>VLOOKUP($B3291,'Benchmark Data'!$A:$B,2,FALSE)</f>
        <v>19.57</v>
      </c>
      <c r="U3291" s="12">
        <f t="shared" si="729"/>
        <v>0</v>
      </c>
      <c r="V3291" s="7">
        <f t="shared" si="730"/>
        <v>5819388910.3669491</v>
      </c>
    </row>
    <row r="3292" spans="1:22" x14ac:dyDescent="0.25">
      <c r="A3292" s="5">
        <f t="shared" si="723"/>
        <v>2012</v>
      </c>
      <c r="B3292" s="6">
        <f t="shared" si="725"/>
        <v>41232</v>
      </c>
      <c r="C3292" s="7">
        <f>MAX(SUMIFS('Filing Data'!$V:$V,'Filing Data'!$D:$D,'Benchmark Value'!$B3292),C3291)</f>
        <v>5895088496.4046955</v>
      </c>
      <c r="D3292" s="7">
        <f>SUMIFS('Filing Data'!$Z:$Z,'Filing Data'!$D:$D,'Benchmark Value'!$B3292)</f>
        <v>0</v>
      </c>
      <c r="E3292" s="16">
        <f>IF(D3292&lt;&gt;0,E3291,IF(ISNA(INDEX($D3292:$D3618,MATCH(TRUE,INDEX($D3292:$D3618&lt;&gt;$D3292,0),0))),0,INDEX($D3292:$D3618,MATCH(TRUE,INDEX($D3292:$D3618&lt;&gt;$D3292,0),0))))</f>
        <v>-99307978.52737096</v>
      </c>
      <c r="F3292" s="10">
        <f>SUM(D$11:D3291)</f>
        <v>-460926973.03772658</v>
      </c>
      <c r="G3292" s="10">
        <f t="shared" si="720"/>
        <v>366</v>
      </c>
      <c r="H3292" s="7">
        <f t="shared" si="726"/>
        <v>-271333.274664948</v>
      </c>
      <c r="I3292" s="16">
        <f>SUMIFS('Filing Data'!$X:$X,'Filing Data'!$D:$D,'Benchmark Value'!$B3292)</f>
        <v>0</v>
      </c>
      <c r="J3292" s="16">
        <f>IF(I3292&lt;&gt;0,J3291,IF(ISNA(INDEX($I3292:$I3618,MATCH(TRUE,INDEX($I3292:$I3618&lt;&gt;$I3292,0),0))),0,INDEX($I3292:$I3618,MATCH(TRUE,INDEX($I3292:$I3618&lt;&gt;$I3292,0),0))))</f>
        <v>118301012.88876536</v>
      </c>
      <c r="K3292" s="10">
        <f>SUM(I$11:I3291)</f>
        <v>789668634.219069</v>
      </c>
      <c r="L3292" s="27">
        <f t="shared" si="721"/>
        <v>366</v>
      </c>
      <c r="M3292" s="7">
        <f t="shared" si="727"/>
        <v>323226.81117149006</v>
      </c>
      <c r="N3292" s="7">
        <f>IF(ISNA(VLOOKUP(B3292,'Distribution Data'!$G:$H,2,FALSE)),0,VLOOKUP(B3292,'Distribution Data'!$G:$H,2,FALSE))</f>
        <v>0</v>
      </c>
      <c r="O3292" s="16">
        <f>IF(ISNA(INDEX($C3291:$C$3618,MATCH(TRUE,INDEX($C3291:$C$3618&lt;&gt;$C3291,0),0))), O3291, INDEX($C3291:$C$3618,MATCH(TRUE,INDEX($C3291:$C$3618&lt;&gt;$C3291,0),0)))</f>
        <v>6094938326.7375374</v>
      </c>
      <c r="P3292" s="16">
        <f t="shared" si="719"/>
        <v>5895088496.4046955</v>
      </c>
      <c r="Q3292" s="27">
        <f t="shared" si="724"/>
        <v>366</v>
      </c>
      <c r="R3292" s="7">
        <f t="shared" si="728"/>
        <v>546037.78779464995</v>
      </c>
      <c r="S3292" s="7">
        <f t="shared" si="722"/>
        <v>-48522.298041788104</v>
      </c>
      <c r="T3292" s="5">
        <f>VLOOKUP($B3292,'Benchmark Data'!$A:$B,2,FALSE)</f>
        <v>19.82</v>
      </c>
      <c r="U3292" s="12">
        <f t="shared" si="729"/>
        <v>1.2693747493856981E-2</v>
      </c>
      <c r="V3292" s="7">
        <f t="shared" si="730"/>
        <v>5893681074.2003193</v>
      </c>
    </row>
    <row r="3293" spans="1:22" x14ac:dyDescent="0.25">
      <c r="A3293" s="5">
        <f t="shared" si="723"/>
        <v>2012</v>
      </c>
      <c r="B3293" s="6">
        <f t="shared" si="725"/>
        <v>41233</v>
      </c>
      <c r="C3293" s="7">
        <f>MAX(SUMIFS('Filing Data'!$V:$V,'Filing Data'!$D:$D,'Benchmark Value'!$B3293),C3292)</f>
        <v>5895088496.4046955</v>
      </c>
      <c r="D3293" s="7">
        <f>SUMIFS('Filing Data'!$Z:$Z,'Filing Data'!$D:$D,'Benchmark Value'!$B3293)</f>
        <v>0</v>
      </c>
      <c r="E3293" s="16">
        <f>IF(D3293&lt;&gt;0,E3292,IF(ISNA(INDEX($D3293:$D3618,MATCH(TRUE,INDEX($D3293:$D3618&lt;&gt;$D3293,0),0))),0,INDEX($D3293:$D3618,MATCH(TRUE,INDEX($D3293:$D3618&lt;&gt;$D3293,0),0))))</f>
        <v>-99307978.52737096</v>
      </c>
      <c r="F3293" s="10">
        <f>SUM(D$11:D3292)</f>
        <v>-460926973.03772658</v>
      </c>
      <c r="G3293" s="10">
        <f t="shared" si="720"/>
        <v>366</v>
      </c>
      <c r="H3293" s="7">
        <f t="shared" si="726"/>
        <v>-271333.274664948</v>
      </c>
      <c r="I3293" s="16">
        <f>SUMIFS('Filing Data'!$X:$X,'Filing Data'!$D:$D,'Benchmark Value'!$B3293)</f>
        <v>0</v>
      </c>
      <c r="J3293" s="16">
        <f>IF(I3293&lt;&gt;0,J3292,IF(ISNA(INDEX($I3293:$I3618,MATCH(TRUE,INDEX($I3293:$I3618&lt;&gt;$I3293,0),0))),0,INDEX($I3293:$I3618,MATCH(TRUE,INDEX($I3293:$I3618&lt;&gt;$I3293,0),0))))</f>
        <v>118301012.88876536</v>
      </c>
      <c r="K3293" s="10">
        <f>SUM(I$11:I3292)</f>
        <v>789668634.219069</v>
      </c>
      <c r="L3293" s="27">
        <f t="shared" si="721"/>
        <v>366</v>
      </c>
      <c r="M3293" s="7">
        <f t="shared" si="727"/>
        <v>323226.81117149006</v>
      </c>
      <c r="N3293" s="7">
        <f>IF(ISNA(VLOOKUP(B3293,'Distribution Data'!$G:$H,2,FALSE)),0,VLOOKUP(B3293,'Distribution Data'!$G:$H,2,FALSE))</f>
        <v>0</v>
      </c>
      <c r="O3293" s="16">
        <f>IF(ISNA(INDEX($C3292:$C$3618,MATCH(TRUE,INDEX($C3292:$C$3618&lt;&gt;$C3292,0),0))), O3292, INDEX($C3292:$C$3618,MATCH(TRUE,INDEX($C3292:$C$3618&lt;&gt;$C3292,0),0)))</f>
        <v>6094938326.7375374</v>
      </c>
      <c r="P3293" s="16">
        <f t="shared" si="719"/>
        <v>5895088496.4046955</v>
      </c>
      <c r="Q3293" s="27">
        <f t="shared" si="724"/>
        <v>366</v>
      </c>
      <c r="R3293" s="7">
        <f t="shared" si="728"/>
        <v>546037.78779464995</v>
      </c>
      <c r="S3293" s="7">
        <f t="shared" si="722"/>
        <v>-48522.298041788104</v>
      </c>
      <c r="T3293" s="5">
        <f>VLOOKUP($B3293,'Benchmark Data'!$A:$B,2,FALSE)</f>
        <v>19.940000000000001</v>
      </c>
      <c r="U3293" s="12">
        <f t="shared" si="729"/>
        <v>6.0362356318504626E-3</v>
      </c>
      <c r="V3293" s="7">
        <f t="shared" si="730"/>
        <v>5929315787.4675684</v>
      </c>
    </row>
    <row r="3294" spans="1:22" x14ac:dyDescent="0.25">
      <c r="A3294" s="5">
        <f t="shared" si="723"/>
        <v>2012</v>
      </c>
      <c r="B3294" s="6">
        <f t="shared" si="725"/>
        <v>41234</v>
      </c>
      <c r="C3294" s="7">
        <f>MAX(SUMIFS('Filing Data'!$V:$V,'Filing Data'!$D:$D,'Benchmark Value'!$B3294),C3293)</f>
        <v>5895088496.4046955</v>
      </c>
      <c r="D3294" s="7">
        <f>SUMIFS('Filing Data'!$Z:$Z,'Filing Data'!$D:$D,'Benchmark Value'!$B3294)</f>
        <v>0</v>
      </c>
      <c r="E3294" s="16">
        <f>IF(D3294&lt;&gt;0,E3293,IF(ISNA(INDEX($D3294:$D3618,MATCH(TRUE,INDEX($D3294:$D3618&lt;&gt;$D3294,0),0))),0,INDEX($D3294:$D3618,MATCH(TRUE,INDEX($D3294:$D3618&lt;&gt;$D3294,0),0))))</f>
        <v>-99307978.52737096</v>
      </c>
      <c r="F3294" s="10">
        <f>SUM(D$11:D3293)</f>
        <v>-460926973.03772658</v>
      </c>
      <c r="G3294" s="10">
        <f t="shared" si="720"/>
        <v>366</v>
      </c>
      <c r="H3294" s="7">
        <f t="shared" si="726"/>
        <v>-271333.274664948</v>
      </c>
      <c r="I3294" s="16">
        <f>SUMIFS('Filing Data'!$X:$X,'Filing Data'!$D:$D,'Benchmark Value'!$B3294)</f>
        <v>0</v>
      </c>
      <c r="J3294" s="16">
        <f>IF(I3294&lt;&gt;0,J3293,IF(ISNA(INDEX($I3294:$I3618,MATCH(TRUE,INDEX($I3294:$I3618&lt;&gt;$I3294,0),0))),0,INDEX($I3294:$I3618,MATCH(TRUE,INDEX($I3294:$I3618&lt;&gt;$I3294,0),0))))</f>
        <v>118301012.88876536</v>
      </c>
      <c r="K3294" s="10">
        <f>SUM(I$11:I3293)</f>
        <v>789668634.219069</v>
      </c>
      <c r="L3294" s="27">
        <f t="shared" si="721"/>
        <v>366</v>
      </c>
      <c r="M3294" s="7">
        <f t="shared" si="727"/>
        <v>323226.81117149006</v>
      </c>
      <c r="N3294" s="7">
        <f>IF(ISNA(VLOOKUP(B3294,'Distribution Data'!$G:$H,2,FALSE)),0,VLOOKUP(B3294,'Distribution Data'!$G:$H,2,FALSE))</f>
        <v>0</v>
      </c>
      <c r="O3294" s="16">
        <f>IF(ISNA(INDEX($C3293:$C$3618,MATCH(TRUE,INDEX($C3293:$C$3618&lt;&gt;$C3293,0),0))), O3293, INDEX($C3293:$C$3618,MATCH(TRUE,INDEX($C3293:$C$3618&lt;&gt;$C3293,0),0)))</f>
        <v>6094938326.7375374</v>
      </c>
      <c r="P3294" s="16">
        <f t="shared" si="719"/>
        <v>5895088496.4046955</v>
      </c>
      <c r="Q3294" s="27">
        <f t="shared" si="724"/>
        <v>366</v>
      </c>
      <c r="R3294" s="7">
        <f t="shared" si="728"/>
        <v>546037.78779464995</v>
      </c>
      <c r="S3294" s="7">
        <f t="shared" si="722"/>
        <v>-48522.298041788104</v>
      </c>
      <c r="T3294" s="5">
        <f>VLOOKUP($B3294,'Benchmark Data'!$A:$B,2,FALSE)</f>
        <v>19.91</v>
      </c>
      <c r="U3294" s="12">
        <f t="shared" si="729"/>
        <v>-1.5056464575874601E-3</v>
      </c>
      <c r="V3294" s="7">
        <f t="shared" si="730"/>
        <v>5920346529.2806587</v>
      </c>
    </row>
    <row r="3295" spans="1:22" x14ac:dyDescent="0.25">
      <c r="A3295" s="5">
        <f t="shared" si="723"/>
        <v>2012</v>
      </c>
      <c r="B3295" s="6">
        <f t="shared" si="725"/>
        <v>41235</v>
      </c>
      <c r="C3295" s="7">
        <f>MAX(SUMIFS('Filing Data'!$V:$V,'Filing Data'!$D:$D,'Benchmark Value'!$B3295),C3294)</f>
        <v>5895088496.4046955</v>
      </c>
      <c r="D3295" s="7">
        <f>SUMIFS('Filing Data'!$Z:$Z,'Filing Data'!$D:$D,'Benchmark Value'!$B3295)</f>
        <v>0</v>
      </c>
      <c r="E3295" s="16">
        <f>IF(D3295&lt;&gt;0,E3294,IF(ISNA(INDEX($D3295:$D3618,MATCH(TRUE,INDEX($D3295:$D3618&lt;&gt;$D3295,0),0))),0,INDEX($D3295:$D3618,MATCH(TRUE,INDEX($D3295:$D3618&lt;&gt;$D3295,0),0))))</f>
        <v>-99307978.52737096</v>
      </c>
      <c r="F3295" s="10">
        <f>SUM(D$11:D3294)</f>
        <v>-460926973.03772658</v>
      </c>
      <c r="G3295" s="10">
        <f t="shared" si="720"/>
        <v>366</v>
      </c>
      <c r="H3295" s="7">
        <f t="shared" si="726"/>
        <v>-271333.274664948</v>
      </c>
      <c r="I3295" s="16">
        <f>SUMIFS('Filing Data'!$X:$X,'Filing Data'!$D:$D,'Benchmark Value'!$B3295)</f>
        <v>0</v>
      </c>
      <c r="J3295" s="16">
        <f>IF(I3295&lt;&gt;0,J3294,IF(ISNA(INDEX($I3295:$I3618,MATCH(TRUE,INDEX($I3295:$I3618&lt;&gt;$I3295,0),0))),0,INDEX($I3295:$I3618,MATCH(TRUE,INDEX($I3295:$I3618&lt;&gt;$I3295,0),0))))</f>
        <v>118301012.88876536</v>
      </c>
      <c r="K3295" s="10">
        <f>SUM(I$11:I3294)</f>
        <v>789668634.219069</v>
      </c>
      <c r="L3295" s="27">
        <f t="shared" si="721"/>
        <v>366</v>
      </c>
      <c r="M3295" s="7">
        <f t="shared" si="727"/>
        <v>323226.81117149006</v>
      </c>
      <c r="N3295" s="7">
        <f>IF(ISNA(VLOOKUP(B3295,'Distribution Data'!$G:$H,2,FALSE)),0,VLOOKUP(B3295,'Distribution Data'!$G:$H,2,FALSE))</f>
        <v>0</v>
      </c>
      <c r="O3295" s="16">
        <f>IF(ISNA(INDEX($C3294:$C$3618,MATCH(TRUE,INDEX($C3294:$C$3618&lt;&gt;$C3294,0),0))), O3294, INDEX($C3294:$C$3618,MATCH(TRUE,INDEX($C3294:$C$3618&lt;&gt;$C3294,0),0)))</f>
        <v>6094938326.7375374</v>
      </c>
      <c r="P3295" s="16">
        <f t="shared" si="719"/>
        <v>5895088496.4046955</v>
      </c>
      <c r="Q3295" s="27">
        <f t="shared" si="724"/>
        <v>366</v>
      </c>
      <c r="R3295" s="7">
        <f t="shared" si="728"/>
        <v>546037.78779464995</v>
      </c>
      <c r="S3295" s="7">
        <f t="shared" si="722"/>
        <v>-48522.298041788104</v>
      </c>
      <c r="T3295" s="5">
        <f>VLOOKUP($B3295,'Benchmark Data'!$A:$B,2,FALSE)</f>
        <v>19.91</v>
      </c>
      <c r="U3295" s="12">
        <f t="shared" si="729"/>
        <v>0</v>
      </c>
      <c r="V3295" s="7">
        <f t="shared" si="730"/>
        <v>5920298006.9826174</v>
      </c>
    </row>
    <row r="3296" spans="1:22" x14ac:dyDescent="0.25">
      <c r="A3296" s="5">
        <f t="shared" si="723"/>
        <v>2012</v>
      </c>
      <c r="B3296" s="6">
        <f t="shared" si="725"/>
        <v>41236</v>
      </c>
      <c r="C3296" s="7">
        <f>MAX(SUMIFS('Filing Data'!$V:$V,'Filing Data'!$D:$D,'Benchmark Value'!$B3296),C3295)</f>
        <v>5895088496.4046955</v>
      </c>
      <c r="D3296" s="7">
        <f>SUMIFS('Filing Data'!$Z:$Z,'Filing Data'!$D:$D,'Benchmark Value'!$B3296)</f>
        <v>0</v>
      </c>
      <c r="E3296" s="16">
        <f>IF(D3296&lt;&gt;0,E3295,IF(ISNA(INDEX($D3296:$D3618,MATCH(TRUE,INDEX($D3296:$D3618&lt;&gt;$D3296,0),0))),0,INDEX($D3296:$D3618,MATCH(TRUE,INDEX($D3296:$D3618&lt;&gt;$D3296,0),0))))</f>
        <v>-99307978.52737096</v>
      </c>
      <c r="F3296" s="10">
        <f>SUM(D$11:D3295)</f>
        <v>-460926973.03772658</v>
      </c>
      <c r="G3296" s="10">
        <f t="shared" si="720"/>
        <v>366</v>
      </c>
      <c r="H3296" s="7">
        <f t="shared" si="726"/>
        <v>-271333.274664948</v>
      </c>
      <c r="I3296" s="16">
        <f>SUMIFS('Filing Data'!$X:$X,'Filing Data'!$D:$D,'Benchmark Value'!$B3296)</f>
        <v>0</v>
      </c>
      <c r="J3296" s="16">
        <f>IF(I3296&lt;&gt;0,J3295,IF(ISNA(INDEX($I3296:$I3618,MATCH(TRUE,INDEX($I3296:$I3618&lt;&gt;$I3296,0),0))),0,INDEX($I3296:$I3618,MATCH(TRUE,INDEX($I3296:$I3618&lt;&gt;$I3296,0),0))))</f>
        <v>118301012.88876536</v>
      </c>
      <c r="K3296" s="10">
        <f>SUM(I$11:I3295)</f>
        <v>789668634.219069</v>
      </c>
      <c r="L3296" s="27">
        <f t="shared" si="721"/>
        <v>366</v>
      </c>
      <c r="M3296" s="7">
        <f t="shared" si="727"/>
        <v>323226.81117149006</v>
      </c>
      <c r="N3296" s="7">
        <f>IF(ISNA(VLOOKUP(B3296,'Distribution Data'!$G:$H,2,FALSE)),0,VLOOKUP(B3296,'Distribution Data'!$G:$H,2,FALSE))</f>
        <v>0</v>
      </c>
      <c r="O3296" s="16">
        <f>IF(ISNA(INDEX($C3295:$C$3618,MATCH(TRUE,INDEX($C3295:$C$3618&lt;&gt;$C3295,0),0))), O3295, INDEX($C3295:$C$3618,MATCH(TRUE,INDEX($C3295:$C$3618&lt;&gt;$C3295,0),0)))</f>
        <v>6094938326.7375374</v>
      </c>
      <c r="P3296" s="16">
        <f t="shared" si="719"/>
        <v>5895088496.4046955</v>
      </c>
      <c r="Q3296" s="27">
        <f t="shared" si="724"/>
        <v>366</v>
      </c>
      <c r="R3296" s="7">
        <f t="shared" si="728"/>
        <v>546037.78779464995</v>
      </c>
      <c r="S3296" s="7">
        <f t="shared" si="722"/>
        <v>-48522.298041788104</v>
      </c>
      <c r="T3296" s="5">
        <f>VLOOKUP($B3296,'Benchmark Data'!$A:$B,2,FALSE)</f>
        <v>20.079999999999998</v>
      </c>
      <c r="U3296" s="12">
        <f t="shared" si="729"/>
        <v>8.5021767474233526E-3</v>
      </c>
      <c r="V3296" s="7">
        <f t="shared" si="730"/>
        <v>5970799492.7803583</v>
      </c>
    </row>
    <row r="3297" spans="1:22" x14ac:dyDescent="0.25">
      <c r="A3297" s="5">
        <f t="shared" si="723"/>
        <v>2012</v>
      </c>
      <c r="B3297" s="6">
        <f t="shared" si="725"/>
        <v>41237</v>
      </c>
      <c r="C3297" s="7">
        <f>MAX(SUMIFS('Filing Data'!$V:$V,'Filing Data'!$D:$D,'Benchmark Value'!$B3297),C3296)</f>
        <v>5895088496.4046955</v>
      </c>
      <c r="D3297" s="7">
        <f>SUMIFS('Filing Data'!$Z:$Z,'Filing Data'!$D:$D,'Benchmark Value'!$B3297)</f>
        <v>0</v>
      </c>
      <c r="E3297" s="16">
        <f>IF(D3297&lt;&gt;0,E3296,IF(ISNA(INDEX($D3297:$D3618,MATCH(TRUE,INDEX($D3297:$D3618&lt;&gt;$D3297,0),0))),0,INDEX($D3297:$D3618,MATCH(TRUE,INDEX($D3297:$D3618&lt;&gt;$D3297,0),0))))</f>
        <v>-99307978.52737096</v>
      </c>
      <c r="F3297" s="10">
        <f>SUM(D$11:D3296)</f>
        <v>-460926973.03772658</v>
      </c>
      <c r="G3297" s="10">
        <f t="shared" si="720"/>
        <v>366</v>
      </c>
      <c r="H3297" s="7">
        <f t="shared" si="726"/>
        <v>-271333.274664948</v>
      </c>
      <c r="I3297" s="16">
        <f>SUMIFS('Filing Data'!$X:$X,'Filing Data'!$D:$D,'Benchmark Value'!$B3297)</f>
        <v>0</v>
      </c>
      <c r="J3297" s="16">
        <f>IF(I3297&lt;&gt;0,J3296,IF(ISNA(INDEX($I3297:$I3618,MATCH(TRUE,INDEX($I3297:$I3618&lt;&gt;$I3297,0),0))),0,INDEX($I3297:$I3618,MATCH(TRUE,INDEX($I3297:$I3618&lt;&gt;$I3297,0),0))))</f>
        <v>118301012.88876536</v>
      </c>
      <c r="K3297" s="10">
        <f>SUM(I$11:I3296)</f>
        <v>789668634.219069</v>
      </c>
      <c r="L3297" s="27">
        <f t="shared" si="721"/>
        <v>366</v>
      </c>
      <c r="M3297" s="7">
        <f t="shared" si="727"/>
        <v>323226.81117149006</v>
      </c>
      <c r="N3297" s="7">
        <f>IF(ISNA(VLOOKUP(B3297,'Distribution Data'!$G:$H,2,FALSE)),0,VLOOKUP(B3297,'Distribution Data'!$G:$H,2,FALSE))</f>
        <v>0</v>
      </c>
      <c r="O3297" s="16">
        <f>IF(ISNA(INDEX($C3296:$C$3618,MATCH(TRUE,INDEX($C3296:$C$3618&lt;&gt;$C3296,0),0))), O3296, INDEX($C3296:$C$3618,MATCH(TRUE,INDEX($C3296:$C$3618&lt;&gt;$C3296,0),0)))</f>
        <v>6094938326.7375374</v>
      </c>
      <c r="P3297" s="16">
        <f t="shared" si="719"/>
        <v>5895088496.4046955</v>
      </c>
      <c r="Q3297" s="27">
        <f t="shared" si="724"/>
        <v>366</v>
      </c>
      <c r="R3297" s="7">
        <f t="shared" si="728"/>
        <v>546037.78779464995</v>
      </c>
      <c r="S3297" s="7">
        <f t="shared" si="722"/>
        <v>-48522.298041788104</v>
      </c>
      <c r="T3297" s="5">
        <f>VLOOKUP($B3297,'Benchmark Data'!$A:$B,2,FALSE)</f>
        <v>20.079999999999998</v>
      </c>
      <c r="U3297" s="12">
        <f t="shared" si="729"/>
        <v>0</v>
      </c>
      <c r="V3297" s="7">
        <f t="shared" si="730"/>
        <v>5970750970.482317</v>
      </c>
    </row>
    <row r="3298" spans="1:22" x14ac:dyDescent="0.25">
      <c r="A3298" s="5">
        <f t="shared" si="723"/>
        <v>2012</v>
      </c>
      <c r="B3298" s="6">
        <f t="shared" si="725"/>
        <v>41238</v>
      </c>
      <c r="C3298" s="7">
        <f>MAX(SUMIFS('Filing Data'!$V:$V,'Filing Data'!$D:$D,'Benchmark Value'!$B3298),C3297)</f>
        <v>5895088496.4046955</v>
      </c>
      <c r="D3298" s="7">
        <f>SUMIFS('Filing Data'!$Z:$Z,'Filing Data'!$D:$D,'Benchmark Value'!$B3298)</f>
        <v>0</v>
      </c>
      <c r="E3298" s="16">
        <f>IF(D3298&lt;&gt;0,E3297,IF(ISNA(INDEX($D3298:$D3618,MATCH(TRUE,INDEX($D3298:$D3618&lt;&gt;$D3298,0),0))),0,INDEX($D3298:$D3618,MATCH(TRUE,INDEX($D3298:$D3618&lt;&gt;$D3298,0),0))))</f>
        <v>-99307978.52737096</v>
      </c>
      <c r="F3298" s="10">
        <f>SUM(D$11:D3297)</f>
        <v>-460926973.03772658</v>
      </c>
      <c r="G3298" s="10">
        <f t="shared" si="720"/>
        <v>366</v>
      </c>
      <c r="H3298" s="7">
        <f t="shared" si="726"/>
        <v>-271333.274664948</v>
      </c>
      <c r="I3298" s="16">
        <f>SUMIFS('Filing Data'!$X:$X,'Filing Data'!$D:$D,'Benchmark Value'!$B3298)</f>
        <v>0</v>
      </c>
      <c r="J3298" s="16">
        <f>IF(I3298&lt;&gt;0,J3297,IF(ISNA(INDEX($I3298:$I3618,MATCH(TRUE,INDEX($I3298:$I3618&lt;&gt;$I3298,0),0))),0,INDEX($I3298:$I3618,MATCH(TRUE,INDEX($I3298:$I3618&lt;&gt;$I3298,0),0))))</f>
        <v>118301012.88876536</v>
      </c>
      <c r="K3298" s="10">
        <f>SUM(I$11:I3297)</f>
        <v>789668634.219069</v>
      </c>
      <c r="L3298" s="27">
        <f t="shared" si="721"/>
        <v>366</v>
      </c>
      <c r="M3298" s="7">
        <f t="shared" si="727"/>
        <v>323226.81117149006</v>
      </c>
      <c r="N3298" s="7">
        <f>IF(ISNA(VLOOKUP(B3298,'Distribution Data'!$G:$H,2,FALSE)),0,VLOOKUP(B3298,'Distribution Data'!$G:$H,2,FALSE))</f>
        <v>0</v>
      </c>
      <c r="O3298" s="16">
        <f>IF(ISNA(INDEX($C3297:$C$3618,MATCH(TRUE,INDEX($C3297:$C$3618&lt;&gt;$C3297,0),0))), O3297, INDEX($C3297:$C$3618,MATCH(TRUE,INDEX($C3297:$C$3618&lt;&gt;$C3297,0),0)))</f>
        <v>6094938326.7375374</v>
      </c>
      <c r="P3298" s="16">
        <f t="shared" si="719"/>
        <v>5895088496.4046955</v>
      </c>
      <c r="Q3298" s="27">
        <f t="shared" si="724"/>
        <v>366</v>
      </c>
      <c r="R3298" s="7">
        <f t="shared" si="728"/>
        <v>546037.78779464995</v>
      </c>
      <c r="S3298" s="7">
        <f t="shared" si="722"/>
        <v>-48522.298041788104</v>
      </c>
      <c r="T3298" s="5">
        <f>VLOOKUP($B3298,'Benchmark Data'!$A:$B,2,FALSE)</f>
        <v>20.079999999999998</v>
      </c>
      <c r="U3298" s="12">
        <f t="shared" si="729"/>
        <v>0</v>
      </c>
      <c r="V3298" s="7">
        <f t="shared" si="730"/>
        <v>5970702448.1842756</v>
      </c>
    </row>
    <row r="3299" spans="1:22" x14ac:dyDescent="0.25">
      <c r="A3299" s="5">
        <f t="shared" si="723"/>
        <v>2012</v>
      </c>
      <c r="B3299" s="6">
        <f t="shared" si="725"/>
        <v>41239</v>
      </c>
      <c r="C3299" s="7">
        <f>MAX(SUMIFS('Filing Data'!$V:$V,'Filing Data'!$D:$D,'Benchmark Value'!$B3299),C3298)</f>
        <v>5895088496.4046955</v>
      </c>
      <c r="D3299" s="7">
        <f>SUMIFS('Filing Data'!$Z:$Z,'Filing Data'!$D:$D,'Benchmark Value'!$B3299)</f>
        <v>0</v>
      </c>
      <c r="E3299" s="16">
        <f>IF(D3299&lt;&gt;0,E3298,IF(ISNA(INDEX($D3299:$D3618,MATCH(TRUE,INDEX($D3299:$D3618&lt;&gt;$D3299,0),0))),0,INDEX($D3299:$D3618,MATCH(TRUE,INDEX($D3299:$D3618&lt;&gt;$D3299,0),0))))</f>
        <v>-99307978.52737096</v>
      </c>
      <c r="F3299" s="10">
        <f>SUM(D$11:D3298)</f>
        <v>-460926973.03772658</v>
      </c>
      <c r="G3299" s="10">
        <f t="shared" si="720"/>
        <v>366</v>
      </c>
      <c r="H3299" s="7">
        <f t="shared" si="726"/>
        <v>-271333.274664948</v>
      </c>
      <c r="I3299" s="16">
        <f>SUMIFS('Filing Data'!$X:$X,'Filing Data'!$D:$D,'Benchmark Value'!$B3299)</f>
        <v>0</v>
      </c>
      <c r="J3299" s="16">
        <f>IF(I3299&lt;&gt;0,J3298,IF(ISNA(INDEX($I3299:$I3618,MATCH(TRUE,INDEX($I3299:$I3618&lt;&gt;$I3299,0),0))),0,INDEX($I3299:$I3618,MATCH(TRUE,INDEX($I3299:$I3618&lt;&gt;$I3299,0),0))))</f>
        <v>118301012.88876536</v>
      </c>
      <c r="K3299" s="10">
        <f>SUM(I$11:I3298)</f>
        <v>789668634.219069</v>
      </c>
      <c r="L3299" s="27">
        <f t="shared" si="721"/>
        <v>366</v>
      </c>
      <c r="M3299" s="7">
        <f t="shared" si="727"/>
        <v>323226.81117149006</v>
      </c>
      <c r="N3299" s="7">
        <f>IF(ISNA(VLOOKUP(B3299,'Distribution Data'!$G:$H,2,FALSE)),0,VLOOKUP(B3299,'Distribution Data'!$G:$H,2,FALSE))</f>
        <v>0</v>
      </c>
      <c r="O3299" s="16">
        <f>IF(ISNA(INDEX($C3298:$C$3618,MATCH(TRUE,INDEX($C3298:$C$3618&lt;&gt;$C3298,0),0))), O3298, INDEX($C3298:$C$3618,MATCH(TRUE,INDEX($C3298:$C$3618&lt;&gt;$C3298,0),0)))</f>
        <v>6094938326.7375374</v>
      </c>
      <c r="P3299" s="16">
        <f t="shared" si="719"/>
        <v>5895088496.4046955</v>
      </c>
      <c r="Q3299" s="27">
        <f t="shared" si="724"/>
        <v>366</v>
      </c>
      <c r="R3299" s="7">
        <f t="shared" si="728"/>
        <v>546037.78779464995</v>
      </c>
      <c r="S3299" s="7">
        <f t="shared" si="722"/>
        <v>-48522.298041788104</v>
      </c>
      <c r="T3299" s="5">
        <f>VLOOKUP($B3299,'Benchmark Data'!$A:$B,2,FALSE)</f>
        <v>20.12</v>
      </c>
      <c r="U3299" s="12">
        <f t="shared" si="729"/>
        <v>1.9900504080102308E-3</v>
      </c>
      <c r="V3299" s="7">
        <f t="shared" si="730"/>
        <v>5982547755.4642916</v>
      </c>
    </row>
    <row r="3300" spans="1:22" x14ac:dyDescent="0.25">
      <c r="A3300" s="5">
        <f t="shared" si="723"/>
        <v>2012</v>
      </c>
      <c r="B3300" s="6">
        <f t="shared" si="725"/>
        <v>41240</v>
      </c>
      <c r="C3300" s="7">
        <f>MAX(SUMIFS('Filing Data'!$V:$V,'Filing Data'!$D:$D,'Benchmark Value'!$B3300),C3299)</f>
        <v>5895088496.4046955</v>
      </c>
      <c r="D3300" s="7">
        <f>SUMIFS('Filing Data'!$Z:$Z,'Filing Data'!$D:$D,'Benchmark Value'!$B3300)</f>
        <v>0</v>
      </c>
      <c r="E3300" s="16">
        <f>IF(D3300&lt;&gt;0,E3299,IF(ISNA(INDEX($D3300:$D3618,MATCH(TRUE,INDEX($D3300:$D3618&lt;&gt;$D3300,0),0))),0,INDEX($D3300:$D3618,MATCH(TRUE,INDEX($D3300:$D3618&lt;&gt;$D3300,0),0))))</f>
        <v>-99307978.52737096</v>
      </c>
      <c r="F3300" s="10">
        <f>SUM(D$11:D3299)</f>
        <v>-460926973.03772658</v>
      </c>
      <c r="G3300" s="10">
        <f t="shared" si="720"/>
        <v>366</v>
      </c>
      <c r="H3300" s="7">
        <f t="shared" si="726"/>
        <v>-271333.274664948</v>
      </c>
      <c r="I3300" s="16">
        <f>SUMIFS('Filing Data'!$X:$X,'Filing Data'!$D:$D,'Benchmark Value'!$B3300)</f>
        <v>0</v>
      </c>
      <c r="J3300" s="16">
        <f>IF(I3300&lt;&gt;0,J3299,IF(ISNA(INDEX($I3300:$I3618,MATCH(TRUE,INDEX($I3300:$I3618&lt;&gt;$I3300,0),0))),0,INDEX($I3300:$I3618,MATCH(TRUE,INDEX($I3300:$I3618&lt;&gt;$I3300,0),0))))</f>
        <v>118301012.88876536</v>
      </c>
      <c r="K3300" s="10">
        <f>SUM(I$11:I3299)</f>
        <v>789668634.219069</v>
      </c>
      <c r="L3300" s="27">
        <f t="shared" si="721"/>
        <v>366</v>
      </c>
      <c r="M3300" s="7">
        <f t="shared" si="727"/>
        <v>323226.81117149006</v>
      </c>
      <c r="N3300" s="7">
        <f>IF(ISNA(VLOOKUP(B3300,'Distribution Data'!$G:$H,2,FALSE)),0,VLOOKUP(B3300,'Distribution Data'!$G:$H,2,FALSE))</f>
        <v>0</v>
      </c>
      <c r="O3300" s="16">
        <f>IF(ISNA(INDEX($C3299:$C$3618,MATCH(TRUE,INDEX($C3299:$C$3618&lt;&gt;$C3299,0),0))), O3299, INDEX($C3299:$C$3618,MATCH(TRUE,INDEX($C3299:$C$3618&lt;&gt;$C3299,0),0)))</f>
        <v>6094938326.7375374</v>
      </c>
      <c r="P3300" s="16">
        <f t="shared" si="719"/>
        <v>5895088496.4046955</v>
      </c>
      <c r="Q3300" s="27">
        <f t="shared" si="724"/>
        <v>366</v>
      </c>
      <c r="R3300" s="7">
        <f t="shared" si="728"/>
        <v>546037.78779464995</v>
      </c>
      <c r="S3300" s="7">
        <f t="shared" si="722"/>
        <v>-48522.298041788104</v>
      </c>
      <c r="T3300" s="5">
        <f>VLOOKUP($B3300,'Benchmark Data'!$A:$B,2,FALSE)</f>
        <v>20</v>
      </c>
      <c r="U3300" s="12">
        <f t="shared" si="729"/>
        <v>-5.98207167754754E-3</v>
      </c>
      <c r="V3300" s="7">
        <f t="shared" si="730"/>
        <v>5946818033.8294849</v>
      </c>
    </row>
    <row r="3301" spans="1:22" x14ac:dyDescent="0.25">
      <c r="A3301" s="5">
        <f t="shared" si="723"/>
        <v>2012</v>
      </c>
      <c r="B3301" s="6">
        <f t="shared" si="725"/>
        <v>41241</v>
      </c>
      <c r="C3301" s="7">
        <f>MAX(SUMIFS('Filing Data'!$V:$V,'Filing Data'!$D:$D,'Benchmark Value'!$B3301),C3300)</f>
        <v>5895088496.4046955</v>
      </c>
      <c r="D3301" s="7">
        <f>SUMIFS('Filing Data'!$Z:$Z,'Filing Data'!$D:$D,'Benchmark Value'!$B3301)</f>
        <v>0</v>
      </c>
      <c r="E3301" s="16">
        <f>IF(D3301&lt;&gt;0,E3300,IF(ISNA(INDEX($D3301:$D3618,MATCH(TRUE,INDEX($D3301:$D3618&lt;&gt;$D3301,0),0))),0,INDEX($D3301:$D3618,MATCH(TRUE,INDEX($D3301:$D3618&lt;&gt;$D3301,0),0))))</f>
        <v>-99307978.52737096</v>
      </c>
      <c r="F3301" s="10">
        <f>SUM(D$11:D3300)</f>
        <v>-460926973.03772658</v>
      </c>
      <c r="G3301" s="10">
        <f t="shared" si="720"/>
        <v>366</v>
      </c>
      <c r="H3301" s="7">
        <f t="shared" si="726"/>
        <v>-271333.274664948</v>
      </c>
      <c r="I3301" s="16">
        <f>SUMIFS('Filing Data'!$X:$X,'Filing Data'!$D:$D,'Benchmark Value'!$B3301)</f>
        <v>0</v>
      </c>
      <c r="J3301" s="16">
        <f>IF(I3301&lt;&gt;0,J3300,IF(ISNA(INDEX($I3301:$I3618,MATCH(TRUE,INDEX($I3301:$I3618&lt;&gt;$I3301,0),0))),0,INDEX($I3301:$I3618,MATCH(TRUE,INDEX($I3301:$I3618&lt;&gt;$I3301,0),0))))</f>
        <v>118301012.88876536</v>
      </c>
      <c r="K3301" s="10">
        <f>SUM(I$11:I3300)</f>
        <v>789668634.219069</v>
      </c>
      <c r="L3301" s="27">
        <f t="shared" si="721"/>
        <v>366</v>
      </c>
      <c r="M3301" s="7">
        <f t="shared" si="727"/>
        <v>323226.81117149006</v>
      </c>
      <c r="N3301" s="7">
        <f>IF(ISNA(VLOOKUP(B3301,'Distribution Data'!$G:$H,2,FALSE)),0,VLOOKUP(B3301,'Distribution Data'!$G:$H,2,FALSE))</f>
        <v>0</v>
      </c>
      <c r="O3301" s="16">
        <f>IF(ISNA(INDEX($C3300:$C$3618,MATCH(TRUE,INDEX($C3300:$C$3618&lt;&gt;$C3300,0),0))), O3300, INDEX($C3300:$C$3618,MATCH(TRUE,INDEX($C3300:$C$3618&lt;&gt;$C3300,0),0)))</f>
        <v>6094938326.7375374</v>
      </c>
      <c r="P3301" s="16">
        <f t="shared" si="719"/>
        <v>5895088496.4046955</v>
      </c>
      <c r="Q3301" s="27">
        <f t="shared" si="724"/>
        <v>366</v>
      </c>
      <c r="R3301" s="7">
        <f t="shared" si="728"/>
        <v>546037.78779464995</v>
      </c>
      <c r="S3301" s="7">
        <f t="shared" si="722"/>
        <v>-48522.298041788104</v>
      </c>
      <c r="T3301" s="5">
        <f>VLOOKUP($B3301,'Benchmark Data'!$A:$B,2,FALSE)</f>
        <v>19.97</v>
      </c>
      <c r="U3301" s="12">
        <f t="shared" si="729"/>
        <v>-1.5011261262672026E-3</v>
      </c>
      <c r="V3301" s="7">
        <f t="shared" si="730"/>
        <v>5937849284.4806986</v>
      </c>
    </row>
    <row r="3302" spans="1:22" x14ac:dyDescent="0.25">
      <c r="A3302" s="5">
        <f t="shared" si="723"/>
        <v>2012</v>
      </c>
      <c r="B3302" s="6">
        <f t="shared" si="725"/>
        <v>41242</v>
      </c>
      <c r="C3302" s="7">
        <f>MAX(SUMIFS('Filing Data'!$V:$V,'Filing Data'!$D:$D,'Benchmark Value'!$B3302),C3301)</f>
        <v>5895088496.4046955</v>
      </c>
      <c r="D3302" s="7">
        <f>SUMIFS('Filing Data'!$Z:$Z,'Filing Data'!$D:$D,'Benchmark Value'!$B3302)</f>
        <v>0</v>
      </c>
      <c r="E3302" s="16">
        <f>IF(D3302&lt;&gt;0,E3301,IF(ISNA(INDEX($D3302:$D3618,MATCH(TRUE,INDEX($D3302:$D3618&lt;&gt;$D3302,0),0))),0,INDEX($D3302:$D3618,MATCH(TRUE,INDEX($D3302:$D3618&lt;&gt;$D3302,0),0))))</f>
        <v>-99307978.52737096</v>
      </c>
      <c r="F3302" s="10">
        <f>SUM(D$11:D3301)</f>
        <v>-460926973.03772658</v>
      </c>
      <c r="G3302" s="10">
        <f t="shared" si="720"/>
        <v>366</v>
      </c>
      <c r="H3302" s="7">
        <f t="shared" si="726"/>
        <v>-271333.274664948</v>
      </c>
      <c r="I3302" s="16">
        <f>SUMIFS('Filing Data'!$X:$X,'Filing Data'!$D:$D,'Benchmark Value'!$B3302)</f>
        <v>0</v>
      </c>
      <c r="J3302" s="16">
        <f>IF(I3302&lt;&gt;0,J3301,IF(ISNA(INDEX($I3302:$I3618,MATCH(TRUE,INDEX($I3302:$I3618&lt;&gt;$I3302,0),0))),0,INDEX($I3302:$I3618,MATCH(TRUE,INDEX($I3302:$I3618&lt;&gt;$I3302,0),0))))</f>
        <v>118301012.88876536</v>
      </c>
      <c r="K3302" s="10">
        <f>SUM(I$11:I3301)</f>
        <v>789668634.219069</v>
      </c>
      <c r="L3302" s="27">
        <f t="shared" si="721"/>
        <v>366</v>
      </c>
      <c r="M3302" s="7">
        <f t="shared" si="727"/>
        <v>323226.81117149006</v>
      </c>
      <c r="N3302" s="7">
        <f>IF(ISNA(VLOOKUP(B3302,'Distribution Data'!$G:$H,2,FALSE)),0,VLOOKUP(B3302,'Distribution Data'!$G:$H,2,FALSE))</f>
        <v>0</v>
      </c>
      <c r="O3302" s="16">
        <f>IF(ISNA(INDEX($C3301:$C$3618,MATCH(TRUE,INDEX($C3301:$C$3618&lt;&gt;$C3301,0),0))), O3301, INDEX($C3301:$C$3618,MATCH(TRUE,INDEX($C3301:$C$3618&lt;&gt;$C3301,0),0)))</f>
        <v>6094938326.7375374</v>
      </c>
      <c r="P3302" s="16">
        <f t="shared" si="719"/>
        <v>5895088496.4046955</v>
      </c>
      <c r="Q3302" s="27">
        <f t="shared" si="724"/>
        <v>366</v>
      </c>
      <c r="R3302" s="7">
        <f t="shared" si="728"/>
        <v>546037.78779464995</v>
      </c>
      <c r="S3302" s="7">
        <f t="shared" si="722"/>
        <v>-48522.298041788104</v>
      </c>
      <c r="T3302" s="5">
        <f>VLOOKUP($B3302,'Benchmark Data'!$A:$B,2,FALSE)</f>
        <v>20.059999999999999</v>
      </c>
      <c r="U3302" s="12">
        <f t="shared" si="729"/>
        <v>4.4966351060655406E-3</v>
      </c>
      <c r="V3302" s="7">
        <f t="shared" si="730"/>
        <v>5964561224.6565304</v>
      </c>
    </row>
    <row r="3303" spans="1:22" x14ac:dyDescent="0.25">
      <c r="A3303" s="5">
        <f t="shared" si="723"/>
        <v>2012</v>
      </c>
      <c r="B3303" s="6">
        <f t="shared" si="725"/>
        <v>41243</v>
      </c>
      <c r="C3303" s="7">
        <f>MAX(SUMIFS('Filing Data'!$V:$V,'Filing Data'!$D:$D,'Benchmark Value'!$B3303),C3302)</f>
        <v>5895088496.4046955</v>
      </c>
      <c r="D3303" s="7">
        <f>SUMIFS('Filing Data'!$Z:$Z,'Filing Data'!$D:$D,'Benchmark Value'!$B3303)</f>
        <v>0</v>
      </c>
      <c r="E3303" s="16">
        <f>IF(D3303&lt;&gt;0,E3302,IF(ISNA(INDEX($D3303:$D3618,MATCH(TRUE,INDEX($D3303:$D3618&lt;&gt;$D3303,0),0))),0,INDEX($D3303:$D3618,MATCH(TRUE,INDEX($D3303:$D3618&lt;&gt;$D3303,0),0))))</f>
        <v>-99307978.52737096</v>
      </c>
      <c r="F3303" s="10">
        <f>SUM(D$11:D3302)</f>
        <v>-460926973.03772658</v>
      </c>
      <c r="G3303" s="10">
        <f t="shared" si="720"/>
        <v>366</v>
      </c>
      <c r="H3303" s="7">
        <f t="shared" si="726"/>
        <v>-271333.274664948</v>
      </c>
      <c r="I3303" s="16">
        <f>SUMIFS('Filing Data'!$X:$X,'Filing Data'!$D:$D,'Benchmark Value'!$B3303)</f>
        <v>0</v>
      </c>
      <c r="J3303" s="16">
        <f>IF(I3303&lt;&gt;0,J3302,IF(ISNA(INDEX($I3303:$I3618,MATCH(TRUE,INDEX($I3303:$I3618&lt;&gt;$I3303,0),0))),0,INDEX($I3303:$I3618,MATCH(TRUE,INDEX($I3303:$I3618&lt;&gt;$I3303,0),0))))</f>
        <v>118301012.88876536</v>
      </c>
      <c r="K3303" s="10">
        <f>SUM(I$11:I3302)</f>
        <v>789668634.219069</v>
      </c>
      <c r="L3303" s="27">
        <f t="shared" si="721"/>
        <v>366</v>
      </c>
      <c r="M3303" s="7">
        <f t="shared" si="727"/>
        <v>323226.81117149006</v>
      </c>
      <c r="N3303" s="7">
        <f>IF(ISNA(VLOOKUP(B3303,'Distribution Data'!$G:$H,2,FALSE)),0,VLOOKUP(B3303,'Distribution Data'!$G:$H,2,FALSE))</f>
        <v>0</v>
      </c>
      <c r="O3303" s="16">
        <f>IF(ISNA(INDEX($C3302:$C$3618,MATCH(TRUE,INDEX($C3302:$C$3618&lt;&gt;$C3302,0),0))), O3302, INDEX($C3302:$C$3618,MATCH(TRUE,INDEX($C3302:$C$3618&lt;&gt;$C3302,0),0)))</f>
        <v>6094938326.7375374</v>
      </c>
      <c r="P3303" s="16">
        <f t="shared" si="719"/>
        <v>5895088496.4046955</v>
      </c>
      <c r="Q3303" s="27">
        <f t="shared" si="724"/>
        <v>366</v>
      </c>
      <c r="R3303" s="7">
        <f t="shared" si="728"/>
        <v>546037.78779464995</v>
      </c>
      <c r="S3303" s="7">
        <f t="shared" si="722"/>
        <v>-48522.298041788104</v>
      </c>
      <c r="T3303" s="5">
        <f>VLOOKUP($B3303,'Benchmark Data'!$A:$B,2,FALSE)</f>
        <v>20.12</v>
      </c>
      <c r="U3303" s="12">
        <f t="shared" si="729"/>
        <v>2.9865626977490681E-3</v>
      </c>
      <c r="V3303" s="7">
        <f t="shared" si="730"/>
        <v>5982352865.5429058</v>
      </c>
    </row>
    <row r="3304" spans="1:22" x14ac:dyDescent="0.25">
      <c r="A3304" s="5">
        <f t="shared" si="723"/>
        <v>2012</v>
      </c>
      <c r="B3304" s="6">
        <f t="shared" si="725"/>
        <v>41244</v>
      </c>
      <c r="C3304" s="7">
        <f>MAX(SUMIFS('Filing Data'!$V:$V,'Filing Data'!$D:$D,'Benchmark Value'!$B3304),C3303)</f>
        <v>5895088496.4046955</v>
      </c>
      <c r="D3304" s="7">
        <f>SUMIFS('Filing Data'!$Z:$Z,'Filing Data'!$D:$D,'Benchmark Value'!$B3304)</f>
        <v>0</v>
      </c>
      <c r="E3304" s="16">
        <f>IF(D3304&lt;&gt;0,E3303,IF(ISNA(INDEX($D3304:$D3618,MATCH(TRUE,INDEX($D3304:$D3618&lt;&gt;$D3304,0),0))),0,INDEX($D3304:$D3618,MATCH(TRUE,INDEX($D3304:$D3618&lt;&gt;$D3304,0),0))))</f>
        <v>-99307978.52737096</v>
      </c>
      <c r="F3304" s="10">
        <f>SUM(D$11:D3303)</f>
        <v>-460926973.03772658</v>
      </c>
      <c r="G3304" s="10">
        <f t="shared" si="720"/>
        <v>366</v>
      </c>
      <c r="H3304" s="7">
        <f t="shared" si="726"/>
        <v>-271333.274664948</v>
      </c>
      <c r="I3304" s="16">
        <f>SUMIFS('Filing Data'!$X:$X,'Filing Data'!$D:$D,'Benchmark Value'!$B3304)</f>
        <v>0</v>
      </c>
      <c r="J3304" s="16">
        <f>IF(I3304&lt;&gt;0,J3303,IF(ISNA(INDEX($I3304:$I3618,MATCH(TRUE,INDEX($I3304:$I3618&lt;&gt;$I3304,0),0))),0,INDEX($I3304:$I3618,MATCH(TRUE,INDEX($I3304:$I3618&lt;&gt;$I3304,0),0))))</f>
        <v>118301012.88876536</v>
      </c>
      <c r="K3304" s="10">
        <f>SUM(I$11:I3303)</f>
        <v>789668634.219069</v>
      </c>
      <c r="L3304" s="27">
        <f t="shared" si="721"/>
        <v>366</v>
      </c>
      <c r="M3304" s="7">
        <f t="shared" si="727"/>
        <v>323226.81117149006</v>
      </c>
      <c r="N3304" s="7">
        <f>IF(ISNA(VLOOKUP(B3304,'Distribution Data'!$G:$H,2,FALSE)),0,VLOOKUP(B3304,'Distribution Data'!$G:$H,2,FALSE))</f>
        <v>0</v>
      </c>
      <c r="O3304" s="16">
        <f>IF(ISNA(INDEX($C3303:$C$3618,MATCH(TRUE,INDEX($C3303:$C$3618&lt;&gt;$C3303,0),0))), O3303, INDEX($C3303:$C$3618,MATCH(TRUE,INDEX($C3303:$C$3618&lt;&gt;$C3303,0),0)))</f>
        <v>6094938326.7375374</v>
      </c>
      <c r="P3304" s="16">
        <f t="shared" si="719"/>
        <v>5895088496.4046955</v>
      </c>
      <c r="Q3304" s="27">
        <f t="shared" si="724"/>
        <v>366</v>
      </c>
      <c r="R3304" s="7">
        <f t="shared" si="728"/>
        <v>546037.78779464995</v>
      </c>
      <c r="S3304" s="7">
        <f t="shared" si="722"/>
        <v>-48522.298041788104</v>
      </c>
      <c r="T3304" s="5">
        <f>VLOOKUP($B3304,'Benchmark Data'!$A:$B,2,FALSE)</f>
        <v>20.12</v>
      </c>
      <c r="U3304" s="12">
        <f t="shared" si="729"/>
        <v>0</v>
      </c>
      <c r="V3304" s="7">
        <f t="shared" si="730"/>
        <v>5982304343.2448645</v>
      </c>
    </row>
    <row r="3305" spans="1:22" x14ac:dyDescent="0.25">
      <c r="A3305" s="5">
        <f t="shared" si="723"/>
        <v>2012</v>
      </c>
      <c r="B3305" s="6">
        <f t="shared" si="725"/>
        <v>41245</v>
      </c>
      <c r="C3305" s="7">
        <f>MAX(SUMIFS('Filing Data'!$V:$V,'Filing Data'!$D:$D,'Benchmark Value'!$B3305),C3304)</f>
        <v>5895088496.4046955</v>
      </c>
      <c r="D3305" s="7">
        <f>SUMIFS('Filing Data'!$Z:$Z,'Filing Data'!$D:$D,'Benchmark Value'!$B3305)</f>
        <v>0</v>
      </c>
      <c r="E3305" s="16">
        <f>IF(D3305&lt;&gt;0,E3304,IF(ISNA(INDEX($D3305:$D3618,MATCH(TRUE,INDEX($D3305:$D3618&lt;&gt;$D3305,0),0))),0,INDEX($D3305:$D3618,MATCH(TRUE,INDEX($D3305:$D3618&lt;&gt;$D3305,0),0))))</f>
        <v>-99307978.52737096</v>
      </c>
      <c r="F3305" s="10">
        <f>SUM(D$11:D3304)</f>
        <v>-460926973.03772658</v>
      </c>
      <c r="G3305" s="10">
        <f t="shared" si="720"/>
        <v>366</v>
      </c>
      <c r="H3305" s="7">
        <f t="shared" si="726"/>
        <v>-271333.274664948</v>
      </c>
      <c r="I3305" s="16">
        <f>SUMIFS('Filing Data'!$X:$X,'Filing Data'!$D:$D,'Benchmark Value'!$B3305)</f>
        <v>0</v>
      </c>
      <c r="J3305" s="16">
        <f>IF(I3305&lt;&gt;0,J3304,IF(ISNA(INDEX($I3305:$I3618,MATCH(TRUE,INDEX($I3305:$I3618&lt;&gt;$I3305,0),0))),0,INDEX($I3305:$I3618,MATCH(TRUE,INDEX($I3305:$I3618&lt;&gt;$I3305,0),0))))</f>
        <v>118301012.88876536</v>
      </c>
      <c r="K3305" s="10">
        <f>SUM(I$11:I3304)</f>
        <v>789668634.219069</v>
      </c>
      <c r="L3305" s="27">
        <f t="shared" si="721"/>
        <v>366</v>
      </c>
      <c r="M3305" s="7">
        <f t="shared" si="727"/>
        <v>323226.81117149006</v>
      </c>
      <c r="N3305" s="7">
        <f>IF(ISNA(VLOOKUP(B3305,'Distribution Data'!$G:$H,2,FALSE)),0,VLOOKUP(B3305,'Distribution Data'!$G:$H,2,FALSE))</f>
        <v>0</v>
      </c>
      <c r="O3305" s="16">
        <f>IF(ISNA(INDEX($C3304:$C$3618,MATCH(TRUE,INDEX($C3304:$C$3618&lt;&gt;$C3304,0),0))), O3304, INDEX($C3304:$C$3618,MATCH(TRUE,INDEX($C3304:$C$3618&lt;&gt;$C3304,0),0)))</f>
        <v>6094938326.7375374</v>
      </c>
      <c r="P3305" s="16">
        <f t="shared" si="719"/>
        <v>5895088496.4046955</v>
      </c>
      <c r="Q3305" s="27">
        <f t="shared" si="724"/>
        <v>366</v>
      </c>
      <c r="R3305" s="7">
        <f t="shared" si="728"/>
        <v>546037.78779464995</v>
      </c>
      <c r="S3305" s="7">
        <f t="shared" si="722"/>
        <v>-48522.298041788104</v>
      </c>
      <c r="T3305" s="5">
        <f>VLOOKUP($B3305,'Benchmark Data'!$A:$B,2,FALSE)</f>
        <v>20.12</v>
      </c>
      <c r="U3305" s="12">
        <f t="shared" si="729"/>
        <v>0</v>
      </c>
      <c r="V3305" s="7">
        <f t="shared" si="730"/>
        <v>5982255820.9468231</v>
      </c>
    </row>
    <row r="3306" spans="1:22" x14ac:dyDescent="0.25">
      <c r="A3306" s="5">
        <f t="shared" si="723"/>
        <v>2012</v>
      </c>
      <c r="B3306" s="6">
        <f t="shared" si="725"/>
        <v>41246</v>
      </c>
      <c r="C3306" s="7">
        <f>MAX(SUMIFS('Filing Data'!$V:$V,'Filing Data'!$D:$D,'Benchmark Value'!$B3306),C3305)</f>
        <v>5895088496.4046955</v>
      </c>
      <c r="D3306" s="7">
        <f>SUMIFS('Filing Data'!$Z:$Z,'Filing Data'!$D:$D,'Benchmark Value'!$B3306)</f>
        <v>0</v>
      </c>
      <c r="E3306" s="16">
        <f>IF(D3306&lt;&gt;0,E3305,IF(ISNA(INDEX($D3306:$D3618,MATCH(TRUE,INDEX($D3306:$D3618&lt;&gt;$D3306,0),0))),0,INDEX($D3306:$D3618,MATCH(TRUE,INDEX($D3306:$D3618&lt;&gt;$D3306,0),0))))</f>
        <v>-99307978.52737096</v>
      </c>
      <c r="F3306" s="10">
        <f>SUM(D$11:D3305)</f>
        <v>-460926973.03772658</v>
      </c>
      <c r="G3306" s="10">
        <f t="shared" si="720"/>
        <v>366</v>
      </c>
      <c r="H3306" s="7">
        <f t="shared" si="726"/>
        <v>-271333.274664948</v>
      </c>
      <c r="I3306" s="16">
        <f>SUMIFS('Filing Data'!$X:$X,'Filing Data'!$D:$D,'Benchmark Value'!$B3306)</f>
        <v>0</v>
      </c>
      <c r="J3306" s="16">
        <f>IF(I3306&lt;&gt;0,J3305,IF(ISNA(INDEX($I3306:$I3618,MATCH(TRUE,INDEX($I3306:$I3618&lt;&gt;$I3306,0),0))),0,INDEX($I3306:$I3618,MATCH(TRUE,INDEX($I3306:$I3618&lt;&gt;$I3306,0),0))))</f>
        <v>118301012.88876536</v>
      </c>
      <c r="K3306" s="10">
        <f>SUM(I$11:I3305)</f>
        <v>789668634.219069</v>
      </c>
      <c r="L3306" s="27">
        <f t="shared" si="721"/>
        <v>366</v>
      </c>
      <c r="M3306" s="7">
        <f t="shared" si="727"/>
        <v>323226.81117149006</v>
      </c>
      <c r="N3306" s="7">
        <f>IF(ISNA(VLOOKUP(B3306,'Distribution Data'!$G:$H,2,FALSE)),0,VLOOKUP(B3306,'Distribution Data'!$G:$H,2,FALSE))</f>
        <v>0</v>
      </c>
      <c r="O3306" s="16">
        <f>IF(ISNA(INDEX($C3305:$C$3618,MATCH(TRUE,INDEX($C3305:$C$3618&lt;&gt;$C3305,0),0))), O3305, INDEX($C3305:$C$3618,MATCH(TRUE,INDEX($C3305:$C$3618&lt;&gt;$C3305,0),0)))</f>
        <v>6094938326.7375374</v>
      </c>
      <c r="P3306" s="16">
        <f t="shared" si="719"/>
        <v>5895088496.4046955</v>
      </c>
      <c r="Q3306" s="27">
        <f t="shared" si="724"/>
        <v>366</v>
      </c>
      <c r="R3306" s="7">
        <f t="shared" si="728"/>
        <v>546037.78779464995</v>
      </c>
      <c r="S3306" s="7">
        <f t="shared" si="722"/>
        <v>-48522.298041788104</v>
      </c>
      <c r="T3306" s="5">
        <f>VLOOKUP($B3306,'Benchmark Data'!$A:$B,2,FALSE)</f>
        <v>20.2</v>
      </c>
      <c r="U3306" s="12">
        <f t="shared" si="729"/>
        <v>3.9682591756204488E-3</v>
      </c>
      <c r="V3306" s="7">
        <f t="shared" si="730"/>
        <v>6005993604.0998611</v>
      </c>
    </row>
    <row r="3307" spans="1:22" x14ac:dyDescent="0.25">
      <c r="A3307" s="5">
        <f t="shared" si="723"/>
        <v>2012</v>
      </c>
      <c r="B3307" s="6">
        <f t="shared" si="725"/>
        <v>41247</v>
      </c>
      <c r="C3307" s="7">
        <f>MAX(SUMIFS('Filing Data'!$V:$V,'Filing Data'!$D:$D,'Benchmark Value'!$B3307),C3306)</f>
        <v>5895088496.4046955</v>
      </c>
      <c r="D3307" s="7">
        <f>SUMIFS('Filing Data'!$Z:$Z,'Filing Data'!$D:$D,'Benchmark Value'!$B3307)</f>
        <v>0</v>
      </c>
      <c r="E3307" s="16">
        <f>IF(D3307&lt;&gt;0,E3306,IF(ISNA(INDEX($D3307:$D3618,MATCH(TRUE,INDEX($D3307:$D3618&lt;&gt;$D3307,0),0))),0,INDEX($D3307:$D3618,MATCH(TRUE,INDEX($D3307:$D3618&lt;&gt;$D3307,0),0))))</f>
        <v>-99307978.52737096</v>
      </c>
      <c r="F3307" s="10">
        <f>SUM(D$11:D3306)</f>
        <v>-460926973.03772658</v>
      </c>
      <c r="G3307" s="10">
        <f t="shared" si="720"/>
        <v>366</v>
      </c>
      <c r="H3307" s="7">
        <f t="shared" si="726"/>
        <v>-271333.274664948</v>
      </c>
      <c r="I3307" s="16">
        <f>SUMIFS('Filing Data'!$X:$X,'Filing Data'!$D:$D,'Benchmark Value'!$B3307)</f>
        <v>0</v>
      </c>
      <c r="J3307" s="16">
        <f>IF(I3307&lt;&gt;0,J3306,IF(ISNA(INDEX($I3307:$I3618,MATCH(TRUE,INDEX($I3307:$I3618&lt;&gt;$I3307,0),0))),0,INDEX($I3307:$I3618,MATCH(TRUE,INDEX($I3307:$I3618&lt;&gt;$I3307,0),0))))</f>
        <v>118301012.88876536</v>
      </c>
      <c r="K3307" s="10">
        <f>SUM(I$11:I3306)</f>
        <v>789668634.219069</v>
      </c>
      <c r="L3307" s="27">
        <f t="shared" si="721"/>
        <v>366</v>
      </c>
      <c r="M3307" s="7">
        <f t="shared" si="727"/>
        <v>323226.81117149006</v>
      </c>
      <c r="N3307" s="7">
        <f>IF(ISNA(VLOOKUP(B3307,'Distribution Data'!$G:$H,2,FALSE)),0,VLOOKUP(B3307,'Distribution Data'!$G:$H,2,FALSE))</f>
        <v>0</v>
      </c>
      <c r="O3307" s="16">
        <f>IF(ISNA(INDEX($C3306:$C$3618,MATCH(TRUE,INDEX($C3306:$C$3618&lt;&gt;$C3306,0),0))), O3306, INDEX($C3306:$C$3618,MATCH(TRUE,INDEX($C3306:$C$3618&lt;&gt;$C3306,0),0)))</f>
        <v>6094938326.7375374</v>
      </c>
      <c r="P3307" s="16">
        <f t="shared" si="719"/>
        <v>5895088496.4046955</v>
      </c>
      <c r="Q3307" s="27">
        <f t="shared" si="724"/>
        <v>366</v>
      </c>
      <c r="R3307" s="7">
        <f t="shared" si="728"/>
        <v>546037.78779464995</v>
      </c>
      <c r="S3307" s="7">
        <f t="shared" si="722"/>
        <v>-48522.298041788104</v>
      </c>
      <c r="T3307" s="5">
        <f>VLOOKUP($B3307,'Benchmark Data'!$A:$B,2,FALSE)</f>
        <v>20.239999999999998</v>
      </c>
      <c r="U3307" s="12">
        <f t="shared" si="729"/>
        <v>1.9782400121057205E-3</v>
      </c>
      <c r="V3307" s="7">
        <f t="shared" si="730"/>
        <v>6017838138.4436016</v>
      </c>
    </row>
    <row r="3308" spans="1:22" x14ac:dyDescent="0.25">
      <c r="A3308" s="5">
        <f t="shared" si="723"/>
        <v>2012</v>
      </c>
      <c r="B3308" s="6">
        <f t="shared" si="725"/>
        <v>41248</v>
      </c>
      <c r="C3308" s="7">
        <f>MAX(SUMIFS('Filing Data'!$V:$V,'Filing Data'!$D:$D,'Benchmark Value'!$B3308),C3307)</f>
        <v>5895088496.4046955</v>
      </c>
      <c r="D3308" s="7">
        <f>SUMIFS('Filing Data'!$Z:$Z,'Filing Data'!$D:$D,'Benchmark Value'!$B3308)</f>
        <v>0</v>
      </c>
      <c r="E3308" s="16">
        <f>IF(D3308&lt;&gt;0,E3307,IF(ISNA(INDEX($D3308:$D3618,MATCH(TRUE,INDEX($D3308:$D3618&lt;&gt;$D3308,0),0))),0,INDEX($D3308:$D3618,MATCH(TRUE,INDEX($D3308:$D3618&lt;&gt;$D3308,0),0))))</f>
        <v>-99307978.52737096</v>
      </c>
      <c r="F3308" s="10">
        <f>SUM(D$11:D3307)</f>
        <v>-460926973.03772658</v>
      </c>
      <c r="G3308" s="10">
        <f t="shared" si="720"/>
        <v>366</v>
      </c>
      <c r="H3308" s="7">
        <f t="shared" si="726"/>
        <v>-271333.274664948</v>
      </c>
      <c r="I3308" s="16">
        <f>SUMIFS('Filing Data'!$X:$X,'Filing Data'!$D:$D,'Benchmark Value'!$B3308)</f>
        <v>0</v>
      </c>
      <c r="J3308" s="16">
        <f>IF(I3308&lt;&gt;0,J3307,IF(ISNA(INDEX($I3308:$I3618,MATCH(TRUE,INDEX($I3308:$I3618&lt;&gt;$I3308,0),0))),0,INDEX($I3308:$I3618,MATCH(TRUE,INDEX($I3308:$I3618&lt;&gt;$I3308,0),0))))</f>
        <v>118301012.88876536</v>
      </c>
      <c r="K3308" s="10">
        <f>SUM(I$11:I3307)</f>
        <v>789668634.219069</v>
      </c>
      <c r="L3308" s="27">
        <f t="shared" si="721"/>
        <v>366</v>
      </c>
      <c r="M3308" s="7">
        <f t="shared" si="727"/>
        <v>323226.81117149006</v>
      </c>
      <c r="N3308" s="7">
        <f>IF(ISNA(VLOOKUP(B3308,'Distribution Data'!$G:$H,2,FALSE)),0,VLOOKUP(B3308,'Distribution Data'!$G:$H,2,FALSE))</f>
        <v>0</v>
      </c>
      <c r="O3308" s="16">
        <f>IF(ISNA(INDEX($C3307:$C$3618,MATCH(TRUE,INDEX($C3307:$C$3618&lt;&gt;$C3307,0),0))), O3307, INDEX($C3307:$C$3618,MATCH(TRUE,INDEX($C3307:$C$3618&lt;&gt;$C3307,0),0)))</f>
        <v>6094938326.7375374</v>
      </c>
      <c r="P3308" s="16">
        <f t="shared" si="719"/>
        <v>5895088496.4046955</v>
      </c>
      <c r="Q3308" s="27">
        <f t="shared" si="724"/>
        <v>366</v>
      </c>
      <c r="R3308" s="7">
        <f t="shared" si="728"/>
        <v>546037.78779464995</v>
      </c>
      <c r="S3308" s="7">
        <f t="shared" si="722"/>
        <v>-48522.298041788104</v>
      </c>
      <c r="T3308" s="5">
        <f>VLOOKUP($B3308,'Benchmark Data'!$A:$B,2,FALSE)</f>
        <v>20.16</v>
      </c>
      <c r="U3308" s="12">
        <f t="shared" si="729"/>
        <v>-3.9604012160967938E-3</v>
      </c>
      <c r="V3308" s="7">
        <f t="shared" si="730"/>
        <v>5994003694.6497364</v>
      </c>
    </row>
    <row r="3309" spans="1:22" x14ac:dyDescent="0.25">
      <c r="A3309" s="5">
        <f t="shared" si="723"/>
        <v>2012</v>
      </c>
      <c r="B3309" s="6">
        <f t="shared" si="725"/>
        <v>41249</v>
      </c>
      <c r="C3309" s="7">
        <f>MAX(SUMIFS('Filing Data'!$V:$V,'Filing Data'!$D:$D,'Benchmark Value'!$B3309),C3308)</f>
        <v>5895088496.4046955</v>
      </c>
      <c r="D3309" s="7">
        <f>SUMIFS('Filing Data'!$Z:$Z,'Filing Data'!$D:$D,'Benchmark Value'!$B3309)</f>
        <v>0</v>
      </c>
      <c r="E3309" s="16">
        <f>IF(D3309&lt;&gt;0,E3308,IF(ISNA(INDEX($D3309:$D3618,MATCH(TRUE,INDEX($D3309:$D3618&lt;&gt;$D3309,0),0))),0,INDEX($D3309:$D3618,MATCH(TRUE,INDEX($D3309:$D3618&lt;&gt;$D3309,0),0))))</f>
        <v>-99307978.52737096</v>
      </c>
      <c r="F3309" s="10">
        <f>SUM(D$11:D3308)</f>
        <v>-460926973.03772658</v>
      </c>
      <c r="G3309" s="10">
        <f t="shared" si="720"/>
        <v>366</v>
      </c>
      <c r="H3309" s="7">
        <f t="shared" si="726"/>
        <v>-271333.274664948</v>
      </c>
      <c r="I3309" s="16">
        <f>SUMIFS('Filing Data'!$X:$X,'Filing Data'!$D:$D,'Benchmark Value'!$B3309)</f>
        <v>0</v>
      </c>
      <c r="J3309" s="16">
        <f>IF(I3309&lt;&gt;0,J3308,IF(ISNA(INDEX($I3309:$I3618,MATCH(TRUE,INDEX($I3309:$I3618&lt;&gt;$I3309,0),0))),0,INDEX($I3309:$I3618,MATCH(TRUE,INDEX($I3309:$I3618&lt;&gt;$I3309,0),0))))</f>
        <v>118301012.88876536</v>
      </c>
      <c r="K3309" s="10">
        <f>SUM(I$11:I3308)</f>
        <v>789668634.219069</v>
      </c>
      <c r="L3309" s="27">
        <f t="shared" si="721"/>
        <v>366</v>
      </c>
      <c r="M3309" s="7">
        <f t="shared" si="727"/>
        <v>323226.81117149006</v>
      </c>
      <c r="N3309" s="7">
        <f>IF(ISNA(VLOOKUP(B3309,'Distribution Data'!$G:$H,2,FALSE)),0,VLOOKUP(B3309,'Distribution Data'!$G:$H,2,FALSE))</f>
        <v>0</v>
      </c>
      <c r="O3309" s="16">
        <f>IF(ISNA(INDEX($C3308:$C$3618,MATCH(TRUE,INDEX($C3308:$C$3618&lt;&gt;$C3308,0),0))), O3308, INDEX($C3308:$C$3618,MATCH(TRUE,INDEX($C3308:$C$3618&lt;&gt;$C3308,0),0)))</f>
        <v>6094938326.7375374</v>
      </c>
      <c r="P3309" s="16">
        <f t="shared" si="719"/>
        <v>5895088496.4046955</v>
      </c>
      <c r="Q3309" s="27">
        <f t="shared" si="724"/>
        <v>366</v>
      </c>
      <c r="R3309" s="7">
        <f t="shared" si="728"/>
        <v>546037.78779464995</v>
      </c>
      <c r="S3309" s="7">
        <f t="shared" si="722"/>
        <v>-48522.298041788104</v>
      </c>
      <c r="T3309" s="5">
        <f>VLOOKUP($B3309,'Benchmark Data'!$A:$B,2,FALSE)</f>
        <v>20.350000000000001</v>
      </c>
      <c r="U3309" s="12">
        <f t="shared" si="729"/>
        <v>9.3804686854362055E-3</v>
      </c>
      <c r="V3309" s="7">
        <f t="shared" si="730"/>
        <v>6050446278.6008749</v>
      </c>
    </row>
    <row r="3310" spans="1:22" x14ac:dyDescent="0.25">
      <c r="A3310" s="5">
        <f t="shared" si="723"/>
        <v>2012</v>
      </c>
      <c r="B3310" s="6">
        <f t="shared" si="725"/>
        <v>41250</v>
      </c>
      <c r="C3310" s="7">
        <f>MAX(SUMIFS('Filing Data'!$V:$V,'Filing Data'!$D:$D,'Benchmark Value'!$B3310),C3309)</f>
        <v>5895088496.4046955</v>
      </c>
      <c r="D3310" s="7">
        <f>SUMIFS('Filing Data'!$Z:$Z,'Filing Data'!$D:$D,'Benchmark Value'!$B3310)</f>
        <v>0</v>
      </c>
      <c r="E3310" s="16">
        <f>IF(D3310&lt;&gt;0,E3309,IF(ISNA(INDEX($D3310:$D3618,MATCH(TRUE,INDEX($D3310:$D3618&lt;&gt;$D3310,0),0))),0,INDEX($D3310:$D3618,MATCH(TRUE,INDEX($D3310:$D3618&lt;&gt;$D3310,0),0))))</f>
        <v>-99307978.52737096</v>
      </c>
      <c r="F3310" s="10">
        <f>SUM(D$11:D3309)</f>
        <v>-460926973.03772658</v>
      </c>
      <c r="G3310" s="10">
        <f t="shared" si="720"/>
        <v>366</v>
      </c>
      <c r="H3310" s="7">
        <f t="shared" si="726"/>
        <v>-271333.274664948</v>
      </c>
      <c r="I3310" s="16">
        <f>SUMIFS('Filing Data'!$X:$X,'Filing Data'!$D:$D,'Benchmark Value'!$B3310)</f>
        <v>0</v>
      </c>
      <c r="J3310" s="16">
        <f>IF(I3310&lt;&gt;0,J3309,IF(ISNA(INDEX($I3310:$I3618,MATCH(TRUE,INDEX($I3310:$I3618&lt;&gt;$I3310,0),0))),0,INDEX($I3310:$I3618,MATCH(TRUE,INDEX($I3310:$I3618&lt;&gt;$I3310,0),0))))</f>
        <v>118301012.88876536</v>
      </c>
      <c r="K3310" s="10">
        <f>SUM(I$11:I3309)</f>
        <v>789668634.219069</v>
      </c>
      <c r="L3310" s="27">
        <f t="shared" si="721"/>
        <v>366</v>
      </c>
      <c r="M3310" s="7">
        <f t="shared" si="727"/>
        <v>323226.81117149006</v>
      </c>
      <c r="N3310" s="7">
        <f>IF(ISNA(VLOOKUP(B3310,'Distribution Data'!$G:$H,2,FALSE)),0,VLOOKUP(B3310,'Distribution Data'!$G:$H,2,FALSE))</f>
        <v>0</v>
      </c>
      <c r="O3310" s="16">
        <f>IF(ISNA(INDEX($C3309:$C$3618,MATCH(TRUE,INDEX($C3309:$C$3618&lt;&gt;$C3309,0),0))), O3309, INDEX($C3309:$C$3618,MATCH(TRUE,INDEX($C3309:$C$3618&lt;&gt;$C3309,0),0)))</f>
        <v>6094938326.7375374</v>
      </c>
      <c r="P3310" s="16">
        <f t="shared" si="719"/>
        <v>5895088496.4046955</v>
      </c>
      <c r="Q3310" s="27">
        <f t="shared" si="724"/>
        <v>366</v>
      </c>
      <c r="R3310" s="7">
        <f t="shared" si="728"/>
        <v>546037.78779464995</v>
      </c>
      <c r="S3310" s="7">
        <f t="shared" si="722"/>
        <v>-48522.298041788104</v>
      </c>
      <c r="T3310" s="5">
        <f>VLOOKUP($B3310,'Benchmark Data'!$A:$B,2,FALSE)</f>
        <v>20.43</v>
      </c>
      <c r="U3310" s="12">
        <f t="shared" si="729"/>
        <v>3.9234969409265947E-3</v>
      </c>
      <c r="V3310" s="7">
        <f t="shared" si="730"/>
        <v>6074183294.498807</v>
      </c>
    </row>
    <row r="3311" spans="1:22" x14ac:dyDescent="0.25">
      <c r="A3311" s="5">
        <f t="shared" si="723"/>
        <v>2012</v>
      </c>
      <c r="B3311" s="6">
        <f t="shared" si="725"/>
        <v>41251</v>
      </c>
      <c r="C3311" s="7">
        <f>MAX(SUMIFS('Filing Data'!$V:$V,'Filing Data'!$D:$D,'Benchmark Value'!$B3311),C3310)</f>
        <v>5895088496.4046955</v>
      </c>
      <c r="D3311" s="7">
        <f>SUMIFS('Filing Data'!$Z:$Z,'Filing Data'!$D:$D,'Benchmark Value'!$B3311)</f>
        <v>0</v>
      </c>
      <c r="E3311" s="16">
        <f>IF(D3311&lt;&gt;0,E3310,IF(ISNA(INDEX($D3311:$D3618,MATCH(TRUE,INDEX($D3311:$D3618&lt;&gt;$D3311,0),0))),0,INDEX($D3311:$D3618,MATCH(TRUE,INDEX($D3311:$D3618&lt;&gt;$D3311,0),0))))</f>
        <v>-99307978.52737096</v>
      </c>
      <c r="F3311" s="10">
        <f>SUM(D$11:D3310)</f>
        <v>-460926973.03772658</v>
      </c>
      <c r="G3311" s="10">
        <f t="shared" si="720"/>
        <v>366</v>
      </c>
      <c r="H3311" s="7">
        <f t="shared" si="726"/>
        <v>-271333.274664948</v>
      </c>
      <c r="I3311" s="16">
        <f>SUMIFS('Filing Data'!$X:$X,'Filing Data'!$D:$D,'Benchmark Value'!$B3311)</f>
        <v>0</v>
      </c>
      <c r="J3311" s="16">
        <f>IF(I3311&lt;&gt;0,J3310,IF(ISNA(INDEX($I3311:$I3618,MATCH(TRUE,INDEX($I3311:$I3618&lt;&gt;$I3311,0),0))),0,INDEX($I3311:$I3618,MATCH(TRUE,INDEX($I3311:$I3618&lt;&gt;$I3311,0),0))))</f>
        <v>118301012.88876536</v>
      </c>
      <c r="K3311" s="10">
        <f>SUM(I$11:I3310)</f>
        <v>789668634.219069</v>
      </c>
      <c r="L3311" s="27">
        <f t="shared" si="721"/>
        <v>366</v>
      </c>
      <c r="M3311" s="7">
        <f t="shared" si="727"/>
        <v>323226.81117149006</v>
      </c>
      <c r="N3311" s="7">
        <f>IF(ISNA(VLOOKUP(B3311,'Distribution Data'!$G:$H,2,FALSE)),0,VLOOKUP(B3311,'Distribution Data'!$G:$H,2,FALSE))</f>
        <v>0</v>
      </c>
      <c r="O3311" s="16">
        <f>IF(ISNA(INDEX($C3310:$C$3618,MATCH(TRUE,INDEX($C3310:$C$3618&lt;&gt;$C3310,0),0))), O3310, INDEX($C3310:$C$3618,MATCH(TRUE,INDEX($C3310:$C$3618&lt;&gt;$C3310,0),0)))</f>
        <v>6094938326.7375374</v>
      </c>
      <c r="P3311" s="16">
        <f t="shared" si="719"/>
        <v>5895088496.4046955</v>
      </c>
      <c r="Q3311" s="27">
        <f t="shared" si="724"/>
        <v>366</v>
      </c>
      <c r="R3311" s="7">
        <f t="shared" si="728"/>
        <v>546037.78779464995</v>
      </c>
      <c r="S3311" s="7">
        <f t="shared" si="722"/>
        <v>-48522.298041788104</v>
      </c>
      <c r="T3311" s="5">
        <f>VLOOKUP($B3311,'Benchmark Data'!$A:$B,2,FALSE)</f>
        <v>20.43</v>
      </c>
      <c r="U3311" s="12">
        <f t="shared" si="729"/>
        <v>0</v>
      </c>
      <c r="V3311" s="7">
        <f t="shared" si="730"/>
        <v>6074134772.2007656</v>
      </c>
    </row>
    <row r="3312" spans="1:22" x14ac:dyDescent="0.25">
      <c r="A3312" s="5">
        <f t="shared" si="723"/>
        <v>2012</v>
      </c>
      <c r="B3312" s="6">
        <f t="shared" si="725"/>
        <v>41252</v>
      </c>
      <c r="C3312" s="7">
        <f>MAX(SUMIFS('Filing Data'!$V:$V,'Filing Data'!$D:$D,'Benchmark Value'!$B3312),C3311)</f>
        <v>5895088496.4046955</v>
      </c>
      <c r="D3312" s="7">
        <f>SUMIFS('Filing Data'!$Z:$Z,'Filing Data'!$D:$D,'Benchmark Value'!$B3312)</f>
        <v>0</v>
      </c>
      <c r="E3312" s="16">
        <f>IF(D3312&lt;&gt;0,E3311,IF(ISNA(INDEX($D3312:$D3618,MATCH(TRUE,INDEX($D3312:$D3618&lt;&gt;$D3312,0),0))),0,INDEX($D3312:$D3618,MATCH(TRUE,INDEX($D3312:$D3618&lt;&gt;$D3312,0),0))))</f>
        <v>-99307978.52737096</v>
      </c>
      <c r="F3312" s="10">
        <f>SUM(D$11:D3311)</f>
        <v>-460926973.03772658</v>
      </c>
      <c r="G3312" s="10">
        <f t="shared" si="720"/>
        <v>366</v>
      </c>
      <c r="H3312" s="7">
        <f t="shared" si="726"/>
        <v>-271333.274664948</v>
      </c>
      <c r="I3312" s="16">
        <f>SUMIFS('Filing Data'!$X:$X,'Filing Data'!$D:$D,'Benchmark Value'!$B3312)</f>
        <v>0</v>
      </c>
      <c r="J3312" s="16">
        <f>IF(I3312&lt;&gt;0,J3311,IF(ISNA(INDEX($I3312:$I3618,MATCH(TRUE,INDEX($I3312:$I3618&lt;&gt;$I3312,0),0))),0,INDEX($I3312:$I3618,MATCH(TRUE,INDEX($I3312:$I3618&lt;&gt;$I3312,0),0))))</f>
        <v>118301012.88876536</v>
      </c>
      <c r="K3312" s="10">
        <f>SUM(I$11:I3311)</f>
        <v>789668634.219069</v>
      </c>
      <c r="L3312" s="27">
        <f t="shared" si="721"/>
        <v>366</v>
      </c>
      <c r="M3312" s="7">
        <f t="shared" si="727"/>
        <v>323226.81117149006</v>
      </c>
      <c r="N3312" s="7">
        <f>IF(ISNA(VLOOKUP(B3312,'Distribution Data'!$G:$H,2,FALSE)),0,VLOOKUP(B3312,'Distribution Data'!$G:$H,2,FALSE))</f>
        <v>0</v>
      </c>
      <c r="O3312" s="16">
        <f>IF(ISNA(INDEX($C3311:$C$3618,MATCH(TRUE,INDEX($C3311:$C$3618&lt;&gt;$C3311,0),0))), O3311, INDEX($C3311:$C$3618,MATCH(TRUE,INDEX($C3311:$C$3618&lt;&gt;$C3311,0),0)))</f>
        <v>6094938326.7375374</v>
      </c>
      <c r="P3312" s="16">
        <f t="shared" si="719"/>
        <v>5895088496.4046955</v>
      </c>
      <c r="Q3312" s="27">
        <f t="shared" si="724"/>
        <v>366</v>
      </c>
      <c r="R3312" s="7">
        <f t="shared" si="728"/>
        <v>546037.78779464995</v>
      </c>
      <c r="S3312" s="7">
        <f t="shared" si="722"/>
        <v>-48522.298041788104</v>
      </c>
      <c r="T3312" s="5">
        <f>VLOOKUP($B3312,'Benchmark Data'!$A:$B,2,FALSE)</f>
        <v>20.43</v>
      </c>
      <c r="U3312" s="12">
        <f t="shared" si="729"/>
        <v>0</v>
      </c>
      <c r="V3312" s="7">
        <f t="shared" si="730"/>
        <v>6074086249.9027243</v>
      </c>
    </row>
    <row r="3313" spans="1:22" x14ac:dyDescent="0.25">
      <c r="A3313" s="5">
        <f t="shared" si="723"/>
        <v>2012</v>
      </c>
      <c r="B3313" s="6">
        <f t="shared" si="725"/>
        <v>41253</v>
      </c>
      <c r="C3313" s="7">
        <f>MAX(SUMIFS('Filing Data'!$V:$V,'Filing Data'!$D:$D,'Benchmark Value'!$B3313),C3312)</f>
        <v>5895088496.4046955</v>
      </c>
      <c r="D3313" s="7">
        <f>SUMIFS('Filing Data'!$Z:$Z,'Filing Data'!$D:$D,'Benchmark Value'!$B3313)</f>
        <v>0</v>
      </c>
      <c r="E3313" s="16">
        <f>IF(D3313&lt;&gt;0,E3312,IF(ISNA(INDEX($D3313:$D3618,MATCH(TRUE,INDEX($D3313:$D3618&lt;&gt;$D3313,0),0))),0,INDEX($D3313:$D3618,MATCH(TRUE,INDEX($D3313:$D3618&lt;&gt;$D3313,0),0))))</f>
        <v>-99307978.52737096</v>
      </c>
      <c r="F3313" s="10">
        <f>SUM(D$11:D3312)</f>
        <v>-460926973.03772658</v>
      </c>
      <c r="G3313" s="10">
        <f t="shared" si="720"/>
        <v>366</v>
      </c>
      <c r="H3313" s="7">
        <f t="shared" si="726"/>
        <v>-271333.274664948</v>
      </c>
      <c r="I3313" s="16">
        <f>SUMIFS('Filing Data'!$X:$X,'Filing Data'!$D:$D,'Benchmark Value'!$B3313)</f>
        <v>0</v>
      </c>
      <c r="J3313" s="16">
        <f>IF(I3313&lt;&gt;0,J3312,IF(ISNA(INDEX($I3313:$I3618,MATCH(TRUE,INDEX($I3313:$I3618&lt;&gt;$I3313,0),0))),0,INDEX($I3313:$I3618,MATCH(TRUE,INDEX($I3313:$I3618&lt;&gt;$I3313,0),0))))</f>
        <v>118301012.88876536</v>
      </c>
      <c r="K3313" s="10">
        <f>SUM(I$11:I3312)</f>
        <v>789668634.219069</v>
      </c>
      <c r="L3313" s="27">
        <f t="shared" si="721"/>
        <v>366</v>
      </c>
      <c r="M3313" s="7">
        <f t="shared" si="727"/>
        <v>323226.81117149006</v>
      </c>
      <c r="N3313" s="7">
        <f>IF(ISNA(VLOOKUP(B3313,'Distribution Data'!$G:$H,2,FALSE)),0,VLOOKUP(B3313,'Distribution Data'!$G:$H,2,FALSE))</f>
        <v>0</v>
      </c>
      <c r="O3313" s="16">
        <f>IF(ISNA(INDEX($C3312:$C$3618,MATCH(TRUE,INDEX($C3312:$C$3618&lt;&gt;$C3312,0),0))), O3312, INDEX($C3312:$C$3618,MATCH(TRUE,INDEX($C3312:$C$3618&lt;&gt;$C3312,0),0)))</f>
        <v>6094938326.7375374</v>
      </c>
      <c r="P3313" s="16">
        <f t="shared" si="719"/>
        <v>5895088496.4046955</v>
      </c>
      <c r="Q3313" s="27">
        <f t="shared" si="724"/>
        <v>366</v>
      </c>
      <c r="R3313" s="7">
        <f t="shared" si="728"/>
        <v>546037.78779464995</v>
      </c>
      <c r="S3313" s="7">
        <f t="shared" si="722"/>
        <v>-48522.298041788104</v>
      </c>
      <c r="T3313" s="5">
        <f>VLOOKUP($B3313,'Benchmark Data'!$A:$B,2,FALSE)</f>
        <v>20.43</v>
      </c>
      <c r="U3313" s="12">
        <f t="shared" si="729"/>
        <v>0</v>
      </c>
      <c r="V3313" s="7">
        <f t="shared" si="730"/>
        <v>6074037727.6046829</v>
      </c>
    </row>
    <row r="3314" spans="1:22" x14ac:dyDescent="0.25">
      <c r="A3314" s="5">
        <f t="shared" si="723"/>
        <v>2012</v>
      </c>
      <c r="B3314" s="6">
        <f t="shared" si="725"/>
        <v>41254</v>
      </c>
      <c r="C3314" s="7">
        <f>MAX(SUMIFS('Filing Data'!$V:$V,'Filing Data'!$D:$D,'Benchmark Value'!$B3314),C3313)</f>
        <v>5895088496.4046955</v>
      </c>
      <c r="D3314" s="7">
        <f>SUMIFS('Filing Data'!$Z:$Z,'Filing Data'!$D:$D,'Benchmark Value'!$B3314)</f>
        <v>0</v>
      </c>
      <c r="E3314" s="16">
        <f>IF(D3314&lt;&gt;0,E3313,IF(ISNA(INDEX($D3314:$D3618,MATCH(TRUE,INDEX($D3314:$D3618&lt;&gt;$D3314,0),0))),0,INDEX($D3314:$D3618,MATCH(TRUE,INDEX($D3314:$D3618&lt;&gt;$D3314,0),0))))</f>
        <v>-99307978.52737096</v>
      </c>
      <c r="F3314" s="10">
        <f>SUM(D$11:D3313)</f>
        <v>-460926973.03772658</v>
      </c>
      <c r="G3314" s="10">
        <f t="shared" si="720"/>
        <v>366</v>
      </c>
      <c r="H3314" s="7">
        <f t="shared" si="726"/>
        <v>-271333.274664948</v>
      </c>
      <c r="I3314" s="16">
        <f>SUMIFS('Filing Data'!$X:$X,'Filing Data'!$D:$D,'Benchmark Value'!$B3314)</f>
        <v>0</v>
      </c>
      <c r="J3314" s="16">
        <f>IF(I3314&lt;&gt;0,J3313,IF(ISNA(INDEX($I3314:$I3618,MATCH(TRUE,INDEX($I3314:$I3618&lt;&gt;$I3314,0),0))),0,INDEX($I3314:$I3618,MATCH(TRUE,INDEX($I3314:$I3618&lt;&gt;$I3314,0),0))))</f>
        <v>118301012.88876536</v>
      </c>
      <c r="K3314" s="10">
        <f>SUM(I$11:I3313)</f>
        <v>789668634.219069</v>
      </c>
      <c r="L3314" s="27">
        <f t="shared" si="721"/>
        <v>366</v>
      </c>
      <c r="M3314" s="7">
        <f t="shared" si="727"/>
        <v>323226.81117149006</v>
      </c>
      <c r="N3314" s="7">
        <f>IF(ISNA(VLOOKUP(B3314,'Distribution Data'!$G:$H,2,FALSE)),0,VLOOKUP(B3314,'Distribution Data'!$G:$H,2,FALSE))</f>
        <v>0</v>
      </c>
      <c r="O3314" s="16">
        <f>IF(ISNA(INDEX($C3313:$C$3618,MATCH(TRUE,INDEX($C3313:$C$3618&lt;&gt;$C3313,0),0))), O3313, INDEX($C3313:$C$3618,MATCH(TRUE,INDEX($C3313:$C$3618&lt;&gt;$C3313,0),0)))</f>
        <v>6094938326.7375374</v>
      </c>
      <c r="P3314" s="16">
        <f t="shared" si="719"/>
        <v>5895088496.4046955</v>
      </c>
      <c r="Q3314" s="27">
        <f t="shared" si="724"/>
        <v>366</v>
      </c>
      <c r="R3314" s="7">
        <f t="shared" si="728"/>
        <v>546037.78779464995</v>
      </c>
      <c r="S3314" s="7">
        <f t="shared" si="722"/>
        <v>-48522.298041788104</v>
      </c>
      <c r="T3314" s="5">
        <f>VLOOKUP($B3314,'Benchmark Data'!$A:$B,2,FALSE)</f>
        <v>20.47</v>
      </c>
      <c r="U3314" s="12">
        <f t="shared" si="729"/>
        <v>1.9559908436674127E-3</v>
      </c>
      <c r="V3314" s="7">
        <f t="shared" si="730"/>
        <v>6085881594.3964205</v>
      </c>
    </row>
    <row r="3315" spans="1:22" x14ac:dyDescent="0.25">
      <c r="A3315" s="5">
        <f t="shared" si="723"/>
        <v>2012</v>
      </c>
      <c r="B3315" s="6">
        <f t="shared" si="725"/>
        <v>41255</v>
      </c>
      <c r="C3315" s="7">
        <f>MAX(SUMIFS('Filing Data'!$V:$V,'Filing Data'!$D:$D,'Benchmark Value'!$B3315),C3314)</f>
        <v>5895088496.4046955</v>
      </c>
      <c r="D3315" s="7">
        <f>SUMIFS('Filing Data'!$Z:$Z,'Filing Data'!$D:$D,'Benchmark Value'!$B3315)</f>
        <v>0</v>
      </c>
      <c r="E3315" s="16">
        <f>IF(D3315&lt;&gt;0,E3314,IF(ISNA(INDEX($D3315:$D3618,MATCH(TRUE,INDEX($D3315:$D3618&lt;&gt;$D3315,0),0))),0,INDEX($D3315:$D3618,MATCH(TRUE,INDEX($D3315:$D3618&lt;&gt;$D3315,0),0))))</f>
        <v>-99307978.52737096</v>
      </c>
      <c r="F3315" s="10">
        <f>SUM(D$11:D3314)</f>
        <v>-460926973.03772658</v>
      </c>
      <c r="G3315" s="10">
        <f t="shared" si="720"/>
        <v>366</v>
      </c>
      <c r="H3315" s="7">
        <f t="shared" si="726"/>
        <v>-271333.274664948</v>
      </c>
      <c r="I3315" s="16">
        <f>SUMIFS('Filing Data'!$X:$X,'Filing Data'!$D:$D,'Benchmark Value'!$B3315)</f>
        <v>0</v>
      </c>
      <c r="J3315" s="16">
        <f>IF(I3315&lt;&gt;0,J3314,IF(ISNA(INDEX($I3315:$I3618,MATCH(TRUE,INDEX($I3315:$I3618&lt;&gt;$I3315,0),0))),0,INDEX($I3315:$I3618,MATCH(TRUE,INDEX($I3315:$I3618&lt;&gt;$I3315,0),0))))</f>
        <v>118301012.88876536</v>
      </c>
      <c r="K3315" s="10">
        <f>SUM(I$11:I3314)</f>
        <v>789668634.219069</v>
      </c>
      <c r="L3315" s="27">
        <f t="shared" si="721"/>
        <v>366</v>
      </c>
      <c r="M3315" s="7">
        <f t="shared" si="727"/>
        <v>323226.81117149006</v>
      </c>
      <c r="N3315" s="7">
        <f>IF(ISNA(VLOOKUP(B3315,'Distribution Data'!$G:$H,2,FALSE)),0,VLOOKUP(B3315,'Distribution Data'!$G:$H,2,FALSE))</f>
        <v>0</v>
      </c>
      <c r="O3315" s="16">
        <f>IF(ISNA(INDEX($C3314:$C$3618,MATCH(TRUE,INDEX($C3314:$C$3618&lt;&gt;$C3314,0),0))), O3314, INDEX($C3314:$C$3618,MATCH(TRUE,INDEX($C3314:$C$3618&lt;&gt;$C3314,0),0)))</f>
        <v>6094938326.7375374</v>
      </c>
      <c r="P3315" s="16">
        <f t="shared" si="719"/>
        <v>5895088496.4046955</v>
      </c>
      <c r="Q3315" s="27">
        <f t="shared" si="724"/>
        <v>366</v>
      </c>
      <c r="R3315" s="7">
        <f t="shared" si="728"/>
        <v>546037.78779464995</v>
      </c>
      <c r="S3315" s="7">
        <f t="shared" si="722"/>
        <v>-48522.298041788104</v>
      </c>
      <c r="T3315" s="5">
        <f>VLOOKUP($B3315,'Benchmark Data'!$A:$B,2,FALSE)</f>
        <v>20.41</v>
      </c>
      <c r="U3315" s="12">
        <f t="shared" si="729"/>
        <v>-2.93542285144468E-3</v>
      </c>
      <c r="V3315" s="7">
        <f t="shared" si="730"/>
        <v>6067994630.6883268</v>
      </c>
    </row>
    <row r="3316" spans="1:22" x14ac:dyDescent="0.25">
      <c r="A3316" s="5">
        <f t="shared" si="723"/>
        <v>2012</v>
      </c>
      <c r="B3316" s="6">
        <f t="shared" si="725"/>
        <v>41256</v>
      </c>
      <c r="C3316" s="7">
        <f>MAX(SUMIFS('Filing Data'!$V:$V,'Filing Data'!$D:$D,'Benchmark Value'!$B3316),C3315)</f>
        <v>5895088496.4046955</v>
      </c>
      <c r="D3316" s="7">
        <f>SUMIFS('Filing Data'!$Z:$Z,'Filing Data'!$D:$D,'Benchmark Value'!$B3316)</f>
        <v>0</v>
      </c>
      <c r="E3316" s="16">
        <f>IF(D3316&lt;&gt;0,E3315,IF(ISNA(INDEX($D3316:$D3618,MATCH(TRUE,INDEX($D3316:$D3618&lt;&gt;$D3316,0),0))),0,INDEX($D3316:$D3618,MATCH(TRUE,INDEX($D3316:$D3618&lt;&gt;$D3316,0),0))))</f>
        <v>-99307978.52737096</v>
      </c>
      <c r="F3316" s="10">
        <f>SUM(D$11:D3315)</f>
        <v>-460926973.03772658</v>
      </c>
      <c r="G3316" s="10">
        <f t="shared" si="720"/>
        <v>366</v>
      </c>
      <c r="H3316" s="7">
        <f t="shared" si="726"/>
        <v>-271333.274664948</v>
      </c>
      <c r="I3316" s="16">
        <f>SUMIFS('Filing Data'!$X:$X,'Filing Data'!$D:$D,'Benchmark Value'!$B3316)</f>
        <v>0</v>
      </c>
      <c r="J3316" s="16">
        <f>IF(I3316&lt;&gt;0,J3315,IF(ISNA(INDEX($I3316:$I3618,MATCH(TRUE,INDEX($I3316:$I3618&lt;&gt;$I3316,0),0))),0,INDEX($I3316:$I3618,MATCH(TRUE,INDEX($I3316:$I3618&lt;&gt;$I3316,0),0))))</f>
        <v>118301012.88876536</v>
      </c>
      <c r="K3316" s="10">
        <f>SUM(I$11:I3315)</f>
        <v>789668634.219069</v>
      </c>
      <c r="L3316" s="27">
        <f t="shared" si="721"/>
        <v>366</v>
      </c>
      <c r="M3316" s="7">
        <f t="shared" si="727"/>
        <v>323226.81117149006</v>
      </c>
      <c r="N3316" s="7">
        <f>IF(ISNA(VLOOKUP(B3316,'Distribution Data'!$G:$H,2,FALSE)),0,VLOOKUP(B3316,'Distribution Data'!$G:$H,2,FALSE))</f>
        <v>0</v>
      </c>
      <c r="O3316" s="16">
        <f>IF(ISNA(INDEX($C3315:$C$3618,MATCH(TRUE,INDEX($C3315:$C$3618&lt;&gt;$C3315,0),0))), O3315, INDEX($C3315:$C$3618,MATCH(TRUE,INDEX($C3315:$C$3618&lt;&gt;$C3315,0),0)))</f>
        <v>6094938326.7375374</v>
      </c>
      <c r="P3316" s="16">
        <f t="shared" si="719"/>
        <v>5895088496.4046955</v>
      </c>
      <c r="Q3316" s="27">
        <f t="shared" si="724"/>
        <v>366</v>
      </c>
      <c r="R3316" s="7">
        <f t="shared" si="728"/>
        <v>546037.78779464995</v>
      </c>
      <c r="S3316" s="7">
        <f t="shared" si="722"/>
        <v>-48522.298041788104</v>
      </c>
      <c r="T3316" s="5">
        <f>VLOOKUP($B3316,'Benchmark Data'!$A:$B,2,FALSE)</f>
        <v>20.260000000000002</v>
      </c>
      <c r="U3316" s="12">
        <f t="shared" si="729"/>
        <v>-7.376478001216033E-3</v>
      </c>
      <c r="V3316" s="7">
        <f t="shared" si="730"/>
        <v>6023350361.4719496</v>
      </c>
    </row>
    <row r="3317" spans="1:22" x14ac:dyDescent="0.25">
      <c r="A3317" s="5">
        <f t="shared" si="723"/>
        <v>2012</v>
      </c>
      <c r="B3317" s="6">
        <f t="shared" si="725"/>
        <v>41257</v>
      </c>
      <c r="C3317" s="7">
        <f>MAX(SUMIFS('Filing Data'!$V:$V,'Filing Data'!$D:$D,'Benchmark Value'!$B3317),C3316)</f>
        <v>5895088496.4046955</v>
      </c>
      <c r="D3317" s="7">
        <f>SUMIFS('Filing Data'!$Z:$Z,'Filing Data'!$D:$D,'Benchmark Value'!$B3317)</f>
        <v>0</v>
      </c>
      <c r="E3317" s="16">
        <f>IF(D3317&lt;&gt;0,E3316,IF(ISNA(INDEX($D3317:$D3618,MATCH(TRUE,INDEX($D3317:$D3618&lt;&gt;$D3317,0),0))),0,INDEX($D3317:$D3618,MATCH(TRUE,INDEX($D3317:$D3618&lt;&gt;$D3317,0),0))))</f>
        <v>-99307978.52737096</v>
      </c>
      <c r="F3317" s="10">
        <f>SUM(D$11:D3316)</f>
        <v>-460926973.03772658</v>
      </c>
      <c r="G3317" s="10">
        <f t="shared" si="720"/>
        <v>366</v>
      </c>
      <c r="H3317" s="7">
        <f t="shared" si="726"/>
        <v>-271333.274664948</v>
      </c>
      <c r="I3317" s="16">
        <f>SUMIFS('Filing Data'!$X:$X,'Filing Data'!$D:$D,'Benchmark Value'!$B3317)</f>
        <v>0</v>
      </c>
      <c r="J3317" s="16">
        <f>IF(I3317&lt;&gt;0,J3316,IF(ISNA(INDEX($I3317:$I3618,MATCH(TRUE,INDEX($I3317:$I3618&lt;&gt;$I3317,0),0))),0,INDEX($I3317:$I3618,MATCH(TRUE,INDEX($I3317:$I3618&lt;&gt;$I3317,0),0))))</f>
        <v>118301012.88876536</v>
      </c>
      <c r="K3317" s="10">
        <f>SUM(I$11:I3316)</f>
        <v>789668634.219069</v>
      </c>
      <c r="L3317" s="27">
        <f t="shared" si="721"/>
        <v>366</v>
      </c>
      <c r="M3317" s="7">
        <f t="shared" si="727"/>
        <v>323226.81117149006</v>
      </c>
      <c r="N3317" s="7">
        <f>IF(ISNA(VLOOKUP(B3317,'Distribution Data'!$G:$H,2,FALSE)),0,VLOOKUP(B3317,'Distribution Data'!$G:$H,2,FALSE))</f>
        <v>0</v>
      </c>
      <c r="O3317" s="16">
        <f>IF(ISNA(INDEX($C3316:$C$3618,MATCH(TRUE,INDEX($C3316:$C$3618&lt;&gt;$C3316,0),0))), O3316, INDEX($C3316:$C$3618,MATCH(TRUE,INDEX($C3316:$C$3618&lt;&gt;$C3316,0),0)))</f>
        <v>6094938326.7375374</v>
      </c>
      <c r="P3317" s="16">
        <f t="shared" si="719"/>
        <v>5895088496.4046955</v>
      </c>
      <c r="Q3317" s="27">
        <f t="shared" si="724"/>
        <v>366</v>
      </c>
      <c r="R3317" s="7">
        <f t="shared" si="728"/>
        <v>546037.78779464995</v>
      </c>
      <c r="S3317" s="7">
        <f t="shared" si="722"/>
        <v>-48522.298041788104</v>
      </c>
      <c r="T3317" s="5">
        <f>VLOOKUP($B3317,'Benchmark Data'!$A:$B,2,FALSE)</f>
        <v>20.25</v>
      </c>
      <c r="U3317" s="12">
        <f t="shared" si="729"/>
        <v>-4.9370526798929318E-4</v>
      </c>
      <c r="V3317" s="7">
        <f t="shared" si="730"/>
        <v>6020328813.3291531</v>
      </c>
    </row>
    <row r="3318" spans="1:22" x14ac:dyDescent="0.25">
      <c r="A3318" s="5">
        <f t="shared" si="723"/>
        <v>2012</v>
      </c>
      <c r="B3318" s="6">
        <f t="shared" si="725"/>
        <v>41258</v>
      </c>
      <c r="C3318" s="7">
        <f>MAX(SUMIFS('Filing Data'!$V:$V,'Filing Data'!$D:$D,'Benchmark Value'!$B3318),C3317)</f>
        <v>5895088496.4046955</v>
      </c>
      <c r="D3318" s="7">
        <f>SUMIFS('Filing Data'!$Z:$Z,'Filing Data'!$D:$D,'Benchmark Value'!$B3318)</f>
        <v>0</v>
      </c>
      <c r="E3318" s="16">
        <f>IF(D3318&lt;&gt;0,E3317,IF(ISNA(INDEX($D3318:$D3618,MATCH(TRUE,INDEX($D3318:$D3618&lt;&gt;$D3318,0),0))),0,INDEX($D3318:$D3618,MATCH(TRUE,INDEX($D3318:$D3618&lt;&gt;$D3318,0),0))))</f>
        <v>-99307978.52737096</v>
      </c>
      <c r="F3318" s="10">
        <f>SUM(D$11:D3317)</f>
        <v>-460926973.03772658</v>
      </c>
      <c r="G3318" s="10">
        <f t="shared" si="720"/>
        <v>366</v>
      </c>
      <c r="H3318" s="7">
        <f t="shared" si="726"/>
        <v>-271333.274664948</v>
      </c>
      <c r="I3318" s="16">
        <f>SUMIFS('Filing Data'!$X:$X,'Filing Data'!$D:$D,'Benchmark Value'!$B3318)</f>
        <v>0</v>
      </c>
      <c r="J3318" s="16">
        <f>IF(I3318&lt;&gt;0,J3317,IF(ISNA(INDEX($I3318:$I3618,MATCH(TRUE,INDEX($I3318:$I3618&lt;&gt;$I3318,0),0))),0,INDEX($I3318:$I3618,MATCH(TRUE,INDEX($I3318:$I3618&lt;&gt;$I3318,0),0))))</f>
        <v>118301012.88876536</v>
      </c>
      <c r="K3318" s="10">
        <f>SUM(I$11:I3317)</f>
        <v>789668634.219069</v>
      </c>
      <c r="L3318" s="27">
        <f t="shared" si="721"/>
        <v>366</v>
      </c>
      <c r="M3318" s="7">
        <f t="shared" si="727"/>
        <v>323226.81117149006</v>
      </c>
      <c r="N3318" s="7">
        <f>IF(ISNA(VLOOKUP(B3318,'Distribution Data'!$G:$H,2,FALSE)),0,VLOOKUP(B3318,'Distribution Data'!$G:$H,2,FALSE))</f>
        <v>0</v>
      </c>
      <c r="O3318" s="16">
        <f>IF(ISNA(INDEX($C3317:$C$3618,MATCH(TRUE,INDEX($C3317:$C$3618&lt;&gt;$C3317,0),0))), O3317, INDEX($C3317:$C$3618,MATCH(TRUE,INDEX($C3317:$C$3618&lt;&gt;$C3317,0),0)))</f>
        <v>6094938326.7375374</v>
      </c>
      <c r="P3318" s="16">
        <f t="shared" si="719"/>
        <v>5895088496.4046955</v>
      </c>
      <c r="Q3318" s="27">
        <f t="shared" si="724"/>
        <v>366</v>
      </c>
      <c r="R3318" s="7">
        <f t="shared" si="728"/>
        <v>546037.78779464995</v>
      </c>
      <c r="S3318" s="7">
        <f t="shared" si="722"/>
        <v>-48522.298041788104</v>
      </c>
      <c r="T3318" s="5">
        <f>VLOOKUP($B3318,'Benchmark Data'!$A:$B,2,FALSE)</f>
        <v>20.25</v>
      </c>
      <c r="U3318" s="12">
        <f t="shared" si="729"/>
        <v>0</v>
      </c>
      <c r="V3318" s="7">
        <f t="shared" si="730"/>
        <v>6020280291.0311117</v>
      </c>
    </row>
    <row r="3319" spans="1:22" x14ac:dyDescent="0.25">
      <c r="A3319" s="5">
        <f t="shared" si="723"/>
        <v>2012</v>
      </c>
      <c r="B3319" s="6">
        <f t="shared" si="725"/>
        <v>41259</v>
      </c>
      <c r="C3319" s="7">
        <f>MAX(SUMIFS('Filing Data'!$V:$V,'Filing Data'!$D:$D,'Benchmark Value'!$B3319),C3318)</f>
        <v>5895088496.4046955</v>
      </c>
      <c r="D3319" s="7">
        <f>SUMIFS('Filing Data'!$Z:$Z,'Filing Data'!$D:$D,'Benchmark Value'!$B3319)</f>
        <v>0</v>
      </c>
      <c r="E3319" s="16">
        <f>IF(D3319&lt;&gt;0,E3318,IF(ISNA(INDEX($D3319:$D3618,MATCH(TRUE,INDEX($D3319:$D3618&lt;&gt;$D3319,0),0))),0,INDEX($D3319:$D3618,MATCH(TRUE,INDEX($D3319:$D3618&lt;&gt;$D3319,0),0))))</f>
        <v>-99307978.52737096</v>
      </c>
      <c r="F3319" s="10">
        <f>SUM(D$11:D3318)</f>
        <v>-460926973.03772658</v>
      </c>
      <c r="G3319" s="10">
        <f t="shared" si="720"/>
        <v>366</v>
      </c>
      <c r="H3319" s="7">
        <f t="shared" si="726"/>
        <v>-271333.274664948</v>
      </c>
      <c r="I3319" s="16">
        <f>SUMIFS('Filing Data'!$X:$X,'Filing Data'!$D:$D,'Benchmark Value'!$B3319)</f>
        <v>0</v>
      </c>
      <c r="J3319" s="16">
        <f>IF(I3319&lt;&gt;0,J3318,IF(ISNA(INDEX($I3319:$I3618,MATCH(TRUE,INDEX($I3319:$I3618&lt;&gt;$I3319,0),0))),0,INDEX($I3319:$I3618,MATCH(TRUE,INDEX($I3319:$I3618&lt;&gt;$I3319,0),0))))</f>
        <v>118301012.88876536</v>
      </c>
      <c r="K3319" s="10">
        <f>SUM(I$11:I3318)</f>
        <v>789668634.219069</v>
      </c>
      <c r="L3319" s="27">
        <f t="shared" si="721"/>
        <v>366</v>
      </c>
      <c r="M3319" s="7">
        <f t="shared" si="727"/>
        <v>323226.81117149006</v>
      </c>
      <c r="N3319" s="7">
        <f>IF(ISNA(VLOOKUP(B3319,'Distribution Data'!$G:$H,2,FALSE)),0,VLOOKUP(B3319,'Distribution Data'!$G:$H,2,FALSE))</f>
        <v>0</v>
      </c>
      <c r="O3319" s="16">
        <f>IF(ISNA(INDEX($C3318:$C$3618,MATCH(TRUE,INDEX($C3318:$C$3618&lt;&gt;$C3318,0),0))), O3318, INDEX($C3318:$C$3618,MATCH(TRUE,INDEX($C3318:$C$3618&lt;&gt;$C3318,0),0)))</f>
        <v>6094938326.7375374</v>
      </c>
      <c r="P3319" s="16">
        <f t="shared" si="719"/>
        <v>5895088496.4046955</v>
      </c>
      <c r="Q3319" s="27">
        <f t="shared" si="724"/>
        <v>366</v>
      </c>
      <c r="R3319" s="7">
        <f t="shared" si="728"/>
        <v>546037.78779464995</v>
      </c>
      <c r="S3319" s="7">
        <f t="shared" si="722"/>
        <v>-48522.298041788104</v>
      </c>
      <c r="T3319" s="5">
        <f>VLOOKUP($B3319,'Benchmark Data'!$A:$B,2,FALSE)</f>
        <v>20.25</v>
      </c>
      <c r="U3319" s="12">
        <f t="shared" si="729"/>
        <v>0</v>
      </c>
      <c r="V3319" s="7">
        <f t="shared" si="730"/>
        <v>6020231768.7330704</v>
      </c>
    </row>
    <row r="3320" spans="1:22" x14ac:dyDescent="0.25">
      <c r="A3320" s="5">
        <f t="shared" si="723"/>
        <v>2012</v>
      </c>
      <c r="B3320" s="6">
        <f t="shared" si="725"/>
        <v>41260</v>
      </c>
      <c r="C3320" s="7">
        <f>MAX(SUMIFS('Filing Data'!$V:$V,'Filing Data'!$D:$D,'Benchmark Value'!$B3320),C3319)</f>
        <v>5895088496.4046955</v>
      </c>
      <c r="D3320" s="7">
        <f>SUMIFS('Filing Data'!$Z:$Z,'Filing Data'!$D:$D,'Benchmark Value'!$B3320)</f>
        <v>0</v>
      </c>
      <c r="E3320" s="16">
        <f>IF(D3320&lt;&gt;0,E3319,IF(ISNA(INDEX($D3320:$D3618,MATCH(TRUE,INDEX($D3320:$D3618&lt;&gt;$D3320,0),0))),0,INDEX($D3320:$D3618,MATCH(TRUE,INDEX($D3320:$D3618&lt;&gt;$D3320,0),0))))</f>
        <v>-99307978.52737096</v>
      </c>
      <c r="F3320" s="10">
        <f>SUM(D$11:D3319)</f>
        <v>-460926973.03772658</v>
      </c>
      <c r="G3320" s="10">
        <f t="shared" si="720"/>
        <v>366</v>
      </c>
      <c r="H3320" s="7">
        <f t="shared" si="726"/>
        <v>-271333.274664948</v>
      </c>
      <c r="I3320" s="16">
        <f>SUMIFS('Filing Data'!$X:$X,'Filing Data'!$D:$D,'Benchmark Value'!$B3320)</f>
        <v>0</v>
      </c>
      <c r="J3320" s="16">
        <f>IF(I3320&lt;&gt;0,J3319,IF(ISNA(INDEX($I3320:$I3618,MATCH(TRUE,INDEX($I3320:$I3618&lt;&gt;$I3320,0),0))),0,INDEX($I3320:$I3618,MATCH(TRUE,INDEX($I3320:$I3618&lt;&gt;$I3320,0),0))))</f>
        <v>118301012.88876536</v>
      </c>
      <c r="K3320" s="10">
        <f>SUM(I$11:I3319)</f>
        <v>789668634.219069</v>
      </c>
      <c r="L3320" s="27">
        <f t="shared" si="721"/>
        <v>366</v>
      </c>
      <c r="M3320" s="7">
        <f t="shared" si="727"/>
        <v>323226.81117149006</v>
      </c>
      <c r="N3320" s="7">
        <f>IF(ISNA(VLOOKUP(B3320,'Distribution Data'!$G:$H,2,FALSE)),0,VLOOKUP(B3320,'Distribution Data'!$G:$H,2,FALSE))</f>
        <v>0</v>
      </c>
      <c r="O3320" s="16">
        <f>IF(ISNA(INDEX($C3319:$C$3618,MATCH(TRUE,INDEX($C3319:$C$3618&lt;&gt;$C3319,0),0))), O3319, INDEX($C3319:$C$3618,MATCH(TRUE,INDEX($C3319:$C$3618&lt;&gt;$C3319,0),0)))</f>
        <v>6094938326.7375374</v>
      </c>
      <c r="P3320" s="16">
        <f t="shared" si="719"/>
        <v>5895088496.4046955</v>
      </c>
      <c r="Q3320" s="27">
        <f t="shared" si="724"/>
        <v>366</v>
      </c>
      <c r="R3320" s="7">
        <f t="shared" si="728"/>
        <v>546037.78779464995</v>
      </c>
      <c r="S3320" s="7">
        <f t="shared" si="722"/>
        <v>-48522.298041788104</v>
      </c>
      <c r="T3320" s="5">
        <f>VLOOKUP($B3320,'Benchmark Data'!$A:$B,2,FALSE)</f>
        <v>20.37</v>
      </c>
      <c r="U3320" s="12">
        <f t="shared" si="729"/>
        <v>5.9084366861662683E-3</v>
      </c>
      <c r="V3320" s="7">
        <f t="shared" si="730"/>
        <v>6055858693.9534473</v>
      </c>
    </row>
    <row r="3321" spans="1:22" x14ac:dyDescent="0.25">
      <c r="A3321" s="5">
        <f t="shared" si="723"/>
        <v>2012</v>
      </c>
      <c r="B3321" s="6">
        <f t="shared" si="725"/>
        <v>41261</v>
      </c>
      <c r="C3321" s="7">
        <f>MAX(SUMIFS('Filing Data'!$V:$V,'Filing Data'!$D:$D,'Benchmark Value'!$B3321),C3320)</f>
        <v>5895088496.4046955</v>
      </c>
      <c r="D3321" s="7">
        <f>SUMIFS('Filing Data'!$Z:$Z,'Filing Data'!$D:$D,'Benchmark Value'!$B3321)</f>
        <v>0</v>
      </c>
      <c r="E3321" s="16">
        <f>IF(D3321&lt;&gt;0,E3320,IF(ISNA(INDEX($D3321:$D3618,MATCH(TRUE,INDEX($D3321:$D3618&lt;&gt;$D3321,0),0))),0,INDEX($D3321:$D3618,MATCH(TRUE,INDEX($D3321:$D3618&lt;&gt;$D3321,0),0))))</f>
        <v>-99307978.52737096</v>
      </c>
      <c r="F3321" s="10">
        <f>SUM(D$11:D3320)</f>
        <v>-460926973.03772658</v>
      </c>
      <c r="G3321" s="10">
        <f t="shared" si="720"/>
        <v>366</v>
      </c>
      <c r="H3321" s="7">
        <f t="shared" si="726"/>
        <v>-271333.274664948</v>
      </c>
      <c r="I3321" s="16">
        <f>SUMIFS('Filing Data'!$X:$X,'Filing Data'!$D:$D,'Benchmark Value'!$B3321)</f>
        <v>0</v>
      </c>
      <c r="J3321" s="16">
        <f>IF(I3321&lt;&gt;0,J3320,IF(ISNA(INDEX($I3321:$I3618,MATCH(TRUE,INDEX($I3321:$I3618&lt;&gt;$I3321,0),0))),0,INDEX($I3321:$I3618,MATCH(TRUE,INDEX($I3321:$I3618&lt;&gt;$I3321,0),0))))</f>
        <v>118301012.88876536</v>
      </c>
      <c r="K3321" s="10">
        <f>SUM(I$11:I3320)</f>
        <v>789668634.219069</v>
      </c>
      <c r="L3321" s="27">
        <f t="shared" si="721"/>
        <v>366</v>
      </c>
      <c r="M3321" s="7">
        <f t="shared" si="727"/>
        <v>323226.81117149006</v>
      </c>
      <c r="N3321" s="7">
        <f>IF(ISNA(VLOOKUP(B3321,'Distribution Data'!$G:$H,2,FALSE)),0,VLOOKUP(B3321,'Distribution Data'!$G:$H,2,FALSE))</f>
        <v>0</v>
      </c>
      <c r="O3321" s="16">
        <f>IF(ISNA(INDEX($C3320:$C$3618,MATCH(TRUE,INDEX($C3320:$C$3618&lt;&gt;$C3320,0),0))), O3320, INDEX($C3320:$C$3618,MATCH(TRUE,INDEX($C3320:$C$3618&lt;&gt;$C3320,0),0)))</f>
        <v>6094938326.7375374</v>
      </c>
      <c r="P3321" s="16">
        <f t="shared" si="719"/>
        <v>5895088496.4046955</v>
      </c>
      <c r="Q3321" s="27">
        <f t="shared" si="724"/>
        <v>366</v>
      </c>
      <c r="R3321" s="7">
        <f t="shared" si="728"/>
        <v>546037.78779464995</v>
      </c>
      <c r="S3321" s="7">
        <f t="shared" si="722"/>
        <v>-48522.298041788104</v>
      </c>
      <c r="T3321" s="5">
        <f>VLOOKUP($B3321,'Benchmark Data'!$A:$B,2,FALSE)</f>
        <v>20.56</v>
      </c>
      <c r="U3321" s="12">
        <f t="shared" si="729"/>
        <v>9.2842103482498745E-3</v>
      </c>
      <c r="V3321" s="7">
        <f t="shared" si="730"/>
        <v>6112295844.3039656</v>
      </c>
    </row>
    <row r="3322" spans="1:22" x14ac:dyDescent="0.25">
      <c r="A3322" s="5">
        <f t="shared" si="723"/>
        <v>2012</v>
      </c>
      <c r="B3322" s="6">
        <f t="shared" si="725"/>
        <v>41262</v>
      </c>
      <c r="C3322" s="7">
        <f>MAX(SUMIFS('Filing Data'!$V:$V,'Filing Data'!$D:$D,'Benchmark Value'!$B3322),C3321)</f>
        <v>5895088496.4046955</v>
      </c>
      <c r="D3322" s="7">
        <f>SUMIFS('Filing Data'!$Z:$Z,'Filing Data'!$D:$D,'Benchmark Value'!$B3322)</f>
        <v>0</v>
      </c>
      <c r="E3322" s="16">
        <f>IF(D3322&lt;&gt;0,E3321,IF(ISNA(INDEX($D3322:$D3618,MATCH(TRUE,INDEX($D3322:$D3618&lt;&gt;$D3322,0),0))),0,INDEX($D3322:$D3618,MATCH(TRUE,INDEX($D3322:$D3618&lt;&gt;$D3322,0),0))))</f>
        <v>-99307978.52737096</v>
      </c>
      <c r="F3322" s="10">
        <f>SUM(D$11:D3321)</f>
        <v>-460926973.03772658</v>
      </c>
      <c r="G3322" s="10">
        <f t="shared" si="720"/>
        <v>366</v>
      </c>
      <c r="H3322" s="7">
        <f t="shared" si="726"/>
        <v>-271333.274664948</v>
      </c>
      <c r="I3322" s="16">
        <f>SUMIFS('Filing Data'!$X:$X,'Filing Data'!$D:$D,'Benchmark Value'!$B3322)</f>
        <v>0</v>
      </c>
      <c r="J3322" s="16">
        <f>IF(I3322&lt;&gt;0,J3321,IF(ISNA(INDEX($I3322:$I3618,MATCH(TRUE,INDEX($I3322:$I3618&lt;&gt;$I3322,0),0))),0,INDEX($I3322:$I3618,MATCH(TRUE,INDEX($I3322:$I3618&lt;&gt;$I3322,0),0))))</f>
        <v>118301012.88876536</v>
      </c>
      <c r="K3322" s="10">
        <f>SUM(I$11:I3321)</f>
        <v>789668634.219069</v>
      </c>
      <c r="L3322" s="27">
        <f t="shared" si="721"/>
        <v>366</v>
      </c>
      <c r="M3322" s="7">
        <f t="shared" si="727"/>
        <v>323226.81117149006</v>
      </c>
      <c r="N3322" s="7">
        <f>IF(ISNA(VLOOKUP(B3322,'Distribution Data'!$G:$H,2,FALSE)),0,VLOOKUP(B3322,'Distribution Data'!$G:$H,2,FALSE))</f>
        <v>0</v>
      </c>
      <c r="O3322" s="16">
        <f>IF(ISNA(INDEX($C3321:$C$3618,MATCH(TRUE,INDEX($C3321:$C$3618&lt;&gt;$C3321,0),0))), O3321, INDEX($C3321:$C$3618,MATCH(TRUE,INDEX($C3321:$C$3618&lt;&gt;$C3321,0),0)))</f>
        <v>6094938326.7375374</v>
      </c>
      <c r="P3322" s="16">
        <f t="shared" si="719"/>
        <v>5895088496.4046955</v>
      </c>
      <c r="Q3322" s="27">
        <f t="shared" si="724"/>
        <v>366</v>
      </c>
      <c r="R3322" s="7">
        <f t="shared" si="728"/>
        <v>546037.78779464995</v>
      </c>
      <c r="S3322" s="7">
        <f t="shared" si="722"/>
        <v>-48522.298041788104</v>
      </c>
      <c r="T3322" s="5">
        <f>VLOOKUP($B3322,'Benchmark Data'!$A:$B,2,FALSE)</f>
        <v>20.54</v>
      </c>
      <c r="U3322" s="12">
        <f t="shared" si="729"/>
        <v>-9.7323608655218354E-4</v>
      </c>
      <c r="V3322" s="7">
        <f t="shared" si="730"/>
        <v>6106301508.9278078</v>
      </c>
    </row>
    <row r="3323" spans="1:22" x14ac:dyDescent="0.25">
      <c r="A3323" s="5">
        <f t="shared" si="723"/>
        <v>2012</v>
      </c>
      <c r="B3323" s="6">
        <f t="shared" si="725"/>
        <v>41263</v>
      </c>
      <c r="C3323" s="7">
        <f>MAX(SUMIFS('Filing Data'!$V:$V,'Filing Data'!$D:$D,'Benchmark Value'!$B3323),C3322)</f>
        <v>5895088496.4046955</v>
      </c>
      <c r="D3323" s="7">
        <f>SUMIFS('Filing Data'!$Z:$Z,'Filing Data'!$D:$D,'Benchmark Value'!$B3323)</f>
        <v>0</v>
      </c>
      <c r="E3323" s="16">
        <f>IF(D3323&lt;&gt;0,E3322,IF(ISNA(INDEX($D3323:$D3618,MATCH(TRUE,INDEX($D3323:$D3618&lt;&gt;$D3323,0),0))),0,INDEX($D3323:$D3618,MATCH(TRUE,INDEX($D3323:$D3618&lt;&gt;$D3323,0),0))))</f>
        <v>-99307978.52737096</v>
      </c>
      <c r="F3323" s="10">
        <f>SUM(D$11:D3322)</f>
        <v>-460926973.03772658</v>
      </c>
      <c r="G3323" s="10">
        <f t="shared" si="720"/>
        <v>366</v>
      </c>
      <c r="H3323" s="7">
        <f t="shared" si="726"/>
        <v>-271333.274664948</v>
      </c>
      <c r="I3323" s="16">
        <f>SUMIFS('Filing Data'!$X:$X,'Filing Data'!$D:$D,'Benchmark Value'!$B3323)</f>
        <v>0</v>
      </c>
      <c r="J3323" s="16">
        <f>IF(I3323&lt;&gt;0,J3322,IF(ISNA(INDEX($I3323:$I3618,MATCH(TRUE,INDEX($I3323:$I3618&lt;&gt;$I3323,0),0))),0,INDEX($I3323:$I3618,MATCH(TRUE,INDEX($I3323:$I3618&lt;&gt;$I3323,0),0))))</f>
        <v>118301012.88876536</v>
      </c>
      <c r="K3323" s="10">
        <f>SUM(I$11:I3322)</f>
        <v>789668634.219069</v>
      </c>
      <c r="L3323" s="27">
        <f t="shared" si="721"/>
        <v>366</v>
      </c>
      <c r="M3323" s="7">
        <f t="shared" si="727"/>
        <v>323226.81117149006</v>
      </c>
      <c r="N3323" s="7">
        <f>IF(ISNA(VLOOKUP(B3323,'Distribution Data'!$G:$H,2,FALSE)),0,VLOOKUP(B3323,'Distribution Data'!$G:$H,2,FALSE))</f>
        <v>0</v>
      </c>
      <c r="O3323" s="16">
        <f>IF(ISNA(INDEX($C3322:$C$3618,MATCH(TRUE,INDEX($C3322:$C$3618&lt;&gt;$C3322,0),0))), O3322, INDEX($C3322:$C$3618,MATCH(TRUE,INDEX($C3322:$C$3618&lt;&gt;$C3322,0),0)))</f>
        <v>6094938326.7375374</v>
      </c>
      <c r="P3323" s="16">
        <f t="shared" si="719"/>
        <v>5895088496.4046955</v>
      </c>
      <c r="Q3323" s="27">
        <f t="shared" si="724"/>
        <v>366</v>
      </c>
      <c r="R3323" s="7">
        <f t="shared" si="728"/>
        <v>546037.78779464995</v>
      </c>
      <c r="S3323" s="7">
        <f t="shared" si="722"/>
        <v>-48522.298041788104</v>
      </c>
      <c r="T3323" s="5">
        <f>VLOOKUP($B3323,'Benchmark Data'!$A:$B,2,FALSE)</f>
        <v>20.82</v>
      </c>
      <c r="U3323" s="12">
        <f t="shared" si="729"/>
        <v>1.3539858686410708E-2</v>
      </c>
      <c r="V3323" s="7">
        <f t="shared" si="730"/>
        <v>6189493708.2704573</v>
      </c>
    </row>
    <row r="3324" spans="1:22" x14ac:dyDescent="0.25">
      <c r="A3324" s="5">
        <f t="shared" si="723"/>
        <v>2012</v>
      </c>
      <c r="B3324" s="6">
        <f t="shared" si="725"/>
        <v>41264</v>
      </c>
      <c r="C3324" s="7">
        <f>MAX(SUMIFS('Filing Data'!$V:$V,'Filing Data'!$D:$D,'Benchmark Value'!$B3324),C3323)</f>
        <v>5895088496.4046955</v>
      </c>
      <c r="D3324" s="7">
        <f>SUMIFS('Filing Data'!$Z:$Z,'Filing Data'!$D:$D,'Benchmark Value'!$B3324)</f>
        <v>0</v>
      </c>
      <c r="E3324" s="16">
        <f>IF(D3324&lt;&gt;0,E3323,IF(ISNA(INDEX($D3324:$D3618,MATCH(TRUE,INDEX($D3324:$D3618&lt;&gt;$D3324,0),0))),0,INDEX($D3324:$D3618,MATCH(TRUE,INDEX($D3324:$D3618&lt;&gt;$D3324,0),0))))</f>
        <v>-99307978.52737096</v>
      </c>
      <c r="F3324" s="10">
        <f>SUM(D$11:D3323)</f>
        <v>-460926973.03772658</v>
      </c>
      <c r="G3324" s="10">
        <f t="shared" si="720"/>
        <v>366</v>
      </c>
      <c r="H3324" s="7">
        <f t="shared" si="726"/>
        <v>-271333.274664948</v>
      </c>
      <c r="I3324" s="16">
        <f>SUMIFS('Filing Data'!$X:$X,'Filing Data'!$D:$D,'Benchmark Value'!$B3324)</f>
        <v>0</v>
      </c>
      <c r="J3324" s="16">
        <f>IF(I3324&lt;&gt;0,J3323,IF(ISNA(INDEX($I3324:$I3618,MATCH(TRUE,INDEX($I3324:$I3618&lt;&gt;$I3324,0),0))),0,INDEX($I3324:$I3618,MATCH(TRUE,INDEX($I3324:$I3618&lt;&gt;$I3324,0),0))))</f>
        <v>118301012.88876536</v>
      </c>
      <c r="K3324" s="10">
        <f>SUM(I$11:I3323)</f>
        <v>789668634.219069</v>
      </c>
      <c r="L3324" s="27">
        <f t="shared" si="721"/>
        <v>366</v>
      </c>
      <c r="M3324" s="7">
        <f t="shared" si="727"/>
        <v>323226.81117149006</v>
      </c>
      <c r="N3324" s="7">
        <f>IF(ISNA(VLOOKUP(B3324,'Distribution Data'!$G:$H,2,FALSE)),0,VLOOKUP(B3324,'Distribution Data'!$G:$H,2,FALSE))</f>
        <v>0</v>
      </c>
      <c r="O3324" s="16">
        <f>IF(ISNA(INDEX($C3323:$C$3618,MATCH(TRUE,INDEX($C3323:$C$3618&lt;&gt;$C3323,0),0))), O3323, INDEX($C3323:$C$3618,MATCH(TRUE,INDEX($C3323:$C$3618&lt;&gt;$C3323,0),0)))</f>
        <v>6094938326.7375374</v>
      </c>
      <c r="P3324" s="16">
        <f t="shared" si="719"/>
        <v>5895088496.4046955</v>
      </c>
      <c r="Q3324" s="27">
        <f t="shared" si="724"/>
        <v>366</v>
      </c>
      <c r="R3324" s="7">
        <f t="shared" si="728"/>
        <v>546037.78779464995</v>
      </c>
      <c r="S3324" s="7">
        <f t="shared" si="722"/>
        <v>-48522.298041788104</v>
      </c>
      <c r="T3324" s="5">
        <f>VLOOKUP($B3324,'Benchmark Data'!$A:$B,2,FALSE)</f>
        <v>20.76</v>
      </c>
      <c r="U3324" s="12">
        <f t="shared" si="729"/>
        <v>-2.8860048891348753E-3</v>
      </c>
      <c r="V3324" s="7">
        <f t="shared" si="730"/>
        <v>6171608028.3116941</v>
      </c>
    </row>
    <row r="3325" spans="1:22" x14ac:dyDescent="0.25">
      <c r="A3325" s="5">
        <f t="shared" si="723"/>
        <v>2012</v>
      </c>
      <c r="B3325" s="6">
        <f t="shared" si="725"/>
        <v>41265</v>
      </c>
      <c r="C3325" s="7">
        <f>MAX(SUMIFS('Filing Data'!$V:$V,'Filing Data'!$D:$D,'Benchmark Value'!$B3325),C3324)</f>
        <v>5895088496.4046955</v>
      </c>
      <c r="D3325" s="7">
        <f>SUMIFS('Filing Data'!$Z:$Z,'Filing Data'!$D:$D,'Benchmark Value'!$B3325)</f>
        <v>0</v>
      </c>
      <c r="E3325" s="16">
        <f>IF(D3325&lt;&gt;0,E3324,IF(ISNA(INDEX($D3325:$D3618,MATCH(TRUE,INDEX($D3325:$D3618&lt;&gt;$D3325,0),0))),0,INDEX($D3325:$D3618,MATCH(TRUE,INDEX($D3325:$D3618&lt;&gt;$D3325,0),0))))</f>
        <v>-99307978.52737096</v>
      </c>
      <c r="F3325" s="10">
        <f>SUM(D$11:D3324)</f>
        <v>-460926973.03772658</v>
      </c>
      <c r="G3325" s="10">
        <f t="shared" si="720"/>
        <v>366</v>
      </c>
      <c r="H3325" s="7">
        <f t="shared" si="726"/>
        <v>-271333.274664948</v>
      </c>
      <c r="I3325" s="16">
        <f>SUMIFS('Filing Data'!$X:$X,'Filing Data'!$D:$D,'Benchmark Value'!$B3325)</f>
        <v>0</v>
      </c>
      <c r="J3325" s="16">
        <f>IF(I3325&lt;&gt;0,J3324,IF(ISNA(INDEX($I3325:$I3618,MATCH(TRUE,INDEX($I3325:$I3618&lt;&gt;$I3325,0),0))),0,INDEX($I3325:$I3618,MATCH(TRUE,INDEX($I3325:$I3618&lt;&gt;$I3325,0),0))))</f>
        <v>118301012.88876536</v>
      </c>
      <c r="K3325" s="10">
        <f>SUM(I$11:I3324)</f>
        <v>789668634.219069</v>
      </c>
      <c r="L3325" s="27">
        <f t="shared" si="721"/>
        <v>366</v>
      </c>
      <c r="M3325" s="7">
        <f t="shared" si="727"/>
        <v>323226.81117149006</v>
      </c>
      <c r="N3325" s="7">
        <f>IF(ISNA(VLOOKUP(B3325,'Distribution Data'!$G:$H,2,FALSE)),0,VLOOKUP(B3325,'Distribution Data'!$G:$H,2,FALSE))</f>
        <v>0</v>
      </c>
      <c r="O3325" s="16">
        <f>IF(ISNA(INDEX($C3324:$C$3618,MATCH(TRUE,INDEX($C3324:$C$3618&lt;&gt;$C3324,0),0))), O3324, INDEX($C3324:$C$3618,MATCH(TRUE,INDEX($C3324:$C$3618&lt;&gt;$C3324,0),0)))</f>
        <v>6094938326.7375374</v>
      </c>
      <c r="P3325" s="16">
        <f t="shared" ref="P3325:P3388" si="731">C3324</f>
        <v>5895088496.4046955</v>
      </c>
      <c r="Q3325" s="27">
        <f t="shared" si="724"/>
        <v>366</v>
      </c>
      <c r="R3325" s="7">
        <f t="shared" si="728"/>
        <v>546037.78779464995</v>
      </c>
      <c r="S3325" s="7">
        <f t="shared" si="722"/>
        <v>-48522.298041788104</v>
      </c>
      <c r="T3325" s="5">
        <f>VLOOKUP($B3325,'Benchmark Data'!$A:$B,2,FALSE)</f>
        <v>20.76</v>
      </c>
      <c r="U3325" s="12">
        <f t="shared" si="729"/>
        <v>0</v>
      </c>
      <c r="V3325" s="7">
        <f t="shared" si="730"/>
        <v>6171559506.0136528</v>
      </c>
    </row>
    <row r="3326" spans="1:22" x14ac:dyDescent="0.25">
      <c r="A3326" s="5">
        <f t="shared" si="723"/>
        <v>2012</v>
      </c>
      <c r="B3326" s="6">
        <f t="shared" si="725"/>
        <v>41266</v>
      </c>
      <c r="C3326" s="7">
        <f>MAX(SUMIFS('Filing Data'!$V:$V,'Filing Data'!$D:$D,'Benchmark Value'!$B3326),C3325)</f>
        <v>5895088496.4046955</v>
      </c>
      <c r="D3326" s="7">
        <f>SUMIFS('Filing Data'!$Z:$Z,'Filing Data'!$D:$D,'Benchmark Value'!$B3326)</f>
        <v>0</v>
      </c>
      <c r="E3326" s="16">
        <f>IF(D3326&lt;&gt;0,E3325,IF(ISNA(INDEX($D3326:$D3618,MATCH(TRUE,INDEX($D3326:$D3618&lt;&gt;$D3326,0),0))),0,INDEX($D3326:$D3618,MATCH(TRUE,INDEX($D3326:$D3618&lt;&gt;$D3326,0),0))))</f>
        <v>-99307978.52737096</v>
      </c>
      <c r="F3326" s="10">
        <f>SUM(D$11:D3325)</f>
        <v>-460926973.03772658</v>
      </c>
      <c r="G3326" s="10">
        <f t="shared" si="720"/>
        <v>366</v>
      </c>
      <c r="H3326" s="7">
        <f t="shared" si="726"/>
        <v>-271333.274664948</v>
      </c>
      <c r="I3326" s="16">
        <f>SUMIFS('Filing Data'!$X:$X,'Filing Data'!$D:$D,'Benchmark Value'!$B3326)</f>
        <v>0</v>
      </c>
      <c r="J3326" s="16">
        <f>IF(I3326&lt;&gt;0,J3325,IF(ISNA(INDEX($I3326:$I3618,MATCH(TRUE,INDEX($I3326:$I3618&lt;&gt;$I3326,0),0))),0,INDEX($I3326:$I3618,MATCH(TRUE,INDEX($I3326:$I3618&lt;&gt;$I3326,0),0))))</f>
        <v>118301012.88876536</v>
      </c>
      <c r="K3326" s="10">
        <f>SUM(I$11:I3325)</f>
        <v>789668634.219069</v>
      </c>
      <c r="L3326" s="27">
        <f t="shared" si="721"/>
        <v>366</v>
      </c>
      <c r="M3326" s="7">
        <f t="shared" si="727"/>
        <v>323226.81117149006</v>
      </c>
      <c r="N3326" s="7">
        <f>IF(ISNA(VLOOKUP(B3326,'Distribution Data'!$G:$H,2,FALSE)),0,VLOOKUP(B3326,'Distribution Data'!$G:$H,2,FALSE))</f>
        <v>0</v>
      </c>
      <c r="O3326" s="16">
        <f>IF(ISNA(INDEX($C3325:$C$3618,MATCH(TRUE,INDEX($C3325:$C$3618&lt;&gt;$C3325,0),0))), O3325, INDEX($C3325:$C$3618,MATCH(TRUE,INDEX($C3325:$C$3618&lt;&gt;$C3325,0),0)))</f>
        <v>6094938326.7375374</v>
      </c>
      <c r="P3326" s="16">
        <f t="shared" si="731"/>
        <v>5895088496.4046955</v>
      </c>
      <c r="Q3326" s="27">
        <f t="shared" si="724"/>
        <v>366</v>
      </c>
      <c r="R3326" s="7">
        <f t="shared" si="728"/>
        <v>546037.78779464995</v>
      </c>
      <c r="S3326" s="7">
        <f t="shared" si="722"/>
        <v>-48522.298041788104</v>
      </c>
      <c r="T3326" s="5">
        <f>VLOOKUP($B3326,'Benchmark Data'!$A:$B,2,FALSE)</f>
        <v>20.76</v>
      </c>
      <c r="U3326" s="12">
        <f t="shared" si="729"/>
        <v>0</v>
      </c>
      <c r="V3326" s="7">
        <f t="shared" si="730"/>
        <v>6171510983.7156115</v>
      </c>
    </row>
    <row r="3327" spans="1:22" x14ac:dyDescent="0.25">
      <c r="A3327" s="5">
        <f t="shared" si="723"/>
        <v>2012</v>
      </c>
      <c r="B3327" s="6">
        <f t="shared" si="725"/>
        <v>41267</v>
      </c>
      <c r="C3327" s="7">
        <f>MAX(SUMIFS('Filing Data'!$V:$V,'Filing Data'!$D:$D,'Benchmark Value'!$B3327),C3326)</f>
        <v>5895088496.4046955</v>
      </c>
      <c r="D3327" s="7">
        <f>SUMIFS('Filing Data'!$Z:$Z,'Filing Data'!$D:$D,'Benchmark Value'!$B3327)</f>
        <v>0</v>
      </c>
      <c r="E3327" s="16">
        <f>IF(D3327&lt;&gt;0,E3326,IF(ISNA(INDEX($D3327:$D3618,MATCH(TRUE,INDEX($D3327:$D3618&lt;&gt;$D3327,0),0))),0,INDEX($D3327:$D3618,MATCH(TRUE,INDEX($D3327:$D3618&lt;&gt;$D3327,0),0))))</f>
        <v>-99307978.52737096</v>
      </c>
      <c r="F3327" s="10">
        <f>SUM(D$11:D3326)</f>
        <v>-460926973.03772658</v>
      </c>
      <c r="G3327" s="10">
        <f t="shared" si="720"/>
        <v>366</v>
      </c>
      <c r="H3327" s="7">
        <f t="shared" si="726"/>
        <v>-271333.274664948</v>
      </c>
      <c r="I3327" s="16">
        <f>SUMIFS('Filing Data'!$X:$X,'Filing Data'!$D:$D,'Benchmark Value'!$B3327)</f>
        <v>0</v>
      </c>
      <c r="J3327" s="16">
        <f>IF(I3327&lt;&gt;0,J3326,IF(ISNA(INDEX($I3327:$I3618,MATCH(TRUE,INDEX($I3327:$I3618&lt;&gt;$I3327,0),0))),0,INDEX($I3327:$I3618,MATCH(TRUE,INDEX($I3327:$I3618&lt;&gt;$I3327,0),0))))</f>
        <v>118301012.88876536</v>
      </c>
      <c r="K3327" s="10">
        <f>SUM(I$11:I3326)</f>
        <v>789668634.219069</v>
      </c>
      <c r="L3327" s="27">
        <f t="shared" si="721"/>
        <v>366</v>
      </c>
      <c r="M3327" s="7">
        <f t="shared" si="727"/>
        <v>323226.81117149006</v>
      </c>
      <c r="N3327" s="7">
        <f>IF(ISNA(VLOOKUP(B3327,'Distribution Data'!$G:$H,2,FALSE)),0,VLOOKUP(B3327,'Distribution Data'!$G:$H,2,FALSE))</f>
        <v>0</v>
      </c>
      <c r="O3327" s="16">
        <f>IF(ISNA(INDEX($C3326:$C$3618,MATCH(TRUE,INDEX($C3326:$C$3618&lt;&gt;$C3326,0),0))), O3326, INDEX($C3326:$C$3618,MATCH(TRUE,INDEX($C3326:$C$3618&lt;&gt;$C3326,0),0)))</f>
        <v>6094938326.7375374</v>
      </c>
      <c r="P3327" s="16">
        <f t="shared" si="731"/>
        <v>5895088496.4046955</v>
      </c>
      <c r="Q3327" s="27">
        <f t="shared" si="724"/>
        <v>366</v>
      </c>
      <c r="R3327" s="7">
        <f t="shared" si="728"/>
        <v>546037.78779464995</v>
      </c>
      <c r="S3327" s="7">
        <f t="shared" si="722"/>
        <v>-48522.298041788104</v>
      </c>
      <c r="T3327" s="5">
        <f>VLOOKUP($B3327,'Benchmark Data'!$A:$B,2,FALSE)</f>
        <v>20.81</v>
      </c>
      <c r="U3327" s="12">
        <f t="shared" si="729"/>
        <v>2.4055821078550238E-3</v>
      </c>
      <c r="V3327" s="7">
        <f t="shared" si="730"/>
        <v>6186326408.8735313</v>
      </c>
    </row>
    <row r="3328" spans="1:22" x14ac:dyDescent="0.25">
      <c r="A3328" s="5">
        <f t="shared" si="723"/>
        <v>2012</v>
      </c>
      <c r="B3328" s="6">
        <f t="shared" si="725"/>
        <v>41268</v>
      </c>
      <c r="C3328" s="7">
        <f>MAX(SUMIFS('Filing Data'!$V:$V,'Filing Data'!$D:$D,'Benchmark Value'!$B3328),C3327)</f>
        <v>5895088496.4046955</v>
      </c>
      <c r="D3328" s="7">
        <f>SUMIFS('Filing Data'!$Z:$Z,'Filing Data'!$D:$D,'Benchmark Value'!$B3328)</f>
        <v>0</v>
      </c>
      <c r="E3328" s="16">
        <f>IF(D3328&lt;&gt;0,E3327,IF(ISNA(INDEX($D3328:$D3618,MATCH(TRUE,INDEX($D3328:$D3618&lt;&gt;$D3328,0),0))),0,INDEX($D3328:$D3618,MATCH(TRUE,INDEX($D3328:$D3618&lt;&gt;$D3328,0),0))))</f>
        <v>-99307978.52737096</v>
      </c>
      <c r="F3328" s="10">
        <f>SUM(D$11:D3327)</f>
        <v>-460926973.03772658</v>
      </c>
      <c r="G3328" s="10">
        <f t="shared" si="720"/>
        <v>366</v>
      </c>
      <c r="H3328" s="7">
        <f t="shared" si="726"/>
        <v>-271333.274664948</v>
      </c>
      <c r="I3328" s="16">
        <f>SUMIFS('Filing Data'!$X:$X,'Filing Data'!$D:$D,'Benchmark Value'!$B3328)</f>
        <v>0</v>
      </c>
      <c r="J3328" s="16">
        <f>IF(I3328&lt;&gt;0,J3327,IF(ISNA(INDEX($I3328:$I3618,MATCH(TRUE,INDEX($I3328:$I3618&lt;&gt;$I3328,0),0))),0,INDEX($I3328:$I3618,MATCH(TRUE,INDEX($I3328:$I3618&lt;&gt;$I3328,0),0))))</f>
        <v>118301012.88876536</v>
      </c>
      <c r="K3328" s="10">
        <f>SUM(I$11:I3327)</f>
        <v>789668634.219069</v>
      </c>
      <c r="L3328" s="27">
        <f t="shared" si="721"/>
        <v>366</v>
      </c>
      <c r="M3328" s="7">
        <f t="shared" si="727"/>
        <v>323226.81117149006</v>
      </c>
      <c r="N3328" s="7">
        <f>IF(ISNA(VLOOKUP(B3328,'Distribution Data'!$G:$H,2,FALSE)),0,VLOOKUP(B3328,'Distribution Data'!$G:$H,2,FALSE))</f>
        <v>0</v>
      </c>
      <c r="O3328" s="16">
        <f>IF(ISNA(INDEX($C3327:$C$3618,MATCH(TRUE,INDEX($C3327:$C$3618&lt;&gt;$C3327,0),0))), O3327, INDEX($C3327:$C$3618,MATCH(TRUE,INDEX($C3327:$C$3618&lt;&gt;$C3327,0),0)))</f>
        <v>6094938326.7375374</v>
      </c>
      <c r="P3328" s="16">
        <f t="shared" si="731"/>
        <v>5895088496.4046955</v>
      </c>
      <c r="Q3328" s="27">
        <f t="shared" si="724"/>
        <v>366</v>
      </c>
      <c r="R3328" s="7">
        <f t="shared" si="728"/>
        <v>546037.78779464995</v>
      </c>
      <c r="S3328" s="7">
        <f t="shared" si="722"/>
        <v>-48522.298041788104</v>
      </c>
      <c r="T3328" s="5">
        <f>VLOOKUP($B3328,'Benchmark Data'!$A:$B,2,FALSE)</f>
        <v>20.81</v>
      </c>
      <c r="U3328" s="12">
        <f t="shared" si="729"/>
        <v>0</v>
      </c>
      <c r="V3328" s="7">
        <f t="shared" si="730"/>
        <v>6186277886.57549</v>
      </c>
    </row>
    <row r="3329" spans="1:22" x14ac:dyDescent="0.25">
      <c r="A3329" s="5">
        <f t="shared" si="723"/>
        <v>2012</v>
      </c>
      <c r="B3329" s="6">
        <f t="shared" si="725"/>
        <v>41269</v>
      </c>
      <c r="C3329" s="7">
        <f>MAX(SUMIFS('Filing Data'!$V:$V,'Filing Data'!$D:$D,'Benchmark Value'!$B3329),C3328)</f>
        <v>5895088496.4046955</v>
      </c>
      <c r="D3329" s="7">
        <f>SUMIFS('Filing Data'!$Z:$Z,'Filing Data'!$D:$D,'Benchmark Value'!$B3329)</f>
        <v>0</v>
      </c>
      <c r="E3329" s="16">
        <f>IF(D3329&lt;&gt;0,E3328,IF(ISNA(INDEX($D3329:$D3618,MATCH(TRUE,INDEX($D3329:$D3618&lt;&gt;$D3329,0),0))),0,INDEX($D3329:$D3618,MATCH(TRUE,INDEX($D3329:$D3618&lt;&gt;$D3329,0),0))))</f>
        <v>-99307978.52737096</v>
      </c>
      <c r="F3329" s="10">
        <f>SUM(D$11:D3328)</f>
        <v>-460926973.03772658</v>
      </c>
      <c r="G3329" s="10">
        <f t="shared" si="720"/>
        <v>366</v>
      </c>
      <c r="H3329" s="7">
        <f t="shared" si="726"/>
        <v>-271333.274664948</v>
      </c>
      <c r="I3329" s="16">
        <f>SUMIFS('Filing Data'!$X:$X,'Filing Data'!$D:$D,'Benchmark Value'!$B3329)</f>
        <v>0</v>
      </c>
      <c r="J3329" s="16">
        <f>IF(I3329&lt;&gt;0,J3328,IF(ISNA(INDEX($I3329:$I3618,MATCH(TRUE,INDEX($I3329:$I3618&lt;&gt;$I3329,0),0))),0,INDEX($I3329:$I3618,MATCH(TRUE,INDEX($I3329:$I3618&lt;&gt;$I3329,0),0))))</f>
        <v>118301012.88876536</v>
      </c>
      <c r="K3329" s="10">
        <f>SUM(I$11:I3328)</f>
        <v>789668634.219069</v>
      </c>
      <c r="L3329" s="27">
        <f t="shared" si="721"/>
        <v>366</v>
      </c>
      <c r="M3329" s="7">
        <f t="shared" si="727"/>
        <v>323226.81117149006</v>
      </c>
      <c r="N3329" s="7">
        <f>IF(ISNA(VLOOKUP(B3329,'Distribution Data'!$G:$H,2,FALSE)),0,VLOOKUP(B3329,'Distribution Data'!$G:$H,2,FALSE))</f>
        <v>0</v>
      </c>
      <c r="O3329" s="16">
        <f>IF(ISNA(INDEX($C3328:$C$3618,MATCH(TRUE,INDEX($C3328:$C$3618&lt;&gt;$C3328,0),0))), O3328, INDEX($C3328:$C$3618,MATCH(TRUE,INDEX($C3328:$C$3618&lt;&gt;$C3328,0),0)))</f>
        <v>6094938326.7375374</v>
      </c>
      <c r="P3329" s="16">
        <f t="shared" si="731"/>
        <v>5895088496.4046955</v>
      </c>
      <c r="Q3329" s="27">
        <f t="shared" si="724"/>
        <v>366</v>
      </c>
      <c r="R3329" s="7">
        <f t="shared" si="728"/>
        <v>546037.78779464995</v>
      </c>
      <c r="S3329" s="7">
        <f t="shared" si="722"/>
        <v>-48522.298041788104</v>
      </c>
      <c r="T3329" s="5">
        <f>VLOOKUP($B3329,'Benchmark Data'!$A:$B,2,FALSE)</f>
        <v>20.7</v>
      </c>
      <c r="U3329" s="12">
        <f t="shared" si="729"/>
        <v>-5.2999401342196557E-3</v>
      </c>
      <c r="V3329" s="7">
        <f t="shared" si="730"/>
        <v>6153529192.8443251</v>
      </c>
    </row>
    <row r="3330" spans="1:22" x14ac:dyDescent="0.25">
      <c r="A3330" s="5">
        <f t="shared" si="723"/>
        <v>2012</v>
      </c>
      <c r="B3330" s="6">
        <f t="shared" si="725"/>
        <v>41270</v>
      </c>
      <c r="C3330" s="7">
        <f>MAX(SUMIFS('Filing Data'!$V:$V,'Filing Data'!$D:$D,'Benchmark Value'!$B3330),C3329)</f>
        <v>5895088496.4046955</v>
      </c>
      <c r="D3330" s="7">
        <f>SUMIFS('Filing Data'!$Z:$Z,'Filing Data'!$D:$D,'Benchmark Value'!$B3330)</f>
        <v>0</v>
      </c>
      <c r="E3330" s="16">
        <f>IF(D3330&lt;&gt;0,E3329,IF(ISNA(INDEX($D3330:$D3618,MATCH(TRUE,INDEX($D3330:$D3618&lt;&gt;$D3330,0),0))),0,INDEX($D3330:$D3618,MATCH(TRUE,INDEX($D3330:$D3618&lt;&gt;$D3330,0),0))))</f>
        <v>-99307978.52737096</v>
      </c>
      <c r="F3330" s="10">
        <f>SUM(D$11:D3329)</f>
        <v>-460926973.03772658</v>
      </c>
      <c r="G3330" s="10">
        <f t="shared" si="720"/>
        <v>366</v>
      </c>
      <c r="H3330" s="7">
        <f t="shared" si="726"/>
        <v>-271333.274664948</v>
      </c>
      <c r="I3330" s="16">
        <f>SUMIFS('Filing Data'!$X:$X,'Filing Data'!$D:$D,'Benchmark Value'!$B3330)</f>
        <v>0</v>
      </c>
      <c r="J3330" s="16">
        <f>IF(I3330&lt;&gt;0,J3329,IF(ISNA(INDEX($I3330:$I3618,MATCH(TRUE,INDEX($I3330:$I3618&lt;&gt;$I3330,0),0))),0,INDEX($I3330:$I3618,MATCH(TRUE,INDEX($I3330:$I3618&lt;&gt;$I3330,0),0))))</f>
        <v>118301012.88876536</v>
      </c>
      <c r="K3330" s="10">
        <f>SUM(I$11:I3329)</f>
        <v>789668634.219069</v>
      </c>
      <c r="L3330" s="27">
        <f t="shared" si="721"/>
        <v>366</v>
      </c>
      <c r="M3330" s="7">
        <f t="shared" si="727"/>
        <v>323226.81117149006</v>
      </c>
      <c r="N3330" s="7">
        <f>IF(ISNA(VLOOKUP(B3330,'Distribution Data'!$G:$H,2,FALSE)),0,VLOOKUP(B3330,'Distribution Data'!$G:$H,2,FALSE))</f>
        <v>0</v>
      </c>
      <c r="O3330" s="16">
        <f>IF(ISNA(INDEX($C3329:$C$3618,MATCH(TRUE,INDEX($C3329:$C$3618&lt;&gt;$C3329,0),0))), O3329, INDEX($C3329:$C$3618,MATCH(TRUE,INDEX($C3329:$C$3618&lt;&gt;$C3329,0),0)))</f>
        <v>6094938326.7375374</v>
      </c>
      <c r="P3330" s="16">
        <f t="shared" si="731"/>
        <v>5895088496.4046955</v>
      </c>
      <c r="Q3330" s="27">
        <f t="shared" si="724"/>
        <v>366</v>
      </c>
      <c r="R3330" s="7">
        <f t="shared" si="728"/>
        <v>546037.78779464995</v>
      </c>
      <c r="S3330" s="7">
        <f t="shared" si="722"/>
        <v>-48522.298041788104</v>
      </c>
      <c r="T3330" s="5">
        <f>VLOOKUP($B3330,'Benchmark Data'!$A:$B,2,FALSE)</f>
        <v>20.78</v>
      </c>
      <c r="U3330" s="12">
        <f t="shared" si="729"/>
        <v>3.8572853997580945E-3</v>
      </c>
      <c r="V3330" s="7">
        <f t="shared" si="730"/>
        <v>6177262425.880949</v>
      </c>
    </row>
    <row r="3331" spans="1:22" x14ac:dyDescent="0.25">
      <c r="A3331" s="5">
        <f t="shared" si="723"/>
        <v>2012</v>
      </c>
      <c r="B3331" s="6">
        <f t="shared" si="725"/>
        <v>41271</v>
      </c>
      <c r="C3331" s="7">
        <f>MAX(SUMIFS('Filing Data'!$V:$V,'Filing Data'!$D:$D,'Benchmark Value'!$B3331),C3330)</f>
        <v>5895088496.4046955</v>
      </c>
      <c r="D3331" s="7">
        <f>SUMIFS('Filing Data'!$Z:$Z,'Filing Data'!$D:$D,'Benchmark Value'!$B3331)</f>
        <v>0</v>
      </c>
      <c r="E3331" s="16">
        <f>IF(D3331&lt;&gt;0,E3330,IF(ISNA(INDEX($D3331:$D3618,MATCH(TRUE,INDEX($D3331:$D3618&lt;&gt;$D3331,0),0))),0,INDEX($D3331:$D3618,MATCH(TRUE,INDEX($D3331:$D3618&lt;&gt;$D3331,0),0))))</f>
        <v>-99307978.52737096</v>
      </c>
      <c r="F3331" s="10">
        <f>SUM(D$11:D3330)</f>
        <v>-460926973.03772658</v>
      </c>
      <c r="G3331" s="10">
        <f t="shared" si="720"/>
        <v>366</v>
      </c>
      <c r="H3331" s="7">
        <f t="shared" si="726"/>
        <v>-271333.274664948</v>
      </c>
      <c r="I3331" s="16">
        <f>SUMIFS('Filing Data'!$X:$X,'Filing Data'!$D:$D,'Benchmark Value'!$B3331)</f>
        <v>0</v>
      </c>
      <c r="J3331" s="16">
        <f>IF(I3331&lt;&gt;0,J3330,IF(ISNA(INDEX($I3331:$I3618,MATCH(TRUE,INDEX($I3331:$I3618&lt;&gt;$I3331,0),0))),0,INDEX($I3331:$I3618,MATCH(TRUE,INDEX($I3331:$I3618&lt;&gt;$I3331,0),0))))</f>
        <v>118301012.88876536</v>
      </c>
      <c r="K3331" s="10">
        <f>SUM(I$11:I3330)</f>
        <v>789668634.219069</v>
      </c>
      <c r="L3331" s="27">
        <f t="shared" si="721"/>
        <v>366</v>
      </c>
      <c r="M3331" s="7">
        <f t="shared" si="727"/>
        <v>323226.81117149006</v>
      </c>
      <c r="N3331" s="7">
        <f>IF(ISNA(VLOOKUP(B3331,'Distribution Data'!$G:$H,2,FALSE)),0,VLOOKUP(B3331,'Distribution Data'!$G:$H,2,FALSE))</f>
        <v>0</v>
      </c>
      <c r="O3331" s="16">
        <f>IF(ISNA(INDEX($C3330:$C$3618,MATCH(TRUE,INDEX($C3330:$C$3618&lt;&gt;$C3330,0),0))), O3330, INDEX($C3330:$C$3618,MATCH(TRUE,INDEX($C3330:$C$3618&lt;&gt;$C3330,0),0)))</f>
        <v>6094938326.7375374</v>
      </c>
      <c r="P3331" s="16">
        <f t="shared" si="731"/>
        <v>5895088496.4046955</v>
      </c>
      <c r="Q3331" s="27">
        <f t="shared" si="724"/>
        <v>366</v>
      </c>
      <c r="R3331" s="7">
        <f t="shared" si="728"/>
        <v>546037.78779464995</v>
      </c>
      <c r="S3331" s="7">
        <f t="shared" si="722"/>
        <v>-48522.298041788104</v>
      </c>
      <c r="T3331" s="5">
        <f>VLOOKUP($B3331,'Benchmark Data'!$A:$B,2,FALSE)</f>
        <v>20.64</v>
      </c>
      <c r="U3331" s="12">
        <f t="shared" si="729"/>
        <v>-6.7600450577193251E-3</v>
      </c>
      <c r="V3331" s="7">
        <f t="shared" si="730"/>
        <v>6135596158.6539698</v>
      </c>
    </row>
    <row r="3332" spans="1:22" x14ac:dyDescent="0.25">
      <c r="A3332" s="5">
        <f t="shared" si="723"/>
        <v>2012</v>
      </c>
      <c r="B3332" s="6">
        <f t="shared" si="725"/>
        <v>41272</v>
      </c>
      <c r="C3332" s="7">
        <f>MAX(SUMIFS('Filing Data'!$V:$V,'Filing Data'!$D:$D,'Benchmark Value'!$B3332),C3331)</f>
        <v>5895088496.4046955</v>
      </c>
      <c r="D3332" s="7">
        <f>SUMIFS('Filing Data'!$Z:$Z,'Filing Data'!$D:$D,'Benchmark Value'!$B3332)</f>
        <v>0</v>
      </c>
      <c r="E3332" s="16">
        <f>IF(D3332&lt;&gt;0,E3331,IF(ISNA(INDEX($D3332:$D3618,MATCH(TRUE,INDEX($D3332:$D3618&lt;&gt;$D3332,0),0))),0,INDEX($D3332:$D3618,MATCH(TRUE,INDEX($D3332:$D3618&lt;&gt;$D3332,0),0))))</f>
        <v>-99307978.52737096</v>
      </c>
      <c r="F3332" s="10">
        <f>SUM(D$11:D3331)</f>
        <v>-460926973.03772658</v>
      </c>
      <c r="G3332" s="10">
        <f t="shared" si="720"/>
        <v>366</v>
      </c>
      <c r="H3332" s="7">
        <f t="shared" si="726"/>
        <v>-271333.274664948</v>
      </c>
      <c r="I3332" s="16">
        <f>SUMIFS('Filing Data'!$X:$X,'Filing Data'!$D:$D,'Benchmark Value'!$B3332)</f>
        <v>0</v>
      </c>
      <c r="J3332" s="16">
        <f>IF(I3332&lt;&gt;0,J3331,IF(ISNA(INDEX($I3332:$I3618,MATCH(TRUE,INDEX($I3332:$I3618&lt;&gt;$I3332,0),0))),0,INDEX($I3332:$I3618,MATCH(TRUE,INDEX($I3332:$I3618&lt;&gt;$I3332,0),0))))</f>
        <v>118301012.88876536</v>
      </c>
      <c r="K3332" s="10">
        <f>SUM(I$11:I3331)</f>
        <v>789668634.219069</v>
      </c>
      <c r="L3332" s="27">
        <f t="shared" si="721"/>
        <v>366</v>
      </c>
      <c r="M3332" s="7">
        <f t="shared" si="727"/>
        <v>323226.81117149006</v>
      </c>
      <c r="N3332" s="7">
        <f>IF(ISNA(VLOOKUP(B3332,'Distribution Data'!$G:$H,2,FALSE)),0,VLOOKUP(B3332,'Distribution Data'!$G:$H,2,FALSE))</f>
        <v>0</v>
      </c>
      <c r="O3332" s="16">
        <f>IF(ISNA(INDEX($C3331:$C$3618,MATCH(TRUE,INDEX($C3331:$C$3618&lt;&gt;$C3331,0),0))), O3331, INDEX($C3331:$C$3618,MATCH(TRUE,INDEX($C3331:$C$3618&lt;&gt;$C3331,0),0)))</f>
        <v>6094938326.7375374</v>
      </c>
      <c r="P3332" s="16">
        <f t="shared" si="731"/>
        <v>5895088496.4046955</v>
      </c>
      <c r="Q3332" s="27">
        <f t="shared" si="724"/>
        <v>366</v>
      </c>
      <c r="R3332" s="7">
        <f t="shared" si="728"/>
        <v>546037.78779464995</v>
      </c>
      <c r="S3332" s="7">
        <f t="shared" si="722"/>
        <v>-48522.298041788104</v>
      </c>
      <c r="T3332" s="5">
        <f>VLOOKUP($B3332,'Benchmark Data'!$A:$B,2,FALSE)</f>
        <v>20.64</v>
      </c>
      <c r="U3332" s="12">
        <f t="shared" si="729"/>
        <v>0</v>
      </c>
      <c r="V3332" s="7">
        <f t="shared" si="730"/>
        <v>6135547636.3559284</v>
      </c>
    </row>
    <row r="3333" spans="1:22" x14ac:dyDescent="0.25">
      <c r="A3333" s="5">
        <f t="shared" si="723"/>
        <v>2012</v>
      </c>
      <c r="B3333" s="6">
        <f t="shared" si="725"/>
        <v>41273</v>
      </c>
      <c r="C3333" s="7">
        <f>MAX(SUMIFS('Filing Data'!$V:$V,'Filing Data'!$D:$D,'Benchmark Value'!$B3333),C3332)</f>
        <v>5895088496.4046955</v>
      </c>
      <c r="D3333" s="7">
        <f>SUMIFS('Filing Data'!$Z:$Z,'Filing Data'!$D:$D,'Benchmark Value'!$B3333)</f>
        <v>0</v>
      </c>
      <c r="E3333" s="16">
        <f>IF(D3333&lt;&gt;0,E3332,IF(ISNA(INDEX($D3333:$D3618,MATCH(TRUE,INDEX($D3333:$D3618&lt;&gt;$D3333,0),0))),0,INDEX($D3333:$D3618,MATCH(TRUE,INDEX($D3333:$D3618&lt;&gt;$D3333,0),0))))</f>
        <v>-99307978.52737096</v>
      </c>
      <c r="F3333" s="10">
        <f>SUM(D$11:D3332)</f>
        <v>-460926973.03772658</v>
      </c>
      <c r="G3333" s="10">
        <f t="shared" si="720"/>
        <v>366</v>
      </c>
      <c r="H3333" s="7">
        <f t="shared" si="726"/>
        <v>-271333.274664948</v>
      </c>
      <c r="I3333" s="16">
        <f>SUMIFS('Filing Data'!$X:$X,'Filing Data'!$D:$D,'Benchmark Value'!$B3333)</f>
        <v>0</v>
      </c>
      <c r="J3333" s="16">
        <f>IF(I3333&lt;&gt;0,J3332,IF(ISNA(INDEX($I3333:$I3618,MATCH(TRUE,INDEX($I3333:$I3618&lt;&gt;$I3333,0),0))),0,INDEX($I3333:$I3618,MATCH(TRUE,INDEX($I3333:$I3618&lt;&gt;$I3333,0),0))))</f>
        <v>118301012.88876536</v>
      </c>
      <c r="K3333" s="10">
        <f>SUM(I$11:I3332)</f>
        <v>789668634.219069</v>
      </c>
      <c r="L3333" s="27">
        <f t="shared" si="721"/>
        <v>366</v>
      </c>
      <c r="M3333" s="7">
        <f t="shared" si="727"/>
        <v>323226.81117149006</v>
      </c>
      <c r="N3333" s="7">
        <f>IF(ISNA(VLOOKUP(B3333,'Distribution Data'!$G:$H,2,FALSE)),0,VLOOKUP(B3333,'Distribution Data'!$G:$H,2,FALSE))</f>
        <v>0</v>
      </c>
      <c r="O3333" s="16">
        <f>IF(ISNA(INDEX($C3332:$C$3618,MATCH(TRUE,INDEX($C3332:$C$3618&lt;&gt;$C3332,0),0))), O3332, INDEX($C3332:$C$3618,MATCH(TRUE,INDEX($C3332:$C$3618&lt;&gt;$C3332,0),0)))</f>
        <v>6094938326.7375374</v>
      </c>
      <c r="P3333" s="16">
        <f t="shared" si="731"/>
        <v>5895088496.4046955</v>
      </c>
      <c r="Q3333" s="27">
        <f t="shared" si="724"/>
        <v>366</v>
      </c>
      <c r="R3333" s="7">
        <f t="shared" si="728"/>
        <v>546037.78779464995</v>
      </c>
      <c r="S3333" s="7">
        <f t="shared" si="722"/>
        <v>-48522.298041788104</v>
      </c>
      <c r="T3333" s="5">
        <f>VLOOKUP($B3333,'Benchmark Data'!$A:$B,2,FALSE)</f>
        <v>20.64</v>
      </c>
      <c r="U3333" s="12">
        <f t="shared" si="729"/>
        <v>0</v>
      </c>
      <c r="V3333" s="7">
        <f t="shared" si="730"/>
        <v>6135499114.0578871</v>
      </c>
    </row>
    <row r="3334" spans="1:22" x14ac:dyDescent="0.25">
      <c r="A3334" s="5">
        <f t="shared" si="723"/>
        <v>2012</v>
      </c>
      <c r="B3334" s="6">
        <f t="shared" si="725"/>
        <v>41274</v>
      </c>
      <c r="C3334" s="7">
        <f>MAX(SUMIFS('Filing Data'!$V:$V,'Filing Data'!$D:$D,'Benchmark Value'!$B3334),C3333)</f>
        <v>6094938326.7375374</v>
      </c>
      <c r="D3334" s="7">
        <f>SUMIFS('Filing Data'!$Z:$Z,'Filing Data'!$D:$D,'Benchmark Value'!$B3334)</f>
        <v>-99307978.52737096</v>
      </c>
      <c r="E3334" s="16">
        <f>IF(D3334&lt;&gt;0,E3333,IF(ISNA(INDEX($D3334:$D3618,MATCH(TRUE,INDEX($D3334:$D3618&lt;&gt;$D3334,0),0))),0,INDEX($D3334:$D3618,MATCH(TRUE,INDEX($D3334:$D3618&lt;&gt;$D3334,0),0))))</f>
        <v>-99307978.52737096</v>
      </c>
      <c r="F3334" s="10">
        <f>SUM(D$11:D3333)</f>
        <v>-460926973.03772658</v>
      </c>
      <c r="G3334" s="10">
        <f t="shared" si="720"/>
        <v>366</v>
      </c>
      <c r="H3334" s="7">
        <f t="shared" si="726"/>
        <v>-271333.274664948</v>
      </c>
      <c r="I3334" s="16">
        <f>SUMIFS('Filing Data'!$X:$X,'Filing Data'!$D:$D,'Benchmark Value'!$B3334)</f>
        <v>118301012.88876536</v>
      </c>
      <c r="J3334" s="16">
        <f>IF(I3334&lt;&gt;0,J3333,IF(ISNA(INDEX($I3334:$I3618,MATCH(TRUE,INDEX($I3334:$I3618&lt;&gt;$I3334,0),0))),0,INDEX($I3334:$I3618,MATCH(TRUE,INDEX($I3334:$I3618&lt;&gt;$I3334,0),0))))</f>
        <v>118301012.88876536</v>
      </c>
      <c r="K3334" s="10">
        <f>SUM(I$11:I3333)</f>
        <v>789668634.219069</v>
      </c>
      <c r="L3334" s="27">
        <f t="shared" si="721"/>
        <v>366</v>
      </c>
      <c r="M3334" s="7">
        <f t="shared" si="727"/>
        <v>323226.81117149006</v>
      </c>
      <c r="N3334" s="7">
        <f>IF(ISNA(VLOOKUP(B3334,'Distribution Data'!$G:$H,2,FALSE)),0,VLOOKUP(B3334,'Distribution Data'!$G:$H,2,FALSE))</f>
        <v>34382958.04896567</v>
      </c>
      <c r="O3334" s="16">
        <f>IF(ISNA(INDEX($C3333:$C$3618,MATCH(TRUE,INDEX($C3333:$C$3618&lt;&gt;$C3333,0),0))), O3333, INDEX($C3333:$C$3618,MATCH(TRUE,INDEX($C3333:$C$3618&lt;&gt;$C3333,0),0)))</f>
        <v>6094938326.7375374</v>
      </c>
      <c r="P3334" s="16">
        <f t="shared" si="731"/>
        <v>5895088496.4046955</v>
      </c>
      <c r="Q3334" s="27">
        <f t="shared" si="724"/>
        <v>366</v>
      </c>
      <c r="R3334" s="7">
        <f t="shared" si="728"/>
        <v>546037.78779464995</v>
      </c>
      <c r="S3334" s="7">
        <f t="shared" si="722"/>
        <v>-34431480.347007453</v>
      </c>
      <c r="T3334" s="5">
        <f>VLOOKUP($B3334,'Benchmark Data'!$A:$B,2,FALSE)</f>
        <v>20.86</v>
      </c>
      <c r="U3334" s="12">
        <f t="shared" si="729"/>
        <v>1.0602508959264421E-2</v>
      </c>
      <c r="V3334" s="7">
        <f t="shared" si="730"/>
        <v>6166465395.5855274</v>
      </c>
    </row>
    <row r="3335" spans="1:22" x14ac:dyDescent="0.25">
      <c r="A3335" s="5">
        <f t="shared" si="723"/>
        <v>2013</v>
      </c>
      <c r="B3335" s="6">
        <f t="shared" si="725"/>
        <v>41275</v>
      </c>
      <c r="C3335" s="7">
        <f>MAX(SUMIFS('Filing Data'!$V:$V,'Filing Data'!$D:$D,'Benchmark Value'!$B3335),C3334)</f>
        <v>6094938326.7375374</v>
      </c>
      <c r="D3335" s="7">
        <f>SUMIFS('Filing Data'!$Z:$Z,'Filing Data'!$D:$D,'Benchmark Value'!$B3335)</f>
        <v>0</v>
      </c>
      <c r="E3335" s="16">
        <f>IF(D3335&lt;&gt;0,E3334,IF(ISNA(INDEX($D3335:$D3618,MATCH(TRUE,INDEX($D3335:$D3618&lt;&gt;$D3335,0),0))),0,INDEX($D3335:$D3618,MATCH(TRUE,INDEX($D3335:$D3618&lt;&gt;$D3335,0),0))))</f>
        <v>-40821009.232618585</v>
      </c>
      <c r="F3335" s="10">
        <f>SUM(D$11:D3334)</f>
        <v>-560234951.56509757</v>
      </c>
      <c r="G3335" s="10">
        <f t="shared" si="720"/>
        <v>90</v>
      </c>
      <c r="H3335" s="7">
        <f t="shared" si="726"/>
        <v>-453566.7692513176</v>
      </c>
      <c r="I3335" s="16">
        <f>SUMIFS('Filing Data'!$X:$X,'Filing Data'!$D:$D,'Benchmark Value'!$B3335)</f>
        <v>0</v>
      </c>
      <c r="J3335" s="16">
        <f>IF(I3335&lt;&gt;0,J3334,IF(ISNA(INDEX($I3335:$I3618,MATCH(TRUE,INDEX($I3335:$I3618&lt;&gt;$I3335,0),0))),0,INDEX($I3335:$I3618,MATCH(TRUE,INDEX($I3335:$I3618&lt;&gt;$I3335,0),0))))</f>
        <v>22874513.251146458</v>
      </c>
      <c r="K3335" s="10">
        <f>SUM(I$11:I3334)</f>
        <v>907969647.10783434</v>
      </c>
      <c r="L3335" s="27">
        <f t="shared" si="721"/>
        <v>90</v>
      </c>
      <c r="M3335" s="7">
        <f t="shared" si="727"/>
        <v>254161.25834607176</v>
      </c>
      <c r="N3335" s="7">
        <f>IF(ISNA(VLOOKUP(B3335,'Distribution Data'!$G:$H,2,FALSE)),0,VLOOKUP(B3335,'Distribution Data'!$G:$H,2,FALSE))</f>
        <v>0</v>
      </c>
      <c r="O3335" s="16">
        <f>IF(ISNA(INDEX($C3334:$C$3618,MATCH(TRUE,INDEX($C3334:$C$3618&lt;&gt;$C3334,0),0))), O3334, INDEX($C3334:$C$3618,MATCH(TRUE,INDEX($C3334:$C$3618&lt;&gt;$C3334,0),0)))</f>
        <v>6117812839.9886837</v>
      </c>
      <c r="P3335" s="16">
        <f t="shared" si="731"/>
        <v>6094938326.7375374</v>
      </c>
      <c r="Q3335" s="27">
        <f t="shared" si="724"/>
        <v>90</v>
      </c>
      <c r="R3335" s="7">
        <f t="shared" si="728"/>
        <v>254161.25834607019</v>
      </c>
      <c r="S3335" s="7">
        <f t="shared" si="722"/>
        <v>-453566.76925131917</v>
      </c>
      <c r="T3335" s="5">
        <f>VLOOKUP($B3335,'Benchmark Data'!$A:$B,2,FALSE)</f>
        <v>20.86</v>
      </c>
      <c r="U3335" s="12">
        <f t="shared" si="729"/>
        <v>0</v>
      </c>
      <c r="V3335" s="7">
        <f t="shared" si="730"/>
        <v>6166011828.8162766</v>
      </c>
    </row>
    <row r="3336" spans="1:22" x14ac:dyDescent="0.25">
      <c r="A3336" s="5">
        <f t="shared" si="723"/>
        <v>2013</v>
      </c>
      <c r="B3336" s="6">
        <f t="shared" si="725"/>
        <v>41276</v>
      </c>
      <c r="C3336" s="7">
        <f>MAX(SUMIFS('Filing Data'!$V:$V,'Filing Data'!$D:$D,'Benchmark Value'!$B3336),C3335)</f>
        <v>6094938326.7375374</v>
      </c>
      <c r="D3336" s="7">
        <f>SUMIFS('Filing Data'!$Z:$Z,'Filing Data'!$D:$D,'Benchmark Value'!$B3336)</f>
        <v>0</v>
      </c>
      <c r="E3336" s="16">
        <f>IF(D3336&lt;&gt;0,E3335,IF(ISNA(INDEX($D3336:$D3618,MATCH(TRUE,INDEX($D3336:$D3618&lt;&gt;$D3336,0),0))),0,INDEX($D3336:$D3618,MATCH(TRUE,INDEX($D3336:$D3618&lt;&gt;$D3336,0),0))))</f>
        <v>-40821009.232618585</v>
      </c>
      <c r="F3336" s="10">
        <f>SUM(D$11:D3335)</f>
        <v>-560234951.56509757</v>
      </c>
      <c r="G3336" s="10">
        <f t="shared" si="720"/>
        <v>90</v>
      </c>
      <c r="H3336" s="7">
        <f t="shared" si="726"/>
        <v>-453566.7692513176</v>
      </c>
      <c r="I3336" s="16">
        <f>SUMIFS('Filing Data'!$X:$X,'Filing Data'!$D:$D,'Benchmark Value'!$B3336)</f>
        <v>0</v>
      </c>
      <c r="J3336" s="16">
        <f>IF(I3336&lt;&gt;0,J3335,IF(ISNA(INDEX($I3336:$I3618,MATCH(TRUE,INDEX($I3336:$I3618&lt;&gt;$I3336,0),0))),0,INDEX($I3336:$I3618,MATCH(TRUE,INDEX($I3336:$I3618&lt;&gt;$I3336,0),0))))</f>
        <v>22874513.251146458</v>
      </c>
      <c r="K3336" s="10">
        <f>SUM(I$11:I3335)</f>
        <v>907969647.10783434</v>
      </c>
      <c r="L3336" s="27">
        <f t="shared" si="721"/>
        <v>90</v>
      </c>
      <c r="M3336" s="7">
        <f t="shared" si="727"/>
        <v>254161.25834607176</v>
      </c>
      <c r="N3336" s="7">
        <f>IF(ISNA(VLOOKUP(B3336,'Distribution Data'!$G:$H,2,FALSE)),0,VLOOKUP(B3336,'Distribution Data'!$G:$H,2,FALSE))</f>
        <v>0</v>
      </c>
      <c r="O3336" s="16">
        <f>IF(ISNA(INDEX($C3335:$C$3618,MATCH(TRUE,INDEX($C3335:$C$3618&lt;&gt;$C3335,0),0))), O3335, INDEX($C3335:$C$3618,MATCH(TRUE,INDEX($C3335:$C$3618&lt;&gt;$C3335,0),0)))</f>
        <v>6117812839.9886837</v>
      </c>
      <c r="P3336" s="16">
        <f t="shared" si="731"/>
        <v>6094938326.7375374</v>
      </c>
      <c r="Q3336" s="27">
        <f t="shared" si="724"/>
        <v>90</v>
      </c>
      <c r="R3336" s="7">
        <f t="shared" si="728"/>
        <v>254161.25834607019</v>
      </c>
      <c r="S3336" s="7">
        <f t="shared" si="722"/>
        <v>-453566.76925131917</v>
      </c>
      <c r="T3336" s="5">
        <f>VLOOKUP($B3336,'Benchmark Data'!$A:$B,2,FALSE)</f>
        <v>21.12</v>
      </c>
      <c r="U3336" s="12">
        <f t="shared" si="729"/>
        <v>1.2387009265434302E-2</v>
      </c>
      <c r="V3336" s="7">
        <f t="shared" si="730"/>
        <v>6242411717.2479954</v>
      </c>
    </row>
    <row r="3337" spans="1:22" x14ac:dyDescent="0.25">
      <c r="A3337" s="5">
        <f t="shared" si="723"/>
        <v>2013</v>
      </c>
      <c r="B3337" s="6">
        <f t="shared" si="725"/>
        <v>41277</v>
      </c>
      <c r="C3337" s="7">
        <f>MAX(SUMIFS('Filing Data'!$V:$V,'Filing Data'!$D:$D,'Benchmark Value'!$B3337),C3336)</f>
        <v>6094938326.7375374</v>
      </c>
      <c r="D3337" s="7">
        <f>SUMIFS('Filing Data'!$Z:$Z,'Filing Data'!$D:$D,'Benchmark Value'!$B3337)</f>
        <v>0</v>
      </c>
      <c r="E3337" s="16">
        <f>IF(D3337&lt;&gt;0,E3336,IF(ISNA(INDEX($D3337:$D3618,MATCH(TRUE,INDEX($D3337:$D3618&lt;&gt;$D3337,0),0))),0,INDEX($D3337:$D3618,MATCH(TRUE,INDEX($D3337:$D3618&lt;&gt;$D3337,0),0))))</f>
        <v>-40821009.232618585</v>
      </c>
      <c r="F3337" s="10">
        <f>SUM(D$11:D3336)</f>
        <v>-560234951.56509757</v>
      </c>
      <c r="G3337" s="10">
        <f t="shared" si="720"/>
        <v>90</v>
      </c>
      <c r="H3337" s="7">
        <f t="shared" si="726"/>
        <v>-453566.7692513176</v>
      </c>
      <c r="I3337" s="16">
        <f>SUMIFS('Filing Data'!$X:$X,'Filing Data'!$D:$D,'Benchmark Value'!$B3337)</f>
        <v>0</v>
      </c>
      <c r="J3337" s="16">
        <f>IF(I3337&lt;&gt;0,J3336,IF(ISNA(INDEX($I3337:$I3618,MATCH(TRUE,INDEX($I3337:$I3618&lt;&gt;$I3337,0),0))),0,INDEX($I3337:$I3618,MATCH(TRUE,INDEX($I3337:$I3618&lt;&gt;$I3337,0),0))))</f>
        <v>22874513.251146458</v>
      </c>
      <c r="K3337" s="10">
        <f>SUM(I$11:I3336)</f>
        <v>907969647.10783434</v>
      </c>
      <c r="L3337" s="27">
        <f t="shared" si="721"/>
        <v>90</v>
      </c>
      <c r="M3337" s="7">
        <f t="shared" si="727"/>
        <v>254161.25834607176</v>
      </c>
      <c r="N3337" s="7">
        <f>IF(ISNA(VLOOKUP(B3337,'Distribution Data'!$G:$H,2,FALSE)),0,VLOOKUP(B3337,'Distribution Data'!$G:$H,2,FALSE))</f>
        <v>0</v>
      </c>
      <c r="O3337" s="16">
        <f>IF(ISNA(INDEX($C3336:$C$3618,MATCH(TRUE,INDEX($C3336:$C$3618&lt;&gt;$C3336,0),0))), O3336, INDEX($C3336:$C$3618,MATCH(TRUE,INDEX($C3336:$C$3618&lt;&gt;$C3336,0),0)))</f>
        <v>6117812839.9886837</v>
      </c>
      <c r="P3337" s="16">
        <f t="shared" si="731"/>
        <v>6094938326.7375374</v>
      </c>
      <c r="Q3337" s="27">
        <f t="shared" si="724"/>
        <v>90</v>
      </c>
      <c r="R3337" s="7">
        <f t="shared" si="728"/>
        <v>254161.25834607019</v>
      </c>
      <c r="S3337" s="7">
        <f t="shared" si="722"/>
        <v>-453566.76925131917</v>
      </c>
      <c r="T3337" s="5">
        <f>VLOOKUP($B3337,'Benchmark Data'!$A:$B,2,FALSE)</f>
        <v>21.13</v>
      </c>
      <c r="U3337" s="12">
        <f t="shared" si="729"/>
        <v>4.7337278990462083E-4</v>
      </c>
      <c r="V3337" s="7">
        <f t="shared" si="730"/>
        <v>6244913837.8448658</v>
      </c>
    </row>
    <row r="3338" spans="1:22" x14ac:dyDescent="0.25">
      <c r="A3338" s="5">
        <f t="shared" si="723"/>
        <v>2013</v>
      </c>
      <c r="B3338" s="6">
        <f t="shared" si="725"/>
        <v>41278</v>
      </c>
      <c r="C3338" s="7">
        <f>MAX(SUMIFS('Filing Data'!$V:$V,'Filing Data'!$D:$D,'Benchmark Value'!$B3338),C3337)</f>
        <v>6094938326.7375374</v>
      </c>
      <c r="D3338" s="7">
        <f>SUMIFS('Filing Data'!$Z:$Z,'Filing Data'!$D:$D,'Benchmark Value'!$B3338)</f>
        <v>0</v>
      </c>
      <c r="E3338" s="16">
        <f>IF(D3338&lt;&gt;0,E3337,IF(ISNA(INDEX($D3338:$D3618,MATCH(TRUE,INDEX($D3338:$D3618&lt;&gt;$D3338,0),0))),0,INDEX($D3338:$D3618,MATCH(TRUE,INDEX($D3338:$D3618&lt;&gt;$D3338,0),0))))</f>
        <v>-40821009.232618585</v>
      </c>
      <c r="F3338" s="10">
        <f>SUM(D$11:D3337)</f>
        <v>-560234951.56509757</v>
      </c>
      <c r="G3338" s="10">
        <f t="shared" si="720"/>
        <v>90</v>
      </c>
      <c r="H3338" s="7">
        <f t="shared" si="726"/>
        <v>-453566.7692513176</v>
      </c>
      <c r="I3338" s="16">
        <f>SUMIFS('Filing Data'!$X:$X,'Filing Data'!$D:$D,'Benchmark Value'!$B3338)</f>
        <v>0</v>
      </c>
      <c r="J3338" s="16">
        <f>IF(I3338&lt;&gt;0,J3337,IF(ISNA(INDEX($I3338:$I3618,MATCH(TRUE,INDEX($I3338:$I3618&lt;&gt;$I3338,0),0))),0,INDEX($I3338:$I3618,MATCH(TRUE,INDEX($I3338:$I3618&lt;&gt;$I3338,0),0))))</f>
        <v>22874513.251146458</v>
      </c>
      <c r="K3338" s="10">
        <f>SUM(I$11:I3337)</f>
        <v>907969647.10783434</v>
      </c>
      <c r="L3338" s="27">
        <f t="shared" si="721"/>
        <v>90</v>
      </c>
      <c r="M3338" s="7">
        <f t="shared" si="727"/>
        <v>254161.25834607176</v>
      </c>
      <c r="N3338" s="7">
        <f>IF(ISNA(VLOOKUP(B3338,'Distribution Data'!$G:$H,2,FALSE)),0,VLOOKUP(B3338,'Distribution Data'!$G:$H,2,FALSE))</f>
        <v>0</v>
      </c>
      <c r="O3338" s="16">
        <f>IF(ISNA(INDEX($C3337:$C$3618,MATCH(TRUE,INDEX($C3337:$C$3618&lt;&gt;$C3337,0),0))), O3337, INDEX($C3337:$C$3618,MATCH(TRUE,INDEX($C3337:$C$3618&lt;&gt;$C3337,0),0)))</f>
        <v>6117812839.9886837</v>
      </c>
      <c r="P3338" s="16">
        <f t="shared" si="731"/>
        <v>6094938326.7375374</v>
      </c>
      <c r="Q3338" s="27">
        <f t="shared" si="724"/>
        <v>90</v>
      </c>
      <c r="R3338" s="7">
        <f t="shared" si="728"/>
        <v>254161.25834607019</v>
      </c>
      <c r="S3338" s="7">
        <f t="shared" si="722"/>
        <v>-453566.76925131917</v>
      </c>
      <c r="T3338" s="5">
        <f>VLOOKUP($B3338,'Benchmark Data'!$A:$B,2,FALSE)</f>
        <v>21.21</v>
      </c>
      <c r="U3338" s="12">
        <f t="shared" si="729"/>
        <v>3.7789369486257549E-3</v>
      </c>
      <c r="V3338" s="7">
        <f t="shared" si="730"/>
        <v>6268104052.7617292</v>
      </c>
    </row>
    <row r="3339" spans="1:22" x14ac:dyDescent="0.25">
      <c r="A3339" s="5">
        <f t="shared" si="723"/>
        <v>2013</v>
      </c>
      <c r="B3339" s="6">
        <f t="shared" si="725"/>
        <v>41279</v>
      </c>
      <c r="C3339" s="7">
        <f>MAX(SUMIFS('Filing Data'!$V:$V,'Filing Data'!$D:$D,'Benchmark Value'!$B3339),C3338)</f>
        <v>6094938326.7375374</v>
      </c>
      <c r="D3339" s="7">
        <f>SUMIFS('Filing Data'!$Z:$Z,'Filing Data'!$D:$D,'Benchmark Value'!$B3339)</f>
        <v>0</v>
      </c>
      <c r="E3339" s="16">
        <f>IF(D3339&lt;&gt;0,E3338,IF(ISNA(INDEX($D3339:$D3618,MATCH(TRUE,INDEX($D3339:$D3618&lt;&gt;$D3339,0),0))),0,INDEX($D3339:$D3618,MATCH(TRUE,INDEX($D3339:$D3618&lt;&gt;$D3339,0),0))))</f>
        <v>-40821009.232618585</v>
      </c>
      <c r="F3339" s="10">
        <f>SUM(D$11:D3338)</f>
        <v>-560234951.56509757</v>
      </c>
      <c r="G3339" s="10">
        <f t="shared" ref="G3339:G3402" si="732">COUNTIFS(F$11:F$3618,F3339,A$11:A$3618,YEAR(B3339))</f>
        <v>90</v>
      </c>
      <c r="H3339" s="7">
        <f t="shared" si="726"/>
        <v>-453566.7692513176</v>
      </c>
      <c r="I3339" s="16">
        <f>SUMIFS('Filing Data'!$X:$X,'Filing Data'!$D:$D,'Benchmark Value'!$B3339)</f>
        <v>0</v>
      </c>
      <c r="J3339" s="16">
        <f>IF(I3339&lt;&gt;0,J3338,IF(ISNA(INDEX($I3339:$I3618,MATCH(TRUE,INDEX($I3339:$I3618&lt;&gt;$I3339,0),0))),0,INDEX($I3339:$I3618,MATCH(TRUE,INDEX($I3339:$I3618&lt;&gt;$I3339,0),0))))</f>
        <v>22874513.251146458</v>
      </c>
      <c r="K3339" s="10">
        <f>SUM(I$11:I3338)</f>
        <v>907969647.10783434</v>
      </c>
      <c r="L3339" s="27">
        <f t="shared" ref="L3339:L3402" si="733">COUNTIFS(K$11:K$3618,K3339,A$11:A$3618,YEAR(B3339))</f>
        <v>90</v>
      </c>
      <c r="M3339" s="7">
        <f t="shared" si="727"/>
        <v>254161.25834607176</v>
      </c>
      <c r="N3339" s="7">
        <f>IF(ISNA(VLOOKUP(B3339,'Distribution Data'!$G:$H,2,FALSE)),0,VLOOKUP(B3339,'Distribution Data'!$G:$H,2,FALSE))</f>
        <v>0</v>
      </c>
      <c r="O3339" s="16">
        <f>IF(ISNA(INDEX($C3338:$C$3618,MATCH(TRUE,INDEX($C3338:$C$3618&lt;&gt;$C3338,0),0))), O3338, INDEX($C3338:$C$3618,MATCH(TRUE,INDEX($C3338:$C$3618&lt;&gt;$C3338,0),0)))</f>
        <v>6117812839.9886837</v>
      </c>
      <c r="P3339" s="16">
        <f t="shared" si="731"/>
        <v>6094938326.7375374</v>
      </c>
      <c r="Q3339" s="27">
        <f t="shared" si="724"/>
        <v>90</v>
      </c>
      <c r="R3339" s="7">
        <f t="shared" si="728"/>
        <v>254161.25834607019</v>
      </c>
      <c r="S3339" s="7">
        <f t="shared" ref="S3339:S3402" si="734">IF(AND($E$3&lt;&gt;"Y",$E$4&lt;&gt;"Y"),R3339-N3339+H3339, IF(AND($E$3="Y",$E$4="Y"), R3339-N3339-M3339, IF($E$4="Y", R3339-N3339-M3339+H3339, IF($E$3="Y", R3339-N3339, R3339-N3339))))</f>
        <v>-453566.76925131917</v>
      </c>
      <c r="T3339" s="5">
        <f>VLOOKUP($B3339,'Benchmark Data'!$A:$B,2,FALSE)</f>
        <v>21.21</v>
      </c>
      <c r="U3339" s="12">
        <f t="shared" si="729"/>
        <v>0</v>
      </c>
      <c r="V3339" s="7">
        <f t="shared" si="730"/>
        <v>6267650485.9924784</v>
      </c>
    </row>
    <row r="3340" spans="1:22" x14ac:dyDescent="0.25">
      <c r="A3340" s="5">
        <f t="shared" ref="A3340:A3403" si="735">YEAR(B3340)</f>
        <v>2013</v>
      </c>
      <c r="B3340" s="6">
        <f t="shared" si="725"/>
        <v>41280</v>
      </c>
      <c r="C3340" s="7">
        <f>MAX(SUMIFS('Filing Data'!$V:$V,'Filing Data'!$D:$D,'Benchmark Value'!$B3340),C3339)</f>
        <v>6094938326.7375374</v>
      </c>
      <c r="D3340" s="7">
        <f>SUMIFS('Filing Data'!$Z:$Z,'Filing Data'!$D:$D,'Benchmark Value'!$B3340)</f>
        <v>0</v>
      </c>
      <c r="E3340" s="16">
        <f>IF(D3340&lt;&gt;0,E3339,IF(ISNA(INDEX($D3340:$D3618,MATCH(TRUE,INDEX($D3340:$D3618&lt;&gt;$D3340,0),0))),0,INDEX($D3340:$D3618,MATCH(TRUE,INDEX($D3340:$D3618&lt;&gt;$D3340,0),0))))</f>
        <v>-40821009.232618585</v>
      </c>
      <c r="F3340" s="10">
        <f>SUM(D$11:D3339)</f>
        <v>-560234951.56509757</v>
      </c>
      <c r="G3340" s="10">
        <f t="shared" si="732"/>
        <v>90</v>
      </c>
      <c r="H3340" s="7">
        <f t="shared" si="726"/>
        <v>-453566.7692513176</v>
      </c>
      <c r="I3340" s="16">
        <f>SUMIFS('Filing Data'!$X:$X,'Filing Data'!$D:$D,'Benchmark Value'!$B3340)</f>
        <v>0</v>
      </c>
      <c r="J3340" s="16">
        <f>IF(I3340&lt;&gt;0,J3339,IF(ISNA(INDEX($I3340:$I3618,MATCH(TRUE,INDEX($I3340:$I3618&lt;&gt;$I3340,0),0))),0,INDEX($I3340:$I3618,MATCH(TRUE,INDEX($I3340:$I3618&lt;&gt;$I3340,0),0))))</f>
        <v>22874513.251146458</v>
      </c>
      <c r="K3340" s="10">
        <f>SUM(I$11:I3339)</f>
        <v>907969647.10783434</v>
      </c>
      <c r="L3340" s="27">
        <f t="shared" si="733"/>
        <v>90</v>
      </c>
      <c r="M3340" s="7">
        <f t="shared" si="727"/>
        <v>254161.25834607176</v>
      </c>
      <c r="N3340" s="7">
        <f>IF(ISNA(VLOOKUP(B3340,'Distribution Data'!$G:$H,2,FALSE)),0,VLOOKUP(B3340,'Distribution Data'!$G:$H,2,FALSE))</f>
        <v>0</v>
      </c>
      <c r="O3340" s="16">
        <f>IF(ISNA(INDEX($C3339:$C$3618,MATCH(TRUE,INDEX($C3339:$C$3618&lt;&gt;$C3339,0),0))), O3339, INDEX($C3339:$C$3618,MATCH(TRUE,INDEX($C3339:$C$3618&lt;&gt;$C3339,0),0)))</f>
        <v>6117812839.9886837</v>
      </c>
      <c r="P3340" s="16">
        <f t="shared" si="731"/>
        <v>6094938326.7375374</v>
      </c>
      <c r="Q3340" s="27">
        <f t="shared" ref="Q3340:Q3403" si="736">MATCH($O3340,$C$11:$C$3618,0)-MATCH($C3339,$C$11:$C$3618,0)</f>
        <v>90</v>
      </c>
      <c r="R3340" s="7">
        <f t="shared" si="728"/>
        <v>254161.25834607019</v>
      </c>
      <c r="S3340" s="7">
        <f t="shared" si="734"/>
        <v>-453566.76925131917</v>
      </c>
      <c r="T3340" s="5">
        <f>VLOOKUP($B3340,'Benchmark Data'!$A:$B,2,FALSE)</f>
        <v>21.21</v>
      </c>
      <c r="U3340" s="12">
        <f t="shared" si="729"/>
        <v>0</v>
      </c>
      <c r="V3340" s="7">
        <f t="shared" si="730"/>
        <v>6267196919.2232275</v>
      </c>
    </row>
    <row r="3341" spans="1:22" x14ac:dyDescent="0.25">
      <c r="A3341" s="5">
        <f t="shared" si="735"/>
        <v>2013</v>
      </c>
      <c r="B3341" s="6">
        <f t="shared" ref="B3341:B3404" si="737">B3340+1</f>
        <v>41281</v>
      </c>
      <c r="C3341" s="7">
        <f>MAX(SUMIFS('Filing Data'!$V:$V,'Filing Data'!$D:$D,'Benchmark Value'!$B3341),C3340)</f>
        <v>6094938326.7375374</v>
      </c>
      <c r="D3341" s="7">
        <f>SUMIFS('Filing Data'!$Z:$Z,'Filing Data'!$D:$D,'Benchmark Value'!$B3341)</f>
        <v>0</v>
      </c>
      <c r="E3341" s="16">
        <f>IF(D3341&lt;&gt;0,E3340,IF(ISNA(INDEX($D3341:$D3618,MATCH(TRUE,INDEX($D3341:$D3618&lt;&gt;$D3341,0),0))),0,INDEX($D3341:$D3618,MATCH(TRUE,INDEX($D3341:$D3618&lt;&gt;$D3341,0),0))))</f>
        <v>-40821009.232618585</v>
      </c>
      <c r="F3341" s="10">
        <f>SUM(D$11:D3340)</f>
        <v>-560234951.56509757</v>
      </c>
      <c r="G3341" s="10">
        <f t="shared" si="732"/>
        <v>90</v>
      </c>
      <c r="H3341" s="7">
        <f t="shared" ref="H3341:H3404" si="738">E3341/G3341</f>
        <v>-453566.7692513176</v>
      </c>
      <c r="I3341" s="16">
        <f>SUMIFS('Filing Data'!$X:$X,'Filing Data'!$D:$D,'Benchmark Value'!$B3341)</f>
        <v>0</v>
      </c>
      <c r="J3341" s="16">
        <f>IF(I3341&lt;&gt;0,J3340,IF(ISNA(INDEX($I3341:$I3618,MATCH(TRUE,INDEX($I3341:$I3618&lt;&gt;$I3341,0),0))),0,INDEX($I3341:$I3618,MATCH(TRUE,INDEX($I3341:$I3618&lt;&gt;$I3341,0),0))))</f>
        <v>22874513.251146458</v>
      </c>
      <c r="K3341" s="10">
        <f>SUM(I$11:I3340)</f>
        <v>907969647.10783434</v>
      </c>
      <c r="L3341" s="27">
        <f t="shared" si="733"/>
        <v>90</v>
      </c>
      <c r="M3341" s="7">
        <f t="shared" ref="M3341:M3404" si="739">J3341/L3341</f>
        <v>254161.25834607176</v>
      </c>
      <c r="N3341" s="7">
        <f>IF(ISNA(VLOOKUP(B3341,'Distribution Data'!$G:$H,2,FALSE)),0,VLOOKUP(B3341,'Distribution Data'!$G:$H,2,FALSE))</f>
        <v>0</v>
      </c>
      <c r="O3341" s="16">
        <f>IF(ISNA(INDEX($C3340:$C$3618,MATCH(TRUE,INDEX($C3340:$C$3618&lt;&gt;$C3340,0),0))), O3340, INDEX($C3340:$C$3618,MATCH(TRUE,INDEX($C3340:$C$3618&lt;&gt;$C3340,0),0)))</f>
        <v>6117812839.9886837</v>
      </c>
      <c r="P3341" s="16">
        <f t="shared" si="731"/>
        <v>6094938326.7375374</v>
      </c>
      <c r="Q3341" s="27">
        <f t="shared" si="736"/>
        <v>90</v>
      </c>
      <c r="R3341" s="7">
        <f t="shared" ref="R3341:R3404" si="740">IF(Q3341=0, 0, (O3341-P3341)/Q3341)</f>
        <v>254161.25834607019</v>
      </c>
      <c r="S3341" s="7">
        <f t="shared" si="734"/>
        <v>-453566.76925131917</v>
      </c>
      <c r="T3341" s="5">
        <f>VLOOKUP($B3341,'Benchmark Data'!$A:$B,2,FALSE)</f>
        <v>21.27</v>
      </c>
      <c r="U3341" s="12">
        <f t="shared" ref="U3341:U3404" si="741">LN(T3341/T3340)</f>
        <v>2.8248606355546191E-3</v>
      </c>
      <c r="V3341" s="7">
        <f t="shared" ref="V3341:V3404" si="742">V3340*EXP($U3341)+$S3341</f>
        <v>6284472339.4956255</v>
      </c>
    </row>
    <row r="3342" spans="1:22" x14ac:dyDescent="0.25">
      <c r="A3342" s="5">
        <f t="shared" si="735"/>
        <v>2013</v>
      </c>
      <c r="B3342" s="6">
        <f t="shared" si="737"/>
        <v>41282</v>
      </c>
      <c r="C3342" s="7">
        <f>MAX(SUMIFS('Filing Data'!$V:$V,'Filing Data'!$D:$D,'Benchmark Value'!$B3342),C3341)</f>
        <v>6094938326.7375374</v>
      </c>
      <c r="D3342" s="7">
        <f>SUMIFS('Filing Data'!$Z:$Z,'Filing Data'!$D:$D,'Benchmark Value'!$B3342)</f>
        <v>0</v>
      </c>
      <c r="E3342" s="16">
        <f>IF(D3342&lt;&gt;0,E3341,IF(ISNA(INDEX($D3342:$D3618,MATCH(TRUE,INDEX($D3342:$D3618&lt;&gt;$D3342,0),0))),0,INDEX($D3342:$D3618,MATCH(TRUE,INDEX($D3342:$D3618&lt;&gt;$D3342,0),0))))</f>
        <v>-40821009.232618585</v>
      </c>
      <c r="F3342" s="10">
        <f>SUM(D$11:D3341)</f>
        <v>-560234951.56509757</v>
      </c>
      <c r="G3342" s="10">
        <f t="shared" si="732"/>
        <v>90</v>
      </c>
      <c r="H3342" s="7">
        <f t="shared" si="738"/>
        <v>-453566.7692513176</v>
      </c>
      <c r="I3342" s="16">
        <f>SUMIFS('Filing Data'!$X:$X,'Filing Data'!$D:$D,'Benchmark Value'!$B3342)</f>
        <v>0</v>
      </c>
      <c r="J3342" s="16">
        <f>IF(I3342&lt;&gt;0,J3341,IF(ISNA(INDEX($I3342:$I3618,MATCH(TRUE,INDEX($I3342:$I3618&lt;&gt;$I3342,0),0))),0,INDEX($I3342:$I3618,MATCH(TRUE,INDEX($I3342:$I3618&lt;&gt;$I3342,0),0))))</f>
        <v>22874513.251146458</v>
      </c>
      <c r="K3342" s="10">
        <f>SUM(I$11:I3341)</f>
        <v>907969647.10783434</v>
      </c>
      <c r="L3342" s="27">
        <f t="shared" si="733"/>
        <v>90</v>
      </c>
      <c r="M3342" s="7">
        <f t="shared" si="739"/>
        <v>254161.25834607176</v>
      </c>
      <c r="N3342" s="7">
        <f>IF(ISNA(VLOOKUP(B3342,'Distribution Data'!$G:$H,2,FALSE)),0,VLOOKUP(B3342,'Distribution Data'!$G:$H,2,FALSE))</f>
        <v>0</v>
      </c>
      <c r="O3342" s="16">
        <f>IF(ISNA(INDEX($C3341:$C$3618,MATCH(TRUE,INDEX($C3341:$C$3618&lt;&gt;$C3341,0),0))), O3341, INDEX($C3341:$C$3618,MATCH(TRUE,INDEX($C3341:$C$3618&lt;&gt;$C3341,0),0)))</f>
        <v>6117812839.9886837</v>
      </c>
      <c r="P3342" s="16">
        <f t="shared" si="731"/>
        <v>6094938326.7375374</v>
      </c>
      <c r="Q3342" s="27">
        <f t="shared" si="736"/>
        <v>90</v>
      </c>
      <c r="R3342" s="7">
        <f t="shared" si="740"/>
        <v>254161.25834607019</v>
      </c>
      <c r="S3342" s="7">
        <f t="shared" si="734"/>
        <v>-453566.76925131917</v>
      </c>
      <c r="T3342" s="5">
        <f>VLOOKUP($B3342,'Benchmark Data'!$A:$B,2,FALSE)</f>
        <v>21.22</v>
      </c>
      <c r="U3342" s="12">
        <f t="shared" si="741"/>
        <v>-2.3534960263087426E-3</v>
      </c>
      <c r="V3342" s="7">
        <f t="shared" si="742"/>
        <v>6269245683.0707664</v>
      </c>
    </row>
    <row r="3343" spans="1:22" x14ac:dyDescent="0.25">
      <c r="A3343" s="5">
        <f t="shared" si="735"/>
        <v>2013</v>
      </c>
      <c r="B3343" s="6">
        <f t="shared" si="737"/>
        <v>41283</v>
      </c>
      <c r="C3343" s="7">
        <f>MAX(SUMIFS('Filing Data'!$V:$V,'Filing Data'!$D:$D,'Benchmark Value'!$B3343),C3342)</f>
        <v>6094938326.7375374</v>
      </c>
      <c r="D3343" s="7">
        <f>SUMIFS('Filing Data'!$Z:$Z,'Filing Data'!$D:$D,'Benchmark Value'!$B3343)</f>
        <v>0</v>
      </c>
      <c r="E3343" s="16">
        <f>IF(D3343&lt;&gt;0,E3342,IF(ISNA(INDEX($D3343:$D3618,MATCH(TRUE,INDEX($D3343:$D3618&lt;&gt;$D3343,0),0))),0,INDEX($D3343:$D3618,MATCH(TRUE,INDEX($D3343:$D3618&lt;&gt;$D3343,0),0))))</f>
        <v>-40821009.232618585</v>
      </c>
      <c r="F3343" s="10">
        <f>SUM(D$11:D3342)</f>
        <v>-560234951.56509757</v>
      </c>
      <c r="G3343" s="10">
        <f t="shared" si="732"/>
        <v>90</v>
      </c>
      <c r="H3343" s="7">
        <f t="shared" si="738"/>
        <v>-453566.7692513176</v>
      </c>
      <c r="I3343" s="16">
        <f>SUMIFS('Filing Data'!$X:$X,'Filing Data'!$D:$D,'Benchmark Value'!$B3343)</f>
        <v>0</v>
      </c>
      <c r="J3343" s="16">
        <f>IF(I3343&lt;&gt;0,J3342,IF(ISNA(INDEX($I3343:$I3618,MATCH(TRUE,INDEX($I3343:$I3618&lt;&gt;$I3343,0),0))),0,INDEX($I3343:$I3618,MATCH(TRUE,INDEX($I3343:$I3618&lt;&gt;$I3343,0),0))))</f>
        <v>22874513.251146458</v>
      </c>
      <c r="K3343" s="10">
        <f>SUM(I$11:I3342)</f>
        <v>907969647.10783434</v>
      </c>
      <c r="L3343" s="27">
        <f t="shared" si="733"/>
        <v>90</v>
      </c>
      <c r="M3343" s="7">
        <f t="shared" si="739"/>
        <v>254161.25834607176</v>
      </c>
      <c r="N3343" s="7">
        <f>IF(ISNA(VLOOKUP(B3343,'Distribution Data'!$G:$H,2,FALSE)),0,VLOOKUP(B3343,'Distribution Data'!$G:$H,2,FALSE))</f>
        <v>0</v>
      </c>
      <c r="O3343" s="16">
        <f>IF(ISNA(INDEX($C3342:$C$3618,MATCH(TRUE,INDEX($C3342:$C$3618&lt;&gt;$C3342,0),0))), O3342, INDEX($C3342:$C$3618,MATCH(TRUE,INDEX($C3342:$C$3618&lt;&gt;$C3342,0),0)))</f>
        <v>6117812839.9886837</v>
      </c>
      <c r="P3343" s="16">
        <f t="shared" si="731"/>
        <v>6094938326.7375374</v>
      </c>
      <c r="Q3343" s="27">
        <f t="shared" si="736"/>
        <v>90</v>
      </c>
      <c r="R3343" s="7">
        <f t="shared" si="740"/>
        <v>254161.25834607019</v>
      </c>
      <c r="S3343" s="7">
        <f t="shared" si="734"/>
        <v>-453566.76925131917</v>
      </c>
      <c r="T3343" s="5">
        <f>VLOOKUP($B3343,'Benchmark Data'!$A:$B,2,FALSE)</f>
        <v>21.3</v>
      </c>
      <c r="U3343" s="12">
        <f t="shared" si="741"/>
        <v>3.7629395295425104E-3</v>
      </c>
      <c r="V3343" s="7">
        <f t="shared" si="742"/>
        <v>6292427349.7909441</v>
      </c>
    </row>
    <row r="3344" spans="1:22" x14ac:dyDescent="0.25">
      <c r="A3344" s="5">
        <f t="shared" si="735"/>
        <v>2013</v>
      </c>
      <c r="B3344" s="6">
        <f t="shared" si="737"/>
        <v>41284</v>
      </c>
      <c r="C3344" s="7">
        <f>MAX(SUMIFS('Filing Data'!$V:$V,'Filing Data'!$D:$D,'Benchmark Value'!$B3344),C3343)</f>
        <v>6094938326.7375374</v>
      </c>
      <c r="D3344" s="7">
        <f>SUMIFS('Filing Data'!$Z:$Z,'Filing Data'!$D:$D,'Benchmark Value'!$B3344)</f>
        <v>0</v>
      </c>
      <c r="E3344" s="16">
        <f>IF(D3344&lt;&gt;0,E3343,IF(ISNA(INDEX($D3344:$D3618,MATCH(TRUE,INDEX($D3344:$D3618&lt;&gt;$D3344,0),0))),0,INDEX($D3344:$D3618,MATCH(TRUE,INDEX($D3344:$D3618&lt;&gt;$D3344,0),0))))</f>
        <v>-40821009.232618585</v>
      </c>
      <c r="F3344" s="10">
        <f>SUM(D$11:D3343)</f>
        <v>-560234951.56509757</v>
      </c>
      <c r="G3344" s="10">
        <f t="shared" si="732"/>
        <v>90</v>
      </c>
      <c r="H3344" s="7">
        <f t="shared" si="738"/>
        <v>-453566.7692513176</v>
      </c>
      <c r="I3344" s="16">
        <f>SUMIFS('Filing Data'!$X:$X,'Filing Data'!$D:$D,'Benchmark Value'!$B3344)</f>
        <v>0</v>
      </c>
      <c r="J3344" s="16">
        <f>IF(I3344&lt;&gt;0,J3343,IF(ISNA(INDEX($I3344:$I3618,MATCH(TRUE,INDEX($I3344:$I3618&lt;&gt;$I3344,0),0))),0,INDEX($I3344:$I3618,MATCH(TRUE,INDEX($I3344:$I3618&lt;&gt;$I3344,0),0))))</f>
        <v>22874513.251146458</v>
      </c>
      <c r="K3344" s="10">
        <f>SUM(I$11:I3343)</f>
        <v>907969647.10783434</v>
      </c>
      <c r="L3344" s="27">
        <f t="shared" si="733"/>
        <v>90</v>
      </c>
      <c r="M3344" s="7">
        <f t="shared" si="739"/>
        <v>254161.25834607176</v>
      </c>
      <c r="N3344" s="7">
        <f>IF(ISNA(VLOOKUP(B3344,'Distribution Data'!$G:$H,2,FALSE)),0,VLOOKUP(B3344,'Distribution Data'!$G:$H,2,FALSE))</f>
        <v>0</v>
      </c>
      <c r="O3344" s="16">
        <f>IF(ISNA(INDEX($C3343:$C$3618,MATCH(TRUE,INDEX($C3343:$C$3618&lt;&gt;$C3343,0),0))), O3343, INDEX($C3343:$C$3618,MATCH(TRUE,INDEX($C3343:$C$3618&lt;&gt;$C3343,0),0)))</f>
        <v>6117812839.9886837</v>
      </c>
      <c r="P3344" s="16">
        <f t="shared" si="731"/>
        <v>6094938326.7375374</v>
      </c>
      <c r="Q3344" s="27">
        <f t="shared" si="736"/>
        <v>90</v>
      </c>
      <c r="R3344" s="7">
        <f t="shared" si="740"/>
        <v>254161.25834607019</v>
      </c>
      <c r="S3344" s="7">
        <f t="shared" si="734"/>
        <v>-453566.76925131917</v>
      </c>
      <c r="T3344" s="5">
        <f>VLOOKUP($B3344,'Benchmark Data'!$A:$B,2,FALSE)</f>
        <v>21.31</v>
      </c>
      <c r="U3344" s="12">
        <f t="shared" si="741"/>
        <v>4.6937339514619358E-4</v>
      </c>
      <c r="V3344" s="7">
        <f t="shared" si="742"/>
        <v>6294927974.2657251</v>
      </c>
    </row>
    <row r="3345" spans="1:22" x14ac:dyDescent="0.25">
      <c r="A3345" s="5">
        <f t="shared" si="735"/>
        <v>2013</v>
      </c>
      <c r="B3345" s="6">
        <f t="shared" si="737"/>
        <v>41285</v>
      </c>
      <c r="C3345" s="7">
        <f>MAX(SUMIFS('Filing Data'!$V:$V,'Filing Data'!$D:$D,'Benchmark Value'!$B3345),C3344)</f>
        <v>6094938326.7375374</v>
      </c>
      <c r="D3345" s="7">
        <f>SUMIFS('Filing Data'!$Z:$Z,'Filing Data'!$D:$D,'Benchmark Value'!$B3345)</f>
        <v>0</v>
      </c>
      <c r="E3345" s="16">
        <f>IF(D3345&lt;&gt;0,E3344,IF(ISNA(INDEX($D3345:$D3618,MATCH(TRUE,INDEX($D3345:$D3618&lt;&gt;$D3345,0),0))),0,INDEX($D3345:$D3618,MATCH(TRUE,INDEX($D3345:$D3618&lt;&gt;$D3345,0),0))))</f>
        <v>-40821009.232618585</v>
      </c>
      <c r="F3345" s="10">
        <f>SUM(D$11:D3344)</f>
        <v>-560234951.56509757</v>
      </c>
      <c r="G3345" s="10">
        <f t="shared" si="732"/>
        <v>90</v>
      </c>
      <c r="H3345" s="7">
        <f t="shared" si="738"/>
        <v>-453566.7692513176</v>
      </c>
      <c r="I3345" s="16">
        <f>SUMIFS('Filing Data'!$X:$X,'Filing Data'!$D:$D,'Benchmark Value'!$B3345)</f>
        <v>0</v>
      </c>
      <c r="J3345" s="16">
        <f>IF(I3345&lt;&gt;0,J3344,IF(ISNA(INDEX($I3345:$I3618,MATCH(TRUE,INDEX($I3345:$I3618&lt;&gt;$I3345,0),0))),0,INDEX($I3345:$I3618,MATCH(TRUE,INDEX($I3345:$I3618&lt;&gt;$I3345,0),0))))</f>
        <v>22874513.251146458</v>
      </c>
      <c r="K3345" s="10">
        <f>SUM(I$11:I3344)</f>
        <v>907969647.10783434</v>
      </c>
      <c r="L3345" s="27">
        <f t="shared" si="733"/>
        <v>90</v>
      </c>
      <c r="M3345" s="7">
        <f t="shared" si="739"/>
        <v>254161.25834607176</v>
      </c>
      <c r="N3345" s="7">
        <f>IF(ISNA(VLOOKUP(B3345,'Distribution Data'!$G:$H,2,FALSE)),0,VLOOKUP(B3345,'Distribution Data'!$G:$H,2,FALSE))</f>
        <v>0</v>
      </c>
      <c r="O3345" s="16">
        <f>IF(ISNA(INDEX($C3344:$C$3618,MATCH(TRUE,INDEX($C3344:$C$3618&lt;&gt;$C3344,0),0))), O3344, INDEX($C3344:$C$3618,MATCH(TRUE,INDEX($C3344:$C$3618&lt;&gt;$C3344,0),0)))</f>
        <v>6117812839.9886837</v>
      </c>
      <c r="P3345" s="16">
        <f t="shared" si="731"/>
        <v>6094938326.7375374</v>
      </c>
      <c r="Q3345" s="27">
        <f t="shared" si="736"/>
        <v>90</v>
      </c>
      <c r="R3345" s="7">
        <f t="shared" si="740"/>
        <v>254161.25834607019</v>
      </c>
      <c r="S3345" s="7">
        <f t="shared" si="734"/>
        <v>-453566.76925131917</v>
      </c>
      <c r="T3345" s="5">
        <f>VLOOKUP($B3345,'Benchmark Data'!$A:$B,2,FALSE)</f>
        <v>21.3</v>
      </c>
      <c r="U3345" s="12">
        <f t="shared" si="741"/>
        <v>-4.6937339514628774E-4</v>
      </c>
      <c r="V3345" s="7">
        <f t="shared" si="742"/>
        <v>6291520429.0946608</v>
      </c>
    </row>
    <row r="3346" spans="1:22" x14ac:dyDescent="0.25">
      <c r="A3346" s="5">
        <f t="shared" si="735"/>
        <v>2013</v>
      </c>
      <c r="B3346" s="6">
        <f t="shared" si="737"/>
        <v>41286</v>
      </c>
      <c r="C3346" s="7">
        <f>MAX(SUMIFS('Filing Data'!$V:$V,'Filing Data'!$D:$D,'Benchmark Value'!$B3346),C3345)</f>
        <v>6094938326.7375374</v>
      </c>
      <c r="D3346" s="7">
        <f>SUMIFS('Filing Data'!$Z:$Z,'Filing Data'!$D:$D,'Benchmark Value'!$B3346)</f>
        <v>0</v>
      </c>
      <c r="E3346" s="16">
        <f>IF(D3346&lt;&gt;0,E3345,IF(ISNA(INDEX($D3346:$D3618,MATCH(TRUE,INDEX($D3346:$D3618&lt;&gt;$D3346,0),0))),0,INDEX($D3346:$D3618,MATCH(TRUE,INDEX($D3346:$D3618&lt;&gt;$D3346,0),0))))</f>
        <v>-40821009.232618585</v>
      </c>
      <c r="F3346" s="10">
        <f>SUM(D$11:D3345)</f>
        <v>-560234951.56509757</v>
      </c>
      <c r="G3346" s="10">
        <f t="shared" si="732"/>
        <v>90</v>
      </c>
      <c r="H3346" s="7">
        <f t="shared" si="738"/>
        <v>-453566.7692513176</v>
      </c>
      <c r="I3346" s="16">
        <f>SUMIFS('Filing Data'!$X:$X,'Filing Data'!$D:$D,'Benchmark Value'!$B3346)</f>
        <v>0</v>
      </c>
      <c r="J3346" s="16">
        <f>IF(I3346&lt;&gt;0,J3345,IF(ISNA(INDEX($I3346:$I3618,MATCH(TRUE,INDEX($I3346:$I3618&lt;&gt;$I3346,0),0))),0,INDEX($I3346:$I3618,MATCH(TRUE,INDEX($I3346:$I3618&lt;&gt;$I3346,0),0))))</f>
        <v>22874513.251146458</v>
      </c>
      <c r="K3346" s="10">
        <f>SUM(I$11:I3345)</f>
        <v>907969647.10783434</v>
      </c>
      <c r="L3346" s="27">
        <f t="shared" si="733"/>
        <v>90</v>
      </c>
      <c r="M3346" s="7">
        <f t="shared" si="739"/>
        <v>254161.25834607176</v>
      </c>
      <c r="N3346" s="7">
        <f>IF(ISNA(VLOOKUP(B3346,'Distribution Data'!$G:$H,2,FALSE)),0,VLOOKUP(B3346,'Distribution Data'!$G:$H,2,FALSE))</f>
        <v>0</v>
      </c>
      <c r="O3346" s="16">
        <f>IF(ISNA(INDEX($C3345:$C$3618,MATCH(TRUE,INDEX($C3345:$C$3618&lt;&gt;$C3345,0),0))), O3345, INDEX($C3345:$C$3618,MATCH(TRUE,INDEX($C3345:$C$3618&lt;&gt;$C3345,0),0)))</f>
        <v>6117812839.9886837</v>
      </c>
      <c r="P3346" s="16">
        <f t="shared" si="731"/>
        <v>6094938326.7375374</v>
      </c>
      <c r="Q3346" s="27">
        <f t="shared" si="736"/>
        <v>90</v>
      </c>
      <c r="R3346" s="7">
        <f t="shared" si="740"/>
        <v>254161.25834607019</v>
      </c>
      <c r="S3346" s="7">
        <f t="shared" si="734"/>
        <v>-453566.76925131917</v>
      </c>
      <c r="T3346" s="5">
        <f>VLOOKUP($B3346,'Benchmark Data'!$A:$B,2,FALSE)</f>
        <v>21.3</v>
      </c>
      <c r="U3346" s="12">
        <f t="shared" si="741"/>
        <v>0</v>
      </c>
      <c r="V3346" s="7">
        <f t="shared" si="742"/>
        <v>6291066862.3254099</v>
      </c>
    </row>
    <row r="3347" spans="1:22" x14ac:dyDescent="0.25">
      <c r="A3347" s="5">
        <f t="shared" si="735"/>
        <v>2013</v>
      </c>
      <c r="B3347" s="6">
        <f t="shared" si="737"/>
        <v>41287</v>
      </c>
      <c r="C3347" s="7">
        <f>MAX(SUMIFS('Filing Data'!$V:$V,'Filing Data'!$D:$D,'Benchmark Value'!$B3347),C3346)</f>
        <v>6094938326.7375374</v>
      </c>
      <c r="D3347" s="7">
        <f>SUMIFS('Filing Data'!$Z:$Z,'Filing Data'!$D:$D,'Benchmark Value'!$B3347)</f>
        <v>0</v>
      </c>
      <c r="E3347" s="16">
        <f>IF(D3347&lt;&gt;0,E3346,IF(ISNA(INDEX($D3347:$D3618,MATCH(TRUE,INDEX($D3347:$D3618&lt;&gt;$D3347,0),0))),0,INDEX($D3347:$D3618,MATCH(TRUE,INDEX($D3347:$D3618&lt;&gt;$D3347,0),0))))</f>
        <v>-40821009.232618585</v>
      </c>
      <c r="F3347" s="10">
        <f>SUM(D$11:D3346)</f>
        <v>-560234951.56509757</v>
      </c>
      <c r="G3347" s="10">
        <f t="shared" si="732"/>
        <v>90</v>
      </c>
      <c r="H3347" s="7">
        <f t="shared" si="738"/>
        <v>-453566.7692513176</v>
      </c>
      <c r="I3347" s="16">
        <f>SUMIFS('Filing Data'!$X:$X,'Filing Data'!$D:$D,'Benchmark Value'!$B3347)</f>
        <v>0</v>
      </c>
      <c r="J3347" s="16">
        <f>IF(I3347&lt;&gt;0,J3346,IF(ISNA(INDEX($I3347:$I3618,MATCH(TRUE,INDEX($I3347:$I3618&lt;&gt;$I3347,0),0))),0,INDEX($I3347:$I3618,MATCH(TRUE,INDEX($I3347:$I3618&lt;&gt;$I3347,0),0))))</f>
        <v>22874513.251146458</v>
      </c>
      <c r="K3347" s="10">
        <f>SUM(I$11:I3346)</f>
        <v>907969647.10783434</v>
      </c>
      <c r="L3347" s="27">
        <f t="shared" si="733"/>
        <v>90</v>
      </c>
      <c r="M3347" s="7">
        <f t="shared" si="739"/>
        <v>254161.25834607176</v>
      </c>
      <c r="N3347" s="7">
        <f>IF(ISNA(VLOOKUP(B3347,'Distribution Data'!$G:$H,2,FALSE)),0,VLOOKUP(B3347,'Distribution Data'!$G:$H,2,FALSE))</f>
        <v>0</v>
      </c>
      <c r="O3347" s="16">
        <f>IF(ISNA(INDEX($C3346:$C$3618,MATCH(TRUE,INDEX($C3346:$C$3618&lt;&gt;$C3346,0),0))), O3346, INDEX($C3346:$C$3618,MATCH(TRUE,INDEX($C3346:$C$3618&lt;&gt;$C3346,0),0)))</f>
        <v>6117812839.9886837</v>
      </c>
      <c r="P3347" s="16">
        <f t="shared" si="731"/>
        <v>6094938326.7375374</v>
      </c>
      <c r="Q3347" s="27">
        <f t="shared" si="736"/>
        <v>90</v>
      </c>
      <c r="R3347" s="7">
        <f t="shared" si="740"/>
        <v>254161.25834607019</v>
      </c>
      <c r="S3347" s="7">
        <f t="shared" si="734"/>
        <v>-453566.76925131917</v>
      </c>
      <c r="T3347" s="5">
        <f>VLOOKUP($B3347,'Benchmark Data'!$A:$B,2,FALSE)</f>
        <v>21.3</v>
      </c>
      <c r="U3347" s="12">
        <f t="shared" si="741"/>
        <v>0</v>
      </c>
      <c r="V3347" s="7">
        <f t="shared" si="742"/>
        <v>6290613295.556159</v>
      </c>
    </row>
    <row r="3348" spans="1:22" x14ac:dyDescent="0.25">
      <c r="A3348" s="5">
        <f t="shared" si="735"/>
        <v>2013</v>
      </c>
      <c r="B3348" s="6">
        <f t="shared" si="737"/>
        <v>41288</v>
      </c>
      <c r="C3348" s="7">
        <f>MAX(SUMIFS('Filing Data'!$V:$V,'Filing Data'!$D:$D,'Benchmark Value'!$B3348),C3347)</f>
        <v>6094938326.7375374</v>
      </c>
      <c r="D3348" s="7">
        <f>SUMIFS('Filing Data'!$Z:$Z,'Filing Data'!$D:$D,'Benchmark Value'!$B3348)</f>
        <v>0</v>
      </c>
      <c r="E3348" s="16">
        <f>IF(D3348&lt;&gt;0,E3347,IF(ISNA(INDEX($D3348:$D3618,MATCH(TRUE,INDEX($D3348:$D3618&lt;&gt;$D3348,0),0))),0,INDEX($D3348:$D3618,MATCH(TRUE,INDEX($D3348:$D3618&lt;&gt;$D3348,0),0))))</f>
        <v>-40821009.232618585</v>
      </c>
      <c r="F3348" s="10">
        <f>SUM(D$11:D3347)</f>
        <v>-560234951.56509757</v>
      </c>
      <c r="G3348" s="10">
        <f t="shared" si="732"/>
        <v>90</v>
      </c>
      <c r="H3348" s="7">
        <f t="shared" si="738"/>
        <v>-453566.7692513176</v>
      </c>
      <c r="I3348" s="16">
        <f>SUMIFS('Filing Data'!$X:$X,'Filing Data'!$D:$D,'Benchmark Value'!$B3348)</f>
        <v>0</v>
      </c>
      <c r="J3348" s="16">
        <f>IF(I3348&lt;&gt;0,J3347,IF(ISNA(INDEX($I3348:$I3618,MATCH(TRUE,INDEX($I3348:$I3618&lt;&gt;$I3348,0),0))),0,INDEX($I3348:$I3618,MATCH(TRUE,INDEX($I3348:$I3618&lt;&gt;$I3348,0),0))))</f>
        <v>22874513.251146458</v>
      </c>
      <c r="K3348" s="10">
        <f>SUM(I$11:I3347)</f>
        <v>907969647.10783434</v>
      </c>
      <c r="L3348" s="27">
        <f t="shared" si="733"/>
        <v>90</v>
      </c>
      <c r="M3348" s="7">
        <f t="shared" si="739"/>
        <v>254161.25834607176</v>
      </c>
      <c r="N3348" s="7">
        <f>IF(ISNA(VLOOKUP(B3348,'Distribution Data'!$G:$H,2,FALSE)),0,VLOOKUP(B3348,'Distribution Data'!$G:$H,2,FALSE))</f>
        <v>0</v>
      </c>
      <c r="O3348" s="16">
        <f>IF(ISNA(INDEX($C3347:$C$3618,MATCH(TRUE,INDEX($C3347:$C$3618&lt;&gt;$C3347,0),0))), O3347, INDEX($C3347:$C$3618,MATCH(TRUE,INDEX($C3347:$C$3618&lt;&gt;$C3347,0),0)))</f>
        <v>6117812839.9886837</v>
      </c>
      <c r="P3348" s="16">
        <f t="shared" si="731"/>
        <v>6094938326.7375374</v>
      </c>
      <c r="Q3348" s="27">
        <f t="shared" si="736"/>
        <v>90</v>
      </c>
      <c r="R3348" s="7">
        <f t="shared" si="740"/>
        <v>254161.25834607019</v>
      </c>
      <c r="S3348" s="7">
        <f t="shared" si="734"/>
        <v>-453566.76925131917</v>
      </c>
      <c r="T3348" s="5">
        <f>VLOOKUP($B3348,'Benchmark Data'!$A:$B,2,FALSE)</f>
        <v>21.35</v>
      </c>
      <c r="U3348" s="12">
        <f t="shared" si="741"/>
        <v>2.3446669592540547E-3</v>
      </c>
      <c r="V3348" s="7">
        <f t="shared" si="742"/>
        <v>6304926426.6638002</v>
      </c>
    </row>
    <row r="3349" spans="1:22" x14ac:dyDescent="0.25">
      <c r="A3349" s="5">
        <f t="shared" si="735"/>
        <v>2013</v>
      </c>
      <c r="B3349" s="6">
        <f t="shared" si="737"/>
        <v>41289</v>
      </c>
      <c r="C3349" s="7">
        <f>MAX(SUMIFS('Filing Data'!$V:$V,'Filing Data'!$D:$D,'Benchmark Value'!$B3349),C3348)</f>
        <v>6094938326.7375374</v>
      </c>
      <c r="D3349" s="7">
        <f>SUMIFS('Filing Data'!$Z:$Z,'Filing Data'!$D:$D,'Benchmark Value'!$B3349)</f>
        <v>0</v>
      </c>
      <c r="E3349" s="16">
        <f>IF(D3349&lt;&gt;0,E3348,IF(ISNA(INDEX($D3349:$D3618,MATCH(TRUE,INDEX($D3349:$D3618&lt;&gt;$D3349,0),0))),0,INDEX($D3349:$D3618,MATCH(TRUE,INDEX($D3349:$D3618&lt;&gt;$D3349,0),0))))</f>
        <v>-40821009.232618585</v>
      </c>
      <c r="F3349" s="10">
        <f>SUM(D$11:D3348)</f>
        <v>-560234951.56509757</v>
      </c>
      <c r="G3349" s="10">
        <f t="shared" si="732"/>
        <v>90</v>
      </c>
      <c r="H3349" s="7">
        <f t="shared" si="738"/>
        <v>-453566.7692513176</v>
      </c>
      <c r="I3349" s="16">
        <f>SUMIFS('Filing Data'!$X:$X,'Filing Data'!$D:$D,'Benchmark Value'!$B3349)</f>
        <v>0</v>
      </c>
      <c r="J3349" s="16">
        <f>IF(I3349&lt;&gt;0,J3348,IF(ISNA(INDEX($I3349:$I3618,MATCH(TRUE,INDEX($I3349:$I3618&lt;&gt;$I3349,0),0))),0,INDEX($I3349:$I3618,MATCH(TRUE,INDEX($I3349:$I3618&lt;&gt;$I3349,0),0))))</f>
        <v>22874513.251146458</v>
      </c>
      <c r="K3349" s="10">
        <f>SUM(I$11:I3348)</f>
        <v>907969647.10783434</v>
      </c>
      <c r="L3349" s="27">
        <f t="shared" si="733"/>
        <v>90</v>
      </c>
      <c r="M3349" s="7">
        <f t="shared" si="739"/>
        <v>254161.25834607176</v>
      </c>
      <c r="N3349" s="7">
        <f>IF(ISNA(VLOOKUP(B3349,'Distribution Data'!$G:$H,2,FALSE)),0,VLOOKUP(B3349,'Distribution Data'!$G:$H,2,FALSE))</f>
        <v>0</v>
      </c>
      <c r="O3349" s="16">
        <f>IF(ISNA(INDEX($C3348:$C$3618,MATCH(TRUE,INDEX($C3348:$C$3618&lt;&gt;$C3348,0),0))), O3348, INDEX($C3348:$C$3618,MATCH(TRUE,INDEX($C3348:$C$3618&lt;&gt;$C3348,0),0)))</f>
        <v>6117812839.9886837</v>
      </c>
      <c r="P3349" s="16">
        <f t="shared" si="731"/>
        <v>6094938326.7375374</v>
      </c>
      <c r="Q3349" s="27">
        <f t="shared" si="736"/>
        <v>90</v>
      </c>
      <c r="R3349" s="7">
        <f t="shared" si="740"/>
        <v>254161.25834607019</v>
      </c>
      <c r="S3349" s="7">
        <f t="shared" si="734"/>
        <v>-453566.76925131917</v>
      </c>
      <c r="T3349" s="5">
        <f>VLOOKUP($B3349,'Benchmark Data'!$A:$B,2,FALSE)</f>
        <v>21.47</v>
      </c>
      <c r="U3349" s="12">
        <f t="shared" si="741"/>
        <v>5.6048722160560623E-3</v>
      </c>
      <c r="V3349" s="7">
        <f t="shared" si="742"/>
        <v>6339910385.4776716</v>
      </c>
    </row>
    <row r="3350" spans="1:22" x14ac:dyDescent="0.25">
      <c r="A3350" s="5">
        <f t="shared" si="735"/>
        <v>2013</v>
      </c>
      <c r="B3350" s="6">
        <f t="shared" si="737"/>
        <v>41290</v>
      </c>
      <c r="C3350" s="7">
        <f>MAX(SUMIFS('Filing Data'!$V:$V,'Filing Data'!$D:$D,'Benchmark Value'!$B3350),C3349)</f>
        <v>6094938326.7375374</v>
      </c>
      <c r="D3350" s="7">
        <f>SUMIFS('Filing Data'!$Z:$Z,'Filing Data'!$D:$D,'Benchmark Value'!$B3350)</f>
        <v>0</v>
      </c>
      <c r="E3350" s="16">
        <f>IF(D3350&lt;&gt;0,E3349,IF(ISNA(INDEX($D3350:$D3618,MATCH(TRUE,INDEX($D3350:$D3618&lt;&gt;$D3350,0),0))),0,INDEX($D3350:$D3618,MATCH(TRUE,INDEX($D3350:$D3618&lt;&gt;$D3350,0),0))))</f>
        <v>-40821009.232618585</v>
      </c>
      <c r="F3350" s="10">
        <f>SUM(D$11:D3349)</f>
        <v>-560234951.56509757</v>
      </c>
      <c r="G3350" s="10">
        <f t="shared" si="732"/>
        <v>90</v>
      </c>
      <c r="H3350" s="7">
        <f t="shared" si="738"/>
        <v>-453566.7692513176</v>
      </c>
      <c r="I3350" s="16">
        <f>SUMIFS('Filing Data'!$X:$X,'Filing Data'!$D:$D,'Benchmark Value'!$B3350)</f>
        <v>0</v>
      </c>
      <c r="J3350" s="16">
        <f>IF(I3350&lt;&gt;0,J3349,IF(ISNA(INDEX($I3350:$I3618,MATCH(TRUE,INDEX($I3350:$I3618&lt;&gt;$I3350,0),0))),0,INDEX($I3350:$I3618,MATCH(TRUE,INDEX($I3350:$I3618&lt;&gt;$I3350,0),0))))</f>
        <v>22874513.251146458</v>
      </c>
      <c r="K3350" s="10">
        <f>SUM(I$11:I3349)</f>
        <v>907969647.10783434</v>
      </c>
      <c r="L3350" s="27">
        <f t="shared" si="733"/>
        <v>90</v>
      </c>
      <c r="M3350" s="7">
        <f t="shared" si="739"/>
        <v>254161.25834607176</v>
      </c>
      <c r="N3350" s="7">
        <f>IF(ISNA(VLOOKUP(B3350,'Distribution Data'!$G:$H,2,FALSE)),0,VLOOKUP(B3350,'Distribution Data'!$G:$H,2,FALSE))</f>
        <v>0</v>
      </c>
      <c r="O3350" s="16">
        <f>IF(ISNA(INDEX($C3349:$C$3618,MATCH(TRUE,INDEX($C3349:$C$3618&lt;&gt;$C3349,0),0))), O3349, INDEX($C3349:$C$3618,MATCH(TRUE,INDEX($C3349:$C$3618&lt;&gt;$C3349,0),0)))</f>
        <v>6117812839.9886837</v>
      </c>
      <c r="P3350" s="16">
        <f t="shared" si="731"/>
        <v>6094938326.7375374</v>
      </c>
      <c r="Q3350" s="27">
        <f t="shared" si="736"/>
        <v>90</v>
      </c>
      <c r="R3350" s="7">
        <f t="shared" si="740"/>
        <v>254161.25834607019</v>
      </c>
      <c r="S3350" s="7">
        <f t="shared" si="734"/>
        <v>-453566.76925131917</v>
      </c>
      <c r="T3350" s="5">
        <f>VLOOKUP($B3350,'Benchmark Data'!$A:$B,2,FALSE)</f>
        <v>21.42</v>
      </c>
      <c r="U3350" s="12">
        <f t="shared" si="741"/>
        <v>-2.3315468710867673E-3</v>
      </c>
      <c r="V3350" s="7">
        <f t="shared" si="742"/>
        <v>6324692239.3291073</v>
      </c>
    </row>
    <row r="3351" spans="1:22" x14ac:dyDescent="0.25">
      <c r="A3351" s="5">
        <f t="shared" si="735"/>
        <v>2013</v>
      </c>
      <c r="B3351" s="6">
        <f t="shared" si="737"/>
        <v>41291</v>
      </c>
      <c r="C3351" s="7">
        <f>MAX(SUMIFS('Filing Data'!$V:$V,'Filing Data'!$D:$D,'Benchmark Value'!$B3351),C3350)</f>
        <v>6094938326.7375374</v>
      </c>
      <c r="D3351" s="7">
        <f>SUMIFS('Filing Data'!$Z:$Z,'Filing Data'!$D:$D,'Benchmark Value'!$B3351)</f>
        <v>0</v>
      </c>
      <c r="E3351" s="16">
        <f>IF(D3351&lt;&gt;0,E3350,IF(ISNA(INDEX($D3351:$D3618,MATCH(TRUE,INDEX($D3351:$D3618&lt;&gt;$D3351,0),0))),0,INDEX($D3351:$D3618,MATCH(TRUE,INDEX($D3351:$D3618&lt;&gt;$D3351,0),0))))</f>
        <v>-40821009.232618585</v>
      </c>
      <c r="F3351" s="10">
        <f>SUM(D$11:D3350)</f>
        <v>-560234951.56509757</v>
      </c>
      <c r="G3351" s="10">
        <f t="shared" si="732"/>
        <v>90</v>
      </c>
      <c r="H3351" s="7">
        <f t="shared" si="738"/>
        <v>-453566.7692513176</v>
      </c>
      <c r="I3351" s="16">
        <f>SUMIFS('Filing Data'!$X:$X,'Filing Data'!$D:$D,'Benchmark Value'!$B3351)</f>
        <v>0</v>
      </c>
      <c r="J3351" s="16">
        <f>IF(I3351&lt;&gt;0,J3350,IF(ISNA(INDEX($I3351:$I3618,MATCH(TRUE,INDEX($I3351:$I3618&lt;&gt;$I3351,0),0))),0,INDEX($I3351:$I3618,MATCH(TRUE,INDEX($I3351:$I3618&lt;&gt;$I3351,0),0))))</f>
        <v>22874513.251146458</v>
      </c>
      <c r="K3351" s="10">
        <f>SUM(I$11:I3350)</f>
        <v>907969647.10783434</v>
      </c>
      <c r="L3351" s="27">
        <f t="shared" si="733"/>
        <v>90</v>
      </c>
      <c r="M3351" s="7">
        <f t="shared" si="739"/>
        <v>254161.25834607176</v>
      </c>
      <c r="N3351" s="7">
        <f>IF(ISNA(VLOOKUP(B3351,'Distribution Data'!$G:$H,2,FALSE)),0,VLOOKUP(B3351,'Distribution Data'!$G:$H,2,FALSE))</f>
        <v>0</v>
      </c>
      <c r="O3351" s="16">
        <f>IF(ISNA(INDEX($C3350:$C$3618,MATCH(TRUE,INDEX($C3350:$C$3618&lt;&gt;$C3350,0),0))), O3350, INDEX($C3350:$C$3618,MATCH(TRUE,INDEX($C3350:$C$3618&lt;&gt;$C3350,0),0)))</f>
        <v>6117812839.9886837</v>
      </c>
      <c r="P3351" s="16">
        <f t="shared" si="731"/>
        <v>6094938326.7375374</v>
      </c>
      <c r="Q3351" s="27">
        <f t="shared" si="736"/>
        <v>90</v>
      </c>
      <c r="R3351" s="7">
        <f t="shared" si="740"/>
        <v>254161.25834607019</v>
      </c>
      <c r="S3351" s="7">
        <f t="shared" si="734"/>
        <v>-453566.76925131917</v>
      </c>
      <c r="T3351" s="5">
        <f>VLOOKUP($B3351,'Benchmark Data'!$A:$B,2,FALSE)</f>
        <v>21.49</v>
      </c>
      <c r="U3351" s="12">
        <f t="shared" si="741"/>
        <v>3.2626456348161482E-3</v>
      </c>
      <c r="V3351" s="7">
        <f t="shared" si="742"/>
        <v>6344907601.4465513</v>
      </c>
    </row>
    <row r="3352" spans="1:22" x14ac:dyDescent="0.25">
      <c r="A3352" s="5">
        <f t="shared" si="735"/>
        <v>2013</v>
      </c>
      <c r="B3352" s="6">
        <f t="shared" si="737"/>
        <v>41292</v>
      </c>
      <c r="C3352" s="7">
        <f>MAX(SUMIFS('Filing Data'!$V:$V,'Filing Data'!$D:$D,'Benchmark Value'!$B3352),C3351)</f>
        <v>6094938326.7375374</v>
      </c>
      <c r="D3352" s="7">
        <f>SUMIFS('Filing Data'!$Z:$Z,'Filing Data'!$D:$D,'Benchmark Value'!$B3352)</f>
        <v>0</v>
      </c>
      <c r="E3352" s="16">
        <f>IF(D3352&lt;&gt;0,E3351,IF(ISNA(INDEX($D3352:$D3618,MATCH(TRUE,INDEX($D3352:$D3618&lt;&gt;$D3352,0),0))),0,INDEX($D3352:$D3618,MATCH(TRUE,INDEX($D3352:$D3618&lt;&gt;$D3352,0),0))))</f>
        <v>-40821009.232618585</v>
      </c>
      <c r="F3352" s="10">
        <f>SUM(D$11:D3351)</f>
        <v>-560234951.56509757</v>
      </c>
      <c r="G3352" s="10">
        <f t="shared" si="732"/>
        <v>90</v>
      </c>
      <c r="H3352" s="7">
        <f t="shared" si="738"/>
        <v>-453566.7692513176</v>
      </c>
      <c r="I3352" s="16">
        <f>SUMIFS('Filing Data'!$X:$X,'Filing Data'!$D:$D,'Benchmark Value'!$B3352)</f>
        <v>0</v>
      </c>
      <c r="J3352" s="16">
        <f>IF(I3352&lt;&gt;0,J3351,IF(ISNA(INDEX($I3352:$I3618,MATCH(TRUE,INDEX($I3352:$I3618&lt;&gt;$I3352,0),0))),0,INDEX($I3352:$I3618,MATCH(TRUE,INDEX($I3352:$I3618&lt;&gt;$I3352,0),0))))</f>
        <v>22874513.251146458</v>
      </c>
      <c r="K3352" s="10">
        <f>SUM(I$11:I3351)</f>
        <v>907969647.10783434</v>
      </c>
      <c r="L3352" s="27">
        <f t="shared" si="733"/>
        <v>90</v>
      </c>
      <c r="M3352" s="7">
        <f t="shared" si="739"/>
        <v>254161.25834607176</v>
      </c>
      <c r="N3352" s="7">
        <f>IF(ISNA(VLOOKUP(B3352,'Distribution Data'!$G:$H,2,FALSE)),0,VLOOKUP(B3352,'Distribution Data'!$G:$H,2,FALSE))</f>
        <v>0</v>
      </c>
      <c r="O3352" s="16">
        <f>IF(ISNA(INDEX($C3351:$C$3618,MATCH(TRUE,INDEX($C3351:$C$3618&lt;&gt;$C3351,0),0))), O3351, INDEX($C3351:$C$3618,MATCH(TRUE,INDEX($C3351:$C$3618&lt;&gt;$C3351,0),0)))</f>
        <v>6117812839.9886837</v>
      </c>
      <c r="P3352" s="16">
        <f t="shared" si="731"/>
        <v>6094938326.7375374</v>
      </c>
      <c r="Q3352" s="27">
        <f t="shared" si="736"/>
        <v>90</v>
      </c>
      <c r="R3352" s="7">
        <f t="shared" si="740"/>
        <v>254161.25834607019</v>
      </c>
      <c r="S3352" s="7">
        <f t="shared" si="734"/>
        <v>-453566.76925131917</v>
      </c>
      <c r="T3352" s="5">
        <f>VLOOKUP($B3352,'Benchmark Data'!$A:$B,2,FALSE)</f>
        <v>21.58</v>
      </c>
      <c r="U3352" s="12">
        <f t="shared" si="741"/>
        <v>4.1792491755695436E-3</v>
      </c>
      <c r="V3352" s="7">
        <f t="shared" si="742"/>
        <v>6371026472.2822418</v>
      </c>
    </row>
    <row r="3353" spans="1:22" x14ac:dyDescent="0.25">
      <c r="A3353" s="5">
        <f t="shared" si="735"/>
        <v>2013</v>
      </c>
      <c r="B3353" s="6">
        <f t="shared" si="737"/>
        <v>41293</v>
      </c>
      <c r="C3353" s="7">
        <f>MAX(SUMIFS('Filing Data'!$V:$V,'Filing Data'!$D:$D,'Benchmark Value'!$B3353),C3352)</f>
        <v>6094938326.7375374</v>
      </c>
      <c r="D3353" s="7">
        <f>SUMIFS('Filing Data'!$Z:$Z,'Filing Data'!$D:$D,'Benchmark Value'!$B3353)</f>
        <v>0</v>
      </c>
      <c r="E3353" s="16">
        <f>IF(D3353&lt;&gt;0,E3352,IF(ISNA(INDEX($D3353:$D3618,MATCH(TRUE,INDEX($D3353:$D3618&lt;&gt;$D3353,0),0))),0,INDEX($D3353:$D3618,MATCH(TRUE,INDEX($D3353:$D3618&lt;&gt;$D3353,0),0))))</f>
        <v>-40821009.232618585</v>
      </c>
      <c r="F3353" s="10">
        <f>SUM(D$11:D3352)</f>
        <v>-560234951.56509757</v>
      </c>
      <c r="G3353" s="10">
        <f t="shared" si="732"/>
        <v>90</v>
      </c>
      <c r="H3353" s="7">
        <f t="shared" si="738"/>
        <v>-453566.7692513176</v>
      </c>
      <c r="I3353" s="16">
        <f>SUMIFS('Filing Data'!$X:$X,'Filing Data'!$D:$D,'Benchmark Value'!$B3353)</f>
        <v>0</v>
      </c>
      <c r="J3353" s="16">
        <f>IF(I3353&lt;&gt;0,J3352,IF(ISNA(INDEX($I3353:$I3618,MATCH(TRUE,INDEX($I3353:$I3618&lt;&gt;$I3353,0),0))),0,INDEX($I3353:$I3618,MATCH(TRUE,INDEX($I3353:$I3618&lt;&gt;$I3353,0),0))))</f>
        <v>22874513.251146458</v>
      </c>
      <c r="K3353" s="10">
        <f>SUM(I$11:I3352)</f>
        <v>907969647.10783434</v>
      </c>
      <c r="L3353" s="27">
        <f t="shared" si="733"/>
        <v>90</v>
      </c>
      <c r="M3353" s="7">
        <f t="shared" si="739"/>
        <v>254161.25834607176</v>
      </c>
      <c r="N3353" s="7">
        <f>IF(ISNA(VLOOKUP(B3353,'Distribution Data'!$G:$H,2,FALSE)),0,VLOOKUP(B3353,'Distribution Data'!$G:$H,2,FALSE))</f>
        <v>0</v>
      </c>
      <c r="O3353" s="16">
        <f>IF(ISNA(INDEX($C3352:$C$3618,MATCH(TRUE,INDEX($C3352:$C$3618&lt;&gt;$C3352,0),0))), O3352, INDEX($C3352:$C$3618,MATCH(TRUE,INDEX($C3352:$C$3618&lt;&gt;$C3352,0),0)))</f>
        <v>6117812839.9886837</v>
      </c>
      <c r="P3353" s="16">
        <f t="shared" si="731"/>
        <v>6094938326.7375374</v>
      </c>
      <c r="Q3353" s="27">
        <f t="shared" si="736"/>
        <v>90</v>
      </c>
      <c r="R3353" s="7">
        <f t="shared" si="740"/>
        <v>254161.25834607019</v>
      </c>
      <c r="S3353" s="7">
        <f t="shared" si="734"/>
        <v>-453566.76925131917</v>
      </c>
      <c r="T3353" s="5">
        <f>VLOOKUP($B3353,'Benchmark Data'!$A:$B,2,FALSE)</f>
        <v>21.58</v>
      </c>
      <c r="U3353" s="12">
        <f t="shared" si="741"/>
        <v>0</v>
      </c>
      <c r="V3353" s="7">
        <f t="shared" si="742"/>
        <v>6370572905.512991</v>
      </c>
    </row>
    <row r="3354" spans="1:22" x14ac:dyDescent="0.25">
      <c r="A3354" s="5">
        <f t="shared" si="735"/>
        <v>2013</v>
      </c>
      <c r="B3354" s="6">
        <f t="shared" si="737"/>
        <v>41294</v>
      </c>
      <c r="C3354" s="7">
        <f>MAX(SUMIFS('Filing Data'!$V:$V,'Filing Data'!$D:$D,'Benchmark Value'!$B3354),C3353)</f>
        <v>6094938326.7375374</v>
      </c>
      <c r="D3354" s="7">
        <f>SUMIFS('Filing Data'!$Z:$Z,'Filing Data'!$D:$D,'Benchmark Value'!$B3354)</f>
        <v>0</v>
      </c>
      <c r="E3354" s="16">
        <f>IF(D3354&lt;&gt;0,E3353,IF(ISNA(INDEX($D3354:$D3618,MATCH(TRUE,INDEX($D3354:$D3618&lt;&gt;$D3354,0),0))),0,INDEX($D3354:$D3618,MATCH(TRUE,INDEX($D3354:$D3618&lt;&gt;$D3354,0),0))))</f>
        <v>-40821009.232618585</v>
      </c>
      <c r="F3354" s="10">
        <f>SUM(D$11:D3353)</f>
        <v>-560234951.56509757</v>
      </c>
      <c r="G3354" s="10">
        <f t="shared" si="732"/>
        <v>90</v>
      </c>
      <c r="H3354" s="7">
        <f t="shared" si="738"/>
        <v>-453566.7692513176</v>
      </c>
      <c r="I3354" s="16">
        <f>SUMIFS('Filing Data'!$X:$X,'Filing Data'!$D:$D,'Benchmark Value'!$B3354)</f>
        <v>0</v>
      </c>
      <c r="J3354" s="16">
        <f>IF(I3354&lt;&gt;0,J3353,IF(ISNA(INDEX($I3354:$I3618,MATCH(TRUE,INDEX($I3354:$I3618&lt;&gt;$I3354,0),0))),0,INDEX($I3354:$I3618,MATCH(TRUE,INDEX($I3354:$I3618&lt;&gt;$I3354,0),0))))</f>
        <v>22874513.251146458</v>
      </c>
      <c r="K3354" s="10">
        <f>SUM(I$11:I3353)</f>
        <v>907969647.10783434</v>
      </c>
      <c r="L3354" s="27">
        <f t="shared" si="733"/>
        <v>90</v>
      </c>
      <c r="M3354" s="7">
        <f t="shared" si="739"/>
        <v>254161.25834607176</v>
      </c>
      <c r="N3354" s="7">
        <f>IF(ISNA(VLOOKUP(B3354,'Distribution Data'!$G:$H,2,FALSE)),0,VLOOKUP(B3354,'Distribution Data'!$G:$H,2,FALSE))</f>
        <v>0</v>
      </c>
      <c r="O3354" s="16">
        <f>IF(ISNA(INDEX($C3353:$C$3618,MATCH(TRUE,INDEX($C3353:$C$3618&lt;&gt;$C3353,0),0))), O3353, INDEX($C3353:$C$3618,MATCH(TRUE,INDEX($C3353:$C$3618&lt;&gt;$C3353,0),0)))</f>
        <v>6117812839.9886837</v>
      </c>
      <c r="P3354" s="16">
        <f t="shared" si="731"/>
        <v>6094938326.7375374</v>
      </c>
      <c r="Q3354" s="27">
        <f t="shared" si="736"/>
        <v>90</v>
      </c>
      <c r="R3354" s="7">
        <f t="shared" si="740"/>
        <v>254161.25834607019</v>
      </c>
      <c r="S3354" s="7">
        <f t="shared" si="734"/>
        <v>-453566.76925131917</v>
      </c>
      <c r="T3354" s="5">
        <f>VLOOKUP($B3354,'Benchmark Data'!$A:$B,2,FALSE)</f>
        <v>21.58</v>
      </c>
      <c r="U3354" s="12">
        <f t="shared" si="741"/>
        <v>0</v>
      </c>
      <c r="V3354" s="7">
        <f t="shared" si="742"/>
        <v>6370119338.7437401</v>
      </c>
    </row>
    <row r="3355" spans="1:22" x14ac:dyDescent="0.25">
      <c r="A3355" s="5">
        <f t="shared" si="735"/>
        <v>2013</v>
      </c>
      <c r="B3355" s="6">
        <f t="shared" si="737"/>
        <v>41295</v>
      </c>
      <c r="C3355" s="7">
        <f>MAX(SUMIFS('Filing Data'!$V:$V,'Filing Data'!$D:$D,'Benchmark Value'!$B3355),C3354)</f>
        <v>6094938326.7375374</v>
      </c>
      <c r="D3355" s="7">
        <f>SUMIFS('Filing Data'!$Z:$Z,'Filing Data'!$D:$D,'Benchmark Value'!$B3355)</f>
        <v>0</v>
      </c>
      <c r="E3355" s="16">
        <f>IF(D3355&lt;&gt;0,E3354,IF(ISNA(INDEX($D3355:$D3618,MATCH(TRUE,INDEX($D3355:$D3618&lt;&gt;$D3355,0),0))),0,INDEX($D3355:$D3618,MATCH(TRUE,INDEX($D3355:$D3618&lt;&gt;$D3355,0),0))))</f>
        <v>-40821009.232618585</v>
      </c>
      <c r="F3355" s="10">
        <f>SUM(D$11:D3354)</f>
        <v>-560234951.56509757</v>
      </c>
      <c r="G3355" s="10">
        <f t="shared" si="732"/>
        <v>90</v>
      </c>
      <c r="H3355" s="7">
        <f t="shared" si="738"/>
        <v>-453566.7692513176</v>
      </c>
      <c r="I3355" s="16">
        <f>SUMIFS('Filing Data'!$X:$X,'Filing Data'!$D:$D,'Benchmark Value'!$B3355)</f>
        <v>0</v>
      </c>
      <c r="J3355" s="16">
        <f>IF(I3355&lt;&gt;0,J3354,IF(ISNA(INDEX($I3355:$I3618,MATCH(TRUE,INDEX($I3355:$I3618&lt;&gt;$I3355,0),0))),0,INDEX($I3355:$I3618,MATCH(TRUE,INDEX($I3355:$I3618&lt;&gt;$I3355,0),0))))</f>
        <v>22874513.251146458</v>
      </c>
      <c r="K3355" s="10">
        <f>SUM(I$11:I3354)</f>
        <v>907969647.10783434</v>
      </c>
      <c r="L3355" s="27">
        <f t="shared" si="733"/>
        <v>90</v>
      </c>
      <c r="M3355" s="7">
        <f t="shared" si="739"/>
        <v>254161.25834607176</v>
      </c>
      <c r="N3355" s="7">
        <f>IF(ISNA(VLOOKUP(B3355,'Distribution Data'!$G:$H,2,FALSE)),0,VLOOKUP(B3355,'Distribution Data'!$G:$H,2,FALSE))</f>
        <v>0</v>
      </c>
      <c r="O3355" s="16">
        <f>IF(ISNA(INDEX($C3354:$C$3618,MATCH(TRUE,INDEX($C3354:$C$3618&lt;&gt;$C3354,0),0))), O3354, INDEX($C3354:$C$3618,MATCH(TRUE,INDEX($C3354:$C$3618&lt;&gt;$C3354,0),0)))</f>
        <v>6117812839.9886837</v>
      </c>
      <c r="P3355" s="16">
        <f t="shared" si="731"/>
        <v>6094938326.7375374</v>
      </c>
      <c r="Q3355" s="27">
        <f t="shared" si="736"/>
        <v>90</v>
      </c>
      <c r="R3355" s="7">
        <f t="shared" si="740"/>
        <v>254161.25834607019</v>
      </c>
      <c r="S3355" s="7">
        <f t="shared" si="734"/>
        <v>-453566.76925131917</v>
      </c>
      <c r="T3355" s="5">
        <f>VLOOKUP($B3355,'Benchmark Data'!$A:$B,2,FALSE)</f>
        <v>21.58</v>
      </c>
      <c r="U3355" s="12">
        <f t="shared" si="741"/>
        <v>0</v>
      </c>
      <c r="V3355" s="7">
        <f t="shared" si="742"/>
        <v>6369665771.9744892</v>
      </c>
    </row>
    <row r="3356" spans="1:22" x14ac:dyDescent="0.25">
      <c r="A3356" s="5">
        <f t="shared" si="735"/>
        <v>2013</v>
      </c>
      <c r="B3356" s="6">
        <f t="shared" si="737"/>
        <v>41296</v>
      </c>
      <c r="C3356" s="7">
        <f>MAX(SUMIFS('Filing Data'!$V:$V,'Filing Data'!$D:$D,'Benchmark Value'!$B3356),C3355)</f>
        <v>6094938326.7375374</v>
      </c>
      <c r="D3356" s="7">
        <f>SUMIFS('Filing Data'!$Z:$Z,'Filing Data'!$D:$D,'Benchmark Value'!$B3356)</f>
        <v>0</v>
      </c>
      <c r="E3356" s="16">
        <f>IF(D3356&lt;&gt;0,E3355,IF(ISNA(INDEX($D3356:$D3618,MATCH(TRUE,INDEX($D3356:$D3618&lt;&gt;$D3356,0),0))),0,INDEX($D3356:$D3618,MATCH(TRUE,INDEX($D3356:$D3618&lt;&gt;$D3356,0),0))))</f>
        <v>-40821009.232618585</v>
      </c>
      <c r="F3356" s="10">
        <f>SUM(D$11:D3355)</f>
        <v>-560234951.56509757</v>
      </c>
      <c r="G3356" s="10">
        <f t="shared" si="732"/>
        <v>90</v>
      </c>
      <c r="H3356" s="7">
        <f t="shared" si="738"/>
        <v>-453566.7692513176</v>
      </c>
      <c r="I3356" s="16">
        <f>SUMIFS('Filing Data'!$X:$X,'Filing Data'!$D:$D,'Benchmark Value'!$B3356)</f>
        <v>0</v>
      </c>
      <c r="J3356" s="16">
        <f>IF(I3356&lt;&gt;0,J3355,IF(ISNA(INDEX($I3356:$I3618,MATCH(TRUE,INDEX($I3356:$I3618&lt;&gt;$I3356,0),0))),0,INDEX($I3356:$I3618,MATCH(TRUE,INDEX($I3356:$I3618&lt;&gt;$I3356,0),0))))</f>
        <v>22874513.251146458</v>
      </c>
      <c r="K3356" s="10">
        <f>SUM(I$11:I3355)</f>
        <v>907969647.10783434</v>
      </c>
      <c r="L3356" s="27">
        <f t="shared" si="733"/>
        <v>90</v>
      </c>
      <c r="M3356" s="7">
        <f t="shared" si="739"/>
        <v>254161.25834607176</v>
      </c>
      <c r="N3356" s="7">
        <f>IF(ISNA(VLOOKUP(B3356,'Distribution Data'!$G:$H,2,FALSE)),0,VLOOKUP(B3356,'Distribution Data'!$G:$H,2,FALSE))</f>
        <v>0</v>
      </c>
      <c r="O3356" s="16">
        <f>IF(ISNA(INDEX($C3355:$C$3618,MATCH(TRUE,INDEX($C3355:$C$3618&lt;&gt;$C3355,0),0))), O3355, INDEX($C3355:$C$3618,MATCH(TRUE,INDEX($C3355:$C$3618&lt;&gt;$C3355,0),0)))</f>
        <v>6117812839.9886837</v>
      </c>
      <c r="P3356" s="16">
        <f t="shared" si="731"/>
        <v>6094938326.7375374</v>
      </c>
      <c r="Q3356" s="27">
        <f t="shared" si="736"/>
        <v>90</v>
      </c>
      <c r="R3356" s="7">
        <f t="shared" si="740"/>
        <v>254161.25834607019</v>
      </c>
      <c r="S3356" s="7">
        <f t="shared" si="734"/>
        <v>-453566.76925131917</v>
      </c>
      <c r="T3356" s="5">
        <f>VLOOKUP($B3356,'Benchmark Data'!$A:$B,2,FALSE)</f>
        <v>21.7</v>
      </c>
      <c r="U3356" s="12">
        <f t="shared" si="741"/>
        <v>5.5453007164253691E-3</v>
      </c>
      <c r="V3356" s="7">
        <f t="shared" si="742"/>
        <v>6404632033.4089899</v>
      </c>
    </row>
    <row r="3357" spans="1:22" x14ac:dyDescent="0.25">
      <c r="A3357" s="5">
        <f t="shared" si="735"/>
        <v>2013</v>
      </c>
      <c r="B3357" s="6">
        <f t="shared" si="737"/>
        <v>41297</v>
      </c>
      <c r="C3357" s="7">
        <f>MAX(SUMIFS('Filing Data'!$V:$V,'Filing Data'!$D:$D,'Benchmark Value'!$B3357),C3356)</f>
        <v>6094938326.7375374</v>
      </c>
      <c r="D3357" s="7">
        <f>SUMIFS('Filing Data'!$Z:$Z,'Filing Data'!$D:$D,'Benchmark Value'!$B3357)</f>
        <v>0</v>
      </c>
      <c r="E3357" s="16">
        <f>IF(D3357&lt;&gt;0,E3356,IF(ISNA(INDEX($D3357:$D3618,MATCH(TRUE,INDEX($D3357:$D3618&lt;&gt;$D3357,0),0))),0,INDEX($D3357:$D3618,MATCH(TRUE,INDEX($D3357:$D3618&lt;&gt;$D3357,0),0))))</f>
        <v>-40821009.232618585</v>
      </c>
      <c r="F3357" s="10">
        <f>SUM(D$11:D3356)</f>
        <v>-560234951.56509757</v>
      </c>
      <c r="G3357" s="10">
        <f t="shared" si="732"/>
        <v>90</v>
      </c>
      <c r="H3357" s="7">
        <f t="shared" si="738"/>
        <v>-453566.7692513176</v>
      </c>
      <c r="I3357" s="16">
        <f>SUMIFS('Filing Data'!$X:$X,'Filing Data'!$D:$D,'Benchmark Value'!$B3357)</f>
        <v>0</v>
      </c>
      <c r="J3357" s="16">
        <f>IF(I3357&lt;&gt;0,J3356,IF(ISNA(INDEX($I3357:$I3618,MATCH(TRUE,INDEX($I3357:$I3618&lt;&gt;$I3357,0),0))),0,INDEX($I3357:$I3618,MATCH(TRUE,INDEX($I3357:$I3618&lt;&gt;$I3357,0),0))))</f>
        <v>22874513.251146458</v>
      </c>
      <c r="K3357" s="10">
        <f>SUM(I$11:I3356)</f>
        <v>907969647.10783434</v>
      </c>
      <c r="L3357" s="27">
        <f t="shared" si="733"/>
        <v>90</v>
      </c>
      <c r="M3357" s="7">
        <f t="shared" si="739"/>
        <v>254161.25834607176</v>
      </c>
      <c r="N3357" s="7">
        <f>IF(ISNA(VLOOKUP(B3357,'Distribution Data'!$G:$H,2,FALSE)),0,VLOOKUP(B3357,'Distribution Data'!$G:$H,2,FALSE))</f>
        <v>0</v>
      </c>
      <c r="O3357" s="16">
        <f>IF(ISNA(INDEX($C3356:$C$3618,MATCH(TRUE,INDEX($C3356:$C$3618&lt;&gt;$C3356,0),0))), O3356, INDEX($C3356:$C$3618,MATCH(TRUE,INDEX($C3356:$C$3618&lt;&gt;$C3356,0),0)))</f>
        <v>6117812839.9886837</v>
      </c>
      <c r="P3357" s="16">
        <f t="shared" si="731"/>
        <v>6094938326.7375374</v>
      </c>
      <c r="Q3357" s="27">
        <f t="shared" si="736"/>
        <v>90</v>
      </c>
      <c r="R3357" s="7">
        <f t="shared" si="740"/>
        <v>254161.25834607019</v>
      </c>
      <c r="S3357" s="7">
        <f t="shared" si="734"/>
        <v>-453566.76925131917</v>
      </c>
      <c r="T3357" s="5">
        <f>VLOOKUP($B3357,'Benchmark Data'!$A:$B,2,FALSE)</f>
        <v>21.7</v>
      </c>
      <c r="U3357" s="12">
        <f t="shared" si="741"/>
        <v>0</v>
      </c>
      <c r="V3357" s="7">
        <f t="shared" si="742"/>
        <v>6404178466.639739</v>
      </c>
    </row>
    <row r="3358" spans="1:22" x14ac:dyDescent="0.25">
      <c r="A3358" s="5">
        <f t="shared" si="735"/>
        <v>2013</v>
      </c>
      <c r="B3358" s="6">
        <f t="shared" si="737"/>
        <v>41298</v>
      </c>
      <c r="C3358" s="7">
        <f>MAX(SUMIFS('Filing Data'!$V:$V,'Filing Data'!$D:$D,'Benchmark Value'!$B3358),C3357)</f>
        <v>6094938326.7375374</v>
      </c>
      <c r="D3358" s="7">
        <f>SUMIFS('Filing Data'!$Z:$Z,'Filing Data'!$D:$D,'Benchmark Value'!$B3358)</f>
        <v>0</v>
      </c>
      <c r="E3358" s="16">
        <f>IF(D3358&lt;&gt;0,E3357,IF(ISNA(INDEX($D3358:$D3618,MATCH(TRUE,INDEX($D3358:$D3618&lt;&gt;$D3358,0),0))),0,INDEX($D3358:$D3618,MATCH(TRUE,INDEX($D3358:$D3618&lt;&gt;$D3358,0),0))))</f>
        <v>-40821009.232618585</v>
      </c>
      <c r="F3358" s="10">
        <f>SUM(D$11:D3357)</f>
        <v>-560234951.56509757</v>
      </c>
      <c r="G3358" s="10">
        <f t="shared" si="732"/>
        <v>90</v>
      </c>
      <c r="H3358" s="7">
        <f t="shared" si="738"/>
        <v>-453566.7692513176</v>
      </c>
      <c r="I3358" s="16">
        <f>SUMIFS('Filing Data'!$X:$X,'Filing Data'!$D:$D,'Benchmark Value'!$B3358)</f>
        <v>0</v>
      </c>
      <c r="J3358" s="16">
        <f>IF(I3358&lt;&gt;0,J3357,IF(ISNA(INDEX($I3358:$I3618,MATCH(TRUE,INDEX($I3358:$I3618&lt;&gt;$I3358,0),0))),0,INDEX($I3358:$I3618,MATCH(TRUE,INDEX($I3358:$I3618&lt;&gt;$I3358,0),0))))</f>
        <v>22874513.251146458</v>
      </c>
      <c r="K3358" s="10">
        <f>SUM(I$11:I3357)</f>
        <v>907969647.10783434</v>
      </c>
      <c r="L3358" s="27">
        <f t="shared" si="733"/>
        <v>90</v>
      </c>
      <c r="M3358" s="7">
        <f t="shared" si="739"/>
        <v>254161.25834607176</v>
      </c>
      <c r="N3358" s="7">
        <f>IF(ISNA(VLOOKUP(B3358,'Distribution Data'!$G:$H,2,FALSE)),0,VLOOKUP(B3358,'Distribution Data'!$G:$H,2,FALSE))</f>
        <v>0</v>
      </c>
      <c r="O3358" s="16">
        <f>IF(ISNA(INDEX($C3357:$C$3618,MATCH(TRUE,INDEX($C3357:$C$3618&lt;&gt;$C3357,0),0))), O3357, INDEX($C3357:$C$3618,MATCH(TRUE,INDEX($C3357:$C$3618&lt;&gt;$C3357,0),0)))</f>
        <v>6117812839.9886837</v>
      </c>
      <c r="P3358" s="16">
        <f t="shared" si="731"/>
        <v>6094938326.7375374</v>
      </c>
      <c r="Q3358" s="27">
        <f t="shared" si="736"/>
        <v>90</v>
      </c>
      <c r="R3358" s="7">
        <f t="shared" si="740"/>
        <v>254161.25834607019</v>
      </c>
      <c r="S3358" s="7">
        <f t="shared" si="734"/>
        <v>-453566.76925131917</v>
      </c>
      <c r="T3358" s="5">
        <f>VLOOKUP($B3358,'Benchmark Data'!$A:$B,2,FALSE)</f>
        <v>21.74</v>
      </c>
      <c r="U3358" s="12">
        <f t="shared" si="741"/>
        <v>1.8416211466495539E-3</v>
      </c>
      <c r="V3358" s="7">
        <f t="shared" si="742"/>
        <v>6415529837.1361837</v>
      </c>
    </row>
    <row r="3359" spans="1:22" x14ac:dyDescent="0.25">
      <c r="A3359" s="5">
        <f t="shared" si="735"/>
        <v>2013</v>
      </c>
      <c r="B3359" s="6">
        <f t="shared" si="737"/>
        <v>41299</v>
      </c>
      <c r="C3359" s="7">
        <f>MAX(SUMIFS('Filing Data'!$V:$V,'Filing Data'!$D:$D,'Benchmark Value'!$B3359),C3358)</f>
        <v>6094938326.7375374</v>
      </c>
      <c r="D3359" s="7">
        <f>SUMIFS('Filing Data'!$Z:$Z,'Filing Data'!$D:$D,'Benchmark Value'!$B3359)</f>
        <v>0</v>
      </c>
      <c r="E3359" s="16">
        <f>IF(D3359&lt;&gt;0,E3358,IF(ISNA(INDEX($D3359:$D3618,MATCH(TRUE,INDEX($D3359:$D3618&lt;&gt;$D3359,0),0))),0,INDEX($D3359:$D3618,MATCH(TRUE,INDEX($D3359:$D3618&lt;&gt;$D3359,0),0))))</f>
        <v>-40821009.232618585</v>
      </c>
      <c r="F3359" s="10">
        <f>SUM(D$11:D3358)</f>
        <v>-560234951.56509757</v>
      </c>
      <c r="G3359" s="10">
        <f t="shared" si="732"/>
        <v>90</v>
      </c>
      <c r="H3359" s="7">
        <f t="shared" si="738"/>
        <v>-453566.7692513176</v>
      </c>
      <c r="I3359" s="16">
        <f>SUMIFS('Filing Data'!$X:$X,'Filing Data'!$D:$D,'Benchmark Value'!$B3359)</f>
        <v>0</v>
      </c>
      <c r="J3359" s="16">
        <f>IF(I3359&lt;&gt;0,J3358,IF(ISNA(INDEX($I3359:$I3618,MATCH(TRUE,INDEX($I3359:$I3618&lt;&gt;$I3359,0),0))),0,INDEX($I3359:$I3618,MATCH(TRUE,INDEX($I3359:$I3618&lt;&gt;$I3359,0),0))))</f>
        <v>22874513.251146458</v>
      </c>
      <c r="K3359" s="10">
        <f>SUM(I$11:I3358)</f>
        <v>907969647.10783434</v>
      </c>
      <c r="L3359" s="27">
        <f t="shared" si="733"/>
        <v>90</v>
      </c>
      <c r="M3359" s="7">
        <f t="shared" si="739"/>
        <v>254161.25834607176</v>
      </c>
      <c r="N3359" s="7">
        <f>IF(ISNA(VLOOKUP(B3359,'Distribution Data'!$G:$H,2,FALSE)),0,VLOOKUP(B3359,'Distribution Data'!$G:$H,2,FALSE))</f>
        <v>0</v>
      </c>
      <c r="O3359" s="16">
        <f>IF(ISNA(INDEX($C3358:$C$3618,MATCH(TRUE,INDEX($C3358:$C$3618&lt;&gt;$C3358,0),0))), O3358, INDEX($C3358:$C$3618,MATCH(TRUE,INDEX($C3358:$C$3618&lt;&gt;$C3358,0),0)))</f>
        <v>6117812839.9886837</v>
      </c>
      <c r="P3359" s="16">
        <f t="shared" si="731"/>
        <v>6094938326.7375374</v>
      </c>
      <c r="Q3359" s="27">
        <f t="shared" si="736"/>
        <v>90</v>
      </c>
      <c r="R3359" s="7">
        <f t="shared" si="740"/>
        <v>254161.25834607019</v>
      </c>
      <c r="S3359" s="7">
        <f t="shared" si="734"/>
        <v>-453566.76925131917</v>
      </c>
      <c r="T3359" s="5">
        <f>VLOOKUP($B3359,'Benchmark Data'!$A:$B,2,FALSE)</f>
        <v>21.88</v>
      </c>
      <c r="U3359" s="12">
        <f t="shared" si="741"/>
        <v>6.4190958607170242E-3</v>
      </c>
      <c r="V3359" s="7">
        <f t="shared" si="742"/>
        <v>6456390629.9437065</v>
      </c>
    </row>
    <row r="3360" spans="1:22" x14ac:dyDescent="0.25">
      <c r="A3360" s="5">
        <f t="shared" si="735"/>
        <v>2013</v>
      </c>
      <c r="B3360" s="6">
        <f t="shared" si="737"/>
        <v>41300</v>
      </c>
      <c r="C3360" s="7">
        <f>MAX(SUMIFS('Filing Data'!$V:$V,'Filing Data'!$D:$D,'Benchmark Value'!$B3360),C3359)</f>
        <v>6094938326.7375374</v>
      </c>
      <c r="D3360" s="7">
        <f>SUMIFS('Filing Data'!$Z:$Z,'Filing Data'!$D:$D,'Benchmark Value'!$B3360)</f>
        <v>0</v>
      </c>
      <c r="E3360" s="16">
        <f>IF(D3360&lt;&gt;0,E3359,IF(ISNA(INDEX($D3360:$D3618,MATCH(TRUE,INDEX($D3360:$D3618&lt;&gt;$D3360,0),0))),0,INDEX($D3360:$D3618,MATCH(TRUE,INDEX($D3360:$D3618&lt;&gt;$D3360,0),0))))</f>
        <v>-40821009.232618585</v>
      </c>
      <c r="F3360" s="10">
        <f>SUM(D$11:D3359)</f>
        <v>-560234951.56509757</v>
      </c>
      <c r="G3360" s="10">
        <f t="shared" si="732"/>
        <v>90</v>
      </c>
      <c r="H3360" s="7">
        <f t="shared" si="738"/>
        <v>-453566.7692513176</v>
      </c>
      <c r="I3360" s="16">
        <f>SUMIFS('Filing Data'!$X:$X,'Filing Data'!$D:$D,'Benchmark Value'!$B3360)</f>
        <v>0</v>
      </c>
      <c r="J3360" s="16">
        <f>IF(I3360&lt;&gt;0,J3359,IF(ISNA(INDEX($I3360:$I3618,MATCH(TRUE,INDEX($I3360:$I3618&lt;&gt;$I3360,0),0))),0,INDEX($I3360:$I3618,MATCH(TRUE,INDEX($I3360:$I3618&lt;&gt;$I3360,0),0))))</f>
        <v>22874513.251146458</v>
      </c>
      <c r="K3360" s="10">
        <f>SUM(I$11:I3359)</f>
        <v>907969647.10783434</v>
      </c>
      <c r="L3360" s="27">
        <f t="shared" si="733"/>
        <v>90</v>
      </c>
      <c r="M3360" s="7">
        <f t="shared" si="739"/>
        <v>254161.25834607176</v>
      </c>
      <c r="N3360" s="7">
        <f>IF(ISNA(VLOOKUP(B3360,'Distribution Data'!$G:$H,2,FALSE)),0,VLOOKUP(B3360,'Distribution Data'!$G:$H,2,FALSE))</f>
        <v>0</v>
      </c>
      <c r="O3360" s="16">
        <f>IF(ISNA(INDEX($C3359:$C$3618,MATCH(TRUE,INDEX($C3359:$C$3618&lt;&gt;$C3359,0),0))), O3359, INDEX($C3359:$C$3618,MATCH(TRUE,INDEX($C3359:$C$3618&lt;&gt;$C3359,0),0)))</f>
        <v>6117812839.9886837</v>
      </c>
      <c r="P3360" s="16">
        <f t="shared" si="731"/>
        <v>6094938326.7375374</v>
      </c>
      <c r="Q3360" s="27">
        <f t="shared" si="736"/>
        <v>90</v>
      </c>
      <c r="R3360" s="7">
        <f t="shared" si="740"/>
        <v>254161.25834607019</v>
      </c>
      <c r="S3360" s="7">
        <f t="shared" si="734"/>
        <v>-453566.76925131917</v>
      </c>
      <c r="T3360" s="5">
        <f>VLOOKUP($B3360,'Benchmark Data'!$A:$B,2,FALSE)</f>
        <v>21.88</v>
      </c>
      <c r="U3360" s="12">
        <f t="shared" si="741"/>
        <v>0</v>
      </c>
      <c r="V3360" s="7">
        <f t="shared" si="742"/>
        <v>6455937063.1744556</v>
      </c>
    </row>
    <row r="3361" spans="1:22" x14ac:dyDescent="0.25">
      <c r="A3361" s="5">
        <f t="shared" si="735"/>
        <v>2013</v>
      </c>
      <c r="B3361" s="6">
        <f t="shared" si="737"/>
        <v>41301</v>
      </c>
      <c r="C3361" s="7">
        <f>MAX(SUMIFS('Filing Data'!$V:$V,'Filing Data'!$D:$D,'Benchmark Value'!$B3361),C3360)</f>
        <v>6094938326.7375374</v>
      </c>
      <c r="D3361" s="7">
        <f>SUMIFS('Filing Data'!$Z:$Z,'Filing Data'!$D:$D,'Benchmark Value'!$B3361)</f>
        <v>0</v>
      </c>
      <c r="E3361" s="16">
        <f>IF(D3361&lt;&gt;0,E3360,IF(ISNA(INDEX($D3361:$D3618,MATCH(TRUE,INDEX($D3361:$D3618&lt;&gt;$D3361,0),0))),0,INDEX($D3361:$D3618,MATCH(TRUE,INDEX($D3361:$D3618&lt;&gt;$D3361,0),0))))</f>
        <v>-40821009.232618585</v>
      </c>
      <c r="F3361" s="10">
        <f>SUM(D$11:D3360)</f>
        <v>-560234951.56509757</v>
      </c>
      <c r="G3361" s="10">
        <f t="shared" si="732"/>
        <v>90</v>
      </c>
      <c r="H3361" s="7">
        <f t="shared" si="738"/>
        <v>-453566.7692513176</v>
      </c>
      <c r="I3361" s="16">
        <f>SUMIFS('Filing Data'!$X:$X,'Filing Data'!$D:$D,'Benchmark Value'!$B3361)</f>
        <v>0</v>
      </c>
      <c r="J3361" s="16">
        <f>IF(I3361&lt;&gt;0,J3360,IF(ISNA(INDEX($I3361:$I3618,MATCH(TRUE,INDEX($I3361:$I3618&lt;&gt;$I3361,0),0))),0,INDEX($I3361:$I3618,MATCH(TRUE,INDEX($I3361:$I3618&lt;&gt;$I3361,0),0))))</f>
        <v>22874513.251146458</v>
      </c>
      <c r="K3361" s="10">
        <f>SUM(I$11:I3360)</f>
        <v>907969647.10783434</v>
      </c>
      <c r="L3361" s="27">
        <f t="shared" si="733"/>
        <v>90</v>
      </c>
      <c r="M3361" s="7">
        <f t="shared" si="739"/>
        <v>254161.25834607176</v>
      </c>
      <c r="N3361" s="7">
        <f>IF(ISNA(VLOOKUP(B3361,'Distribution Data'!$G:$H,2,FALSE)),0,VLOOKUP(B3361,'Distribution Data'!$G:$H,2,FALSE))</f>
        <v>0</v>
      </c>
      <c r="O3361" s="16">
        <f>IF(ISNA(INDEX($C3360:$C$3618,MATCH(TRUE,INDEX($C3360:$C$3618&lt;&gt;$C3360,0),0))), O3360, INDEX($C3360:$C$3618,MATCH(TRUE,INDEX($C3360:$C$3618&lt;&gt;$C3360,0),0)))</f>
        <v>6117812839.9886837</v>
      </c>
      <c r="P3361" s="16">
        <f t="shared" si="731"/>
        <v>6094938326.7375374</v>
      </c>
      <c r="Q3361" s="27">
        <f t="shared" si="736"/>
        <v>90</v>
      </c>
      <c r="R3361" s="7">
        <f t="shared" si="740"/>
        <v>254161.25834607019</v>
      </c>
      <c r="S3361" s="7">
        <f t="shared" si="734"/>
        <v>-453566.76925131917</v>
      </c>
      <c r="T3361" s="5">
        <f>VLOOKUP($B3361,'Benchmark Data'!$A:$B,2,FALSE)</f>
        <v>21.88</v>
      </c>
      <c r="U3361" s="12">
        <f t="shared" si="741"/>
        <v>0</v>
      </c>
      <c r="V3361" s="7">
        <f t="shared" si="742"/>
        <v>6455483496.4052048</v>
      </c>
    </row>
    <row r="3362" spans="1:22" x14ac:dyDescent="0.25">
      <c r="A3362" s="5">
        <f t="shared" si="735"/>
        <v>2013</v>
      </c>
      <c r="B3362" s="6">
        <f t="shared" si="737"/>
        <v>41302</v>
      </c>
      <c r="C3362" s="7">
        <f>MAX(SUMIFS('Filing Data'!$V:$V,'Filing Data'!$D:$D,'Benchmark Value'!$B3362),C3361)</f>
        <v>6094938326.7375374</v>
      </c>
      <c r="D3362" s="7">
        <f>SUMIFS('Filing Data'!$Z:$Z,'Filing Data'!$D:$D,'Benchmark Value'!$B3362)</f>
        <v>0</v>
      </c>
      <c r="E3362" s="16">
        <f>IF(D3362&lt;&gt;0,E3361,IF(ISNA(INDEX($D3362:$D3618,MATCH(TRUE,INDEX($D3362:$D3618&lt;&gt;$D3362,0),0))),0,INDEX($D3362:$D3618,MATCH(TRUE,INDEX($D3362:$D3618&lt;&gt;$D3362,0),0))))</f>
        <v>-40821009.232618585</v>
      </c>
      <c r="F3362" s="10">
        <f>SUM(D$11:D3361)</f>
        <v>-560234951.56509757</v>
      </c>
      <c r="G3362" s="10">
        <f t="shared" si="732"/>
        <v>90</v>
      </c>
      <c r="H3362" s="7">
        <f t="shared" si="738"/>
        <v>-453566.7692513176</v>
      </c>
      <c r="I3362" s="16">
        <f>SUMIFS('Filing Data'!$X:$X,'Filing Data'!$D:$D,'Benchmark Value'!$B3362)</f>
        <v>0</v>
      </c>
      <c r="J3362" s="16">
        <f>IF(I3362&lt;&gt;0,J3361,IF(ISNA(INDEX($I3362:$I3618,MATCH(TRUE,INDEX($I3362:$I3618&lt;&gt;$I3362,0),0))),0,INDEX($I3362:$I3618,MATCH(TRUE,INDEX($I3362:$I3618&lt;&gt;$I3362,0),0))))</f>
        <v>22874513.251146458</v>
      </c>
      <c r="K3362" s="10">
        <f>SUM(I$11:I3361)</f>
        <v>907969647.10783434</v>
      </c>
      <c r="L3362" s="27">
        <f t="shared" si="733"/>
        <v>90</v>
      </c>
      <c r="M3362" s="7">
        <f t="shared" si="739"/>
        <v>254161.25834607176</v>
      </c>
      <c r="N3362" s="7">
        <f>IF(ISNA(VLOOKUP(B3362,'Distribution Data'!$G:$H,2,FALSE)),0,VLOOKUP(B3362,'Distribution Data'!$G:$H,2,FALSE))</f>
        <v>0</v>
      </c>
      <c r="O3362" s="16">
        <f>IF(ISNA(INDEX($C3361:$C$3618,MATCH(TRUE,INDEX($C3361:$C$3618&lt;&gt;$C3361,0),0))), O3361, INDEX($C3361:$C$3618,MATCH(TRUE,INDEX($C3361:$C$3618&lt;&gt;$C3361,0),0)))</f>
        <v>6117812839.9886837</v>
      </c>
      <c r="P3362" s="16">
        <f t="shared" si="731"/>
        <v>6094938326.7375374</v>
      </c>
      <c r="Q3362" s="27">
        <f t="shared" si="736"/>
        <v>90</v>
      </c>
      <c r="R3362" s="7">
        <f t="shared" si="740"/>
        <v>254161.25834607019</v>
      </c>
      <c r="S3362" s="7">
        <f t="shared" si="734"/>
        <v>-453566.76925131917</v>
      </c>
      <c r="T3362" s="5">
        <f>VLOOKUP($B3362,'Benchmark Data'!$A:$B,2,FALSE)</f>
        <v>21.92</v>
      </c>
      <c r="U3362" s="12">
        <f t="shared" si="741"/>
        <v>1.8264845260345028E-3</v>
      </c>
      <c r="V3362" s="7">
        <f t="shared" si="742"/>
        <v>6466831544.8030577</v>
      </c>
    </row>
    <row r="3363" spans="1:22" x14ac:dyDescent="0.25">
      <c r="A3363" s="5">
        <f t="shared" si="735"/>
        <v>2013</v>
      </c>
      <c r="B3363" s="6">
        <f t="shared" si="737"/>
        <v>41303</v>
      </c>
      <c r="C3363" s="7">
        <f>MAX(SUMIFS('Filing Data'!$V:$V,'Filing Data'!$D:$D,'Benchmark Value'!$B3363),C3362)</f>
        <v>6094938326.7375374</v>
      </c>
      <c r="D3363" s="7">
        <f>SUMIFS('Filing Data'!$Z:$Z,'Filing Data'!$D:$D,'Benchmark Value'!$B3363)</f>
        <v>0</v>
      </c>
      <c r="E3363" s="16">
        <f>IF(D3363&lt;&gt;0,E3362,IF(ISNA(INDEX($D3363:$D3618,MATCH(TRUE,INDEX($D3363:$D3618&lt;&gt;$D3363,0),0))),0,INDEX($D3363:$D3618,MATCH(TRUE,INDEX($D3363:$D3618&lt;&gt;$D3363,0),0))))</f>
        <v>-40821009.232618585</v>
      </c>
      <c r="F3363" s="10">
        <f>SUM(D$11:D3362)</f>
        <v>-560234951.56509757</v>
      </c>
      <c r="G3363" s="10">
        <f t="shared" si="732"/>
        <v>90</v>
      </c>
      <c r="H3363" s="7">
        <f t="shared" si="738"/>
        <v>-453566.7692513176</v>
      </c>
      <c r="I3363" s="16">
        <f>SUMIFS('Filing Data'!$X:$X,'Filing Data'!$D:$D,'Benchmark Value'!$B3363)</f>
        <v>0</v>
      </c>
      <c r="J3363" s="16">
        <f>IF(I3363&lt;&gt;0,J3362,IF(ISNA(INDEX($I3363:$I3618,MATCH(TRUE,INDEX($I3363:$I3618&lt;&gt;$I3363,0),0))),0,INDEX($I3363:$I3618,MATCH(TRUE,INDEX($I3363:$I3618&lt;&gt;$I3363,0),0))))</f>
        <v>22874513.251146458</v>
      </c>
      <c r="K3363" s="10">
        <f>SUM(I$11:I3362)</f>
        <v>907969647.10783434</v>
      </c>
      <c r="L3363" s="27">
        <f t="shared" si="733"/>
        <v>90</v>
      </c>
      <c r="M3363" s="7">
        <f t="shared" si="739"/>
        <v>254161.25834607176</v>
      </c>
      <c r="N3363" s="7">
        <f>IF(ISNA(VLOOKUP(B3363,'Distribution Data'!$G:$H,2,FALSE)),0,VLOOKUP(B3363,'Distribution Data'!$G:$H,2,FALSE))</f>
        <v>0</v>
      </c>
      <c r="O3363" s="16">
        <f>IF(ISNA(INDEX($C3362:$C$3618,MATCH(TRUE,INDEX($C3362:$C$3618&lt;&gt;$C3362,0),0))), O3362, INDEX($C3362:$C$3618,MATCH(TRUE,INDEX($C3362:$C$3618&lt;&gt;$C3362,0),0)))</f>
        <v>6117812839.9886837</v>
      </c>
      <c r="P3363" s="16">
        <f t="shared" si="731"/>
        <v>6094938326.7375374</v>
      </c>
      <c r="Q3363" s="27">
        <f t="shared" si="736"/>
        <v>90</v>
      </c>
      <c r="R3363" s="7">
        <f t="shared" si="740"/>
        <v>254161.25834607019</v>
      </c>
      <c r="S3363" s="7">
        <f t="shared" si="734"/>
        <v>-453566.76925131917</v>
      </c>
      <c r="T3363" s="5">
        <f>VLOOKUP($B3363,'Benchmark Data'!$A:$B,2,FALSE)</f>
        <v>21.96</v>
      </c>
      <c r="U3363" s="12">
        <f t="shared" si="741"/>
        <v>1.8231545615149567E-3</v>
      </c>
      <c r="V3363" s="7">
        <f t="shared" si="742"/>
        <v>6478178765.5243225</v>
      </c>
    </row>
    <row r="3364" spans="1:22" x14ac:dyDescent="0.25">
      <c r="A3364" s="5">
        <f t="shared" si="735"/>
        <v>2013</v>
      </c>
      <c r="B3364" s="6">
        <f t="shared" si="737"/>
        <v>41304</v>
      </c>
      <c r="C3364" s="7">
        <f>MAX(SUMIFS('Filing Data'!$V:$V,'Filing Data'!$D:$D,'Benchmark Value'!$B3364),C3363)</f>
        <v>6094938326.7375374</v>
      </c>
      <c r="D3364" s="7">
        <f>SUMIFS('Filing Data'!$Z:$Z,'Filing Data'!$D:$D,'Benchmark Value'!$B3364)</f>
        <v>0</v>
      </c>
      <c r="E3364" s="16">
        <f>IF(D3364&lt;&gt;0,E3363,IF(ISNA(INDEX($D3364:$D3618,MATCH(TRUE,INDEX($D3364:$D3618&lt;&gt;$D3364,0),0))),0,INDEX($D3364:$D3618,MATCH(TRUE,INDEX($D3364:$D3618&lt;&gt;$D3364,0),0))))</f>
        <v>-40821009.232618585</v>
      </c>
      <c r="F3364" s="10">
        <f>SUM(D$11:D3363)</f>
        <v>-560234951.56509757</v>
      </c>
      <c r="G3364" s="10">
        <f t="shared" si="732"/>
        <v>90</v>
      </c>
      <c r="H3364" s="7">
        <f t="shared" si="738"/>
        <v>-453566.7692513176</v>
      </c>
      <c r="I3364" s="16">
        <f>SUMIFS('Filing Data'!$X:$X,'Filing Data'!$D:$D,'Benchmark Value'!$B3364)</f>
        <v>0</v>
      </c>
      <c r="J3364" s="16">
        <f>IF(I3364&lt;&gt;0,J3363,IF(ISNA(INDEX($I3364:$I3618,MATCH(TRUE,INDEX($I3364:$I3618&lt;&gt;$I3364,0),0))),0,INDEX($I3364:$I3618,MATCH(TRUE,INDEX($I3364:$I3618&lt;&gt;$I3364,0),0))))</f>
        <v>22874513.251146458</v>
      </c>
      <c r="K3364" s="10">
        <f>SUM(I$11:I3363)</f>
        <v>907969647.10783434</v>
      </c>
      <c r="L3364" s="27">
        <f t="shared" si="733"/>
        <v>90</v>
      </c>
      <c r="M3364" s="7">
        <f t="shared" si="739"/>
        <v>254161.25834607176</v>
      </c>
      <c r="N3364" s="7">
        <f>IF(ISNA(VLOOKUP(B3364,'Distribution Data'!$G:$H,2,FALSE)),0,VLOOKUP(B3364,'Distribution Data'!$G:$H,2,FALSE))</f>
        <v>0</v>
      </c>
      <c r="O3364" s="16">
        <f>IF(ISNA(INDEX($C3363:$C$3618,MATCH(TRUE,INDEX($C3363:$C$3618&lt;&gt;$C3363,0),0))), O3363, INDEX($C3363:$C$3618,MATCH(TRUE,INDEX($C3363:$C$3618&lt;&gt;$C3363,0),0)))</f>
        <v>6117812839.9886837</v>
      </c>
      <c r="P3364" s="16">
        <f t="shared" si="731"/>
        <v>6094938326.7375374</v>
      </c>
      <c r="Q3364" s="27">
        <f t="shared" si="736"/>
        <v>90</v>
      </c>
      <c r="R3364" s="7">
        <f t="shared" si="740"/>
        <v>254161.25834607019</v>
      </c>
      <c r="S3364" s="7">
        <f t="shared" si="734"/>
        <v>-453566.76925131917</v>
      </c>
      <c r="T3364" s="5">
        <f>VLOOKUP($B3364,'Benchmark Data'!$A:$B,2,FALSE)</f>
        <v>21.77</v>
      </c>
      <c r="U3364" s="12">
        <f t="shared" si="741"/>
        <v>-8.6897413948739139E-3</v>
      </c>
      <c r="V3364" s="7">
        <f t="shared" si="742"/>
        <v>6421675382.477766</v>
      </c>
    </row>
    <row r="3365" spans="1:22" x14ac:dyDescent="0.25">
      <c r="A3365" s="5">
        <f t="shared" si="735"/>
        <v>2013</v>
      </c>
      <c r="B3365" s="6">
        <f t="shared" si="737"/>
        <v>41305</v>
      </c>
      <c r="C3365" s="7">
        <f>MAX(SUMIFS('Filing Data'!$V:$V,'Filing Data'!$D:$D,'Benchmark Value'!$B3365),C3364)</f>
        <v>6094938326.7375374</v>
      </c>
      <c r="D3365" s="7">
        <f>SUMIFS('Filing Data'!$Z:$Z,'Filing Data'!$D:$D,'Benchmark Value'!$B3365)</f>
        <v>0</v>
      </c>
      <c r="E3365" s="16">
        <f>IF(D3365&lt;&gt;0,E3364,IF(ISNA(INDEX($D3365:$D3618,MATCH(TRUE,INDEX($D3365:$D3618&lt;&gt;$D3365,0),0))),0,INDEX($D3365:$D3618,MATCH(TRUE,INDEX($D3365:$D3618&lt;&gt;$D3365,0),0))))</f>
        <v>-40821009.232618585</v>
      </c>
      <c r="F3365" s="10">
        <f>SUM(D$11:D3364)</f>
        <v>-560234951.56509757</v>
      </c>
      <c r="G3365" s="10">
        <f t="shared" si="732"/>
        <v>90</v>
      </c>
      <c r="H3365" s="7">
        <f t="shared" si="738"/>
        <v>-453566.7692513176</v>
      </c>
      <c r="I3365" s="16">
        <f>SUMIFS('Filing Data'!$X:$X,'Filing Data'!$D:$D,'Benchmark Value'!$B3365)</f>
        <v>0</v>
      </c>
      <c r="J3365" s="16">
        <f>IF(I3365&lt;&gt;0,J3364,IF(ISNA(INDEX($I3365:$I3618,MATCH(TRUE,INDEX($I3365:$I3618&lt;&gt;$I3365,0),0))),0,INDEX($I3365:$I3618,MATCH(TRUE,INDEX($I3365:$I3618&lt;&gt;$I3365,0),0))))</f>
        <v>22874513.251146458</v>
      </c>
      <c r="K3365" s="10">
        <f>SUM(I$11:I3364)</f>
        <v>907969647.10783434</v>
      </c>
      <c r="L3365" s="27">
        <f t="shared" si="733"/>
        <v>90</v>
      </c>
      <c r="M3365" s="7">
        <f t="shared" si="739"/>
        <v>254161.25834607176</v>
      </c>
      <c r="N3365" s="7">
        <f>IF(ISNA(VLOOKUP(B3365,'Distribution Data'!$G:$H,2,FALSE)),0,VLOOKUP(B3365,'Distribution Data'!$G:$H,2,FALSE))</f>
        <v>0</v>
      </c>
      <c r="O3365" s="16">
        <f>IF(ISNA(INDEX($C3364:$C$3618,MATCH(TRUE,INDEX($C3364:$C$3618&lt;&gt;$C3364,0),0))), O3364, INDEX($C3364:$C$3618,MATCH(TRUE,INDEX($C3364:$C$3618&lt;&gt;$C3364,0),0)))</f>
        <v>6117812839.9886837</v>
      </c>
      <c r="P3365" s="16">
        <f t="shared" si="731"/>
        <v>6094938326.7375374</v>
      </c>
      <c r="Q3365" s="27">
        <f t="shared" si="736"/>
        <v>90</v>
      </c>
      <c r="R3365" s="7">
        <f t="shared" si="740"/>
        <v>254161.25834607019</v>
      </c>
      <c r="S3365" s="7">
        <f t="shared" si="734"/>
        <v>-453566.76925131917</v>
      </c>
      <c r="T3365" s="5">
        <f>VLOOKUP($B3365,'Benchmark Data'!$A:$B,2,FALSE)</f>
        <v>21.63</v>
      </c>
      <c r="U3365" s="12">
        <f t="shared" si="741"/>
        <v>-6.4516352814887193E-3</v>
      </c>
      <c r="V3365" s="7">
        <f t="shared" si="742"/>
        <v>6379924867.9112301</v>
      </c>
    </row>
    <row r="3366" spans="1:22" x14ac:dyDescent="0.25">
      <c r="A3366" s="5">
        <f t="shared" si="735"/>
        <v>2013</v>
      </c>
      <c r="B3366" s="6">
        <f t="shared" si="737"/>
        <v>41306</v>
      </c>
      <c r="C3366" s="7">
        <f>MAX(SUMIFS('Filing Data'!$V:$V,'Filing Data'!$D:$D,'Benchmark Value'!$B3366),C3365)</f>
        <v>6094938326.7375374</v>
      </c>
      <c r="D3366" s="7">
        <f>SUMIFS('Filing Data'!$Z:$Z,'Filing Data'!$D:$D,'Benchmark Value'!$B3366)</f>
        <v>0</v>
      </c>
      <c r="E3366" s="16">
        <f>IF(D3366&lt;&gt;0,E3365,IF(ISNA(INDEX($D3366:$D3618,MATCH(TRUE,INDEX($D3366:$D3618&lt;&gt;$D3366,0),0))),0,INDEX($D3366:$D3618,MATCH(TRUE,INDEX($D3366:$D3618&lt;&gt;$D3366,0),0))))</f>
        <v>-40821009.232618585</v>
      </c>
      <c r="F3366" s="10">
        <f>SUM(D$11:D3365)</f>
        <v>-560234951.56509757</v>
      </c>
      <c r="G3366" s="10">
        <f t="shared" si="732"/>
        <v>90</v>
      </c>
      <c r="H3366" s="7">
        <f t="shared" si="738"/>
        <v>-453566.7692513176</v>
      </c>
      <c r="I3366" s="16">
        <f>SUMIFS('Filing Data'!$X:$X,'Filing Data'!$D:$D,'Benchmark Value'!$B3366)</f>
        <v>0</v>
      </c>
      <c r="J3366" s="16">
        <f>IF(I3366&lt;&gt;0,J3365,IF(ISNA(INDEX($I3366:$I3618,MATCH(TRUE,INDEX($I3366:$I3618&lt;&gt;$I3366,0),0))),0,INDEX($I3366:$I3618,MATCH(TRUE,INDEX($I3366:$I3618&lt;&gt;$I3366,0),0))))</f>
        <v>22874513.251146458</v>
      </c>
      <c r="K3366" s="10">
        <f>SUM(I$11:I3365)</f>
        <v>907969647.10783434</v>
      </c>
      <c r="L3366" s="27">
        <f t="shared" si="733"/>
        <v>90</v>
      </c>
      <c r="M3366" s="7">
        <f t="shared" si="739"/>
        <v>254161.25834607176</v>
      </c>
      <c r="N3366" s="7">
        <f>IF(ISNA(VLOOKUP(B3366,'Distribution Data'!$G:$H,2,FALSE)),0,VLOOKUP(B3366,'Distribution Data'!$G:$H,2,FALSE))</f>
        <v>0</v>
      </c>
      <c r="O3366" s="16">
        <f>IF(ISNA(INDEX($C3365:$C$3618,MATCH(TRUE,INDEX($C3365:$C$3618&lt;&gt;$C3365,0),0))), O3365, INDEX($C3365:$C$3618,MATCH(TRUE,INDEX($C3365:$C$3618&lt;&gt;$C3365,0),0)))</f>
        <v>6117812839.9886837</v>
      </c>
      <c r="P3366" s="16">
        <f t="shared" si="731"/>
        <v>6094938326.7375374</v>
      </c>
      <c r="Q3366" s="27">
        <f t="shared" si="736"/>
        <v>90</v>
      </c>
      <c r="R3366" s="7">
        <f t="shared" si="740"/>
        <v>254161.25834607019</v>
      </c>
      <c r="S3366" s="7">
        <f t="shared" si="734"/>
        <v>-453566.76925131917</v>
      </c>
      <c r="T3366" s="5">
        <f>VLOOKUP($B3366,'Benchmark Data'!$A:$B,2,FALSE)</f>
        <v>21.77</v>
      </c>
      <c r="U3366" s="12">
        <f t="shared" si="741"/>
        <v>6.4516352814885953E-3</v>
      </c>
      <c r="V3366" s="7">
        <f t="shared" si="742"/>
        <v>6420765313.2320194</v>
      </c>
    </row>
    <row r="3367" spans="1:22" x14ac:dyDescent="0.25">
      <c r="A3367" s="5">
        <f t="shared" si="735"/>
        <v>2013</v>
      </c>
      <c r="B3367" s="6">
        <f t="shared" si="737"/>
        <v>41307</v>
      </c>
      <c r="C3367" s="7">
        <f>MAX(SUMIFS('Filing Data'!$V:$V,'Filing Data'!$D:$D,'Benchmark Value'!$B3367),C3366)</f>
        <v>6094938326.7375374</v>
      </c>
      <c r="D3367" s="7">
        <f>SUMIFS('Filing Data'!$Z:$Z,'Filing Data'!$D:$D,'Benchmark Value'!$B3367)</f>
        <v>0</v>
      </c>
      <c r="E3367" s="16">
        <f>IF(D3367&lt;&gt;0,E3366,IF(ISNA(INDEX($D3367:$D3618,MATCH(TRUE,INDEX($D3367:$D3618&lt;&gt;$D3367,0),0))),0,INDEX($D3367:$D3618,MATCH(TRUE,INDEX($D3367:$D3618&lt;&gt;$D3367,0),0))))</f>
        <v>-40821009.232618585</v>
      </c>
      <c r="F3367" s="10">
        <f>SUM(D$11:D3366)</f>
        <v>-560234951.56509757</v>
      </c>
      <c r="G3367" s="10">
        <f t="shared" si="732"/>
        <v>90</v>
      </c>
      <c r="H3367" s="7">
        <f t="shared" si="738"/>
        <v>-453566.7692513176</v>
      </c>
      <c r="I3367" s="16">
        <f>SUMIFS('Filing Data'!$X:$X,'Filing Data'!$D:$D,'Benchmark Value'!$B3367)</f>
        <v>0</v>
      </c>
      <c r="J3367" s="16">
        <f>IF(I3367&lt;&gt;0,J3366,IF(ISNA(INDEX($I3367:$I3618,MATCH(TRUE,INDEX($I3367:$I3618&lt;&gt;$I3367,0),0))),0,INDEX($I3367:$I3618,MATCH(TRUE,INDEX($I3367:$I3618&lt;&gt;$I3367,0),0))))</f>
        <v>22874513.251146458</v>
      </c>
      <c r="K3367" s="10">
        <f>SUM(I$11:I3366)</f>
        <v>907969647.10783434</v>
      </c>
      <c r="L3367" s="27">
        <f t="shared" si="733"/>
        <v>90</v>
      </c>
      <c r="M3367" s="7">
        <f t="shared" si="739"/>
        <v>254161.25834607176</v>
      </c>
      <c r="N3367" s="7">
        <f>IF(ISNA(VLOOKUP(B3367,'Distribution Data'!$G:$H,2,FALSE)),0,VLOOKUP(B3367,'Distribution Data'!$G:$H,2,FALSE))</f>
        <v>0</v>
      </c>
      <c r="O3367" s="16">
        <f>IF(ISNA(INDEX($C3366:$C$3618,MATCH(TRUE,INDEX($C3366:$C$3618&lt;&gt;$C3366,0),0))), O3366, INDEX($C3366:$C$3618,MATCH(TRUE,INDEX($C3366:$C$3618&lt;&gt;$C3366,0),0)))</f>
        <v>6117812839.9886837</v>
      </c>
      <c r="P3367" s="16">
        <f t="shared" si="731"/>
        <v>6094938326.7375374</v>
      </c>
      <c r="Q3367" s="27">
        <f t="shared" si="736"/>
        <v>90</v>
      </c>
      <c r="R3367" s="7">
        <f t="shared" si="740"/>
        <v>254161.25834607019</v>
      </c>
      <c r="S3367" s="7">
        <f t="shared" si="734"/>
        <v>-453566.76925131917</v>
      </c>
      <c r="T3367" s="5">
        <f>VLOOKUP($B3367,'Benchmark Data'!$A:$B,2,FALSE)</f>
        <v>21.77</v>
      </c>
      <c r="U3367" s="12">
        <f t="shared" si="741"/>
        <v>0</v>
      </c>
      <c r="V3367" s="7">
        <f t="shared" si="742"/>
        <v>6420311746.4627686</v>
      </c>
    </row>
    <row r="3368" spans="1:22" x14ac:dyDescent="0.25">
      <c r="A3368" s="5">
        <f t="shared" si="735"/>
        <v>2013</v>
      </c>
      <c r="B3368" s="6">
        <f t="shared" si="737"/>
        <v>41308</v>
      </c>
      <c r="C3368" s="7">
        <f>MAX(SUMIFS('Filing Data'!$V:$V,'Filing Data'!$D:$D,'Benchmark Value'!$B3368),C3367)</f>
        <v>6094938326.7375374</v>
      </c>
      <c r="D3368" s="7">
        <f>SUMIFS('Filing Data'!$Z:$Z,'Filing Data'!$D:$D,'Benchmark Value'!$B3368)</f>
        <v>0</v>
      </c>
      <c r="E3368" s="16">
        <f>IF(D3368&lt;&gt;0,E3367,IF(ISNA(INDEX($D3368:$D3618,MATCH(TRUE,INDEX($D3368:$D3618&lt;&gt;$D3368,0),0))),0,INDEX($D3368:$D3618,MATCH(TRUE,INDEX($D3368:$D3618&lt;&gt;$D3368,0),0))))</f>
        <v>-40821009.232618585</v>
      </c>
      <c r="F3368" s="10">
        <f>SUM(D$11:D3367)</f>
        <v>-560234951.56509757</v>
      </c>
      <c r="G3368" s="10">
        <f t="shared" si="732"/>
        <v>90</v>
      </c>
      <c r="H3368" s="7">
        <f t="shared" si="738"/>
        <v>-453566.7692513176</v>
      </c>
      <c r="I3368" s="16">
        <f>SUMIFS('Filing Data'!$X:$X,'Filing Data'!$D:$D,'Benchmark Value'!$B3368)</f>
        <v>0</v>
      </c>
      <c r="J3368" s="16">
        <f>IF(I3368&lt;&gt;0,J3367,IF(ISNA(INDEX($I3368:$I3618,MATCH(TRUE,INDEX($I3368:$I3618&lt;&gt;$I3368,0),0))),0,INDEX($I3368:$I3618,MATCH(TRUE,INDEX($I3368:$I3618&lt;&gt;$I3368,0),0))))</f>
        <v>22874513.251146458</v>
      </c>
      <c r="K3368" s="10">
        <f>SUM(I$11:I3367)</f>
        <v>907969647.10783434</v>
      </c>
      <c r="L3368" s="27">
        <f t="shared" si="733"/>
        <v>90</v>
      </c>
      <c r="M3368" s="7">
        <f t="shared" si="739"/>
        <v>254161.25834607176</v>
      </c>
      <c r="N3368" s="7">
        <f>IF(ISNA(VLOOKUP(B3368,'Distribution Data'!$G:$H,2,FALSE)),0,VLOOKUP(B3368,'Distribution Data'!$G:$H,2,FALSE))</f>
        <v>0</v>
      </c>
      <c r="O3368" s="16">
        <f>IF(ISNA(INDEX($C3367:$C$3618,MATCH(TRUE,INDEX($C3367:$C$3618&lt;&gt;$C3367,0),0))), O3367, INDEX($C3367:$C$3618,MATCH(TRUE,INDEX($C3367:$C$3618&lt;&gt;$C3367,0),0)))</f>
        <v>6117812839.9886837</v>
      </c>
      <c r="P3368" s="16">
        <f t="shared" si="731"/>
        <v>6094938326.7375374</v>
      </c>
      <c r="Q3368" s="27">
        <f t="shared" si="736"/>
        <v>90</v>
      </c>
      <c r="R3368" s="7">
        <f t="shared" si="740"/>
        <v>254161.25834607019</v>
      </c>
      <c r="S3368" s="7">
        <f t="shared" si="734"/>
        <v>-453566.76925131917</v>
      </c>
      <c r="T3368" s="5">
        <f>VLOOKUP($B3368,'Benchmark Data'!$A:$B,2,FALSE)</f>
        <v>21.77</v>
      </c>
      <c r="U3368" s="12">
        <f t="shared" si="741"/>
        <v>0</v>
      </c>
      <c r="V3368" s="7">
        <f t="shared" si="742"/>
        <v>6419858179.6935177</v>
      </c>
    </row>
    <row r="3369" spans="1:22" x14ac:dyDescent="0.25">
      <c r="A3369" s="5">
        <f t="shared" si="735"/>
        <v>2013</v>
      </c>
      <c r="B3369" s="6">
        <f t="shared" si="737"/>
        <v>41309</v>
      </c>
      <c r="C3369" s="7">
        <f>MAX(SUMIFS('Filing Data'!$V:$V,'Filing Data'!$D:$D,'Benchmark Value'!$B3369),C3368)</f>
        <v>6094938326.7375374</v>
      </c>
      <c r="D3369" s="7">
        <f>SUMIFS('Filing Data'!$Z:$Z,'Filing Data'!$D:$D,'Benchmark Value'!$B3369)</f>
        <v>0</v>
      </c>
      <c r="E3369" s="16">
        <f>IF(D3369&lt;&gt;0,E3368,IF(ISNA(INDEX($D3369:$D3618,MATCH(TRUE,INDEX($D3369:$D3618&lt;&gt;$D3369,0),0))),0,INDEX($D3369:$D3618,MATCH(TRUE,INDEX($D3369:$D3618&lt;&gt;$D3369,0),0))))</f>
        <v>-40821009.232618585</v>
      </c>
      <c r="F3369" s="10">
        <f>SUM(D$11:D3368)</f>
        <v>-560234951.56509757</v>
      </c>
      <c r="G3369" s="10">
        <f t="shared" si="732"/>
        <v>90</v>
      </c>
      <c r="H3369" s="7">
        <f t="shared" si="738"/>
        <v>-453566.7692513176</v>
      </c>
      <c r="I3369" s="16">
        <f>SUMIFS('Filing Data'!$X:$X,'Filing Data'!$D:$D,'Benchmark Value'!$B3369)</f>
        <v>0</v>
      </c>
      <c r="J3369" s="16">
        <f>IF(I3369&lt;&gt;0,J3368,IF(ISNA(INDEX($I3369:$I3618,MATCH(TRUE,INDEX($I3369:$I3618&lt;&gt;$I3369,0),0))),0,INDEX($I3369:$I3618,MATCH(TRUE,INDEX($I3369:$I3618&lt;&gt;$I3369,0),0))))</f>
        <v>22874513.251146458</v>
      </c>
      <c r="K3369" s="10">
        <f>SUM(I$11:I3368)</f>
        <v>907969647.10783434</v>
      </c>
      <c r="L3369" s="27">
        <f t="shared" si="733"/>
        <v>90</v>
      </c>
      <c r="M3369" s="7">
        <f t="shared" si="739"/>
        <v>254161.25834607176</v>
      </c>
      <c r="N3369" s="7">
        <f>IF(ISNA(VLOOKUP(B3369,'Distribution Data'!$G:$H,2,FALSE)),0,VLOOKUP(B3369,'Distribution Data'!$G:$H,2,FALSE))</f>
        <v>0</v>
      </c>
      <c r="O3369" s="16">
        <f>IF(ISNA(INDEX($C3368:$C$3618,MATCH(TRUE,INDEX($C3368:$C$3618&lt;&gt;$C3368,0),0))), O3368, INDEX($C3368:$C$3618,MATCH(TRUE,INDEX($C3368:$C$3618&lt;&gt;$C3368,0),0)))</f>
        <v>6117812839.9886837</v>
      </c>
      <c r="P3369" s="16">
        <f t="shared" si="731"/>
        <v>6094938326.7375374</v>
      </c>
      <c r="Q3369" s="27">
        <f t="shared" si="736"/>
        <v>90</v>
      </c>
      <c r="R3369" s="7">
        <f t="shared" si="740"/>
        <v>254161.25834607019</v>
      </c>
      <c r="S3369" s="7">
        <f t="shared" si="734"/>
        <v>-453566.76925131917</v>
      </c>
      <c r="T3369" s="5">
        <f>VLOOKUP($B3369,'Benchmark Data'!$A:$B,2,FALSE)</f>
        <v>21.72</v>
      </c>
      <c r="U3369" s="12">
        <f t="shared" si="741"/>
        <v>-2.2993801807213751E-3</v>
      </c>
      <c r="V3369" s="7">
        <f t="shared" si="742"/>
        <v>6404659876.6365004</v>
      </c>
    </row>
    <row r="3370" spans="1:22" x14ac:dyDescent="0.25">
      <c r="A3370" s="5">
        <f t="shared" si="735"/>
        <v>2013</v>
      </c>
      <c r="B3370" s="6">
        <f t="shared" si="737"/>
        <v>41310</v>
      </c>
      <c r="C3370" s="7">
        <f>MAX(SUMIFS('Filing Data'!$V:$V,'Filing Data'!$D:$D,'Benchmark Value'!$B3370),C3369)</f>
        <v>6094938326.7375374</v>
      </c>
      <c r="D3370" s="7">
        <f>SUMIFS('Filing Data'!$Z:$Z,'Filing Data'!$D:$D,'Benchmark Value'!$B3370)</f>
        <v>0</v>
      </c>
      <c r="E3370" s="16">
        <f>IF(D3370&lt;&gt;0,E3369,IF(ISNA(INDEX($D3370:$D3618,MATCH(TRUE,INDEX($D3370:$D3618&lt;&gt;$D3370,0),0))),0,INDEX($D3370:$D3618,MATCH(TRUE,INDEX($D3370:$D3618&lt;&gt;$D3370,0),0))))</f>
        <v>-40821009.232618585</v>
      </c>
      <c r="F3370" s="10">
        <f>SUM(D$11:D3369)</f>
        <v>-560234951.56509757</v>
      </c>
      <c r="G3370" s="10">
        <f t="shared" si="732"/>
        <v>90</v>
      </c>
      <c r="H3370" s="7">
        <f t="shared" si="738"/>
        <v>-453566.7692513176</v>
      </c>
      <c r="I3370" s="16">
        <f>SUMIFS('Filing Data'!$X:$X,'Filing Data'!$D:$D,'Benchmark Value'!$B3370)</f>
        <v>0</v>
      </c>
      <c r="J3370" s="16">
        <f>IF(I3370&lt;&gt;0,J3369,IF(ISNA(INDEX($I3370:$I3618,MATCH(TRUE,INDEX($I3370:$I3618&lt;&gt;$I3370,0),0))),0,INDEX($I3370:$I3618,MATCH(TRUE,INDEX($I3370:$I3618&lt;&gt;$I3370,0),0))))</f>
        <v>22874513.251146458</v>
      </c>
      <c r="K3370" s="10">
        <f>SUM(I$11:I3369)</f>
        <v>907969647.10783434</v>
      </c>
      <c r="L3370" s="27">
        <f t="shared" si="733"/>
        <v>90</v>
      </c>
      <c r="M3370" s="7">
        <f t="shared" si="739"/>
        <v>254161.25834607176</v>
      </c>
      <c r="N3370" s="7">
        <f>IF(ISNA(VLOOKUP(B3370,'Distribution Data'!$G:$H,2,FALSE)),0,VLOOKUP(B3370,'Distribution Data'!$G:$H,2,FALSE))</f>
        <v>0</v>
      </c>
      <c r="O3370" s="16">
        <f>IF(ISNA(INDEX($C3369:$C$3618,MATCH(TRUE,INDEX($C3369:$C$3618&lt;&gt;$C3369,0),0))), O3369, INDEX($C3369:$C$3618,MATCH(TRUE,INDEX($C3369:$C$3618&lt;&gt;$C3369,0),0)))</f>
        <v>6117812839.9886837</v>
      </c>
      <c r="P3370" s="16">
        <f t="shared" si="731"/>
        <v>6094938326.7375374</v>
      </c>
      <c r="Q3370" s="27">
        <f t="shared" si="736"/>
        <v>90</v>
      </c>
      <c r="R3370" s="7">
        <f t="shared" si="740"/>
        <v>254161.25834607019</v>
      </c>
      <c r="S3370" s="7">
        <f t="shared" si="734"/>
        <v>-453566.76925131917</v>
      </c>
      <c r="T3370" s="5">
        <f>VLOOKUP($B3370,'Benchmark Data'!$A:$B,2,FALSE)</f>
        <v>21.67</v>
      </c>
      <c r="U3370" s="12">
        <f t="shared" si="741"/>
        <v>-2.304679517466917E-3</v>
      </c>
      <c r="V3370" s="7">
        <f t="shared" si="742"/>
        <v>6389462617.7018805</v>
      </c>
    </row>
    <row r="3371" spans="1:22" x14ac:dyDescent="0.25">
      <c r="A3371" s="5">
        <f t="shared" si="735"/>
        <v>2013</v>
      </c>
      <c r="B3371" s="6">
        <f t="shared" si="737"/>
        <v>41311</v>
      </c>
      <c r="C3371" s="7">
        <f>MAX(SUMIFS('Filing Data'!$V:$V,'Filing Data'!$D:$D,'Benchmark Value'!$B3371),C3370)</f>
        <v>6094938326.7375374</v>
      </c>
      <c r="D3371" s="7">
        <f>SUMIFS('Filing Data'!$Z:$Z,'Filing Data'!$D:$D,'Benchmark Value'!$B3371)</f>
        <v>0</v>
      </c>
      <c r="E3371" s="16">
        <f>IF(D3371&lt;&gt;0,E3370,IF(ISNA(INDEX($D3371:$D3618,MATCH(TRUE,INDEX($D3371:$D3618&lt;&gt;$D3371,0),0))),0,INDEX($D3371:$D3618,MATCH(TRUE,INDEX($D3371:$D3618&lt;&gt;$D3371,0),0))))</f>
        <v>-40821009.232618585</v>
      </c>
      <c r="F3371" s="10">
        <f>SUM(D$11:D3370)</f>
        <v>-560234951.56509757</v>
      </c>
      <c r="G3371" s="10">
        <f t="shared" si="732"/>
        <v>90</v>
      </c>
      <c r="H3371" s="7">
        <f t="shared" si="738"/>
        <v>-453566.7692513176</v>
      </c>
      <c r="I3371" s="16">
        <f>SUMIFS('Filing Data'!$X:$X,'Filing Data'!$D:$D,'Benchmark Value'!$B3371)</f>
        <v>0</v>
      </c>
      <c r="J3371" s="16">
        <f>IF(I3371&lt;&gt;0,J3370,IF(ISNA(INDEX($I3371:$I3618,MATCH(TRUE,INDEX($I3371:$I3618&lt;&gt;$I3371,0),0))),0,INDEX($I3371:$I3618,MATCH(TRUE,INDEX($I3371:$I3618&lt;&gt;$I3371,0),0))))</f>
        <v>22874513.251146458</v>
      </c>
      <c r="K3371" s="10">
        <f>SUM(I$11:I3370)</f>
        <v>907969647.10783434</v>
      </c>
      <c r="L3371" s="27">
        <f t="shared" si="733"/>
        <v>90</v>
      </c>
      <c r="M3371" s="7">
        <f t="shared" si="739"/>
        <v>254161.25834607176</v>
      </c>
      <c r="N3371" s="7">
        <f>IF(ISNA(VLOOKUP(B3371,'Distribution Data'!$G:$H,2,FALSE)),0,VLOOKUP(B3371,'Distribution Data'!$G:$H,2,FALSE))</f>
        <v>0</v>
      </c>
      <c r="O3371" s="16">
        <f>IF(ISNA(INDEX($C3370:$C$3618,MATCH(TRUE,INDEX($C3370:$C$3618&lt;&gt;$C3370,0),0))), O3370, INDEX($C3370:$C$3618,MATCH(TRUE,INDEX($C3370:$C$3618&lt;&gt;$C3370,0),0)))</f>
        <v>6117812839.9886837</v>
      </c>
      <c r="P3371" s="16">
        <f t="shared" si="731"/>
        <v>6094938326.7375374</v>
      </c>
      <c r="Q3371" s="27">
        <f t="shared" si="736"/>
        <v>90</v>
      </c>
      <c r="R3371" s="7">
        <f t="shared" si="740"/>
        <v>254161.25834607019</v>
      </c>
      <c r="S3371" s="7">
        <f t="shared" si="734"/>
        <v>-453566.76925131917</v>
      </c>
      <c r="T3371" s="5">
        <f>VLOOKUP($B3371,'Benchmark Data'!$A:$B,2,FALSE)</f>
        <v>21.73</v>
      </c>
      <c r="U3371" s="12">
        <f t="shared" si="741"/>
        <v>2.764978720070495E-3</v>
      </c>
      <c r="V3371" s="7">
        <f t="shared" si="742"/>
        <v>6406700225.6932249</v>
      </c>
    </row>
    <row r="3372" spans="1:22" x14ac:dyDescent="0.25">
      <c r="A3372" s="5">
        <f t="shared" si="735"/>
        <v>2013</v>
      </c>
      <c r="B3372" s="6">
        <f t="shared" si="737"/>
        <v>41312</v>
      </c>
      <c r="C3372" s="7">
        <f>MAX(SUMIFS('Filing Data'!$V:$V,'Filing Data'!$D:$D,'Benchmark Value'!$B3372),C3371)</f>
        <v>6094938326.7375374</v>
      </c>
      <c r="D3372" s="7">
        <f>SUMIFS('Filing Data'!$Z:$Z,'Filing Data'!$D:$D,'Benchmark Value'!$B3372)</f>
        <v>0</v>
      </c>
      <c r="E3372" s="16">
        <f>IF(D3372&lt;&gt;0,E3371,IF(ISNA(INDEX($D3372:$D3618,MATCH(TRUE,INDEX($D3372:$D3618&lt;&gt;$D3372,0),0))),0,INDEX($D3372:$D3618,MATCH(TRUE,INDEX($D3372:$D3618&lt;&gt;$D3372,0),0))))</f>
        <v>-40821009.232618585</v>
      </c>
      <c r="F3372" s="10">
        <f>SUM(D$11:D3371)</f>
        <v>-560234951.56509757</v>
      </c>
      <c r="G3372" s="10">
        <f t="shared" si="732"/>
        <v>90</v>
      </c>
      <c r="H3372" s="7">
        <f t="shared" si="738"/>
        <v>-453566.7692513176</v>
      </c>
      <c r="I3372" s="16">
        <f>SUMIFS('Filing Data'!$X:$X,'Filing Data'!$D:$D,'Benchmark Value'!$B3372)</f>
        <v>0</v>
      </c>
      <c r="J3372" s="16">
        <f>IF(I3372&lt;&gt;0,J3371,IF(ISNA(INDEX($I3372:$I3618,MATCH(TRUE,INDEX($I3372:$I3618&lt;&gt;$I3372,0),0))),0,INDEX($I3372:$I3618,MATCH(TRUE,INDEX($I3372:$I3618&lt;&gt;$I3372,0),0))))</f>
        <v>22874513.251146458</v>
      </c>
      <c r="K3372" s="10">
        <f>SUM(I$11:I3371)</f>
        <v>907969647.10783434</v>
      </c>
      <c r="L3372" s="27">
        <f t="shared" si="733"/>
        <v>90</v>
      </c>
      <c r="M3372" s="7">
        <f t="shared" si="739"/>
        <v>254161.25834607176</v>
      </c>
      <c r="N3372" s="7">
        <f>IF(ISNA(VLOOKUP(B3372,'Distribution Data'!$G:$H,2,FALSE)),0,VLOOKUP(B3372,'Distribution Data'!$G:$H,2,FALSE))</f>
        <v>0</v>
      </c>
      <c r="O3372" s="16">
        <f>IF(ISNA(INDEX($C3371:$C$3618,MATCH(TRUE,INDEX($C3371:$C$3618&lt;&gt;$C3371,0),0))), O3371, INDEX($C3371:$C$3618,MATCH(TRUE,INDEX($C3371:$C$3618&lt;&gt;$C3371,0),0)))</f>
        <v>6117812839.9886837</v>
      </c>
      <c r="P3372" s="16">
        <f t="shared" si="731"/>
        <v>6094938326.7375374</v>
      </c>
      <c r="Q3372" s="27">
        <f t="shared" si="736"/>
        <v>90</v>
      </c>
      <c r="R3372" s="7">
        <f t="shared" si="740"/>
        <v>254161.25834607019</v>
      </c>
      <c r="S3372" s="7">
        <f t="shared" si="734"/>
        <v>-453566.76925131917</v>
      </c>
      <c r="T3372" s="5">
        <f>VLOOKUP($B3372,'Benchmark Data'!$A:$B,2,FALSE)</f>
        <v>21.64</v>
      </c>
      <c r="U3372" s="12">
        <f t="shared" si="741"/>
        <v>-4.1503402900574613E-3</v>
      </c>
      <c r="V3372" s="7">
        <f t="shared" si="742"/>
        <v>6379711775.3384981</v>
      </c>
    </row>
    <row r="3373" spans="1:22" x14ac:dyDescent="0.25">
      <c r="A3373" s="5">
        <f t="shared" si="735"/>
        <v>2013</v>
      </c>
      <c r="B3373" s="6">
        <f t="shared" si="737"/>
        <v>41313</v>
      </c>
      <c r="C3373" s="7">
        <f>MAX(SUMIFS('Filing Data'!$V:$V,'Filing Data'!$D:$D,'Benchmark Value'!$B3373),C3372)</f>
        <v>6094938326.7375374</v>
      </c>
      <c r="D3373" s="7">
        <f>SUMIFS('Filing Data'!$Z:$Z,'Filing Data'!$D:$D,'Benchmark Value'!$B3373)</f>
        <v>0</v>
      </c>
      <c r="E3373" s="16">
        <f>IF(D3373&lt;&gt;0,E3372,IF(ISNA(INDEX($D3373:$D3618,MATCH(TRUE,INDEX($D3373:$D3618&lt;&gt;$D3373,0),0))),0,INDEX($D3373:$D3618,MATCH(TRUE,INDEX($D3373:$D3618&lt;&gt;$D3373,0),0))))</f>
        <v>-40821009.232618585</v>
      </c>
      <c r="F3373" s="10">
        <f>SUM(D$11:D3372)</f>
        <v>-560234951.56509757</v>
      </c>
      <c r="G3373" s="10">
        <f t="shared" si="732"/>
        <v>90</v>
      </c>
      <c r="H3373" s="7">
        <f t="shared" si="738"/>
        <v>-453566.7692513176</v>
      </c>
      <c r="I3373" s="16">
        <f>SUMIFS('Filing Data'!$X:$X,'Filing Data'!$D:$D,'Benchmark Value'!$B3373)</f>
        <v>0</v>
      </c>
      <c r="J3373" s="16">
        <f>IF(I3373&lt;&gt;0,J3372,IF(ISNA(INDEX($I3373:$I3618,MATCH(TRUE,INDEX($I3373:$I3618&lt;&gt;$I3373,0),0))),0,INDEX($I3373:$I3618,MATCH(TRUE,INDEX($I3373:$I3618&lt;&gt;$I3373,0),0))))</f>
        <v>22874513.251146458</v>
      </c>
      <c r="K3373" s="10">
        <f>SUM(I$11:I3372)</f>
        <v>907969647.10783434</v>
      </c>
      <c r="L3373" s="27">
        <f t="shared" si="733"/>
        <v>90</v>
      </c>
      <c r="M3373" s="7">
        <f t="shared" si="739"/>
        <v>254161.25834607176</v>
      </c>
      <c r="N3373" s="7">
        <f>IF(ISNA(VLOOKUP(B3373,'Distribution Data'!$G:$H,2,FALSE)),0,VLOOKUP(B3373,'Distribution Data'!$G:$H,2,FALSE))</f>
        <v>0</v>
      </c>
      <c r="O3373" s="16">
        <f>IF(ISNA(INDEX($C3372:$C$3618,MATCH(TRUE,INDEX($C3372:$C$3618&lt;&gt;$C3372,0),0))), O3372, INDEX($C3372:$C$3618,MATCH(TRUE,INDEX($C3372:$C$3618&lt;&gt;$C3372,0),0)))</f>
        <v>6117812839.9886837</v>
      </c>
      <c r="P3373" s="16">
        <f t="shared" si="731"/>
        <v>6094938326.7375374</v>
      </c>
      <c r="Q3373" s="27">
        <f t="shared" si="736"/>
        <v>90</v>
      </c>
      <c r="R3373" s="7">
        <f t="shared" si="740"/>
        <v>254161.25834607019</v>
      </c>
      <c r="S3373" s="7">
        <f t="shared" si="734"/>
        <v>-453566.76925131917</v>
      </c>
      <c r="T3373" s="5">
        <f>VLOOKUP($B3373,'Benchmark Data'!$A:$B,2,FALSE)</f>
        <v>21.84</v>
      </c>
      <c r="U3373" s="12">
        <f t="shared" si="741"/>
        <v>9.1996968984234158E-3</v>
      </c>
      <c r="V3373" s="7">
        <f t="shared" si="742"/>
        <v>6438220424.6074953</v>
      </c>
    </row>
    <row r="3374" spans="1:22" x14ac:dyDescent="0.25">
      <c r="A3374" s="5">
        <f t="shared" si="735"/>
        <v>2013</v>
      </c>
      <c r="B3374" s="6">
        <f t="shared" si="737"/>
        <v>41314</v>
      </c>
      <c r="C3374" s="7">
        <f>MAX(SUMIFS('Filing Data'!$V:$V,'Filing Data'!$D:$D,'Benchmark Value'!$B3374),C3373)</f>
        <v>6094938326.7375374</v>
      </c>
      <c r="D3374" s="7">
        <f>SUMIFS('Filing Data'!$Z:$Z,'Filing Data'!$D:$D,'Benchmark Value'!$B3374)</f>
        <v>0</v>
      </c>
      <c r="E3374" s="16">
        <f>IF(D3374&lt;&gt;0,E3373,IF(ISNA(INDEX($D3374:$D3618,MATCH(TRUE,INDEX($D3374:$D3618&lt;&gt;$D3374,0),0))),0,INDEX($D3374:$D3618,MATCH(TRUE,INDEX($D3374:$D3618&lt;&gt;$D3374,0),0))))</f>
        <v>-40821009.232618585</v>
      </c>
      <c r="F3374" s="10">
        <f>SUM(D$11:D3373)</f>
        <v>-560234951.56509757</v>
      </c>
      <c r="G3374" s="10">
        <f t="shared" si="732"/>
        <v>90</v>
      </c>
      <c r="H3374" s="7">
        <f t="shared" si="738"/>
        <v>-453566.7692513176</v>
      </c>
      <c r="I3374" s="16">
        <f>SUMIFS('Filing Data'!$X:$X,'Filing Data'!$D:$D,'Benchmark Value'!$B3374)</f>
        <v>0</v>
      </c>
      <c r="J3374" s="16">
        <f>IF(I3374&lt;&gt;0,J3373,IF(ISNA(INDEX($I3374:$I3618,MATCH(TRUE,INDEX($I3374:$I3618&lt;&gt;$I3374,0),0))),0,INDEX($I3374:$I3618,MATCH(TRUE,INDEX($I3374:$I3618&lt;&gt;$I3374,0),0))))</f>
        <v>22874513.251146458</v>
      </c>
      <c r="K3374" s="10">
        <f>SUM(I$11:I3373)</f>
        <v>907969647.10783434</v>
      </c>
      <c r="L3374" s="27">
        <f t="shared" si="733"/>
        <v>90</v>
      </c>
      <c r="M3374" s="7">
        <f t="shared" si="739"/>
        <v>254161.25834607176</v>
      </c>
      <c r="N3374" s="7">
        <f>IF(ISNA(VLOOKUP(B3374,'Distribution Data'!$G:$H,2,FALSE)),0,VLOOKUP(B3374,'Distribution Data'!$G:$H,2,FALSE))</f>
        <v>0</v>
      </c>
      <c r="O3374" s="16">
        <f>IF(ISNA(INDEX($C3373:$C$3618,MATCH(TRUE,INDEX($C3373:$C$3618&lt;&gt;$C3373,0),0))), O3373, INDEX($C3373:$C$3618,MATCH(TRUE,INDEX($C3373:$C$3618&lt;&gt;$C3373,0),0)))</f>
        <v>6117812839.9886837</v>
      </c>
      <c r="P3374" s="16">
        <f t="shared" si="731"/>
        <v>6094938326.7375374</v>
      </c>
      <c r="Q3374" s="27">
        <f t="shared" si="736"/>
        <v>90</v>
      </c>
      <c r="R3374" s="7">
        <f t="shared" si="740"/>
        <v>254161.25834607019</v>
      </c>
      <c r="S3374" s="7">
        <f t="shared" si="734"/>
        <v>-453566.76925131917</v>
      </c>
      <c r="T3374" s="5">
        <f>VLOOKUP($B3374,'Benchmark Data'!$A:$B,2,FALSE)</f>
        <v>21.84</v>
      </c>
      <c r="U3374" s="12">
        <f t="shared" si="741"/>
        <v>0</v>
      </c>
      <c r="V3374" s="7">
        <f t="shared" si="742"/>
        <v>6437766857.8382444</v>
      </c>
    </row>
    <row r="3375" spans="1:22" x14ac:dyDescent="0.25">
      <c r="A3375" s="5">
        <f t="shared" si="735"/>
        <v>2013</v>
      </c>
      <c r="B3375" s="6">
        <f t="shared" si="737"/>
        <v>41315</v>
      </c>
      <c r="C3375" s="7">
        <f>MAX(SUMIFS('Filing Data'!$V:$V,'Filing Data'!$D:$D,'Benchmark Value'!$B3375),C3374)</f>
        <v>6094938326.7375374</v>
      </c>
      <c r="D3375" s="7">
        <f>SUMIFS('Filing Data'!$Z:$Z,'Filing Data'!$D:$D,'Benchmark Value'!$B3375)</f>
        <v>0</v>
      </c>
      <c r="E3375" s="16">
        <f>IF(D3375&lt;&gt;0,E3374,IF(ISNA(INDEX($D3375:$D3618,MATCH(TRUE,INDEX($D3375:$D3618&lt;&gt;$D3375,0),0))),0,INDEX($D3375:$D3618,MATCH(TRUE,INDEX($D3375:$D3618&lt;&gt;$D3375,0),0))))</f>
        <v>-40821009.232618585</v>
      </c>
      <c r="F3375" s="10">
        <f>SUM(D$11:D3374)</f>
        <v>-560234951.56509757</v>
      </c>
      <c r="G3375" s="10">
        <f t="shared" si="732"/>
        <v>90</v>
      </c>
      <c r="H3375" s="7">
        <f t="shared" si="738"/>
        <v>-453566.7692513176</v>
      </c>
      <c r="I3375" s="16">
        <f>SUMIFS('Filing Data'!$X:$X,'Filing Data'!$D:$D,'Benchmark Value'!$B3375)</f>
        <v>0</v>
      </c>
      <c r="J3375" s="16">
        <f>IF(I3375&lt;&gt;0,J3374,IF(ISNA(INDEX($I3375:$I3618,MATCH(TRUE,INDEX($I3375:$I3618&lt;&gt;$I3375,0),0))),0,INDEX($I3375:$I3618,MATCH(TRUE,INDEX($I3375:$I3618&lt;&gt;$I3375,0),0))))</f>
        <v>22874513.251146458</v>
      </c>
      <c r="K3375" s="10">
        <f>SUM(I$11:I3374)</f>
        <v>907969647.10783434</v>
      </c>
      <c r="L3375" s="27">
        <f t="shared" si="733"/>
        <v>90</v>
      </c>
      <c r="M3375" s="7">
        <f t="shared" si="739"/>
        <v>254161.25834607176</v>
      </c>
      <c r="N3375" s="7">
        <f>IF(ISNA(VLOOKUP(B3375,'Distribution Data'!$G:$H,2,FALSE)),0,VLOOKUP(B3375,'Distribution Data'!$G:$H,2,FALSE))</f>
        <v>0</v>
      </c>
      <c r="O3375" s="16">
        <f>IF(ISNA(INDEX($C3374:$C$3618,MATCH(TRUE,INDEX($C3374:$C$3618&lt;&gt;$C3374,0),0))), O3374, INDEX($C3374:$C$3618,MATCH(TRUE,INDEX($C3374:$C$3618&lt;&gt;$C3374,0),0)))</f>
        <v>6117812839.9886837</v>
      </c>
      <c r="P3375" s="16">
        <f t="shared" si="731"/>
        <v>6094938326.7375374</v>
      </c>
      <c r="Q3375" s="27">
        <f t="shared" si="736"/>
        <v>90</v>
      </c>
      <c r="R3375" s="7">
        <f t="shared" si="740"/>
        <v>254161.25834607019</v>
      </c>
      <c r="S3375" s="7">
        <f t="shared" si="734"/>
        <v>-453566.76925131917</v>
      </c>
      <c r="T3375" s="5">
        <f>VLOOKUP($B3375,'Benchmark Data'!$A:$B,2,FALSE)</f>
        <v>21.84</v>
      </c>
      <c r="U3375" s="12">
        <f t="shared" si="741"/>
        <v>0</v>
      </c>
      <c r="V3375" s="7">
        <f t="shared" si="742"/>
        <v>6437313291.0689936</v>
      </c>
    </row>
    <row r="3376" spans="1:22" x14ac:dyDescent="0.25">
      <c r="A3376" s="5">
        <f t="shared" si="735"/>
        <v>2013</v>
      </c>
      <c r="B3376" s="6">
        <f t="shared" si="737"/>
        <v>41316</v>
      </c>
      <c r="C3376" s="7">
        <f>MAX(SUMIFS('Filing Data'!$V:$V,'Filing Data'!$D:$D,'Benchmark Value'!$B3376),C3375)</f>
        <v>6094938326.7375374</v>
      </c>
      <c r="D3376" s="7">
        <f>SUMIFS('Filing Data'!$Z:$Z,'Filing Data'!$D:$D,'Benchmark Value'!$B3376)</f>
        <v>0</v>
      </c>
      <c r="E3376" s="16">
        <f>IF(D3376&lt;&gt;0,E3375,IF(ISNA(INDEX($D3376:$D3618,MATCH(TRUE,INDEX($D3376:$D3618&lt;&gt;$D3376,0),0))),0,INDEX($D3376:$D3618,MATCH(TRUE,INDEX($D3376:$D3618&lt;&gt;$D3376,0),0))))</f>
        <v>-40821009.232618585</v>
      </c>
      <c r="F3376" s="10">
        <f>SUM(D$11:D3375)</f>
        <v>-560234951.56509757</v>
      </c>
      <c r="G3376" s="10">
        <f t="shared" si="732"/>
        <v>90</v>
      </c>
      <c r="H3376" s="7">
        <f t="shared" si="738"/>
        <v>-453566.7692513176</v>
      </c>
      <c r="I3376" s="16">
        <f>SUMIFS('Filing Data'!$X:$X,'Filing Data'!$D:$D,'Benchmark Value'!$B3376)</f>
        <v>0</v>
      </c>
      <c r="J3376" s="16">
        <f>IF(I3376&lt;&gt;0,J3375,IF(ISNA(INDEX($I3376:$I3618,MATCH(TRUE,INDEX($I3376:$I3618&lt;&gt;$I3376,0),0))),0,INDEX($I3376:$I3618,MATCH(TRUE,INDEX($I3376:$I3618&lt;&gt;$I3376,0),0))))</f>
        <v>22874513.251146458</v>
      </c>
      <c r="K3376" s="10">
        <f>SUM(I$11:I3375)</f>
        <v>907969647.10783434</v>
      </c>
      <c r="L3376" s="27">
        <f t="shared" si="733"/>
        <v>90</v>
      </c>
      <c r="M3376" s="7">
        <f t="shared" si="739"/>
        <v>254161.25834607176</v>
      </c>
      <c r="N3376" s="7">
        <f>IF(ISNA(VLOOKUP(B3376,'Distribution Data'!$G:$H,2,FALSE)),0,VLOOKUP(B3376,'Distribution Data'!$G:$H,2,FALSE))</f>
        <v>0</v>
      </c>
      <c r="O3376" s="16">
        <f>IF(ISNA(INDEX($C3375:$C$3618,MATCH(TRUE,INDEX($C3375:$C$3618&lt;&gt;$C3375,0),0))), O3375, INDEX($C3375:$C$3618,MATCH(TRUE,INDEX($C3375:$C$3618&lt;&gt;$C3375,0),0)))</f>
        <v>6117812839.9886837</v>
      </c>
      <c r="P3376" s="16">
        <f t="shared" si="731"/>
        <v>6094938326.7375374</v>
      </c>
      <c r="Q3376" s="27">
        <f t="shared" si="736"/>
        <v>90</v>
      </c>
      <c r="R3376" s="7">
        <f t="shared" si="740"/>
        <v>254161.25834607019</v>
      </c>
      <c r="S3376" s="7">
        <f t="shared" si="734"/>
        <v>-453566.76925131917</v>
      </c>
      <c r="T3376" s="5">
        <f>VLOOKUP($B3376,'Benchmark Data'!$A:$B,2,FALSE)</f>
        <v>21.89</v>
      </c>
      <c r="U3376" s="12">
        <f t="shared" si="741"/>
        <v>2.2867606580672705E-3</v>
      </c>
      <c r="V3376" s="7">
        <f t="shared" si="742"/>
        <v>6451597163.1529226</v>
      </c>
    </row>
    <row r="3377" spans="1:22" x14ac:dyDescent="0.25">
      <c r="A3377" s="5">
        <f t="shared" si="735"/>
        <v>2013</v>
      </c>
      <c r="B3377" s="6">
        <f t="shared" si="737"/>
        <v>41317</v>
      </c>
      <c r="C3377" s="7">
        <f>MAX(SUMIFS('Filing Data'!$V:$V,'Filing Data'!$D:$D,'Benchmark Value'!$B3377),C3376)</f>
        <v>6094938326.7375374</v>
      </c>
      <c r="D3377" s="7">
        <f>SUMIFS('Filing Data'!$Z:$Z,'Filing Data'!$D:$D,'Benchmark Value'!$B3377)</f>
        <v>0</v>
      </c>
      <c r="E3377" s="16">
        <f>IF(D3377&lt;&gt;0,E3376,IF(ISNA(INDEX($D3377:$D3618,MATCH(TRUE,INDEX($D3377:$D3618&lt;&gt;$D3377,0),0))),0,INDEX($D3377:$D3618,MATCH(TRUE,INDEX($D3377:$D3618&lt;&gt;$D3377,0),0))))</f>
        <v>-40821009.232618585</v>
      </c>
      <c r="F3377" s="10">
        <f>SUM(D$11:D3376)</f>
        <v>-560234951.56509757</v>
      </c>
      <c r="G3377" s="10">
        <f t="shared" si="732"/>
        <v>90</v>
      </c>
      <c r="H3377" s="7">
        <f t="shared" si="738"/>
        <v>-453566.7692513176</v>
      </c>
      <c r="I3377" s="16">
        <f>SUMIFS('Filing Data'!$X:$X,'Filing Data'!$D:$D,'Benchmark Value'!$B3377)</f>
        <v>0</v>
      </c>
      <c r="J3377" s="16">
        <f>IF(I3377&lt;&gt;0,J3376,IF(ISNA(INDEX($I3377:$I3618,MATCH(TRUE,INDEX($I3377:$I3618&lt;&gt;$I3377,0),0))),0,INDEX($I3377:$I3618,MATCH(TRUE,INDEX($I3377:$I3618&lt;&gt;$I3377,0),0))))</f>
        <v>22874513.251146458</v>
      </c>
      <c r="K3377" s="10">
        <f>SUM(I$11:I3376)</f>
        <v>907969647.10783434</v>
      </c>
      <c r="L3377" s="27">
        <f t="shared" si="733"/>
        <v>90</v>
      </c>
      <c r="M3377" s="7">
        <f t="shared" si="739"/>
        <v>254161.25834607176</v>
      </c>
      <c r="N3377" s="7">
        <f>IF(ISNA(VLOOKUP(B3377,'Distribution Data'!$G:$H,2,FALSE)),0,VLOOKUP(B3377,'Distribution Data'!$G:$H,2,FALSE))</f>
        <v>0</v>
      </c>
      <c r="O3377" s="16">
        <f>IF(ISNA(INDEX($C3376:$C$3618,MATCH(TRUE,INDEX($C3376:$C$3618&lt;&gt;$C3376,0),0))), O3376, INDEX($C3376:$C$3618,MATCH(TRUE,INDEX($C3376:$C$3618&lt;&gt;$C3376,0),0)))</f>
        <v>6117812839.9886837</v>
      </c>
      <c r="P3377" s="16">
        <f t="shared" si="731"/>
        <v>6094938326.7375374</v>
      </c>
      <c r="Q3377" s="27">
        <f t="shared" si="736"/>
        <v>90</v>
      </c>
      <c r="R3377" s="7">
        <f t="shared" si="740"/>
        <v>254161.25834607019</v>
      </c>
      <c r="S3377" s="7">
        <f t="shared" si="734"/>
        <v>-453566.76925131917</v>
      </c>
      <c r="T3377" s="5">
        <f>VLOOKUP($B3377,'Benchmark Data'!$A:$B,2,FALSE)</f>
        <v>22.05</v>
      </c>
      <c r="U3377" s="12">
        <f t="shared" si="741"/>
        <v>7.2826903580834193E-3</v>
      </c>
      <c r="V3377" s="7">
        <f t="shared" si="742"/>
        <v>6498300085.4702168</v>
      </c>
    </row>
    <row r="3378" spans="1:22" x14ac:dyDescent="0.25">
      <c r="A3378" s="5">
        <f t="shared" si="735"/>
        <v>2013</v>
      </c>
      <c r="B3378" s="6">
        <f t="shared" si="737"/>
        <v>41318</v>
      </c>
      <c r="C3378" s="7">
        <f>MAX(SUMIFS('Filing Data'!$V:$V,'Filing Data'!$D:$D,'Benchmark Value'!$B3378),C3377)</f>
        <v>6094938326.7375374</v>
      </c>
      <c r="D3378" s="7">
        <f>SUMIFS('Filing Data'!$Z:$Z,'Filing Data'!$D:$D,'Benchmark Value'!$B3378)</f>
        <v>0</v>
      </c>
      <c r="E3378" s="16">
        <f>IF(D3378&lt;&gt;0,E3377,IF(ISNA(INDEX($D3378:$D3618,MATCH(TRUE,INDEX($D3378:$D3618&lt;&gt;$D3378,0),0))),0,INDEX($D3378:$D3618,MATCH(TRUE,INDEX($D3378:$D3618&lt;&gt;$D3378,0),0))))</f>
        <v>-40821009.232618585</v>
      </c>
      <c r="F3378" s="10">
        <f>SUM(D$11:D3377)</f>
        <v>-560234951.56509757</v>
      </c>
      <c r="G3378" s="10">
        <f t="shared" si="732"/>
        <v>90</v>
      </c>
      <c r="H3378" s="7">
        <f t="shared" si="738"/>
        <v>-453566.7692513176</v>
      </c>
      <c r="I3378" s="16">
        <f>SUMIFS('Filing Data'!$X:$X,'Filing Data'!$D:$D,'Benchmark Value'!$B3378)</f>
        <v>0</v>
      </c>
      <c r="J3378" s="16">
        <f>IF(I3378&lt;&gt;0,J3377,IF(ISNA(INDEX($I3378:$I3618,MATCH(TRUE,INDEX($I3378:$I3618&lt;&gt;$I3378,0),0))),0,INDEX($I3378:$I3618,MATCH(TRUE,INDEX($I3378:$I3618&lt;&gt;$I3378,0),0))))</f>
        <v>22874513.251146458</v>
      </c>
      <c r="K3378" s="10">
        <f>SUM(I$11:I3377)</f>
        <v>907969647.10783434</v>
      </c>
      <c r="L3378" s="27">
        <f t="shared" si="733"/>
        <v>90</v>
      </c>
      <c r="M3378" s="7">
        <f t="shared" si="739"/>
        <v>254161.25834607176</v>
      </c>
      <c r="N3378" s="7">
        <f>IF(ISNA(VLOOKUP(B3378,'Distribution Data'!$G:$H,2,FALSE)),0,VLOOKUP(B3378,'Distribution Data'!$G:$H,2,FALSE))</f>
        <v>0</v>
      </c>
      <c r="O3378" s="16">
        <f>IF(ISNA(INDEX($C3377:$C$3618,MATCH(TRUE,INDEX($C3377:$C$3618&lt;&gt;$C3377,0),0))), O3377, INDEX($C3377:$C$3618,MATCH(TRUE,INDEX($C3377:$C$3618&lt;&gt;$C3377,0),0)))</f>
        <v>6117812839.9886837</v>
      </c>
      <c r="P3378" s="16">
        <f t="shared" si="731"/>
        <v>6094938326.7375374</v>
      </c>
      <c r="Q3378" s="27">
        <f t="shared" si="736"/>
        <v>90</v>
      </c>
      <c r="R3378" s="7">
        <f t="shared" si="740"/>
        <v>254161.25834607019</v>
      </c>
      <c r="S3378" s="7">
        <f t="shared" si="734"/>
        <v>-453566.76925131917</v>
      </c>
      <c r="T3378" s="5">
        <f>VLOOKUP($B3378,'Benchmark Data'!$A:$B,2,FALSE)</f>
        <v>22.03</v>
      </c>
      <c r="U3378" s="12">
        <f t="shared" si="741"/>
        <v>-9.0744107860319322E-4</v>
      </c>
      <c r="V3378" s="7">
        <f t="shared" si="742"/>
        <v>6491952368.9635782</v>
      </c>
    </row>
    <row r="3379" spans="1:22" x14ac:dyDescent="0.25">
      <c r="A3379" s="5">
        <f t="shared" si="735"/>
        <v>2013</v>
      </c>
      <c r="B3379" s="6">
        <f t="shared" si="737"/>
        <v>41319</v>
      </c>
      <c r="C3379" s="7">
        <f>MAX(SUMIFS('Filing Data'!$V:$V,'Filing Data'!$D:$D,'Benchmark Value'!$B3379),C3378)</f>
        <v>6094938326.7375374</v>
      </c>
      <c r="D3379" s="7">
        <f>SUMIFS('Filing Data'!$Z:$Z,'Filing Data'!$D:$D,'Benchmark Value'!$B3379)</f>
        <v>0</v>
      </c>
      <c r="E3379" s="16">
        <f>IF(D3379&lt;&gt;0,E3378,IF(ISNA(INDEX($D3379:$D3618,MATCH(TRUE,INDEX($D3379:$D3618&lt;&gt;$D3379,0),0))),0,INDEX($D3379:$D3618,MATCH(TRUE,INDEX($D3379:$D3618&lt;&gt;$D3379,0),0))))</f>
        <v>-40821009.232618585</v>
      </c>
      <c r="F3379" s="10">
        <f>SUM(D$11:D3378)</f>
        <v>-560234951.56509757</v>
      </c>
      <c r="G3379" s="10">
        <f t="shared" si="732"/>
        <v>90</v>
      </c>
      <c r="H3379" s="7">
        <f t="shared" si="738"/>
        <v>-453566.7692513176</v>
      </c>
      <c r="I3379" s="16">
        <f>SUMIFS('Filing Data'!$X:$X,'Filing Data'!$D:$D,'Benchmark Value'!$B3379)</f>
        <v>0</v>
      </c>
      <c r="J3379" s="16">
        <f>IF(I3379&lt;&gt;0,J3378,IF(ISNA(INDEX($I3379:$I3618,MATCH(TRUE,INDEX($I3379:$I3618&lt;&gt;$I3379,0),0))),0,INDEX($I3379:$I3618,MATCH(TRUE,INDEX($I3379:$I3618&lt;&gt;$I3379,0),0))))</f>
        <v>22874513.251146458</v>
      </c>
      <c r="K3379" s="10">
        <f>SUM(I$11:I3378)</f>
        <v>907969647.10783434</v>
      </c>
      <c r="L3379" s="27">
        <f t="shared" si="733"/>
        <v>90</v>
      </c>
      <c r="M3379" s="7">
        <f t="shared" si="739"/>
        <v>254161.25834607176</v>
      </c>
      <c r="N3379" s="7">
        <f>IF(ISNA(VLOOKUP(B3379,'Distribution Data'!$G:$H,2,FALSE)),0,VLOOKUP(B3379,'Distribution Data'!$G:$H,2,FALSE))</f>
        <v>0</v>
      </c>
      <c r="O3379" s="16">
        <f>IF(ISNA(INDEX($C3378:$C$3618,MATCH(TRUE,INDEX($C3378:$C$3618&lt;&gt;$C3378,0),0))), O3378, INDEX($C3378:$C$3618,MATCH(TRUE,INDEX($C3378:$C$3618&lt;&gt;$C3378,0),0)))</f>
        <v>6117812839.9886837</v>
      </c>
      <c r="P3379" s="16">
        <f t="shared" si="731"/>
        <v>6094938326.7375374</v>
      </c>
      <c r="Q3379" s="27">
        <f t="shared" si="736"/>
        <v>90</v>
      </c>
      <c r="R3379" s="7">
        <f t="shared" si="740"/>
        <v>254161.25834607019</v>
      </c>
      <c r="S3379" s="7">
        <f t="shared" si="734"/>
        <v>-453566.76925131917</v>
      </c>
      <c r="T3379" s="5">
        <f>VLOOKUP($B3379,'Benchmark Data'!$A:$B,2,FALSE)</f>
        <v>21.95</v>
      </c>
      <c r="U3379" s="12">
        <f t="shared" si="741"/>
        <v>-3.6380212930715093E-3</v>
      </c>
      <c r="V3379" s="7">
        <f t="shared" si="742"/>
        <v>6467923850.3324528</v>
      </c>
    </row>
    <row r="3380" spans="1:22" x14ac:dyDescent="0.25">
      <c r="A3380" s="5">
        <f t="shared" si="735"/>
        <v>2013</v>
      </c>
      <c r="B3380" s="6">
        <f t="shared" si="737"/>
        <v>41320</v>
      </c>
      <c r="C3380" s="7">
        <f>MAX(SUMIFS('Filing Data'!$V:$V,'Filing Data'!$D:$D,'Benchmark Value'!$B3380),C3379)</f>
        <v>6094938326.7375374</v>
      </c>
      <c r="D3380" s="7">
        <f>SUMIFS('Filing Data'!$Z:$Z,'Filing Data'!$D:$D,'Benchmark Value'!$B3380)</f>
        <v>0</v>
      </c>
      <c r="E3380" s="16">
        <f>IF(D3380&lt;&gt;0,E3379,IF(ISNA(INDEX($D3380:$D3618,MATCH(TRUE,INDEX($D3380:$D3618&lt;&gt;$D3380,0),0))),0,INDEX($D3380:$D3618,MATCH(TRUE,INDEX($D3380:$D3618&lt;&gt;$D3380,0),0))))</f>
        <v>-40821009.232618585</v>
      </c>
      <c r="F3380" s="10">
        <f>SUM(D$11:D3379)</f>
        <v>-560234951.56509757</v>
      </c>
      <c r="G3380" s="10">
        <f t="shared" si="732"/>
        <v>90</v>
      </c>
      <c r="H3380" s="7">
        <f t="shared" si="738"/>
        <v>-453566.7692513176</v>
      </c>
      <c r="I3380" s="16">
        <f>SUMIFS('Filing Data'!$X:$X,'Filing Data'!$D:$D,'Benchmark Value'!$B3380)</f>
        <v>0</v>
      </c>
      <c r="J3380" s="16">
        <f>IF(I3380&lt;&gt;0,J3379,IF(ISNA(INDEX($I3380:$I3618,MATCH(TRUE,INDEX($I3380:$I3618&lt;&gt;$I3380,0),0))),0,INDEX($I3380:$I3618,MATCH(TRUE,INDEX($I3380:$I3618&lt;&gt;$I3380,0),0))))</f>
        <v>22874513.251146458</v>
      </c>
      <c r="K3380" s="10">
        <f>SUM(I$11:I3379)</f>
        <v>907969647.10783434</v>
      </c>
      <c r="L3380" s="27">
        <f t="shared" si="733"/>
        <v>90</v>
      </c>
      <c r="M3380" s="7">
        <f t="shared" si="739"/>
        <v>254161.25834607176</v>
      </c>
      <c r="N3380" s="7">
        <f>IF(ISNA(VLOOKUP(B3380,'Distribution Data'!$G:$H,2,FALSE)),0,VLOOKUP(B3380,'Distribution Data'!$G:$H,2,FALSE))</f>
        <v>0</v>
      </c>
      <c r="O3380" s="16">
        <f>IF(ISNA(INDEX($C3379:$C$3618,MATCH(TRUE,INDEX($C3379:$C$3618&lt;&gt;$C3379,0),0))), O3379, INDEX($C3379:$C$3618,MATCH(TRUE,INDEX($C3379:$C$3618&lt;&gt;$C3379,0),0)))</f>
        <v>6117812839.9886837</v>
      </c>
      <c r="P3380" s="16">
        <f t="shared" si="731"/>
        <v>6094938326.7375374</v>
      </c>
      <c r="Q3380" s="27">
        <f t="shared" si="736"/>
        <v>90</v>
      </c>
      <c r="R3380" s="7">
        <f t="shared" si="740"/>
        <v>254161.25834607019</v>
      </c>
      <c r="S3380" s="7">
        <f t="shared" si="734"/>
        <v>-453566.76925131917</v>
      </c>
      <c r="T3380" s="5">
        <f>VLOOKUP($B3380,'Benchmark Data'!$A:$B,2,FALSE)</f>
        <v>21.97</v>
      </c>
      <c r="U3380" s="12">
        <f t="shared" si="741"/>
        <v>9.1074687533839393E-4</v>
      </c>
      <c r="V3380" s="7">
        <f t="shared" si="742"/>
        <v>6473363608.2559872</v>
      </c>
    </row>
    <row r="3381" spans="1:22" x14ac:dyDescent="0.25">
      <c r="A3381" s="5">
        <f t="shared" si="735"/>
        <v>2013</v>
      </c>
      <c r="B3381" s="6">
        <f t="shared" si="737"/>
        <v>41321</v>
      </c>
      <c r="C3381" s="7">
        <f>MAX(SUMIFS('Filing Data'!$V:$V,'Filing Data'!$D:$D,'Benchmark Value'!$B3381),C3380)</f>
        <v>6094938326.7375374</v>
      </c>
      <c r="D3381" s="7">
        <f>SUMIFS('Filing Data'!$Z:$Z,'Filing Data'!$D:$D,'Benchmark Value'!$B3381)</f>
        <v>0</v>
      </c>
      <c r="E3381" s="16">
        <f>IF(D3381&lt;&gt;0,E3380,IF(ISNA(INDEX($D3381:$D3618,MATCH(TRUE,INDEX($D3381:$D3618&lt;&gt;$D3381,0),0))),0,INDEX($D3381:$D3618,MATCH(TRUE,INDEX($D3381:$D3618&lt;&gt;$D3381,0),0))))</f>
        <v>-40821009.232618585</v>
      </c>
      <c r="F3381" s="10">
        <f>SUM(D$11:D3380)</f>
        <v>-560234951.56509757</v>
      </c>
      <c r="G3381" s="10">
        <f t="shared" si="732"/>
        <v>90</v>
      </c>
      <c r="H3381" s="7">
        <f t="shared" si="738"/>
        <v>-453566.7692513176</v>
      </c>
      <c r="I3381" s="16">
        <f>SUMIFS('Filing Data'!$X:$X,'Filing Data'!$D:$D,'Benchmark Value'!$B3381)</f>
        <v>0</v>
      </c>
      <c r="J3381" s="16">
        <f>IF(I3381&lt;&gt;0,J3380,IF(ISNA(INDEX($I3381:$I3618,MATCH(TRUE,INDEX($I3381:$I3618&lt;&gt;$I3381,0),0))),0,INDEX($I3381:$I3618,MATCH(TRUE,INDEX($I3381:$I3618&lt;&gt;$I3381,0),0))))</f>
        <v>22874513.251146458</v>
      </c>
      <c r="K3381" s="10">
        <f>SUM(I$11:I3380)</f>
        <v>907969647.10783434</v>
      </c>
      <c r="L3381" s="27">
        <f t="shared" si="733"/>
        <v>90</v>
      </c>
      <c r="M3381" s="7">
        <f t="shared" si="739"/>
        <v>254161.25834607176</v>
      </c>
      <c r="N3381" s="7">
        <f>IF(ISNA(VLOOKUP(B3381,'Distribution Data'!$G:$H,2,FALSE)),0,VLOOKUP(B3381,'Distribution Data'!$G:$H,2,FALSE))</f>
        <v>0</v>
      </c>
      <c r="O3381" s="16">
        <f>IF(ISNA(INDEX($C3380:$C$3618,MATCH(TRUE,INDEX($C3380:$C$3618&lt;&gt;$C3380,0),0))), O3380, INDEX($C3380:$C$3618,MATCH(TRUE,INDEX($C3380:$C$3618&lt;&gt;$C3380,0),0)))</f>
        <v>6117812839.9886837</v>
      </c>
      <c r="P3381" s="16">
        <f t="shared" si="731"/>
        <v>6094938326.7375374</v>
      </c>
      <c r="Q3381" s="27">
        <f t="shared" si="736"/>
        <v>90</v>
      </c>
      <c r="R3381" s="7">
        <f t="shared" si="740"/>
        <v>254161.25834607019</v>
      </c>
      <c r="S3381" s="7">
        <f t="shared" si="734"/>
        <v>-453566.76925131917</v>
      </c>
      <c r="T3381" s="5">
        <f>VLOOKUP($B3381,'Benchmark Data'!$A:$B,2,FALSE)</f>
        <v>21.97</v>
      </c>
      <c r="U3381" s="12">
        <f t="shared" si="741"/>
        <v>0</v>
      </c>
      <c r="V3381" s="7">
        <f t="shared" si="742"/>
        <v>6472910041.4867363</v>
      </c>
    </row>
    <row r="3382" spans="1:22" x14ac:dyDescent="0.25">
      <c r="A3382" s="5">
        <f t="shared" si="735"/>
        <v>2013</v>
      </c>
      <c r="B3382" s="6">
        <f t="shared" si="737"/>
        <v>41322</v>
      </c>
      <c r="C3382" s="7">
        <f>MAX(SUMIFS('Filing Data'!$V:$V,'Filing Data'!$D:$D,'Benchmark Value'!$B3382),C3381)</f>
        <v>6094938326.7375374</v>
      </c>
      <c r="D3382" s="7">
        <f>SUMIFS('Filing Data'!$Z:$Z,'Filing Data'!$D:$D,'Benchmark Value'!$B3382)</f>
        <v>0</v>
      </c>
      <c r="E3382" s="16">
        <f>IF(D3382&lt;&gt;0,E3381,IF(ISNA(INDEX($D3382:$D3618,MATCH(TRUE,INDEX($D3382:$D3618&lt;&gt;$D3382,0),0))),0,INDEX($D3382:$D3618,MATCH(TRUE,INDEX($D3382:$D3618&lt;&gt;$D3382,0),0))))</f>
        <v>-40821009.232618585</v>
      </c>
      <c r="F3382" s="10">
        <f>SUM(D$11:D3381)</f>
        <v>-560234951.56509757</v>
      </c>
      <c r="G3382" s="10">
        <f t="shared" si="732"/>
        <v>90</v>
      </c>
      <c r="H3382" s="7">
        <f t="shared" si="738"/>
        <v>-453566.7692513176</v>
      </c>
      <c r="I3382" s="16">
        <f>SUMIFS('Filing Data'!$X:$X,'Filing Data'!$D:$D,'Benchmark Value'!$B3382)</f>
        <v>0</v>
      </c>
      <c r="J3382" s="16">
        <f>IF(I3382&lt;&gt;0,J3381,IF(ISNA(INDEX($I3382:$I3618,MATCH(TRUE,INDEX($I3382:$I3618&lt;&gt;$I3382,0),0))),0,INDEX($I3382:$I3618,MATCH(TRUE,INDEX($I3382:$I3618&lt;&gt;$I3382,0),0))))</f>
        <v>22874513.251146458</v>
      </c>
      <c r="K3382" s="10">
        <f>SUM(I$11:I3381)</f>
        <v>907969647.10783434</v>
      </c>
      <c r="L3382" s="27">
        <f t="shared" si="733"/>
        <v>90</v>
      </c>
      <c r="M3382" s="7">
        <f t="shared" si="739"/>
        <v>254161.25834607176</v>
      </c>
      <c r="N3382" s="7">
        <f>IF(ISNA(VLOOKUP(B3382,'Distribution Data'!$G:$H,2,FALSE)),0,VLOOKUP(B3382,'Distribution Data'!$G:$H,2,FALSE))</f>
        <v>0</v>
      </c>
      <c r="O3382" s="16">
        <f>IF(ISNA(INDEX($C3381:$C$3618,MATCH(TRUE,INDEX($C3381:$C$3618&lt;&gt;$C3381,0),0))), O3381, INDEX($C3381:$C$3618,MATCH(TRUE,INDEX($C3381:$C$3618&lt;&gt;$C3381,0),0)))</f>
        <v>6117812839.9886837</v>
      </c>
      <c r="P3382" s="16">
        <f t="shared" si="731"/>
        <v>6094938326.7375374</v>
      </c>
      <c r="Q3382" s="27">
        <f t="shared" si="736"/>
        <v>90</v>
      </c>
      <c r="R3382" s="7">
        <f t="shared" si="740"/>
        <v>254161.25834607019</v>
      </c>
      <c r="S3382" s="7">
        <f t="shared" si="734"/>
        <v>-453566.76925131917</v>
      </c>
      <c r="T3382" s="5">
        <f>VLOOKUP($B3382,'Benchmark Data'!$A:$B,2,FALSE)</f>
        <v>21.97</v>
      </c>
      <c r="U3382" s="12">
        <f t="shared" si="741"/>
        <v>0</v>
      </c>
      <c r="V3382" s="7">
        <f t="shared" si="742"/>
        <v>6472456474.7174854</v>
      </c>
    </row>
    <row r="3383" spans="1:22" x14ac:dyDescent="0.25">
      <c r="A3383" s="5">
        <f t="shared" si="735"/>
        <v>2013</v>
      </c>
      <c r="B3383" s="6">
        <f t="shared" si="737"/>
        <v>41323</v>
      </c>
      <c r="C3383" s="7">
        <f>MAX(SUMIFS('Filing Data'!$V:$V,'Filing Data'!$D:$D,'Benchmark Value'!$B3383),C3382)</f>
        <v>6094938326.7375374</v>
      </c>
      <c r="D3383" s="7">
        <f>SUMIFS('Filing Data'!$Z:$Z,'Filing Data'!$D:$D,'Benchmark Value'!$B3383)</f>
        <v>0</v>
      </c>
      <c r="E3383" s="16">
        <f>IF(D3383&lt;&gt;0,E3382,IF(ISNA(INDEX($D3383:$D3618,MATCH(TRUE,INDEX($D3383:$D3618&lt;&gt;$D3383,0),0))),0,INDEX($D3383:$D3618,MATCH(TRUE,INDEX($D3383:$D3618&lt;&gt;$D3383,0),0))))</f>
        <v>-40821009.232618585</v>
      </c>
      <c r="F3383" s="10">
        <f>SUM(D$11:D3382)</f>
        <v>-560234951.56509757</v>
      </c>
      <c r="G3383" s="10">
        <f t="shared" si="732"/>
        <v>90</v>
      </c>
      <c r="H3383" s="7">
        <f t="shared" si="738"/>
        <v>-453566.7692513176</v>
      </c>
      <c r="I3383" s="16">
        <f>SUMIFS('Filing Data'!$X:$X,'Filing Data'!$D:$D,'Benchmark Value'!$B3383)</f>
        <v>0</v>
      </c>
      <c r="J3383" s="16">
        <f>IF(I3383&lt;&gt;0,J3382,IF(ISNA(INDEX($I3383:$I3618,MATCH(TRUE,INDEX($I3383:$I3618&lt;&gt;$I3383,0),0))),0,INDEX($I3383:$I3618,MATCH(TRUE,INDEX($I3383:$I3618&lt;&gt;$I3383,0),0))))</f>
        <v>22874513.251146458</v>
      </c>
      <c r="K3383" s="10">
        <f>SUM(I$11:I3382)</f>
        <v>907969647.10783434</v>
      </c>
      <c r="L3383" s="27">
        <f t="shared" si="733"/>
        <v>90</v>
      </c>
      <c r="M3383" s="7">
        <f t="shared" si="739"/>
        <v>254161.25834607176</v>
      </c>
      <c r="N3383" s="7">
        <f>IF(ISNA(VLOOKUP(B3383,'Distribution Data'!$G:$H,2,FALSE)),0,VLOOKUP(B3383,'Distribution Data'!$G:$H,2,FALSE))</f>
        <v>0</v>
      </c>
      <c r="O3383" s="16">
        <f>IF(ISNA(INDEX($C3382:$C$3618,MATCH(TRUE,INDEX($C3382:$C$3618&lt;&gt;$C3382,0),0))), O3382, INDEX($C3382:$C$3618,MATCH(TRUE,INDEX($C3382:$C$3618&lt;&gt;$C3382,0),0)))</f>
        <v>6117812839.9886837</v>
      </c>
      <c r="P3383" s="16">
        <f t="shared" si="731"/>
        <v>6094938326.7375374</v>
      </c>
      <c r="Q3383" s="27">
        <f t="shared" si="736"/>
        <v>90</v>
      </c>
      <c r="R3383" s="7">
        <f t="shared" si="740"/>
        <v>254161.25834607019</v>
      </c>
      <c r="S3383" s="7">
        <f t="shared" si="734"/>
        <v>-453566.76925131917</v>
      </c>
      <c r="T3383" s="5">
        <f>VLOOKUP($B3383,'Benchmark Data'!$A:$B,2,FALSE)</f>
        <v>21.97</v>
      </c>
      <c r="U3383" s="12">
        <f t="shared" si="741"/>
        <v>0</v>
      </c>
      <c r="V3383" s="7">
        <f t="shared" si="742"/>
        <v>6472002907.9482346</v>
      </c>
    </row>
    <row r="3384" spans="1:22" x14ac:dyDescent="0.25">
      <c r="A3384" s="5">
        <f t="shared" si="735"/>
        <v>2013</v>
      </c>
      <c r="B3384" s="6">
        <f t="shared" si="737"/>
        <v>41324</v>
      </c>
      <c r="C3384" s="7">
        <f>MAX(SUMIFS('Filing Data'!$V:$V,'Filing Data'!$D:$D,'Benchmark Value'!$B3384),C3383)</f>
        <v>6094938326.7375374</v>
      </c>
      <c r="D3384" s="7">
        <f>SUMIFS('Filing Data'!$Z:$Z,'Filing Data'!$D:$D,'Benchmark Value'!$B3384)</f>
        <v>0</v>
      </c>
      <c r="E3384" s="16">
        <f>IF(D3384&lt;&gt;0,E3383,IF(ISNA(INDEX($D3384:$D3618,MATCH(TRUE,INDEX($D3384:$D3618&lt;&gt;$D3384,0),0))),0,INDEX($D3384:$D3618,MATCH(TRUE,INDEX($D3384:$D3618&lt;&gt;$D3384,0),0))))</f>
        <v>-40821009.232618585</v>
      </c>
      <c r="F3384" s="10">
        <f>SUM(D$11:D3383)</f>
        <v>-560234951.56509757</v>
      </c>
      <c r="G3384" s="10">
        <f t="shared" si="732"/>
        <v>90</v>
      </c>
      <c r="H3384" s="7">
        <f t="shared" si="738"/>
        <v>-453566.7692513176</v>
      </c>
      <c r="I3384" s="16">
        <f>SUMIFS('Filing Data'!$X:$X,'Filing Data'!$D:$D,'Benchmark Value'!$B3384)</f>
        <v>0</v>
      </c>
      <c r="J3384" s="16">
        <f>IF(I3384&lt;&gt;0,J3383,IF(ISNA(INDEX($I3384:$I3618,MATCH(TRUE,INDEX($I3384:$I3618&lt;&gt;$I3384,0),0))),0,INDEX($I3384:$I3618,MATCH(TRUE,INDEX($I3384:$I3618&lt;&gt;$I3384,0),0))))</f>
        <v>22874513.251146458</v>
      </c>
      <c r="K3384" s="10">
        <f>SUM(I$11:I3383)</f>
        <v>907969647.10783434</v>
      </c>
      <c r="L3384" s="27">
        <f t="shared" si="733"/>
        <v>90</v>
      </c>
      <c r="M3384" s="7">
        <f t="shared" si="739"/>
        <v>254161.25834607176</v>
      </c>
      <c r="N3384" s="7">
        <f>IF(ISNA(VLOOKUP(B3384,'Distribution Data'!$G:$H,2,FALSE)),0,VLOOKUP(B3384,'Distribution Data'!$G:$H,2,FALSE))</f>
        <v>0</v>
      </c>
      <c r="O3384" s="16">
        <f>IF(ISNA(INDEX($C3383:$C$3618,MATCH(TRUE,INDEX($C3383:$C$3618&lt;&gt;$C3383,0),0))), O3383, INDEX($C3383:$C$3618,MATCH(TRUE,INDEX($C3383:$C$3618&lt;&gt;$C3383,0),0)))</f>
        <v>6117812839.9886837</v>
      </c>
      <c r="P3384" s="16">
        <f t="shared" si="731"/>
        <v>6094938326.7375374</v>
      </c>
      <c r="Q3384" s="27">
        <f t="shared" si="736"/>
        <v>90</v>
      </c>
      <c r="R3384" s="7">
        <f t="shared" si="740"/>
        <v>254161.25834607019</v>
      </c>
      <c r="S3384" s="7">
        <f t="shared" si="734"/>
        <v>-453566.76925131917</v>
      </c>
      <c r="T3384" s="5">
        <f>VLOOKUP($B3384,'Benchmark Data'!$A:$B,2,FALSE)</f>
        <v>22.12</v>
      </c>
      <c r="U3384" s="12">
        <f t="shared" si="741"/>
        <v>6.8042902576153468E-3</v>
      </c>
      <c r="V3384" s="7">
        <f t="shared" si="742"/>
        <v>6515736889.4808617</v>
      </c>
    </row>
    <row r="3385" spans="1:22" x14ac:dyDescent="0.25">
      <c r="A3385" s="5">
        <f t="shared" si="735"/>
        <v>2013</v>
      </c>
      <c r="B3385" s="6">
        <f t="shared" si="737"/>
        <v>41325</v>
      </c>
      <c r="C3385" s="7">
        <f>MAX(SUMIFS('Filing Data'!$V:$V,'Filing Data'!$D:$D,'Benchmark Value'!$B3385),C3384)</f>
        <v>6094938326.7375374</v>
      </c>
      <c r="D3385" s="7">
        <f>SUMIFS('Filing Data'!$Z:$Z,'Filing Data'!$D:$D,'Benchmark Value'!$B3385)</f>
        <v>0</v>
      </c>
      <c r="E3385" s="16">
        <f>IF(D3385&lt;&gt;0,E3384,IF(ISNA(INDEX($D3385:$D3618,MATCH(TRUE,INDEX($D3385:$D3618&lt;&gt;$D3385,0),0))),0,INDEX($D3385:$D3618,MATCH(TRUE,INDEX($D3385:$D3618&lt;&gt;$D3385,0),0))))</f>
        <v>-40821009.232618585</v>
      </c>
      <c r="F3385" s="10">
        <f>SUM(D$11:D3384)</f>
        <v>-560234951.56509757</v>
      </c>
      <c r="G3385" s="10">
        <f t="shared" si="732"/>
        <v>90</v>
      </c>
      <c r="H3385" s="7">
        <f t="shared" si="738"/>
        <v>-453566.7692513176</v>
      </c>
      <c r="I3385" s="16">
        <f>SUMIFS('Filing Data'!$X:$X,'Filing Data'!$D:$D,'Benchmark Value'!$B3385)</f>
        <v>0</v>
      </c>
      <c r="J3385" s="16">
        <f>IF(I3385&lt;&gt;0,J3384,IF(ISNA(INDEX($I3385:$I3618,MATCH(TRUE,INDEX($I3385:$I3618&lt;&gt;$I3385,0),0))),0,INDEX($I3385:$I3618,MATCH(TRUE,INDEX($I3385:$I3618&lt;&gt;$I3385,0),0))))</f>
        <v>22874513.251146458</v>
      </c>
      <c r="K3385" s="10">
        <f>SUM(I$11:I3384)</f>
        <v>907969647.10783434</v>
      </c>
      <c r="L3385" s="27">
        <f t="shared" si="733"/>
        <v>90</v>
      </c>
      <c r="M3385" s="7">
        <f t="shared" si="739"/>
        <v>254161.25834607176</v>
      </c>
      <c r="N3385" s="7">
        <f>IF(ISNA(VLOOKUP(B3385,'Distribution Data'!$G:$H,2,FALSE)),0,VLOOKUP(B3385,'Distribution Data'!$G:$H,2,FALSE))</f>
        <v>0</v>
      </c>
      <c r="O3385" s="16">
        <f>IF(ISNA(INDEX($C3384:$C$3618,MATCH(TRUE,INDEX($C3384:$C$3618&lt;&gt;$C3384,0),0))), O3384, INDEX($C3384:$C$3618,MATCH(TRUE,INDEX($C3384:$C$3618&lt;&gt;$C3384,0),0)))</f>
        <v>6117812839.9886837</v>
      </c>
      <c r="P3385" s="16">
        <f t="shared" si="731"/>
        <v>6094938326.7375374</v>
      </c>
      <c r="Q3385" s="27">
        <f t="shared" si="736"/>
        <v>90</v>
      </c>
      <c r="R3385" s="7">
        <f t="shared" si="740"/>
        <v>254161.25834607019</v>
      </c>
      <c r="S3385" s="7">
        <f t="shared" si="734"/>
        <v>-453566.76925131917</v>
      </c>
      <c r="T3385" s="5">
        <f>VLOOKUP($B3385,'Benchmark Data'!$A:$B,2,FALSE)</f>
        <v>22</v>
      </c>
      <c r="U3385" s="12">
        <f t="shared" si="741"/>
        <v>-5.4397232958182098E-3</v>
      </c>
      <c r="V3385" s="7">
        <f t="shared" si="742"/>
        <v>6479935744.6493273</v>
      </c>
    </row>
    <row r="3386" spans="1:22" x14ac:dyDescent="0.25">
      <c r="A3386" s="5">
        <f t="shared" si="735"/>
        <v>2013</v>
      </c>
      <c r="B3386" s="6">
        <f t="shared" si="737"/>
        <v>41326</v>
      </c>
      <c r="C3386" s="7">
        <f>MAX(SUMIFS('Filing Data'!$V:$V,'Filing Data'!$D:$D,'Benchmark Value'!$B3386),C3385)</f>
        <v>6094938326.7375374</v>
      </c>
      <c r="D3386" s="7">
        <f>SUMIFS('Filing Data'!$Z:$Z,'Filing Data'!$D:$D,'Benchmark Value'!$B3386)</f>
        <v>0</v>
      </c>
      <c r="E3386" s="16">
        <f>IF(D3386&lt;&gt;0,E3385,IF(ISNA(INDEX($D3386:$D3618,MATCH(TRUE,INDEX($D3386:$D3618&lt;&gt;$D3386,0),0))),0,INDEX($D3386:$D3618,MATCH(TRUE,INDEX($D3386:$D3618&lt;&gt;$D3386,0),0))))</f>
        <v>-40821009.232618585</v>
      </c>
      <c r="F3386" s="10">
        <f>SUM(D$11:D3385)</f>
        <v>-560234951.56509757</v>
      </c>
      <c r="G3386" s="10">
        <f t="shared" si="732"/>
        <v>90</v>
      </c>
      <c r="H3386" s="7">
        <f t="shared" si="738"/>
        <v>-453566.7692513176</v>
      </c>
      <c r="I3386" s="16">
        <f>SUMIFS('Filing Data'!$X:$X,'Filing Data'!$D:$D,'Benchmark Value'!$B3386)</f>
        <v>0</v>
      </c>
      <c r="J3386" s="16">
        <f>IF(I3386&lt;&gt;0,J3385,IF(ISNA(INDEX($I3386:$I3618,MATCH(TRUE,INDEX($I3386:$I3618&lt;&gt;$I3386,0),0))),0,INDEX($I3386:$I3618,MATCH(TRUE,INDEX($I3386:$I3618&lt;&gt;$I3386,0),0))))</f>
        <v>22874513.251146458</v>
      </c>
      <c r="K3386" s="10">
        <f>SUM(I$11:I3385)</f>
        <v>907969647.10783434</v>
      </c>
      <c r="L3386" s="27">
        <f t="shared" si="733"/>
        <v>90</v>
      </c>
      <c r="M3386" s="7">
        <f t="shared" si="739"/>
        <v>254161.25834607176</v>
      </c>
      <c r="N3386" s="7">
        <f>IF(ISNA(VLOOKUP(B3386,'Distribution Data'!$G:$H,2,FALSE)),0,VLOOKUP(B3386,'Distribution Data'!$G:$H,2,FALSE))</f>
        <v>0</v>
      </c>
      <c r="O3386" s="16">
        <f>IF(ISNA(INDEX($C3385:$C$3618,MATCH(TRUE,INDEX($C3385:$C$3618&lt;&gt;$C3385,0),0))), O3385, INDEX($C3385:$C$3618,MATCH(TRUE,INDEX($C3385:$C$3618&lt;&gt;$C3385,0),0)))</f>
        <v>6117812839.9886837</v>
      </c>
      <c r="P3386" s="16">
        <f t="shared" si="731"/>
        <v>6094938326.7375374</v>
      </c>
      <c r="Q3386" s="27">
        <f t="shared" si="736"/>
        <v>90</v>
      </c>
      <c r="R3386" s="7">
        <f t="shared" si="740"/>
        <v>254161.25834607019</v>
      </c>
      <c r="S3386" s="7">
        <f t="shared" si="734"/>
        <v>-453566.76925131917</v>
      </c>
      <c r="T3386" s="5">
        <f>VLOOKUP($B3386,'Benchmark Data'!$A:$B,2,FALSE)</f>
        <v>21.8</v>
      </c>
      <c r="U3386" s="12">
        <f t="shared" si="741"/>
        <v>-9.1324835632724741E-3</v>
      </c>
      <c r="V3386" s="7">
        <f t="shared" si="742"/>
        <v>6420573671.1105375</v>
      </c>
    </row>
    <row r="3387" spans="1:22" x14ac:dyDescent="0.25">
      <c r="A3387" s="5">
        <f t="shared" si="735"/>
        <v>2013</v>
      </c>
      <c r="B3387" s="6">
        <f t="shared" si="737"/>
        <v>41327</v>
      </c>
      <c r="C3387" s="7">
        <f>MAX(SUMIFS('Filing Data'!$V:$V,'Filing Data'!$D:$D,'Benchmark Value'!$B3387),C3386)</f>
        <v>6094938326.7375374</v>
      </c>
      <c r="D3387" s="7">
        <f>SUMIFS('Filing Data'!$Z:$Z,'Filing Data'!$D:$D,'Benchmark Value'!$B3387)</f>
        <v>0</v>
      </c>
      <c r="E3387" s="16">
        <f>IF(D3387&lt;&gt;0,E3386,IF(ISNA(INDEX($D3387:$D3618,MATCH(TRUE,INDEX($D3387:$D3618&lt;&gt;$D3387,0),0))),0,INDEX($D3387:$D3618,MATCH(TRUE,INDEX($D3387:$D3618&lt;&gt;$D3387,0),0))))</f>
        <v>-40821009.232618585</v>
      </c>
      <c r="F3387" s="10">
        <f>SUM(D$11:D3386)</f>
        <v>-560234951.56509757</v>
      </c>
      <c r="G3387" s="10">
        <f t="shared" si="732"/>
        <v>90</v>
      </c>
      <c r="H3387" s="7">
        <f t="shared" si="738"/>
        <v>-453566.7692513176</v>
      </c>
      <c r="I3387" s="16">
        <f>SUMIFS('Filing Data'!$X:$X,'Filing Data'!$D:$D,'Benchmark Value'!$B3387)</f>
        <v>0</v>
      </c>
      <c r="J3387" s="16">
        <f>IF(I3387&lt;&gt;0,J3386,IF(ISNA(INDEX($I3387:$I3618,MATCH(TRUE,INDEX($I3387:$I3618&lt;&gt;$I3387,0),0))),0,INDEX($I3387:$I3618,MATCH(TRUE,INDEX($I3387:$I3618&lt;&gt;$I3387,0),0))))</f>
        <v>22874513.251146458</v>
      </c>
      <c r="K3387" s="10">
        <f>SUM(I$11:I3386)</f>
        <v>907969647.10783434</v>
      </c>
      <c r="L3387" s="27">
        <f t="shared" si="733"/>
        <v>90</v>
      </c>
      <c r="M3387" s="7">
        <f t="shared" si="739"/>
        <v>254161.25834607176</v>
      </c>
      <c r="N3387" s="7">
        <f>IF(ISNA(VLOOKUP(B3387,'Distribution Data'!$G:$H,2,FALSE)),0,VLOOKUP(B3387,'Distribution Data'!$G:$H,2,FALSE))</f>
        <v>0</v>
      </c>
      <c r="O3387" s="16">
        <f>IF(ISNA(INDEX($C3386:$C$3618,MATCH(TRUE,INDEX($C3386:$C$3618&lt;&gt;$C3386,0),0))), O3386, INDEX($C3386:$C$3618,MATCH(TRUE,INDEX($C3386:$C$3618&lt;&gt;$C3386,0),0)))</f>
        <v>6117812839.9886837</v>
      </c>
      <c r="P3387" s="16">
        <f t="shared" si="731"/>
        <v>6094938326.7375374</v>
      </c>
      <c r="Q3387" s="27">
        <f t="shared" si="736"/>
        <v>90</v>
      </c>
      <c r="R3387" s="7">
        <f t="shared" si="740"/>
        <v>254161.25834607019</v>
      </c>
      <c r="S3387" s="7">
        <f t="shared" si="734"/>
        <v>-453566.76925131917</v>
      </c>
      <c r="T3387" s="5">
        <f>VLOOKUP($B3387,'Benchmark Data'!$A:$B,2,FALSE)</f>
        <v>22.02</v>
      </c>
      <c r="U3387" s="12">
        <f t="shared" si="741"/>
        <v>1.0041161499490497E-2</v>
      </c>
      <c r="V3387" s="7">
        <f t="shared" si="742"/>
        <v>6484914884.5084562</v>
      </c>
    </row>
    <row r="3388" spans="1:22" x14ac:dyDescent="0.25">
      <c r="A3388" s="5">
        <f t="shared" si="735"/>
        <v>2013</v>
      </c>
      <c r="B3388" s="6">
        <f t="shared" si="737"/>
        <v>41328</v>
      </c>
      <c r="C3388" s="7">
        <f>MAX(SUMIFS('Filing Data'!$V:$V,'Filing Data'!$D:$D,'Benchmark Value'!$B3388),C3387)</f>
        <v>6094938326.7375374</v>
      </c>
      <c r="D3388" s="7">
        <f>SUMIFS('Filing Data'!$Z:$Z,'Filing Data'!$D:$D,'Benchmark Value'!$B3388)</f>
        <v>0</v>
      </c>
      <c r="E3388" s="16">
        <f>IF(D3388&lt;&gt;0,E3387,IF(ISNA(INDEX($D3388:$D3618,MATCH(TRUE,INDEX($D3388:$D3618&lt;&gt;$D3388,0),0))),0,INDEX($D3388:$D3618,MATCH(TRUE,INDEX($D3388:$D3618&lt;&gt;$D3388,0),0))))</f>
        <v>-40821009.232618585</v>
      </c>
      <c r="F3388" s="10">
        <f>SUM(D$11:D3387)</f>
        <v>-560234951.56509757</v>
      </c>
      <c r="G3388" s="10">
        <f t="shared" si="732"/>
        <v>90</v>
      </c>
      <c r="H3388" s="7">
        <f t="shared" si="738"/>
        <v>-453566.7692513176</v>
      </c>
      <c r="I3388" s="16">
        <f>SUMIFS('Filing Data'!$X:$X,'Filing Data'!$D:$D,'Benchmark Value'!$B3388)</f>
        <v>0</v>
      </c>
      <c r="J3388" s="16">
        <f>IF(I3388&lt;&gt;0,J3387,IF(ISNA(INDEX($I3388:$I3618,MATCH(TRUE,INDEX($I3388:$I3618&lt;&gt;$I3388,0),0))),0,INDEX($I3388:$I3618,MATCH(TRUE,INDEX($I3388:$I3618&lt;&gt;$I3388,0),0))))</f>
        <v>22874513.251146458</v>
      </c>
      <c r="K3388" s="10">
        <f>SUM(I$11:I3387)</f>
        <v>907969647.10783434</v>
      </c>
      <c r="L3388" s="27">
        <f t="shared" si="733"/>
        <v>90</v>
      </c>
      <c r="M3388" s="7">
        <f t="shared" si="739"/>
        <v>254161.25834607176</v>
      </c>
      <c r="N3388" s="7">
        <f>IF(ISNA(VLOOKUP(B3388,'Distribution Data'!$G:$H,2,FALSE)),0,VLOOKUP(B3388,'Distribution Data'!$G:$H,2,FALSE))</f>
        <v>0</v>
      </c>
      <c r="O3388" s="16">
        <f>IF(ISNA(INDEX($C3387:$C$3618,MATCH(TRUE,INDEX($C3387:$C$3618&lt;&gt;$C3387,0),0))), O3387, INDEX($C3387:$C$3618,MATCH(TRUE,INDEX($C3387:$C$3618&lt;&gt;$C3387,0),0)))</f>
        <v>6117812839.9886837</v>
      </c>
      <c r="P3388" s="16">
        <f t="shared" si="731"/>
        <v>6094938326.7375374</v>
      </c>
      <c r="Q3388" s="27">
        <f t="shared" si="736"/>
        <v>90</v>
      </c>
      <c r="R3388" s="7">
        <f t="shared" si="740"/>
        <v>254161.25834607019</v>
      </c>
      <c r="S3388" s="7">
        <f t="shared" si="734"/>
        <v>-453566.76925131917</v>
      </c>
      <c r="T3388" s="5">
        <f>VLOOKUP($B3388,'Benchmark Data'!$A:$B,2,FALSE)</f>
        <v>22.02</v>
      </c>
      <c r="U3388" s="12">
        <f t="shared" si="741"/>
        <v>0</v>
      </c>
      <c r="V3388" s="7">
        <f t="shared" si="742"/>
        <v>6484461317.7392054</v>
      </c>
    </row>
    <row r="3389" spans="1:22" x14ac:dyDescent="0.25">
      <c r="A3389" s="5">
        <f t="shared" si="735"/>
        <v>2013</v>
      </c>
      <c r="B3389" s="6">
        <f t="shared" si="737"/>
        <v>41329</v>
      </c>
      <c r="C3389" s="7">
        <f>MAX(SUMIFS('Filing Data'!$V:$V,'Filing Data'!$D:$D,'Benchmark Value'!$B3389),C3388)</f>
        <v>6094938326.7375374</v>
      </c>
      <c r="D3389" s="7">
        <f>SUMIFS('Filing Data'!$Z:$Z,'Filing Data'!$D:$D,'Benchmark Value'!$B3389)</f>
        <v>0</v>
      </c>
      <c r="E3389" s="16">
        <f>IF(D3389&lt;&gt;0,E3388,IF(ISNA(INDEX($D3389:$D3618,MATCH(TRUE,INDEX($D3389:$D3618&lt;&gt;$D3389,0),0))),0,INDEX($D3389:$D3618,MATCH(TRUE,INDEX($D3389:$D3618&lt;&gt;$D3389,0),0))))</f>
        <v>-40821009.232618585</v>
      </c>
      <c r="F3389" s="10">
        <f>SUM(D$11:D3388)</f>
        <v>-560234951.56509757</v>
      </c>
      <c r="G3389" s="10">
        <f t="shared" si="732"/>
        <v>90</v>
      </c>
      <c r="H3389" s="7">
        <f t="shared" si="738"/>
        <v>-453566.7692513176</v>
      </c>
      <c r="I3389" s="16">
        <f>SUMIFS('Filing Data'!$X:$X,'Filing Data'!$D:$D,'Benchmark Value'!$B3389)</f>
        <v>0</v>
      </c>
      <c r="J3389" s="16">
        <f>IF(I3389&lt;&gt;0,J3388,IF(ISNA(INDEX($I3389:$I3618,MATCH(TRUE,INDEX($I3389:$I3618&lt;&gt;$I3389,0),0))),0,INDEX($I3389:$I3618,MATCH(TRUE,INDEX($I3389:$I3618&lt;&gt;$I3389,0),0))))</f>
        <v>22874513.251146458</v>
      </c>
      <c r="K3389" s="10">
        <f>SUM(I$11:I3388)</f>
        <v>907969647.10783434</v>
      </c>
      <c r="L3389" s="27">
        <f t="shared" si="733"/>
        <v>90</v>
      </c>
      <c r="M3389" s="7">
        <f t="shared" si="739"/>
        <v>254161.25834607176</v>
      </c>
      <c r="N3389" s="7">
        <f>IF(ISNA(VLOOKUP(B3389,'Distribution Data'!$G:$H,2,FALSE)),0,VLOOKUP(B3389,'Distribution Data'!$G:$H,2,FALSE))</f>
        <v>0</v>
      </c>
      <c r="O3389" s="16">
        <f>IF(ISNA(INDEX($C3388:$C$3618,MATCH(TRUE,INDEX($C3388:$C$3618&lt;&gt;$C3388,0),0))), O3388, INDEX($C3388:$C$3618,MATCH(TRUE,INDEX($C3388:$C$3618&lt;&gt;$C3388,0),0)))</f>
        <v>6117812839.9886837</v>
      </c>
      <c r="P3389" s="16">
        <f t="shared" ref="P3389:P3452" si="743">C3388</f>
        <v>6094938326.7375374</v>
      </c>
      <c r="Q3389" s="27">
        <f t="shared" si="736"/>
        <v>90</v>
      </c>
      <c r="R3389" s="7">
        <f t="shared" si="740"/>
        <v>254161.25834607019</v>
      </c>
      <c r="S3389" s="7">
        <f t="shared" si="734"/>
        <v>-453566.76925131917</v>
      </c>
      <c r="T3389" s="5">
        <f>VLOOKUP($B3389,'Benchmark Data'!$A:$B,2,FALSE)</f>
        <v>22.02</v>
      </c>
      <c r="U3389" s="12">
        <f t="shared" si="741"/>
        <v>0</v>
      </c>
      <c r="V3389" s="7">
        <f t="shared" si="742"/>
        <v>6484007750.9699545</v>
      </c>
    </row>
    <row r="3390" spans="1:22" x14ac:dyDescent="0.25">
      <c r="A3390" s="5">
        <f t="shared" si="735"/>
        <v>2013</v>
      </c>
      <c r="B3390" s="6">
        <f t="shared" si="737"/>
        <v>41330</v>
      </c>
      <c r="C3390" s="7">
        <f>MAX(SUMIFS('Filing Data'!$V:$V,'Filing Data'!$D:$D,'Benchmark Value'!$B3390),C3389)</f>
        <v>6094938326.7375374</v>
      </c>
      <c r="D3390" s="7">
        <f>SUMIFS('Filing Data'!$Z:$Z,'Filing Data'!$D:$D,'Benchmark Value'!$B3390)</f>
        <v>0</v>
      </c>
      <c r="E3390" s="16">
        <f>IF(D3390&lt;&gt;0,E3389,IF(ISNA(INDEX($D3390:$D3618,MATCH(TRUE,INDEX($D3390:$D3618&lt;&gt;$D3390,0),0))),0,INDEX($D3390:$D3618,MATCH(TRUE,INDEX($D3390:$D3618&lt;&gt;$D3390,0),0))))</f>
        <v>-40821009.232618585</v>
      </c>
      <c r="F3390" s="10">
        <f>SUM(D$11:D3389)</f>
        <v>-560234951.56509757</v>
      </c>
      <c r="G3390" s="10">
        <f t="shared" si="732"/>
        <v>90</v>
      </c>
      <c r="H3390" s="7">
        <f t="shared" si="738"/>
        <v>-453566.7692513176</v>
      </c>
      <c r="I3390" s="16">
        <f>SUMIFS('Filing Data'!$X:$X,'Filing Data'!$D:$D,'Benchmark Value'!$B3390)</f>
        <v>0</v>
      </c>
      <c r="J3390" s="16">
        <f>IF(I3390&lt;&gt;0,J3389,IF(ISNA(INDEX($I3390:$I3618,MATCH(TRUE,INDEX($I3390:$I3618&lt;&gt;$I3390,0),0))),0,INDEX($I3390:$I3618,MATCH(TRUE,INDEX($I3390:$I3618&lt;&gt;$I3390,0),0))))</f>
        <v>22874513.251146458</v>
      </c>
      <c r="K3390" s="10">
        <f>SUM(I$11:I3389)</f>
        <v>907969647.10783434</v>
      </c>
      <c r="L3390" s="27">
        <f t="shared" si="733"/>
        <v>90</v>
      </c>
      <c r="M3390" s="7">
        <f t="shared" si="739"/>
        <v>254161.25834607176</v>
      </c>
      <c r="N3390" s="7">
        <f>IF(ISNA(VLOOKUP(B3390,'Distribution Data'!$G:$H,2,FALSE)),0,VLOOKUP(B3390,'Distribution Data'!$G:$H,2,FALSE))</f>
        <v>0</v>
      </c>
      <c r="O3390" s="16">
        <f>IF(ISNA(INDEX($C3389:$C$3618,MATCH(TRUE,INDEX($C3389:$C$3618&lt;&gt;$C3389,0),0))), O3389, INDEX($C3389:$C$3618,MATCH(TRUE,INDEX($C3389:$C$3618&lt;&gt;$C3389,0),0)))</f>
        <v>6117812839.9886837</v>
      </c>
      <c r="P3390" s="16">
        <f t="shared" si="743"/>
        <v>6094938326.7375374</v>
      </c>
      <c r="Q3390" s="27">
        <f t="shared" si="736"/>
        <v>90</v>
      </c>
      <c r="R3390" s="7">
        <f t="shared" si="740"/>
        <v>254161.25834607019</v>
      </c>
      <c r="S3390" s="7">
        <f t="shared" si="734"/>
        <v>-453566.76925131917</v>
      </c>
      <c r="T3390" s="5">
        <f>VLOOKUP($B3390,'Benchmark Data'!$A:$B,2,FALSE)</f>
        <v>21.61</v>
      </c>
      <c r="U3390" s="12">
        <f t="shared" si="741"/>
        <v>-1.8794960775739295E-2</v>
      </c>
      <c r="V3390" s="7">
        <f t="shared" si="742"/>
        <v>6362825611.1808271</v>
      </c>
    </row>
    <row r="3391" spans="1:22" x14ac:dyDescent="0.25">
      <c r="A3391" s="5">
        <f t="shared" si="735"/>
        <v>2013</v>
      </c>
      <c r="B3391" s="6">
        <f t="shared" si="737"/>
        <v>41331</v>
      </c>
      <c r="C3391" s="7">
        <f>MAX(SUMIFS('Filing Data'!$V:$V,'Filing Data'!$D:$D,'Benchmark Value'!$B3391),C3390)</f>
        <v>6094938326.7375374</v>
      </c>
      <c r="D3391" s="7">
        <f>SUMIFS('Filing Data'!$Z:$Z,'Filing Data'!$D:$D,'Benchmark Value'!$B3391)</f>
        <v>0</v>
      </c>
      <c r="E3391" s="16">
        <f>IF(D3391&lt;&gt;0,E3390,IF(ISNA(INDEX($D3391:$D3618,MATCH(TRUE,INDEX($D3391:$D3618&lt;&gt;$D3391,0),0))),0,INDEX($D3391:$D3618,MATCH(TRUE,INDEX($D3391:$D3618&lt;&gt;$D3391,0),0))))</f>
        <v>-40821009.232618585</v>
      </c>
      <c r="F3391" s="10">
        <f>SUM(D$11:D3390)</f>
        <v>-560234951.56509757</v>
      </c>
      <c r="G3391" s="10">
        <f t="shared" si="732"/>
        <v>90</v>
      </c>
      <c r="H3391" s="7">
        <f t="shared" si="738"/>
        <v>-453566.7692513176</v>
      </c>
      <c r="I3391" s="16">
        <f>SUMIFS('Filing Data'!$X:$X,'Filing Data'!$D:$D,'Benchmark Value'!$B3391)</f>
        <v>0</v>
      </c>
      <c r="J3391" s="16">
        <f>IF(I3391&lt;&gt;0,J3390,IF(ISNA(INDEX($I3391:$I3618,MATCH(TRUE,INDEX($I3391:$I3618&lt;&gt;$I3391,0),0))),0,INDEX($I3391:$I3618,MATCH(TRUE,INDEX($I3391:$I3618&lt;&gt;$I3391,0),0))))</f>
        <v>22874513.251146458</v>
      </c>
      <c r="K3391" s="10">
        <f>SUM(I$11:I3390)</f>
        <v>907969647.10783434</v>
      </c>
      <c r="L3391" s="27">
        <f t="shared" si="733"/>
        <v>90</v>
      </c>
      <c r="M3391" s="7">
        <f t="shared" si="739"/>
        <v>254161.25834607176</v>
      </c>
      <c r="N3391" s="7">
        <f>IF(ISNA(VLOOKUP(B3391,'Distribution Data'!$G:$H,2,FALSE)),0,VLOOKUP(B3391,'Distribution Data'!$G:$H,2,FALSE))</f>
        <v>0</v>
      </c>
      <c r="O3391" s="16">
        <f>IF(ISNA(INDEX($C3390:$C$3618,MATCH(TRUE,INDEX($C3390:$C$3618&lt;&gt;$C3390,0),0))), O3390, INDEX($C3390:$C$3618,MATCH(TRUE,INDEX($C3390:$C$3618&lt;&gt;$C3390,0),0)))</f>
        <v>6117812839.9886837</v>
      </c>
      <c r="P3391" s="16">
        <f t="shared" si="743"/>
        <v>6094938326.7375374</v>
      </c>
      <c r="Q3391" s="27">
        <f t="shared" si="736"/>
        <v>90</v>
      </c>
      <c r="R3391" s="7">
        <f t="shared" si="740"/>
        <v>254161.25834607019</v>
      </c>
      <c r="S3391" s="7">
        <f t="shared" si="734"/>
        <v>-453566.76925131917</v>
      </c>
      <c r="T3391" s="5">
        <f>VLOOKUP($B3391,'Benchmark Data'!$A:$B,2,FALSE)</f>
        <v>21.78</v>
      </c>
      <c r="U3391" s="12">
        <f t="shared" si="741"/>
        <v>7.8359469860198577E-3</v>
      </c>
      <c r="V3391" s="7">
        <f t="shared" si="742"/>
        <v>6412426665.1381264</v>
      </c>
    </row>
    <row r="3392" spans="1:22" x14ac:dyDescent="0.25">
      <c r="A3392" s="5">
        <f t="shared" si="735"/>
        <v>2013</v>
      </c>
      <c r="B3392" s="6">
        <f t="shared" si="737"/>
        <v>41332</v>
      </c>
      <c r="C3392" s="7">
        <f>MAX(SUMIFS('Filing Data'!$V:$V,'Filing Data'!$D:$D,'Benchmark Value'!$B3392),C3391)</f>
        <v>6094938326.7375374</v>
      </c>
      <c r="D3392" s="7">
        <f>SUMIFS('Filing Data'!$Z:$Z,'Filing Data'!$D:$D,'Benchmark Value'!$B3392)</f>
        <v>0</v>
      </c>
      <c r="E3392" s="16">
        <f>IF(D3392&lt;&gt;0,E3391,IF(ISNA(INDEX($D3392:$D3618,MATCH(TRUE,INDEX($D3392:$D3618&lt;&gt;$D3392,0),0))),0,INDEX($D3392:$D3618,MATCH(TRUE,INDEX($D3392:$D3618&lt;&gt;$D3392,0),0))))</f>
        <v>-40821009.232618585</v>
      </c>
      <c r="F3392" s="10">
        <f>SUM(D$11:D3391)</f>
        <v>-560234951.56509757</v>
      </c>
      <c r="G3392" s="10">
        <f t="shared" si="732"/>
        <v>90</v>
      </c>
      <c r="H3392" s="7">
        <f t="shared" si="738"/>
        <v>-453566.7692513176</v>
      </c>
      <c r="I3392" s="16">
        <f>SUMIFS('Filing Data'!$X:$X,'Filing Data'!$D:$D,'Benchmark Value'!$B3392)</f>
        <v>0</v>
      </c>
      <c r="J3392" s="16">
        <f>IF(I3392&lt;&gt;0,J3391,IF(ISNA(INDEX($I3392:$I3618,MATCH(TRUE,INDEX($I3392:$I3618&lt;&gt;$I3392,0),0))),0,INDEX($I3392:$I3618,MATCH(TRUE,INDEX($I3392:$I3618&lt;&gt;$I3392,0),0))))</f>
        <v>22874513.251146458</v>
      </c>
      <c r="K3392" s="10">
        <f>SUM(I$11:I3391)</f>
        <v>907969647.10783434</v>
      </c>
      <c r="L3392" s="27">
        <f t="shared" si="733"/>
        <v>90</v>
      </c>
      <c r="M3392" s="7">
        <f t="shared" si="739"/>
        <v>254161.25834607176</v>
      </c>
      <c r="N3392" s="7">
        <f>IF(ISNA(VLOOKUP(B3392,'Distribution Data'!$G:$H,2,FALSE)),0,VLOOKUP(B3392,'Distribution Data'!$G:$H,2,FALSE))</f>
        <v>0</v>
      </c>
      <c r="O3392" s="16">
        <f>IF(ISNA(INDEX($C3391:$C$3618,MATCH(TRUE,INDEX($C3391:$C$3618&lt;&gt;$C3391,0),0))), O3391, INDEX($C3391:$C$3618,MATCH(TRUE,INDEX($C3391:$C$3618&lt;&gt;$C3391,0),0)))</f>
        <v>6117812839.9886837</v>
      </c>
      <c r="P3392" s="16">
        <f t="shared" si="743"/>
        <v>6094938326.7375374</v>
      </c>
      <c r="Q3392" s="27">
        <f t="shared" si="736"/>
        <v>90</v>
      </c>
      <c r="R3392" s="7">
        <f t="shared" si="740"/>
        <v>254161.25834607019</v>
      </c>
      <c r="S3392" s="7">
        <f t="shared" si="734"/>
        <v>-453566.76925131917</v>
      </c>
      <c r="T3392" s="5">
        <f>VLOOKUP($B3392,'Benchmark Data'!$A:$B,2,FALSE)</f>
        <v>21.93</v>
      </c>
      <c r="U3392" s="12">
        <f t="shared" si="741"/>
        <v>6.863444924982429E-3</v>
      </c>
      <c r="V3392" s="7">
        <f t="shared" si="742"/>
        <v>6456135816.4483395</v>
      </c>
    </row>
    <row r="3393" spans="1:22" x14ac:dyDescent="0.25">
      <c r="A3393" s="5">
        <f t="shared" si="735"/>
        <v>2013</v>
      </c>
      <c r="B3393" s="6">
        <f t="shared" si="737"/>
        <v>41333</v>
      </c>
      <c r="C3393" s="7">
        <f>MAX(SUMIFS('Filing Data'!$V:$V,'Filing Data'!$D:$D,'Benchmark Value'!$B3393),C3392)</f>
        <v>6094938326.7375374</v>
      </c>
      <c r="D3393" s="7">
        <f>SUMIFS('Filing Data'!$Z:$Z,'Filing Data'!$D:$D,'Benchmark Value'!$B3393)</f>
        <v>0</v>
      </c>
      <c r="E3393" s="16">
        <f>IF(D3393&lt;&gt;0,E3392,IF(ISNA(INDEX($D3393:$D3618,MATCH(TRUE,INDEX($D3393:$D3618&lt;&gt;$D3393,0),0))),0,INDEX($D3393:$D3618,MATCH(TRUE,INDEX($D3393:$D3618&lt;&gt;$D3393,0),0))))</f>
        <v>-40821009.232618585</v>
      </c>
      <c r="F3393" s="10">
        <f>SUM(D$11:D3392)</f>
        <v>-560234951.56509757</v>
      </c>
      <c r="G3393" s="10">
        <f t="shared" si="732"/>
        <v>90</v>
      </c>
      <c r="H3393" s="7">
        <f t="shared" si="738"/>
        <v>-453566.7692513176</v>
      </c>
      <c r="I3393" s="16">
        <f>SUMIFS('Filing Data'!$X:$X,'Filing Data'!$D:$D,'Benchmark Value'!$B3393)</f>
        <v>0</v>
      </c>
      <c r="J3393" s="16">
        <f>IF(I3393&lt;&gt;0,J3392,IF(ISNA(INDEX($I3393:$I3618,MATCH(TRUE,INDEX($I3393:$I3618&lt;&gt;$I3393,0),0))),0,INDEX($I3393:$I3618,MATCH(TRUE,INDEX($I3393:$I3618&lt;&gt;$I3393,0),0))))</f>
        <v>22874513.251146458</v>
      </c>
      <c r="K3393" s="10">
        <f>SUM(I$11:I3392)</f>
        <v>907969647.10783434</v>
      </c>
      <c r="L3393" s="27">
        <f t="shared" si="733"/>
        <v>90</v>
      </c>
      <c r="M3393" s="7">
        <f t="shared" si="739"/>
        <v>254161.25834607176</v>
      </c>
      <c r="N3393" s="7">
        <f>IF(ISNA(VLOOKUP(B3393,'Distribution Data'!$G:$H,2,FALSE)),0,VLOOKUP(B3393,'Distribution Data'!$G:$H,2,FALSE))</f>
        <v>0</v>
      </c>
      <c r="O3393" s="16">
        <f>IF(ISNA(INDEX($C3392:$C$3618,MATCH(TRUE,INDEX($C3392:$C$3618&lt;&gt;$C3392,0),0))), O3392, INDEX($C3392:$C$3618,MATCH(TRUE,INDEX($C3392:$C$3618&lt;&gt;$C3392,0),0)))</f>
        <v>6117812839.9886837</v>
      </c>
      <c r="P3393" s="16">
        <f t="shared" si="743"/>
        <v>6094938326.7375374</v>
      </c>
      <c r="Q3393" s="27">
        <f t="shared" si="736"/>
        <v>90</v>
      </c>
      <c r="R3393" s="7">
        <f t="shared" si="740"/>
        <v>254161.25834607019</v>
      </c>
      <c r="S3393" s="7">
        <f t="shared" si="734"/>
        <v>-453566.76925131917</v>
      </c>
      <c r="T3393" s="5">
        <f>VLOOKUP($B3393,'Benchmark Data'!$A:$B,2,FALSE)</f>
        <v>21.9</v>
      </c>
      <c r="U3393" s="12">
        <f t="shared" si="741"/>
        <v>-1.3689256073417322E-3</v>
      </c>
      <c r="V3393" s="7">
        <f t="shared" si="742"/>
        <v>6446850326.5375719</v>
      </c>
    </row>
    <row r="3394" spans="1:22" x14ac:dyDescent="0.25">
      <c r="A3394" s="5">
        <f t="shared" si="735"/>
        <v>2013</v>
      </c>
      <c r="B3394" s="6">
        <f t="shared" si="737"/>
        <v>41334</v>
      </c>
      <c r="C3394" s="7">
        <f>MAX(SUMIFS('Filing Data'!$V:$V,'Filing Data'!$D:$D,'Benchmark Value'!$B3394),C3393)</f>
        <v>6094938326.7375374</v>
      </c>
      <c r="D3394" s="7">
        <f>SUMIFS('Filing Data'!$Z:$Z,'Filing Data'!$D:$D,'Benchmark Value'!$B3394)</f>
        <v>0</v>
      </c>
      <c r="E3394" s="16">
        <f>IF(D3394&lt;&gt;0,E3393,IF(ISNA(INDEX($D3394:$D3618,MATCH(TRUE,INDEX($D3394:$D3618&lt;&gt;$D3394,0),0))),0,INDEX($D3394:$D3618,MATCH(TRUE,INDEX($D3394:$D3618&lt;&gt;$D3394,0),0))))</f>
        <v>-40821009.232618585</v>
      </c>
      <c r="F3394" s="10">
        <f>SUM(D$11:D3393)</f>
        <v>-560234951.56509757</v>
      </c>
      <c r="G3394" s="10">
        <f t="shared" si="732"/>
        <v>90</v>
      </c>
      <c r="H3394" s="7">
        <f t="shared" si="738"/>
        <v>-453566.7692513176</v>
      </c>
      <c r="I3394" s="16">
        <f>SUMIFS('Filing Data'!$X:$X,'Filing Data'!$D:$D,'Benchmark Value'!$B3394)</f>
        <v>0</v>
      </c>
      <c r="J3394" s="16">
        <f>IF(I3394&lt;&gt;0,J3393,IF(ISNA(INDEX($I3394:$I3618,MATCH(TRUE,INDEX($I3394:$I3618&lt;&gt;$I3394,0),0))),0,INDEX($I3394:$I3618,MATCH(TRUE,INDEX($I3394:$I3618&lt;&gt;$I3394,0),0))))</f>
        <v>22874513.251146458</v>
      </c>
      <c r="K3394" s="10">
        <f>SUM(I$11:I3393)</f>
        <v>907969647.10783434</v>
      </c>
      <c r="L3394" s="27">
        <f t="shared" si="733"/>
        <v>90</v>
      </c>
      <c r="M3394" s="7">
        <f t="shared" si="739"/>
        <v>254161.25834607176</v>
      </c>
      <c r="N3394" s="7">
        <f>IF(ISNA(VLOOKUP(B3394,'Distribution Data'!$G:$H,2,FALSE)),0,VLOOKUP(B3394,'Distribution Data'!$G:$H,2,FALSE))</f>
        <v>0</v>
      </c>
      <c r="O3394" s="16">
        <f>IF(ISNA(INDEX($C3393:$C$3618,MATCH(TRUE,INDEX($C3393:$C$3618&lt;&gt;$C3393,0),0))), O3393, INDEX($C3393:$C$3618,MATCH(TRUE,INDEX($C3393:$C$3618&lt;&gt;$C3393,0),0)))</f>
        <v>6117812839.9886837</v>
      </c>
      <c r="P3394" s="16">
        <f t="shared" si="743"/>
        <v>6094938326.7375374</v>
      </c>
      <c r="Q3394" s="27">
        <f t="shared" si="736"/>
        <v>90</v>
      </c>
      <c r="R3394" s="7">
        <f t="shared" si="740"/>
        <v>254161.25834607019</v>
      </c>
      <c r="S3394" s="7">
        <f t="shared" si="734"/>
        <v>-453566.76925131917</v>
      </c>
      <c r="T3394" s="5">
        <f>VLOOKUP($B3394,'Benchmark Data'!$A:$B,2,FALSE)</f>
        <v>22</v>
      </c>
      <c r="U3394" s="12">
        <f t="shared" si="741"/>
        <v>4.5558165358608824E-3</v>
      </c>
      <c r="V3394" s="7">
        <f t="shared" si="742"/>
        <v>6475834432.492238</v>
      </c>
    </row>
    <row r="3395" spans="1:22" x14ac:dyDescent="0.25">
      <c r="A3395" s="5">
        <f t="shared" si="735"/>
        <v>2013</v>
      </c>
      <c r="B3395" s="6">
        <f t="shared" si="737"/>
        <v>41335</v>
      </c>
      <c r="C3395" s="7">
        <f>MAX(SUMIFS('Filing Data'!$V:$V,'Filing Data'!$D:$D,'Benchmark Value'!$B3395),C3394)</f>
        <v>6094938326.7375374</v>
      </c>
      <c r="D3395" s="7">
        <f>SUMIFS('Filing Data'!$Z:$Z,'Filing Data'!$D:$D,'Benchmark Value'!$B3395)</f>
        <v>0</v>
      </c>
      <c r="E3395" s="16">
        <f>IF(D3395&lt;&gt;0,E3394,IF(ISNA(INDEX($D3395:$D3618,MATCH(TRUE,INDEX($D3395:$D3618&lt;&gt;$D3395,0),0))),0,INDEX($D3395:$D3618,MATCH(TRUE,INDEX($D3395:$D3618&lt;&gt;$D3395,0),0))))</f>
        <v>-40821009.232618585</v>
      </c>
      <c r="F3395" s="10">
        <f>SUM(D$11:D3394)</f>
        <v>-560234951.56509757</v>
      </c>
      <c r="G3395" s="10">
        <f t="shared" si="732"/>
        <v>90</v>
      </c>
      <c r="H3395" s="7">
        <f t="shared" si="738"/>
        <v>-453566.7692513176</v>
      </c>
      <c r="I3395" s="16">
        <f>SUMIFS('Filing Data'!$X:$X,'Filing Data'!$D:$D,'Benchmark Value'!$B3395)</f>
        <v>0</v>
      </c>
      <c r="J3395" s="16">
        <f>IF(I3395&lt;&gt;0,J3394,IF(ISNA(INDEX($I3395:$I3618,MATCH(TRUE,INDEX($I3395:$I3618&lt;&gt;$I3395,0),0))),0,INDEX($I3395:$I3618,MATCH(TRUE,INDEX($I3395:$I3618&lt;&gt;$I3395,0),0))))</f>
        <v>22874513.251146458</v>
      </c>
      <c r="K3395" s="10">
        <f>SUM(I$11:I3394)</f>
        <v>907969647.10783434</v>
      </c>
      <c r="L3395" s="27">
        <f t="shared" si="733"/>
        <v>90</v>
      </c>
      <c r="M3395" s="7">
        <f t="shared" si="739"/>
        <v>254161.25834607176</v>
      </c>
      <c r="N3395" s="7">
        <f>IF(ISNA(VLOOKUP(B3395,'Distribution Data'!$G:$H,2,FALSE)),0,VLOOKUP(B3395,'Distribution Data'!$G:$H,2,FALSE))</f>
        <v>0</v>
      </c>
      <c r="O3395" s="16">
        <f>IF(ISNA(INDEX($C3394:$C$3618,MATCH(TRUE,INDEX($C3394:$C$3618&lt;&gt;$C3394,0),0))), O3394, INDEX($C3394:$C$3618,MATCH(TRUE,INDEX($C3394:$C$3618&lt;&gt;$C3394,0),0)))</f>
        <v>6117812839.9886837</v>
      </c>
      <c r="P3395" s="16">
        <f t="shared" si="743"/>
        <v>6094938326.7375374</v>
      </c>
      <c r="Q3395" s="27">
        <f t="shared" si="736"/>
        <v>90</v>
      </c>
      <c r="R3395" s="7">
        <f t="shared" si="740"/>
        <v>254161.25834607019</v>
      </c>
      <c r="S3395" s="7">
        <f t="shared" si="734"/>
        <v>-453566.76925131917</v>
      </c>
      <c r="T3395" s="5">
        <f>VLOOKUP($B3395,'Benchmark Data'!$A:$B,2,FALSE)</f>
        <v>22</v>
      </c>
      <c r="U3395" s="12">
        <f t="shared" si="741"/>
        <v>0</v>
      </c>
      <c r="V3395" s="7">
        <f t="shared" si="742"/>
        <v>6475380865.7229872</v>
      </c>
    </row>
    <row r="3396" spans="1:22" x14ac:dyDescent="0.25">
      <c r="A3396" s="5">
        <f t="shared" si="735"/>
        <v>2013</v>
      </c>
      <c r="B3396" s="6">
        <f t="shared" si="737"/>
        <v>41336</v>
      </c>
      <c r="C3396" s="7">
        <f>MAX(SUMIFS('Filing Data'!$V:$V,'Filing Data'!$D:$D,'Benchmark Value'!$B3396),C3395)</f>
        <v>6094938326.7375374</v>
      </c>
      <c r="D3396" s="7">
        <f>SUMIFS('Filing Data'!$Z:$Z,'Filing Data'!$D:$D,'Benchmark Value'!$B3396)</f>
        <v>0</v>
      </c>
      <c r="E3396" s="16">
        <f>IF(D3396&lt;&gt;0,E3395,IF(ISNA(INDEX($D3396:$D3618,MATCH(TRUE,INDEX($D3396:$D3618&lt;&gt;$D3396,0),0))),0,INDEX($D3396:$D3618,MATCH(TRUE,INDEX($D3396:$D3618&lt;&gt;$D3396,0),0))))</f>
        <v>-40821009.232618585</v>
      </c>
      <c r="F3396" s="10">
        <f>SUM(D$11:D3395)</f>
        <v>-560234951.56509757</v>
      </c>
      <c r="G3396" s="10">
        <f t="shared" si="732"/>
        <v>90</v>
      </c>
      <c r="H3396" s="7">
        <f t="shared" si="738"/>
        <v>-453566.7692513176</v>
      </c>
      <c r="I3396" s="16">
        <f>SUMIFS('Filing Data'!$X:$X,'Filing Data'!$D:$D,'Benchmark Value'!$B3396)</f>
        <v>0</v>
      </c>
      <c r="J3396" s="16">
        <f>IF(I3396&lt;&gt;0,J3395,IF(ISNA(INDEX($I3396:$I3618,MATCH(TRUE,INDEX($I3396:$I3618&lt;&gt;$I3396,0),0))),0,INDEX($I3396:$I3618,MATCH(TRUE,INDEX($I3396:$I3618&lt;&gt;$I3396,0),0))))</f>
        <v>22874513.251146458</v>
      </c>
      <c r="K3396" s="10">
        <f>SUM(I$11:I3395)</f>
        <v>907969647.10783434</v>
      </c>
      <c r="L3396" s="27">
        <f t="shared" si="733"/>
        <v>90</v>
      </c>
      <c r="M3396" s="7">
        <f t="shared" si="739"/>
        <v>254161.25834607176</v>
      </c>
      <c r="N3396" s="7">
        <f>IF(ISNA(VLOOKUP(B3396,'Distribution Data'!$G:$H,2,FALSE)),0,VLOOKUP(B3396,'Distribution Data'!$G:$H,2,FALSE))</f>
        <v>0</v>
      </c>
      <c r="O3396" s="16">
        <f>IF(ISNA(INDEX($C3395:$C$3618,MATCH(TRUE,INDEX($C3395:$C$3618&lt;&gt;$C3395,0),0))), O3395, INDEX($C3395:$C$3618,MATCH(TRUE,INDEX($C3395:$C$3618&lt;&gt;$C3395,0),0)))</f>
        <v>6117812839.9886837</v>
      </c>
      <c r="P3396" s="16">
        <f t="shared" si="743"/>
        <v>6094938326.7375374</v>
      </c>
      <c r="Q3396" s="27">
        <f t="shared" si="736"/>
        <v>90</v>
      </c>
      <c r="R3396" s="7">
        <f t="shared" si="740"/>
        <v>254161.25834607019</v>
      </c>
      <c r="S3396" s="7">
        <f t="shared" si="734"/>
        <v>-453566.76925131917</v>
      </c>
      <c r="T3396" s="5">
        <f>VLOOKUP($B3396,'Benchmark Data'!$A:$B,2,FALSE)</f>
        <v>22</v>
      </c>
      <c r="U3396" s="12">
        <f t="shared" si="741"/>
        <v>0</v>
      </c>
      <c r="V3396" s="7">
        <f t="shared" si="742"/>
        <v>6474927298.9537363</v>
      </c>
    </row>
    <row r="3397" spans="1:22" x14ac:dyDescent="0.25">
      <c r="A3397" s="5">
        <f t="shared" si="735"/>
        <v>2013</v>
      </c>
      <c r="B3397" s="6">
        <f t="shared" si="737"/>
        <v>41337</v>
      </c>
      <c r="C3397" s="7">
        <f>MAX(SUMIFS('Filing Data'!$V:$V,'Filing Data'!$D:$D,'Benchmark Value'!$B3397),C3396)</f>
        <v>6094938326.7375374</v>
      </c>
      <c r="D3397" s="7">
        <f>SUMIFS('Filing Data'!$Z:$Z,'Filing Data'!$D:$D,'Benchmark Value'!$B3397)</f>
        <v>0</v>
      </c>
      <c r="E3397" s="16">
        <f>IF(D3397&lt;&gt;0,E3396,IF(ISNA(INDEX($D3397:$D3618,MATCH(TRUE,INDEX($D3397:$D3618&lt;&gt;$D3397,0),0))),0,INDEX($D3397:$D3618,MATCH(TRUE,INDEX($D3397:$D3618&lt;&gt;$D3397,0),0))))</f>
        <v>-40821009.232618585</v>
      </c>
      <c r="F3397" s="10">
        <f>SUM(D$11:D3396)</f>
        <v>-560234951.56509757</v>
      </c>
      <c r="G3397" s="10">
        <f t="shared" si="732"/>
        <v>90</v>
      </c>
      <c r="H3397" s="7">
        <f t="shared" si="738"/>
        <v>-453566.7692513176</v>
      </c>
      <c r="I3397" s="16">
        <f>SUMIFS('Filing Data'!$X:$X,'Filing Data'!$D:$D,'Benchmark Value'!$B3397)</f>
        <v>0</v>
      </c>
      <c r="J3397" s="16">
        <f>IF(I3397&lt;&gt;0,J3396,IF(ISNA(INDEX($I3397:$I3618,MATCH(TRUE,INDEX($I3397:$I3618&lt;&gt;$I3397,0),0))),0,INDEX($I3397:$I3618,MATCH(TRUE,INDEX($I3397:$I3618&lt;&gt;$I3397,0),0))))</f>
        <v>22874513.251146458</v>
      </c>
      <c r="K3397" s="10">
        <f>SUM(I$11:I3396)</f>
        <v>907969647.10783434</v>
      </c>
      <c r="L3397" s="27">
        <f t="shared" si="733"/>
        <v>90</v>
      </c>
      <c r="M3397" s="7">
        <f t="shared" si="739"/>
        <v>254161.25834607176</v>
      </c>
      <c r="N3397" s="7">
        <f>IF(ISNA(VLOOKUP(B3397,'Distribution Data'!$G:$H,2,FALSE)),0,VLOOKUP(B3397,'Distribution Data'!$G:$H,2,FALSE))</f>
        <v>0</v>
      </c>
      <c r="O3397" s="16">
        <f>IF(ISNA(INDEX($C3396:$C$3618,MATCH(TRUE,INDEX($C3396:$C$3618&lt;&gt;$C3396,0),0))), O3396, INDEX($C3396:$C$3618,MATCH(TRUE,INDEX($C3396:$C$3618&lt;&gt;$C3396,0),0)))</f>
        <v>6117812839.9886837</v>
      </c>
      <c r="P3397" s="16">
        <f t="shared" si="743"/>
        <v>6094938326.7375374</v>
      </c>
      <c r="Q3397" s="27">
        <f t="shared" si="736"/>
        <v>90</v>
      </c>
      <c r="R3397" s="7">
        <f t="shared" si="740"/>
        <v>254161.25834607019</v>
      </c>
      <c r="S3397" s="7">
        <f t="shared" si="734"/>
        <v>-453566.76925131917</v>
      </c>
      <c r="T3397" s="5">
        <f>VLOOKUP($B3397,'Benchmark Data'!$A:$B,2,FALSE)</f>
        <v>22.15</v>
      </c>
      <c r="U3397" s="12">
        <f t="shared" si="741"/>
        <v>6.7950431328288076E-3</v>
      </c>
      <c r="V3397" s="7">
        <f t="shared" si="742"/>
        <v>6518620963.768261</v>
      </c>
    </row>
    <row r="3398" spans="1:22" x14ac:dyDescent="0.25">
      <c r="A3398" s="5">
        <f t="shared" si="735"/>
        <v>2013</v>
      </c>
      <c r="B3398" s="6">
        <f t="shared" si="737"/>
        <v>41338</v>
      </c>
      <c r="C3398" s="7">
        <f>MAX(SUMIFS('Filing Data'!$V:$V,'Filing Data'!$D:$D,'Benchmark Value'!$B3398),C3397)</f>
        <v>6094938326.7375374</v>
      </c>
      <c r="D3398" s="7">
        <f>SUMIFS('Filing Data'!$Z:$Z,'Filing Data'!$D:$D,'Benchmark Value'!$B3398)</f>
        <v>0</v>
      </c>
      <c r="E3398" s="16">
        <f>IF(D3398&lt;&gt;0,E3397,IF(ISNA(INDEX($D3398:$D3618,MATCH(TRUE,INDEX($D3398:$D3618&lt;&gt;$D3398,0),0))),0,INDEX($D3398:$D3618,MATCH(TRUE,INDEX($D3398:$D3618&lt;&gt;$D3398,0),0))))</f>
        <v>-40821009.232618585</v>
      </c>
      <c r="F3398" s="10">
        <f>SUM(D$11:D3397)</f>
        <v>-560234951.56509757</v>
      </c>
      <c r="G3398" s="10">
        <f t="shared" si="732"/>
        <v>90</v>
      </c>
      <c r="H3398" s="7">
        <f t="shared" si="738"/>
        <v>-453566.7692513176</v>
      </c>
      <c r="I3398" s="16">
        <f>SUMIFS('Filing Data'!$X:$X,'Filing Data'!$D:$D,'Benchmark Value'!$B3398)</f>
        <v>0</v>
      </c>
      <c r="J3398" s="16">
        <f>IF(I3398&lt;&gt;0,J3397,IF(ISNA(INDEX($I3398:$I3618,MATCH(TRUE,INDEX($I3398:$I3618&lt;&gt;$I3398,0),0))),0,INDEX($I3398:$I3618,MATCH(TRUE,INDEX($I3398:$I3618&lt;&gt;$I3398,0),0))))</f>
        <v>22874513.251146458</v>
      </c>
      <c r="K3398" s="10">
        <f>SUM(I$11:I3397)</f>
        <v>907969647.10783434</v>
      </c>
      <c r="L3398" s="27">
        <f t="shared" si="733"/>
        <v>90</v>
      </c>
      <c r="M3398" s="7">
        <f t="shared" si="739"/>
        <v>254161.25834607176</v>
      </c>
      <c r="N3398" s="7">
        <f>IF(ISNA(VLOOKUP(B3398,'Distribution Data'!$G:$H,2,FALSE)),0,VLOOKUP(B3398,'Distribution Data'!$G:$H,2,FALSE))</f>
        <v>0</v>
      </c>
      <c r="O3398" s="16">
        <f>IF(ISNA(INDEX($C3397:$C$3618,MATCH(TRUE,INDEX($C3397:$C$3618&lt;&gt;$C3397,0),0))), O3397, INDEX($C3397:$C$3618,MATCH(TRUE,INDEX($C3397:$C$3618&lt;&gt;$C3397,0),0)))</f>
        <v>6117812839.9886837</v>
      </c>
      <c r="P3398" s="16">
        <f t="shared" si="743"/>
        <v>6094938326.7375374</v>
      </c>
      <c r="Q3398" s="27">
        <f t="shared" si="736"/>
        <v>90</v>
      </c>
      <c r="R3398" s="7">
        <f t="shared" si="740"/>
        <v>254161.25834607019</v>
      </c>
      <c r="S3398" s="7">
        <f t="shared" si="734"/>
        <v>-453566.76925131917</v>
      </c>
      <c r="T3398" s="5">
        <f>VLOOKUP($B3398,'Benchmark Data'!$A:$B,2,FALSE)</f>
        <v>22.32</v>
      </c>
      <c r="U3398" s="12">
        <f t="shared" si="741"/>
        <v>7.6456410219656072E-3</v>
      </c>
      <c r="V3398" s="7">
        <f t="shared" si="742"/>
        <v>6568197445.0279312</v>
      </c>
    </row>
    <row r="3399" spans="1:22" x14ac:dyDescent="0.25">
      <c r="A3399" s="5">
        <f t="shared" si="735"/>
        <v>2013</v>
      </c>
      <c r="B3399" s="6">
        <f t="shared" si="737"/>
        <v>41339</v>
      </c>
      <c r="C3399" s="7">
        <f>MAX(SUMIFS('Filing Data'!$V:$V,'Filing Data'!$D:$D,'Benchmark Value'!$B3399),C3398)</f>
        <v>6094938326.7375374</v>
      </c>
      <c r="D3399" s="7">
        <f>SUMIFS('Filing Data'!$Z:$Z,'Filing Data'!$D:$D,'Benchmark Value'!$B3399)</f>
        <v>0</v>
      </c>
      <c r="E3399" s="16">
        <f>IF(D3399&lt;&gt;0,E3398,IF(ISNA(INDEX($D3399:$D3618,MATCH(TRUE,INDEX($D3399:$D3618&lt;&gt;$D3399,0),0))),0,INDEX($D3399:$D3618,MATCH(TRUE,INDEX($D3399:$D3618&lt;&gt;$D3399,0),0))))</f>
        <v>-40821009.232618585</v>
      </c>
      <c r="F3399" s="10">
        <f>SUM(D$11:D3398)</f>
        <v>-560234951.56509757</v>
      </c>
      <c r="G3399" s="10">
        <f t="shared" si="732"/>
        <v>90</v>
      </c>
      <c r="H3399" s="7">
        <f t="shared" si="738"/>
        <v>-453566.7692513176</v>
      </c>
      <c r="I3399" s="16">
        <f>SUMIFS('Filing Data'!$X:$X,'Filing Data'!$D:$D,'Benchmark Value'!$B3399)</f>
        <v>0</v>
      </c>
      <c r="J3399" s="16">
        <f>IF(I3399&lt;&gt;0,J3398,IF(ISNA(INDEX($I3399:$I3618,MATCH(TRUE,INDEX($I3399:$I3618&lt;&gt;$I3399,0),0))),0,INDEX($I3399:$I3618,MATCH(TRUE,INDEX($I3399:$I3618&lt;&gt;$I3399,0),0))))</f>
        <v>22874513.251146458</v>
      </c>
      <c r="K3399" s="10">
        <f>SUM(I$11:I3398)</f>
        <v>907969647.10783434</v>
      </c>
      <c r="L3399" s="27">
        <f t="shared" si="733"/>
        <v>90</v>
      </c>
      <c r="M3399" s="7">
        <f t="shared" si="739"/>
        <v>254161.25834607176</v>
      </c>
      <c r="N3399" s="7">
        <f>IF(ISNA(VLOOKUP(B3399,'Distribution Data'!$G:$H,2,FALSE)),0,VLOOKUP(B3399,'Distribution Data'!$G:$H,2,FALSE))</f>
        <v>0</v>
      </c>
      <c r="O3399" s="16">
        <f>IF(ISNA(INDEX($C3398:$C$3618,MATCH(TRUE,INDEX($C3398:$C$3618&lt;&gt;$C3398,0),0))), O3398, INDEX($C3398:$C$3618,MATCH(TRUE,INDEX($C3398:$C$3618&lt;&gt;$C3398,0),0)))</f>
        <v>6117812839.9886837</v>
      </c>
      <c r="P3399" s="16">
        <f t="shared" si="743"/>
        <v>6094938326.7375374</v>
      </c>
      <c r="Q3399" s="27">
        <f t="shared" si="736"/>
        <v>90</v>
      </c>
      <c r="R3399" s="7">
        <f t="shared" si="740"/>
        <v>254161.25834607019</v>
      </c>
      <c r="S3399" s="7">
        <f t="shared" si="734"/>
        <v>-453566.76925131917</v>
      </c>
      <c r="T3399" s="5">
        <f>VLOOKUP($B3399,'Benchmark Data'!$A:$B,2,FALSE)</f>
        <v>22.26</v>
      </c>
      <c r="U3399" s="12">
        <f t="shared" si="741"/>
        <v>-2.6917916657114146E-3</v>
      </c>
      <c r="V3399" s="7">
        <f t="shared" si="742"/>
        <v>6550087433.5139818</v>
      </c>
    </row>
    <row r="3400" spans="1:22" x14ac:dyDescent="0.25">
      <c r="A3400" s="5">
        <f t="shared" si="735"/>
        <v>2013</v>
      </c>
      <c r="B3400" s="6">
        <f t="shared" si="737"/>
        <v>41340</v>
      </c>
      <c r="C3400" s="7">
        <f>MAX(SUMIFS('Filing Data'!$V:$V,'Filing Data'!$D:$D,'Benchmark Value'!$B3400),C3399)</f>
        <v>6094938326.7375374</v>
      </c>
      <c r="D3400" s="7">
        <f>SUMIFS('Filing Data'!$Z:$Z,'Filing Data'!$D:$D,'Benchmark Value'!$B3400)</f>
        <v>0</v>
      </c>
      <c r="E3400" s="16">
        <f>IF(D3400&lt;&gt;0,E3399,IF(ISNA(INDEX($D3400:$D3618,MATCH(TRUE,INDEX($D3400:$D3618&lt;&gt;$D3400,0),0))),0,INDEX($D3400:$D3618,MATCH(TRUE,INDEX($D3400:$D3618&lt;&gt;$D3400,0),0))))</f>
        <v>-40821009.232618585</v>
      </c>
      <c r="F3400" s="10">
        <f>SUM(D$11:D3399)</f>
        <v>-560234951.56509757</v>
      </c>
      <c r="G3400" s="10">
        <f t="shared" si="732"/>
        <v>90</v>
      </c>
      <c r="H3400" s="7">
        <f t="shared" si="738"/>
        <v>-453566.7692513176</v>
      </c>
      <c r="I3400" s="16">
        <f>SUMIFS('Filing Data'!$X:$X,'Filing Data'!$D:$D,'Benchmark Value'!$B3400)</f>
        <v>0</v>
      </c>
      <c r="J3400" s="16">
        <f>IF(I3400&lt;&gt;0,J3399,IF(ISNA(INDEX($I3400:$I3618,MATCH(TRUE,INDEX($I3400:$I3618&lt;&gt;$I3400,0),0))),0,INDEX($I3400:$I3618,MATCH(TRUE,INDEX($I3400:$I3618&lt;&gt;$I3400,0),0))))</f>
        <v>22874513.251146458</v>
      </c>
      <c r="K3400" s="10">
        <f>SUM(I$11:I3399)</f>
        <v>907969647.10783434</v>
      </c>
      <c r="L3400" s="27">
        <f t="shared" si="733"/>
        <v>90</v>
      </c>
      <c r="M3400" s="7">
        <f t="shared" si="739"/>
        <v>254161.25834607176</v>
      </c>
      <c r="N3400" s="7">
        <f>IF(ISNA(VLOOKUP(B3400,'Distribution Data'!$G:$H,2,FALSE)),0,VLOOKUP(B3400,'Distribution Data'!$G:$H,2,FALSE))</f>
        <v>0</v>
      </c>
      <c r="O3400" s="16">
        <f>IF(ISNA(INDEX($C3399:$C$3618,MATCH(TRUE,INDEX($C3399:$C$3618&lt;&gt;$C3399,0),0))), O3399, INDEX($C3399:$C$3618,MATCH(TRUE,INDEX($C3399:$C$3618&lt;&gt;$C3399,0),0)))</f>
        <v>6117812839.9886837</v>
      </c>
      <c r="P3400" s="16">
        <f t="shared" si="743"/>
        <v>6094938326.7375374</v>
      </c>
      <c r="Q3400" s="27">
        <f t="shared" si="736"/>
        <v>90</v>
      </c>
      <c r="R3400" s="7">
        <f t="shared" si="740"/>
        <v>254161.25834607019</v>
      </c>
      <c r="S3400" s="7">
        <f t="shared" si="734"/>
        <v>-453566.76925131917</v>
      </c>
      <c r="T3400" s="5">
        <f>VLOOKUP($B3400,'Benchmark Data'!$A:$B,2,FALSE)</f>
        <v>22.15</v>
      </c>
      <c r="U3400" s="12">
        <f t="shared" si="741"/>
        <v>-4.9538493562542698E-3</v>
      </c>
      <c r="V3400" s="7">
        <f t="shared" si="742"/>
        <v>6517265959.3913364</v>
      </c>
    </row>
    <row r="3401" spans="1:22" x14ac:dyDescent="0.25">
      <c r="A3401" s="5">
        <f t="shared" si="735"/>
        <v>2013</v>
      </c>
      <c r="B3401" s="6">
        <f t="shared" si="737"/>
        <v>41341</v>
      </c>
      <c r="C3401" s="7">
        <f>MAX(SUMIFS('Filing Data'!$V:$V,'Filing Data'!$D:$D,'Benchmark Value'!$B3401),C3400)</f>
        <v>6094938326.7375374</v>
      </c>
      <c r="D3401" s="7">
        <f>SUMIFS('Filing Data'!$Z:$Z,'Filing Data'!$D:$D,'Benchmark Value'!$B3401)</f>
        <v>0</v>
      </c>
      <c r="E3401" s="16">
        <f>IF(D3401&lt;&gt;0,E3400,IF(ISNA(INDEX($D3401:$D3618,MATCH(TRUE,INDEX($D3401:$D3618&lt;&gt;$D3401,0),0))),0,INDEX($D3401:$D3618,MATCH(TRUE,INDEX($D3401:$D3618&lt;&gt;$D3401,0),0))))</f>
        <v>-40821009.232618585</v>
      </c>
      <c r="F3401" s="10">
        <f>SUM(D$11:D3400)</f>
        <v>-560234951.56509757</v>
      </c>
      <c r="G3401" s="10">
        <f t="shared" si="732"/>
        <v>90</v>
      </c>
      <c r="H3401" s="7">
        <f t="shared" si="738"/>
        <v>-453566.7692513176</v>
      </c>
      <c r="I3401" s="16">
        <f>SUMIFS('Filing Data'!$X:$X,'Filing Data'!$D:$D,'Benchmark Value'!$B3401)</f>
        <v>0</v>
      </c>
      <c r="J3401" s="16">
        <f>IF(I3401&lt;&gt;0,J3400,IF(ISNA(INDEX($I3401:$I3618,MATCH(TRUE,INDEX($I3401:$I3618&lt;&gt;$I3401,0),0))),0,INDEX($I3401:$I3618,MATCH(TRUE,INDEX($I3401:$I3618&lt;&gt;$I3401,0),0))))</f>
        <v>22874513.251146458</v>
      </c>
      <c r="K3401" s="10">
        <f>SUM(I$11:I3400)</f>
        <v>907969647.10783434</v>
      </c>
      <c r="L3401" s="27">
        <f t="shared" si="733"/>
        <v>90</v>
      </c>
      <c r="M3401" s="7">
        <f t="shared" si="739"/>
        <v>254161.25834607176</v>
      </c>
      <c r="N3401" s="7">
        <f>IF(ISNA(VLOOKUP(B3401,'Distribution Data'!$G:$H,2,FALSE)),0,VLOOKUP(B3401,'Distribution Data'!$G:$H,2,FALSE))</f>
        <v>0</v>
      </c>
      <c r="O3401" s="16">
        <f>IF(ISNA(INDEX($C3400:$C$3618,MATCH(TRUE,INDEX($C3400:$C$3618&lt;&gt;$C3400,0),0))), O3400, INDEX($C3400:$C$3618,MATCH(TRUE,INDEX($C3400:$C$3618&lt;&gt;$C3400,0),0)))</f>
        <v>6117812839.9886837</v>
      </c>
      <c r="P3401" s="16">
        <f t="shared" si="743"/>
        <v>6094938326.7375374</v>
      </c>
      <c r="Q3401" s="27">
        <f t="shared" si="736"/>
        <v>90</v>
      </c>
      <c r="R3401" s="7">
        <f t="shared" si="740"/>
        <v>254161.25834607019</v>
      </c>
      <c r="S3401" s="7">
        <f t="shared" si="734"/>
        <v>-453566.76925131917</v>
      </c>
      <c r="T3401" s="5">
        <f>VLOOKUP($B3401,'Benchmark Data'!$A:$B,2,FALSE)</f>
        <v>22.19</v>
      </c>
      <c r="U3401" s="12">
        <f t="shared" si="741"/>
        <v>1.8042404533580127E-3</v>
      </c>
      <c r="V3401" s="7">
        <f t="shared" si="742"/>
        <v>6528581721.6683912</v>
      </c>
    </row>
    <row r="3402" spans="1:22" x14ac:dyDescent="0.25">
      <c r="A3402" s="5">
        <f t="shared" si="735"/>
        <v>2013</v>
      </c>
      <c r="B3402" s="6">
        <f t="shared" si="737"/>
        <v>41342</v>
      </c>
      <c r="C3402" s="7">
        <f>MAX(SUMIFS('Filing Data'!$V:$V,'Filing Data'!$D:$D,'Benchmark Value'!$B3402),C3401)</f>
        <v>6094938326.7375374</v>
      </c>
      <c r="D3402" s="7">
        <f>SUMIFS('Filing Data'!$Z:$Z,'Filing Data'!$D:$D,'Benchmark Value'!$B3402)</f>
        <v>0</v>
      </c>
      <c r="E3402" s="16">
        <f>IF(D3402&lt;&gt;0,E3401,IF(ISNA(INDEX($D3402:$D3618,MATCH(TRUE,INDEX($D3402:$D3618&lt;&gt;$D3402,0),0))),0,INDEX($D3402:$D3618,MATCH(TRUE,INDEX($D3402:$D3618&lt;&gt;$D3402,0),0))))</f>
        <v>-40821009.232618585</v>
      </c>
      <c r="F3402" s="10">
        <f>SUM(D$11:D3401)</f>
        <v>-560234951.56509757</v>
      </c>
      <c r="G3402" s="10">
        <f t="shared" si="732"/>
        <v>90</v>
      </c>
      <c r="H3402" s="7">
        <f t="shared" si="738"/>
        <v>-453566.7692513176</v>
      </c>
      <c r="I3402" s="16">
        <f>SUMIFS('Filing Data'!$X:$X,'Filing Data'!$D:$D,'Benchmark Value'!$B3402)</f>
        <v>0</v>
      </c>
      <c r="J3402" s="16">
        <f>IF(I3402&lt;&gt;0,J3401,IF(ISNA(INDEX($I3402:$I3618,MATCH(TRUE,INDEX($I3402:$I3618&lt;&gt;$I3402,0),0))),0,INDEX($I3402:$I3618,MATCH(TRUE,INDEX($I3402:$I3618&lt;&gt;$I3402,0),0))))</f>
        <v>22874513.251146458</v>
      </c>
      <c r="K3402" s="10">
        <f>SUM(I$11:I3401)</f>
        <v>907969647.10783434</v>
      </c>
      <c r="L3402" s="27">
        <f t="shared" si="733"/>
        <v>90</v>
      </c>
      <c r="M3402" s="7">
        <f t="shared" si="739"/>
        <v>254161.25834607176</v>
      </c>
      <c r="N3402" s="7">
        <f>IF(ISNA(VLOOKUP(B3402,'Distribution Data'!$G:$H,2,FALSE)),0,VLOOKUP(B3402,'Distribution Data'!$G:$H,2,FALSE))</f>
        <v>0</v>
      </c>
      <c r="O3402" s="16">
        <f>IF(ISNA(INDEX($C3401:$C$3618,MATCH(TRUE,INDEX($C3401:$C$3618&lt;&gt;$C3401,0),0))), O3401, INDEX($C3401:$C$3618,MATCH(TRUE,INDEX($C3401:$C$3618&lt;&gt;$C3401,0),0)))</f>
        <v>6117812839.9886837</v>
      </c>
      <c r="P3402" s="16">
        <f t="shared" si="743"/>
        <v>6094938326.7375374</v>
      </c>
      <c r="Q3402" s="27">
        <f t="shared" si="736"/>
        <v>90</v>
      </c>
      <c r="R3402" s="7">
        <f t="shared" si="740"/>
        <v>254161.25834607019</v>
      </c>
      <c r="S3402" s="7">
        <f t="shared" si="734"/>
        <v>-453566.76925131917</v>
      </c>
      <c r="T3402" s="5">
        <f>VLOOKUP($B3402,'Benchmark Data'!$A:$B,2,FALSE)</f>
        <v>22.19</v>
      </c>
      <c r="U3402" s="12">
        <f t="shared" si="741"/>
        <v>0</v>
      </c>
      <c r="V3402" s="7">
        <f t="shared" si="742"/>
        <v>6528128154.8991404</v>
      </c>
    </row>
    <row r="3403" spans="1:22" x14ac:dyDescent="0.25">
      <c r="A3403" s="5">
        <f t="shared" si="735"/>
        <v>2013</v>
      </c>
      <c r="B3403" s="6">
        <f t="shared" si="737"/>
        <v>41343</v>
      </c>
      <c r="C3403" s="7">
        <f>MAX(SUMIFS('Filing Data'!$V:$V,'Filing Data'!$D:$D,'Benchmark Value'!$B3403),C3402)</f>
        <v>6094938326.7375374</v>
      </c>
      <c r="D3403" s="7">
        <f>SUMIFS('Filing Data'!$Z:$Z,'Filing Data'!$D:$D,'Benchmark Value'!$B3403)</f>
        <v>0</v>
      </c>
      <c r="E3403" s="16">
        <f>IF(D3403&lt;&gt;0,E3402,IF(ISNA(INDEX($D3403:$D3618,MATCH(TRUE,INDEX($D3403:$D3618&lt;&gt;$D3403,0),0))),0,INDEX($D3403:$D3618,MATCH(TRUE,INDEX($D3403:$D3618&lt;&gt;$D3403,0),0))))</f>
        <v>-40821009.232618585</v>
      </c>
      <c r="F3403" s="10">
        <f>SUM(D$11:D3402)</f>
        <v>-560234951.56509757</v>
      </c>
      <c r="G3403" s="10">
        <f t="shared" ref="G3403:G3466" si="744">COUNTIFS(F$11:F$3618,F3403,A$11:A$3618,YEAR(B3403))</f>
        <v>90</v>
      </c>
      <c r="H3403" s="7">
        <f t="shared" si="738"/>
        <v>-453566.7692513176</v>
      </c>
      <c r="I3403" s="16">
        <f>SUMIFS('Filing Data'!$X:$X,'Filing Data'!$D:$D,'Benchmark Value'!$B3403)</f>
        <v>0</v>
      </c>
      <c r="J3403" s="16">
        <f>IF(I3403&lt;&gt;0,J3402,IF(ISNA(INDEX($I3403:$I3618,MATCH(TRUE,INDEX($I3403:$I3618&lt;&gt;$I3403,0),0))),0,INDEX($I3403:$I3618,MATCH(TRUE,INDEX($I3403:$I3618&lt;&gt;$I3403,0),0))))</f>
        <v>22874513.251146458</v>
      </c>
      <c r="K3403" s="10">
        <f>SUM(I$11:I3402)</f>
        <v>907969647.10783434</v>
      </c>
      <c r="L3403" s="27">
        <f t="shared" ref="L3403:L3466" si="745">COUNTIFS(K$11:K$3618,K3403,A$11:A$3618,YEAR(B3403))</f>
        <v>90</v>
      </c>
      <c r="M3403" s="7">
        <f t="shared" si="739"/>
        <v>254161.25834607176</v>
      </c>
      <c r="N3403" s="7">
        <f>IF(ISNA(VLOOKUP(B3403,'Distribution Data'!$G:$H,2,FALSE)),0,VLOOKUP(B3403,'Distribution Data'!$G:$H,2,FALSE))</f>
        <v>0</v>
      </c>
      <c r="O3403" s="16">
        <f>IF(ISNA(INDEX($C3402:$C$3618,MATCH(TRUE,INDEX($C3402:$C$3618&lt;&gt;$C3402,0),0))), O3402, INDEX($C3402:$C$3618,MATCH(TRUE,INDEX($C3402:$C$3618&lt;&gt;$C3402,0),0)))</f>
        <v>6117812839.9886837</v>
      </c>
      <c r="P3403" s="16">
        <f t="shared" si="743"/>
        <v>6094938326.7375374</v>
      </c>
      <c r="Q3403" s="27">
        <f t="shared" si="736"/>
        <v>90</v>
      </c>
      <c r="R3403" s="7">
        <f t="shared" si="740"/>
        <v>254161.25834607019</v>
      </c>
      <c r="S3403" s="7">
        <f t="shared" ref="S3403:S3466" si="746">IF(AND($E$3&lt;&gt;"Y",$E$4&lt;&gt;"Y"),R3403-N3403+H3403, IF(AND($E$3="Y",$E$4="Y"), R3403-N3403-M3403, IF($E$4="Y", R3403-N3403-M3403+H3403, IF($E$3="Y", R3403-N3403, R3403-N3403))))</f>
        <v>-453566.76925131917</v>
      </c>
      <c r="T3403" s="5">
        <f>VLOOKUP($B3403,'Benchmark Data'!$A:$B,2,FALSE)</f>
        <v>22.19</v>
      </c>
      <c r="U3403" s="12">
        <f t="shared" si="741"/>
        <v>0</v>
      </c>
      <c r="V3403" s="7">
        <f t="shared" si="742"/>
        <v>6527674588.1298895</v>
      </c>
    </row>
    <row r="3404" spans="1:22" x14ac:dyDescent="0.25">
      <c r="A3404" s="5">
        <f t="shared" ref="A3404:A3467" si="747">YEAR(B3404)</f>
        <v>2013</v>
      </c>
      <c r="B3404" s="6">
        <f t="shared" si="737"/>
        <v>41344</v>
      </c>
      <c r="C3404" s="7">
        <f>MAX(SUMIFS('Filing Data'!$V:$V,'Filing Data'!$D:$D,'Benchmark Value'!$B3404),C3403)</f>
        <v>6094938326.7375374</v>
      </c>
      <c r="D3404" s="7">
        <f>SUMIFS('Filing Data'!$Z:$Z,'Filing Data'!$D:$D,'Benchmark Value'!$B3404)</f>
        <v>0</v>
      </c>
      <c r="E3404" s="16">
        <f>IF(D3404&lt;&gt;0,E3403,IF(ISNA(INDEX($D3404:$D3618,MATCH(TRUE,INDEX($D3404:$D3618&lt;&gt;$D3404,0),0))),0,INDEX($D3404:$D3618,MATCH(TRUE,INDEX($D3404:$D3618&lt;&gt;$D3404,0),0))))</f>
        <v>-40821009.232618585</v>
      </c>
      <c r="F3404" s="10">
        <f>SUM(D$11:D3403)</f>
        <v>-560234951.56509757</v>
      </c>
      <c r="G3404" s="10">
        <f t="shared" si="744"/>
        <v>90</v>
      </c>
      <c r="H3404" s="7">
        <f t="shared" si="738"/>
        <v>-453566.7692513176</v>
      </c>
      <c r="I3404" s="16">
        <f>SUMIFS('Filing Data'!$X:$X,'Filing Data'!$D:$D,'Benchmark Value'!$B3404)</f>
        <v>0</v>
      </c>
      <c r="J3404" s="16">
        <f>IF(I3404&lt;&gt;0,J3403,IF(ISNA(INDEX($I3404:$I3618,MATCH(TRUE,INDEX($I3404:$I3618&lt;&gt;$I3404,0),0))),0,INDEX($I3404:$I3618,MATCH(TRUE,INDEX($I3404:$I3618&lt;&gt;$I3404,0),0))))</f>
        <v>22874513.251146458</v>
      </c>
      <c r="K3404" s="10">
        <f>SUM(I$11:I3403)</f>
        <v>907969647.10783434</v>
      </c>
      <c r="L3404" s="27">
        <f t="shared" si="745"/>
        <v>90</v>
      </c>
      <c r="M3404" s="7">
        <f t="shared" si="739"/>
        <v>254161.25834607176</v>
      </c>
      <c r="N3404" s="7">
        <f>IF(ISNA(VLOOKUP(B3404,'Distribution Data'!$G:$H,2,FALSE)),0,VLOOKUP(B3404,'Distribution Data'!$G:$H,2,FALSE))</f>
        <v>0</v>
      </c>
      <c r="O3404" s="16">
        <f>IF(ISNA(INDEX($C3403:$C$3618,MATCH(TRUE,INDEX($C3403:$C$3618&lt;&gt;$C3403,0),0))), O3403, INDEX($C3403:$C$3618,MATCH(TRUE,INDEX($C3403:$C$3618&lt;&gt;$C3403,0),0)))</f>
        <v>6117812839.9886837</v>
      </c>
      <c r="P3404" s="16">
        <f t="shared" si="743"/>
        <v>6094938326.7375374</v>
      </c>
      <c r="Q3404" s="27">
        <f t="shared" ref="Q3404:Q3467" si="748">MATCH($O3404,$C$11:$C$3618,0)-MATCH($C3403,$C$11:$C$3618,0)</f>
        <v>90</v>
      </c>
      <c r="R3404" s="7">
        <f t="shared" si="740"/>
        <v>254161.25834607019</v>
      </c>
      <c r="S3404" s="7">
        <f t="shared" si="746"/>
        <v>-453566.76925131917</v>
      </c>
      <c r="T3404" s="5">
        <f>VLOOKUP($B3404,'Benchmark Data'!$A:$B,2,FALSE)</f>
        <v>22.21</v>
      </c>
      <c r="U3404" s="12">
        <f t="shared" si="741"/>
        <v>9.0090096183345441E-4</v>
      </c>
      <c r="V3404" s="7">
        <f t="shared" si="742"/>
        <v>6533104459.4752216</v>
      </c>
    </row>
    <row r="3405" spans="1:22" x14ac:dyDescent="0.25">
      <c r="A3405" s="5">
        <f t="shared" si="747"/>
        <v>2013</v>
      </c>
      <c r="B3405" s="6">
        <f t="shared" ref="B3405:B3468" si="749">B3404+1</f>
        <v>41345</v>
      </c>
      <c r="C3405" s="7">
        <f>MAX(SUMIFS('Filing Data'!$V:$V,'Filing Data'!$D:$D,'Benchmark Value'!$B3405),C3404)</f>
        <v>6094938326.7375374</v>
      </c>
      <c r="D3405" s="7">
        <f>SUMIFS('Filing Data'!$Z:$Z,'Filing Data'!$D:$D,'Benchmark Value'!$B3405)</f>
        <v>0</v>
      </c>
      <c r="E3405" s="16">
        <f>IF(D3405&lt;&gt;0,E3404,IF(ISNA(INDEX($D3405:$D3618,MATCH(TRUE,INDEX($D3405:$D3618&lt;&gt;$D3405,0),0))),0,INDEX($D3405:$D3618,MATCH(TRUE,INDEX($D3405:$D3618&lt;&gt;$D3405,0),0))))</f>
        <v>-40821009.232618585</v>
      </c>
      <c r="F3405" s="10">
        <f>SUM(D$11:D3404)</f>
        <v>-560234951.56509757</v>
      </c>
      <c r="G3405" s="10">
        <f t="shared" si="744"/>
        <v>90</v>
      </c>
      <c r="H3405" s="7">
        <f t="shared" ref="H3405:H3468" si="750">E3405/G3405</f>
        <v>-453566.7692513176</v>
      </c>
      <c r="I3405" s="16">
        <f>SUMIFS('Filing Data'!$X:$X,'Filing Data'!$D:$D,'Benchmark Value'!$B3405)</f>
        <v>0</v>
      </c>
      <c r="J3405" s="16">
        <f>IF(I3405&lt;&gt;0,J3404,IF(ISNA(INDEX($I3405:$I3618,MATCH(TRUE,INDEX($I3405:$I3618&lt;&gt;$I3405,0),0))),0,INDEX($I3405:$I3618,MATCH(TRUE,INDEX($I3405:$I3618&lt;&gt;$I3405,0),0))))</f>
        <v>22874513.251146458</v>
      </c>
      <c r="K3405" s="10">
        <f>SUM(I$11:I3404)</f>
        <v>907969647.10783434</v>
      </c>
      <c r="L3405" s="27">
        <f t="shared" si="745"/>
        <v>90</v>
      </c>
      <c r="M3405" s="7">
        <f t="shared" ref="M3405:M3468" si="751">J3405/L3405</f>
        <v>254161.25834607176</v>
      </c>
      <c r="N3405" s="7">
        <f>IF(ISNA(VLOOKUP(B3405,'Distribution Data'!$G:$H,2,FALSE)),0,VLOOKUP(B3405,'Distribution Data'!$G:$H,2,FALSE))</f>
        <v>0</v>
      </c>
      <c r="O3405" s="16">
        <f>IF(ISNA(INDEX($C3404:$C$3618,MATCH(TRUE,INDEX($C3404:$C$3618&lt;&gt;$C3404,0),0))), O3404, INDEX($C3404:$C$3618,MATCH(TRUE,INDEX($C3404:$C$3618&lt;&gt;$C3404,0),0)))</f>
        <v>6117812839.9886837</v>
      </c>
      <c r="P3405" s="16">
        <f t="shared" si="743"/>
        <v>6094938326.7375374</v>
      </c>
      <c r="Q3405" s="27">
        <f t="shared" si="748"/>
        <v>90</v>
      </c>
      <c r="R3405" s="7">
        <f t="shared" ref="R3405:R3468" si="752">IF(Q3405=0, 0, (O3405-P3405)/Q3405)</f>
        <v>254161.25834607019</v>
      </c>
      <c r="S3405" s="7">
        <f t="shared" si="746"/>
        <v>-453566.76925131917</v>
      </c>
      <c r="T3405" s="5">
        <f>VLOOKUP($B3405,'Benchmark Data'!$A:$B,2,FALSE)</f>
        <v>22.12</v>
      </c>
      <c r="U3405" s="12">
        <f t="shared" ref="U3405:U3468" si="753">LN(T3405/T3404)</f>
        <v>-4.060461252201969E-3</v>
      </c>
      <c r="V3405" s="7">
        <f t="shared" ref="V3405:V3468" si="754">V3404*EXP($U3405)+$S3405</f>
        <v>6506177259.1466389</v>
      </c>
    </row>
    <row r="3406" spans="1:22" x14ac:dyDescent="0.25">
      <c r="A3406" s="5">
        <f t="shared" si="747"/>
        <v>2013</v>
      </c>
      <c r="B3406" s="6">
        <f t="shared" si="749"/>
        <v>41346</v>
      </c>
      <c r="C3406" s="7">
        <f>MAX(SUMIFS('Filing Data'!$V:$V,'Filing Data'!$D:$D,'Benchmark Value'!$B3406),C3405)</f>
        <v>6094938326.7375374</v>
      </c>
      <c r="D3406" s="7">
        <f>SUMIFS('Filing Data'!$Z:$Z,'Filing Data'!$D:$D,'Benchmark Value'!$B3406)</f>
        <v>0</v>
      </c>
      <c r="E3406" s="16">
        <f>IF(D3406&lt;&gt;0,E3405,IF(ISNA(INDEX($D3406:$D3618,MATCH(TRUE,INDEX($D3406:$D3618&lt;&gt;$D3406,0),0))),0,INDEX($D3406:$D3618,MATCH(TRUE,INDEX($D3406:$D3618&lt;&gt;$D3406,0),0))))</f>
        <v>-40821009.232618585</v>
      </c>
      <c r="F3406" s="10">
        <f>SUM(D$11:D3405)</f>
        <v>-560234951.56509757</v>
      </c>
      <c r="G3406" s="10">
        <f t="shared" si="744"/>
        <v>90</v>
      </c>
      <c r="H3406" s="7">
        <f t="shared" si="750"/>
        <v>-453566.7692513176</v>
      </c>
      <c r="I3406" s="16">
        <f>SUMIFS('Filing Data'!$X:$X,'Filing Data'!$D:$D,'Benchmark Value'!$B3406)</f>
        <v>0</v>
      </c>
      <c r="J3406" s="16">
        <f>IF(I3406&lt;&gt;0,J3405,IF(ISNA(INDEX($I3406:$I3618,MATCH(TRUE,INDEX($I3406:$I3618&lt;&gt;$I3406,0),0))),0,INDEX($I3406:$I3618,MATCH(TRUE,INDEX($I3406:$I3618&lt;&gt;$I3406,0),0))))</f>
        <v>22874513.251146458</v>
      </c>
      <c r="K3406" s="10">
        <f>SUM(I$11:I3405)</f>
        <v>907969647.10783434</v>
      </c>
      <c r="L3406" s="27">
        <f t="shared" si="745"/>
        <v>90</v>
      </c>
      <c r="M3406" s="7">
        <f t="shared" si="751"/>
        <v>254161.25834607176</v>
      </c>
      <c r="N3406" s="7">
        <f>IF(ISNA(VLOOKUP(B3406,'Distribution Data'!$G:$H,2,FALSE)),0,VLOOKUP(B3406,'Distribution Data'!$G:$H,2,FALSE))</f>
        <v>0</v>
      </c>
      <c r="O3406" s="16">
        <f>IF(ISNA(INDEX($C3405:$C$3618,MATCH(TRUE,INDEX($C3405:$C$3618&lt;&gt;$C3405,0),0))), O3405, INDEX($C3405:$C$3618,MATCH(TRUE,INDEX($C3405:$C$3618&lt;&gt;$C3405,0),0)))</f>
        <v>6117812839.9886837</v>
      </c>
      <c r="P3406" s="16">
        <f t="shared" si="743"/>
        <v>6094938326.7375374</v>
      </c>
      <c r="Q3406" s="27">
        <f t="shared" si="748"/>
        <v>90</v>
      </c>
      <c r="R3406" s="7">
        <f t="shared" si="752"/>
        <v>254161.25834607019</v>
      </c>
      <c r="S3406" s="7">
        <f t="shared" si="746"/>
        <v>-453566.76925131917</v>
      </c>
      <c r="T3406" s="5">
        <f>VLOOKUP($B3406,'Benchmark Data'!$A:$B,2,FALSE)</f>
        <v>22.14</v>
      </c>
      <c r="U3406" s="12">
        <f t="shared" si="753"/>
        <v>9.0375062635667913E-4</v>
      </c>
      <c r="V3406" s="7">
        <f t="shared" si="754"/>
        <v>6511606311.9607029</v>
      </c>
    </row>
    <row r="3407" spans="1:22" x14ac:dyDescent="0.25">
      <c r="A3407" s="5">
        <f t="shared" si="747"/>
        <v>2013</v>
      </c>
      <c r="B3407" s="6">
        <f t="shared" si="749"/>
        <v>41347</v>
      </c>
      <c r="C3407" s="7">
        <f>MAX(SUMIFS('Filing Data'!$V:$V,'Filing Data'!$D:$D,'Benchmark Value'!$B3407),C3406)</f>
        <v>6094938326.7375374</v>
      </c>
      <c r="D3407" s="7">
        <f>SUMIFS('Filing Data'!$Z:$Z,'Filing Data'!$D:$D,'Benchmark Value'!$B3407)</f>
        <v>0</v>
      </c>
      <c r="E3407" s="16">
        <f>IF(D3407&lt;&gt;0,E3406,IF(ISNA(INDEX($D3407:$D3618,MATCH(TRUE,INDEX($D3407:$D3618&lt;&gt;$D3407,0),0))),0,INDEX($D3407:$D3618,MATCH(TRUE,INDEX($D3407:$D3618&lt;&gt;$D3407,0),0))))</f>
        <v>-40821009.232618585</v>
      </c>
      <c r="F3407" s="10">
        <f>SUM(D$11:D3406)</f>
        <v>-560234951.56509757</v>
      </c>
      <c r="G3407" s="10">
        <f t="shared" si="744"/>
        <v>90</v>
      </c>
      <c r="H3407" s="7">
        <f t="shared" si="750"/>
        <v>-453566.7692513176</v>
      </c>
      <c r="I3407" s="16">
        <f>SUMIFS('Filing Data'!$X:$X,'Filing Data'!$D:$D,'Benchmark Value'!$B3407)</f>
        <v>0</v>
      </c>
      <c r="J3407" s="16">
        <f>IF(I3407&lt;&gt;0,J3406,IF(ISNA(INDEX($I3407:$I3618,MATCH(TRUE,INDEX($I3407:$I3618&lt;&gt;$I3407,0),0))),0,INDEX($I3407:$I3618,MATCH(TRUE,INDEX($I3407:$I3618&lt;&gt;$I3407,0),0))))</f>
        <v>22874513.251146458</v>
      </c>
      <c r="K3407" s="10">
        <f>SUM(I$11:I3406)</f>
        <v>907969647.10783434</v>
      </c>
      <c r="L3407" s="27">
        <f t="shared" si="745"/>
        <v>90</v>
      </c>
      <c r="M3407" s="7">
        <f t="shared" si="751"/>
        <v>254161.25834607176</v>
      </c>
      <c r="N3407" s="7">
        <f>IF(ISNA(VLOOKUP(B3407,'Distribution Data'!$G:$H,2,FALSE)),0,VLOOKUP(B3407,'Distribution Data'!$G:$H,2,FALSE))</f>
        <v>0</v>
      </c>
      <c r="O3407" s="16">
        <f>IF(ISNA(INDEX($C3406:$C$3618,MATCH(TRUE,INDEX($C3406:$C$3618&lt;&gt;$C3406,0),0))), O3406, INDEX($C3406:$C$3618,MATCH(TRUE,INDEX($C3406:$C$3618&lt;&gt;$C3406,0),0)))</f>
        <v>6117812839.9886837</v>
      </c>
      <c r="P3407" s="16">
        <f t="shared" si="743"/>
        <v>6094938326.7375374</v>
      </c>
      <c r="Q3407" s="27">
        <f t="shared" si="748"/>
        <v>90</v>
      </c>
      <c r="R3407" s="7">
        <f t="shared" si="752"/>
        <v>254161.25834607019</v>
      </c>
      <c r="S3407" s="7">
        <f t="shared" si="746"/>
        <v>-453566.76925131917</v>
      </c>
      <c r="T3407" s="5">
        <f>VLOOKUP($B3407,'Benchmark Data'!$A:$B,2,FALSE)</f>
        <v>22.29</v>
      </c>
      <c r="U3407" s="12">
        <f t="shared" si="753"/>
        <v>6.7522201172866506E-3</v>
      </c>
      <c r="V3407" s="7">
        <f t="shared" si="754"/>
        <v>6555269319.1207247</v>
      </c>
    </row>
    <row r="3408" spans="1:22" x14ac:dyDescent="0.25">
      <c r="A3408" s="5">
        <f t="shared" si="747"/>
        <v>2013</v>
      </c>
      <c r="B3408" s="6">
        <f t="shared" si="749"/>
        <v>41348</v>
      </c>
      <c r="C3408" s="7">
        <f>MAX(SUMIFS('Filing Data'!$V:$V,'Filing Data'!$D:$D,'Benchmark Value'!$B3408),C3407)</f>
        <v>6094938326.7375374</v>
      </c>
      <c r="D3408" s="7">
        <f>SUMIFS('Filing Data'!$Z:$Z,'Filing Data'!$D:$D,'Benchmark Value'!$B3408)</f>
        <v>0</v>
      </c>
      <c r="E3408" s="16">
        <f>IF(D3408&lt;&gt;0,E3407,IF(ISNA(INDEX($D3408:$D3618,MATCH(TRUE,INDEX($D3408:$D3618&lt;&gt;$D3408,0),0))),0,INDEX($D3408:$D3618,MATCH(TRUE,INDEX($D3408:$D3618&lt;&gt;$D3408,0),0))))</f>
        <v>-40821009.232618585</v>
      </c>
      <c r="F3408" s="10">
        <f>SUM(D$11:D3407)</f>
        <v>-560234951.56509757</v>
      </c>
      <c r="G3408" s="10">
        <f t="shared" si="744"/>
        <v>90</v>
      </c>
      <c r="H3408" s="7">
        <f t="shared" si="750"/>
        <v>-453566.7692513176</v>
      </c>
      <c r="I3408" s="16">
        <f>SUMIFS('Filing Data'!$X:$X,'Filing Data'!$D:$D,'Benchmark Value'!$B3408)</f>
        <v>0</v>
      </c>
      <c r="J3408" s="16">
        <f>IF(I3408&lt;&gt;0,J3407,IF(ISNA(INDEX($I3408:$I3618,MATCH(TRUE,INDEX($I3408:$I3618&lt;&gt;$I3408,0),0))),0,INDEX($I3408:$I3618,MATCH(TRUE,INDEX($I3408:$I3618&lt;&gt;$I3408,0),0))))</f>
        <v>22874513.251146458</v>
      </c>
      <c r="K3408" s="10">
        <f>SUM(I$11:I3407)</f>
        <v>907969647.10783434</v>
      </c>
      <c r="L3408" s="27">
        <f t="shared" si="745"/>
        <v>90</v>
      </c>
      <c r="M3408" s="7">
        <f t="shared" si="751"/>
        <v>254161.25834607176</v>
      </c>
      <c r="N3408" s="7">
        <f>IF(ISNA(VLOOKUP(B3408,'Distribution Data'!$G:$H,2,FALSE)),0,VLOOKUP(B3408,'Distribution Data'!$G:$H,2,FALSE))</f>
        <v>0</v>
      </c>
      <c r="O3408" s="16">
        <f>IF(ISNA(INDEX($C3407:$C$3618,MATCH(TRUE,INDEX($C3407:$C$3618&lt;&gt;$C3407,0),0))), O3407, INDEX($C3407:$C$3618,MATCH(TRUE,INDEX($C3407:$C$3618&lt;&gt;$C3407,0),0)))</f>
        <v>6117812839.9886837</v>
      </c>
      <c r="P3408" s="16">
        <f t="shared" si="743"/>
        <v>6094938326.7375374</v>
      </c>
      <c r="Q3408" s="27">
        <f t="shared" si="748"/>
        <v>90</v>
      </c>
      <c r="R3408" s="7">
        <f t="shared" si="752"/>
        <v>254161.25834607019</v>
      </c>
      <c r="S3408" s="7">
        <f t="shared" si="746"/>
        <v>-453566.76925131917</v>
      </c>
      <c r="T3408" s="5">
        <f>VLOOKUP($B3408,'Benchmark Data'!$A:$B,2,FALSE)</f>
        <v>22.33</v>
      </c>
      <c r="U3408" s="12">
        <f t="shared" si="753"/>
        <v>1.7929184542890501E-3</v>
      </c>
      <c r="V3408" s="7">
        <f t="shared" si="754"/>
        <v>6566579358.1282721</v>
      </c>
    </row>
    <row r="3409" spans="1:22" x14ac:dyDescent="0.25">
      <c r="A3409" s="5">
        <f t="shared" si="747"/>
        <v>2013</v>
      </c>
      <c r="B3409" s="6">
        <f t="shared" si="749"/>
        <v>41349</v>
      </c>
      <c r="C3409" s="7">
        <f>MAX(SUMIFS('Filing Data'!$V:$V,'Filing Data'!$D:$D,'Benchmark Value'!$B3409),C3408)</f>
        <v>6094938326.7375374</v>
      </c>
      <c r="D3409" s="7">
        <f>SUMIFS('Filing Data'!$Z:$Z,'Filing Data'!$D:$D,'Benchmark Value'!$B3409)</f>
        <v>0</v>
      </c>
      <c r="E3409" s="16">
        <f>IF(D3409&lt;&gt;0,E3408,IF(ISNA(INDEX($D3409:$D3618,MATCH(TRUE,INDEX($D3409:$D3618&lt;&gt;$D3409,0),0))),0,INDEX($D3409:$D3618,MATCH(TRUE,INDEX($D3409:$D3618&lt;&gt;$D3409,0),0))))</f>
        <v>-40821009.232618585</v>
      </c>
      <c r="F3409" s="10">
        <f>SUM(D$11:D3408)</f>
        <v>-560234951.56509757</v>
      </c>
      <c r="G3409" s="10">
        <f t="shared" si="744"/>
        <v>90</v>
      </c>
      <c r="H3409" s="7">
        <f t="shared" si="750"/>
        <v>-453566.7692513176</v>
      </c>
      <c r="I3409" s="16">
        <f>SUMIFS('Filing Data'!$X:$X,'Filing Data'!$D:$D,'Benchmark Value'!$B3409)</f>
        <v>0</v>
      </c>
      <c r="J3409" s="16">
        <f>IF(I3409&lt;&gt;0,J3408,IF(ISNA(INDEX($I3409:$I3618,MATCH(TRUE,INDEX($I3409:$I3618&lt;&gt;$I3409,0),0))),0,INDEX($I3409:$I3618,MATCH(TRUE,INDEX($I3409:$I3618&lt;&gt;$I3409,0),0))))</f>
        <v>22874513.251146458</v>
      </c>
      <c r="K3409" s="10">
        <f>SUM(I$11:I3408)</f>
        <v>907969647.10783434</v>
      </c>
      <c r="L3409" s="27">
        <f t="shared" si="745"/>
        <v>90</v>
      </c>
      <c r="M3409" s="7">
        <f t="shared" si="751"/>
        <v>254161.25834607176</v>
      </c>
      <c r="N3409" s="7">
        <f>IF(ISNA(VLOOKUP(B3409,'Distribution Data'!$G:$H,2,FALSE)),0,VLOOKUP(B3409,'Distribution Data'!$G:$H,2,FALSE))</f>
        <v>0</v>
      </c>
      <c r="O3409" s="16">
        <f>IF(ISNA(INDEX($C3408:$C$3618,MATCH(TRUE,INDEX($C3408:$C$3618&lt;&gt;$C3408,0),0))), O3408, INDEX($C3408:$C$3618,MATCH(TRUE,INDEX($C3408:$C$3618&lt;&gt;$C3408,0),0)))</f>
        <v>6117812839.9886837</v>
      </c>
      <c r="P3409" s="16">
        <f t="shared" si="743"/>
        <v>6094938326.7375374</v>
      </c>
      <c r="Q3409" s="27">
        <f t="shared" si="748"/>
        <v>90</v>
      </c>
      <c r="R3409" s="7">
        <f t="shared" si="752"/>
        <v>254161.25834607019</v>
      </c>
      <c r="S3409" s="7">
        <f t="shared" si="746"/>
        <v>-453566.76925131917</v>
      </c>
      <c r="T3409" s="5">
        <f>VLOOKUP($B3409,'Benchmark Data'!$A:$B,2,FALSE)</f>
        <v>22.33</v>
      </c>
      <c r="U3409" s="12">
        <f t="shared" si="753"/>
        <v>0</v>
      </c>
      <c r="V3409" s="7">
        <f t="shared" si="754"/>
        <v>6566125791.3590212</v>
      </c>
    </row>
    <row r="3410" spans="1:22" x14ac:dyDescent="0.25">
      <c r="A3410" s="5">
        <f t="shared" si="747"/>
        <v>2013</v>
      </c>
      <c r="B3410" s="6">
        <f t="shared" si="749"/>
        <v>41350</v>
      </c>
      <c r="C3410" s="7">
        <f>MAX(SUMIFS('Filing Data'!$V:$V,'Filing Data'!$D:$D,'Benchmark Value'!$B3410),C3409)</f>
        <v>6094938326.7375374</v>
      </c>
      <c r="D3410" s="7">
        <f>SUMIFS('Filing Data'!$Z:$Z,'Filing Data'!$D:$D,'Benchmark Value'!$B3410)</f>
        <v>0</v>
      </c>
      <c r="E3410" s="16">
        <f>IF(D3410&lt;&gt;0,E3409,IF(ISNA(INDEX($D3410:$D3618,MATCH(TRUE,INDEX($D3410:$D3618&lt;&gt;$D3410,0),0))),0,INDEX($D3410:$D3618,MATCH(TRUE,INDEX($D3410:$D3618&lt;&gt;$D3410,0),0))))</f>
        <v>-40821009.232618585</v>
      </c>
      <c r="F3410" s="10">
        <f>SUM(D$11:D3409)</f>
        <v>-560234951.56509757</v>
      </c>
      <c r="G3410" s="10">
        <f t="shared" si="744"/>
        <v>90</v>
      </c>
      <c r="H3410" s="7">
        <f t="shared" si="750"/>
        <v>-453566.7692513176</v>
      </c>
      <c r="I3410" s="16">
        <f>SUMIFS('Filing Data'!$X:$X,'Filing Data'!$D:$D,'Benchmark Value'!$B3410)</f>
        <v>0</v>
      </c>
      <c r="J3410" s="16">
        <f>IF(I3410&lt;&gt;0,J3409,IF(ISNA(INDEX($I3410:$I3618,MATCH(TRUE,INDEX($I3410:$I3618&lt;&gt;$I3410,0),0))),0,INDEX($I3410:$I3618,MATCH(TRUE,INDEX($I3410:$I3618&lt;&gt;$I3410,0),0))))</f>
        <v>22874513.251146458</v>
      </c>
      <c r="K3410" s="10">
        <f>SUM(I$11:I3409)</f>
        <v>907969647.10783434</v>
      </c>
      <c r="L3410" s="27">
        <f t="shared" si="745"/>
        <v>90</v>
      </c>
      <c r="M3410" s="7">
        <f t="shared" si="751"/>
        <v>254161.25834607176</v>
      </c>
      <c r="N3410" s="7">
        <f>IF(ISNA(VLOOKUP(B3410,'Distribution Data'!$G:$H,2,FALSE)),0,VLOOKUP(B3410,'Distribution Data'!$G:$H,2,FALSE))</f>
        <v>0</v>
      </c>
      <c r="O3410" s="16">
        <f>IF(ISNA(INDEX($C3409:$C$3618,MATCH(TRUE,INDEX($C3409:$C$3618&lt;&gt;$C3409,0),0))), O3409, INDEX($C3409:$C$3618,MATCH(TRUE,INDEX($C3409:$C$3618&lt;&gt;$C3409,0),0)))</f>
        <v>6117812839.9886837</v>
      </c>
      <c r="P3410" s="16">
        <f t="shared" si="743"/>
        <v>6094938326.7375374</v>
      </c>
      <c r="Q3410" s="27">
        <f t="shared" si="748"/>
        <v>90</v>
      </c>
      <c r="R3410" s="7">
        <f t="shared" si="752"/>
        <v>254161.25834607019</v>
      </c>
      <c r="S3410" s="7">
        <f t="shared" si="746"/>
        <v>-453566.76925131917</v>
      </c>
      <c r="T3410" s="5">
        <f>VLOOKUP($B3410,'Benchmark Data'!$A:$B,2,FALSE)</f>
        <v>22.33</v>
      </c>
      <c r="U3410" s="12">
        <f t="shared" si="753"/>
        <v>0</v>
      </c>
      <c r="V3410" s="7">
        <f t="shared" si="754"/>
        <v>6565672224.5897703</v>
      </c>
    </row>
    <row r="3411" spans="1:22" x14ac:dyDescent="0.25">
      <c r="A3411" s="5">
        <f t="shared" si="747"/>
        <v>2013</v>
      </c>
      <c r="B3411" s="6">
        <f t="shared" si="749"/>
        <v>41351</v>
      </c>
      <c r="C3411" s="7">
        <f>MAX(SUMIFS('Filing Data'!$V:$V,'Filing Data'!$D:$D,'Benchmark Value'!$B3411),C3410)</f>
        <v>6094938326.7375374</v>
      </c>
      <c r="D3411" s="7">
        <f>SUMIFS('Filing Data'!$Z:$Z,'Filing Data'!$D:$D,'Benchmark Value'!$B3411)</f>
        <v>0</v>
      </c>
      <c r="E3411" s="16">
        <f>IF(D3411&lt;&gt;0,E3410,IF(ISNA(INDEX($D3411:$D3618,MATCH(TRUE,INDEX($D3411:$D3618&lt;&gt;$D3411,0),0))),0,INDEX($D3411:$D3618,MATCH(TRUE,INDEX($D3411:$D3618&lt;&gt;$D3411,0),0))))</f>
        <v>-40821009.232618585</v>
      </c>
      <c r="F3411" s="10">
        <f>SUM(D$11:D3410)</f>
        <v>-560234951.56509757</v>
      </c>
      <c r="G3411" s="10">
        <f t="shared" si="744"/>
        <v>90</v>
      </c>
      <c r="H3411" s="7">
        <f t="shared" si="750"/>
        <v>-453566.7692513176</v>
      </c>
      <c r="I3411" s="16">
        <f>SUMIFS('Filing Data'!$X:$X,'Filing Data'!$D:$D,'Benchmark Value'!$B3411)</f>
        <v>0</v>
      </c>
      <c r="J3411" s="16">
        <f>IF(I3411&lt;&gt;0,J3410,IF(ISNA(INDEX($I3411:$I3618,MATCH(TRUE,INDEX($I3411:$I3618&lt;&gt;$I3411,0),0))),0,INDEX($I3411:$I3618,MATCH(TRUE,INDEX($I3411:$I3618&lt;&gt;$I3411,0),0))))</f>
        <v>22874513.251146458</v>
      </c>
      <c r="K3411" s="10">
        <f>SUM(I$11:I3410)</f>
        <v>907969647.10783434</v>
      </c>
      <c r="L3411" s="27">
        <f t="shared" si="745"/>
        <v>90</v>
      </c>
      <c r="M3411" s="7">
        <f t="shared" si="751"/>
        <v>254161.25834607176</v>
      </c>
      <c r="N3411" s="7">
        <f>IF(ISNA(VLOOKUP(B3411,'Distribution Data'!$G:$H,2,FALSE)),0,VLOOKUP(B3411,'Distribution Data'!$G:$H,2,FALSE))</f>
        <v>0</v>
      </c>
      <c r="O3411" s="16">
        <f>IF(ISNA(INDEX($C3410:$C$3618,MATCH(TRUE,INDEX($C3410:$C$3618&lt;&gt;$C3410,0),0))), O3410, INDEX($C3410:$C$3618,MATCH(TRUE,INDEX($C3410:$C$3618&lt;&gt;$C3410,0),0)))</f>
        <v>6117812839.9886837</v>
      </c>
      <c r="P3411" s="16">
        <f t="shared" si="743"/>
        <v>6094938326.7375374</v>
      </c>
      <c r="Q3411" s="27">
        <f t="shared" si="748"/>
        <v>90</v>
      </c>
      <c r="R3411" s="7">
        <f t="shared" si="752"/>
        <v>254161.25834607019</v>
      </c>
      <c r="S3411" s="7">
        <f t="shared" si="746"/>
        <v>-453566.76925131917</v>
      </c>
      <c r="T3411" s="5">
        <f>VLOOKUP($B3411,'Benchmark Data'!$A:$B,2,FALSE)</f>
        <v>22.21</v>
      </c>
      <c r="U3411" s="12">
        <f t="shared" si="753"/>
        <v>-5.3884279457303659E-3</v>
      </c>
      <c r="V3411" s="7">
        <f t="shared" si="754"/>
        <v>6529935152.8070507</v>
      </c>
    </row>
    <row r="3412" spans="1:22" x14ac:dyDescent="0.25">
      <c r="A3412" s="5">
        <f t="shared" si="747"/>
        <v>2013</v>
      </c>
      <c r="B3412" s="6">
        <f t="shared" si="749"/>
        <v>41352</v>
      </c>
      <c r="C3412" s="7">
        <f>MAX(SUMIFS('Filing Data'!$V:$V,'Filing Data'!$D:$D,'Benchmark Value'!$B3412),C3411)</f>
        <v>6094938326.7375374</v>
      </c>
      <c r="D3412" s="7">
        <f>SUMIFS('Filing Data'!$Z:$Z,'Filing Data'!$D:$D,'Benchmark Value'!$B3412)</f>
        <v>0</v>
      </c>
      <c r="E3412" s="16">
        <f>IF(D3412&lt;&gt;0,E3411,IF(ISNA(INDEX($D3412:$D3618,MATCH(TRUE,INDEX($D3412:$D3618&lt;&gt;$D3412,0),0))),0,INDEX($D3412:$D3618,MATCH(TRUE,INDEX($D3412:$D3618&lt;&gt;$D3412,0),0))))</f>
        <v>-40821009.232618585</v>
      </c>
      <c r="F3412" s="10">
        <f>SUM(D$11:D3411)</f>
        <v>-560234951.56509757</v>
      </c>
      <c r="G3412" s="10">
        <f t="shared" si="744"/>
        <v>90</v>
      </c>
      <c r="H3412" s="7">
        <f t="shared" si="750"/>
        <v>-453566.7692513176</v>
      </c>
      <c r="I3412" s="16">
        <f>SUMIFS('Filing Data'!$X:$X,'Filing Data'!$D:$D,'Benchmark Value'!$B3412)</f>
        <v>0</v>
      </c>
      <c r="J3412" s="16">
        <f>IF(I3412&lt;&gt;0,J3411,IF(ISNA(INDEX($I3412:$I3618,MATCH(TRUE,INDEX($I3412:$I3618&lt;&gt;$I3412,0),0))),0,INDEX($I3412:$I3618,MATCH(TRUE,INDEX($I3412:$I3618&lt;&gt;$I3412,0),0))))</f>
        <v>22874513.251146458</v>
      </c>
      <c r="K3412" s="10">
        <f>SUM(I$11:I3411)</f>
        <v>907969647.10783434</v>
      </c>
      <c r="L3412" s="27">
        <f t="shared" si="745"/>
        <v>90</v>
      </c>
      <c r="M3412" s="7">
        <f t="shared" si="751"/>
        <v>254161.25834607176</v>
      </c>
      <c r="N3412" s="7">
        <f>IF(ISNA(VLOOKUP(B3412,'Distribution Data'!$G:$H,2,FALSE)),0,VLOOKUP(B3412,'Distribution Data'!$G:$H,2,FALSE))</f>
        <v>0</v>
      </c>
      <c r="O3412" s="16">
        <f>IF(ISNA(INDEX($C3411:$C$3618,MATCH(TRUE,INDEX($C3411:$C$3618&lt;&gt;$C3411,0),0))), O3411, INDEX($C3411:$C$3618,MATCH(TRUE,INDEX($C3411:$C$3618&lt;&gt;$C3411,0),0)))</f>
        <v>6117812839.9886837</v>
      </c>
      <c r="P3412" s="16">
        <f t="shared" si="743"/>
        <v>6094938326.7375374</v>
      </c>
      <c r="Q3412" s="27">
        <f t="shared" si="748"/>
        <v>90</v>
      </c>
      <c r="R3412" s="7">
        <f t="shared" si="752"/>
        <v>254161.25834607019</v>
      </c>
      <c r="S3412" s="7">
        <f t="shared" si="746"/>
        <v>-453566.76925131917</v>
      </c>
      <c r="T3412" s="5">
        <f>VLOOKUP($B3412,'Benchmark Data'!$A:$B,2,FALSE)</f>
        <v>22.08</v>
      </c>
      <c r="U3412" s="12">
        <f t="shared" si="753"/>
        <v>-5.8704164974415817E-3</v>
      </c>
      <c r="V3412" s="7">
        <f t="shared" si="754"/>
        <v>6491260443.7656288</v>
      </c>
    </row>
    <row r="3413" spans="1:22" x14ac:dyDescent="0.25">
      <c r="A3413" s="5">
        <f t="shared" si="747"/>
        <v>2013</v>
      </c>
      <c r="B3413" s="6">
        <f t="shared" si="749"/>
        <v>41353</v>
      </c>
      <c r="C3413" s="7">
        <f>MAX(SUMIFS('Filing Data'!$V:$V,'Filing Data'!$D:$D,'Benchmark Value'!$B3413),C3412)</f>
        <v>6094938326.7375374</v>
      </c>
      <c r="D3413" s="7">
        <f>SUMIFS('Filing Data'!$Z:$Z,'Filing Data'!$D:$D,'Benchmark Value'!$B3413)</f>
        <v>0</v>
      </c>
      <c r="E3413" s="16">
        <f>IF(D3413&lt;&gt;0,E3412,IF(ISNA(INDEX($D3413:$D3618,MATCH(TRUE,INDEX($D3413:$D3618&lt;&gt;$D3413,0),0))),0,INDEX($D3413:$D3618,MATCH(TRUE,INDEX($D3413:$D3618&lt;&gt;$D3413,0),0))))</f>
        <v>-40821009.232618585</v>
      </c>
      <c r="F3413" s="10">
        <f>SUM(D$11:D3412)</f>
        <v>-560234951.56509757</v>
      </c>
      <c r="G3413" s="10">
        <f t="shared" si="744"/>
        <v>90</v>
      </c>
      <c r="H3413" s="7">
        <f t="shared" si="750"/>
        <v>-453566.7692513176</v>
      </c>
      <c r="I3413" s="16">
        <f>SUMIFS('Filing Data'!$X:$X,'Filing Data'!$D:$D,'Benchmark Value'!$B3413)</f>
        <v>0</v>
      </c>
      <c r="J3413" s="16">
        <f>IF(I3413&lt;&gt;0,J3412,IF(ISNA(INDEX($I3413:$I3618,MATCH(TRUE,INDEX($I3413:$I3618&lt;&gt;$I3413,0),0))),0,INDEX($I3413:$I3618,MATCH(TRUE,INDEX($I3413:$I3618&lt;&gt;$I3413,0),0))))</f>
        <v>22874513.251146458</v>
      </c>
      <c r="K3413" s="10">
        <f>SUM(I$11:I3412)</f>
        <v>907969647.10783434</v>
      </c>
      <c r="L3413" s="27">
        <f t="shared" si="745"/>
        <v>90</v>
      </c>
      <c r="M3413" s="7">
        <f t="shared" si="751"/>
        <v>254161.25834607176</v>
      </c>
      <c r="N3413" s="7">
        <f>IF(ISNA(VLOOKUP(B3413,'Distribution Data'!$G:$H,2,FALSE)),0,VLOOKUP(B3413,'Distribution Data'!$G:$H,2,FALSE))</f>
        <v>0</v>
      </c>
      <c r="O3413" s="16">
        <f>IF(ISNA(INDEX($C3412:$C$3618,MATCH(TRUE,INDEX($C3412:$C$3618&lt;&gt;$C3412,0),0))), O3412, INDEX($C3412:$C$3618,MATCH(TRUE,INDEX($C3412:$C$3618&lt;&gt;$C3412,0),0)))</f>
        <v>6117812839.9886837</v>
      </c>
      <c r="P3413" s="16">
        <f t="shared" si="743"/>
        <v>6094938326.7375374</v>
      </c>
      <c r="Q3413" s="27">
        <f t="shared" si="748"/>
        <v>90</v>
      </c>
      <c r="R3413" s="7">
        <f t="shared" si="752"/>
        <v>254161.25834607019</v>
      </c>
      <c r="S3413" s="7">
        <f t="shared" si="746"/>
        <v>-453566.76925131917</v>
      </c>
      <c r="T3413" s="5">
        <f>VLOOKUP($B3413,'Benchmark Data'!$A:$B,2,FALSE)</f>
        <v>22.18</v>
      </c>
      <c r="U3413" s="12">
        <f t="shared" si="753"/>
        <v>4.5187605133263798E-3</v>
      </c>
      <c r="V3413" s="7">
        <f t="shared" si="754"/>
        <v>6520205701.4699535</v>
      </c>
    </row>
    <row r="3414" spans="1:22" x14ac:dyDescent="0.25">
      <c r="A3414" s="5">
        <f t="shared" si="747"/>
        <v>2013</v>
      </c>
      <c r="B3414" s="6">
        <f t="shared" si="749"/>
        <v>41354</v>
      </c>
      <c r="C3414" s="7">
        <f>MAX(SUMIFS('Filing Data'!$V:$V,'Filing Data'!$D:$D,'Benchmark Value'!$B3414),C3413)</f>
        <v>6094938326.7375374</v>
      </c>
      <c r="D3414" s="7">
        <f>SUMIFS('Filing Data'!$Z:$Z,'Filing Data'!$D:$D,'Benchmark Value'!$B3414)</f>
        <v>0</v>
      </c>
      <c r="E3414" s="16">
        <f>IF(D3414&lt;&gt;0,E3413,IF(ISNA(INDEX($D3414:$D3618,MATCH(TRUE,INDEX($D3414:$D3618&lt;&gt;$D3414,0),0))),0,INDEX($D3414:$D3618,MATCH(TRUE,INDEX($D3414:$D3618&lt;&gt;$D3414,0),0))))</f>
        <v>-40821009.232618585</v>
      </c>
      <c r="F3414" s="10">
        <f>SUM(D$11:D3413)</f>
        <v>-560234951.56509757</v>
      </c>
      <c r="G3414" s="10">
        <f t="shared" si="744"/>
        <v>90</v>
      </c>
      <c r="H3414" s="7">
        <f t="shared" si="750"/>
        <v>-453566.7692513176</v>
      </c>
      <c r="I3414" s="16">
        <f>SUMIFS('Filing Data'!$X:$X,'Filing Data'!$D:$D,'Benchmark Value'!$B3414)</f>
        <v>0</v>
      </c>
      <c r="J3414" s="16">
        <f>IF(I3414&lt;&gt;0,J3413,IF(ISNA(INDEX($I3414:$I3618,MATCH(TRUE,INDEX($I3414:$I3618&lt;&gt;$I3414,0),0))),0,INDEX($I3414:$I3618,MATCH(TRUE,INDEX($I3414:$I3618&lt;&gt;$I3414,0),0))))</f>
        <v>22874513.251146458</v>
      </c>
      <c r="K3414" s="10">
        <f>SUM(I$11:I3413)</f>
        <v>907969647.10783434</v>
      </c>
      <c r="L3414" s="27">
        <f t="shared" si="745"/>
        <v>90</v>
      </c>
      <c r="M3414" s="7">
        <f t="shared" si="751"/>
        <v>254161.25834607176</v>
      </c>
      <c r="N3414" s="7">
        <f>IF(ISNA(VLOOKUP(B3414,'Distribution Data'!$G:$H,2,FALSE)),0,VLOOKUP(B3414,'Distribution Data'!$G:$H,2,FALSE))</f>
        <v>0</v>
      </c>
      <c r="O3414" s="16">
        <f>IF(ISNA(INDEX($C3413:$C$3618,MATCH(TRUE,INDEX($C3413:$C$3618&lt;&gt;$C3413,0),0))), O3413, INDEX($C3413:$C$3618,MATCH(TRUE,INDEX($C3413:$C$3618&lt;&gt;$C3413,0),0)))</f>
        <v>6117812839.9886837</v>
      </c>
      <c r="P3414" s="16">
        <f t="shared" si="743"/>
        <v>6094938326.7375374</v>
      </c>
      <c r="Q3414" s="27">
        <f t="shared" si="748"/>
        <v>90</v>
      </c>
      <c r="R3414" s="7">
        <f t="shared" si="752"/>
        <v>254161.25834607019</v>
      </c>
      <c r="S3414" s="7">
        <f t="shared" si="746"/>
        <v>-453566.76925131917</v>
      </c>
      <c r="T3414" s="5">
        <f>VLOOKUP($B3414,'Benchmark Data'!$A:$B,2,FALSE)</f>
        <v>22.08</v>
      </c>
      <c r="U3414" s="12">
        <f t="shared" si="753"/>
        <v>-4.51876051332649E-3</v>
      </c>
      <c r="V3414" s="7">
        <f t="shared" si="754"/>
        <v>6490355355.1629658</v>
      </c>
    </row>
    <row r="3415" spans="1:22" x14ac:dyDescent="0.25">
      <c r="A3415" s="5">
        <f t="shared" si="747"/>
        <v>2013</v>
      </c>
      <c r="B3415" s="6">
        <f t="shared" si="749"/>
        <v>41355</v>
      </c>
      <c r="C3415" s="7">
        <f>MAX(SUMIFS('Filing Data'!$V:$V,'Filing Data'!$D:$D,'Benchmark Value'!$B3415),C3414)</f>
        <v>6094938326.7375374</v>
      </c>
      <c r="D3415" s="7">
        <f>SUMIFS('Filing Data'!$Z:$Z,'Filing Data'!$D:$D,'Benchmark Value'!$B3415)</f>
        <v>0</v>
      </c>
      <c r="E3415" s="16">
        <f>IF(D3415&lt;&gt;0,E3414,IF(ISNA(INDEX($D3415:$D3618,MATCH(TRUE,INDEX($D3415:$D3618&lt;&gt;$D3415,0),0))),0,INDEX($D3415:$D3618,MATCH(TRUE,INDEX($D3415:$D3618&lt;&gt;$D3415,0),0))))</f>
        <v>-40821009.232618585</v>
      </c>
      <c r="F3415" s="10">
        <f>SUM(D$11:D3414)</f>
        <v>-560234951.56509757</v>
      </c>
      <c r="G3415" s="10">
        <f t="shared" si="744"/>
        <v>90</v>
      </c>
      <c r="H3415" s="7">
        <f t="shared" si="750"/>
        <v>-453566.7692513176</v>
      </c>
      <c r="I3415" s="16">
        <f>SUMIFS('Filing Data'!$X:$X,'Filing Data'!$D:$D,'Benchmark Value'!$B3415)</f>
        <v>0</v>
      </c>
      <c r="J3415" s="16">
        <f>IF(I3415&lt;&gt;0,J3414,IF(ISNA(INDEX($I3415:$I3618,MATCH(TRUE,INDEX($I3415:$I3618&lt;&gt;$I3415,0),0))),0,INDEX($I3415:$I3618,MATCH(TRUE,INDEX($I3415:$I3618&lt;&gt;$I3415,0),0))))</f>
        <v>22874513.251146458</v>
      </c>
      <c r="K3415" s="10">
        <f>SUM(I$11:I3414)</f>
        <v>907969647.10783434</v>
      </c>
      <c r="L3415" s="27">
        <f t="shared" si="745"/>
        <v>90</v>
      </c>
      <c r="M3415" s="7">
        <f t="shared" si="751"/>
        <v>254161.25834607176</v>
      </c>
      <c r="N3415" s="7">
        <f>IF(ISNA(VLOOKUP(B3415,'Distribution Data'!$G:$H,2,FALSE)),0,VLOOKUP(B3415,'Distribution Data'!$G:$H,2,FALSE))</f>
        <v>0</v>
      </c>
      <c r="O3415" s="16">
        <f>IF(ISNA(INDEX($C3414:$C$3618,MATCH(TRUE,INDEX($C3414:$C$3618&lt;&gt;$C3414,0),0))), O3414, INDEX($C3414:$C$3618,MATCH(TRUE,INDEX($C3414:$C$3618&lt;&gt;$C3414,0),0)))</f>
        <v>6117812839.9886837</v>
      </c>
      <c r="P3415" s="16">
        <f t="shared" si="743"/>
        <v>6094938326.7375374</v>
      </c>
      <c r="Q3415" s="27">
        <f t="shared" si="748"/>
        <v>90</v>
      </c>
      <c r="R3415" s="7">
        <f t="shared" si="752"/>
        <v>254161.25834607019</v>
      </c>
      <c r="S3415" s="7">
        <f t="shared" si="746"/>
        <v>-453566.76925131917</v>
      </c>
      <c r="T3415" s="5">
        <f>VLOOKUP($B3415,'Benchmark Data'!$A:$B,2,FALSE)</f>
        <v>22.22</v>
      </c>
      <c r="U3415" s="12">
        <f t="shared" si="753"/>
        <v>6.3205628025894585E-3</v>
      </c>
      <c r="V3415" s="7">
        <f t="shared" si="754"/>
        <v>6531054403.8702927</v>
      </c>
    </row>
    <row r="3416" spans="1:22" x14ac:dyDescent="0.25">
      <c r="A3416" s="5">
        <f t="shared" si="747"/>
        <v>2013</v>
      </c>
      <c r="B3416" s="6">
        <f t="shared" si="749"/>
        <v>41356</v>
      </c>
      <c r="C3416" s="7">
        <f>MAX(SUMIFS('Filing Data'!$V:$V,'Filing Data'!$D:$D,'Benchmark Value'!$B3416),C3415)</f>
        <v>6094938326.7375374</v>
      </c>
      <c r="D3416" s="7">
        <f>SUMIFS('Filing Data'!$Z:$Z,'Filing Data'!$D:$D,'Benchmark Value'!$B3416)</f>
        <v>0</v>
      </c>
      <c r="E3416" s="16">
        <f>IF(D3416&lt;&gt;0,E3415,IF(ISNA(INDEX($D3416:$D3618,MATCH(TRUE,INDEX($D3416:$D3618&lt;&gt;$D3416,0),0))),0,INDEX($D3416:$D3618,MATCH(TRUE,INDEX($D3416:$D3618&lt;&gt;$D3416,0),0))))</f>
        <v>-40821009.232618585</v>
      </c>
      <c r="F3416" s="10">
        <f>SUM(D$11:D3415)</f>
        <v>-560234951.56509757</v>
      </c>
      <c r="G3416" s="10">
        <f t="shared" si="744"/>
        <v>90</v>
      </c>
      <c r="H3416" s="7">
        <f t="shared" si="750"/>
        <v>-453566.7692513176</v>
      </c>
      <c r="I3416" s="16">
        <f>SUMIFS('Filing Data'!$X:$X,'Filing Data'!$D:$D,'Benchmark Value'!$B3416)</f>
        <v>0</v>
      </c>
      <c r="J3416" s="16">
        <f>IF(I3416&lt;&gt;0,J3415,IF(ISNA(INDEX($I3416:$I3618,MATCH(TRUE,INDEX($I3416:$I3618&lt;&gt;$I3416,0),0))),0,INDEX($I3416:$I3618,MATCH(TRUE,INDEX($I3416:$I3618&lt;&gt;$I3416,0),0))))</f>
        <v>22874513.251146458</v>
      </c>
      <c r="K3416" s="10">
        <f>SUM(I$11:I3415)</f>
        <v>907969647.10783434</v>
      </c>
      <c r="L3416" s="27">
        <f t="shared" si="745"/>
        <v>90</v>
      </c>
      <c r="M3416" s="7">
        <f t="shared" si="751"/>
        <v>254161.25834607176</v>
      </c>
      <c r="N3416" s="7">
        <f>IF(ISNA(VLOOKUP(B3416,'Distribution Data'!$G:$H,2,FALSE)),0,VLOOKUP(B3416,'Distribution Data'!$G:$H,2,FALSE))</f>
        <v>0</v>
      </c>
      <c r="O3416" s="16">
        <f>IF(ISNA(INDEX($C3415:$C$3618,MATCH(TRUE,INDEX($C3415:$C$3618&lt;&gt;$C3415,0),0))), O3415, INDEX($C3415:$C$3618,MATCH(TRUE,INDEX($C3415:$C$3618&lt;&gt;$C3415,0),0)))</f>
        <v>6117812839.9886837</v>
      </c>
      <c r="P3416" s="16">
        <f t="shared" si="743"/>
        <v>6094938326.7375374</v>
      </c>
      <c r="Q3416" s="27">
        <f t="shared" si="748"/>
        <v>90</v>
      </c>
      <c r="R3416" s="7">
        <f t="shared" si="752"/>
        <v>254161.25834607019</v>
      </c>
      <c r="S3416" s="7">
        <f t="shared" si="746"/>
        <v>-453566.76925131917</v>
      </c>
      <c r="T3416" s="5">
        <f>VLOOKUP($B3416,'Benchmark Data'!$A:$B,2,FALSE)</f>
        <v>22.22</v>
      </c>
      <c r="U3416" s="12">
        <f t="shared" si="753"/>
        <v>0</v>
      </c>
      <c r="V3416" s="7">
        <f t="shared" si="754"/>
        <v>6530600837.1010418</v>
      </c>
    </row>
    <row r="3417" spans="1:22" x14ac:dyDescent="0.25">
      <c r="A3417" s="5">
        <f t="shared" si="747"/>
        <v>2013</v>
      </c>
      <c r="B3417" s="6">
        <f t="shared" si="749"/>
        <v>41357</v>
      </c>
      <c r="C3417" s="7">
        <f>MAX(SUMIFS('Filing Data'!$V:$V,'Filing Data'!$D:$D,'Benchmark Value'!$B3417),C3416)</f>
        <v>6094938326.7375374</v>
      </c>
      <c r="D3417" s="7">
        <f>SUMIFS('Filing Data'!$Z:$Z,'Filing Data'!$D:$D,'Benchmark Value'!$B3417)</f>
        <v>0</v>
      </c>
      <c r="E3417" s="16">
        <f>IF(D3417&lt;&gt;0,E3416,IF(ISNA(INDEX($D3417:$D3618,MATCH(TRUE,INDEX($D3417:$D3618&lt;&gt;$D3417,0),0))),0,INDEX($D3417:$D3618,MATCH(TRUE,INDEX($D3417:$D3618&lt;&gt;$D3417,0),0))))</f>
        <v>-40821009.232618585</v>
      </c>
      <c r="F3417" s="10">
        <f>SUM(D$11:D3416)</f>
        <v>-560234951.56509757</v>
      </c>
      <c r="G3417" s="10">
        <f t="shared" si="744"/>
        <v>90</v>
      </c>
      <c r="H3417" s="7">
        <f t="shared" si="750"/>
        <v>-453566.7692513176</v>
      </c>
      <c r="I3417" s="16">
        <f>SUMIFS('Filing Data'!$X:$X,'Filing Data'!$D:$D,'Benchmark Value'!$B3417)</f>
        <v>0</v>
      </c>
      <c r="J3417" s="16">
        <f>IF(I3417&lt;&gt;0,J3416,IF(ISNA(INDEX($I3417:$I3618,MATCH(TRUE,INDEX($I3417:$I3618&lt;&gt;$I3417,0),0))),0,INDEX($I3417:$I3618,MATCH(TRUE,INDEX($I3417:$I3618&lt;&gt;$I3417,0),0))))</f>
        <v>22874513.251146458</v>
      </c>
      <c r="K3417" s="10">
        <f>SUM(I$11:I3416)</f>
        <v>907969647.10783434</v>
      </c>
      <c r="L3417" s="27">
        <f t="shared" si="745"/>
        <v>90</v>
      </c>
      <c r="M3417" s="7">
        <f t="shared" si="751"/>
        <v>254161.25834607176</v>
      </c>
      <c r="N3417" s="7">
        <f>IF(ISNA(VLOOKUP(B3417,'Distribution Data'!$G:$H,2,FALSE)),0,VLOOKUP(B3417,'Distribution Data'!$G:$H,2,FALSE))</f>
        <v>0</v>
      </c>
      <c r="O3417" s="16">
        <f>IF(ISNA(INDEX($C3416:$C$3618,MATCH(TRUE,INDEX($C3416:$C$3618&lt;&gt;$C3416,0),0))), O3416, INDEX($C3416:$C$3618,MATCH(TRUE,INDEX($C3416:$C$3618&lt;&gt;$C3416,0),0)))</f>
        <v>6117812839.9886837</v>
      </c>
      <c r="P3417" s="16">
        <f t="shared" si="743"/>
        <v>6094938326.7375374</v>
      </c>
      <c r="Q3417" s="27">
        <f t="shared" si="748"/>
        <v>90</v>
      </c>
      <c r="R3417" s="7">
        <f t="shared" si="752"/>
        <v>254161.25834607019</v>
      </c>
      <c r="S3417" s="7">
        <f t="shared" si="746"/>
        <v>-453566.76925131917</v>
      </c>
      <c r="T3417" s="5">
        <f>VLOOKUP($B3417,'Benchmark Data'!$A:$B,2,FALSE)</f>
        <v>22.22</v>
      </c>
      <c r="U3417" s="12">
        <f t="shared" si="753"/>
        <v>0</v>
      </c>
      <c r="V3417" s="7">
        <f t="shared" si="754"/>
        <v>6530147270.3317909</v>
      </c>
    </row>
    <row r="3418" spans="1:22" x14ac:dyDescent="0.25">
      <c r="A3418" s="5">
        <f t="shared" si="747"/>
        <v>2013</v>
      </c>
      <c r="B3418" s="6">
        <f t="shared" si="749"/>
        <v>41358</v>
      </c>
      <c r="C3418" s="7">
        <f>MAX(SUMIFS('Filing Data'!$V:$V,'Filing Data'!$D:$D,'Benchmark Value'!$B3418),C3417)</f>
        <v>6094938326.7375374</v>
      </c>
      <c r="D3418" s="7">
        <f>SUMIFS('Filing Data'!$Z:$Z,'Filing Data'!$D:$D,'Benchmark Value'!$B3418)</f>
        <v>0</v>
      </c>
      <c r="E3418" s="16">
        <f>IF(D3418&lt;&gt;0,E3417,IF(ISNA(INDEX($D3418:$D3618,MATCH(TRUE,INDEX($D3418:$D3618&lt;&gt;$D3418,0),0))),0,INDEX($D3418:$D3618,MATCH(TRUE,INDEX($D3418:$D3618&lt;&gt;$D3418,0),0))))</f>
        <v>-40821009.232618585</v>
      </c>
      <c r="F3418" s="10">
        <f>SUM(D$11:D3417)</f>
        <v>-560234951.56509757</v>
      </c>
      <c r="G3418" s="10">
        <f t="shared" si="744"/>
        <v>90</v>
      </c>
      <c r="H3418" s="7">
        <f t="shared" si="750"/>
        <v>-453566.7692513176</v>
      </c>
      <c r="I3418" s="16">
        <f>SUMIFS('Filing Data'!$X:$X,'Filing Data'!$D:$D,'Benchmark Value'!$B3418)</f>
        <v>0</v>
      </c>
      <c r="J3418" s="16">
        <f>IF(I3418&lt;&gt;0,J3417,IF(ISNA(INDEX($I3418:$I3618,MATCH(TRUE,INDEX($I3418:$I3618&lt;&gt;$I3418,0),0))),0,INDEX($I3418:$I3618,MATCH(TRUE,INDEX($I3418:$I3618&lt;&gt;$I3418,0),0))))</f>
        <v>22874513.251146458</v>
      </c>
      <c r="K3418" s="10">
        <f>SUM(I$11:I3417)</f>
        <v>907969647.10783434</v>
      </c>
      <c r="L3418" s="27">
        <f t="shared" si="745"/>
        <v>90</v>
      </c>
      <c r="M3418" s="7">
        <f t="shared" si="751"/>
        <v>254161.25834607176</v>
      </c>
      <c r="N3418" s="7">
        <f>IF(ISNA(VLOOKUP(B3418,'Distribution Data'!$G:$H,2,FALSE)),0,VLOOKUP(B3418,'Distribution Data'!$G:$H,2,FALSE))</f>
        <v>0</v>
      </c>
      <c r="O3418" s="16">
        <f>IF(ISNA(INDEX($C3417:$C$3618,MATCH(TRUE,INDEX($C3417:$C$3618&lt;&gt;$C3417,0),0))), O3417, INDEX($C3417:$C$3618,MATCH(TRUE,INDEX($C3417:$C$3618&lt;&gt;$C3417,0),0)))</f>
        <v>6117812839.9886837</v>
      </c>
      <c r="P3418" s="16">
        <f t="shared" si="743"/>
        <v>6094938326.7375374</v>
      </c>
      <c r="Q3418" s="27">
        <f t="shared" si="748"/>
        <v>90</v>
      </c>
      <c r="R3418" s="7">
        <f t="shared" si="752"/>
        <v>254161.25834607019</v>
      </c>
      <c r="S3418" s="7">
        <f t="shared" si="746"/>
        <v>-453566.76925131917</v>
      </c>
      <c r="T3418" s="5">
        <f>VLOOKUP($B3418,'Benchmark Data'!$A:$B,2,FALSE)</f>
        <v>22.23</v>
      </c>
      <c r="U3418" s="12">
        <f t="shared" si="753"/>
        <v>4.4994376462123456E-4</v>
      </c>
      <c r="V3418" s="7">
        <f t="shared" si="754"/>
        <v>6532632563.7202053</v>
      </c>
    </row>
    <row r="3419" spans="1:22" x14ac:dyDescent="0.25">
      <c r="A3419" s="5">
        <f t="shared" si="747"/>
        <v>2013</v>
      </c>
      <c r="B3419" s="6">
        <f t="shared" si="749"/>
        <v>41359</v>
      </c>
      <c r="C3419" s="7">
        <f>MAX(SUMIFS('Filing Data'!$V:$V,'Filing Data'!$D:$D,'Benchmark Value'!$B3419),C3418)</f>
        <v>6094938326.7375374</v>
      </c>
      <c r="D3419" s="7">
        <f>SUMIFS('Filing Data'!$Z:$Z,'Filing Data'!$D:$D,'Benchmark Value'!$B3419)</f>
        <v>0</v>
      </c>
      <c r="E3419" s="16">
        <f>IF(D3419&lt;&gt;0,E3418,IF(ISNA(INDEX($D3419:$D3618,MATCH(TRUE,INDEX($D3419:$D3618&lt;&gt;$D3419,0),0))),0,INDEX($D3419:$D3618,MATCH(TRUE,INDEX($D3419:$D3618&lt;&gt;$D3419,0),0))))</f>
        <v>-40821009.232618585</v>
      </c>
      <c r="F3419" s="10">
        <f>SUM(D$11:D3418)</f>
        <v>-560234951.56509757</v>
      </c>
      <c r="G3419" s="10">
        <f t="shared" si="744"/>
        <v>90</v>
      </c>
      <c r="H3419" s="7">
        <f t="shared" si="750"/>
        <v>-453566.7692513176</v>
      </c>
      <c r="I3419" s="16">
        <f>SUMIFS('Filing Data'!$X:$X,'Filing Data'!$D:$D,'Benchmark Value'!$B3419)</f>
        <v>0</v>
      </c>
      <c r="J3419" s="16">
        <f>IF(I3419&lt;&gt;0,J3418,IF(ISNA(INDEX($I3419:$I3618,MATCH(TRUE,INDEX($I3419:$I3618&lt;&gt;$I3419,0),0))),0,INDEX($I3419:$I3618,MATCH(TRUE,INDEX($I3419:$I3618&lt;&gt;$I3419,0),0))))</f>
        <v>22874513.251146458</v>
      </c>
      <c r="K3419" s="10">
        <f>SUM(I$11:I3418)</f>
        <v>907969647.10783434</v>
      </c>
      <c r="L3419" s="27">
        <f t="shared" si="745"/>
        <v>90</v>
      </c>
      <c r="M3419" s="7">
        <f t="shared" si="751"/>
        <v>254161.25834607176</v>
      </c>
      <c r="N3419" s="7">
        <f>IF(ISNA(VLOOKUP(B3419,'Distribution Data'!$G:$H,2,FALSE)),0,VLOOKUP(B3419,'Distribution Data'!$G:$H,2,FALSE))</f>
        <v>0</v>
      </c>
      <c r="O3419" s="16">
        <f>IF(ISNA(INDEX($C3418:$C$3618,MATCH(TRUE,INDEX($C3418:$C$3618&lt;&gt;$C3418,0),0))), O3418, INDEX($C3418:$C$3618,MATCH(TRUE,INDEX($C3418:$C$3618&lt;&gt;$C3418,0),0)))</f>
        <v>6117812839.9886837</v>
      </c>
      <c r="P3419" s="16">
        <f t="shared" si="743"/>
        <v>6094938326.7375374</v>
      </c>
      <c r="Q3419" s="27">
        <f t="shared" si="748"/>
        <v>90</v>
      </c>
      <c r="R3419" s="7">
        <f t="shared" si="752"/>
        <v>254161.25834607019</v>
      </c>
      <c r="S3419" s="7">
        <f t="shared" si="746"/>
        <v>-453566.76925131917</v>
      </c>
      <c r="T3419" s="5">
        <f>VLOOKUP($B3419,'Benchmark Data'!$A:$B,2,FALSE)</f>
        <v>22.43</v>
      </c>
      <c r="U3419" s="12">
        <f t="shared" si="753"/>
        <v>8.9566205560116033E-3</v>
      </c>
      <c r="V3419" s="7">
        <f t="shared" si="754"/>
        <v>6590952119.4315672</v>
      </c>
    </row>
    <row r="3420" spans="1:22" x14ac:dyDescent="0.25">
      <c r="A3420" s="5">
        <f t="shared" si="747"/>
        <v>2013</v>
      </c>
      <c r="B3420" s="6">
        <f t="shared" si="749"/>
        <v>41360</v>
      </c>
      <c r="C3420" s="7">
        <f>MAX(SUMIFS('Filing Data'!$V:$V,'Filing Data'!$D:$D,'Benchmark Value'!$B3420),C3419)</f>
        <v>6094938326.7375374</v>
      </c>
      <c r="D3420" s="7">
        <f>SUMIFS('Filing Data'!$Z:$Z,'Filing Data'!$D:$D,'Benchmark Value'!$B3420)</f>
        <v>0</v>
      </c>
      <c r="E3420" s="16">
        <f>IF(D3420&lt;&gt;0,E3419,IF(ISNA(INDEX($D3420:$D3618,MATCH(TRUE,INDEX($D3420:$D3618&lt;&gt;$D3420,0),0))),0,INDEX($D3420:$D3618,MATCH(TRUE,INDEX($D3420:$D3618&lt;&gt;$D3420,0),0))))</f>
        <v>-40821009.232618585</v>
      </c>
      <c r="F3420" s="10">
        <f>SUM(D$11:D3419)</f>
        <v>-560234951.56509757</v>
      </c>
      <c r="G3420" s="10">
        <f t="shared" si="744"/>
        <v>90</v>
      </c>
      <c r="H3420" s="7">
        <f t="shared" si="750"/>
        <v>-453566.7692513176</v>
      </c>
      <c r="I3420" s="16">
        <f>SUMIFS('Filing Data'!$X:$X,'Filing Data'!$D:$D,'Benchmark Value'!$B3420)</f>
        <v>0</v>
      </c>
      <c r="J3420" s="16">
        <f>IF(I3420&lt;&gt;0,J3419,IF(ISNA(INDEX($I3420:$I3618,MATCH(TRUE,INDEX($I3420:$I3618&lt;&gt;$I3420,0),0))),0,INDEX($I3420:$I3618,MATCH(TRUE,INDEX($I3420:$I3618&lt;&gt;$I3420,0),0))))</f>
        <v>22874513.251146458</v>
      </c>
      <c r="K3420" s="10">
        <f>SUM(I$11:I3419)</f>
        <v>907969647.10783434</v>
      </c>
      <c r="L3420" s="27">
        <f t="shared" si="745"/>
        <v>90</v>
      </c>
      <c r="M3420" s="7">
        <f t="shared" si="751"/>
        <v>254161.25834607176</v>
      </c>
      <c r="N3420" s="7">
        <f>IF(ISNA(VLOOKUP(B3420,'Distribution Data'!$G:$H,2,FALSE)),0,VLOOKUP(B3420,'Distribution Data'!$G:$H,2,FALSE))</f>
        <v>0</v>
      </c>
      <c r="O3420" s="16">
        <f>IF(ISNA(INDEX($C3419:$C$3618,MATCH(TRUE,INDEX($C3419:$C$3618&lt;&gt;$C3419,0),0))), O3419, INDEX($C3419:$C$3618,MATCH(TRUE,INDEX($C3419:$C$3618&lt;&gt;$C3419,0),0)))</f>
        <v>6117812839.9886837</v>
      </c>
      <c r="P3420" s="16">
        <f t="shared" si="743"/>
        <v>6094938326.7375374</v>
      </c>
      <c r="Q3420" s="27">
        <f t="shared" si="748"/>
        <v>90</v>
      </c>
      <c r="R3420" s="7">
        <f t="shared" si="752"/>
        <v>254161.25834607019</v>
      </c>
      <c r="S3420" s="7">
        <f t="shared" si="746"/>
        <v>-453566.76925131917</v>
      </c>
      <c r="T3420" s="5">
        <f>VLOOKUP($B3420,'Benchmark Data'!$A:$B,2,FALSE)</f>
        <v>22.44</v>
      </c>
      <c r="U3420" s="12">
        <f t="shared" si="753"/>
        <v>4.457321223787508E-4</v>
      </c>
      <c r="V3420" s="7">
        <f t="shared" si="754"/>
        <v>6593437006.5720062</v>
      </c>
    </row>
    <row r="3421" spans="1:22" x14ac:dyDescent="0.25">
      <c r="A3421" s="5">
        <f t="shared" si="747"/>
        <v>2013</v>
      </c>
      <c r="B3421" s="6">
        <f t="shared" si="749"/>
        <v>41361</v>
      </c>
      <c r="C3421" s="7">
        <f>MAX(SUMIFS('Filing Data'!$V:$V,'Filing Data'!$D:$D,'Benchmark Value'!$B3421),C3420)</f>
        <v>6094938326.7375374</v>
      </c>
      <c r="D3421" s="7">
        <f>SUMIFS('Filing Data'!$Z:$Z,'Filing Data'!$D:$D,'Benchmark Value'!$B3421)</f>
        <v>0</v>
      </c>
      <c r="E3421" s="16">
        <f>IF(D3421&lt;&gt;0,E3420,IF(ISNA(INDEX($D3421:$D3618,MATCH(TRUE,INDEX($D3421:$D3618&lt;&gt;$D3421,0),0))),0,INDEX($D3421:$D3618,MATCH(TRUE,INDEX($D3421:$D3618&lt;&gt;$D3421,0),0))))</f>
        <v>-40821009.232618585</v>
      </c>
      <c r="F3421" s="10">
        <f>SUM(D$11:D3420)</f>
        <v>-560234951.56509757</v>
      </c>
      <c r="G3421" s="10">
        <f t="shared" si="744"/>
        <v>90</v>
      </c>
      <c r="H3421" s="7">
        <f t="shared" si="750"/>
        <v>-453566.7692513176</v>
      </c>
      <c r="I3421" s="16">
        <f>SUMIFS('Filing Data'!$X:$X,'Filing Data'!$D:$D,'Benchmark Value'!$B3421)</f>
        <v>0</v>
      </c>
      <c r="J3421" s="16">
        <f>IF(I3421&lt;&gt;0,J3420,IF(ISNA(INDEX($I3421:$I3618,MATCH(TRUE,INDEX($I3421:$I3618&lt;&gt;$I3421,0),0))),0,INDEX($I3421:$I3618,MATCH(TRUE,INDEX($I3421:$I3618&lt;&gt;$I3421,0),0))))</f>
        <v>22874513.251146458</v>
      </c>
      <c r="K3421" s="10">
        <f>SUM(I$11:I3420)</f>
        <v>907969647.10783434</v>
      </c>
      <c r="L3421" s="27">
        <f t="shared" si="745"/>
        <v>90</v>
      </c>
      <c r="M3421" s="7">
        <f t="shared" si="751"/>
        <v>254161.25834607176</v>
      </c>
      <c r="N3421" s="7">
        <f>IF(ISNA(VLOOKUP(B3421,'Distribution Data'!$G:$H,2,FALSE)),0,VLOOKUP(B3421,'Distribution Data'!$G:$H,2,FALSE))</f>
        <v>0</v>
      </c>
      <c r="O3421" s="16">
        <f>IF(ISNA(INDEX($C3420:$C$3618,MATCH(TRUE,INDEX($C3420:$C$3618&lt;&gt;$C3420,0),0))), O3420, INDEX($C3420:$C$3618,MATCH(TRUE,INDEX($C3420:$C$3618&lt;&gt;$C3420,0),0)))</f>
        <v>6117812839.9886837</v>
      </c>
      <c r="P3421" s="16">
        <f t="shared" si="743"/>
        <v>6094938326.7375374</v>
      </c>
      <c r="Q3421" s="27">
        <f t="shared" si="748"/>
        <v>90</v>
      </c>
      <c r="R3421" s="7">
        <f t="shared" si="752"/>
        <v>254161.25834607019</v>
      </c>
      <c r="S3421" s="7">
        <f t="shared" si="746"/>
        <v>-453566.76925131917</v>
      </c>
      <c r="T3421" s="5">
        <f>VLOOKUP($B3421,'Benchmark Data'!$A:$B,2,FALSE)</f>
        <v>22.53</v>
      </c>
      <c r="U3421" s="12">
        <f t="shared" si="753"/>
        <v>4.0026737896574063E-3</v>
      </c>
      <c r="V3421" s="7">
        <f t="shared" si="754"/>
        <v>6619427705.8718939</v>
      </c>
    </row>
    <row r="3422" spans="1:22" x14ac:dyDescent="0.25">
      <c r="A3422" s="5">
        <f t="shared" si="747"/>
        <v>2013</v>
      </c>
      <c r="B3422" s="6">
        <f t="shared" si="749"/>
        <v>41362</v>
      </c>
      <c r="C3422" s="7">
        <f>MAX(SUMIFS('Filing Data'!$V:$V,'Filing Data'!$D:$D,'Benchmark Value'!$B3422),C3421)</f>
        <v>6094938326.7375374</v>
      </c>
      <c r="D3422" s="7">
        <f>SUMIFS('Filing Data'!$Z:$Z,'Filing Data'!$D:$D,'Benchmark Value'!$B3422)</f>
        <v>0</v>
      </c>
      <c r="E3422" s="16">
        <f>IF(D3422&lt;&gt;0,E3421,IF(ISNA(INDEX($D3422:$D3618,MATCH(TRUE,INDEX($D3422:$D3618&lt;&gt;$D3422,0),0))),0,INDEX($D3422:$D3618,MATCH(TRUE,INDEX($D3422:$D3618&lt;&gt;$D3422,0),0))))</f>
        <v>-40821009.232618585</v>
      </c>
      <c r="F3422" s="10">
        <f>SUM(D$11:D3421)</f>
        <v>-560234951.56509757</v>
      </c>
      <c r="G3422" s="10">
        <f t="shared" si="744"/>
        <v>90</v>
      </c>
      <c r="H3422" s="7">
        <f t="shared" si="750"/>
        <v>-453566.7692513176</v>
      </c>
      <c r="I3422" s="16">
        <f>SUMIFS('Filing Data'!$X:$X,'Filing Data'!$D:$D,'Benchmark Value'!$B3422)</f>
        <v>0</v>
      </c>
      <c r="J3422" s="16">
        <f>IF(I3422&lt;&gt;0,J3421,IF(ISNA(INDEX($I3422:$I3618,MATCH(TRUE,INDEX($I3422:$I3618&lt;&gt;$I3422,0),0))),0,INDEX($I3422:$I3618,MATCH(TRUE,INDEX($I3422:$I3618&lt;&gt;$I3422,0),0))))</f>
        <v>22874513.251146458</v>
      </c>
      <c r="K3422" s="10">
        <f>SUM(I$11:I3421)</f>
        <v>907969647.10783434</v>
      </c>
      <c r="L3422" s="27">
        <f t="shared" si="745"/>
        <v>90</v>
      </c>
      <c r="M3422" s="7">
        <f t="shared" si="751"/>
        <v>254161.25834607176</v>
      </c>
      <c r="N3422" s="7">
        <f>IF(ISNA(VLOOKUP(B3422,'Distribution Data'!$G:$H,2,FALSE)),0,VLOOKUP(B3422,'Distribution Data'!$G:$H,2,FALSE))</f>
        <v>0</v>
      </c>
      <c r="O3422" s="16">
        <f>IF(ISNA(INDEX($C3421:$C$3618,MATCH(TRUE,INDEX($C3421:$C$3618&lt;&gt;$C3421,0),0))), O3421, INDEX($C3421:$C$3618,MATCH(TRUE,INDEX($C3421:$C$3618&lt;&gt;$C3421,0),0)))</f>
        <v>6117812839.9886837</v>
      </c>
      <c r="P3422" s="16">
        <f t="shared" si="743"/>
        <v>6094938326.7375374</v>
      </c>
      <c r="Q3422" s="27">
        <f t="shared" si="748"/>
        <v>90</v>
      </c>
      <c r="R3422" s="7">
        <f t="shared" si="752"/>
        <v>254161.25834607019</v>
      </c>
      <c r="S3422" s="7">
        <f t="shared" si="746"/>
        <v>-453566.76925131917</v>
      </c>
      <c r="T3422" s="5">
        <f>VLOOKUP($B3422,'Benchmark Data'!$A:$B,2,FALSE)</f>
        <v>22.53</v>
      </c>
      <c r="U3422" s="12">
        <f t="shared" si="753"/>
        <v>0</v>
      </c>
      <c r="V3422" s="7">
        <f t="shared" si="754"/>
        <v>6618974139.102643</v>
      </c>
    </row>
    <row r="3423" spans="1:22" x14ac:dyDescent="0.25">
      <c r="A3423" s="5">
        <f t="shared" si="747"/>
        <v>2013</v>
      </c>
      <c r="B3423" s="6">
        <f t="shared" si="749"/>
        <v>41363</v>
      </c>
      <c r="C3423" s="7">
        <f>MAX(SUMIFS('Filing Data'!$V:$V,'Filing Data'!$D:$D,'Benchmark Value'!$B3423),C3422)</f>
        <v>6094938326.7375374</v>
      </c>
      <c r="D3423" s="7">
        <f>SUMIFS('Filing Data'!$Z:$Z,'Filing Data'!$D:$D,'Benchmark Value'!$B3423)</f>
        <v>0</v>
      </c>
      <c r="E3423" s="16">
        <f>IF(D3423&lt;&gt;0,E3422,IF(ISNA(INDEX($D3423:$D3618,MATCH(TRUE,INDEX($D3423:$D3618&lt;&gt;$D3423,0),0))),0,INDEX($D3423:$D3618,MATCH(TRUE,INDEX($D3423:$D3618&lt;&gt;$D3423,0),0))))</f>
        <v>-40821009.232618585</v>
      </c>
      <c r="F3423" s="10">
        <f>SUM(D$11:D3422)</f>
        <v>-560234951.56509757</v>
      </c>
      <c r="G3423" s="10">
        <f t="shared" si="744"/>
        <v>90</v>
      </c>
      <c r="H3423" s="7">
        <f t="shared" si="750"/>
        <v>-453566.7692513176</v>
      </c>
      <c r="I3423" s="16">
        <f>SUMIFS('Filing Data'!$X:$X,'Filing Data'!$D:$D,'Benchmark Value'!$B3423)</f>
        <v>0</v>
      </c>
      <c r="J3423" s="16">
        <f>IF(I3423&lt;&gt;0,J3422,IF(ISNA(INDEX($I3423:$I3618,MATCH(TRUE,INDEX($I3423:$I3618&lt;&gt;$I3423,0),0))),0,INDEX($I3423:$I3618,MATCH(TRUE,INDEX($I3423:$I3618&lt;&gt;$I3423,0),0))))</f>
        <v>22874513.251146458</v>
      </c>
      <c r="K3423" s="10">
        <f>SUM(I$11:I3422)</f>
        <v>907969647.10783434</v>
      </c>
      <c r="L3423" s="27">
        <f t="shared" si="745"/>
        <v>90</v>
      </c>
      <c r="M3423" s="7">
        <f t="shared" si="751"/>
        <v>254161.25834607176</v>
      </c>
      <c r="N3423" s="7">
        <f>IF(ISNA(VLOOKUP(B3423,'Distribution Data'!$G:$H,2,FALSE)),0,VLOOKUP(B3423,'Distribution Data'!$G:$H,2,FALSE))</f>
        <v>0</v>
      </c>
      <c r="O3423" s="16">
        <f>IF(ISNA(INDEX($C3422:$C$3618,MATCH(TRUE,INDEX($C3422:$C$3618&lt;&gt;$C3422,0),0))), O3422, INDEX($C3422:$C$3618,MATCH(TRUE,INDEX($C3422:$C$3618&lt;&gt;$C3422,0),0)))</f>
        <v>6117812839.9886837</v>
      </c>
      <c r="P3423" s="16">
        <f t="shared" si="743"/>
        <v>6094938326.7375374</v>
      </c>
      <c r="Q3423" s="27">
        <f t="shared" si="748"/>
        <v>90</v>
      </c>
      <c r="R3423" s="7">
        <f t="shared" si="752"/>
        <v>254161.25834607019</v>
      </c>
      <c r="S3423" s="7">
        <f t="shared" si="746"/>
        <v>-453566.76925131917</v>
      </c>
      <c r="T3423" s="5">
        <f>VLOOKUP($B3423,'Benchmark Data'!$A:$B,2,FALSE)</f>
        <v>22.53</v>
      </c>
      <c r="U3423" s="12">
        <f t="shared" si="753"/>
        <v>0</v>
      </c>
      <c r="V3423" s="7">
        <f t="shared" si="754"/>
        <v>6618520572.3333921</v>
      </c>
    </row>
    <row r="3424" spans="1:22" x14ac:dyDescent="0.25">
      <c r="A3424" s="5">
        <f t="shared" si="747"/>
        <v>2013</v>
      </c>
      <c r="B3424" s="6">
        <f t="shared" si="749"/>
        <v>41364</v>
      </c>
      <c r="C3424" s="7">
        <f>MAX(SUMIFS('Filing Data'!$V:$V,'Filing Data'!$D:$D,'Benchmark Value'!$B3424),C3423)</f>
        <v>6117812839.9886837</v>
      </c>
      <c r="D3424" s="7">
        <f>SUMIFS('Filing Data'!$Z:$Z,'Filing Data'!$D:$D,'Benchmark Value'!$B3424)</f>
        <v>-40821009.232618585</v>
      </c>
      <c r="E3424" s="16">
        <f>IF(D3424&lt;&gt;0,E3423,IF(ISNA(INDEX($D3424:$D3618,MATCH(TRUE,INDEX($D3424:$D3618&lt;&gt;$D3424,0),0))),0,INDEX($D3424:$D3618,MATCH(TRUE,INDEX($D3424:$D3618&lt;&gt;$D3424,0),0))))</f>
        <v>-40821009.232618585</v>
      </c>
      <c r="F3424" s="10">
        <f>SUM(D$11:D3423)</f>
        <v>-560234951.56509757</v>
      </c>
      <c r="G3424" s="10">
        <f t="shared" si="744"/>
        <v>90</v>
      </c>
      <c r="H3424" s="7">
        <f t="shared" si="750"/>
        <v>-453566.7692513176</v>
      </c>
      <c r="I3424" s="16">
        <f>SUMIFS('Filing Data'!$X:$X,'Filing Data'!$D:$D,'Benchmark Value'!$B3424)</f>
        <v>22874513.251146458</v>
      </c>
      <c r="J3424" s="16">
        <f>IF(I3424&lt;&gt;0,J3423,IF(ISNA(INDEX($I3424:$I3618,MATCH(TRUE,INDEX($I3424:$I3618&lt;&gt;$I3424,0),0))),0,INDEX($I3424:$I3618,MATCH(TRUE,INDEX($I3424:$I3618&lt;&gt;$I3424,0),0))))</f>
        <v>22874513.251146458</v>
      </c>
      <c r="K3424" s="10">
        <f>SUM(I$11:I3423)</f>
        <v>907969647.10783434</v>
      </c>
      <c r="L3424" s="27">
        <f t="shared" si="745"/>
        <v>90</v>
      </c>
      <c r="M3424" s="7">
        <f t="shared" si="751"/>
        <v>254161.25834607176</v>
      </c>
      <c r="N3424" s="7">
        <f>IF(ISNA(VLOOKUP(B3424,'Distribution Data'!$G:$H,2,FALSE)),0,VLOOKUP(B3424,'Distribution Data'!$G:$H,2,FALSE))</f>
        <v>28729981.476275526</v>
      </c>
      <c r="O3424" s="16">
        <f>IF(ISNA(INDEX($C3423:$C$3618,MATCH(TRUE,INDEX($C3423:$C$3618&lt;&gt;$C3423,0),0))), O3423, INDEX($C3423:$C$3618,MATCH(TRUE,INDEX($C3423:$C$3618&lt;&gt;$C3423,0),0)))</f>
        <v>6117812839.9886837</v>
      </c>
      <c r="P3424" s="16">
        <f t="shared" si="743"/>
        <v>6094938326.7375374</v>
      </c>
      <c r="Q3424" s="27">
        <f t="shared" si="748"/>
        <v>90</v>
      </c>
      <c r="R3424" s="7">
        <f t="shared" si="752"/>
        <v>254161.25834607019</v>
      </c>
      <c r="S3424" s="7">
        <f t="shared" si="746"/>
        <v>-29183548.245526846</v>
      </c>
      <c r="T3424" s="5">
        <f>VLOOKUP($B3424,'Benchmark Data'!$A:$B,2,FALSE)</f>
        <v>22.53</v>
      </c>
      <c r="U3424" s="12">
        <f t="shared" si="753"/>
        <v>0</v>
      </c>
      <c r="V3424" s="7">
        <f t="shared" si="754"/>
        <v>6589337024.0878649</v>
      </c>
    </row>
    <row r="3425" spans="1:22" x14ac:dyDescent="0.25">
      <c r="A3425" s="5">
        <f t="shared" si="747"/>
        <v>2013</v>
      </c>
      <c r="B3425" s="6">
        <f t="shared" si="749"/>
        <v>41365</v>
      </c>
      <c r="C3425" s="7">
        <f>MAX(SUMIFS('Filing Data'!$V:$V,'Filing Data'!$D:$D,'Benchmark Value'!$B3425),C3424)</f>
        <v>6117812839.9886837</v>
      </c>
      <c r="D3425" s="7">
        <f>SUMIFS('Filing Data'!$Z:$Z,'Filing Data'!$D:$D,'Benchmark Value'!$B3425)</f>
        <v>0</v>
      </c>
      <c r="E3425" s="16">
        <f>IF(D3425&lt;&gt;0,E3424,IF(ISNA(INDEX($D3425:$D3618,MATCH(TRUE,INDEX($D3425:$D3618&lt;&gt;$D3425,0),0))),0,INDEX($D3425:$D3618,MATCH(TRUE,INDEX($D3425:$D3618&lt;&gt;$D3425,0),0))))</f>
        <v>-37724512.871349901</v>
      </c>
      <c r="F3425" s="10">
        <f>SUM(D$11:D3424)</f>
        <v>-601055960.79771614</v>
      </c>
      <c r="G3425" s="10">
        <f t="shared" si="744"/>
        <v>91</v>
      </c>
      <c r="H3425" s="7">
        <f t="shared" si="750"/>
        <v>-414555.08649835055</v>
      </c>
      <c r="I3425" s="16">
        <f>SUMIFS('Filing Data'!$X:$X,'Filing Data'!$D:$D,'Benchmark Value'!$B3425)</f>
        <v>0</v>
      </c>
      <c r="J3425" s="16">
        <f>IF(I3425&lt;&gt;0,J3424,IF(ISNA(INDEX($I3425:$I3618,MATCH(TRUE,INDEX($I3425:$I3618&lt;&gt;$I3425,0),0))),0,INDEX($I3425:$I3618,MATCH(TRUE,INDEX($I3425:$I3618&lt;&gt;$I3425,0),0))))</f>
        <v>23490016.5035774</v>
      </c>
      <c r="K3425" s="10">
        <f>SUM(I$11:I3424)</f>
        <v>930844160.35898077</v>
      </c>
      <c r="L3425" s="27">
        <f t="shared" si="745"/>
        <v>91</v>
      </c>
      <c r="M3425" s="7">
        <f t="shared" si="751"/>
        <v>258132.04948986153</v>
      </c>
      <c r="N3425" s="7">
        <f>IF(ISNA(VLOOKUP(B3425,'Distribution Data'!$G:$H,2,FALSE)),0,VLOOKUP(B3425,'Distribution Data'!$G:$H,2,FALSE))</f>
        <v>0</v>
      </c>
      <c r="O3425" s="16">
        <f>IF(ISNA(INDEX($C3424:$C$3618,MATCH(TRUE,INDEX($C3424:$C$3618&lt;&gt;$C3424,0),0))), O3424, INDEX($C3424:$C$3618,MATCH(TRUE,INDEX($C3424:$C$3618&lt;&gt;$C3424,0),0)))</f>
        <v>6141302856.4922609</v>
      </c>
      <c r="P3425" s="16">
        <f t="shared" si="743"/>
        <v>6117812839.9886837</v>
      </c>
      <c r="Q3425" s="27">
        <f t="shared" si="748"/>
        <v>91</v>
      </c>
      <c r="R3425" s="7">
        <f t="shared" si="752"/>
        <v>258132.0494898597</v>
      </c>
      <c r="S3425" s="7">
        <f t="shared" si="746"/>
        <v>-414555.08649835235</v>
      </c>
      <c r="T3425" s="5">
        <f>VLOOKUP($B3425,'Benchmark Data'!$A:$B,2,FALSE)</f>
        <v>22.59</v>
      </c>
      <c r="U3425" s="12">
        <f t="shared" si="753"/>
        <v>2.659576035758796E-3</v>
      </c>
      <c r="V3425" s="7">
        <f t="shared" si="754"/>
        <v>6606470636.8418131</v>
      </c>
    </row>
    <row r="3426" spans="1:22" x14ac:dyDescent="0.25">
      <c r="A3426" s="5">
        <f t="shared" si="747"/>
        <v>2013</v>
      </c>
      <c r="B3426" s="6">
        <f t="shared" si="749"/>
        <v>41366</v>
      </c>
      <c r="C3426" s="7">
        <f>MAX(SUMIFS('Filing Data'!$V:$V,'Filing Data'!$D:$D,'Benchmark Value'!$B3426),C3425)</f>
        <v>6117812839.9886837</v>
      </c>
      <c r="D3426" s="7">
        <f>SUMIFS('Filing Data'!$Z:$Z,'Filing Data'!$D:$D,'Benchmark Value'!$B3426)</f>
        <v>0</v>
      </c>
      <c r="E3426" s="16">
        <f>IF(D3426&lt;&gt;0,E3425,IF(ISNA(INDEX($D3426:$D3618,MATCH(TRUE,INDEX($D3426:$D3618&lt;&gt;$D3426,0),0))),0,INDEX($D3426:$D3618,MATCH(TRUE,INDEX($D3426:$D3618&lt;&gt;$D3426,0),0))))</f>
        <v>-37724512.871349901</v>
      </c>
      <c r="F3426" s="10">
        <f>SUM(D$11:D3425)</f>
        <v>-601055960.79771614</v>
      </c>
      <c r="G3426" s="10">
        <f t="shared" si="744"/>
        <v>91</v>
      </c>
      <c r="H3426" s="7">
        <f t="shared" si="750"/>
        <v>-414555.08649835055</v>
      </c>
      <c r="I3426" s="16">
        <f>SUMIFS('Filing Data'!$X:$X,'Filing Data'!$D:$D,'Benchmark Value'!$B3426)</f>
        <v>0</v>
      </c>
      <c r="J3426" s="16">
        <f>IF(I3426&lt;&gt;0,J3425,IF(ISNA(INDEX($I3426:$I3618,MATCH(TRUE,INDEX($I3426:$I3618&lt;&gt;$I3426,0),0))),0,INDEX($I3426:$I3618,MATCH(TRUE,INDEX($I3426:$I3618&lt;&gt;$I3426,0),0))))</f>
        <v>23490016.5035774</v>
      </c>
      <c r="K3426" s="10">
        <f>SUM(I$11:I3425)</f>
        <v>930844160.35898077</v>
      </c>
      <c r="L3426" s="27">
        <f t="shared" si="745"/>
        <v>91</v>
      </c>
      <c r="M3426" s="7">
        <f t="shared" si="751"/>
        <v>258132.04948986153</v>
      </c>
      <c r="N3426" s="7">
        <f>IF(ISNA(VLOOKUP(B3426,'Distribution Data'!$G:$H,2,FALSE)),0,VLOOKUP(B3426,'Distribution Data'!$G:$H,2,FALSE))</f>
        <v>0</v>
      </c>
      <c r="O3426" s="16">
        <f>IF(ISNA(INDEX($C3425:$C$3618,MATCH(TRUE,INDEX($C3425:$C$3618&lt;&gt;$C3425,0),0))), O3425, INDEX($C3425:$C$3618,MATCH(TRUE,INDEX($C3425:$C$3618&lt;&gt;$C3425,0),0)))</f>
        <v>6141302856.4922609</v>
      </c>
      <c r="P3426" s="16">
        <f t="shared" si="743"/>
        <v>6117812839.9886837</v>
      </c>
      <c r="Q3426" s="27">
        <f t="shared" si="748"/>
        <v>91</v>
      </c>
      <c r="R3426" s="7">
        <f t="shared" si="752"/>
        <v>258132.0494898597</v>
      </c>
      <c r="S3426" s="7">
        <f t="shared" si="746"/>
        <v>-414555.08649835235</v>
      </c>
      <c r="T3426" s="5">
        <f>VLOOKUP($B3426,'Benchmark Data'!$A:$B,2,FALSE)</f>
        <v>22.68</v>
      </c>
      <c r="U3426" s="12">
        <f t="shared" si="753"/>
        <v>3.9761483796394168E-3</v>
      </c>
      <c r="V3426" s="7">
        <f t="shared" si="754"/>
        <v>6632376681.9020948</v>
      </c>
    </row>
    <row r="3427" spans="1:22" x14ac:dyDescent="0.25">
      <c r="A3427" s="5">
        <f t="shared" si="747"/>
        <v>2013</v>
      </c>
      <c r="B3427" s="6">
        <f t="shared" si="749"/>
        <v>41367</v>
      </c>
      <c r="C3427" s="7">
        <f>MAX(SUMIFS('Filing Data'!$V:$V,'Filing Data'!$D:$D,'Benchmark Value'!$B3427),C3426)</f>
        <v>6117812839.9886837</v>
      </c>
      <c r="D3427" s="7">
        <f>SUMIFS('Filing Data'!$Z:$Z,'Filing Data'!$D:$D,'Benchmark Value'!$B3427)</f>
        <v>0</v>
      </c>
      <c r="E3427" s="16">
        <f>IF(D3427&lt;&gt;0,E3426,IF(ISNA(INDEX($D3427:$D3618,MATCH(TRUE,INDEX($D3427:$D3618&lt;&gt;$D3427,0),0))),0,INDEX($D3427:$D3618,MATCH(TRUE,INDEX($D3427:$D3618&lt;&gt;$D3427,0),0))))</f>
        <v>-37724512.871349901</v>
      </c>
      <c r="F3427" s="10">
        <f>SUM(D$11:D3426)</f>
        <v>-601055960.79771614</v>
      </c>
      <c r="G3427" s="10">
        <f t="shared" si="744"/>
        <v>91</v>
      </c>
      <c r="H3427" s="7">
        <f t="shared" si="750"/>
        <v>-414555.08649835055</v>
      </c>
      <c r="I3427" s="16">
        <f>SUMIFS('Filing Data'!$X:$X,'Filing Data'!$D:$D,'Benchmark Value'!$B3427)</f>
        <v>0</v>
      </c>
      <c r="J3427" s="16">
        <f>IF(I3427&lt;&gt;0,J3426,IF(ISNA(INDEX($I3427:$I3618,MATCH(TRUE,INDEX($I3427:$I3618&lt;&gt;$I3427,0),0))),0,INDEX($I3427:$I3618,MATCH(TRUE,INDEX($I3427:$I3618&lt;&gt;$I3427,0),0))))</f>
        <v>23490016.5035774</v>
      </c>
      <c r="K3427" s="10">
        <f>SUM(I$11:I3426)</f>
        <v>930844160.35898077</v>
      </c>
      <c r="L3427" s="27">
        <f t="shared" si="745"/>
        <v>91</v>
      </c>
      <c r="M3427" s="7">
        <f t="shared" si="751"/>
        <v>258132.04948986153</v>
      </c>
      <c r="N3427" s="7">
        <f>IF(ISNA(VLOOKUP(B3427,'Distribution Data'!$G:$H,2,FALSE)),0,VLOOKUP(B3427,'Distribution Data'!$G:$H,2,FALSE))</f>
        <v>0</v>
      </c>
      <c r="O3427" s="16">
        <f>IF(ISNA(INDEX($C3426:$C$3618,MATCH(TRUE,INDEX($C3426:$C$3618&lt;&gt;$C3426,0),0))), O3426, INDEX($C3426:$C$3618,MATCH(TRUE,INDEX($C3426:$C$3618&lt;&gt;$C3426,0),0)))</f>
        <v>6141302856.4922609</v>
      </c>
      <c r="P3427" s="16">
        <f t="shared" si="743"/>
        <v>6117812839.9886837</v>
      </c>
      <c r="Q3427" s="27">
        <f t="shared" si="748"/>
        <v>91</v>
      </c>
      <c r="R3427" s="7">
        <f t="shared" si="752"/>
        <v>258132.0494898597</v>
      </c>
      <c r="S3427" s="7">
        <f t="shared" si="746"/>
        <v>-414555.08649835235</v>
      </c>
      <c r="T3427" s="5">
        <f>VLOOKUP($B3427,'Benchmark Data'!$A:$B,2,FALSE)</f>
        <v>22.61</v>
      </c>
      <c r="U3427" s="12">
        <f t="shared" si="753"/>
        <v>-3.0911925696728579E-3</v>
      </c>
      <c r="V3427" s="7">
        <f t="shared" si="754"/>
        <v>6611491828.4146643</v>
      </c>
    </row>
    <row r="3428" spans="1:22" x14ac:dyDescent="0.25">
      <c r="A3428" s="5">
        <f t="shared" si="747"/>
        <v>2013</v>
      </c>
      <c r="B3428" s="6">
        <f t="shared" si="749"/>
        <v>41368</v>
      </c>
      <c r="C3428" s="7">
        <f>MAX(SUMIFS('Filing Data'!$V:$V,'Filing Data'!$D:$D,'Benchmark Value'!$B3428),C3427)</f>
        <v>6117812839.9886837</v>
      </c>
      <c r="D3428" s="7">
        <f>SUMIFS('Filing Data'!$Z:$Z,'Filing Data'!$D:$D,'Benchmark Value'!$B3428)</f>
        <v>0</v>
      </c>
      <c r="E3428" s="16">
        <f>IF(D3428&lt;&gt;0,E3427,IF(ISNA(INDEX($D3428:$D3618,MATCH(TRUE,INDEX($D3428:$D3618&lt;&gt;$D3428,0),0))),0,INDEX($D3428:$D3618,MATCH(TRUE,INDEX($D3428:$D3618&lt;&gt;$D3428,0),0))))</f>
        <v>-37724512.871349901</v>
      </c>
      <c r="F3428" s="10">
        <f>SUM(D$11:D3427)</f>
        <v>-601055960.79771614</v>
      </c>
      <c r="G3428" s="10">
        <f t="shared" si="744"/>
        <v>91</v>
      </c>
      <c r="H3428" s="7">
        <f t="shared" si="750"/>
        <v>-414555.08649835055</v>
      </c>
      <c r="I3428" s="16">
        <f>SUMIFS('Filing Data'!$X:$X,'Filing Data'!$D:$D,'Benchmark Value'!$B3428)</f>
        <v>0</v>
      </c>
      <c r="J3428" s="16">
        <f>IF(I3428&lt;&gt;0,J3427,IF(ISNA(INDEX($I3428:$I3618,MATCH(TRUE,INDEX($I3428:$I3618&lt;&gt;$I3428,0),0))),0,INDEX($I3428:$I3618,MATCH(TRUE,INDEX($I3428:$I3618&lt;&gt;$I3428,0),0))))</f>
        <v>23490016.5035774</v>
      </c>
      <c r="K3428" s="10">
        <f>SUM(I$11:I3427)</f>
        <v>930844160.35898077</v>
      </c>
      <c r="L3428" s="27">
        <f t="shared" si="745"/>
        <v>91</v>
      </c>
      <c r="M3428" s="7">
        <f t="shared" si="751"/>
        <v>258132.04948986153</v>
      </c>
      <c r="N3428" s="7">
        <f>IF(ISNA(VLOOKUP(B3428,'Distribution Data'!$G:$H,2,FALSE)),0,VLOOKUP(B3428,'Distribution Data'!$G:$H,2,FALSE))</f>
        <v>0</v>
      </c>
      <c r="O3428" s="16">
        <f>IF(ISNA(INDEX($C3427:$C$3618,MATCH(TRUE,INDEX($C3427:$C$3618&lt;&gt;$C3427,0),0))), O3427, INDEX($C3427:$C$3618,MATCH(TRUE,INDEX($C3427:$C$3618&lt;&gt;$C3427,0),0)))</f>
        <v>6141302856.4922609</v>
      </c>
      <c r="P3428" s="16">
        <f t="shared" si="743"/>
        <v>6117812839.9886837</v>
      </c>
      <c r="Q3428" s="27">
        <f t="shared" si="748"/>
        <v>91</v>
      </c>
      <c r="R3428" s="7">
        <f t="shared" si="752"/>
        <v>258132.0494898597</v>
      </c>
      <c r="S3428" s="7">
        <f t="shared" si="746"/>
        <v>-414555.08649835235</v>
      </c>
      <c r="T3428" s="5">
        <f>VLOOKUP($B3428,'Benchmark Data'!$A:$B,2,FALSE)</f>
        <v>22.96</v>
      </c>
      <c r="U3428" s="12">
        <f t="shared" si="753"/>
        <v>1.5361285161487149E-2</v>
      </c>
      <c r="V3428" s="7">
        <f t="shared" si="754"/>
        <v>6713422348.0714264</v>
      </c>
    </row>
    <row r="3429" spans="1:22" x14ac:dyDescent="0.25">
      <c r="A3429" s="5">
        <f t="shared" si="747"/>
        <v>2013</v>
      </c>
      <c r="B3429" s="6">
        <f t="shared" si="749"/>
        <v>41369</v>
      </c>
      <c r="C3429" s="7">
        <f>MAX(SUMIFS('Filing Data'!$V:$V,'Filing Data'!$D:$D,'Benchmark Value'!$B3429),C3428)</f>
        <v>6117812839.9886837</v>
      </c>
      <c r="D3429" s="7">
        <f>SUMIFS('Filing Data'!$Z:$Z,'Filing Data'!$D:$D,'Benchmark Value'!$B3429)</f>
        <v>0</v>
      </c>
      <c r="E3429" s="16">
        <f>IF(D3429&lt;&gt;0,E3428,IF(ISNA(INDEX($D3429:$D3618,MATCH(TRUE,INDEX($D3429:$D3618&lt;&gt;$D3429,0),0))),0,INDEX($D3429:$D3618,MATCH(TRUE,INDEX($D3429:$D3618&lt;&gt;$D3429,0),0))))</f>
        <v>-37724512.871349901</v>
      </c>
      <c r="F3429" s="10">
        <f>SUM(D$11:D3428)</f>
        <v>-601055960.79771614</v>
      </c>
      <c r="G3429" s="10">
        <f t="shared" si="744"/>
        <v>91</v>
      </c>
      <c r="H3429" s="7">
        <f t="shared" si="750"/>
        <v>-414555.08649835055</v>
      </c>
      <c r="I3429" s="16">
        <f>SUMIFS('Filing Data'!$X:$X,'Filing Data'!$D:$D,'Benchmark Value'!$B3429)</f>
        <v>0</v>
      </c>
      <c r="J3429" s="16">
        <f>IF(I3429&lt;&gt;0,J3428,IF(ISNA(INDEX($I3429:$I3618,MATCH(TRUE,INDEX($I3429:$I3618&lt;&gt;$I3429,0),0))),0,INDEX($I3429:$I3618,MATCH(TRUE,INDEX($I3429:$I3618&lt;&gt;$I3429,0),0))))</f>
        <v>23490016.5035774</v>
      </c>
      <c r="K3429" s="10">
        <f>SUM(I$11:I3428)</f>
        <v>930844160.35898077</v>
      </c>
      <c r="L3429" s="27">
        <f t="shared" si="745"/>
        <v>91</v>
      </c>
      <c r="M3429" s="7">
        <f t="shared" si="751"/>
        <v>258132.04948986153</v>
      </c>
      <c r="N3429" s="7">
        <f>IF(ISNA(VLOOKUP(B3429,'Distribution Data'!$G:$H,2,FALSE)),0,VLOOKUP(B3429,'Distribution Data'!$G:$H,2,FALSE))</f>
        <v>0</v>
      </c>
      <c r="O3429" s="16">
        <f>IF(ISNA(INDEX($C3428:$C$3618,MATCH(TRUE,INDEX($C3428:$C$3618&lt;&gt;$C3428,0),0))), O3428, INDEX($C3428:$C$3618,MATCH(TRUE,INDEX($C3428:$C$3618&lt;&gt;$C3428,0),0)))</f>
        <v>6141302856.4922609</v>
      </c>
      <c r="P3429" s="16">
        <f t="shared" si="743"/>
        <v>6117812839.9886837</v>
      </c>
      <c r="Q3429" s="27">
        <f t="shared" si="748"/>
        <v>91</v>
      </c>
      <c r="R3429" s="7">
        <f t="shared" si="752"/>
        <v>258132.0494898597</v>
      </c>
      <c r="S3429" s="7">
        <f t="shared" si="746"/>
        <v>-414555.08649835235</v>
      </c>
      <c r="T3429" s="5">
        <f>VLOOKUP($B3429,'Benchmark Data'!$A:$B,2,FALSE)</f>
        <v>23.03</v>
      </c>
      <c r="U3429" s="12">
        <f t="shared" si="753"/>
        <v>3.044142381228273E-3</v>
      </c>
      <c r="V3429" s="7">
        <f t="shared" si="754"/>
        <v>6733475544.0461226</v>
      </c>
    </row>
    <row r="3430" spans="1:22" x14ac:dyDescent="0.25">
      <c r="A3430" s="5">
        <f t="shared" si="747"/>
        <v>2013</v>
      </c>
      <c r="B3430" s="6">
        <f t="shared" si="749"/>
        <v>41370</v>
      </c>
      <c r="C3430" s="7">
        <f>MAX(SUMIFS('Filing Data'!$V:$V,'Filing Data'!$D:$D,'Benchmark Value'!$B3430),C3429)</f>
        <v>6117812839.9886837</v>
      </c>
      <c r="D3430" s="7">
        <f>SUMIFS('Filing Data'!$Z:$Z,'Filing Data'!$D:$D,'Benchmark Value'!$B3430)</f>
        <v>0</v>
      </c>
      <c r="E3430" s="16">
        <f>IF(D3430&lt;&gt;0,E3429,IF(ISNA(INDEX($D3430:$D3618,MATCH(TRUE,INDEX($D3430:$D3618&lt;&gt;$D3430,0),0))),0,INDEX($D3430:$D3618,MATCH(TRUE,INDEX($D3430:$D3618&lt;&gt;$D3430,0),0))))</f>
        <v>-37724512.871349901</v>
      </c>
      <c r="F3430" s="10">
        <f>SUM(D$11:D3429)</f>
        <v>-601055960.79771614</v>
      </c>
      <c r="G3430" s="10">
        <f t="shared" si="744"/>
        <v>91</v>
      </c>
      <c r="H3430" s="7">
        <f t="shared" si="750"/>
        <v>-414555.08649835055</v>
      </c>
      <c r="I3430" s="16">
        <f>SUMIFS('Filing Data'!$X:$X,'Filing Data'!$D:$D,'Benchmark Value'!$B3430)</f>
        <v>0</v>
      </c>
      <c r="J3430" s="16">
        <f>IF(I3430&lt;&gt;0,J3429,IF(ISNA(INDEX($I3430:$I3618,MATCH(TRUE,INDEX($I3430:$I3618&lt;&gt;$I3430,0),0))),0,INDEX($I3430:$I3618,MATCH(TRUE,INDEX($I3430:$I3618&lt;&gt;$I3430,0),0))))</f>
        <v>23490016.5035774</v>
      </c>
      <c r="K3430" s="10">
        <f>SUM(I$11:I3429)</f>
        <v>930844160.35898077</v>
      </c>
      <c r="L3430" s="27">
        <f t="shared" si="745"/>
        <v>91</v>
      </c>
      <c r="M3430" s="7">
        <f t="shared" si="751"/>
        <v>258132.04948986153</v>
      </c>
      <c r="N3430" s="7">
        <f>IF(ISNA(VLOOKUP(B3430,'Distribution Data'!$G:$H,2,FALSE)),0,VLOOKUP(B3430,'Distribution Data'!$G:$H,2,FALSE))</f>
        <v>0</v>
      </c>
      <c r="O3430" s="16">
        <f>IF(ISNA(INDEX($C3429:$C$3618,MATCH(TRUE,INDEX($C3429:$C$3618&lt;&gt;$C3429,0),0))), O3429, INDEX($C3429:$C$3618,MATCH(TRUE,INDEX($C3429:$C$3618&lt;&gt;$C3429,0),0)))</f>
        <v>6141302856.4922609</v>
      </c>
      <c r="P3430" s="16">
        <f t="shared" si="743"/>
        <v>6117812839.9886837</v>
      </c>
      <c r="Q3430" s="27">
        <f t="shared" si="748"/>
        <v>91</v>
      </c>
      <c r="R3430" s="7">
        <f t="shared" si="752"/>
        <v>258132.0494898597</v>
      </c>
      <c r="S3430" s="7">
        <f t="shared" si="746"/>
        <v>-414555.08649835235</v>
      </c>
      <c r="T3430" s="5">
        <f>VLOOKUP($B3430,'Benchmark Data'!$A:$B,2,FALSE)</f>
        <v>23.03</v>
      </c>
      <c r="U3430" s="12">
        <f t="shared" si="753"/>
        <v>0</v>
      </c>
      <c r="V3430" s="7">
        <f t="shared" si="754"/>
        <v>6733060988.9596243</v>
      </c>
    </row>
    <row r="3431" spans="1:22" x14ac:dyDescent="0.25">
      <c r="A3431" s="5">
        <f t="shared" si="747"/>
        <v>2013</v>
      </c>
      <c r="B3431" s="6">
        <f t="shared" si="749"/>
        <v>41371</v>
      </c>
      <c r="C3431" s="7">
        <f>MAX(SUMIFS('Filing Data'!$V:$V,'Filing Data'!$D:$D,'Benchmark Value'!$B3431),C3430)</f>
        <v>6117812839.9886837</v>
      </c>
      <c r="D3431" s="7">
        <f>SUMIFS('Filing Data'!$Z:$Z,'Filing Data'!$D:$D,'Benchmark Value'!$B3431)</f>
        <v>0</v>
      </c>
      <c r="E3431" s="16">
        <f>IF(D3431&lt;&gt;0,E3430,IF(ISNA(INDEX($D3431:$D3618,MATCH(TRUE,INDEX($D3431:$D3618&lt;&gt;$D3431,0),0))),0,INDEX($D3431:$D3618,MATCH(TRUE,INDEX($D3431:$D3618&lt;&gt;$D3431,0),0))))</f>
        <v>-37724512.871349901</v>
      </c>
      <c r="F3431" s="10">
        <f>SUM(D$11:D3430)</f>
        <v>-601055960.79771614</v>
      </c>
      <c r="G3431" s="10">
        <f t="shared" si="744"/>
        <v>91</v>
      </c>
      <c r="H3431" s="7">
        <f t="shared" si="750"/>
        <v>-414555.08649835055</v>
      </c>
      <c r="I3431" s="16">
        <f>SUMIFS('Filing Data'!$X:$X,'Filing Data'!$D:$D,'Benchmark Value'!$B3431)</f>
        <v>0</v>
      </c>
      <c r="J3431" s="16">
        <f>IF(I3431&lt;&gt;0,J3430,IF(ISNA(INDEX($I3431:$I3618,MATCH(TRUE,INDEX($I3431:$I3618&lt;&gt;$I3431,0),0))),0,INDEX($I3431:$I3618,MATCH(TRUE,INDEX($I3431:$I3618&lt;&gt;$I3431,0),0))))</f>
        <v>23490016.5035774</v>
      </c>
      <c r="K3431" s="10">
        <f>SUM(I$11:I3430)</f>
        <v>930844160.35898077</v>
      </c>
      <c r="L3431" s="27">
        <f t="shared" si="745"/>
        <v>91</v>
      </c>
      <c r="M3431" s="7">
        <f t="shared" si="751"/>
        <v>258132.04948986153</v>
      </c>
      <c r="N3431" s="7">
        <f>IF(ISNA(VLOOKUP(B3431,'Distribution Data'!$G:$H,2,FALSE)),0,VLOOKUP(B3431,'Distribution Data'!$G:$H,2,FALSE))</f>
        <v>0</v>
      </c>
      <c r="O3431" s="16">
        <f>IF(ISNA(INDEX($C3430:$C$3618,MATCH(TRUE,INDEX($C3430:$C$3618&lt;&gt;$C3430,0),0))), O3430, INDEX($C3430:$C$3618,MATCH(TRUE,INDEX($C3430:$C$3618&lt;&gt;$C3430,0),0)))</f>
        <v>6141302856.4922609</v>
      </c>
      <c r="P3431" s="16">
        <f t="shared" si="743"/>
        <v>6117812839.9886837</v>
      </c>
      <c r="Q3431" s="27">
        <f t="shared" si="748"/>
        <v>91</v>
      </c>
      <c r="R3431" s="7">
        <f t="shared" si="752"/>
        <v>258132.0494898597</v>
      </c>
      <c r="S3431" s="7">
        <f t="shared" si="746"/>
        <v>-414555.08649835235</v>
      </c>
      <c r="T3431" s="5">
        <f>VLOOKUP($B3431,'Benchmark Data'!$A:$B,2,FALSE)</f>
        <v>23.03</v>
      </c>
      <c r="U3431" s="12">
        <f t="shared" si="753"/>
        <v>0</v>
      </c>
      <c r="V3431" s="7">
        <f t="shared" si="754"/>
        <v>6732646433.873126</v>
      </c>
    </row>
    <row r="3432" spans="1:22" x14ac:dyDescent="0.25">
      <c r="A3432" s="5">
        <f t="shared" si="747"/>
        <v>2013</v>
      </c>
      <c r="B3432" s="6">
        <f t="shared" si="749"/>
        <v>41372</v>
      </c>
      <c r="C3432" s="7">
        <f>MAX(SUMIFS('Filing Data'!$V:$V,'Filing Data'!$D:$D,'Benchmark Value'!$B3432),C3431)</f>
        <v>6117812839.9886837</v>
      </c>
      <c r="D3432" s="7">
        <f>SUMIFS('Filing Data'!$Z:$Z,'Filing Data'!$D:$D,'Benchmark Value'!$B3432)</f>
        <v>0</v>
      </c>
      <c r="E3432" s="16">
        <f>IF(D3432&lt;&gt;0,E3431,IF(ISNA(INDEX($D3432:$D3618,MATCH(TRUE,INDEX($D3432:$D3618&lt;&gt;$D3432,0),0))),0,INDEX($D3432:$D3618,MATCH(TRUE,INDEX($D3432:$D3618&lt;&gt;$D3432,0),0))))</f>
        <v>-37724512.871349901</v>
      </c>
      <c r="F3432" s="10">
        <f>SUM(D$11:D3431)</f>
        <v>-601055960.79771614</v>
      </c>
      <c r="G3432" s="10">
        <f t="shared" si="744"/>
        <v>91</v>
      </c>
      <c r="H3432" s="7">
        <f t="shared" si="750"/>
        <v>-414555.08649835055</v>
      </c>
      <c r="I3432" s="16">
        <f>SUMIFS('Filing Data'!$X:$X,'Filing Data'!$D:$D,'Benchmark Value'!$B3432)</f>
        <v>0</v>
      </c>
      <c r="J3432" s="16">
        <f>IF(I3432&lt;&gt;0,J3431,IF(ISNA(INDEX($I3432:$I3618,MATCH(TRUE,INDEX($I3432:$I3618&lt;&gt;$I3432,0),0))),0,INDEX($I3432:$I3618,MATCH(TRUE,INDEX($I3432:$I3618&lt;&gt;$I3432,0),0))))</f>
        <v>23490016.5035774</v>
      </c>
      <c r="K3432" s="10">
        <f>SUM(I$11:I3431)</f>
        <v>930844160.35898077</v>
      </c>
      <c r="L3432" s="27">
        <f t="shared" si="745"/>
        <v>91</v>
      </c>
      <c r="M3432" s="7">
        <f t="shared" si="751"/>
        <v>258132.04948986153</v>
      </c>
      <c r="N3432" s="7">
        <f>IF(ISNA(VLOOKUP(B3432,'Distribution Data'!$G:$H,2,FALSE)),0,VLOOKUP(B3432,'Distribution Data'!$G:$H,2,FALSE))</f>
        <v>0</v>
      </c>
      <c r="O3432" s="16">
        <f>IF(ISNA(INDEX($C3431:$C$3618,MATCH(TRUE,INDEX($C3431:$C$3618&lt;&gt;$C3431,0),0))), O3431, INDEX($C3431:$C$3618,MATCH(TRUE,INDEX($C3431:$C$3618&lt;&gt;$C3431,0),0)))</f>
        <v>6141302856.4922609</v>
      </c>
      <c r="P3432" s="16">
        <f t="shared" si="743"/>
        <v>6117812839.9886837</v>
      </c>
      <c r="Q3432" s="27">
        <f t="shared" si="748"/>
        <v>91</v>
      </c>
      <c r="R3432" s="7">
        <f t="shared" si="752"/>
        <v>258132.0494898597</v>
      </c>
      <c r="S3432" s="7">
        <f t="shared" si="746"/>
        <v>-414555.08649835235</v>
      </c>
      <c r="T3432" s="5">
        <f>VLOOKUP($B3432,'Benchmark Data'!$A:$B,2,FALSE)</f>
        <v>23.28</v>
      </c>
      <c r="U3432" s="12">
        <f t="shared" si="753"/>
        <v>1.0796909030643289E-2</v>
      </c>
      <c r="V3432" s="7">
        <f t="shared" si="754"/>
        <v>6805317489.2281513</v>
      </c>
    </row>
    <row r="3433" spans="1:22" x14ac:dyDescent="0.25">
      <c r="A3433" s="5">
        <f t="shared" si="747"/>
        <v>2013</v>
      </c>
      <c r="B3433" s="6">
        <f t="shared" si="749"/>
        <v>41373</v>
      </c>
      <c r="C3433" s="7">
        <f>MAX(SUMIFS('Filing Data'!$V:$V,'Filing Data'!$D:$D,'Benchmark Value'!$B3433),C3432)</f>
        <v>6117812839.9886837</v>
      </c>
      <c r="D3433" s="7">
        <f>SUMIFS('Filing Data'!$Z:$Z,'Filing Data'!$D:$D,'Benchmark Value'!$B3433)</f>
        <v>0</v>
      </c>
      <c r="E3433" s="16">
        <f>IF(D3433&lt;&gt;0,E3432,IF(ISNA(INDEX($D3433:$D3618,MATCH(TRUE,INDEX($D3433:$D3618&lt;&gt;$D3433,0),0))),0,INDEX($D3433:$D3618,MATCH(TRUE,INDEX($D3433:$D3618&lt;&gt;$D3433,0),0))))</f>
        <v>-37724512.871349901</v>
      </c>
      <c r="F3433" s="10">
        <f>SUM(D$11:D3432)</f>
        <v>-601055960.79771614</v>
      </c>
      <c r="G3433" s="10">
        <f t="shared" si="744"/>
        <v>91</v>
      </c>
      <c r="H3433" s="7">
        <f t="shared" si="750"/>
        <v>-414555.08649835055</v>
      </c>
      <c r="I3433" s="16">
        <f>SUMIFS('Filing Data'!$X:$X,'Filing Data'!$D:$D,'Benchmark Value'!$B3433)</f>
        <v>0</v>
      </c>
      <c r="J3433" s="16">
        <f>IF(I3433&lt;&gt;0,J3432,IF(ISNA(INDEX($I3433:$I3618,MATCH(TRUE,INDEX($I3433:$I3618&lt;&gt;$I3433,0),0))),0,INDEX($I3433:$I3618,MATCH(TRUE,INDEX($I3433:$I3618&lt;&gt;$I3433,0),0))))</f>
        <v>23490016.5035774</v>
      </c>
      <c r="K3433" s="10">
        <f>SUM(I$11:I3432)</f>
        <v>930844160.35898077</v>
      </c>
      <c r="L3433" s="27">
        <f t="shared" si="745"/>
        <v>91</v>
      </c>
      <c r="M3433" s="7">
        <f t="shared" si="751"/>
        <v>258132.04948986153</v>
      </c>
      <c r="N3433" s="7">
        <f>IF(ISNA(VLOOKUP(B3433,'Distribution Data'!$G:$H,2,FALSE)),0,VLOOKUP(B3433,'Distribution Data'!$G:$H,2,FALSE))</f>
        <v>0</v>
      </c>
      <c r="O3433" s="16">
        <f>IF(ISNA(INDEX($C3432:$C$3618,MATCH(TRUE,INDEX($C3432:$C$3618&lt;&gt;$C3432,0),0))), O3432, INDEX($C3432:$C$3618,MATCH(TRUE,INDEX($C3432:$C$3618&lt;&gt;$C3432,0),0)))</f>
        <v>6141302856.4922609</v>
      </c>
      <c r="P3433" s="16">
        <f t="shared" si="743"/>
        <v>6117812839.9886837</v>
      </c>
      <c r="Q3433" s="27">
        <f t="shared" si="748"/>
        <v>91</v>
      </c>
      <c r="R3433" s="7">
        <f t="shared" si="752"/>
        <v>258132.0494898597</v>
      </c>
      <c r="S3433" s="7">
        <f t="shared" si="746"/>
        <v>-414555.08649835235</v>
      </c>
      <c r="T3433" s="5">
        <f>VLOOKUP($B3433,'Benchmark Data'!$A:$B,2,FALSE)</f>
        <v>23.26</v>
      </c>
      <c r="U3433" s="12">
        <f t="shared" si="753"/>
        <v>-8.5947577271870451E-4</v>
      </c>
      <c r="V3433" s="7">
        <f t="shared" si="754"/>
        <v>6799056441.4533129</v>
      </c>
    </row>
    <row r="3434" spans="1:22" x14ac:dyDescent="0.25">
      <c r="A3434" s="5">
        <f t="shared" si="747"/>
        <v>2013</v>
      </c>
      <c r="B3434" s="6">
        <f t="shared" si="749"/>
        <v>41374</v>
      </c>
      <c r="C3434" s="7">
        <f>MAX(SUMIFS('Filing Data'!$V:$V,'Filing Data'!$D:$D,'Benchmark Value'!$B3434),C3433)</f>
        <v>6117812839.9886837</v>
      </c>
      <c r="D3434" s="7">
        <f>SUMIFS('Filing Data'!$Z:$Z,'Filing Data'!$D:$D,'Benchmark Value'!$B3434)</f>
        <v>0</v>
      </c>
      <c r="E3434" s="16">
        <f>IF(D3434&lt;&gt;0,E3433,IF(ISNA(INDEX($D3434:$D3618,MATCH(TRUE,INDEX($D3434:$D3618&lt;&gt;$D3434,0),0))),0,INDEX($D3434:$D3618,MATCH(TRUE,INDEX($D3434:$D3618&lt;&gt;$D3434,0),0))))</f>
        <v>-37724512.871349901</v>
      </c>
      <c r="F3434" s="10">
        <f>SUM(D$11:D3433)</f>
        <v>-601055960.79771614</v>
      </c>
      <c r="G3434" s="10">
        <f t="shared" si="744"/>
        <v>91</v>
      </c>
      <c r="H3434" s="7">
        <f t="shared" si="750"/>
        <v>-414555.08649835055</v>
      </c>
      <c r="I3434" s="16">
        <f>SUMIFS('Filing Data'!$X:$X,'Filing Data'!$D:$D,'Benchmark Value'!$B3434)</f>
        <v>0</v>
      </c>
      <c r="J3434" s="16">
        <f>IF(I3434&lt;&gt;0,J3433,IF(ISNA(INDEX($I3434:$I3618,MATCH(TRUE,INDEX($I3434:$I3618&lt;&gt;$I3434,0),0))),0,INDEX($I3434:$I3618,MATCH(TRUE,INDEX($I3434:$I3618&lt;&gt;$I3434,0),0))))</f>
        <v>23490016.5035774</v>
      </c>
      <c r="K3434" s="10">
        <f>SUM(I$11:I3433)</f>
        <v>930844160.35898077</v>
      </c>
      <c r="L3434" s="27">
        <f t="shared" si="745"/>
        <v>91</v>
      </c>
      <c r="M3434" s="7">
        <f t="shared" si="751"/>
        <v>258132.04948986153</v>
      </c>
      <c r="N3434" s="7">
        <f>IF(ISNA(VLOOKUP(B3434,'Distribution Data'!$G:$H,2,FALSE)),0,VLOOKUP(B3434,'Distribution Data'!$G:$H,2,FALSE))</f>
        <v>0</v>
      </c>
      <c r="O3434" s="16">
        <f>IF(ISNA(INDEX($C3433:$C$3618,MATCH(TRUE,INDEX($C3433:$C$3618&lt;&gt;$C3433,0),0))), O3433, INDEX($C3433:$C$3618,MATCH(TRUE,INDEX($C3433:$C$3618&lt;&gt;$C3433,0),0)))</f>
        <v>6141302856.4922609</v>
      </c>
      <c r="P3434" s="16">
        <f t="shared" si="743"/>
        <v>6117812839.9886837</v>
      </c>
      <c r="Q3434" s="27">
        <f t="shared" si="748"/>
        <v>91</v>
      </c>
      <c r="R3434" s="7">
        <f t="shared" si="752"/>
        <v>258132.0494898597</v>
      </c>
      <c r="S3434" s="7">
        <f t="shared" si="746"/>
        <v>-414555.08649835235</v>
      </c>
      <c r="T3434" s="5">
        <f>VLOOKUP($B3434,'Benchmark Data'!$A:$B,2,FALSE)</f>
        <v>23.41</v>
      </c>
      <c r="U3434" s="12">
        <f t="shared" si="753"/>
        <v>6.4281344123009888E-3</v>
      </c>
      <c r="V3434" s="7">
        <f t="shared" si="754"/>
        <v>6842487908.130271</v>
      </c>
    </row>
    <row r="3435" spans="1:22" x14ac:dyDescent="0.25">
      <c r="A3435" s="5">
        <f t="shared" si="747"/>
        <v>2013</v>
      </c>
      <c r="B3435" s="6">
        <f t="shared" si="749"/>
        <v>41375</v>
      </c>
      <c r="C3435" s="7">
        <f>MAX(SUMIFS('Filing Data'!$V:$V,'Filing Data'!$D:$D,'Benchmark Value'!$B3435),C3434)</f>
        <v>6117812839.9886837</v>
      </c>
      <c r="D3435" s="7">
        <f>SUMIFS('Filing Data'!$Z:$Z,'Filing Data'!$D:$D,'Benchmark Value'!$B3435)</f>
        <v>0</v>
      </c>
      <c r="E3435" s="16">
        <f>IF(D3435&lt;&gt;0,E3434,IF(ISNA(INDEX($D3435:$D3618,MATCH(TRUE,INDEX($D3435:$D3618&lt;&gt;$D3435,0),0))),0,INDEX($D3435:$D3618,MATCH(TRUE,INDEX($D3435:$D3618&lt;&gt;$D3435,0),0))))</f>
        <v>-37724512.871349901</v>
      </c>
      <c r="F3435" s="10">
        <f>SUM(D$11:D3434)</f>
        <v>-601055960.79771614</v>
      </c>
      <c r="G3435" s="10">
        <f t="shared" si="744"/>
        <v>91</v>
      </c>
      <c r="H3435" s="7">
        <f t="shared" si="750"/>
        <v>-414555.08649835055</v>
      </c>
      <c r="I3435" s="16">
        <f>SUMIFS('Filing Data'!$X:$X,'Filing Data'!$D:$D,'Benchmark Value'!$B3435)</f>
        <v>0</v>
      </c>
      <c r="J3435" s="16">
        <f>IF(I3435&lt;&gt;0,J3434,IF(ISNA(INDEX($I3435:$I3618,MATCH(TRUE,INDEX($I3435:$I3618&lt;&gt;$I3435,0),0))),0,INDEX($I3435:$I3618,MATCH(TRUE,INDEX($I3435:$I3618&lt;&gt;$I3435,0),0))))</f>
        <v>23490016.5035774</v>
      </c>
      <c r="K3435" s="10">
        <f>SUM(I$11:I3434)</f>
        <v>930844160.35898077</v>
      </c>
      <c r="L3435" s="27">
        <f t="shared" si="745"/>
        <v>91</v>
      </c>
      <c r="M3435" s="7">
        <f t="shared" si="751"/>
        <v>258132.04948986153</v>
      </c>
      <c r="N3435" s="7">
        <f>IF(ISNA(VLOOKUP(B3435,'Distribution Data'!$G:$H,2,FALSE)),0,VLOOKUP(B3435,'Distribution Data'!$G:$H,2,FALSE))</f>
        <v>0</v>
      </c>
      <c r="O3435" s="16">
        <f>IF(ISNA(INDEX($C3434:$C$3618,MATCH(TRUE,INDEX($C3434:$C$3618&lt;&gt;$C3434,0),0))), O3434, INDEX($C3434:$C$3618,MATCH(TRUE,INDEX($C3434:$C$3618&lt;&gt;$C3434,0),0)))</f>
        <v>6141302856.4922609</v>
      </c>
      <c r="P3435" s="16">
        <f t="shared" si="743"/>
        <v>6117812839.9886837</v>
      </c>
      <c r="Q3435" s="27">
        <f t="shared" si="748"/>
        <v>91</v>
      </c>
      <c r="R3435" s="7">
        <f t="shared" si="752"/>
        <v>258132.0494898597</v>
      </c>
      <c r="S3435" s="7">
        <f t="shared" si="746"/>
        <v>-414555.08649835235</v>
      </c>
      <c r="T3435" s="5">
        <f>VLOOKUP($B3435,'Benchmark Data'!$A:$B,2,FALSE)</f>
        <v>23.56</v>
      </c>
      <c r="U3435" s="12">
        <f t="shared" si="753"/>
        <v>6.3870772805665931E-3</v>
      </c>
      <c r="V3435" s="7">
        <f t="shared" si="754"/>
        <v>6885916718.5379868</v>
      </c>
    </row>
    <row r="3436" spans="1:22" x14ac:dyDescent="0.25">
      <c r="A3436" s="5">
        <f t="shared" si="747"/>
        <v>2013</v>
      </c>
      <c r="B3436" s="6">
        <f t="shared" si="749"/>
        <v>41376</v>
      </c>
      <c r="C3436" s="7">
        <f>MAX(SUMIFS('Filing Data'!$V:$V,'Filing Data'!$D:$D,'Benchmark Value'!$B3436),C3435)</f>
        <v>6117812839.9886837</v>
      </c>
      <c r="D3436" s="7">
        <f>SUMIFS('Filing Data'!$Z:$Z,'Filing Data'!$D:$D,'Benchmark Value'!$B3436)</f>
        <v>0</v>
      </c>
      <c r="E3436" s="16">
        <f>IF(D3436&lt;&gt;0,E3435,IF(ISNA(INDEX($D3436:$D3618,MATCH(TRUE,INDEX($D3436:$D3618&lt;&gt;$D3436,0),0))),0,INDEX($D3436:$D3618,MATCH(TRUE,INDEX($D3436:$D3618&lt;&gt;$D3436,0),0))))</f>
        <v>-37724512.871349901</v>
      </c>
      <c r="F3436" s="10">
        <f>SUM(D$11:D3435)</f>
        <v>-601055960.79771614</v>
      </c>
      <c r="G3436" s="10">
        <f t="shared" si="744"/>
        <v>91</v>
      </c>
      <c r="H3436" s="7">
        <f t="shared" si="750"/>
        <v>-414555.08649835055</v>
      </c>
      <c r="I3436" s="16">
        <f>SUMIFS('Filing Data'!$X:$X,'Filing Data'!$D:$D,'Benchmark Value'!$B3436)</f>
        <v>0</v>
      </c>
      <c r="J3436" s="16">
        <f>IF(I3436&lt;&gt;0,J3435,IF(ISNA(INDEX($I3436:$I3618,MATCH(TRUE,INDEX($I3436:$I3618&lt;&gt;$I3436,0),0))),0,INDEX($I3436:$I3618,MATCH(TRUE,INDEX($I3436:$I3618&lt;&gt;$I3436,0),0))))</f>
        <v>23490016.5035774</v>
      </c>
      <c r="K3436" s="10">
        <f>SUM(I$11:I3435)</f>
        <v>930844160.35898077</v>
      </c>
      <c r="L3436" s="27">
        <f t="shared" si="745"/>
        <v>91</v>
      </c>
      <c r="M3436" s="7">
        <f t="shared" si="751"/>
        <v>258132.04948986153</v>
      </c>
      <c r="N3436" s="7">
        <f>IF(ISNA(VLOOKUP(B3436,'Distribution Data'!$G:$H,2,FALSE)),0,VLOOKUP(B3436,'Distribution Data'!$G:$H,2,FALSE))</f>
        <v>0</v>
      </c>
      <c r="O3436" s="16">
        <f>IF(ISNA(INDEX($C3435:$C$3618,MATCH(TRUE,INDEX($C3435:$C$3618&lt;&gt;$C3435,0),0))), O3435, INDEX($C3435:$C$3618,MATCH(TRUE,INDEX($C3435:$C$3618&lt;&gt;$C3435,0),0)))</f>
        <v>6141302856.4922609</v>
      </c>
      <c r="P3436" s="16">
        <f t="shared" si="743"/>
        <v>6117812839.9886837</v>
      </c>
      <c r="Q3436" s="27">
        <f t="shared" si="748"/>
        <v>91</v>
      </c>
      <c r="R3436" s="7">
        <f t="shared" si="752"/>
        <v>258132.0494898597</v>
      </c>
      <c r="S3436" s="7">
        <f t="shared" si="746"/>
        <v>-414555.08649835235</v>
      </c>
      <c r="T3436" s="5">
        <f>VLOOKUP($B3436,'Benchmark Data'!$A:$B,2,FALSE)</f>
        <v>23.61</v>
      </c>
      <c r="U3436" s="12">
        <f t="shared" si="753"/>
        <v>2.119992314035697E-3</v>
      </c>
      <c r="V3436" s="7">
        <f t="shared" si="754"/>
        <v>6900115738.83039</v>
      </c>
    </row>
    <row r="3437" spans="1:22" x14ac:dyDescent="0.25">
      <c r="A3437" s="5">
        <f t="shared" si="747"/>
        <v>2013</v>
      </c>
      <c r="B3437" s="6">
        <f t="shared" si="749"/>
        <v>41377</v>
      </c>
      <c r="C3437" s="7">
        <f>MAX(SUMIFS('Filing Data'!$V:$V,'Filing Data'!$D:$D,'Benchmark Value'!$B3437),C3436)</f>
        <v>6117812839.9886837</v>
      </c>
      <c r="D3437" s="7">
        <f>SUMIFS('Filing Data'!$Z:$Z,'Filing Data'!$D:$D,'Benchmark Value'!$B3437)</f>
        <v>0</v>
      </c>
      <c r="E3437" s="16">
        <f>IF(D3437&lt;&gt;0,E3436,IF(ISNA(INDEX($D3437:$D3618,MATCH(TRUE,INDEX($D3437:$D3618&lt;&gt;$D3437,0),0))),0,INDEX($D3437:$D3618,MATCH(TRUE,INDEX($D3437:$D3618&lt;&gt;$D3437,0),0))))</f>
        <v>-37724512.871349901</v>
      </c>
      <c r="F3437" s="10">
        <f>SUM(D$11:D3436)</f>
        <v>-601055960.79771614</v>
      </c>
      <c r="G3437" s="10">
        <f t="shared" si="744"/>
        <v>91</v>
      </c>
      <c r="H3437" s="7">
        <f t="shared" si="750"/>
        <v>-414555.08649835055</v>
      </c>
      <c r="I3437" s="16">
        <f>SUMIFS('Filing Data'!$X:$X,'Filing Data'!$D:$D,'Benchmark Value'!$B3437)</f>
        <v>0</v>
      </c>
      <c r="J3437" s="16">
        <f>IF(I3437&lt;&gt;0,J3436,IF(ISNA(INDEX($I3437:$I3618,MATCH(TRUE,INDEX($I3437:$I3618&lt;&gt;$I3437,0),0))),0,INDEX($I3437:$I3618,MATCH(TRUE,INDEX($I3437:$I3618&lt;&gt;$I3437,0),0))))</f>
        <v>23490016.5035774</v>
      </c>
      <c r="K3437" s="10">
        <f>SUM(I$11:I3436)</f>
        <v>930844160.35898077</v>
      </c>
      <c r="L3437" s="27">
        <f t="shared" si="745"/>
        <v>91</v>
      </c>
      <c r="M3437" s="7">
        <f t="shared" si="751"/>
        <v>258132.04948986153</v>
      </c>
      <c r="N3437" s="7">
        <f>IF(ISNA(VLOOKUP(B3437,'Distribution Data'!$G:$H,2,FALSE)),0,VLOOKUP(B3437,'Distribution Data'!$G:$H,2,FALSE))</f>
        <v>0</v>
      </c>
      <c r="O3437" s="16">
        <f>IF(ISNA(INDEX($C3436:$C$3618,MATCH(TRUE,INDEX($C3436:$C$3618&lt;&gt;$C3436,0),0))), O3436, INDEX($C3436:$C$3618,MATCH(TRUE,INDEX($C3436:$C$3618&lt;&gt;$C3436,0),0)))</f>
        <v>6141302856.4922609</v>
      </c>
      <c r="P3437" s="16">
        <f t="shared" si="743"/>
        <v>6117812839.9886837</v>
      </c>
      <c r="Q3437" s="27">
        <f t="shared" si="748"/>
        <v>91</v>
      </c>
      <c r="R3437" s="7">
        <f t="shared" si="752"/>
        <v>258132.0494898597</v>
      </c>
      <c r="S3437" s="7">
        <f t="shared" si="746"/>
        <v>-414555.08649835235</v>
      </c>
      <c r="T3437" s="5">
        <f>VLOOKUP($B3437,'Benchmark Data'!$A:$B,2,FALSE)</f>
        <v>23.61</v>
      </c>
      <c r="U3437" s="12">
        <f t="shared" si="753"/>
        <v>0</v>
      </c>
      <c r="V3437" s="7">
        <f t="shared" si="754"/>
        <v>6899701183.7438917</v>
      </c>
    </row>
    <row r="3438" spans="1:22" x14ac:dyDescent="0.25">
      <c r="A3438" s="5">
        <f t="shared" si="747"/>
        <v>2013</v>
      </c>
      <c r="B3438" s="6">
        <f t="shared" si="749"/>
        <v>41378</v>
      </c>
      <c r="C3438" s="7">
        <f>MAX(SUMIFS('Filing Data'!$V:$V,'Filing Data'!$D:$D,'Benchmark Value'!$B3438),C3437)</f>
        <v>6117812839.9886837</v>
      </c>
      <c r="D3438" s="7">
        <f>SUMIFS('Filing Data'!$Z:$Z,'Filing Data'!$D:$D,'Benchmark Value'!$B3438)</f>
        <v>0</v>
      </c>
      <c r="E3438" s="16">
        <f>IF(D3438&lt;&gt;0,E3437,IF(ISNA(INDEX($D3438:$D3618,MATCH(TRUE,INDEX($D3438:$D3618&lt;&gt;$D3438,0),0))),0,INDEX($D3438:$D3618,MATCH(TRUE,INDEX($D3438:$D3618&lt;&gt;$D3438,0),0))))</f>
        <v>-37724512.871349901</v>
      </c>
      <c r="F3438" s="10">
        <f>SUM(D$11:D3437)</f>
        <v>-601055960.79771614</v>
      </c>
      <c r="G3438" s="10">
        <f t="shared" si="744"/>
        <v>91</v>
      </c>
      <c r="H3438" s="7">
        <f t="shared" si="750"/>
        <v>-414555.08649835055</v>
      </c>
      <c r="I3438" s="16">
        <f>SUMIFS('Filing Data'!$X:$X,'Filing Data'!$D:$D,'Benchmark Value'!$B3438)</f>
        <v>0</v>
      </c>
      <c r="J3438" s="16">
        <f>IF(I3438&lt;&gt;0,J3437,IF(ISNA(INDEX($I3438:$I3618,MATCH(TRUE,INDEX($I3438:$I3618&lt;&gt;$I3438,0),0))),0,INDEX($I3438:$I3618,MATCH(TRUE,INDEX($I3438:$I3618&lt;&gt;$I3438,0),0))))</f>
        <v>23490016.5035774</v>
      </c>
      <c r="K3438" s="10">
        <f>SUM(I$11:I3437)</f>
        <v>930844160.35898077</v>
      </c>
      <c r="L3438" s="27">
        <f t="shared" si="745"/>
        <v>91</v>
      </c>
      <c r="M3438" s="7">
        <f t="shared" si="751"/>
        <v>258132.04948986153</v>
      </c>
      <c r="N3438" s="7">
        <f>IF(ISNA(VLOOKUP(B3438,'Distribution Data'!$G:$H,2,FALSE)),0,VLOOKUP(B3438,'Distribution Data'!$G:$H,2,FALSE))</f>
        <v>0</v>
      </c>
      <c r="O3438" s="16">
        <f>IF(ISNA(INDEX($C3437:$C$3618,MATCH(TRUE,INDEX($C3437:$C$3618&lt;&gt;$C3437,0),0))), O3437, INDEX($C3437:$C$3618,MATCH(TRUE,INDEX($C3437:$C$3618&lt;&gt;$C3437,0),0)))</f>
        <v>6141302856.4922609</v>
      </c>
      <c r="P3438" s="16">
        <f t="shared" si="743"/>
        <v>6117812839.9886837</v>
      </c>
      <c r="Q3438" s="27">
        <f t="shared" si="748"/>
        <v>91</v>
      </c>
      <c r="R3438" s="7">
        <f t="shared" si="752"/>
        <v>258132.0494898597</v>
      </c>
      <c r="S3438" s="7">
        <f t="shared" si="746"/>
        <v>-414555.08649835235</v>
      </c>
      <c r="T3438" s="5">
        <f>VLOOKUP($B3438,'Benchmark Data'!$A:$B,2,FALSE)</f>
        <v>23.61</v>
      </c>
      <c r="U3438" s="12">
        <f t="shared" si="753"/>
        <v>0</v>
      </c>
      <c r="V3438" s="7">
        <f t="shared" si="754"/>
        <v>6899286628.6573935</v>
      </c>
    </row>
    <row r="3439" spans="1:22" x14ac:dyDescent="0.25">
      <c r="A3439" s="5">
        <f t="shared" si="747"/>
        <v>2013</v>
      </c>
      <c r="B3439" s="6">
        <f t="shared" si="749"/>
        <v>41379</v>
      </c>
      <c r="C3439" s="7">
        <f>MAX(SUMIFS('Filing Data'!$V:$V,'Filing Data'!$D:$D,'Benchmark Value'!$B3439),C3438)</f>
        <v>6117812839.9886837</v>
      </c>
      <c r="D3439" s="7">
        <f>SUMIFS('Filing Data'!$Z:$Z,'Filing Data'!$D:$D,'Benchmark Value'!$B3439)</f>
        <v>0</v>
      </c>
      <c r="E3439" s="16">
        <f>IF(D3439&lt;&gt;0,E3438,IF(ISNA(INDEX($D3439:$D3618,MATCH(TRUE,INDEX($D3439:$D3618&lt;&gt;$D3439,0),0))),0,INDEX($D3439:$D3618,MATCH(TRUE,INDEX($D3439:$D3618&lt;&gt;$D3439,0),0))))</f>
        <v>-37724512.871349901</v>
      </c>
      <c r="F3439" s="10">
        <f>SUM(D$11:D3438)</f>
        <v>-601055960.79771614</v>
      </c>
      <c r="G3439" s="10">
        <f t="shared" si="744"/>
        <v>91</v>
      </c>
      <c r="H3439" s="7">
        <f t="shared" si="750"/>
        <v>-414555.08649835055</v>
      </c>
      <c r="I3439" s="16">
        <f>SUMIFS('Filing Data'!$X:$X,'Filing Data'!$D:$D,'Benchmark Value'!$B3439)</f>
        <v>0</v>
      </c>
      <c r="J3439" s="16">
        <f>IF(I3439&lt;&gt;0,J3438,IF(ISNA(INDEX($I3439:$I3618,MATCH(TRUE,INDEX($I3439:$I3618&lt;&gt;$I3439,0),0))),0,INDEX($I3439:$I3618,MATCH(TRUE,INDEX($I3439:$I3618&lt;&gt;$I3439,0),0))))</f>
        <v>23490016.5035774</v>
      </c>
      <c r="K3439" s="10">
        <f>SUM(I$11:I3438)</f>
        <v>930844160.35898077</v>
      </c>
      <c r="L3439" s="27">
        <f t="shared" si="745"/>
        <v>91</v>
      </c>
      <c r="M3439" s="7">
        <f t="shared" si="751"/>
        <v>258132.04948986153</v>
      </c>
      <c r="N3439" s="7">
        <f>IF(ISNA(VLOOKUP(B3439,'Distribution Data'!$G:$H,2,FALSE)),0,VLOOKUP(B3439,'Distribution Data'!$G:$H,2,FALSE))</f>
        <v>0</v>
      </c>
      <c r="O3439" s="16">
        <f>IF(ISNA(INDEX($C3438:$C$3618,MATCH(TRUE,INDEX($C3438:$C$3618&lt;&gt;$C3438,0),0))), O3438, INDEX($C3438:$C$3618,MATCH(TRUE,INDEX($C3438:$C$3618&lt;&gt;$C3438,0),0)))</f>
        <v>6141302856.4922609</v>
      </c>
      <c r="P3439" s="16">
        <f t="shared" si="743"/>
        <v>6117812839.9886837</v>
      </c>
      <c r="Q3439" s="27">
        <f t="shared" si="748"/>
        <v>91</v>
      </c>
      <c r="R3439" s="7">
        <f t="shared" si="752"/>
        <v>258132.0494898597</v>
      </c>
      <c r="S3439" s="7">
        <f t="shared" si="746"/>
        <v>-414555.08649835235</v>
      </c>
      <c r="T3439" s="5">
        <f>VLOOKUP($B3439,'Benchmark Data'!$A:$B,2,FALSE)</f>
        <v>23.13</v>
      </c>
      <c r="U3439" s="12">
        <f t="shared" si="753"/>
        <v>-2.0539874854073801E-2</v>
      </c>
      <c r="V3439" s="7">
        <f t="shared" si="754"/>
        <v>6758607034.1064501</v>
      </c>
    </row>
    <row r="3440" spans="1:22" x14ac:dyDescent="0.25">
      <c r="A3440" s="5">
        <f t="shared" si="747"/>
        <v>2013</v>
      </c>
      <c r="B3440" s="6">
        <f t="shared" si="749"/>
        <v>41380</v>
      </c>
      <c r="C3440" s="7">
        <f>MAX(SUMIFS('Filing Data'!$V:$V,'Filing Data'!$D:$D,'Benchmark Value'!$B3440),C3439)</f>
        <v>6117812839.9886837</v>
      </c>
      <c r="D3440" s="7">
        <f>SUMIFS('Filing Data'!$Z:$Z,'Filing Data'!$D:$D,'Benchmark Value'!$B3440)</f>
        <v>0</v>
      </c>
      <c r="E3440" s="16">
        <f>IF(D3440&lt;&gt;0,E3439,IF(ISNA(INDEX($D3440:$D3618,MATCH(TRUE,INDEX($D3440:$D3618&lt;&gt;$D3440,0),0))),0,INDEX($D3440:$D3618,MATCH(TRUE,INDEX($D3440:$D3618&lt;&gt;$D3440,0),0))))</f>
        <v>-37724512.871349901</v>
      </c>
      <c r="F3440" s="10">
        <f>SUM(D$11:D3439)</f>
        <v>-601055960.79771614</v>
      </c>
      <c r="G3440" s="10">
        <f t="shared" si="744"/>
        <v>91</v>
      </c>
      <c r="H3440" s="7">
        <f t="shared" si="750"/>
        <v>-414555.08649835055</v>
      </c>
      <c r="I3440" s="16">
        <f>SUMIFS('Filing Data'!$X:$X,'Filing Data'!$D:$D,'Benchmark Value'!$B3440)</f>
        <v>0</v>
      </c>
      <c r="J3440" s="16">
        <f>IF(I3440&lt;&gt;0,J3439,IF(ISNA(INDEX($I3440:$I3618,MATCH(TRUE,INDEX($I3440:$I3618&lt;&gt;$I3440,0),0))),0,INDEX($I3440:$I3618,MATCH(TRUE,INDEX($I3440:$I3618&lt;&gt;$I3440,0),0))))</f>
        <v>23490016.5035774</v>
      </c>
      <c r="K3440" s="10">
        <f>SUM(I$11:I3439)</f>
        <v>930844160.35898077</v>
      </c>
      <c r="L3440" s="27">
        <f t="shared" si="745"/>
        <v>91</v>
      </c>
      <c r="M3440" s="7">
        <f t="shared" si="751"/>
        <v>258132.04948986153</v>
      </c>
      <c r="N3440" s="7">
        <f>IF(ISNA(VLOOKUP(B3440,'Distribution Data'!$G:$H,2,FALSE)),0,VLOOKUP(B3440,'Distribution Data'!$G:$H,2,FALSE))</f>
        <v>0</v>
      </c>
      <c r="O3440" s="16">
        <f>IF(ISNA(INDEX($C3439:$C$3618,MATCH(TRUE,INDEX($C3439:$C$3618&lt;&gt;$C3439,0),0))), O3439, INDEX($C3439:$C$3618,MATCH(TRUE,INDEX($C3439:$C$3618&lt;&gt;$C3439,0),0)))</f>
        <v>6141302856.4922609</v>
      </c>
      <c r="P3440" s="16">
        <f t="shared" si="743"/>
        <v>6117812839.9886837</v>
      </c>
      <c r="Q3440" s="27">
        <f t="shared" si="748"/>
        <v>91</v>
      </c>
      <c r="R3440" s="7">
        <f t="shared" si="752"/>
        <v>258132.0494898597</v>
      </c>
      <c r="S3440" s="7">
        <f t="shared" si="746"/>
        <v>-414555.08649835235</v>
      </c>
      <c r="T3440" s="5">
        <f>VLOOKUP($B3440,'Benchmark Data'!$A:$B,2,FALSE)</f>
        <v>23.51</v>
      </c>
      <c r="U3440" s="12">
        <f t="shared" si="753"/>
        <v>1.6295386308630491E-2</v>
      </c>
      <c r="V3440" s="7">
        <f t="shared" si="754"/>
        <v>6869228824.5867691</v>
      </c>
    </row>
    <row r="3441" spans="1:22" x14ac:dyDescent="0.25">
      <c r="A3441" s="5">
        <f t="shared" si="747"/>
        <v>2013</v>
      </c>
      <c r="B3441" s="6">
        <f t="shared" si="749"/>
        <v>41381</v>
      </c>
      <c r="C3441" s="7">
        <f>MAX(SUMIFS('Filing Data'!$V:$V,'Filing Data'!$D:$D,'Benchmark Value'!$B3441),C3440)</f>
        <v>6117812839.9886837</v>
      </c>
      <c r="D3441" s="7">
        <f>SUMIFS('Filing Data'!$Z:$Z,'Filing Data'!$D:$D,'Benchmark Value'!$B3441)</f>
        <v>0</v>
      </c>
      <c r="E3441" s="16">
        <f>IF(D3441&lt;&gt;0,E3440,IF(ISNA(INDEX($D3441:$D3618,MATCH(TRUE,INDEX($D3441:$D3618&lt;&gt;$D3441,0),0))),0,INDEX($D3441:$D3618,MATCH(TRUE,INDEX($D3441:$D3618&lt;&gt;$D3441,0),0))))</f>
        <v>-37724512.871349901</v>
      </c>
      <c r="F3441" s="10">
        <f>SUM(D$11:D3440)</f>
        <v>-601055960.79771614</v>
      </c>
      <c r="G3441" s="10">
        <f t="shared" si="744"/>
        <v>91</v>
      </c>
      <c r="H3441" s="7">
        <f t="shared" si="750"/>
        <v>-414555.08649835055</v>
      </c>
      <c r="I3441" s="16">
        <f>SUMIFS('Filing Data'!$X:$X,'Filing Data'!$D:$D,'Benchmark Value'!$B3441)</f>
        <v>0</v>
      </c>
      <c r="J3441" s="16">
        <f>IF(I3441&lt;&gt;0,J3440,IF(ISNA(INDEX($I3441:$I3618,MATCH(TRUE,INDEX($I3441:$I3618&lt;&gt;$I3441,0),0))),0,INDEX($I3441:$I3618,MATCH(TRUE,INDEX($I3441:$I3618&lt;&gt;$I3441,0),0))))</f>
        <v>23490016.5035774</v>
      </c>
      <c r="K3441" s="10">
        <f>SUM(I$11:I3440)</f>
        <v>930844160.35898077</v>
      </c>
      <c r="L3441" s="27">
        <f t="shared" si="745"/>
        <v>91</v>
      </c>
      <c r="M3441" s="7">
        <f t="shared" si="751"/>
        <v>258132.04948986153</v>
      </c>
      <c r="N3441" s="7">
        <f>IF(ISNA(VLOOKUP(B3441,'Distribution Data'!$G:$H,2,FALSE)),0,VLOOKUP(B3441,'Distribution Data'!$G:$H,2,FALSE))</f>
        <v>0</v>
      </c>
      <c r="O3441" s="16">
        <f>IF(ISNA(INDEX($C3440:$C$3618,MATCH(TRUE,INDEX($C3440:$C$3618&lt;&gt;$C3440,0),0))), O3440, INDEX($C3440:$C$3618,MATCH(TRUE,INDEX($C3440:$C$3618&lt;&gt;$C3440,0),0)))</f>
        <v>6141302856.4922609</v>
      </c>
      <c r="P3441" s="16">
        <f t="shared" si="743"/>
        <v>6117812839.9886837</v>
      </c>
      <c r="Q3441" s="27">
        <f t="shared" si="748"/>
        <v>91</v>
      </c>
      <c r="R3441" s="7">
        <f t="shared" si="752"/>
        <v>258132.0494898597</v>
      </c>
      <c r="S3441" s="7">
        <f t="shared" si="746"/>
        <v>-414555.08649835235</v>
      </c>
      <c r="T3441" s="5">
        <f>VLOOKUP($B3441,'Benchmark Data'!$A:$B,2,FALSE)</f>
        <v>23.24</v>
      </c>
      <c r="U3441" s="12">
        <f t="shared" si="753"/>
        <v>-1.1550930568267805E-2</v>
      </c>
      <c r="V3441" s="7">
        <f t="shared" si="754"/>
        <v>6789924784.913353</v>
      </c>
    </row>
    <row r="3442" spans="1:22" x14ac:dyDescent="0.25">
      <c r="A3442" s="5">
        <f t="shared" si="747"/>
        <v>2013</v>
      </c>
      <c r="B3442" s="6">
        <f t="shared" si="749"/>
        <v>41382</v>
      </c>
      <c r="C3442" s="7">
        <f>MAX(SUMIFS('Filing Data'!$V:$V,'Filing Data'!$D:$D,'Benchmark Value'!$B3442),C3441)</f>
        <v>6117812839.9886837</v>
      </c>
      <c r="D3442" s="7">
        <f>SUMIFS('Filing Data'!$Z:$Z,'Filing Data'!$D:$D,'Benchmark Value'!$B3442)</f>
        <v>0</v>
      </c>
      <c r="E3442" s="16">
        <f>IF(D3442&lt;&gt;0,E3441,IF(ISNA(INDEX($D3442:$D3618,MATCH(TRUE,INDEX($D3442:$D3618&lt;&gt;$D3442,0),0))),0,INDEX($D3442:$D3618,MATCH(TRUE,INDEX($D3442:$D3618&lt;&gt;$D3442,0),0))))</f>
        <v>-37724512.871349901</v>
      </c>
      <c r="F3442" s="10">
        <f>SUM(D$11:D3441)</f>
        <v>-601055960.79771614</v>
      </c>
      <c r="G3442" s="10">
        <f t="shared" si="744"/>
        <v>91</v>
      </c>
      <c r="H3442" s="7">
        <f t="shared" si="750"/>
        <v>-414555.08649835055</v>
      </c>
      <c r="I3442" s="16">
        <f>SUMIFS('Filing Data'!$X:$X,'Filing Data'!$D:$D,'Benchmark Value'!$B3442)</f>
        <v>0</v>
      </c>
      <c r="J3442" s="16">
        <f>IF(I3442&lt;&gt;0,J3441,IF(ISNA(INDEX($I3442:$I3618,MATCH(TRUE,INDEX($I3442:$I3618&lt;&gt;$I3442,0),0))),0,INDEX($I3442:$I3618,MATCH(TRUE,INDEX($I3442:$I3618&lt;&gt;$I3442,0),0))))</f>
        <v>23490016.5035774</v>
      </c>
      <c r="K3442" s="10">
        <f>SUM(I$11:I3441)</f>
        <v>930844160.35898077</v>
      </c>
      <c r="L3442" s="27">
        <f t="shared" si="745"/>
        <v>91</v>
      </c>
      <c r="M3442" s="7">
        <f t="shared" si="751"/>
        <v>258132.04948986153</v>
      </c>
      <c r="N3442" s="7">
        <f>IF(ISNA(VLOOKUP(B3442,'Distribution Data'!$G:$H,2,FALSE)),0,VLOOKUP(B3442,'Distribution Data'!$G:$H,2,FALSE))</f>
        <v>0</v>
      </c>
      <c r="O3442" s="16">
        <f>IF(ISNA(INDEX($C3441:$C$3618,MATCH(TRUE,INDEX($C3441:$C$3618&lt;&gt;$C3441,0),0))), O3441, INDEX($C3441:$C$3618,MATCH(TRUE,INDEX($C3441:$C$3618&lt;&gt;$C3441,0),0)))</f>
        <v>6141302856.4922609</v>
      </c>
      <c r="P3442" s="16">
        <f t="shared" si="743"/>
        <v>6117812839.9886837</v>
      </c>
      <c r="Q3442" s="27">
        <f t="shared" si="748"/>
        <v>91</v>
      </c>
      <c r="R3442" s="7">
        <f t="shared" si="752"/>
        <v>258132.0494898597</v>
      </c>
      <c r="S3442" s="7">
        <f t="shared" si="746"/>
        <v>-414555.08649835235</v>
      </c>
      <c r="T3442" s="5">
        <f>VLOOKUP($B3442,'Benchmark Data'!$A:$B,2,FALSE)</f>
        <v>23.22</v>
      </c>
      <c r="U3442" s="12">
        <f t="shared" si="753"/>
        <v>-8.6095571396497172E-4</v>
      </c>
      <c r="V3442" s="7">
        <f t="shared" si="754"/>
        <v>6783666921.0618696</v>
      </c>
    </row>
    <row r="3443" spans="1:22" x14ac:dyDescent="0.25">
      <c r="A3443" s="5">
        <f t="shared" si="747"/>
        <v>2013</v>
      </c>
      <c r="B3443" s="6">
        <f t="shared" si="749"/>
        <v>41383</v>
      </c>
      <c r="C3443" s="7">
        <f>MAX(SUMIFS('Filing Data'!$V:$V,'Filing Data'!$D:$D,'Benchmark Value'!$B3443),C3442)</f>
        <v>6117812839.9886837</v>
      </c>
      <c r="D3443" s="7">
        <f>SUMIFS('Filing Data'!$Z:$Z,'Filing Data'!$D:$D,'Benchmark Value'!$B3443)</f>
        <v>0</v>
      </c>
      <c r="E3443" s="16">
        <f>IF(D3443&lt;&gt;0,E3442,IF(ISNA(INDEX($D3443:$D3618,MATCH(TRUE,INDEX($D3443:$D3618&lt;&gt;$D3443,0),0))),0,INDEX($D3443:$D3618,MATCH(TRUE,INDEX($D3443:$D3618&lt;&gt;$D3443,0),0))))</f>
        <v>-37724512.871349901</v>
      </c>
      <c r="F3443" s="10">
        <f>SUM(D$11:D3442)</f>
        <v>-601055960.79771614</v>
      </c>
      <c r="G3443" s="10">
        <f t="shared" si="744"/>
        <v>91</v>
      </c>
      <c r="H3443" s="7">
        <f t="shared" si="750"/>
        <v>-414555.08649835055</v>
      </c>
      <c r="I3443" s="16">
        <f>SUMIFS('Filing Data'!$X:$X,'Filing Data'!$D:$D,'Benchmark Value'!$B3443)</f>
        <v>0</v>
      </c>
      <c r="J3443" s="16">
        <f>IF(I3443&lt;&gt;0,J3442,IF(ISNA(INDEX($I3443:$I3618,MATCH(TRUE,INDEX($I3443:$I3618&lt;&gt;$I3443,0),0))),0,INDEX($I3443:$I3618,MATCH(TRUE,INDEX($I3443:$I3618&lt;&gt;$I3443,0),0))))</f>
        <v>23490016.5035774</v>
      </c>
      <c r="K3443" s="10">
        <f>SUM(I$11:I3442)</f>
        <v>930844160.35898077</v>
      </c>
      <c r="L3443" s="27">
        <f t="shared" si="745"/>
        <v>91</v>
      </c>
      <c r="M3443" s="7">
        <f t="shared" si="751"/>
        <v>258132.04948986153</v>
      </c>
      <c r="N3443" s="7">
        <f>IF(ISNA(VLOOKUP(B3443,'Distribution Data'!$G:$H,2,FALSE)),0,VLOOKUP(B3443,'Distribution Data'!$G:$H,2,FALSE))</f>
        <v>0</v>
      </c>
      <c r="O3443" s="16">
        <f>IF(ISNA(INDEX($C3442:$C$3618,MATCH(TRUE,INDEX($C3442:$C$3618&lt;&gt;$C3442,0),0))), O3442, INDEX($C3442:$C$3618,MATCH(TRUE,INDEX($C3442:$C$3618&lt;&gt;$C3442,0),0)))</f>
        <v>6141302856.4922609</v>
      </c>
      <c r="P3443" s="16">
        <f t="shared" si="743"/>
        <v>6117812839.9886837</v>
      </c>
      <c r="Q3443" s="27">
        <f t="shared" si="748"/>
        <v>91</v>
      </c>
      <c r="R3443" s="7">
        <f t="shared" si="752"/>
        <v>258132.0494898597</v>
      </c>
      <c r="S3443" s="7">
        <f t="shared" si="746"/>
        <v>-414555.08649835235</v>
      </c>
      <c r="T3443" s="5">
        <f>VLOOKUP($B3443,'Benchmark Data'!$A:$B,2,FALSE)</f>
        <v>23.58</v>
      </c>
      <c r="U3443" s="12">
        <f t="shared" si="753"/>
        <v>1.5384918839479456E-2</v>
      </c>
      <c r="V3443" s="7">
        <f t="shared" si="754"/>
        <v>6888425496.5344706</v>
      </c>
    </row>
    <row r="3444" spans="1:22" x14ac:dyDescent="0.25">
      <c r="A3444" s="5">
        <f t="shared" si="747"/>
        <v>2013</v>
      </c>
      <c r="B3444" s="6">
        <f t="shared" si="749"/>
        <v>41384</v>
      </c>
      <c r="C3444" s="7">
        <f>MAX(SUMIFS('Filing Data'!$V:$V,'Filing Data'!$D:$D,'Benchmark Value'!$B3444),C3443)</f>
        <v>6117812839.9886837</v>
      </c>
      <c r="D3444" s="7">
        <f>SUMIFS('Filing Data'!$Z:$Z,'Filing Data'!$D:$D,'Benchmark Value'!$B3444)</f>
        <v>0</v>
      </c>
      <c r="E3444" s="16">
        <f>IF(D3444&lt;&gt;0,E3443,IF(ISNA(INDEX($D3444:$D3618,MATCH(TRUE,INDEX($D3444:$D3618&lt;&gt;$D3444,0),0))),0,INDEX($D3444:$D3618,MATCH(TRUE,INDEX($D3444:$D3618&lt;&gt;$D3444,0),0))))</f>
        <v>-37724512.871349901</v>
      </c>
      <c r="F3444" s="10">
        <f>SUM(D$11:D3443)</f>
        <v>-601055960.79771614</v>
      </c>
      <c r="G3444" s="10">
        <f t="shared" si="744"/>
        <v>91</v>
      </c>
      <c r="H3444" s="7">
        <f t="shared" si="750"/>
        <v>-414555.08649835055</v>
      </c>
      <c r="I3444" s="16">
        <f>SUMIFS('Filing Data'!$X:$X,'Filing Data'!$D:$D,'Benchmark Value'!$B3444)</f>
        <v>0</v>
      </c>
      <c r="J3444" s="16">
        <f>IF(I3444&lt;&gt;0,J3443,IF(ISNA(INDEX($I3444:$I3618,MATCH(TRUE,INDEX($I3444:$I3618&lt;&gt;$I3444,0),0))),0,INDEX($I3444:$I3618,MATCH(TRUE,INDEX($I3444:$I3618&lt;&gt;$I3444,0),0))))</f>
        <v>23490016.5035774</v>
      </c>
      <c r="K3444" s="10">
        <f>SUM(I$11:I3443)</f>
        <v>930844160.35898077</v>
      </c>
      <c r="L3444" s="27">
        <f t="shared" si="745"/>
        <v>91</v>
      </c>
      <c r="M3444" s="7">
        <f t="shared" si="751"/>
        <v>258132.04948986153</v>
      </c>
      <c r="N3444" s="7">
        <f>IF(ISNA(VLOOKUP(B3444,'Distribution Data'!$G:$H,2,FALSE)),0,VLOOKUP(B3444,'Distribution Data'!$G:$H,2,FALSE))</f>
        <v>0</v>
      </c>
      <c r="O3444" s="16">
        <f>IF(ISNA(INDEX($C3443:$C$3618,MATCH(TRUE,INDEX($C3443:$C$3618&lt;&gt;$C3443,0),0))), O3443, INDEX($C3443:$C$3618,MATCH(TRUE,INDEX($C3443:$C$3618&lt;&gt;$C3443,0),0)))</f>
        <v>6141302856.4922609</v>
      </c>
      <c r="P3444" s="16">
        <f t="shared" si="743"/>
        <v>6117812839.9886837</v>
      </c>
      <c r="Q3444" s="27">
        <f t="shared" si="748"/>
        <v>91</v>
      </c>
      <c r="R3444" s="7">
        <f t="shared" si="752"/>
        <v>258132.0494898597</v>
      </c>
      <c r="S3444" s="7">
        <f t="shared" si="746"/>
        <v>-414555.08649835235</v>
      </c>
      <c r="T3444" s="5">
        <f>VLOOKUP($B3444,'Benchmark Data'!$A:$B,2,FALSE)</f>
        <v>23.58</v>
      </c>
      <c r="U3444" s="12">
        <f t="shared" si="753"/>
        <v>0</v>
      </c>
      <c r="V3444" s="7">
        <f t="shared" si="754"/>
        <v>6888010941.4479723</v>
      </c>
    </row>
    <row r="3445" spans="1:22" x14ac:dyDescent="0.25">
      <c r="A3445" s="5">
        <f t="shared" si="747"/>
        <v>2013</v>
      </c>
      <c r="B3445" s="6">
        <f t="shared" si="749"/>
        <v>41385</v>
      </c>
      <c r="C3445" s="7">
        <f>MAX(SUMIFS('Filing Data'!$V:$V,'Filing Data'!$D:$D,'Benchmark Value'!$B3445),C3444)</f>
        <v>6117812839.9886837</v>
      </c>
      <c r="D3445" s="7">
        <f>SUMIFS('Filing Data'!$Z:$Z,'Filing Data'!$D:$D,'Benchmark Value'!$B3445)</f>
        <v>0</v>
      </c>
      <c r="E3445" s="16">
        <f>IF(D3445&lt;&gt;0,E3444,IF(ISNA(INDEX($D3445:$D3618,MATCH(TRUE,INDEX($D3445:$D3618&lt;&gt;$D3445,0),0))),0,INDEX($D3445:$D3618,MATCH(TRUE,INDEX($D3445:$D3618&lt;&gt;$D3445,0),0))))</f>
        <v>-37724512.871349901</v>
      </c>
      <c r="F3445" s="10">
        <f>SUM(D$11:D3444)</f>
        <v>-601055960.79771614</v>
      </c>
      <c r="G3445" s="10">
        <f t="shared" si="744"/>
        <v>91</v>
      </c>
      <c r="H3445" s="7">
        <f t="shared" si="750"/>
        <v>-414555.08649835055</v>
      </c>
      <c r="I3445" s="16">
        <f>SUMIFS('Filing Data'!$X:$X,'Filing Data'!$D:$D,'Benchmark Value'!$B3445)</f>
        <v>0</v>
      </c>
      <c r="J3445" s="16">
        <f>IF(I3445&lt;&gt;0,J3444,IF(ISNA(INDEX($I3445:$I3618,MATCH(TRUE,INDEX($I3445:$I3618&lt;&gt;$I3445,0),0))),0,INDEX($I3445:$I3618,MATCH(TRUE,INDEX($I3445:$I3618&lt;&gt;$I3445,0),0))))</f>
        <v>23490016.5035774</v>
      </c>
      <c r="K3445" s="10">
        <f>SUM(I$11:I3444)</f>
        <v>930844160.35898077</v>
      </c>
      <c r="L3445" s="27">
        <f t="shared" si="745"/>
        <v>91</v>
      </c>
      <c r="M3445" s="7">
        <f t="shared" si="751"/>
        <v>258132.04948986153</v>
      </c>
      <c r="N3445" s="7">
        <f>IF(ISNA(VLOOKUP(B3445,'Distribution Data'!$G:$H,2,FALSE)),0,VLOOKUP(B3445,'Distribution Data'!$G:$H,2,FALSE))</f>
        <v>0</v>
      </c>
      <c r="O3445" s="16">
        <f>IF(ISNA(INDEX($C3444:$C$3618,MATCH(TRUE,INDEX($C3444:$C$3618&lt;&gt;$C3444,0),0))), O3444, INDEX($C3444:$C$3618,MATCH(TRUE,INDEX($C3444:$C$3618&lt;&gt;$C3444,0),0)))</f>
        <v>6141302856.4922609</v>
      </c>
      <c r="P3445" s="16">
        <f t="shared" si="743"/>
        <v>6117812839.9886837</v>
      </c>
      <c r="Q3445" s="27">
        <f t="shared" si="748"/>
        <v>91</v>
      </c>
      <c r="R3445" s="7">
        <f t="shared" si="752"/>
        <v>258132.0494898597</v>
      </c>
      <c r="S3445" s="7">
        <f t="shared" si="746"/>
        <v>-414555.08649835235</v>
      </c>
      <c r="T3445" s="5">
        <f>VLOOKUP($B3445,'Benchmark Data'!$A:$B,2,FALSE)</f>
        <v>23.58</v>
      </c>
      <c r="U3445" s="12">
        <f t="shared" si="753"/>
        <v>0</v>
      </c>
      <c r="V3445" s="7">
        <f t="shared" si="754"/>
        <v>6887596386.361474</v>
      </c>
    </row>
    <row r="3446" spans="1:22" x14ac:dyDescent="0.25">
      <c r="A3446" s="5">
        <f t="shared" si="747"/>
        <v>2013</v>
      </c>
      <c r="B3446" s="6">
        <f t="shared" si="749"/>
        <v>41386</v>
      </c>
      <c r="C3446" s="7">
        <f>MAX(SUMIFS('Filing Data'!$V:$V,'Filing Data'!$D:$D,'Benchmark Value'!$B3446),C3445)</f>
        <v>6117812839.9886837</v>
      </c>
      <c r="D3446" s="7">
        <f>SUMIFS('Filing Data'!$Z:$Z,'Filing Data'!$D:$D,'Benchmark Value'!$B3446)</f>
        <v>0</v>
      </c>
      <c r="E3446" s="16">
        <f>IF(D3446&lt;&gt;0,E3445,IF(ISNA(INDEX($D3446:$D3618,MATCH(TRUE,INDEX($D3446:$D3618&lt;&gt;$D3446,0),0))),0,INDEX($D3446:$D3618,MATCH(TRUE,INDEX($D3446:$D3618&lt;&gt;$D3446,0),0))))</f>
        <v>-37724512.871349901</v>
      </c>
      <c r="F3446" s="10">
        <f>SUM(D$11:D3445)</f>
        <v>-601055960.79771614</v>
      </c>
      <c r="G3446" s="10">
        <f t="shared" si="744"/>
        <v>91</v>
      </c>
      <c r="H3446" s="7">
        <f t="shared" si="750"/>
        <v>-414555.08649835055</v>
      </c>
      <c r="I3446" s="16">
        <f>SUMIFS('Filing Data'!$X:$X,'Filing Data'!$D:$D,'Benchmark Value'!$B3446)</f>
        <v>0</v>
      </c>
      <c r="J3446" s="16">
        <f>IF(I3446&lt;&gt;0,J3445,IF(ISNA(INDEX($I3446:$I3618,MATCH(TRUE,INDEX($I3446:$I3618&lt;&gt;$I3446,0),0))),0,INDEX($I3446:$I3618,MATCH(TRUE,INDEX($I3446:$I3618&lt;&gt;$I3446,0),0))))</f>
        <v>23490016.5035774</v>
      </c>
      <c r="K3446" s="10">
        <f>SUM(I$11:I3445)</f>
        <v>930844160.35898077</v>
      </c>
      <c r="L3446" s="27">
        <f t="shared" si="745"/>
        <v>91</v>
      </c>
      <c r="M3446" s="7">
        <f t="shared" si="751"/>
        <v>258132.04948986153</v>
      </c>
      <c r="N3446" s="7">
        <f>IF(ISNA(VLOOKUP(B3446,'Distribution Data'!$G:$H,2,FALSE)),0,VLOOKUP(B3446,'Distribution Data'!$G:$H,2,FALSE))</f>
        <v>0</v>
      </c>
      <c r="O3446" s="16">
        <f>IF(ISNA(INDEX($C3445:$C$3618,MATCH(TRUE,INDEX($C3445:$C$3618&lt;&gt;$C3445,0),0))), O3445, INDEX($C3445:$C$3618,MATCH(TRUE,INDEX($C3445:$C$3618&lt;&gt;$C3445,0),0)))</f>
        <v>6141302856.4922609</v>
      </c>
      <c r="P3446" s="16">
        <f t="shared" si="743"/>
        <v>6117812839.9886837</v>
      </c>
      <c r="Q3446" s="27">
        <f t="shared" si="748"/>
        <v>91</v>
      </c>
      <c r="R3446" s="7">
        <f t="shared" si="752"/>
        <v>258132.0494898597</v>
      </c>
      <c r="S3446" s="7">
        <f t="shared" si="746"/>
        <v>-414555.08649835235</v>
      </c>
      <c r="T3446" s="5">
        <f>VLOOKUP($B3446,'Benchmark Data'!$A:$B,2,FALSE)</f>
        <v>23.53</v>
      </c>
      <c r="U3446" s="12">
        <f t="shared" si="753"/>
        <v>-2.1226923699535776E-3</v>
      </c>
      <c r="V3446" s="7">
        <f t="shared" si="754"/>
        <v>6872577089.1495285</v>
      </c>
    </row>
    <row r="3447" spans="1:22" x14ac:dyDescent="0.25">
      <c r="A3447" s="5">
        <f t="shared" si="747"/>
        <v>2013</v>
      </c>
      <c r="B3447" s="6">
        <f t="shared" si="749"/>
        <v>41387</v>
      </c>
      <c r="C3447" s="7">
        <f>MAX(SUMIFS('Filing Data'!$V:$V,'Filing Data'!$D:$D,'Benchmark Value'!$B3447),C3446)</f>
        <v>6117812839.9886837</v>
      </c>
      <c r="D3447" s="7">
        <f>SUMIFS('Filing Data'!$Z:$Z,'Filing Data'!$D:$D,'Benchmark Value'!$B3447)</f>
        <v>0</v>
      </c>
      <c r="E3447" s="16">
        <f>IF(D3447&lt;&gt;0,E3446,IF(ISNA(INDEX($D3447:$D3618,MATCH(TRUE,INDEX($D3447:$D3618&lt;&gt;$D3447,0),0))),0,INDEX($D3447:$D3618,MATCH(TRUE,INDEX($D3447:$D3618&lt;&gt;$D3447,0),0))))</f>
        <v>-37724512.871349901</v>
      </c>
      <c r="F3447" s="10">
        <f>SUM(D$11:D3446)</f>
        <v>-601055960.79771614</v>
      </c>
      <c r="G3447" s="10">
        <f t="shared" si="744"/>
        <v>91</v>
      </c>
      <c r="H3447" s="7">
        <f t="shared" si="750"/>
        <v>-414555.08649835055</v>
      </c>
      <c r="I3447" s="16">
        <f>SUMIFS('Filing Data'!$X:$X,'Filing Data'!$D:$D,'Benchmark Value'!$B3447)</f>
        <v>0</v>
      </c>
      <c r="J3447" s="16">
        <f>IF(I3447&lt;&gt;0,J3446,IF(ISNA(INDEX($I3447:$I3618,MATCH(TRUE,INDEX($I3447:$I3618&lt;&gt;$I3447,0),0))),0,INDEX($I3447:$I3618,MATCH(TRUE,INDEX($I3447:$I3618&lt;&gt;$I3447,0),0))))</f>
        <v>23490016.5035774</v>
      </c>
      <c r="K3447" s="10">
        <f>SUM(I$11:I3446)</f>
        <v>930844160.35898077</v>
      </c>
      <c r="L3447" s="27">
        <f t="shared" si="745"/>
        <v>91</v>
      </c>
      <c r="M3447" s="7">
        <f t="shared" si="751"/>
        <v>258132.04948986153</v>
      </c>
      <c r="N3447" s="7">
        <f>IF(ISNA(VLOOKUP(B3447,'Distribution Data'!$G:$H,2,FALSE)),0,VLOOKUP(B3447,'Distribution Data'!$G:$H,2,FALSE))</f>
        <v>0</v>
      </c>
      <c r="O3447" s="16">
        <f>IF(ISNA(INDEX($C3446:$C$3618,MATCH(TRUE,INDEX($C3446:$C$3618&lt;&gt;$C3446,0),0))), O3446, INDEX($C3446:$C$3618,MATCH(TRUE,INDEX($C3446:$C$3618&lt;&gt;$C3446,0),0)))</f>
        <v>6141302856.4922609</v>
      </c>
      <c r="P3447" s="16">
        <f t="shared" si="743"/>
        <v>6117812839.9886837</v>
      </c>
      <c r="Q3447" s="27">
        <f t="shared" si="748"/>
        <v>91</v>
      </c>
      <c r="R3447" s="7">
        <f t="shared" si="752"/>
        <v>258132.0494898597</v>
      </c>
      <c r="S3447" s="7">
        <f t="shared" si="746"/>
        <v>-414555.08649835235</v>
      </c>
      <c r="T3447" s="5">
        <f>VLOOKUP($B3447,'Benchmark Data'!$A:$B,2,FALSE)</f>
        <v>23.67</v>
      </c>
      <c r="U3447" s="12">
        <f t="shared" si="753"/>
        <v>5.9322207866214019E-3</v>
      </c>
      <c r="V3447" s="7">
        <f t="shared" si="754"/>
        <v>6913053345.4731846</v>
      </c>
    </row>
    <row r="3448" spans="1:22" x14ac:dyDescent="0.25">
      <c r="A3448" s="5">
        <f t="shared" si="747"/>
        <v>2013</v>
      </c>
      <c r="B3448" s="6">
        <f t="shared" si="749"/>
        <v>41388</v>
      </c>
      <c r="C3448" s="7">
        <f>MAX(SUMIFS('Filing Data'!$V:$V,'Filing Data'!$D:$D,'Benchmark Value'!$B3448),C3447)</f>
        <v>6117812839.9886837</v>
      </c>
      <c r="D3448" s="7">
        <f>SUMIFS('Filing Data'!$Z:$Z,'Filing Data'!$D:$D,'Benchmark Value'!$B3448)</f>
        <v>0</v>
      </c>
      <c r="E3448" s="16">
        <f>IF(D3448&lt;&gt;0,E3447,IF(ISNA(INDEX($D3448:$D3618,MATCH(TRUE,INDEX($D3448:$D3618&lt;&gt;$D3448,0),0))),0,INDEX($D3448:$D3618,MATCH(TRUE,INDEX($D3448:$D3618&lt;&gt;$D3448,0),0))))</f>
        <v>-37724512.871349901</v>
      </c>
      <c r="F3448" s="10">
        <f>SUM(D$11:D3447)</f>
        <v>-601055960.79771614</v>
      </c>
      <c r="G3448" s="10">
        <f t="shared" si="744"/>
        <v>91</v>
      </c>
      <c r="H3448" s="7">
        <f t="shared" si="750"/>
        <v>-414555.08649835055</v>
      </c>
      <c r="I3448" s="16">
        <f>SUMIFS('Filing Data'!$X:$X,'Filing Data'!$D:$D,'Benchmark Value'!$B3448)</f>
        <v>0</v>
      </c>
      <c r="J3448" s="16">
        <f>IF(I3448&lt;&gt;0,J3447,IF(ISNA(INDEX($I3448:$I3618,MATCH(TRUE,INDEX($I3448:$I3618&lt;&gt;$I3448,0),0))),0,INDEX($I3448:$I3618,MATCH(TRUE,INDEX($I3448:$I3618&lt;&gt;$I3448,0),0))))</f>
        <v>23490016.5035774</v>
      </c>
      <c r="K3448" s="10">
        <f>SUM(I$11:I3447)</f>
        <v>930844160.35898077</v>
      </c>
      <c r="L3448" s="27">
        <f t="shared" si="745"/>
        <v>91</v>
      </c>
      <c r="M3448" s="7">
        <f t="shared" si="751"/>
        <v>258132.04948986153</v>
      </c>
      <c r="N3448" s="7">
        <f>IF(ISNA(VLOOKUP(B3448,'Distribution Data'!$G:$H,2,FALSE)),0,VLOOKUP(B3448,'Distribution Data'!$G:$H,2,FALSE))</f>
        <v>0</v>
      </c>
      <c r="O3448" s="16">
        <f>IF(ISNA(INDEX($C3447:$C$3618,MATCH(TRUE,INDEX($C3447:$C$3618&lt;&gt;$C3447,0),0))), O3447, INDEX($C3447:$C$3618,MATCH(TRUE,INDEX($C3447:$C$3618&lt;&gt;$C3447,0),0)))</f>
        <v>6141302856.4922609</v>
      </c>
      <c r="P3448" s="16">
        <f t="shared" si="743"/>
        <v>6117812839.9886837</v>
      </c>
      <c r="Q3448" s="27">
        <f t="shared" si="748"/>
        <v>91</v>
      </c>
      <c r="R3448" s="7">
        <f t="shared" si="752"/>
        <v>258132.0494898597</v>
      </c>
      <c r="S3448" s="7">
        <f t="shared" si="746"/>
        <v>-414555.08649835235</v>
      </c>
      <c r="T3448" s="5">
        <f>VLOOKUP($B3448,'Benchmark Data'!$A:$B,2,FALSE)</f>
        <v>23.73</v>
      </c>
      <c r="U3448" s="12">
        <f t="shared" si="753"/>
        <v>2.531646921779505E-3</v>
      </c>
      <c r="V3448" s="7">
        <f t="shared" si="754"/>
        <v>6930162373.0114594</v>
      </c>
    </row>
    <row r="3449" spans="1:22" x14ac:dyDescent="0.25">
      <c r="A3449" s="5">
        <f t="shared" si="747"/>
        <v>2013</v>
      </c>
      <c r="B3449" s="6">
        <f t="shared" si="749"/>
        <v>41389</v>
      </c>
      <c r="C3449" s="7">
        <f>MAX(SUMIFS('Filing Data'!$V:$V,'Filing Data'!$D:$D,'Benchmark Value'!$B3449),C3448)</f>
        <v>6117812839.9886837</v>
      </c>
      <c r="D3449" s="7">
        <f>SUMIFS('Filing Data'!$Z:$Z,'Filing Data'!$D:$D,'Benchmark Value'!$B3449)</f>
        <v>0</v>
      </c>
      <c r="E3449" s="16">
        <f>IF(D3449&lt;&gt;0,E3448,IF(ISNA(INDEX($D3449:$D3618,MATCH(TRUE,INDEX($D3449:$D3618&lt;&gt;$D3449,0),0))),0,INDEX($D3449:$D3618,MATCH(TRUE,INDEX($D3449:$D3618&lt;&gt;$D3449,0),0))))</f>
        <v>-37724512.871349901</v>
      </c>
      <c r="F3449" s="10">
        <f>SUM(D$11:D3448)</f>
        <v>-601055960.79771614</v>
      </c>
      <c r="G3449" s="10">
        <f t="shared" si="744"/>
        <v>91</v>
      </c>
      <c r="H3449" s="7">
        <f t="shared" si="750"/>
        <v>-414555.08649835055</v>
      </c>
      <c r="I3449" s="16">
        <f>SUMIFS('Filing Data'!$X:$X,'Filing Data'!$D:$D,'Benchmark Value'!$B3449)</f>
        <v>0</v>
      </c>
      <c r="J3449" s="16">
        <f>IF(I3449&lt;&gt;0,J3448,IF(ISNA(INDEX($I3449:$I3618,MATCH(TRUE,INDEX($I3449:$I3618&lt;&gt;$I3449,0),0))),0,INDEX($I3449:$I3618,MATCH(TRUE,INDEX($I3449:$I3618&lt;&gt;$I3449,0),0))))</f>
        <v>23490016.5035774</v>
      </c>
      <c r="K3449" s="10">
        <f>SUM(I$11:I3448)</f>
        <v>930844160.35898077</v>
      </c>
      <c r="L3449" s="27">
        <f t="shared" si="745"/>
        <v>91</v>
      </c>
      <c r="M3449" s="7">
        <f t="shared" si="751"/>
        <v>258132.04948986153</v>
      </c>
      <c r="N3449" s="7">
        <f>IF(ISNA(VLOOKUP(B3449,'Distribution Data'!$G:$H,2,FALSE)),0,VLOOKUP(B3449,'Distribution Data'!$G:$H,2,FALSE))</f>
        <v>0</v>
      </c>
      <c r="O3449" s="16">
        <f>IF(ISNA(INDEX($C3448:$C$3618,MATCH(TRUE,INDEX($C3448:$C$3618&lt;&gt;$C3448,0),0))), O3448, INDEX($C3448:$C$3618,MATCH(TRUE,INDEX($C3448:$C$3618&lt;&gt;$C3448,0),0)))</f>
        <v>6141302856.4922609</v>
      </c>
      <c r="P3449" s="16">
        <f t="shared" si="743"/>
        <v>6117812839.9886837</v>
      </c>
      <c r="Q3449" s="27">
        <f t="shared" si="748"/>
        <v>91</v>
      </c>
      <c r="R3449" s="7">
        <f t="shared" si="752"/>
        <v>258132.0494898597</v>
      </c>
      <c r="S3449" s="7">
        <f t="shared" si="746"/>
        <v>-414555.08649835235</v>
      </c>
      <c r="T3449" s="5">
        <f>VLOOKUP($B3449,'Benchmark Data'!$A:$B,2,FALSE)</f>
        <v>23.64</v>
      </c>
      <c r="U3449" s="12">
        <f t="shared" si="753"/>
        <v>-3.799877909774786E-3</v>
      </c>
      <c r="V3449" s="7">
        <f t="shared" si="754"/>
        <v>6903464016.2574081</v>
      </c>
    </row>
    <row r="3450" spans="1:22" x14ac:dyDescent="0.25">
      <c r="A3450" s="5">
        <f t="shared" si="747"/>
        <v>2013</v>
      </c>
      <c r="B3450" s="6">
        <f t="shared" si="749"/>
        <v>41390</v>
      </c>
      <c r="C3450" s="7">
        <f>MAX(SUMIFS('Filing Data'!$V:$V,'Filing Data'!$D:$D,'Benchmark Value'!$B3450),C3449)</f>
        <v>6117812839.9886837</v>
      </c>
      <c r="D3450" s="7">
        <f>SUMIFS('Filing Data'!$Z:$Z,'Filing Data'!$D:$D,'Benchmark Value'!$B3450)</f>
        <v>0</v>
      </c>
      <c r="E3450" s="16">
        <f>IF(D3450&lt;&gt;0,E3449,IF(ISNA(INDEX($D3450:$D3618,MATCH(TRUE,INDEX($D3450:$D3618&lt;&gt;$D3450,0),0))),0,INDEX($D3450:$D3618,MATCH(TRUE,INDEX($D3450:$D3618&lt;&gt;$D3450,0),0))))</f>
        <v>-37724512.871349901</v>
      </c>
      <c r="F3450" s="10">
        <f>SUM(D$11:D3449)</f>
        <v>-601055960.79771614</v>
      </c>
      <c r="G3450" s="10">
        <f t="shared" si="744"/>
        <v>91</v>
      </c>
      <c r="H3450" s="7">
        <f t="shared" si="750"/>
        <v>-414555.08649835055</v>
      </c>
      <c r="I3450" s="16">
        <f>SUMIFS('Filing Data'!$X:$X,'Filing Data'!$D:$D,'Benchmark Value'!$B3450)</f>
        <v>0</v>
      </c>
      <c r="J3450" s="16">
        <f>IF(I3450&lt;&gt;0,J3449,IF(ISNA(INDEX($I3450:$I3618,MATCH(TRUE,INDEX($I3450:$I3618&lt;&gt;$I3450,0),0))),0,INDEX($I3450:$I3618,MATCH(TRUE,INDEX($I3450:$I3618&lt;&gt;$I3450,0),0))))</f>
        <v>23490016.5035774</v>
      </c>
      <c r="K3450" s="10">
        <f>SUM(I$11:I3449)</f>
        <v>930844160.35898077</v>
      </c>
      <c r="L3450" s="27">
        <f t="shared" si="745"/>
        <v>91</v>
      </c>
      <c r="M3450" s="7">
        <f t="shared" si="751"/>
        <v>258132.04948986153</v>
      </c>
      <c r="N3450" s="7">
        <f>IF(ISNA(VLOOKUP(B3450,'Distribution Data'!$G:$H,2,FALSE)),0,VLOOKUP(B3450,'Distribution Data'!$G:$H,2,FALSE))</f>
        <v>0</v>
      </c>
      <c r="O3450" s="16">
        <f>IF(ISNA(INDEX($C3449:$C$3618,MATCH(TRUE,INDEX($C3449:$C$3618&lt;&gt;$C3449,0),0))), O3449, INDEX($C3449:$C$3618,MATCH(TRUE,INDEX($C3449:$C$3618&lt;&gt;$C3449,0),0)))</f>
        <v>6141302856.4922609</v>
      </c>
      <c r="P3450" s="16">
        <f t="shared" si="743"/>
        <v>6117812839.9886837</v>
      </c>
      <c r="Q3450" s="27">
        <f t="shared" si="748"/>
        <v>91</v>
      </c>
      <c r="R3450" s="7">
        <f t="shared" si="752"/>
        <v>258132.0494898597</v>
      </c>
      <c r="S3450" s="7">
        <f t="shared" si="746"/>
        <v>-414555.08649835235</v>
      </c>
      <c r="T3450" s="5">
        <f>VLOOKUP($B3450,'Benchmark Data'!$A:$B,2,FALSE)</f>
        <v>23.58</v>
      </c>
      <c r="U3450" s="12">
        <f t="shared" si="753"/>
        <v>-2.5412974286726439E-3</v>
      </c>
      <c r="V3450" s="7">
        <f t="shared" si="754"/>
        <v>6885527978.8961449</v>
      </c>
    </row>
    <row r="3451" spans="1:22" x14ac:dyDescent="0.25">
      <c r="A3451" s="5">
        <f t="shared" si="747"/>
        <v>2013</v>
      </c>
      <c r="B3451" s="6">
        <f t="shared" si="749"/>
        <v>41391</v>
      </c>
      <c r="C3451" s="7">
        <f>MAX(SUMIFS('Filing Data'!$V:$V,'Filing Data'!$D:$D,'Benchmark Value'!$B3451),C3450)</f>
        <v>6117812839.9886837</v>
      </c>
      <c r="D3451" s="7">
        <f>SUMIFS('Filing Data'!$Z:$Z,'Filing Data'!$D:$D,'Benchmark Value'!$B3451)</f>
        <v>0</v>
      </c>
      <c r="E3451" s="16">
        <f>IF(D3451&lt;&gt;0,E3450,IF(ISNA(INDEX($D3451:$D3618,MATCH(TRUE,INDEX($D3451:$D3618&lt;&gt;$D3451,0),0))),0,INDEX($D3451:$D3618,MATCH(TRUE,INDEX($D3451:$D3618&lt;&gt;$D3451,0),0))))</f>
        <v>-37724512.871349901</v>
      </c>
      <c r="F3451" s="10">
        <f>SUM(D$11:D3450)</f>
        <v>-601055960.79771614</v>
      </c>
      <c r="G3451" s="10">
        <f t="shared" si="744"/>
        <v>91</v>
      </c>
      <c r="H3451" s="7">
        <f t="shared" si="750"/>
        <v>-414555.08649835055</v>
      </c>
      <c r="I3451" s="16">
        <f>SUMIFS('Filing Data'!$X:$X,'Filing Data'!$D:$D,'Benchmark Value'!$B3451)</f>
        <v>0</v>
      </c>
      <c r="J3451" s="16">
        <f>IF(I3451&lt;&gt;0,J3450,IF(ISNA(INDEX($I3451:$I3618,MATCH(TRUE,INDEX($I3451:$I3618&lt;&gt;$I3451,0),0))),0,INDEX($I3451:$I3618,MATCH(TRUE,INDEX($I3451:$I3618&lt;&gt;$I3451,0),0))))</f>
        <v>23490016.5035774</v>
      </c>
      <c r="K3451" s="10">
        <f>SUM(I$11:I3450)</f>
        <v>930844160.35898077</v>
      </c>
      <c r="L3451" s="27">
        <f t="shared" si="745"/>
        <v>91</v>
      </c>
      <c r="M3451" s="7">
        <f t="shared" si="751"/>
        <v>258132.04948986153</v>
      </c>
      <c r="N3451" s="7">
        <f>IF(ISNA(VLOOKUP(B3451,'Distribution Data'!$G:$H,2,FALSE)),0,VLOOKUP(B3451,'Distribution Data'!$G:$H,2,FALSE))</f>
        <v>0</v>
      </c>
      <c r="O3451" s="16">
        <f>IF(ISNA(INDEX($C3450:$C$3618,MATCH(TRUE,INDEX($C3450:$C$3618&lt;&gt;$C3450,0),0))), O3450, INDEX($C3450:$C$3618,MATCH(TRUE,INDEX($C3450:$C$3618&lt;&gt;$C3450,0),0)))</f>
        <v>6141302856.4922609</v>
      </c>
      <c r="P3451" s="16">
        <f t="shared" si="743"/>
        <v>6117812839.9886837</v>
      </c>
      <c r="Q3451" s="27">
        <f t="shared" si="748"/>
        <v>91</v>
      </c>
      <c r="R3451" s="7">
        <f t="shared" si="752"/>
        <v>258132.0494898597</v>
      </c>
      <c r="S3451" s="7">
        <f t="shared" si="746"/>
        <v>-414555.08649835235</v>
      </c>
      <c r="T3451" s="5">
        <f>VLOOKUP($B3451,'Benchmark Data'!$A:$B,2,FALSE)</f>
        <v>23.58</v>
      </c>
      <c r="U3451" s="12">
        <f t="shared" si="753"/>
        <v>0</v>
      </c>
      <c r="V3451" s="7">
        <f t="shared" si="754"/>
        <v>6885113423.8096466</v>
      </c>
    </row>
    <row r="3452" spans="1:22" x14ac:dyDescent="0.25">
      <c r="A3452" s="5">
        <f t="shared" si="747"/>
        <v>2013</v>
      </c>
      <c r="B3452" s="6">
        <f t="shared" si="749"/>
        <v>41392</v>
      </c>
      <c r="C3452" s="7">
        <f>MAX(SUMIFS('Filing Data'!$V:$V,'Filing Data'!$D:$D,'Benchmark Value'!$B3452),C3451)</f>
        <v>6117812839.9886837</v>
      </c>
      <c r="D3452" s="7">
        <f>SUMIFS('Filing Data'!$Z:$Z,'Filing Data'!$D:$D,'Benchmark Value'!$B3452)</f>
        <v>0</v>
      </c>
      <c r="E3452" s="16">
        <f>IF(D3452&lt;&gt;0,E3451,IF(ISNA(INDEX($D3452:$D3618,MATCH(TRUE,INDEX($D3452:$D3618&lt;&gt;$D3452,0),0))),0,INDEX($D3452:$D3618,MATCH(TRUE,INDEX($D3452:$D3618&lt;&gt;$D3452,0),0))))</f>
        <v>-37724512.871349901</v>
      </c>
      <c r="F3452" s="10">
        <f>SUM(D$11:D3451)</f>
        <v>-601055960.79771614</v>
      </c>
      <c r="G3452" s="10">
        <f t="shared" si="744"/>
        <v>91</v>
      </c>
      <c r="H3452" s="7">
        <f t="shared" si="750"/>
        <v>-414555.08649835055</v>
      </c>
      <c r="I3452" s="16">
        <f>SUMIFS('Filing Data'!$X:$X,'Filing Data'!$D:$D,'Benchmark Value'!$B3452)</f>
        <v>0</v>
      </c>
      <c r="J3452" s="16">
        <f>IF(I3452&lt;&gt;0,J3451,IF(ISNA(INDEX($I3452:$I3618,MATCH(TRUE,INDEX($I3452:$I3618&lt;&gt;$I3452,0),0))),0,INDEX($I3452:$I3618,MATCH(TRUE,INDEX($I3452:$I3618&lt;&gt;$I3452,0),0))))</f>
        <v>23490016.5035774</v>
      </c>
      <c r="K3452" s="10">
        <f>SUM(I$11:I3451)</f>
        <v>930844160.35898077</v>
      </c>
      <c r="L3452" s="27">
        <f t="shared" si="745"/>
        <v>91</v>
      </c>
      <c r="M3452" s="7">
        <f t="shared" si="751"/>
        <v>258132.04948986153</v>
      </c>
      <c r="N3452" s="7">
        <f>IF(ISNA(VLOOKUP(B3452,'Distribution Data'!$G:$H,2,FALSE)),0,VLOOKUP(B3452,'Distribution Data'!$G:$H,2,FALSE))</f>
        <v>0</v>
      </c>
      <c r="O3452" s="16">
        <f>IF(ISNA(INDEX($C3451:$C$3618,MATCH(TRUE,INDEX($C3451:$C$3618&lt;&gt;$C3451,0),0))), O3451, INDEX($C3451:$C$3618,MATCH(TRUE,INDEX($C3451:$C$3618&lt;&gt;$C3451,0),0)))</f>
        <v>6141302856.4922609</v>
      </c>
      <c r="P3452" s="16">
        <f t="shared" si="743"/>
        <v>6117812839.9886837</v>
      </c>
      <c r="Q3452" s="27">
        <f t="shared" si="748"/>
        <v>91</v>
      </c>
      <c r="R3452" s="7">
        <f t="shared" si="752"/>
        <v>258132.0494898597</v>
      </c>
      <c r="S3452" s="7">
        <f t="shared" si="746"/>
        <v>-414555.08649835235</v>
      </c>
      <c r="T3452" s="5">
        <f>VLOOKUP($B3452,'Benchmark Data'!$A:$B,2,FALSE)</f>
        <v>23.58</v>
      </c>
      <c r="U3452" s="12">
        <f t="shared" si="753"/>
        <v>0</v>
      </c>
      <c r="V3452" s="7">
        <f t="shared" si="754"/>
        <v>6884698868.7231483</v>
      </c>
    </row>
    <row r="3453" spans="1:22" x14ac:dyDescent="0.25">
      <c r="A3453" s="5">
        <f t="shared" si="747"/>
        <v>2013</v>
      </c>
      <c r="B3453" s="6">
        <f t="shared" si="749"/>
        <v>41393</v>
      </c>
      <c r="C3453" s="7">
        <f>MAX(SUMIFS('Filing Data'!$V:$V,'Filing Data'!$D:$D,'Benchmark Value'!$B3453),C3452)</f>
        <v>6117812839.9886837</v>
      </c>
      <c r="D3453" s="7">
        <f>SUMIFS('Filing Data'!$Z:$Z,'Filing Data'!$D:$D,'Benchmark Value'!$B3453)</f>
        <v>0</v>
      </c>
      <c r="E3453" s="16">
        <f>IF(D3453&lt;&gt;0,E3452,IF(ISNA(INDEX($D3453:$D3618,MATCH(TRUE,INDEX($D3453:$D3618&lt;&gt;$D3453,0),0))),0,INDEX($D3453:$D3618,MATCH(TRUE,INDEX($D3453:$D3618&lt;&gt;$D3453,0),0))))</f>
        <v>-37724512.871349901</v>
      </c>
      <c r="F3453" s="10">
        <f>SUM(D$11:D3452)</f>
        <v>-601055960.79771614</v>
      </c>
      <c r="G3453" s="10">
        <f t="shared" si="744"/>
        <v>91</v>
      </c>
      <c r="H3453" s="7">
        <f t="shared" si="750"/>
        <v>-414555.08649835055</v>
      </c>
      <c r="I3453" s="16">
        <f>SUMIFS('Filing Data'!$X:$X,'Filing Data'!$D:$D,'Benchmark Value'!$B3453)</f>
        <v>0</v>
      </c>
      <c r="J3453" s="16">
        <f>IF(I3453&lt;&gt;0,J3452,IF(ISNA(INDEX($I3453:$I3618,MATCH(TRUE,INDEX($I3453:$I3618&lt;&gt;$I3453,0),0))),0,INDEX($I3453:$I3618,MATCH(TRUE,INDEX($I3453:$I3618&lt;&gt;$I3453,0),0))))</f>
        <v>23490016.5035774</v>
      </c>
      <c r="K3453" s="10">
        <f>SUM(I$11:I3452)</f>
        <v>930844160.35898077</v>
      </c>
      <c r="L3453" s="27">
        <f t="shared" si="745"/>
        <v>91</v>
      </c>
      <c r="M3453" s="7">
        <f t="shared" si="751"/>
        <v>258132.04948986153</v>
      </c>
      <c r="N3453" s="7">
        <f>IF(ISNA(VLOOKUP(B3453,'Distribution Data'!$G:$H,2,FALSE)),0,VLOOKUP(B3453,'Distribution Data'!$G:$H,2,FALSE))</f>
        <v>0</v>
      </c>
      <c r="O3453" s="16">
        <f>IF(ISNA(INDEX($C3452:$C$3618,MATCH(TRUE,INDEX($C3452:$C$3618&lt;&gt;$C3452,0),0))), O3452, INDEX($C3452:$C$3618,MATCH(TRUE,INDEX($C3452:$C$3618&lt;&gt;$C3452,0),0)))</f>
        <v>6141302856.4922609</v>
      </c>
      <c r="P3453" s="16">
        <f t="shared" ref="P3453:P3516" si="755">C3452</f>
        <v>6117812839.9886837</v>
      </c>
      <c r="Q3453" s="27">
        <f t="shared" si="748"/>
        <v>91</v>
      </c>
      <c r="R3453" s="7">
        <f t="shared" si="752"/>
        <v>258132.0494898597</v>
      </c>
      <c r="S3453" s="7">
        <f t="shared" si="746"/>
        <v>-414555.08649835235</v>
      </c>
      <c r="T3453" s="5">
        <f>VLOOKUP($B3453,'Benchmark Data'!$A:$B,2,FALSE)</f>
        <v>23.77</v>
      </c>
      <c r="U3453" s="12">
        <f t="shared" si="753"/>
        <v>8.0253862628777307E-3</v>
      </c>
      <c r="V3453" s="7">
        <f t="shared" si="754"/>
        <v>6939758986.4550304</v>
      </c>
    </row>
    <row r="3454" spans="1:22" x14ac:dyDescent="0.25">
      <c r="A3454" s="5">
        <f t="shared" si="747"/>
        <v>2013</v>
      </c>
      <c r="B3454" s="6">
        <f t="shared" si="749"/>
        <v>41394</v>
      </c>
      <c r="C3454" s="7">
        <f>MAX(SUMIFS('Filing Data'!$V:$V,'Filing Data'!$D:$D,'Benchmark Value'!$B3454),C3453)</f>
        <v>6117812839.9886837</v>
      </c>
      <c r="D3454" s="7">
        <f>SUMIFS('Filing Data'!$Z:$Z,'Filing Data'!$D:$D,'Benchmark Value'!$B3454)</f>
        <v>0</v>
      </c>
      <c r="E3454" s="16">
        <f>IF(D3454&lt;&gt;0,E3453,IF(ISNA(INDEX($D3454:$D3618,MATCH(TRUE,INDEX($D3454:$D3618&lt;&gt;$D3454,0),0))),0,INDEX($D3454:$D3618,MATCH(TRUE,INDEX($D3454:$D3618&lt;&gt;$D3454,0),0))))</f>
        <v>-37724512.871349901</v>
      </c>
      <c r="F3454" s="10">
        <f>SUM(D$11:D3453)</f>
        <v>-601055960.79771614</v>
      </c>
      <c r="G3454" s="10">
        <f t="shared" si="744"/>
        <v>91</v>
      </c>
      <c r="H3454" s="7">
        <f t="shared" si="750"/>
        <v>-414555.08649835055</v>
      </c>
      <c r="I3454" s="16">
        <f>SUMIFS('Filing Data'!$X:$X,'Filing Data'!$D:$D,'Benchmark Value'!$B3454)</f>
        <v>0</v>
      </c>
      <c r="J3454" s="16">
        <f>IF(I3454&lt;&gt;0,J3453,IF(ISNA(INDEX($I3454:$I3618,MATCH(TRUE,INDEX($I3454:$I3618&lt;&gt;$I3454,0),0))),0,INDEX($I3454:$I3618,MATCH(TRUE,INDEX($I3454:$I3618&lt;&gt;$I3454,0),0))))</f>
        <v>23490016.5035774</v>
      </c>
      <c r="K3454" s="10">
        <f>SUM(I$11:I3453)</f>
        <v>930844160.35898077</v>
      </c>
      <c r="L3454" s="27">
        <f t="shared" si="745"/>
        <v>91</v>
      </c>
      <c r="M3454" s="7">
        <f t="shared" si="751"/>
        <v>258132.04948986153</v>
      </c>
      <c r="N3454" s="7">
        <f>IF(ISNA(VLOOKUP(B3454,'Distribution Data'!$G:$H,2,FALSE)),0,VLOOKUP(B3454,'Distribution Data'!$G:$H,2,FALSE))</f>
        <v>0</v>
      </c>
      <c r="O3454" s="16">
        <f>IF(ISNA(INDEX($C3453:$C$3618,MATCH(TRUE,INDEX($C3453:$C$3618&lt;&gt;$C3453,0),0))), O3453, INDEX($C3453:$C$3618,MATCH(TRUE,INDEX($C3453:$C$3618&lt;&gt;$C3453,0),0)))</f>
        <v>6141302856.4922609</v>
      </c>
      <c r="P3454" s="16">
        <f t="shared" si="755"/>
        <v>6117812839.9886837</v>
      </c>
      <c r="Q3454" s="27">
        <f t="shared" si="748"/>
        <v>91</v>
      </c>
      <c r="R3454" s="7">
        <f t="shared" si="752"/>
        <v>258132.0494898597</v>
      </c>
      <c r="S3454" s="7">
        <f t="shared" si="746"/>
        <v>-414555.08649835235</v>
      </c>
      <c r="T3454" s="5">
        <f>VLOOKUP($B3454,'Benchmark Data'!$A:$B,2,FALSE)</f>
        <v>24.04</v>
      </c>
      <c r="U3454" s="12">
        <f t="shared" si="753"/>
        <v>1.1294828294904196E-2</v>
      </c>
      <c r="V3454" s="7">
        <f t="shared" si="754"/>
        <v>7018172152.2916641</v>
      </c>
    </row>
    <row r="3455" spans="1:22" x14ac:dyDescent="0.25">
      <c r="A3455" s="5">
        <f t="shared" si="747"/>
        <v>2013</v>
      </c>
      <c r="B3455" s="6">
        <f t="shared" si="749"/>
        <v>41395</v>
      </c>
      <c r="C3455" s="7">
        <f>MAX(SUMIFS('Filing Data'!$V:$V,'Filing Data'!$D:$D,'Benchmark Value'!$B3455),C3454)</f>
        <v>6117812839.9886837</v>
      </c>
      <c r="D3455" s="7">
        <f>SUMIFS('Filing Data'!$Z:$Z,'Filing Data'!$D:$D,'Benchmark Value'!$B3455)</f>
        <v>0</v>
      </c>
      <c r="E3455" s="16">
        <f>IF(D3455&lt;&gt;0,E3454,IF(ISNA(INDEX($D3455:$D3618,MATCH(TRUE,INDEX($D3455:$D3618&lt;&gt;$D3455,0),0))),0,INDEX($D3455:$D3618,MATCH(TRUE,INDEX($D3455:$D3618&lt;&gt;$D3455,0),0))))</f>
        <v>-37724512.871349901</v>
      </c>
      <c r="F3455" s="10">
        <f>SUM(D$11:D3454)</f>
        <v>-601055960.79771614</v>
      </c>
      <c r="G3455" s="10">
        <f t="shared" si="744"/>
        <v>91</v>
      </c>
      <c r="H3455" s="7">
        <f t="shared" si="750"/>
        <v>-414555.08649835055</v>
      </c>
      <c r="I3455" s="16">
        <f>SUMIFS('Filing Data'!$X:$X,'Filing Data'!$D:$D,'Benchmark Value'!$B3455)</f>
        <v>0</v>
      </c>
      <c r="J3455" s="16">
        <f>IF(I3455&lt;&gt;0,J3454,IF(ISNA(INDEX($I3455:$I3618,MATCH(TRUE,INDEX($I3455:$I3618&lt;&gt;$I3455,0),0))),0,INDEX($I3455:$I3618,MATCH(TRUE,INDEX($I3455:$I3618&lt;&gt;$I3455,0),0))))</f>
        <v>23490016.5035774</v>
      </c>
      <c r="K3455" s="10">
        <f>SUM(I$11:I3454)</f>
        <v>930844160.35898077</v>
      </c>
      <c r="L3455" s="27">
        <f t="shared" si="745"/>
        <v>91</v>
      </c>
      <c r="M3455" s="7">
        <f t="shared" si="751"/>
        <v>258132.04948986153</v>
      </c>
      <c r="N3455" s="7">
        <f>IF(ISNA(VLOOKUP(B3455,'Distribution Data'!$G:$H,2,FALSE)),0,VLOOKUP(B3455,'Distribution Data'!$G:$H,2,FALSE))</f>
        <v>0</v>
      </c>
      <c r="O3455" s="16">
        <f>IF(ISNA(INDEX($C3454:$C$3618,MATCH(TRUE,INDEX($C3454:$C$3618&lt;&gt;$C3454,0),0))), O3454, INDEX($C3454:$C$3618,MATCH(TRUE,INDEX($C3454:$C$3618&lt;&gt;$C3454,0),0)))</f>
        <v>6141302856.4922609</v>
      </c>
      <c r="P3455" s="16">
        <f t="shared" si="755"/>
        <v>6117812839.9886837</v>
      </c>
      <c r="Q3455" s="27">
        <f t="shared" si="748"/>
        <v>91</v>
      </c>
      <c r="R3455" s="7">
        <f t="shared" si="752"/>
        <v>258132.0494898597</v>
      </c>
      <c r="S3455" s="7">
        <f t="shared" si="746"/>
        <v>-414555.08649835235</v>
      </c>
      <c r="T3455" s="5">
        <f>VLOOKUP($B3455,'Benchmark Data'!$A:$B,2,FALSE)</f>
        <v>23.85</v>
      </c>
      <c r="U3455" s="12">
        <f t="shared" si="753"/>
        <v>-7.9348923326564881E-3</v>
      </c>
      <c r="V3455" s="7">
        <f t="shared" si="754"/>
        <v>6962289514.4707479</v>
      </c>
    </row>
    <row r="3456" spans="1:22" x14ac:dyDescent="0.25">
      <c r="A3456" s="5">
        <f t="shared" si="747"/>
        <v>2013</v>
      </c>
      <c r="B3456" s="6">
        <f t="shared" si="749"/>
        <v>41396</v>
      </c>
      <c r="C3456" s="7">
        <f>MAX(SUMIFS('Filing Data'!$V:$V,'Filing Data'!$D:$D,'Benchmark Value'!$B3456),C3455)</f>
        <v>6117812839.9886837</v>
      </c>
      <c r="D3456" s="7">
        <f>SUMIFS('Filing Data'!$Z:$Z,'Filing Data'!$D:$D,'Benchmark Value'!$B3456)</f>
        <v>0</v>
      </c>
      <c r="E3456" s="16">
        <f>IF(D3456&lt;&gt;0,E3455,IF(ISNA(INDEX($D3456:$D3618,MATCH(TRUE,INDEX($D3456:$D3618&lt;&gt;$D3456,0),0))),0,INDEX($D3456:$D3618,MATCH(TRUE,INDEX($D3456:$D3618&lt;&gt;$D3456,0),0))))</f>
        <v>-37724512.871349901</v>
      </c>
      <c r="F3456" s="10">
        <f>SUM(D$11:D3455)</f>
        <v>-601055960.79771614</v>
      </c>
      <c r="G3456" s="10">
        <f t="shared" si="744"/>
        <v>91</v>
      </c>
      <c r="H3456" s="7">
        <f t="shared" si="750"/>
        <v>-414555.08649835055</v>
      </c>
      <c r="I3456" s="16">
        <f>SUMIFS('Filing Data'!$X:$X,'Filing Data'!$D:$D,'Benchmark Value'!$B3456)</f>
        <v>0</v>
      </c>
      <c r="J3456" s="16">
        <f>IF(I3456&lt;&gt;0,J3455,IF(ISNA(INDEX($I3456:$I3618,MATCH(TRUE,INDEX($I3456:$I3618&lt;&gt;$I3456,0),0))),0,INDEX($I3456:$I3618,MATCH(TRUE,INDEX($I3456:$I3618&lt;&gt;$I3456,0),0))))</f>
        <v>23490016.5035774</v>
      </c>
      <c r="K3456" s="10">
        <f>SUM(I$11:I3455)</f>
        <v>930844160.35898077</v>
      </c>
      <c r="L3456" s="27">
        <f t="shared" si="745"/>
        <v>91</v>
      </c>
      <c r="M3456" s="7">
        <f t="shared" si="751"/>
        <v>258132.04948986153</v>
      </c>
      <c r="N3456" s="7">
        <f>IF(ISNA(VLOOKUP(B3456,'Distribution Data'!$G:$H,2,FALSE)),0,VLOOKUP(B3456,'Distribution Data'!$G:$H,2,FALSE))</f>
        <v>0</v>
      </c>
      <c r="O3456" s="16">
        <f>IF(ISNA(INDEX($C3455:$C$3618,MATCH(TRUE,INDEX($C3455:$C$3618&lt;&gt;$C3455,0),0))), O3455, INDEX($C3455:$C$3618,MATCH(TRUE,INDEX($C3455:$C$3618&lt;&gt;$C3455,0),0)))</f>
        <v>6141302856.4922609</v>
      </c>
      <c r="P3456" s="16">
        <f t="shared" si="755"/>
        <v>6117812839.9886837</v>
      </c>
      <c r="Q3456" s="27">
        <f t="shared" si="748"/>
        <v>91</v>
      </c>
      <c r="R3456" s="7">
        <f t="shared" si="752"/>
        <v>258132.0494898597</v>
      </c>
      <c r="S3456" s="7">
        <f t="shared" si="746"/>
        <v>-414555.08649835235</v>
      </c>
      <c r="T3456" s="5">
        <f>VLOOKUP($B3456,'Benchmark Data'!$A:$B,2,FALSE)</f>
        <v>24.02</v>
      </c>
      <c r="U3456" s="12">
        <f t="shared" si="753"/>
        <v>7.1025993174871835E-3</v>
      </c>
      <c r="V3456" s="7">
        <f t="shared" si="754"/>
        <v>7011501341.6676884</v>
      </c>
    </row>
    <row r="3457" spans="1:22" x14ac:dyDescent="0.25">
      <c r="A3457" s="5">
        <f t="shared" si="747"/>
        <v>2013</v>
      </c>
      <c r="B3457" s="6">
        <f t="shared" si="749"/>
        <v>41397</v>
      </c>
      <c r="C3457" s="7">
        <f>MAX(SUMIFS('Filing Data'!$V:$V,'Filing Data'!$D:$D,'Benchmark Value'!$B3457),C3456)</f>
        <v>6117812839.9886837</v>
      </c>
      <c r="D3457" s="7">
        <f>SUMIFS('Filing Data'!$Z:$Z,'Filing Data'!$D:$D,'Benchmark Value'!$B3457)</f>
        <v>0</v>
      </c>
      <c r="E3457" s="16">
        <f>IF(D3457&lt;&gt;0,E3456,IF(ISNA(INDEX($D3457:$D3618,MATCH(TRUE,INDEX($D3457:$D3618&lt;&gt;$D3457,0),0))),0,INDEX($D3457:$D3618,MATCH(TRUE,INDEX($D3457:$D3618&lt;&gt;$D3457,0),0))))</f>
        <v>-37724512.871349901</v>
      </c>
      <c r="F3457" s="10">
        <f>SUM(D$11:D3456)</f>
        <v>-601055960.79771614</v>
      </c>
      <c r="G3457" s="10">
        <f t="shared" si="744"/>
        <v>91</v>
      </c>
      <c r="H3457" s="7">
        <f t="shared" si="750"/>
        <v>-414555.08649835055</v>
      </c>
      <c r="I3457" s="16">
        <f>SUMIFS('Filing Data'!$X:$X,'Filing Data'!$D:$D,'Benchmark Value'!$B3457)</f>
        <v>0</v>
      </c>
      <c r="J3457" s="16">
        <f>IF(I3457&lt;&gt;0,J3456,IF(ISNA(INDEX($I3457:$I3618,MATCH(TRUE,INDEX($I3457:$I3618&lt;&gt;$I3457,0),0))),0,INDEX($I3457:$I3618,MATCH(TRUE,INDEX($I3457:$I3618&lt;&gt;$I3457,0),0))))</f>
        <v>23490016.5035774</v>
      </c>
      <c r="K3457" s="10">
        <f>SUM(I$11:I3456)</f>
        <v>930844160.35898077</v>
      </c>
      <c r="L3457" s="27">
        <f t="shared" si="745"/>
        <v>91</v>
      </c>
      <c r="M3457" s="7">
        <f t="shared" si="751"/>
        <v>258132.04948986153</v>
      </c>
      <c r="N3457" s="7">
        <f>IF(ISNA(VLOOKUP(B3457,'Distribution Data'!$G:$H,2,FALSE)),0,VLOOKUP(B3457,'Distribution Data'!$G:$H,2,FALSE))</f>
        <v>0</v>
      </c>
      <c r="O3457" s="16">
        <f>IF(ISNA(INDEX($C3456:$C$3618,MATCH(TRUE,INDEX($C3456:$C$3618&lt;&gt;$C3456,0),0))), O3456, INDEX($C3456:$C$3618,MATCH(TRUE,INDEX($C3456:$C$3618&lt;&gt;$C3456,0),0)))</f>
        <v>6141302856.4922609</v>
      </c>
      <c r="P3457" s="16">
        <f t="shared" si="755"/>
        <v>6117812839.9886837</v>
      </c>
      <c r="Q3457" s="27">
        <f t="shared" si="748"/>
        <v>91</v>
      </c>
      <c r="R3457" s="7">
        <f t="shared" si="752"/>
        <v>258132.0494898597</v>
      </c>
      <c r="S3457" s="7">
        <f t="shared" si="746"/>
        <v>-414555.08649835235</v>
      </c>
      <c r="T3457" s="5">
        <f>VLOOKUP($B3457,'Benchmark Data'!$A:$B,2,FALSE)</f>
        <v>24.12</v>
      </c>
      <c r="U3457" s="12">
        <f t="shared" si="753"/>
        <v>4.1545552071473191E-3</v>
      </c>
      <c r="V3457" s="7">
        <f t="shared" si="754"/>
        <v>7040277050.2850533</v>
      </c>
    </row>
    <row r="3458" spans="1:22" x14ac:dyDescent="0.25">
      <c r="A3458" s="5">
        <f t="shared" si="747"/>
        <v>2013</v>
      </c>
      <c r="B3458" s="6">
        <f t="shared" si="749"/>
        <v>41398</v>
      </c>
      <c r="C3458" s="7">
        <f>MAX(SUMIFS('Filing Data'!$V:$V,'Filing Data'!$D:$D,'Benchmark Value'!$B3458),C3457)</f>
        <v>6117812839.9886837</v>
      </c>
      <c r="D3458" s="7">
        <f>SUMIFS('Filing Data'!$Z:$Z,'Filing Data'!$D:$D,'Benchmark Value'!$B3458)</f>
        <v>0</v>
      </c>
      <c r="E3458" s="16">
        <f>IF(D3458&lt;&gt;0,E3457,IF(ISNA(INDEX($D3458:$D3618,MATCH(TRUE,INDEX($D3458:$D3618&lt;&gt;$D3458,0),0))),0,INDEX($D3458:$D3618,MATCH(TRUE,INDEX($D3458:$D3618&lt;&gt;$D3458,0),0))))</f>
        <v>-37724512.871349901</v>
      </c>
      <c r="F3458" s="10">
        <f>SUM(D$11:D3457)</f>
        <v>-601055960.79771614</v>
      </c>
      <c r="G3458" s="10">
        <f t="shared" si="744"/>
        <v>91</v>
      </c>
      <c r="H3458" s="7">
        <f t="shared" si="750"/>
        <v>-414555.08649835055</v>
      </c>
      <c r="I3458" s="16">
        <f>SUMIFS('Filing Data'!$X:$X,'Filing Data'!$D:$D,'Benchmark Value'!$B3458)</f>
        <v>0</v>
      </c>
      <c r="J3458" s="16">
        <f>IF(I3458&lt;&gt;0,J3457,IF(ISNA(INDEX($I3458:$I3618,MATCH(TRUE,INDEX($I3458:$I3618&lt;&gt;$I3458,0),0))),0,INDEX($I3458:$I3618,MATCH(TRUE,INDEX($I3458:$I3618&lt;&gt;$I3458,0),0))))</f>
        <v>23490016.5035774</v>
      </c>
      <c r="K3458" s="10">
        <f>SUM(I$11:I3457)</f>
        <v>930844160.35898077</v>
      </c>
      <c r="L3458" s="27">
        <f t="shared" si="745"/>
        <v>91</v>
      </c>
      <c r="M3458" s="7">
        <f t="shared" si="751"/>
        <v>258132.04948986153</v>
      </c>
      <c r="N3458" s="7">
        <f>IF(ISNA(VLOOKUP(B3458,'Distribution Data'!$G:$H,2,FALSE)),0,VLOOKUP(B3458,'Distribution Data'!$G:$H,2,FALSE))</f>
        <v>0</v>
      </c>
      <c r="O3458" s="16">
        <f>IF(ISNA(INDEX($C3457:$C$3618,MATCH(TRUE,INDEX($C3457:$C$3618&lt;&gt;$C3457,0),0))), O3457, INDEX($C3457:$C$3618,MATCH(TRUE,INDEX($C3457:$C$3618&lt;&gt;$C3457,0),0)))</f>
        <v>6141302856.4922609</v>
      </c>
      <c r="P3458" s="16">
        <f t="shared" si="755"/>
        <v>6117812839.9886837</v>
      </c>
      <c r="Q3458" s="27">
        <f t="shared" si="748"/>
        <v>91</v>
      </c>
      <c r="R3458" s="7">
        <f t="shared" si="752"/>
        <v>258132.0494898597</v>
      </c>
      <c r="S3458" s="7">
        <f t="shared" si="746"/>
        <v>-414555.08649835235</v>
      </c>
      <c r="T3458" s="5">
        <f>VLOOKUP($B3458,'Benchmark Data'!$A:$B,2,FALSE)</f>
        <v>24.12</v>
      </c>
      <c r="U3458" s="12">
        <f t="shared" si="753"/>
        <v>0</v>
      </c>
      <c r="V3458" s="7">
        <f t="shared" si="754"/>
        <v>7039862495.198555</v>
      </c>
    </row>
    <row r="3459" spans="1:22" x14ac:dyDescent="0.25">
      <c r="A3459" s="5">
        <f t="shared" si="747"/>
        <v>2013</v>
      </c>
      <c r="B3459" s="6">
        <f t="shared" si="749"/>
        <v>41399</v>
      </c>
      <c r="C3459" s="7">
        <f>MAX(SUMIFS('Filing Data'!$V:$V,'Filing Data'!$D:$D,'Benchmark Value'!$B3459),C3458)</f>
        <v>6117812839.9886837</v>
      </c>
      <c r="D3459" s="7">
        <f>SUMIFS('Filing Data'!$Z:$Z,'Filing Data'!$D:$D,'Benchmark Value'!$B3459)</f>
        <v>0</v>
      </c>
      <c r="E3459" s="16">
        <f>IF(D3459&lt;&gt;0,E3458,IF(ISNA(INDEX($D3459:$D3618,MATCH(TRUE,INDEX($D3459:$D3618&lt;&gt;$D3459,0),0))),0,INDEX($D3459:$D3618,MATCH(TRUE,INDEX($D3459:$D3618&lt;&gt;$D3459,0),0))))</f>
        <v>-37724512.871349901</v>
      </c>
      <c r="F3459" s="10">
        <f>SUM(D$11:D3458)</f>
        <v>-601055960.79771614</v>
      </c>
      <c r="G3459" s="10">
        <f t="shared" si="744"/>
        <v>91</v>
      </c>
      <c r="H3459" s="7">
        <f t="shared" si="750"/>
        <v>-414555.08649835055</v>
      </c>
      <c r="I3459" s="16">
        <f>SUMIFS('Filing Data'!$X:$X,'Filing Data'!$D:$D,'Benchmark Value'!$B3459)</f>
        <v>0</v>
      </c>
      <c r="J3459" s="16">
        <f>IF(I3459&lt;&gt;0,J3458,IF(ISNA(INDEX($I3459:$I3618,MATCH(TRUE,INDEX($I3459:$I3618&lt;&gt;$I3459,0),0))),0,INDEX($I3459:$I3618,MATCH(TRUE,INDEX($I3459:$I3618&lt;&gt;$I3459,0),0))))</f>
        <v>23490016.5035774</v>
      </c>
      <c r="K3459" s="10">
        <f>SUM(I$11:I3458)</f>
        <v>930844160.35898077</v>
      </c>
      <c r="L3459" s="27">
        <f t="shared" si="745"/>
        <v>91</v>
      </c>
      <c r="M3459" s="7">
        <f t="shared" si="751"/>
        <v>258132.04948986153</v>
      </c>
      <c r="N3459" s="7">
        <f>IF(ISNA(VLOOKUP(B3459,'Distribution Data'!$G:$H,2,FALSE)),0,VLOOKUP(B3459,'Distribution Data'!$G:$H,2,FALSE))</f>
        <v>0</v>
      </c>
      <c r="O3459" s="16">
        <f>IF(ISNA(INDEX($C3458:$C$3618,MATCH(TRUE,INDEX($C3458:$C$3618&lt;&gt;$C3458,0),0))), O3458, INDEX($C3458:$C$3618,MATCH(TRUE,INDEX($C3458:$C$3618&lt;&gt;$C3458,0),0)))</f>
        <v>6141302856.4922609</v>
      </c>
      <c r="P3459" s="16">
        <f t="shared" si="755"/>
        <v>6117812839.9886837</v>
      </c>
      <c r="Q3459" s="27">
        <f t="shared" si="748"/>
        <v>91</v>
      </c>
      <c r="R3459" s="7">
        <f t="shared" si="752"/>
        <v>258132.0494898597</v>
      </c>
      <c r="S3459" s="7">
        <f t="shared" si="746"/>
        <v>-414555.08649835235</v>
      </c>
      <c r="T3459" s="5">
        <f>VLOOKUP($B3459,'Benchmark Data'!$A:$B,2,FALSE)</f>
        <v>24.12</v>
      </c>
      <c r="U3459" s="12">
        <f t="shared" si="753"/>
        <v>0</v>
      </c>
      <c r="V3459" s="7">
        <f t="shared" si="754"/>
        <v>7039447940.1120567</v>
      </c>
    </row>
    <row r="3460" spans="1:22" x14ac:dyDescent="0.25">
      <c r="A3460" s="5">
        <f t="shared" si="747"/>
        <v>2013</v>
      </c>
      <c r="B3460" s="6">
        <f t="shared" si="749"/>
        <v>41400</v>
      </c>
      <c r="C3460" s="7">
        <f>MAX(SUMIFS('Filing Data'!$V:$V,'Filing Data'!$D:$D,'Benchmark Value'!$B3460),C3459)</f>
        <v>6117812839.9886837</v>
      </c>
      <c r="D3460" s="7">
        <f>SUMIFS('Filing Data'!$Z:$Z,'Filing Data'!$D:$D,'Benchmark Value'!$B3460)</f>
        <v>0</v>
      </c>
      <c r="E3460" s="16">
        <f>IF(D3460&lt;&gt;0,E3459,IF(ISNA(INDEX($D3460:$D3618,MATCH(TRUE,INDEX($D3460:$D3618&lt;&gt;$D3460,0),0))),0,INDEX($D3460:$D3618,MATCH(TRUE,INDEX($D3460:$D3618&lt;&gt;$D3460,0),0))))</f>
        <v>-37724512.871349901</v>
      </c>
      <c r="F3460" s="10">
        <f>SUM(D$11:D3459)</f>
        <v>-601055960.79771614</v>
      </c>
      <c r="G3460" s="10">
        <f t="shared" si="744"/>
        <v>91</v>
      </c>
      <c r="H3460" s="7">
        <f t="shared" si="750"/>
        <v>-414555.08649835055</v>
      </c>
      <c r="I3460" s="16">
        <f>SUMIFS('Filing Data'!$X:$X,'Filing Data'!$D:$D,'Benchmark Value'!$B3460)</f>
        <v>0</v>
      </c>
      <c r="J3460" s="16">
        <f>IF(I3460&lt;&gt;0,J3459,IF(ISNA(INDEX($I3460:$I3618,MATCH(TRUE,INDEX($I3460:$I3618&lt;&gt;$I3460,0),0))),0,INDEX($I3460:$I3618,MATCH(TRUE,INDEX($I3460:$I3618&lt;&gt;$I3460,0),0))))</f>
        <v>23490016.5035774</v>
      </c>
      <c r="K3460" s="10">
        <f>SUM(I$11:I3459)</f>
        <v>930844160.35898077</v>
      </c>
      <c r="L3460" s="27">
        <f t="shared" si="745"/>
        <v>91</v>
      </c>
      <c r="M3460" s="7">
        <f t="shared" si="751"/>
        <v>258132.04948986153</v>
      </c>
      <c r="N3460" s="7">
        <f>IF(ISNA(VLOOKUP(B3460,'Distribution Data'!$G:$H,2,FALSE)),0,VLOOKUP(B3460,'Distribution Data'!$G:$H,2,FALSE))</f>
        <v>0</v>
      </c>
      <c r="O3460" s="16">
        <f>IF(ISNA(INDEX($C3459:$C$3618,MATCH(TRUE,INDEX($C3459:$C$3618&lt;&gt;$C3459,0),0))), O3459, INDEX($C3459:$C$3618,MATCH(TRUE,INDEX($C3459:$C$3618&lt;&gt;$C3459,0),0)))</f>
        <v>6141302856.4922609</v>
      </c>
      <c r="P3460" s="16">
        <f t="shared" si="755"/>
        <v>6117812839.9886837</v>
      </c>
      <c r="Q3460" s="27">
        <f t="shared" si="748"/>
        <v>91</v>
      </c>
      <c r="R3460" s="7">
        <f t="shared" si="752"/>
        <v>258132.0494898597</v>
      </c>
      <c r="S3460" s="7">
        <f t="shared" si="746"/>
        <v>-414555.08649835235</v>
      </c>
      <c r="T3460" s="5">
        <f>VLOOKUP($B3460,'Benchmark Data'!$A:$B,2,FALSE)</f>
        <v>24.24</v>
      </c>
      <c r="U3460" s="12">
        <f t="shared" si="753"/>
        <v>4.962789342128876E-3</v>
      </c>
      <c r="V3460" s="7">
        <f t="shared" si="754"/>
        <v>7074055514.0808411</v>
      </c>
    </row>
    <row r="3461" spans="1:22" x14ac:dyDescent="0.25">
      <c r="A3461" s="5">
        <f t="shared" si="747"/>
        <v>2013</v>
      </c>
      <c r="B3461" s="6">
        <f t="shared" si="749"/>
        <v>41401</v>
      </c>
      <c r="C3461" s="7">
        <f>MAX(SUMIFS('Filing Data'!$V:$V,'Filing Data'!$D:$D,'Benchmark Value'!$B3461),C3460)</f>
        <v>6117812839.9886837</v>
      </c>
      <c r="D3461" s="7">
        <f>SUMIFS('Filing Data'!$Z:$Z,'Filing Data'!$D:$D,'Benchmark Value'!$B3461)</f>
        <v>0</v>
      </c>
      <c r="E3461" s="16">
        <f>IF(D3461&lt;&gt;0,E3460,IF(ISNA(INDEX($D3461:$D3618,MATCH(TRUE,INDEX($D3461:$D3618&lt;&gt;$D3461,0),0))),0,INDEX($D3461:$D3618,MATCH(TRUE,INDEX($D3461:$D3618&lt;&gt;$D3461,0),0))))</f>
        <v>-37724512.871349901</v>
      </c>
      <c r="F3461" s="10">
        <f>SUM(D$11:D3460)</f>
        <v>-601055960.79771614</v>
      </c>
      <c r="G3461" s="10">
        <f t="shared" si="744"/>
        <v>91</v>
      </c>
      <c r="H3461" s="7">
        <f t="shared" si="750"/>
        <v>-414555.08649835055</v>
      </c>
      <c r="I3461" s="16">
        <f>SUMIFS('Filing Data'!$X:$X,'Filing Data'!$D:$D,'Benchmark Value'!$B3461)</f>
        <v>0</v>
      </c>
      <c r="J3461" s="16">
        <f>IF(I3461&lt;&gt;0,J3460,IF(ISNA(INDEX($I3461:$I3618,MATCH(TRUE,INDEX($I3461:$I3618&lt;&gt;$I3461,0),0))),0,INDEX($I3461:$I3618,MATCH(TRUE,INDEX($I3461:$I3618&lt;&gt;$I3461,0),0))))</f>
        <v>23490016.5035774</v>
      </c>
      <c r="K3461" s="10">
        <f>SUM(I$11:I3460)</f>
        <v>930844160.35898077</v>
      </c>
      <c r="L3461" s="27">
        <f t="shared" si="745"/>
        <v>91</v>
      </c>
      <c r="M3461" s="7">
        <f t="shared" si="751"/>
        <v>258132.04948986153</v>
      </c>
      <c r="N3461" s="7">
        <f>IF(ISNA(VLOOKUP(B3461,'Distribution Data'!$G:$H,2,FALSE)),0,VLOOKUP(B3461,'Distribution Data'!$G:$H,2,FALSE))</f>
        <v>0</v>
      </c>
      <c r="O3461" s="16">
        <f>IF(ISNA(INDEX($C3460:$C$3618,MATCH(TRUE,INDEX($C3460:$C$3618&lt;&gt;$C3460,0),0))), O3460, INDEX($C3460:$C$3618,MATCH(TRUE,INDEX($C3460:$C$3618&lt;&gt;$C3460,0),0)))</f>
        <v>6141302856.4922609</v>
      </c>
      <c r="P3461" s="16">
        <f t="shared" si="755"/>
        <v>6117812839.9886837</v>
      </c>
      <c r="Q3461" s="27">
        <f t="shared" si="748"/>
        <v>91</v>
      </c>
      <c r="R3461" s="7">
        <f t="shared" si="752"/>
        <v>258132.0494898597</v>
      </c>
      <c r="S3461" s="7">
        <f t="shared" si="746"/>
        <v>-414555.08649835235</v>
      </c>
      <c r="T3461" s="5">
        <f>VLOOKUP($B3461,'Benchmark Data'!$A:$B,2,FALSE)</f>
        <v>24.37</v>
      </c>
      <c r="U3461" s="12">
        <f t="shared" si="753"/>
        <v>5.3487064360013435E-3</v>
      </c>
      <c r="V3461" s="7">
        <f t="shared" si="754"/>
        <v>7111579375.5302563</v>
      </c>
    </row>
    <row r="3462" spans="1:22" x14ac:dyDescent="0.25">
      <c r="A3462" s="5">
        <f t="shared" si="747"/>
        <v>2013</v>
      </c>
      <c r="B3462" s="6">
        <f t="shared" si="749"/>
        <v>41402</v>
      </c>
      <c r="C3462" s="7">
        <f>MAX(SUMIFS('Filing Data'!$V:$V,'Filing Data'!$D:$D,'Benchmark Value'!$B3462),C3461)</f>
        <v>6117812839.9886837</v>
      </c>
      <c r="D3462" s="7">
        <f>SUMIFS('Filing Data'!$Z:$Z,'Filing Data'!$D:$D,'Benchmark Value'!$B3462)</f>
        <v>0</v>
      </c>
      <c r="E3462" s="16">
        <f>IF(D3462&lt;&gt;0,E3461,IF(ISNA(INDEX($D3462:$D3618,MATCH(TRUE,INDEX($D3462:$D3618&lt;&gt;$D3462,0),0))),0,INDEX($D3462:$D3618,MATCH(TRUE,INDEX($D3462:$D3618&lt;&gt;$D3462,0),0))))</f>
        <v>-37724512.871349901</v>
      </c>
      <c r="F3462" s="10">
        <f>SUM(D$11:D3461)</f>
        <v>-601055960.79771614</v>
      </c>
      <c r="G3462" s="10">
        <f t="shared" si="744"/>
        <v>91</v>
      </c>
      <c r="H3462" s="7">
        <f t="shared" si="750"/>
        <v>-414555.08649835055</v>
      </c>
      <c r="I3462" s="16">
        <f>SUMIFS('Filing Data'!$X:$X,'Filing Data'!$D:$D,'Benchmark Value'!$B3462)</f>
        <v>0</v>
      </c>
      <c r="J3462" s="16">
        <f>IF(I3462&lt;&gt;0,J3461,IF(ISNA(INDEX($I3462:$I3618,MATCH(TRUE,INDEX($I3462:$I3618&lt;&gt;$I3462,0),0))),0,INDEX($I3462:$I3618,MATCH(TRUE,INDEX($I3462:$I3618&lt;&gt;$I3462,0),0))))</f>
        <v>23490016.5035774</v>
      </c>
      <c r="K3462" s="10">
        <f>SUM(I$11:I3461)</f>
        <v>930844160.35898077</v>
      </c>
      <c r="L3462" s="27">
        <f t="shared" si="745"/>
        <v>91</v>
      </c>
      <c r="M3462" s="7">
        <f t="shared" si="751"/>
        <v>258132.04948986153</v>
      </c>
      <c r="N3462" s="7">
        <f>IF(ISNA(VLOOKUP(B3462,'Distribution Data'!$G:$H,2,FALSE)),0,VLOOKUP(B3462,'Distribution Data'!$G:$H,2,FALSE))</f>
        <v>0</v>
      </c>
      <c r="O3462" s="16">
        <f>IF(ISNA(INDEX($C3461:$C$3618,MATCH(TRUE,INDEX($C3461:$C$3618&lt;&gt;$C3461,0),0))), O3461, INDEX($C3461:$C$3618,MATCH(TRUE,INDEX($C3461:$C$3618&lt;&gt;$C3461,0),0)))</f>
        <v>6141302856.4922609</v>
      </c>
      <c r="P3462" s="16">
        <f t="shared" si="755"/>
        <v>6117812839.9886837</v>
      </c>
      <c r="Q3462" s="27">
        <f t="shared" si="748"/>
        <v>91</v>
      </c>
      <c r="R3462" s="7">
        <f t="shared" si="752"/>
        <v>258132.0494898597</v>
      </c>
      <c r="S3462" s="7">
        <f t="shared" si="746"/>
        <v>-414555.08649835235</v>
      </c>
      <c r="T3462" s="5">
        <f>VLOOKUP($B3462,'Benchmark Data'!$A:$B,2,FALSE)</f>
        <v>24.38</v>
      </c>
      <c r="U3462" s="12">
        <f t="shared" si="753"/>
        <v>4.1025641601061464E-4</v>
      </c>
      <c r="V3462" s="7">
        <f t="shared" si="754"/>
        <v>7114082990.0685139</v>
      </c>
    </row>
    <row r="3463" spans="1:22" x14ac:dyDescent="0.25">
      <c r="A3463" s="5">
        <f t="shared" si="747"/>
        <v>2013</v>
      </c>
      <c r="B3463" s="6">
        <f t="shared" si="749"/>
        <v>41403</v>
      </c>
      <c r="C3463" s="7">
        <f>MAX(SUMIFS('Filing Data'!$V:$V,'Filing Data'!$D:$D,'Benchmark Value'!$B3463),C3462)</f>
        <v>6117812839.9886837</v>
      </c>
      <c r="D3463" s="7">
        <f>SUMIFS('Filing Data'!$Z:$Z,'Filing Data'!$D:$D,'Benchmark Value'!$B3463)</f>
        <v>0</v>
      </c>
      <c r="E3463" s="16">
        <f>IF(D3463&lt;&gt;0,E3462,IF(ISNA(INDEX($D3463:$D3618,MATCH(TRUE,INDEX($D3463:$D3618&lt;&gt;$D3463,0),0))),0,INDEX($D3463:$D3618,MATCH(TRUE,INDEX($D3463:$D3618&lt;&gt;$D3463,0),0))))</f>
        <v>-37724512.871349901</v>
      </c>
      <c r="F3463" s="10">
        <f>SUM(D$11:D3462)</f>
        <v>-601055960.79771614</v>
      </c>
      <c r="G3463" s="10">
        <f t="shared" si="744"/>
        <v>91</v>
      </c>
      <c r="H3463" s="7">
        <f t="shared" si="750"/>
        <v>-414555.08649835055</v>
      </c>
      <c r="I3463" s="16">
        <f>SUMIFS('Filing Data'!$X:$X,'Filing Data'!$D:$D,'Benchmark Value'!$B3463)</f>
        <v>0</v>
      </c>
      <c r="J3463" s="16">
        <f>IF(I3463&lt;&gt;0,J3462,IF(ISNA(INDEX($I3463:$I3618,MATCH(TRUE,INDEX($I3463:$I3618&lt;&gt;$I3463,0),0))),0,INDEX($I3463:$I3618,MATCH(TRUE,INDEX($I3463:$I3618&lt;&gt;$I3463,0),0))))</f>
        <v>23490016.5035774</v>
      </c>
      <c r="K3463" s="10">
        <f>SUM(I$11:I3462)</f>
        <v>930844160.35898077</v>
      </c>
      <c r="L3463" s="27">
        <f t="shared" si="745"/>
        <v>91</v>
      </c>
      <c r="M3463" s="7">
        <f t="shared" si="751"/>
        <v>258132.04948986153</v>
      </c>
      <c r="N3463" s="7">
        <f>IF(ISNA(VLOOKUP(B3463,'Distribution Data'!$G:$H,2,FALSE)),0,VLOOKUP(B3463,'Distribution Data'!$G:$H,2,FALSE))</f>
        <v>0</v>
      </c>
      <c r="O3463" s="16">
        <f>IF(ISNA(INDEX($C3462:$C$3618,MATCH(TRUE,INDEX($C3462:$C$3618&lt;&gt;$C3462,0),0))), O3462, INDEX($C3462:$C$3618,MATCH(TRUE,INDEX($C3462:$C$3618&lt;&gt;$C3462,0),0)))</f>
        <v>6141302856.4922609</v>
      </c>
      <c r="P3463" s="16">
        <f t="shared" si="755"/>
        <v>6117812839.9886837</v>
      </c>
      <c r="Q3463" s="27">
        <f t="shared" si="748"/>
        <v>91</v>
      </c>
      <c r="R3463" s="7">
        <f t="shared" si="752"/>
        <v>258132.0494898597</v>
      </c>
      <c r="S3463" s="7">
        <f t="shared" si="746"/>
        <v>-414555.08649835235</v>
      </c>
      <c r="T3463" s="5">
        <f>VLOOKUP($B3463,'Benchmark Data'!$A:$B,2,FALSE)</f>
        <v>24.2</v>
      </c>
      <c r="U3463" s="12">
        <f t="shared" si="753"/>
        <v>-7.4104908904847897E-3</v>
      </c>
      <c r="V3463" s="7">
        <f t="shared" si="754"/>
        <v>7061144442.4384413</v>
      </c>
    </row>
    <row r="3464" spans="1:22" x14ac:dyDescent="0.25">
      <c r="A3464" s="5">
        <f t="shared" si="747"/>
        <v>2013</v>
      </c>
      <c r="B3464" s="6">
        <f t="shared" si="749"/>
        <v>41404</v>
      </c>
      <c r="C3464" s="7">
        <f>MAX(SUMIFS('Filing Data'!$V:$V,'Filing Data'!$D:$D,'Benchmark Value'!$B3464),C3463)</f>
        <v>6117812839.9886837</v>
      </c>
      <c r="D3464" s="7">
        <f>SUMIFS('Filing Data'!$Z:$Z,'Filing Data'!$D:$D,'Benchmark Value'!$B3464)</f>
        <v>0</v>
      </c>
      <c r="E3464" s="16">
        <f>IF(D3464&lt;&gt;0,E3463,IF(ISNA(INDEX($D3464:$D3618,MATCH(TRUE,INDEX($D3464:$D3618&lt;&gt;$D3464,0),0))),0,INDEX($D3464:$D3618,MATCH(TRUE,INDEX($D3464:$D3618&lt;&gt;$D3464,0),0))))</f>
        <v>-37724512.871349901</v>
      </c>
      <c r="F3464" s="10">
        <f>SUM(D$11:D3463)</f>
        <v>-601055960.79771614</v>
      </c>
      <c r="G3464" s="10">
        <f t="shared" si="744"/>
        <v>91</v>
      </c>
      <c r="H3464" s="7">
        <f t="shared" si="750"/>
        <v>-414555.08649835055</v>
      </c>
      <c r="I3464" s="16">
        <f>SUMIFS('Filing Data'!$X:$X,'Filing Data'!$D:$D,'Benchmark Value'!$B3464)</f>
        <v>0</v>
      </c>
      <c r="J3464" s="16">
        <f>IF(I3464&lt;&gt;0,J3463,IF(ISNA(INDEX($I3464:$I3618,MATCH(TRUE,INDEX($I3464:$I3618&lt;&gt;$I3464,0),0))),0,INDEX($I3464:$I3618,MATCH(TRUE,INDEX($I3464:$I3618&lt;&gt;$I3464,0),0))))</f>
        <v>23490016.5035774</v>
      </c>
      <c r="K3464" s="10">
        <f>SUM(I$11:I3463)</f>
        <v>930844160.35898077</v>
      </c>
      <c r="L3464" s="27">
        <f t="shared" si="745"/>
        <v>91</v>
      </c>
      <c r="M3464" s="7">
        <f t="shared" si="751"/>
        <v>258132.04948986153</v>
      </c>
      <c r="N3464" s="7">
        <f>IF(ISNA(VLOOKUP(B3464,'Distribution Data'!$G:$H,2,FALSE)),0,VLOOKUP(B3464,'Distribution Data'!$G:$H,2,FALSE))</f>
        <v>0</v>
      </c>
      <c r="O3464" s="16">
        <f>IF(ISNA(INDEX($C3463:$C$3618,MATCH(TRUE,INDEX($C3463:$C$3618&lt;&gt;$C3463,0),0))), O3463, INDEX($C3463:$C$3618,MATCH(TRUE,INDEX($C3463:$C$3618&lt;&gt;$C3463,0),0)))</f>
        <v>6141302856.4922609</v>
      </c>
      <c r="P3464" s="16">
        <f t="shared" si="755"/>
        <v>6117812839.9886837</v>
      </c>
      <c r="Q3464" s="27">
        <f t="shared" si="748"/>
        <v>91</v>
      </c>
      <c r="R3464" s="7">
        <f t="shared" si="752"/>
        <v>258132.0494898597</v>
      </c>
      <c r="S3464" s="7">
        <f t="shared" si="746"/>
        <v>-414555.08649835235</v>
      </c>
      <c r="T3464" s="5">
        <f>VLOOKUP($B3464,'Benchmark Data'!$A:$B,2,FALSE)</f>
        <v>24.31</v>
      </c>
      <c r="U3464" s="12">
        <f t="shared" si="753"/>
        <v>4.5351551653913628E-3</v>
      </c>
      <c r="V3464" s="7">
        <f t="shared" si="754"/>
        <v>7092825998.4539366</v>
      </c>
    </row>
    <row r="3465" spans="1:22" x14ac:dyDescent="0.25">
      <c r="A3465" s="5">
        <f t="shared" si="747"/>
        <v>2013</v>
      </c>
      <c r="B3465" s="6">
        <f t="shared" si="749"/>
        <v>41405</v>
      </c>
      <c r="C3465" s="7">
        <f>MAX(SUMIFS('Filing Data'!$V:$V,'Filing Data'!$D:$D,'Benchmark Value'!$B3465),C3464)</f>
        <v>6117812839.9886837</v>
      </c>
      <c r="D3465" s="7">
        <f>SUMIFS('Filing Data'!$Z:$Z,'Filing Data'!$D:$D,'Benchmark Value'!$B3465)</f>
        <v>0</v>
      </c>
      <c r="E3465" s="16">
        <f>IF(D3465&lt;&gt;0,E3464,IF(ISNA(INDEX($D3465:$D3618,MATCH(TRUE,INDEX($D3465:$D3618&lt;&gt;$D3465,0),0))),0,INDEX($D3465:$D3618,MATCH(TRUE,INDEX($D3465:$D3618&lt;&gt;$D3465,0),0))))</f>
        <v>-37724512.871349901</v>
      </c>
      <c r="F3465" s="10">
        <f>SUM(D$11:D3464)</f>
        <v>-601055960.79771614</v>
      </c>
      <c r="G3465" s="10">
        <f t="shared" si="744"/>
        <v>91</v>
      </c>
      <c r="H3465" s="7">
        <f t="shared" si="750"/>
        <v>-414555.08649835055</v>
      </c>
      <c r="I3465" s="16">
        <f>SUMIFS('Filing Data'!$X:$X,'Filing Data'!$D:$D,'Benchmark Value'!$B3465)</f>
        <v>0</v>
      </c>
      <c r="J3465" s="16">
        <f>IF(I3465&lt;&gt;0,J3464,IF(ISNA(INDEX($I3465:$I3618,MATCH(TRUE,INDEX($I3465:$I3618&lt;&gt;$I3465,0),0))),0,INDEX($I3465:$I3618,MATCH(TRUE,INDEX($I3465:$I3618&lt;&gt;$I3465,0),0))))</f>
        <v>23490016.5035774</v>
      </c>
      <c r="K3465" s="10">
        <f>SUM(I$11:I3464)</f>
        <v>930844160.35898077</v>
      </c>
      <c r="L3465" s="27">
        <f t="shared" si="745"/>
        <v>91</v>
      </c>
      <c r="M3465" s="7">
        <f t="shared" si="751"/>
        <v>258132.04948986153</v>
      </c>
      <c r="N3465" s="7">
        <f>IF(ISNA(VLOOKUP(B3465,'Distribution Data'!$G:$H,2,FALSE)),0,VLOOKUP(B3465,'Distribution Data'!$G:$H,2,FALSE))</f>
        <v>0</v>
      </c>
      <c r="O3465" s="16">
        <f>IF(ISNA(INDEX($C3464:$C$3618,MATCH(TRUE,INDEX($C3464:$C$3618&lt;&gt;$C3464,0),0))), O3464, INDEX($C3464:$C$3618,MATCH(TRUE,INDEX($C3464:$C$3618&lt;&gt;$C3464,0),0)))</f>
        <v>6141302856.4922609</v>
      </c>
      <c r="P3465" s="16">
        <f t="shared" si="755"/>
        <v>6117812839.9886837</v>
      </c>
      <c r="Q3465" s="27">
        <f t="shared" si="748"/>
        <v>91</v>
      </c>
      <c r="R3465" s="7">
        <f t="shared" si="752"/>
        <v>258132.0494898597</v>
      </c>
      <c r="S3465" s="7">
        <f t="shared" si="746"/>
        <v>-414555.08649835235</v>
      </c>
      <c r="T3465" s="5">
        <f>VLOOKUP($B3465,'Benchmark Data'!$A:$B,2,FALSE)</f>
        <v>24.31</v>
      </c>
      <c r="U3465" s="12">
        <f t="shared" si="753"/>
        <v>0</v>
      </c>
      <c r="V3465" s="7">
        <f t="shared" si="754"/>
        <v>7092411443.3674383</v>
      </c>
    </row>
    <row r="3466" spans="1:22" x14ac:dyDescent="0.25">
      <c r="A3466" s="5">
        <f t="shared" si="747"/>
        <v>2013</v>
      </c>
      <c r="B3466" s="6">
        <f t="shared" si="749"/>
        <v>41406</v>
      </c>
      <c r="C3466" s="7">
        <f>MAX(SUMIFS('Filing Data'!$V:$V,'Filing Data'!$D:$D,'Benchmark Value'!$B3466),C3465)</f>
        <v>6117812839.9886837</v>
      </c>
      <c r="D3466" s="7">
        <f>SUMIFS('Filing Data'!$Z:$Z,'Filing Data'!$D:$D,'Benchmark Value'!$B3466)</f>
        <v>0</v>
      </c>
      <c r="E3466" s="16">
        <f>IF(D3466&lt;&gt;0,E3465,IF(ISNA(INDEX($D3466:$D3618,MATCH(TRUE,INDEX($D3466:$D3618&lt;&gt;$D3466,0),0))),0,INDEX($D3466:$D3618,MATCH(TRUE,INDEX($D3466:$D3618&lt;&gt;$D3466,0),0))))</f>
        <v>-37724512.871349901</v>
      </c>
      <c r="F3466" s="10">
        <f>SUM(D$11:D3465)</f>
        <v>-601055960.79771614</v>
      </c>
      <c r="G3466" s="10">
        <f t="shared" si="744"/>
        <v>91</v>
      </c>
      <c r="H3466" s="7">
        <f t="shared" si="750"/>
        <v>-414555.08649835055</v>
      </c>
      <c r="I3466" s="16">
        <f>SUMIFS('Filing Data'!$X:$X,'Filing Data'!$D:$D,'Benchmark Value'!$B3466)</f>
        <v>0</v>
      </c>
      <c r="J3466" s="16">
        <f>IF(I3466&lt;&gt;0,J3465,IF(ISNA(INDEX($I3466:$I3618,MATCH(TRUE,INDEX($I3466:$I3618&lt;&gt;$I3466,0),0))),0,INDEX($I3466:$I3618,MATCH(TRUE,INDEX($I3466:$I3618&lt;&gt;$I3466,0),0))))</f>
        <v>23490016.5035774</v>
      </c>
      <c r="K3466" s="10">
        <f>SUM(I$11:I3465)</f>
        <v>930844160.35898077</v>
      </c>
      <c r="L3466" s="27">
        <f t="shared" si="745"/>
        <v>91</v>
      </c>
      <c r="M3466" s="7">
        <f t="shared" si="751"/>
        <v>258132.04948986153</v>
      </c>
      <c r="N3466" s="7">
        <f>IF(ISNA(VLOOKUP(B3466,'Distribution Data'!$G:$H,2,FALSE)),0,VLOOKUP(B3466,'Distribution Data'!$G:$H,2,FALSE))</f>
        <v>0</v>
      </c>
      <c r="O3466" s="16">
        <f>IF(ISNA(INDEX($C3465:$C$3618,MATCH(TRUE,INDEX($C3465:$C$3618&lt;&gt;$C3465,0),0))), O3465, INDEX($C3465:$C$3618,MATCH(TRUE,INDEX($C3465:$C$3618&lt;&gt;$C3465,0),0)))</f>
        <v>6141302856.4922609</v>
      </c>
      <c r="P3466" s="16">
        <f t="shared" si="755"/>
        <v>6117812839.9886837</v>
      </c>
      <c r="Q3466" s="27">
        <f t="shared" si="748"/>
        <v>91</v>
      </c>
      <c r="R3466" s="7">
        <f t="shared" si="752"/>
        <v>258132.0494898597</v>
      </c>
      <c r="S3466" s="7">
        <f t="shared" si="746"/>
        <v>-414555.08649835235</v>
      </c>
      <c r="T3466" s="5">
        <f>VLOOKUP($B3466,'Benchmark Data'!$A:$B,2,FALSE)</f>
        <v>24.31</v>
      </c>
      <c r="U3466" s="12">
        <f t="shared" si="753"/>
        <v>0</v>
      </c>
      <c r="V3466" s="7">
        <f t="shared" si="754"/>
        <v>7091996888.2809401</v>
      </c>
    </row>
    <row r="3467" spans="1:22" x14ac:dyDescent="0.25">
      <c r="A3467" s="5">
        <f t="shared" si="747"/>
        <v>2013</v>
      </c>
      <c r="B3467" s="6">
        <f t="shared" si="749"/>
        <v>41407</v>
      </c>
      <c r="C3467" s="7">
        <f>MAX(SUMIFS('Filing Data'!$V:$V,'Filing Data'!$D:$D,'Benchmark Value'!$B3467),C3466)</f>
        <v>6117812839.9886837</v>
      </c>
      <c r="D3467" s="7">
        <f>SUMIFS('Filing Data'!$Z:$Z,'Filing Data'!$D:$D,'Benchmark Value'!$B3467)</f>
        <v>0</v>
      </c>
      <c r="E3467" s="16">
        <f>IF(D3467&lt;&gt;0,E3466,IF(ISNA(INDEX($D3467:$D3618,MATCH(TRUE,INDEX($D3467:$D3618&lt;&gt;$D3467,0),0))),0,INDEX($D3467:$D3618,MATCH(TRUE,INDEX($D3467:$D3618&lt;&gt;$D3467,0),0))))</f>
        <v>-37724512.871349901</v>
      </c>
      <c r="F3467" s="10">
        <f>SUM(D$11:D3466)</f>
        <v>-601055960.79771614</v>
      </c>
      <c r="G3467" s="10">
        <f t="shared" ref="G3467:G3530" si="756">COUNTIFS(F$11:F$3618,F3467,A$11:A$3618,YEAR(B3467))</f>
        <v>91</v>
      </c>
      <c r="H3467" s="7">
        <f t="shared" si="750"/>
        <v>-414555.08649835055</v>
      </c>
      <c r="I3467" s="16">
        <f>SUMIFS('Filing Data'!$X:$X,'Filing Data'!$D:$D,'Benchmark Value'!$B3467)</f>
        <v>0</v>
      </c>
      <c r="J3467" s="16">
        <f>IF(I3467&lt;&gt;0,J3466,IF(ISNA(INDEX($I3467:$I3618,MATCH(TRUE,INDEX($I3467:$I3618&lt;&gt;$I3467,0),0))),0,INDEX($I3467:$I3618,MATCH(TRUE,INDEX($I3467:$I3618&lt;&gt;$I3467,0),0))))</f>
        <v>23490016.5035774</v>
      </c>
      <c r="K3467" s="10">
        <f>SUM(I$11:I3466)</f>
        <v>930844160.35898077</v>
      </c>
      <c r="L3467" s="27">
        <f t="shared" ref="L3467:L3530" si="757">COUNTIFS(K$11:K$3618,K3467,A$11:A$3618,YEAR(B3467))</f>
        <v>91</v>
      </c>
      <c r="M3467" s="7">
        <f t="shared" si="751"/>
        <v>258132.04948986153</v>
      </c>
      <c r="N3467" s="7">
        <f>IF(ISNA(VLOOKUP(B3467,'Distribution Data'!$G:$H,2,FALSE)),0,VLOOKUP(B3467,'Distribution Data'!$G:$H,2,FALSE))</f>
        <v>0</v>
      </c>
      <c r="O3467" s="16">
        <f>IF(ISNA(INDEX($C3466:$C$3618,MATCH(TRUE,INDEX($C3466:$C$3618&lt;&gt;$C3466,0),0))), O3466, INDEX($C3466:$C$3618,MATCH(TRUE,INDEX($C3466:$C$3618&lt;&gt;$C3466,0),0)))</f>
        <v>6141302856.4922609</v>
      </c>
      <c r="P3467" s="16">
        <f t="shared" si="755"/>
        <v>6117812839.9886837</v>
      </c>
      <c r="Q3467" s="27">
        <f t="shared" si="748"/>
        <v>91</v>
      </c>
      <c r="R3467" s="7">
        <f t="shared" si="752"/>
        <v>258132.0494898597</v>
      </c>
      <c r="S3467" s="7">
        <f t="shared" ref="S3467:S3530" si="758">IF(AND($E$3&lt;&gt;"Y",$E$4&lt;&gt;"Y"),R3467-N3467+H3467, IF(AND($E$3="Y",$E$4="Y"), R3467-N3467-M3467, IF($E$4="Y", R3467-N3467-M3467+H3467, IF($E$3="Y", R3467-N3467, R3467-N3467))))</f>
        <v>-414555.08649835235</v>
      </c>
      <c r="T3467" s="5">
        <f>VLOOKUP($B3467,'Benchmark Data'!$A:$B,2,FALSE)</f>
        <v>24.43</v>
      </c>
      <c r="U3467" s="12">
        <f t="shared" si="753"/>
        <v>4.9240969416171109E-3</v>
      </c>
      <c r="V3467" s="7">
        <f t="shared" si="754"/>
        <v>7126590133.5479469</v>
      </c>
    </row>
    <row r="3468" spans="1:22" x14ac:dyDescent="0.25">
      <c r="A3468" s="5">
        <f t="shared" ref="A3468:A3531" si="759">YEAR(B3468)</f>
        <v>2013</v>
      </c>
      <c r="B3468" s="6">
        <f t="shared" si="749"/>
        <v>41408</v>
      </c>
      <c r="C3468" s="7">
        <f>MAX(SUMIFS('Filing Data'!$V:$V,'Filing Data'!$D:$D,'Benchmark Value'!$B3468),C3467)</f>
        <v>6117812839.9886837</v>
      </c>
      <c r="D3468" s="7">
        <f>SUMIFS('Filing Data'!$Z:$Z,'Filing Data'!$D:$D,'Benchmark Value'!$B3468)</f>
        <v>0</v>
      </c>
      <c r="E3468" s="16">
        <f>IF(D3468&lt;&gt;0,E3467,IF(ISNA(INDEX($D3468:$D3618,MATCH(TRUE,INDEX($D3468:$D3618&lt;&gt;$D3468,0),0))),0,INDEX($D3468:$D3618,MATCH(TRUE,INDEX($D3468:$D3618&lt;&gt;$D3468,0),0))))</f>
        <v>-37724512.871349901</v>
      </c>
      <c r="F3468" s="10">
        <f>SUM(D$11:D3467)</f>
        <v>-601055960.79771614</v>
      </c>
      <c r="G3468" s="10">
        <f t="shared" si="756"/>
        <v>91</v>
      </c>
      <c r="H3468" s="7">
        <f t="shared" si="750"/>
        <v>-414555.08649835055</v>
      </c>
      <c r="I3468" s="16">
        <f>SUMIFS('Filing Data'!$X:$X,'Filing Data'!$D:$D,'Benchmark Value'!$B3468)</f>
        <v>0</v>
      </c>
      <c r="J3468" s="16">
        <f>IF(I3468&lt;&gt;0,J3467,IF(ISNA(INDEX($I3468:$I3618,MATCH(TRUE,INDEX($I3468:$I3618&lt;&gt;$I3468,0),0))),0,INDEX($I3468:$I3618,MATCH(TRUE,INDEX($I3468:$I3618&lt;&gt;$I3468,0),0))))</f>
        <v>23490016.5035774</v>
      </c>
      <c r="K3468" s="10">
        <f>SUM(I$11:I3467)</f>
        <v>930844160.35898077</v>
      </c>
      <c r="L3468" s="27">
        <f t="shared" si="757"/>
        <v>91</v>
      </c>
      <c r="M3468" s="7">
        <f t="shared" si="751"/>
        <v>258132.04948986153</v>
      </c>
      <c r="N3468" s="7">
        <f>IF(ISNA(VLOOKUP(B3468,'Distribution Data'!$G:$H,2,FALSE)),0,VLOOKUP(B3468,'Distribution Data'!$G:$H,2,FALSE))</f>
        <v>0</v>
      </c>
      <c r="O3468" s="16">
        <f>IF(ISNA(INDEX($C3467:$C$3618,MATCH(TRUE,INDEX($C3467:$C$3618&lt;&gt;$C3467,0),0))), O3467, INDEX($C3467:$C$3618,MATCH(TRUE,INDEX($C3467:$C$3618&lt;&gt;$C3467,0),0)))</f>
        <v>6141302856.4922609</v>
      </c>
      <c r="P3468" s="16">
        <f t="shared" si="755"/>
        <v>6117812839.9886837</v>
      </c>
      <c r="Q3468" s="27">
        <f t="shared" ref="Q3468:Q3531" si="760">MATCH($O3468,$C$11:$C$3618,0)-MATCH($C3467,$C$11:$C$3618,0)</f>
        <v>91</v>
      </c>
      <c r="R3468" s="7">
        <f t="shared" si="752"/>
        <v>258132.0494898597</v>
      </c>
      <c r="S3468" s="7">
        <f t="shared" si="758"/>
        <v>-414555.08649835235</v>
      </c>
      <c r="T3468" s="5">
        <f>VLOOKUP($B3468,'Benchmark Data'!$A:$B,2,FALSE)</f>
        <v>24.52</v>
      </c>
      <c r="U3468" s="12">
        <f t="shared" si="753"/>
        <v>3.6772257983615428E-3</v>
      </c>
      <c r="V3468" s="7">
        <f t="shared" si="754"/>
        <v>7152429901.5076752</v>
      </c>
    </row>
    <row r="3469" spans="1:22" x14ac:dyDescent="0.25">
      <c r="A3469" s="5">
        <f t="shared" si="759"/>
        <v>2013</v>
      </c>
      <c r="B3469" s="6">
        <f t="shared" ref="B3469:B3532" si="761">B3468+1</f>
        <v>41409</v>
      </c>
      <c r="C3469" s="7">
        <f>MAX(SUMIFS('Filing Data'!$V:$V,'Filing Data'!$D:$D,'Benchmark Value'!$B3469),C3468)</f>
        <v>6117812839.9886837</v>
      </c>
      <c r="D3469" s="7">
        <f>SUMIFS('Filing Data'!$Z:$Z,'Filing Data'!$D:$D,'Benchmark Value'!$B3469)</f>
        <v>0</v>
      </c>
      <c r="E3469" s="16">
        <f>IF(D3469&lt;&gt;0,E3468,IF(ISNA(INDEX($D3469:$D3618,MATCH(TRUE,INDEX($D3469:$D3618&lt;&gt;$D3469,0),0))),0,INDEX($D3469:$D3618,MATCH(TRUE,INDEX($D3469:$D3618&lt;&gt;$D3469,0),0))))</f>
        <v>-37724512.871349901</v>
      </c>
      <c r="F3469" s="10">
        <f>SUM(D$11:D3468)</f>
        <v>-601055960.79771614</v>
      </c>
      <c r="G3469" s="10">
        <f t="shared" si="756"/>
        <v>91</v>
      </c>
      <c r="H3469" s="7">
        <f t="shared" ref="H3469:H3532" si="762">E3469/G3469</f>
        <v>-414555.08649835055</v>
      </c>
      <c r="I3469" s="16">
        <f>SUMIFS('Filing Data'!$X:$X,'Filing Data'!$D:$D,'Benchmark Value'!$B3469)</f>
        <v>0</v>
      </c>
      <c r="J3469" s="16">
        <f>IF(I3469&lt;&gt;0,J3468,IF(ISNA(INDEX($I3469:$I3618,MATCH(TRUE,INDEX($I3469:$I3618&lt;&gt;$I3469,0),0))),0,INDEX($I3469:$I3618,MATCH(TRUE,INDEX($I3469:$I3618&lt;&gt;$I3469,0),0))))</f>
        <v>23490016.5035774</v>
      </c>
      <c r="K3469" s="10">
        <f>SUM(I$11:I3468)</f>
        <v>930844160.35898077</v>
      </c>
      <c r="L3469" s="27">
        <f t="shared" si="757"/>
        <v>91</v>
      </c>
      <c r="M3469" s="7">
        <f t="shared" ref="M3469:M3532" si="763">J3469/L3469</f>
        <v>258132.04948986153</v>
      </c>
      <c r="N3469" s="7">
        <f>IF(ISNA(VLOOKUP(B3469,'Distribution Data'!$G:$H,2,FALSE)),0,VLOOKUP(B3469,'Distribution Data'!$G:$H,2,FALSE))</f>
        <v>0</v>
      </c>
      <c r="O3469" s="16">
        <f>IF(ISNA(INDEX($C3468:$C$3618,MATCH(TRUE,INDEX($C3468:$C$3618&lt;&gt;$C3468,0),0))), O3468, INDEX($C3468:$C$3618,MATCH(TRUE,INDEX($C3468:$C$3618&lt;&gt;$C3468,0),0)))</f>
        <v>6141302856.4922609</v>
      </c>
      <c r="P3469" s="16">
        <f t="shared" si="755"/>
        <v>6117812839.9886837</v>
      </c>
      <c r="Q3469" s="27">
        <f t="shared" si="760"/>
        <v>91</v>
      </c>
      <c r="R3469" s="7">
        <f t="shared" ref="R3469:R3532" si="764">IF(Q3469=0, 0, (O3469-P3469)/Q3469)</f>
        <v>258132.0494898597</v>
      </c>
      <c r="S3469" s="7">
        <f t="shared" si="758"/>
        <v>-414555.08649835235</v>
      </c>
      <c r="T3469" s="5">
        <f>VLOOKUP($B3469,'Benchmark Data'!$A:$B,2,FALSE)</f>
        <v>24.74</v>
      </c>
      <c r="U3469" s="12">
        <f t="shared" ref="U3469:U3532" si="765">LN(T3469/T3468)</f>
        <v>8.9322558963312298E-3</v>
      </c>
      <c r="V3469" s="7">
        <f t="shared" ref="V3469:V3532" si="766">V3468*EXP($U3469)+$S3469</f>
        <v>7216188861.0350304</v>
      </c>
    </row>
    <row r="3470" spans="1:22" x14ac:dyDescent="0.25">
      <c r="A3470" s="5">
        <f t="shared" si="759"/>
        <v>2013</v>
      </c>
      <c r="B3470" s="6">
        <f t="shared" si="761"/>
        <v>41410</v>
      </c>
      <c r="C3470" s="7">
        <f>MAX(SUMIFS('Filing Data'!$V:$V,'Filing Data'!$D:$D,'Benchmark Value'!$B3470),C3469)</f>
        <v>6117812839.9886837</v>
      </c>
      <c r="D3470" s="7">
        <f>SUMIFS('Filing Data'!$Z:$Z,'Filing Data'!$D:$D,'Benchmark Value'!$B3470)</f>
        <v>0</v>
      </c>
      <c r="E3470" s="16">
        <f>IF(D3470&lt;&gt;0,E3469,IF(ISNA(INDEX($D3470:$D3618,MATCH(TRUE,INDEX($D3470:$D3618&lt;&gt;$D3470,0),0))),0,INDEX($D3470:$D3618,MATCH(TRUE,INDEX($D3470:$D3618&lt;&gt;$D3470,0),0))))</f>
        <v>-37724512.871349901</v>
      </c>
      <c r="F3470" s="10">
        <f>SUM(D$11:D3469)</f>
        <v>-601055960.79771614</v>
      </c>
      <c r="G3470" s="10">
        <f t="shared" si="756"/>
        <v>91</v>
      </c>
      <c r="H3470" s="7">
        <f t="shared" si="762"/>
        <v>-414555.08649835055</v>
      </c>
      <c r="I3470" s="16">
        <f>SUMIFS('Filing Data'!$X:$X,'Filing Data'!$D:$D,'Benchmark Value'!$B3470)</f>
        <v>0</v>
      </c>
      <c r="J3470" s="16">
        <f>IF(I3470&lt;&gt;0,J3469,IF(ISNA(INDEX($I3470:$I3618,MATCH(TRUE,INDEX($I3470:$I3618&lt;&gt;$I3470,0),0))),0,INDEX($I3470:$I3618,MATCH(TRUE,INDEX($I3470:$I3618&lt;&gt;$I3470,0),0))))</f>
        <v>23490016.5035774</v>
      </c>
      <c r="K3470" s="10">
        <f>SUM(I$11:I3469)</f>
        <v>930844160.35898077</v>
      </c>
      <c r="L3470" s="27">
        <f t="shared" si="757"/>
        <v>91</v>
      </c>
      <c r="M3470" s="7">
        <f t="shared" si="763"/>
        <v>258132.04948986153</v>
      </c>
      <c r="N3470" s="7">
        <f>IF(ISNA(VLOOKUP(B3470,'Distribution Data'!$G:$H,2,FALSE)),0,VLOOKUP(B3470,'Distribution Data'!$G:$H,2,FALSE))</f>
        <v>0</v>
      </c>
      <c r="O3470" s="16">
        <f>IF(ISNA(INDEX($C3469:$C$3618,MATCH(TRUE,INDEX($C3469:$C$3618&lt;&gt;$C3469,0),0))), O3469, INDEX($C3469:$C$3618,MATCH(TRUE,INDEX($C3469:$C$3618&lt;&gt;$C3469,0),0)))</f>
        <v>6141302856.4922609</v>
      </c>
      <c r="P3470" s="16">
        <f t="shared" si="755"/>
        <v>6117812839.9886837</v>
      </c>
      <c r="Q3470" s="27">
        <f t="shared" si="760"/>
        <v>91</v>
      </c>
      <c r="R3470" s="7">
        <f t="shared" si="764"/>
        <v>258132.0494898597</v>
      </c>
      <c r="S3470" s="7">
        <f t="shared" si="758"/>
        <v>-414555.08649835235</v>
      </c>
      <c r="T3470" s="5">
        <f>VLOOKUP($B3470,'Benchmark Data'!$A:$B,2,FALSE)</f>
        <v>24.62</v>
      </c>
      <c r="U3470" s="12">
        <f t="shared" si="765"/>
        <v>-4.8622462080343022E-3</v>
      </c>
      <c r="V3470" s="7">
        <f t="shared" si="766"/>
        <v>7180772581.4811029</v>
      </c>
    </row>
    <row r="3471" spans="1:22" x14ac:dyDescent="0.25">
      <c r="A3471" s="5">
        <f t="shared" si="759"/>
        <v>2013</v>
      </c>
      <c r="B3471" s="6">
        <f t="shared" si="761"/>
        <v>41411</v>
      </c>
      <c r="C3471" s="7">
        <f>MAX(SUMIFS('Filing Data'!$V:$V,'Filing Data'!$D:$D,'Benchmark Value'!$B3471),C3470)</f>
        <v>6117812839.9886837</v>
      </c>
      <c r="D3471" s="7">
        <f>SUMIFS('Filing Data'!$Z:$Z,'Filing Data'!$D:$D,'Benchmark Value'!$B3471)</f>
        <v>0</v>
      </c>
      <c r="E3471" s="16">
        <f>IF(D3471&lt;&gt;0,E3470,IF(ISNA(INDEX($D3471:$D3618,MATCH(TRUE,INDEX($D3471:$D3618&lt;&gt;$D3471,0),0))),0,INDEX($D3471:$D3618,MATCH(TRUE,INDEX($D3471:$D3618&lt;&gt;$D3471,0),0))))</f>
        <v>-37724512.871349901</v>
      </c>
      <c r="F3471" s="10">
        <f>SUM(D$11:D3470)</f>
        <v>-601055960.79771614</v>
      </c>
      <c r="G3471" s="10">
        <f t="shared" si="756"/>
        <v>91</v>
      </c>
      <c r="H3471" s="7">
        <f t="shared" si="762"/>
        <v>-414555.08649835055</v>
      </c>
      <c r="I3471" s="16">
        <f>SUMIFS('Filing Data'!$X:$X,'Filing Data'!$D:$D,'Benchmark Value'!$B3471)</f>
        <v>0</v>
      </c>
      <c r="J3471" s="16">
        <f>IF(I3471&lt;&gt;0,J3470,IF(ISNA(INDEX($I3471:$I3618,MATCH(TRUE,INDEX($I3471:$I3618&lt;&gt;$I3471,0),0))),0,INDEX($I3471:$I3618,MATCH(TRUE,INDEX($I3471:$I3618&lt;&gt;$I3471,0),0))))</f>
        <v>23490016.5035774</v>
      </c>
      <c r="K3471" s="10">
        <f>SUM(I$11:I3470)</f>
        <v>930844160.35898077</v>
      </c>
      <c r="L3471" s="27">
        <f t="shared" si="757"/>
        <v>91</v>
      </c>
      <c r="M3471" s="7">
        <f t="shared" si="763"/>
        <v>258132.04948986153</v>
      </c>
      <c r="N3471" s="7">
        <f>IF(ISNA(VLOOKUP(B3471,'Distribution Data'!$G:$H,2,FALSE)),0,VLOOKUP(B3471,'Distribution Data'!$G:$H,2,FALSE))</f>
        <v>0</v>
      </c>
      <c r="O3471" s="16">
        <f>IF(ISNA(INDEX($C3470:$C$3618,MATCH(TRUE,INDEX($C3470:$C$3618&lt;&gt;$C3470,0),0))), O3470, INDEX($C3470:$C$3618,MATCH(TRUE,INDEX($C3470:$C$3618&lt;&gt;$C3470,0),0)))</f>
        <v>6141302856.4922609</v>
      </c>
      <c r="P3471" s="16">
        <f t="shared" si="755"/>
        <v>6117812839.9886837</v>
      </c>
      <c r="Q3471" s="27">
        <f t="shared" si="760"/>
        <v>91</v>
      </c>
      <c r="R3471" s="7">
        <f t="shared" si="764"/>
        <v>258132.0494898597</v>
      </c>
      <c r="S3471" s="7">
        <f t="shared" si="758"/>
        <v>-414555.08649835235</v>
      </c>
      <c r="T3471" s="5">
        <f>VLOOKUP($B3471,'Benchmark Data'!$A:$B,2,FALSE)</f>
        <v>24.76</v>
      </c>
      <c r="U3471" s="12">
        <f t="shared" si="765"/>
        <v>5.6703270600879496E-3</v>
      </c>
      <c r="V3471" s="7">
        <f t="shared" si="766"/>
        <v>7221191014.2665529</v>
      </c>
    </row>
    <row r="3472" spans="1:22" x14ac:dyDescent="0.25">
      <c r="A3472" s="5">
        <f t="shared" si="759"/>
        <v>2013</v>
      </c>
      <c r="B3472" s="6">
        <f t="shared" si="761"/>
        <v>41412</v>
      </c>
      <c r="C3472" s="7">
        <f>MAX(SUMIFS('Filing Data'!$V:$V,'Filing Data'!$D:$D,'Benchmark Value'!$B3472),C3471)</f>
        <v>6117812839.9886837</v>
      </c>
      <c r="D3472" s="7">
        <f>SUMIFS('Filing Data'!$Z:$Z,'Filing Data'!$D:$D,'Benchmark Value'!$B3472)</f>
        <v>0</v>
      </c>
      <c r="E3472" s="16">
        <f>IF(D3472&lt;&gt;0,E3471,IF(ISNA(INDEX($D3472:$D3618,MATCH(TRUE,INDEX($D3472:$D3618&lt;&gt;$D3472,0),0))),0,INDEX($D3472:$D3618,MATCH(TRUE,INDEX($D3472:$D3618&lt;&gt;$D3472,0),0))))</f>
        <v>-37724512.871349901</v>
      </c>
      <c r="F3472" s="10">
        <f>SUM(D$11:D3471)</f>
        <v>-601055960.79771614</v>
      </c>
      <c r="G3472" s="10">
        <f t="shared" si="756"/>
        <v>91</v>
      </c>
      <c r="H3472" s="7">
        <f t="shared" si="762"/>
        <v>-414555.08649835055</v>
      </c>
      <c r="I3472" s="16">
        <f>SUMIFS('Filing Data'!$X:$X,'Filing Data'!$D:$D,'Benchmark Value'!$B3472)</f>
        <v>0</v>
      </c>
      <c r="J3472" s="16">
        <f>IF(I3472&lt;&gt;0,J3471,IF(ISNA(INDEX($I3472:$I3618,MATCH(TRUE,INDEX($I3472:$I3618&lt;&gt;$I3472,0),0))),0,INDEX($I3472:$I3618,MATCH(TRUE,INDEX($I3472:$I3618&lt;&gt;$I3472,0),0))))</f>
        <v>23490016.5035774</v>
      </c>
      <c r="K3472" s="10">
        <f>SUM(I$11:I3471)</f>
        <v>930844160.35898077</v>
      </c>
      <c r="L3472" s="27">
        <f t="shared" si="757"/>
        <v>91</v>
      </c>
      <c r="M3472" s="7">
        <f t="shared" si="763"/>
        <v>258132.04948986153</v>
      </c>
      <c r="N3472" s="7">
        <f>IF(ISNA(VLOOKUP(B3472,'Distribution Data'!$G:$H,2,FALSE)),0,VLOOKUP(B3472,'Distribution Data'!$G:$H,2,FALSE))</f>
        <v>0</v>
      </c>
      <c r="O3472" s="16">
        <f>IF(ISNA(INDEX($C3471:$C$3618,MATCH(TRUE,INDEX($C3471:$C$3618&lt;&gt;$C3471,0),0))), O3471, INDEX($C3471:$C$3618,MATCH(TRUE,INDEX($C3471:$C$3618&lt;&gt;$C3471,0),0)))</f>
        <v>6141302856.4922609</v>
      </c>
      <c r="P3472" s="16">
        <f t="shared" si="755"/>
        <v>6117812839.9886837</v>
      </c>
      <c r="Q3472" s="27">
        <f t="shared" si="760"/>
        <v>91</v>
      </c>
      <c r="R3472" s="7">
        <f t="shared" si="764"/>
        <v>258132.0494898597</v>
      </c>
      <c r="S3472" s="7">
        <f t="shared" si="758"/>
        <v>-414555.08649835235</v>
      </c>
      <c r="T3472" s="5">
        <f>VLOOKUP($B3472,'Benchmark Data'!$A:$B,2,FALSE)</f>
        <v>24.76</v>
      </c>
      <c r="U3472" s="12">
        <f t="shared" si="765"/>
        <v>0</v>
      </c>
      <c r="V3472" s="7">
        <f t="shared" si="766"/>
        <v>7220776459.1800547</v>
      </c>
    </row>
    <row r="3473" spans="1:22" x14ac:dyDescent="0.25">
      <c r="A3473" s="5">
        <f t="shared" si="759"/>
        <v>2013</v>
      </c>
      <c r="B3473" s="6">
        <f t="shared" si="761"/>
        <v>41413</v>
      </c>
      <c r="C3473" s="7">
        <f>MAX(SUMIFS('Filing Data'!$V:$V,'Filing Data'!$D:$D,'Benchmark Value'!$B3473),C3472)</f>
        <v>6117812839.9886837</v>
      </c>
      <c r="D3473" s="7">
        <f>SUMIFS('Filing Data'!$Z:$Z,'Filing Data'!$D:$D,'Benchmark Value'!$B3473)</f>
        <v>0</v>
      </c>
      <c r="E3473" s="16">
        <f>IF(D3473&lt;&gt;0,E3472,IF(ISNA(INDEX($D3473:$D3618,MATCH(TRUE,INDEX($D3473:$D3618&lt;&gt;$D3473,0),0))),0,INDEX($D3473:$D3618,MATCH(TRUE,INDEX($D3473:$D3618&lt;&gt;$D3473,0),0))))</f>
        <v>-37724512.871349901</v>
      </c>
      <c r="F3473" s="10">
        <f>SUM(D$11:D3472)</f>
        <v>-601055960.79771614</v>
      </c>
      <c r="G3473" s="10">
        <f t="shared" si="756"/>
        <v>91</v>
      </c>
      <c r="H3473" s="7">
        <f t="shared" si="762"/>
        <v>-414555.08649835055</v>
      </c>
      <c r="I3473" s="16">
        <f>SUMIFS('Filing Data'!$X:$X,'Filing Data'!$D:$D,'Benchmark Value'!$B3473)</f>
        <v>0</v>
      </c>
      <c r="J3473" s="16">
        <f>IF(I3473&lt;&gt;0,J3472,IF(ISNA(INDEX($I3473:$I3618,MATCH(TRUE,INDEX($I3473:$I3618&lt;&gt;$I3473,0),0))),0,INDEX($I3473:$I3618,MATCH(TRUE,INDEX($I3473:$I3618&lt;&gt;$I3473,0),0))))</f>
        <v>23490016.5035774</v>
      </c>
      <c r="K3473" s="10">
        <f>SUM(I$11:I3472)</f>
        <v>930844160.35898077</v>
      </c>
      <c r="L3473" s="27">
        <f t="shared" si="757"/>
        <v>91</v>
      </c>
      <c r="M3473" s="7">
        <f t="shared" si="763"/>
        <v>258132.04948986153</v>
      </c>
      <c r="N3473" s="7">
        <f>IF(ISNA(VLOOKUP(B3473,'Distribution Data'!$G:$H,2,FALSE)),0,VLOOKUP(B3473,'Distribution Data'!$G:$H,2,FALSE))</f>
        <v>0</v>
      </c>
      <c r="O3473" s="16">
        <f>IF(ISNA(INDEX($C3472:$C$3618,MATCH(TRUE,INDEX($C3472:$C$3618&lt;&gt;$C3472,0),0))), O3472, INDEX($C3472:$C$3618,MATCH(TRUE,INDEX($C3472:$C$3618&lt;&gt;$C3472,0),0)))</f>
        <v>6141302856.4922609</v>
      </c>
      <c r="P3473" s="16">
        <f t="shared" si="755"/>
        <v>6117812839.9886837</v>
      </c>
      <c r="Q3473" s="27">
        <f t="shared" si="760"/>
        <v>91</v>
      </c>
      <c r="R3473" s="7">
        <f t="shared" si="764"/>
        <v>258132.0494898597</v>
      </c>
      <c r="S3473" s="7">
        <f t="shared" si="758"/>
        <v>-414555.08649835235</v>
      </c>
      <c r="T3473" s="5">
        <f>VLOOKUP($B3473,'Benchmark Data'!$A:$B,2,FALSE)</f>
        <v>24.76</v>
      </c>
      <c r="U3473" s="12">
        <f t="shared" si="765"/>
        <v>0</v>
      </c>
      <c r="V3473" s="7">
        <f t="shared" si="766"/>
        <v>7220361904.0935564</v>
      </c>
    </row>
    <row r="3474" spans="1:22" x14ac:dyDescent="0.25">
      <c r="A3474" s="5">
        <f t="shared" si="759"/>
        <v>2013</v>
      </c>
      <c r="B3474" s="6">
        <f t="shared" si="761"/>
        <v>41414</v>
      </c>
      <c r="C3474" s="7">
        <f>MAX(SUMIFS('Filing Data'!$V:$V,'Filing Data'!$D:$D,'Benchmark Value'!$B3474),C3473)</f>
        <v>6117812839.9886837</v>
      </c>
      <c r="D3474" s="7">
        <f>SUMIFS('Filing Data'!$Z:$Z,'Filing Data'!$D:$D,'Benchmark Value'!$B3474)</f>
        <v>0</v>
      </c>
      <c r="E3474" s="16">
        <f>IF(D3474&lt;&gt;0,E3473,IF(ISNA(INDEX($D3474:$D3618,MATCH(TRUE,INDEX($D3474:$D3618&lt;&gt;$D3474,0),0))),0,INDEX($D3474:$D3618,MATCH(TRUE,INDEX($D3474:$D3618&lt;&gt;$D3474,0),0))))</f>
        <v>-37724512.871349901</v>
      </c>
      <c r="F3474" s="10">
        <f>SUM(D$11:D3473)</f>
        <v>-601055960.79771614</v>
      </c>
      <c r="G3474" s="10">
        <f t="shared" si="756"/>
        <v>91</v>
      </c>
      <c r="H3474" s="7">
        <f t="shared" si="762"/>
        <v>-414555.08649835055</v>
      </c>
      <c r="I3474" s="16">
        <f>SUMIFS('Filing Data'!$X:$X,'Filing Data'!$D:$D,'Benchmark Value'!$B3474)</f>
        <v>0</v>
      </c>
      <c r="J3474" s="16">
        <f>IF(I3474&lt;&gt;0,J3473,IF(ISNA(INDEX($I3474:$I3618,MATCH(TRUE,INDEX($I3474:$I3618&lt;&gt;$I3474,0),0))),0,INDEX($I3474:$I3618,MATCH(TRUE,INDEX($I3474:$I3618&lt;&gt;$I3474,0),0))))</f>
        <v>23490016.5035774</v>
      </c>
      <c r="K3474" s="10">
        <f>SUM(I$11:I3473)</f>
        <v>930844160.35898077</v>
      </c>
      <c r="L3474" s="27">
        <f t="shared" si="757"/>
        <v>91</v>
      </c>
      <c r="M3474" s="7">
        <f t="shared" si="763"/>
        <v>258132.04948986153</v>
      </c>
      <c r="N3474" s="7">
        <f>IF(ISNA(VLOOKUP(B3474,'Distribution Data'!$G:$H,2,FALSE)),0,VLOOKUP(B3474,'Distribution Data'!$G:$H,2,FALSE))</f>
        <v>0</v>
      </c>
      <c r="O3474" s="16">
        <f>IF(ISNA(INDEX($C3473:$C$3618,MATCH(TRUE,INDEX($C3473:$C$3618&lt;&gt;$C3473,0),0))), O3473, INDEX($C3473:$C$3618,MATCH(TRUE,INDEX($C3473:$C$3618&lt;&gt;$C3473,0),0)))</f>
        <v>6141302856.4922609</v>
      </c>
      <c r="P3474" s="16">
        <f t="shared" si="755"/>
        <v>6117812839.9886837</v>
      </c>
      <c r="Q3474" s="27">
        <f t="shared" si="760"/>
        <v>91</v>
      </c>
      <c r="R3474" s="7">
        <f t="shared" si="764"/>
        <v>258132.0494898597</v>
      </c>
      <c r="S3474" s="7">
        <f t="shared" si="758"/>
        <v>-414555.08649835235</v>
      </c>
      <c r="T3474" s="5">
        <f>VLOOKUP($B3474,'Benchmark Data'!$A:$B,2,FALSE)</f>
        <v>24.81</v>
      </c>
      <c r="U3474" s="12">
        <f t="shared" si="765"/>
        <v>2.0173498873142536E-3</v>
      </c>
      <c r="V3474" s="7">
        <f t="shared" si="766"/>
        <v>7234528047.5209789</v>
      </c>
    </row>
    <row r="3475" spans="1:22" x14ac:dyDescent="0.25">
      <c r="A3475" s="5">
        <f t="shared" si="759"/>
        <v>2013</v>
      </c>
      <c r="B3475" s="6">
        <f t="shared" si="761"/>
        <v>41415</v>
      </c>
      <c r="C3475" s="7">
        <f>MAX(SUMIFS('Filing Data'!$V:$V,'Filing Data'!$D:$D,'Benchmark Value'!$B3475),C3474)</f>
        <v>6117812839.9886837</v>
      </c>
      <c r="D3475" s="7">
        <f>SUMIFS('Filing Data'!$Z:$Z,'Filing Data'!$D:$D,'Benchmark Value'!$B3475)</f>
        <v>0</v>
      </c>
      <c r="E3475" s="16">
        <f>IF(D3475&lt;&gt;0,E3474,IF(ISNA(INDEX($D3475:$D3618,MATCH(TRUE,INDEX($D3475:$D3618&lt;&gt;$D3475,0),0))),0,INDEX($D3475:$D3618,MATCH(TRUE,INDEX($D3475:$D3618&lt;&gt;$D3475,0),0))))</f>
        <v>-37724512.871349901</v>
      </c>
      <c r="F3475" s="10">
        <f>SUM(D$11:D3474)</f>
        <v>-601055960.79771614</v>
      </c>
      <c r="G3475" s="10">
        <f t="shared" si="756"/>
        <v>91</v>
      </c>
      <c r="H3475" s="7">
        <f t="shared" si="762"/>
        <v>-414555.08649835055</v>
      </c>
      <c r="I3475" s="16">
        <f>SUMIFS('Filing Data'!$X:$X,'Filing Data'!$D:$D,'Benchmark Value'!$B3475)</f>
        <v>0</v>
      </c>
      <c r="J3475" s="16">
        <f>IF(I3475&lt;&gt;0,J3474,IF(ISNA(INDEX($I3475:$I3618,MATCH(TRUE,INDEX($I3475:$I3618&lt;&gt;$I3475,0),0))),0,INDEX($I3475:$I3618,MATCH(TRUE,INDEX($I3475:$I3618&lt;&gt;$I3475,0),0))))</f>
        <v>23490016.5035774</v>
      </c>
      <c r="K3475" s="10">
        <f>SUM(I$11:I3474)</f>
        <v>930844160.35898077</v>
      </c>
      <c r="L3475" s="27">
        <f t="shared" si="757"/>
        <v>91</v>
      </c>
      <c r="M3475" s="7">
        <f t="shared" si="763"/>
        <v>258132.04948986153</v>
      </c>
      <c r="N3475" s="7">
        <f>IF(ISNA(VLOOKUP(B3475,'Distribution Data'!$G:$H,2,FALSE)),0,VLOOKUP(B3475,'Distribution Data'!$G:$H,2,FALSE))</f>
        <v>0</v>
      </c>
      <c r="O3475" s="16">
        <f>IF(ISNA(INDEX($C3474:$C$3618,MATCH(TRUE,INDEX($C3474:$C$3618&lt;&gt;$C3474,0),0))), O3474, INDEX($C3474:$C$3618,MATCH(TRUE,INDEX($C3474:$C$3618&lt;&gt;$C3474,0),0)))</f>
        <v>6141302856.4922609</v>
      </c>
      <c r="P3475" s="16">
        <f t="shared" si="755"/>
        <v>6117812839.9886837</v>
      </c>
      <c r="Q3475" s="27">
        <f t="shared" si="760"/>
        <v>91</v>
      </c>
      <c r="R3475" s="7">
        <f t="shared" si="764"/>
        <v>258132.0494898597</v>
      </c>
      <c r="S3475" s="7">
        <f t="shared" si="758"/>
        <v>-414555.08649835235</v>
      </c>
      <c r="T3475" s="5">
        <f>VLOOKUP($B3475,'Benchmark Data'!$A:$B,2,FALSE)</f>
        <v>24.98</v>
      </c>
      <c r="U3475" s="12">
        <f t="shared" si="765"/>
        <v>6.8287069937221327E-3</v>
      </c>
      <c r="V3475" s="7">
        <f t="shared" si="766"/>
        <v>7283685026.8189468</v>
      </c>
    </row>
    <row r="3476" spans="1:22" x14ac:dyDescent="0.25">
      <c r="A3476" s="5">
        <f t="shared" si="759"/>
        <v>2013</v>
      </c>
      <c r="B3476" s="6">
        <f t="shared" si="761"/>
        <v>41416</v>
      </c>
      <c r="C3476" s="7">
        <f>MAX(SUMIFS('Filing Data'!$V:$V,'Filing Data'!$D:$D,'Benchmark Value'!$B3476),C3475)</f>
        <v>6117812839.9886837</v>
      </c>
      <c r="D3476" s="7">
        <f>SUMIFS('Filing Data'!$Z:$Z,'Filing Data'!$D:$D,'Benchmark Value'!$B3476)</f>
        <v>0</v>
      </c>
      <c r="E3476" s="16">
        <f>IF(D3476&lt;&gt;0,E3475,IF(ISNA(INDEX($D3476:$D3618,MATCH(TRUE,INDEX($D3476:$D3618&lt;&gt;$D3476,0),0))),0,INDEX($D3476:$D3618,MATCH(TRUE,INDEX($D3476:$D3618&lt;&gt;$D3476,0),0))))</f>
        <v>-37724512.871349901</v>
      </c>
      <c r="F3476" s="10">
        <f>SUM(D$11:D3475)</f>
        <v>-601055960.79771614</v>
      </c>
      <c r="G3476" s="10">
        <f t="shared" si="756"/>
        <v>91</v>
      </c>
      <c r="H3476" s="7">
        <f t="shared" si="762"/>
        <v>-414555.08649835055</v>
      </c>
      <c r="I3476" s="16">
        <f>SUMIFS('Filing Data'!$X:$X,'Filing Data'!$D:$D,'Benchmark Value'!$B3476)</f>
        <v>0</v>
      </c>
      <c r="J3476" s="16">
        <f>IF(I3476&lt;&gt;0,J3475,IF(ISNA(INDEX($I3476:$I3618,MATCH(TRUE,INDEX($I3476:$I3618&lt;&gt;$I3476,0),0))),0,INDEX($I3476:$I3618,MATCH(TRUE,INDEX($I3476:$I3618&lt;&gt;$I3476,0),0))))</f>
        <v>23490016.5035774</v>
      </c>
      <c r="K3476" s="10">
        <f>SUM(I$11:I3475)</f>
        <v>930844160.35898077</v>
      </c>
      <c r="L3476" s="27">
        <f t="shared" si="757"/>
        <v>91</v>
      </c>
      <c r="M3476" s="7">
        <f t="shared" si="763"/>
        <v>258132.04948986153</v>
      </c>
      <c r="N3476" s="7">
        <f>IF(ISNA(VLOOKUP(B3476,'Distribution Data'!$G:$H,2,FALSE)),0,VLOOKUP(B3476,'Distribution Data'!$G:$H,2,FALSE))</f>
        <v>0</v>
      </c>
      <c r="O3476" s="16">
        <f>IF(ISNA(INDEX($C3475:$C$3618,MATCH(TRUE,INDEX($C3475:$C$3618&lt;&gt;$C3475,0),0))), O3475, INDEX($C3475:$C$3618,MATCH(TRUE,INDEX($C3475:$C$3618&lt;&gt;$C3475,0),0)))</f>
        <v>6141302856.4922609</v>
      </c>
      <c r="P3476" s="16">
        <f t="shared" si="755"/>
        <v>6117812839.9886837</v>
      </c>
      <c r="Q3476" s="27">
        <f t="shared" si="760"/>
        <v>91</v>
      </c>
      <c r="R3476" s="7">
        <f t="shared" si="764"/>
        <v>258132.0494898597</v>
      </c>
      <c r="S3476" s="7">
        <f t="shared" si="758"/>
        <v>-414555.08649835235</v>
      </c>
      <c r="T3476" s="5">
        <f>VLOOKUP($B3476,'Benchmark Data'!$A:$B,2,FALSE)</f>
        <v>24.33</v>
      </c>
      <c r="U3476" s="12">
        <f t="shared" si="765"/>
        <v>-2.6365347902000506E-2</v>
      </c>
      <c r="V3476" s="7">
        <f t="shared" si="766"/>
        <v>7093743039.0890408</v>
      </c>
    </row>
    <row r="3477" spans="1:22" x14ac:dyDescent="0.25">
      <c r="A3477" s="5">
        <f t="shared" si="759"/>
        <v>2013</v>
      </c>
      <c r="B3477" s="6">
        <f t="shared" si="761"/>
        <v>41417</v>
      </c>
      <c r="C3477" s="7">
        <f>MAX(SUMIFS('Filing Data'!$V:$V,'Filing Data'!$D:$D,'Benchmark Value'!$B3477),C3476)</f>
        <v>6117812839.9886837</v>
      </c>
      <c r="D3477" s="7">
        <f>SUMIFS('Filing Data'!$Z:$Z,'Filing Data'!$D:$D,'Benchmark Value'!$B3477)</f>
        <v>0</v>
      </c>
      <c r="E3477" s="16">
        <f>IF(D3477&lt;&gt;0,E3476,IF(ISNA(INDEX($D3477:$D3618,MATCH(TRUE,INDEX($D3477:$D3618&lt;&gt;$D3477,0),0))),0,INDEX($D3477:$D3618,MATCH(TRUE,INDEX($D3477:$D3618&lt;&gt;$D3477,0),0))))</f>
        <v>-37724512.871349901</v>
      </c>
      <c r="F3477" s="10">
        <f>SUM(D$11:D3476)</f>
        <v>-601055960.79771614</v>
      </c>
      <c r="G3477" s="10">
        <f t="shared" si="756"/>
        <v>91</v>
      </c>
      <c r="H3477" s="7">
        <f t="shared" si="762"/>
        <v>-414555.08649835055</v>
      </c>
      <c r="I3477" s="16">
        <f>SUMIFS('Filing Data'!$X:$X,'Filing Data'!$D:$D,'Benchmark Value'!$B3477)</f>
        <v>0</v>
      </c>
      <c r="J3477" s="16">
        <f>IF(I3477&lt;&gt;0,J3476,IF(ISNA(INDEX($I3477:$I3618,MATCH(TRUE,INDEX($I3477:$I3618&lt;&gt;$I3477,0),0))),0,INDEX($I3477:$I3618,MATCH(TRUE,INDEX($I3477:$I3618&lt;&gt;$I3477,0),0))))</f>
        <v>23490016.5035774</v>
      </c>
      <c r="K3477" s="10">
        <f>SUM(I$11:I3476)</f>
        <v>930844160.35898077</v>
      </c>
      <c r="L3477" s="27">
        <f t="shared" si="757"/>
        <v>91</v>
      </c>
      <c r="M3477" s="7">
        <f t="shared" si="763"/>
        <v>258132.04948986153</v>
      </c>
      <c r="N3477" s="7">
        <f>IF(ISNA(VLOOKUP(B3477,'Distribution Data'!$G:$H,2,FALSE)),0,VLOOKUP(B3477,'Distribution Data'!$G:$H,2,FALSE))</f>
        <v>0</v>
      </c>
      <c r="O3477" s="16">
        <f>IF(ISNA(INDEX($C3476:$C$3618,MATCH(TRUE,INDEX($C3476:$C$3618&lt;&gt;$C3476,0),0))), O3476, INDEX($C3476:$C$3618,MATCH(TRUE,INDEX($C3476:$C$3618&lt;&gt;$C3476,0),0)))</f>
        <v>6141302856.4922609</v>
      </c>
      <c r="P3477" s="16">
        <f t="shared" si="755"/>
        <v>6117812839.9886837</v>
      </c>
      <c r="Q3477" s="27">
        <f t="shared" si="760"/>
        <v>91</v>
      </c>
      <c r="R3477" s="7">
        <f t="shared" si="764"/>
        <v>258132.0494898597</v>
      </c>
      <c r="S3477" s="7">
        <f t="shared" si="758"/>
        <v>-414555.08649835235</v>
      </c>
      <c r="T3477" s="5">
        <f>VLOOKUP($B3477,'Benchmark Data'!$A:$B,2,FALSE)</f>
        <v>23.91</v>
      </c>
      <c r="U3477" s="12">
        <f t="shared" si="765"/>
        <v>-1.7413375325197777E-2</v>
      </c>
      <c r="V3477" s="7">
        <f t="shared" si="766"/>
        <v>6970871760.7630281</v>
      </c>
    </row>
    <row r="3478" spans="1:22" x14ac:dyDescent="0.25">
      <c r="A3478" s="5">
        <f t="shared" si="759"/>
        <v>2013</v>
      </c>
      <c r="B3478" s="6">
        <f t="shared" si="761"/>
        <v>41418</v>
      </c>
      <c r="C3478" s="7">
        <f>MAX(SUMIFS('Filing Data'!$V:$V,'Filing Data'!$D:$D,'Benchmark Value'!$B3478),C3477)</f>
        <v>6117812839.9886837</v>
      </c>
      <c r="D3478" s="7">
        <f>SUMIFS('Filing Data'!$Z:$Z,'Filing Data'!$D:$D,'Benchmark Value'!$B3478)</f>
        <v>0</v>
      </c>
      <c r="E3478" s="16">
        <f>IF(D3478&lt;&gt;0,E3477,IF(ISNA(INDEX($D3478:$D3618,MATCH(TRUE,INDEX($D3478:$D3618&lt;&gt;$D3478,0),0))),0,INDEX($D3478:$D3618,MATCH(TRUE,INDEX($D3478:$D3618&lt;&gt;$D3478,0),0))))</f>
        <v>-37724512.871349901</v>
      </c>
      <c r="F3478" s="10">
        <f>SUM(D$11:D3477)</f>
        <v>-601055960.79771614</v>
      </c>
      <c r="G3478" s="10">
        <f t="shared" si="756"/>
        <v>91</v>
      </c>
      <c r="H3478" s="7">
        <f t="shared" si="762"/>
        <v>-414555.08649835055</v>
      </c>
      <c r="I3478" s="16">
        <f>SUMIFS('Filing Data'!$X:$X,'Filing Data'!$D:$D,'Benchmark Value'!$B3478)</f>
        <v>0</v>
      </c>
      <c r="J3478" s="16">
        <f>IF(I3478&lt;&gt;0,J3477,IF(ISNA(INDEX($I3478:$I3618,MATCH(TRUE,INDEX($I3478:$I3618&lt;&gt;$I3478,0),0))),0,INDEX($I3478:$I3618,MATCH(TRUE,INDEX($I3478:$I3618&lt;&gt;$I3478,0),0))))</f>
        <v>23490016.5035774</v>
      </c>
      <c r="K3478" s="10">
        <f>SUM(I$11:I3477)</f>
        <v>930844160.35898077</v>
      </c>
      <c r="L3478" s="27">
        <f t="shared" si="757"/>
        <v>91</v>
      </c>
      <c r="M3478" s="7">
        <f t="shared" si="763"/>
        <v>258132.04948986153</v>
      </c>
      <c r="N3478" s="7">
        <f>IF(ISNA(VLOOKUP(B3478,'Distribution Data'!$G:$H,2,FALSE)),0,VLOOKUP(B3478,'Distribution Data'!$G:$H,2,FALSE))</f>
        <v>0</v>
      </c>
      <c r="O3478" s="16">
        <f>IF(ISNA(INDEX($C3477:$C$3618,MATCH(TRUE,INDEX($C3477:$C$3618&lt;&gt;$C3477,0),0))), O3477, INDEX($C3477:$C$3618,MATCH(TRUE,INDEX($C3477:$C$3618&lt;&gt;$C3477,0),0)))</f>
        <v>6141302856.4922609</v>
      </c>
      <c r="P3478" s="16">
        <f t="shared" si="755"/>
        <v>6117812839.9886837</v>
      </c>
      <c r="Q3478" s="27">
        <f t="shared" si="760"/>
        <v>91</v>
      </c>
      <c r="R3478" s="7">
        <f t="shared" si="764"/>
        <v>258132.0494898597</v>
      </c>
      <c r="S3478" s="7">
        <f t="shared" si="758"/>
        <v>-414555.08649835235</v>
      </c>
      <c r="T3478" s="5">
        <f>VLOOKUP($B3478,'Benchmark Data'!$A:$B,2,FALSE)</f>
        <v>23.84</v>
      </c>
      <c r="U3478" s="12">
        <f t="shared" si="765"/>
        <v>-2.9319392730843569E-3</v>
      </c>
      <c r="V3478" s="7">
        <f t="shared" si="766"/>
        <v>6950048965.4735432</v>
      </c>
    </row>
    <row r="3479" spans="1:22" x14ac:dyDescent="0.25">
      <c r="A3479" s="5">
        <f t="shared" si="759"/>
        <v>2013</v>
      </c>
      <c r="B3479" s="6">
        <f t="shared" si="761"/>
        <v>41419</v>
      </c>
      <c r="C3479" s="7">
        <f>MAX(SUMIFS('Filing Data'!$V:$V,'Filing Data'!$D:$D,'Benchmark Value'!$B3479),C3478)</f>
        <v>6117812839.9886837</v>
      </c>
      <c r="D3479" s="7">
        <f>SUMIFS('Filing Data'!$Z:$Z,'Filing Data'!$D:$D,'Benchmark Value'!$B3479)</f>
        <v>0</v>
      </c>
      <c r="E3479" s="16">
        <f>IF(D3479&lt;&gt;0,E3478,IF(ISNA(INDEX($D3479:$D3618,MATCH(TRUE,INDEX($D3479:$D3618&lt;&gt;$D3479,0),0))),0,INDEX($D3479:$D3618,MATCH(TRUE,INDEX($D3479:$D3618&lt;&gt;$D3479,0),0))))</f>
        <v>-37724512.871349901</v>
      </c>
      <c r="F3479" s="10">
        <f>SUM(D$11:D3478)</f>
        <v>-601055960.79771614</v>
      </c>
      <c r="G3479" s="10">
        <f t="shared" si="756"/>
        <v>91</v>
      </c>
      <c r="H3479" s="7">
        <f t="shared" si="762"/>
        <v>-414555.08649835055</v>
      </c>
      <c r="I3479" s="16">
        <f>SUMIFS('Filing Data'!$X:$X,'Filing Data'!$D:$D,'Benchmark Value'!$B3479)</f>
        <v>0</v>
      </c>
      <c r="J3479" s="16">
        <f>IF(I3479&lt;&gt;0,J3478,IF(ISNA(INDEX($I3479:$I3618,MATCH(TRUE,INDEX($I3479:$I3618&lt;&gt;$I3479,0),0))),0,INDEX($I3479:$I3618,MATCH(TRUE,INDEX($I3479:$I3618&lt;&gt;$I3479,0),0))))</f>
        <v>23490016.5035774</v>
      </c>
      <c r="K3479" s="10">
        <f>SUM(I$11:I3478)</f>
        <v>930844160.35898077</v>
      </c>
      <c r="L3479" s="27">
        <f t="shared" si="757"/>
        <v>91</v>
      </c>
      <c r="M3479" s="7">
        <f t="shared" si="763"/>
        <v>258132.04948986153</v>
      </c>
      <c r="N3479" s="7">
        <f>IF(ISNA(VLOOKUP(B3479,'Distribution Data'!$G:$H,2,FALSE)),0,VLOOKUP(B3479,'Distribution Data'!$G:$H,2,FALSE))</f>
        <v>0</v>
      </c>
      <c r="O3479" s="16">
        <f>IF(ISNA(INDEX($C3478:$C$3618,MATCH(TRUE,INDEX($C3478:$C$3618&lt;&gt;$C3478,0),0))), O3478, INDEX($C3478:$C$3618,MATCH(TRUE,INDEX($C3478:$C$3618&lt;&gt;$C3478,0),0)))</f>
        <v>6141302856.4922609</v>
      </c>
      <c r="P3479" s="16">
        <f t="shared" si="755"/>
        <v>6117812839.9886837</v>
      </c>
      <c r="Q3479" s="27">
        <f t="shared" si="760"/>
        <v>91</v>
      </c>
      <c r="R3479" s="7">
        <f t="shared" si="764"/>
        <v>258132.0494898597</v>
      </c>
      <c r="S3479" s="7">
        <f t="shared" si="758"/>
        <v>-414555.08649835235</v>
      </c>
      <c r="T3479" s="5">
        <f>VLOOKUP($B3479,'Benchmark Data'!$A:$B,2,FALSE)</f>
        <v>23.84</v>
      </c>
      <c r="U3479" s="12">
        <f t="shared" si="765"/>
        <v>0</v>
      </c>
      <c r="V3479" s="7">
        <f t="shared" si="766"/>
        <v>6949634410.3870449</v>
      </c>
    </row>
    <row r="3480" spans="1:22" x14ac:dyDescent="0.25">
      <c r="A3480" s="5">
        <f t="shared" si="759"/>
        <v>2013</v>
      </c>
      <c r="B3480" s="6">
        <f t="shared" si="761"/>
        <v>41420</v>
      </c>
      <c r="C3480" s="7">
        <f>MAX(SUMIFS('Filing Data'!$V:$V,'Filing Data'!$D:$D,'Benchmark Value'!$B3480),C3479)</f>
        <v>6117812839.9886837</v>
      </c>
      <c r="D3480" s="7">
        <f>SUMIFS('Filing Data'!$Z:$Z,'Filing Data'!$D:$D,'Benchmark Value'!$B3480)</f>
        <v>0</v>
      </c>
      <c r="E3480" s="16">
        <f>IF(D3480&lt;&gt;0,E3479,IF(ISNA(INDEX($D3480:$D3618,MATCH(TRUE,INDEX($D3480:$D3618&lt;&gt;$D3480,0),0))),0,INDEX($D3480:$D3618,MATCH(TRUE,INDEX($D3480:$D3618&lt;&gt;$D3480,0),0))))</f>
        <v>-37724512.871349901</v>
      </c>
      <c r="F3480" s="10">
        <f>SUM(D$11:D3479)</f>
        <v>-601055960.79771614</v>
      </c>
      <c r="G3480" s="10">
        <f t="shared" si="756"/>
        <v>91</v>
      </c>
      <c r="H3480" s="7">
        <f t="shared" si="762"/>
        <v>-414555.08649835055</v>
      </c>
      <c r="I3480" s="16">
        <f>SUMIFS('Filing Data'!$X:$X,'Filing Data'!$D:$D,'Benchmark Value'!$B3480)</f>
        <v>0</v>
      </c>
      <c r="J3480" s="16">
        <f>IF(I3480&lt;&gt;0,J3479,IF(ISNA(INDEX($I3480:$I3618,MATCH(TRUE,INDEX($I3480:$I3618&lt;&gt;$I3480,0),0))),0,INDEX($I3480:$I3618,MATCH(TRUE,INDEX($I3480:$I3618&lt;&gt;$I3480,0),0))))</f>
        <v>23490016.5035774</v>
      </c>
      <c r="K3480" s="10">
        <f>SUM(I$11:I3479)</f>
        <v>930844160.35898077</v>
      </c>
      <c r="L3480" s="27">
        <f t="shared" si="757"/>
        <v>91</v>
      </c>
      <c r="M3480" s="7">
        <f t="shared" si="763"/>
        <v>258132.04948986153</v>
      </c>
      <c r="N3480" s="7">
        <f>IF(ISNA(VLOOKUP(B3480,'Distribution Data'!$G:$H,2,FALSE)),0,VLOOKUP(B3480,'Distribution Data'!$G:$H,2,FALSE))</f>
        <v>0</v>
      </c>
      <c r="O3480" s="16">
        <f>IF(ISNA(INDEX($C3479:$C$3618,MATCH(TRUE,INDEX($C3479:$C$3618&lt;&gt;$C3479,0),0))), O3479, INDEX($C3479:$C$3618,MATCH(TRUE,INDEX($C3479:$C$3618&lt;&gt;$C3479,0),0)))</f>
        <v>6141302856.4922609</v>
      </c>
      <c r="P3480" s="16">
        <f t="shared" si="755"/>
        <v>6117812839.9886837</v>
      </c>
      <c r="Q3480" s="27">
        <f t="shared" si="760"/>
        <v>91</v>
      </c>
      <c r="R3480" s="7">
        <f t="shared" si="764"/>
        <v>258132.0494898597</v>
      </c>
      <c r="S3480" s="7">
        <f t="shared" si="758"/>
        <v>-414555.08649835235</v>
      </c>
      <c r="T3480" s="5">
        <f>VLOOKUP($B3480,'Benchmark Data'!$A:$B,2,FALSE)</f>
        <v>23.84</v>
      </c>
      <c r="U3480" s="12">
        <f t="shared" si="765"/>
        <v>0</v>
      </c>
      <c r="V3480" s="7">
        <f t="shared" si="766"/>
        <v>6949219855.3005466</v>
      </c>
    </row>
    <row r="3481" spans="1:22" x14ac:dyDescent="0.25">
      <c r="A3481" s="5">
        <f t="shared" si="759"/>
        <v>2013</v>
      </c>
      <c r="B3481" s="6">
        <f t="shared" si="761"/>
        <v>41421</v>
      </c>
      <c r="C3481" s="7">
        <f>MAX(SUMIFS('Filing Data'!$V:$V,'Filing Data'!$D:$D,'Benchmark Value'!$B3481),C3480)</f>
        <v>6117812839.9886837</v>
      </c>
      <c r="D3481" s="7">
        <f>SUMIFS('Filing Data'!$Z:$Z,'Filing Data'!$D:$D,'Benchmark Value'!$B3481)</f>
        <v>0</v>
      </c>
      <c r="E3481" s="16">
        <f>IF(D3481&lt;&gt;0,E3480,IF(ISNA(INDEX($D3481:$D3618,MATCH(TRUE,INDEX($D3481:$D3618&lt;&gt;$D3481,0),0))),0,INDEX($D3481:$D3618,MATCH(TRUE,INDEX($D3481:$D3618&lt;&gt;$D3481,0),0))))</f>
        <v>-37724512.871349901</v>
      </c>
      <c r="F3481" s="10">
        <f>SUM(D$11:D3480)</f>
        <v>-601055960.79771614</v>
      </c>
      <c r="G3481" s="10">
        <f t="shared" si="756"/>
        <v>91</v>
      </c>
      <c r="H3481" s="7">
        <f t="shared" si="762"/>
        <v>-414555.08649835055</v>
      </c>
      <c r="I3481" s="16">
        <f>SUMIFS('Filing Data'!$X:$X,'Filing Data'!$D:$D,'Benchmark Value'!$B3481)</f>
        <v>0</v>
      </c>
      <c r="J3481" s="16">
        <f>IF(I3481&lt;&gt;0,J3480,IF(ISNA(INDEX($I3481:$I3618,MATCH(TRUE,INDEX($I3481:$I3618&lt;&gt;$I3481,0),0))),0,INDEX($I3481:$I3618,MATCH(TRUE,INDEX($I3481:$I3618&lt;&gt;$I3481,0),0))))</f>
        <v>23490016.5035774</v>
      </c>
      <c r="K3481" s="10">
        <f>SUM(I$11:I3480)</f>
        <v>930844160.35898077</v>
      </c>
      <c r="L3481" s="27">
        <f t="shared" si="757"/>
        <v>91</v>
      </c>
      <c r="M3481" s="7">
        <f t="shared" si="763"/>
        <v>258132.04948986153</v>
      </c>
      <c r="N3481" s="7">
        <f>IF(ISNA(VLOOKUP(B3481,'Distribution Data'!$G:$H,2,FALSE)),0,VLOOKUP(B3481,'Distribution Data'!$G:$H,2,FALSE))</f>
        <v>0</v>
      </c>
      <c r="O3481" s="16">
        <f>IF(ISNA(INDEX($C3480:$C$3618,MATCH(TRUE,INDEX($C3480:$C$3618&lt;&gt;$C3480,0),0))), O3480, INDEX($C3480:$C$3618,MATCH(TRUE,INDEX($C3480:$C$3618&lt;&gt;$C3480,0),0)))</f>
        <v>6141302856.4922609</v>
      </c>
      <c r="P3481" s="16">
        <f t="shared" si="755"/>
        <v>6117812839.9886837</v>
      </c>
      <c r="Q3481" s="27">
        <f t="shared" si="760"/>
        <v>91</v>
      </c>
      <c r="R3481" s="7">
        <f t="shared" si="764"/>
        <v>258132.0494898597</v>
      </c>
      <c r="S3481" s="7">
        <f t="shared" si="758"/>
        <v>-414555.08649835235</v>
      </c>
      <c r="T3481" s="5">
        <f>VLOOKUP($B3481,'Benchmark Data'!$A:$B,2,FALSE)</f>
        <v>23.84</v>
      </c>
      <c r="U3481" s="12">
        <f t="shared" si="765"/>
        <v>0</v>
      </c>
      <c r="V3481" s="7">
        <f t="shared" si="766"/>
        <v>6948805300.2140484</v>
      </c>
    </row>
    <row r="3482" spans="1:22" x14ac:dyDescent="0.25">
      <c r="A3482" s="5">
        <f t="shared" si="759"/>
        <v>2013</v>
      </c>
      <c r="B3482" s="6">
        <f t="shared" si="761"/>
        <v>41422</v>
      </c>
      <c r="C3482" s="7">
        <f>MAX(SUMIFS('Filing Data'!$V:$V,'Filing Data'!$D:$D,'Benchmark Value'!$B3482),C3481)</f>
        <v>6117812839.9886837</v>
      </c>
      <c r="D3482" s="7">
        <f>SUMIFS('Filing Data'!$Z:$Z,'Filing Data'!$D:$D,'Benchmark Value'!$B3482)</f>
        <v>0</v>
      </c>
      <c r="E3482" s="16">
        <f>IF(D3482&lt;&gt;0,E3481,IF(ISNA(INDEX($D3482:$D3618,MATCH(TRUE,INDEX($D3482:$D3618&lt;&gt;$D3482,0),0))),0,INDEX($D3482:$D3618,MATCH(TRUE,INDEX($D3482:$D3618&lt;&gt;$D3482,0),0))))</f>
        <v>-37724512.871349901</v>
      </c>
      <c r="F3482" s="10">
        <f>SUM(D$11:D3481)</f>
        <v>-601055960.79771614</v>
      </c>
      <c r="G3482" s="10">
        <f t="shared" si="756"/>
        <v>91</v>
      </c>
      <c r="H3482" s="7">
        <f t="shared" si="762"/>
        <v>-414555.08649835055</v>
      </c>
      <c r="I3482" s="16">
        <f>SUMIFS('Filing Data'!$X:$X,'Filing Data'!$D:$D,'Benchmark Value'!$B3482)</f>
        <v>0</v>
      </c>
      <c r="J3482" s="16">
        <f>IF(I3482&lt;&gt;0,J3481,IF(ISNA(INDEX($I3482:$I3618,MATCH(TRUE,INDEX($I3482:$I3618&lt;&gt;$I3482,0),0))),0,INDEX($I3482:$I3618,MATCH(TRUE,INDEX($I3482:$I3618&lt;&gt;$I3482,0),0))))</f>
        <v>23490016.5035774</v>
      </c>
      <c r="K3482" s="10">
        <f>SUM(I$11:I3481)</f>
        <v>930844160.35898077</v>
      </c>
      <c r="L3482" s="27">
        <f t="shared" si="757"/>
        <v>91</v>
      </c>
      <c r="M3482" s="7">
        <f t="shared" si="763"/>
        <v>258132.04948986153</v>
      </c>
      <c r="N3482" s="7">
        <f>IF(ISNA(VLOOKUP(B3482,'Distribution Data'!$G:$H,2,FALSE)),0,VLOOKUP(B3482,'Distribution Data'!$G:$H,2,FALSE))</f>
        <v>0</v>
      </c>
      <c r="O3482" s="16">
        <f>IF(ISNA(INDEX($C3481:$C$3618,MATCH(TRUE,INDEX($C3481:$C$3618&lt;&gt;$C3481,0),0))), O3481, INDEX($C3481:$C$3618,MATCH(TRUE,INDEX($C3481:$C$3618&lt;&gt;$C3481,0),0)))</f>
        <v>6141302856.4922609</v>
      </c>
      <c r="P3482" s="16">
        <f t="shared" si="755"/>
        <v>6117812839.9886837</v>
      </c>
      <c r="Q3482" s="27">
        <f t="shared" si="760"/>
        <v>91</v>
      </c>
      <c r="R3482" s="7">
        <f t="shared" si="764"/>
        <v>258132.0494898597</v>
      </c>
      <c r="S3482" s="7">
        <f t="shared" si="758"/>
        <v>-414555.08649835235</v>
      </c>
      <c r="T3482" s="5">
        <f>VLOOKUP($B3482,'Benchmark Data'!$A:$B,2,FALSE)</f>
        <v>23.63</v>
      </c>
      <c r="U3482" s="12">
        <f t="shared" si="765"/>
        <v>-8.8477509983326194E-3</v>
      </c>
      <c r="V3482" s="7">
        <f t="shared" si="766"/>
        <v>6887180631.3253288</v>
      </c>
    </row>
    <row r="3483" spans="1:22" x14ac:dyDescent="0.25">
      <c r="A3483" s="5">
        <f t="shared" si="759"/>
        <v>2013</v>
      </c>
      <c r="B3483" s="6">
        <f t="shared" si="761"/>
        <v>41423</v>
      </c>
      <c r="C3483" s="7">
        <f>MAX(SUMIFS('Filing Data'!$V:$V,'Filing Data'!$D:$D,'Benchmark Value'!$B3483),C3482)</f>
        <v>6117812839.9886837</v>
      </c>
      <c r="D3483" s="7">
        <f>SUMIFS('Filing Data'!$Z:$Z,'Filing Data'!$D:$D,'Benchmark Value'!$B3483)</f>
        <v>0</v>
      </c>
      <c r="E3483" s="16">
        <f>IF(D3483&lt;&gt;0,E3482,IF(ISNA(INDEX($D3483:$D3618,MATCH(TRUE,INDEX($D3483:$D3618&lt;&gt;$D3483,0),0))),0,INDEX($D3483:$D3618,MATCH(TRUE,INDEX($D3483:$D3618&lt;&gt;$D3483,0),0))))</f>
        <v>-37724512.871349901</v>
      </c>
      <c r="F3483" s="10">
        <f>SUM(D$11:D3482)</f>
        <v>-601055960.79771614</v>
      </c>
      <c r="G3483" s="10">
        <f t="shared" si="756"/>
        <v>91</v>
      </c>
      <c r="H3483" s="7">
        <f t="shared" si="762"/>
        <v>-414555.08649835055</v>
      </c>
      <c r="I3483" s="16">
        <f>SUMIFS('Filing Data'!$X:$X,'Filing Data'!$D:$D,'Benchmark Value'!$B3483)</f>
        <v>0</v>
      </c>
      <c r="J3483" s="16">
        <f>IF(I3483&lt;&gt;0,J3482,IF(ISNA(INDEX($I3483:$I3618,MATCH(TRUE,INDEX($I3483:$I3618&lt;&gt;$I3483,0),0))),0,INDEX($I3483:$I3618,MATCH(TRUE,INDEX($I3483:$I3618&lt;&gt;$I3483,0),0))))</f>
        <v>23490016.5035774</v>
      </c>
      <c r="K3483" s="10">
        <f>SUM(I$11:I3482)</f>
        <v>930844160.35898077</v>
      </c>
      <c r="L3483" s="27">
        <f t="shared" si="757"/>
        <v>91</v>
      </c>
      <c r="M3483" s="7">
        <f t="shared" si="763"/>
        <v>258132.04948986153</v>
      </c>
      <c r="N3483" s="7">
        <f>IF(ISNA(VLOOKUP(B3483,'Distribution Data'!$G:$H,2,FALSE)),0,VLOOKUP(B3483,'Distribution Data'!$G:$H,2,FALSE))</f>
        <v>0</v>
      </c>
      <c r="O3483" s="16">
        <f>IF(ISNA(INDEX($C3482:$C$3618,MATCH(TRUE,INDEX($C3482:$C$3618&lt;&gt;$C3482,0),0))), O3482, INDEX($C3482:$C$3618,MATCH(TRUE,INDEX($C3482:$C$3618&lt;&gt;$C3482,0),0)))</f>
        <v>6141302856.4922609</v>
      </c>
      <c r="P3483" s="16">
        <f t="shared" si="755"/>
        <v>6117812839.9886837</v>
      </c>
      <c r="Q3483" s="27">
        <f t="shared" si="760"/>
        <v>91</v>
      </c>
      <c r="R3483" s="7">
        <f t="shared" si="764"/>
        <v>258132.0494898597</v>
      </c>
      <c r="S3483" s="7">
        <f t="shared" si="758"/>
        <v>-414555.08649835235</v>
      </c>
      <c r="T3483" s="5">
        <f>VLOOKUP($B3483,'Benchmark Data'!$A:$B,2,FALSE)</f>
        <v>23.13</v>
      </c>
      <c r="U3483" s="12">
        <f t="shared" si="765"/>
        <v>-2.1386614955468695E-2</v>
      </c>
      <c r="V3483" s="7">
        <f t="shared" si="766"/>
        <v>6741036481.8392258</v>
      </c>
    </row>
    <row r="3484" spans="1:22" x14ac:dyDescent="0.25">
      <c r="A3484" s="5">
        <f t="shared" si="759"/>
        <v>2013</v>
      </c>
      <c r="B3484" s="6">
        <f t="shared" si="761"/>
        <v>41424</v>
      </c>
      <c r="C3484" s="7">
        <f>MAX(SUMIFS('Filing Data'!$V:$V,'Filing Data'!$D:$D,'Benchmark Value'!$B3484),C3483)</f>
        <v>6117812839.9886837</v>
      </c>
      <c r="D3484" s="7">
        <f>SUMIFS('Filing Data'!$Z:$Z,'Filing Data'!$D:$D,'Benchmark Value'!$B3484)</f>
        <v>0</v>
      </c>
      <c r="E3484" s="16">
        <f>IF(D3484&lt;&gt;0,E3483,IF(ISNA(INDEX($D3484:$D3618,MATCH(TRUE,INDEX($D3484:$D3618&lt;&gt;$D3484,0),0))),0,INDEX($D3484:$D3618,MATCH(TRUE,INDEX($D3484:$D3618&lt;&gt;$D3484,0),0))))</f>
        <v>-37724512.871349901</v>
      </c>
      <c r="F3484" s="10">
        <f>SUM(D$11:D3483)</f>
        <v>-601055960.79771614</v>
      </c>
      <c r="G3484" s="10">
        <f t="shared" si="756"/>
        <v>91</v>
      </c>
      <c r="H3484" s="7">
        <f t="shared" si="762"/>
        <v>-414555.08649835055</v>
      </c>
      <c r="I3484" s="16">
        <f>SUMIFS('Filing Data'!$X:$X,'Filing Data'!$D:$D,'Benchmark Value'!$B3484)</f>
        <v>0</v>
      </c>
      <c r="J3484" s="16">
        <f>IF(I3484&lt;&gt;0,J3483,IF(ISNA(INDEX($I3484:$I3618,MATCH(TRUE,INDEX($I3484:$I3618&lt;&gt;$I3484,0),0))),0,INDEX($I3484:$I3618,MATCH(TRUE,INDEX($I3484:$I3618&lt;&gt;$I3484,0),0))))</f>
        <v>23490016.5035774</v>
      </c>
      <c r="K3484" s="10">
        <f>SUM(I$11:I3483)</f>
        <v>930844160.35898077</v>
      </c>
      <c r="L3484" s="27">
        <f t="shared" si="757"/>
        <v>91</v>
      </c>
      <c r="M3484" s="7">
        <f t="shared" si="763"/>
        <v>258132.04948986153</v>
      </c>
      <c r="N3484" s="7">
        <f>IF(ISNA(VLOOKUP(B3484,'Distribution Data'!$G:$H,2,FALSE)),0,VLOOKUP(B3484,'Distribution Data'!$G:$H,2,FALSE))</f>
        <v>0</v>
      </c>
      <c r="O3484" s="16">
        <f>IF(ISNA(INDEX($C3483:$C$3618,MATCH(TRUE,INDEX($C3483:$C$3618&lt;&gt;$C3483,0),0))), O3483, INDEX($C3483:$C$3618,MATCH(TRUE,INDEX($C3483:$C$3618&lt;&gt;$C3483,0),0)))</f>
        <v>6141302856.4922609</v>
      </c>
      <c r="P3484" s="16">
        <f t="shared" si="755"/>
        <v>6117812839.9886837</v>
      </c>
      <c r="Q3484" s="27">
        <f t="shared" si="760"/>
        <v>91</v>
      </c>
      <c r="R3484" s="7">
        <f t="shared" si="764"/>
        <v>258132.0494898597</v>
      </c>
      <c r="S3484" s="7">
        <f t="shared" si="758"/>
        <v>-414555.08649835235</v>
      </c>
      <c r="T3484" s="5">
        <f>VLOOKUP($B3484,'Benchmark Data'!$A:$B,2,FALSE)</f>
        <v>22.91</v>
      </c>
      <c r="U3484" s="12">
        <f t="shared" si="765"/>
        <v>-9.5569797779436264E-3</v>
      </c>
      <c r="V3484" s="7">
        <f t="shared" si="766"/>
        <v>6676504848.2397738</v>
      </c>
    </row>
    <row r="3485" spans="1:22" x14ac:dyDescent="0.25">
      <c r="A3485" s="5">
        <f t="shared" si="759"/>
        <v>2013</v>
      </c>
      <c r="B3485" s="6">
        <f t="shared" si="761"/>
        <v>41425</v>
      </c>
      <c r="C3485" s="7">
        <f>MAX(SUMIFS('Filing Data'!$V:$V,'Filing Data'!$D:$D,'Benchmark Value'!$B3485),C3484)</f>
        <v>6117812839.9886837</v>
      </c>
      <c r="D3485" s="7">
        <f>SUMIFS('Filing Data'!$Z:$Z,'Filing Data'!$D:$D,'Benchmark Value'!$B3485)</f>
        <v>0</v>
      </c>
      <c r="E3485" s="16">
        <f>IF(D3485&lt;&gt;0,E3484,IF(ISNA(INDEX($D3485:$D3618,MATCH(TRUE,INDEX($D3485:$D3618&lt;&gt;$D3485,0),0))),0,INDEX($D3485:$D3618,MATCH(TRUE,INDEX($D3485:$D3618&lt;&gt;$D3485,0),0))))</f>
        <v>-37724512.871349901</v>
      </c>
      <c r="F3485" s="10">
        <f>SUM(D$11:D3484)</f>
        <v>-601055960.79771614</v>
      </c>
      <c r="G3485" s="10">
        <f t="shared" si="756"/>
        <v>91</v>
      </c>
      <c r="H3485" s="7">
        <f t="shared" si="762"/>
        <v>-414555.08649835055</v>
      </c>
      <c r="I3485" s="16">
        <f>SUMIFS('Filing Data'!$X:$X,'Filing Data'!$D:$D,'Benchmark Value'!$B3485)</f>
        <v>0</v>
      </c>
      <c r="J3485" s="16">
        <f>IF(I3485&lt;&gt;0,J3484,IF(ISNA(INDEX($I3485:$I3618,MATCH(TRUE,INDEX($I3485:$I3618&lt;&gt;$I3485,0),0))),0,INDEX($I3485:$I3618,MATCH(TRUE,INDEX($I3485:$I3618&lt;&gt;$I3485,0),0))))</f>
        <v>23490016.5035774</v>
      </c>
      <c r="K3485" s="10">
        <f>SUM(I$11:I3484)</f>
        <v>930844160.35898077</v>
      </c>
      <c r="L3485" s="27">
        <f t="shared" si="757"/>
        <v>91</v>
      </c>
      <c r="M3485" s="7">
        <f t="shared" si="763"/>
        <v>258132.04948986153</v>
      </c>
      <c r="N3485" s="7">
        <f>IF(ISNA(VLOOKUP(B3485,'Distribution Data'!$G:$H,2,FALSE)),0,VLOOKUP(B3485,'Distribution Data'!$G:$H,2,FALSE))</f>
        <v>0</v>
      </c>
      <c r="O3485" s="16">
        <f>IF(ISNA(INDEX($C3484:$C$3618,MATCH(TRUE,INDEX($C3484:$C$3618&lt;&gt;$C3484,0),0))), O3484, INDEX($C3484:$C$3618,MATCH(TRUE,INDEX($C3484:$C$3618&lt;&gt;$C3484,0),0)))</f>
        <v>6141302856.4922609</v>
      </c>
      <c r="P3485" s="16">
        <f t="shared" si="755"/>
        <v>6117812839.9886837</v>
      </c>
      <c r="Q3485" s="27">
        <f t="shared" si="760"/>
        <v>91</v>
      </c>
      <c r="R3485" s="7">
        <f t="shared" si="764"/>
        <v>258132.0494898597</v>
      </c>
      <c r="S3485" s="7">
        <f t="shared" si="758"/>
        <v>-414555.08649835235</v>
      </c>
      <c r="T3485" s="5">
        <f>VLOOKUP($B3485,'Benchmark Data'!$A:$B,2,FALSE)</f>
        <v>22.61</v>
      </c>
      <c r="U3485" s="12">
        <f t="shared" si="765"/>
        <v>-1.3181210175525676E-2</v>
      </c>
      <c r="V3485" s="7">
        <f t="shared" si="766"/>
        <v>6588663341.8450289</v>
      </c>
    </row>
    <row r="3486" spans="1:22" x14ac:dyDescent="0.25">
      <c r="A3486" s="5">
        <f t="shared" si="759"/>
        <v>2013</v>
      </c>
      <c r="B3486" s="6">
        <f t="shared" si="761"/>
        <v>41426</v>
      </c>
      <c r="C3486" s="7">
        <f>MAX(SUMIFS('Filing Data'!$V:$V,'Filing Data'!$D:$D,'Benchmark Value'!$B3486),C3485)</f>
        <v>6117812839.9886837</v>
      </c>
      <c r="D3486" s="7">
        <f>SUMIFS('Filing Data'!$Z:$Z,'Filing Data'!$D:$D,'Benchmark Value'!$B3486)</f>
        <v>0</v>
      </c>
      <c r="E3486" s="16">
        <f>IF(D3486&lt;&gt;0,E3485,IF(ISNA(INDEX($D3486:$D3618,MATCH(TRUE,INDEX($D3486:$D3618&lt;&gt;$D3486,0),0))),0,INDEX($D3486:$D3618,MATCH(TRUE,INDEX($D3486:$D3618&lt;&gt;$D3486,0),0))))</f>
        <v>-37724512.871349901</v>
      </c>
      <c r="F3486" s="10">
        <f>SUM(D$11:D3485)</f>
        <v>-601055960.79771614</v>
      </c>
      <c r="G3486" s="10">
        <f t="shared" si="756"/>
        <v>91</v>
      </c>
      <c r="H3486" s="7">
        <f t="shared" si="762"/>
        <v>-414555.08649835055</v>
      </c>
      <c r="I3486" s="16">
        <f>SUMIFS('Filing Data'!$X:$X,'Filing Data'!$D:$D,'Benchmark Value'!$B3486)</f>
        <v>0</v>
      </c>
      <c r="J3486" s="16">
        <f>IF(I3486&lt;&gt;0,J3485,IF(ISNA(INDEX($I3486:$I3618,MATCH(TRUE,INDEX($I3486:$I3618&lt;&gt;$I3486,0),0))),0,INDEX($I3486:$I3618,MATCH(TRUE,INDEX($I3486:$I3618&lt;&gt;$I3486,0),0))))</f>
        <v>23490016.5035774</v>
      </c>
      <c r="K3486" s="10">
        <f>SUM(I$11:I3485)</f>
        <v>930844160.35898077</v>
      </c>
      <c r="L3486" s="27">
        <f t="shared" si="757"/>
        <v>91</v>
      </c>
      <c r="M3486" s="7">
        <f t="shared" si="763"/>
        <v>258132.04948986153</v>
      </c>
      <c r="N3486" s="7">
        <f>IF(ISNA(VLOOKUP(B3486,'Distribution Data'!$G:$H,2,FALSE)),0,VLOOKUP(B3486,'Distribution Data'!$G:$H,2,FALSE))</f>
        <v>0</v>
      </c>
      <c r="O3486" s="16">
        <f>IF(ISNA(INDEX($C3485:$C$3618,MATCH(TRUE,INDEX($C3485:$C$3618&lt;&gt;$C3485,0),0))), O3485, INDEX($C3485:$C$3618,MATCH(TRUE,INDEX($C3485:$C$3618&lt;&gt;$C3485,0),0)))</f>
        <v>6141302856.4922609</v>
      </c>
      <c r="P3486" s="16">
        <f t="shared" si="755"/>
        <v>6117812839.9886837</v>
      </c>
      <c r="Q3486" s="27">
        <f t="shared" si="760"/>
        <v>91</v>
      </c>
      <c r="R3486" s="7">
        <f t="shared" si="764"/>
        <v>258132.0494898597</v>
      </c>
      <c r="S3486" s="7">
        <f t="shared" si="758"/>
        <v>-414555.08649835235</v>
      </c>
      <c r="T3486" s="5">
        <f>VLOOKUP($B3486,'Benchmark Data'!$A:$B,2,FALSE)</f>
        <v>22.61</v>
      </c>
      <c r="U3486" s="12">
        <f t="shared" si="765"/>
        <v>0</v>
      </c>
      <c r="V3486" s="7">
        <f t="shared" si="766"/>
        <v>6588248786.7585306</v>
      </c>
    </row>
    <row r="3487" spans="1:22" x14ac:dyDescent="0.25">
      <c r="A3487" s="5">
        <f t="shared" si="759"/>
        <v>2013</v>
      </c>
      <c r="B3487" s="6">
        <f t="shared" si="761"/>
        <v>41427</v>
      </c>
      <c r="C3487" s="7">
        <f>MAX(SUMIFS('Filing Data'!$V:$V,'Filing Data'!$D:$D,'Benchmark Value'!$B3487),C3486)</f>
        <v>6117812839.9886837</v>
      </c>
      <c r="D3487" s="7">
        <f>SUMIFS('Filing Data'!$Z:$Z,'Filing Data'!$D:$D,'Benchmark Value'!$B3487)</f>
        <v>0</v>
      </c>
      <c r="E3487" s="16">
        <f>IF(D3487&lt;&gt;0,E3486,IF(ISNA(INDEX($D3487:$D3618,MATCH(TRUE,INDEX($D3487:$D3618&lt;&gt;$D3487,0),0))),0,INDEX($D3487:$D3618,MATCH(TRUE,INDEX($D3487:$D3618&lt;&gt;$D3487,0),0))))</f>
        <v>-37724512.871349901</v>
      </c>
      <c r="F3487" s="10">
        <f>SUM(D$11:D3486)</f>
        <v>-601055960.79771614</v>
      </c>
      <c r="G3487" s="10">
        <f t="shared" si="756"/>
        <v>91</v>
      </c>
      <c r="H3487" s="7">
        <f t="shared" si="762"/>
        <v>-414555.08649835055</v>
      </c>
      <c r="I3487" s="16">
        <f>SUMIFS('Filing Data'!$X:$X,'Filing Data'!$D:$D,'Benchmark Value'!$B3487)</f>
        <v>0</v>
      </c>
      <c r="J3487" s="16">
        <f>IF(I3487&lt;&gt;0,J3486,IF(ISNA(INDEX($I3487:$I3618,MATCH(TRUE,INDEX($I3487:$I3618&lt;&gt;$I3487,0),0))),0,INDEX($I3487:$I3618,MATCH(TRUE,INDEX($I3487:$I3618&lt;&gt;$I3487,0),0))))</f>
        <v>23490016.5035774</v>
      </c>
      <c r="K3487" s="10">
        <f>SUM(I$11:I3486)</f>
        <v>930844160.35898077</v>
      </c>
      <c r="L3487" s="27">
        <f t="shared" si="757"/>
        <v>91</v>
      </c>
      <c r="M3487" s="7">
        <f t="shared" si="763"/>
        <v>258132.04948986153</v>
      </c>
      <c r="N3487" s="7">
        <f>IF(ISNA(VLOOKUP(B3487,'Distribution Data'!$G:$H,2,FALSE)),0,VLOOKUP(B3487,'Distribution Data'!$G:$H,2,FALSE))</f>
        <v>0</v>
      </c>
      <c r="O3487" s="16">
        <f>IF(ISNA(INDEX($C3486:$C$3618,MATCH(TRUE,INDEX($C3486:$C$3618&lt;&gt;$C3486,0),0))), O3486, INDEX($C3486:$C$3618,MATCH(TRUE,INDEX($C3486:$C$3618&lt;&gt;$C3486,0),0)))</f>
        <v>6141302856.4922609</v>
      </c>
      <c r="P3487" s="16">
        <f t="shared" si="755"/>
        <v>6117812839.9886837</v>
      </c>
      <c r="Q3487" s="27">
        <f t="shared" si="760"/>
        <v>91</v>
      </c>
      <c r="R3487" s="7">
        <f t="shared" si="764"/>
        <v>258132.0494898597</v>
      </c>
      <c r="S3487" s="7">
        <f t="shared" si="758"/>
        <v>-414555.08649835235</v>
      </c>
      <c r="T3487" s="5">
        <f>VLOOKUP($B3487,'Benchmark Data'!$A:$B,2,FALSE)</f>
        <v>22.61</v>
      </c>
      <c r="U3487" s="12">
        <f t="shared" si="765"/>
        <v>0</v>
      </c>
      <c r="V3487" s="7">
        <f t="shared" si="766"/>
        <v>6587834231.6720324</v>
      </c>
    </row>
    <row r="3488" spans="1:22" x14ac:dyDescent="0.25">
      <c r="A3488" s="5">
        <f t="shared" si="759"/>
        <v>2013</v>
      </c>
      <c r="B3488" s="6">
        <f t="shared" si="761"/>
        <v>41428</v>
      </c>
      <c r="C3488" s="7">
        <f>MAX(SUMIFS('Filing Data'!$V:$V,'Filing Data'!$D:$D,'Benchmark Value'!$B3488),C3487)</f>
        <v>6117812839.9886837</v>
      </c>
      <c r="D3488" s="7">
        <f>SUMIFS('Filing Data'!$Z:$Z,'Filing Data'!$D:$D,'Benchmark Value'!$B3488)</f>
        <v>0</v>
      </c>
      <c r="E3488" s="16">
        <f>IF(D3488&lt;&gt;0,E3487,IF(ISNA(INDEX($D3488:$D3618,MATCH(TRUE,INDEX($D3488:$D3618&lt;&gt;$D3488,0),0))),0,INDEX($D3488:$D3618,MATCH(TRUE,INDEX($D3488:$D3618&lt;&gt;$D3488,0),0))))</f>
        <v>-37724512.871349901</v>
      </c>
      <c r="F3488" s="10">
        <f>SUM(D$11:D3487)</f>
        <v>-601055960.79771614</v>
      </c>
      <c r="G3488" s="10">
        <f t="shared" si="756"/>
        <v>91</v>
      </c>
      <c r="H3488" s="7">
        <f t="shared" si="762"/>
        <v>-414555.08649835055</v>
      </c>
      <c r="I3488" s="16">
        <f>SUMIFS('Filing Data'!$X:$X,'Filing Data'!$D:$D,'Benchmark Value'!$B3488)</f>
        <v>0</v>
      </c>
      <c r="J3488" s="16">
        <f>IF(I3488&lt;&gt;0,J3487,IF(ISNA(INDEX($I3488:$I3618,MATCH(TRUE,INDEX($I3488:$I3618&lt;&gt;$I3488,0),0))),0,INDEX($I3488:$I3618,MATCH(TRUE,INDEX($I3488:$I3618&lt;&gt;$I3488,0),0))))</f>
        <v>23490016.5035774</v>
      </c>
      <c r="K3488" s="10">
        <f>SUM(I$11:I3487)</f>
        <v>930844160.35898077</v>
      </c>
      <c r="L3488" s="27">
        <f t="shared" si="757"/>
        <v>91</v>
      </c>
      <c r="M3488" s="7">
        <f t="shared" si="763"/>
        <v>258132.04948986153</v>
      </c>
      <c r="N3488" s="7">
        <f>IF(ISNA(VLOOKUP(B3488,'Distribution Data'!$G:$H,2,FALSE)),0,VLOOKUP(B3488,'Distribution Data'!$G:$H,2,FALSE))</f>
        <v>0</v>
      </c>
      <c r="O3488" s="16">
        <f>IF(ISNA(INDEX($C3487:$C$3618,MATCH(TRUE,INDEX($C3487:$C$3618&lt;&gt;$C3487,0),0))), O3487, INDEX($C3487:$C$3618,MATCH(TRUE,INDEX($C3487:$C$3618&lt;&gt;$C3487,0),0)))</f>
        <v>6141302856.4922609</v>
      </c>
      <c r="P3488" s="16">
        <f t="shared" si="755"/>
        <v>6117812839.9886837</v>
      </c>
      <c r="Q3488" s="27">
        <f t="shared" si="760"/>
        <v>91</v>
      </c>
      <c r="R3488" s="7">
        <f t="shared" si="764"/>
        <v>258132.0494898597</v>
      </c>
      <c r="S3488" s="7">
        <f t="shared" si="758"/>
        <v>-414555.08649835235</v>
      </c>
      <c r="T3488" s="5">
        <f>VLOOKUP($B3488,'Benchmark Data'!$A:$B,2,FALSE)</f>
        <v>22.74</v>
      </c>
      <c r="U3488" s="12">
        <f t="shared" si="765"/>
        <v>5.7332020325115063E-3</v>
      </c>
      <c r="V3488" s="7">
        <f t="shared" si="766"/>
        <v>6625297538.1564035</v>
      </c>
    </row>
    <row r="3489" spans="1:22" x14ac:dyDescent="0.25">
      <c r="A3489" s="5">
        <f t="shared" si="759"/>
        <v>2013</v>
      </c>
      <c r="B3489" s="6">
        <f t="shared" si="761"/>
        <v>41429</v>
      </c>
      <c r="C3489" s="7">
        <f>MAX(SUMIFS('Filing Data'!$V:$V,'Filing Data'!$D:$D,'Benchmark Value'!$B3489),C3488)</f>
        <v>6117812839.9886837</v>
      </c>
      <c r="D3489" s="7">
        <f>SUMIFS('Filing Data'!$Z:$Z,'Filing Data'!$D:$D,'Benchmark Value'!$B3489)</f>
        <v>0</v>
      </c>
      <c r="E3489" s="16">
        <f>IF(D3489&lt;&gt;0,E3488,IF(ISNA(INDEX($D3489:$D3618,MATCH(TRUE,INDEX($D3489:$D3618&lt;&gt;$D3489,0),0))),0,INDEX($D3489:$D3618,MATCH(TRUE,INDEX($D3489:$D3618&lt;&gt;$D3489,0),0))))</f>
        <v>-37724512.871349901</v>
      </c>
      <c r="F3489" s="10">
        <f>SUM(D$11:D3488)</f>
        <v>-601055960.79771614</v>
      </c>
      <c r="G3489" s="10">
        <f t="shared" si="756"/>
        <v>91</v>
      </c>
      <c r="H3489" s="7">
        <f t="shared" si="762"/>
        <v>-414555.08649835055</v>
      </c>
      <c r="I3489" s="16">
        <f>SUMIFS('Filing Data'!$X:$X,'Filing Data'!$D:$D,'Benchmark Value'!$B3489)</f>
        <v>0</v>
      </c>
      <c r="J3489" s="16">
        <f>IF(I3489&lt;&gt;0,J3488,IF(ISNA(INDEX($I3489:$I3618,MATCH(TRUE,INDEX($I3489:$I3618&lt;&gt;$I3489,0),0))),0,INDEX($I3489:$I3618,MATCH(TRUE,INDEX($I3489:$I3618&lt;&gt;$I3489,0),0))))</f>
        <v>23490016.5035774</v>
      </c>
      <c r="K3489" s="10">
        <f>SUM(I$11:I3488)</f>
        <v>930844160.35898077</v>
      </c>
      <c r="L3489" s="27">
        <f t="shared" si="757"/>
        <v>91</v>
      </c>
      <c r="M3489" s="7">
        <f t="shared" si="763"/>
        <v>258132.04948986153</v>
      </c>
      <c r="N3489" s="7">
        <f>IF(ISNA(VLOOKUP(B3489,'Distribution Data'!$G:$H,2,FALSE)),0,VLOOKUP(B3489,'Distribution Data'!$G:$H,2,FALSE))</f>
        <v>0</v>
      </c>
      <c r="O3489" s="16">
        <f>IF(ISNA(INDEX($C3488:$C$3618,MATCH(TRUE,INDEX($C3488:$C$3618&lt;&gt;$C3488,0),0))), O3488, INDEX($C3488:$C$3618,MATCH(TRUE,INDEX($C3488:$C$3618&lt;&gt;$C3488,0),0)))</f>
        <v>6141302856.4922609</v>
      </c>
      <c r="P3489" s="16">
        <f t="shared" si="755"/>
        <v>6117812839.9886837</v>
      </c>
      <c r="Q3489" s="27">
        <f t="shared" si="760"/>
        <v>91</v>
      </c>
      <c r="R3489" s="7">
        <f t="shared" si="764"/>
        <v>258132.0494898597</v>
      </c>
      <c r="S3489" s="7">
        <f t="shared" si="758"/>
        <v>-414555.08649835235</v>
      </c>
      <c r="T3489" s="5">
        <f>VLOOKUP($B3489,'Benchmark Data'!$A:$B,2,FALSE)</f>
        <v>22.44</v>
      </c>
      <c r="U3489" s="12">
        <f t="shared" si="765"/>
        <v>-1.3280407667894265E-2</v>
      </c>
      <c r="V3489" s="7">
        <f t="shared" si="766"/>
        <v>6537478002.355442</v>
      </c>
    </row>
    <row r="3490" spans="1:22" x14ac:dyDescent="0.25">
      <c r="A3490" s="5">
        <f t="shared" si="759"/>
        <v>2013</v>
      </c>
      <c r="B3490" s="6">
        <f t="shared" si="761"/>
        <v>41430</v>
      </c>
      <c r="C3490" s="7">
        <f>MAX(SUMIFS('Filing Data'!$V:$V,'Filing Data'!$D:$D,'Benchmark Value'!$B3490),C3489)</f>
        <v>6117812839.9886837</v>
      </c>
      <c r="D3490" s="7">
        <f>SUMIFS('Filing Data'!$Z:$Z,'Filing Data'!$D:$D,'Benchmark Value'!$B3490)</f>
        <v>0</v>
      </c>
      <c r="E3490" s="16">
        <f>IF(D3490&lt;&gt;0,E3489,IF(ISNA(INDEX($D3490:$D3618,MATCH(TRUE,INDEX($D3490:$D3618&lt;&gt;$D3490,0),0))),0,INDEX($D3490:$D3618,MATCH(TRUE,INDEX($D3490:$D3618&lt;&gt;$D3490,0),0))))</f>
        <v>-37724512.871349901</v>
      </c>
      <c r="F3490" s="10">
        <f>SUM(D$11:D3489)</f>
        <v>-601055960.79771614</v>
      </c>
      <c r="G3490" s="10">
        <f t="shared" si="756"/>
        <v>91</v>
      </c>
      <c r="H3490" s="7">
        <f t="shared" si="762"/>
        <v>-414555.08649835055</v>
      </c>
      <c r="I3490" s="16">
        <f>SUMIFS('Filing Data'!$X:$X,'Filing Data'!$D:$D,'Benchmark Value'!$B3490)</f>
        <v>0</v>
      </c>
      <c r="J3490" s="16">
        <f>IF(I3490&lt;&gt;0,J3489,IF(ISNA(INDEX($I3490:$I3618,MATCH(TRUE,INDEX($I3490:$I3618&lt;&gt;$I3490,0),0))),0,INDEX($I3490:$I3618,MATCH(TRUE,INDEX($I3490:$I3618&lt;&gt;$I3490,0),0))))</f>
        <v>23490016.5035774</v>
      </c>
      <c r="K3490" s="10">
        <f>SUM(I$11:I3489)</f>
        <v>930844160.35898077</v>
      </c>
      <c r="L3490" s="27">
        <f t="shared" si="757"/>
        <v>91</v>
      </c>
      <c r="M3490" s="7">
        <f t="shared" si="763"/>
        <v>258132.04948986153</v>
      </c>
      <c r="N3490" s="7">
        <f>IF(ISNA(VLOOKUP(B3490,'Distribution Data'!$G:$H,2,FALSE)),0,VLOOKUP(B3490,'Distribution Data'!$G:$H,2,FALSE))</f>
        <v>0</v>
      </c>
      <c r="O3490" s="16">
        <f>IF(ISNA(INDEX($C3489:$C$3618,MATCH(TRUE,INDEX($C3489:$C$3618&lt;&gt;$C3489,0),0))), O3489, INDEX($C3489:$C$3618,MATCH(TRUE,INDEX($C3489:$C$3618&lt;&gt;$C3489,0),0)))</f>
        <v>6141302856.4922609</v>
      </c>
      <c r="P3490" s="16">
        <f t="shared" si="755"/>
        <v>6117812839.9886837</v>
      </c>
      <c r="Q3490" s="27">
        <f t="shared" si="760"/>
        <v>91</v>
      </c>
      <c r="R3490" s="7">
        <f t="shared" si="764"/>
        <v>258132.0494898597</v>
      </c>
      <c r="S3490" s="7">
        <f t="shared" si="758"/>
        <v>-414555.08649835235</v>
      </c>
      <c r="T3490" s="5">
        <f>VLOOKUP($B3490,'Benchmark Data'!$A:$B,2,FALSE)</f>
        <v>22.23</v>
      </c>
      <c r="U3490" s="12">
        <f t="shared" si="765"/>
        <v>-9.4023526783903934E-3</v>
      </c>
      <c r="V3490" s="7">
        <f t="shared" si="766"/>
        <v>6475883840.2950287</v>
      </c>
    </row>
    <row r="3491" spans="1:22" x14ac:dyDescent="0.25">
      <c r="A3491" s="5">
        <f t="shared" si="759"/>
        <v>2013</v>
      </c>
      <c r="B3491" s="6">
        <f t="shared" si="761"/>
        <v>41431</v>
      </c>
      <c r="C3491" s="7">
        <f>MAX(SUMIFS('Filing Data'!$V:$V,'Filing Data'!$D:$D,'Benchmark Value'!$B3491),C3490)</f>
        <v>6117812839.9886837</v>
      </c>
      <c r="D3491" s="7">
        <f>SUMIFS('Filing Data'!$Z:$Z,'Filing Data'!$D:$D,'Benchmark Value'!$B3491)</f>
        <v>0</v>
      </c>
      <c r="E3491" s="16">
        <f>IF(D3491&lt;&gt;0,E3490,IF(ISNA(INDEX($D3491:$D3618,MATCH(TRUE,INDEX($D3491:$D3618&lt;&gt;$D3491,0),0))),0,INDEX($D3491:$D3618,MATCH(TRUE,INDEX($D3491:$D3618&lt;&gt;$D3491,0),0))))</f>
        <v>-37724512.871349901</v>
      </c>
      <c r="F3491" s="10">
        <f>SUM(D$11:D3490)</f>
        <v>-601055960.79771614</v>
      </c>
      <c r="G3491" s="10">
        <f t="shared" si="756"/>
        <v>91</v>
      </c>
      <c r="H3491" s="7">
        <f t="shared" si="762"/>
        <v>-414555.08649835055</v>
      </c>
      <c r="I3491" s="16">
        <f>SUMIFS('Filing Data'!$X:$X,'Filing Data'!$D:$D,'Benchmark Value'!$B3491)</f>
        <v>0</v>
      </c>
      <c r="J3491" s="16">
        <f>IF(I3491&lt;&gt;0,J3490,IF(ISNA(INDEX($I3491:$I3618,MATCH(TRUE,INDEX($I3491:$I3618&lt;&gt;$I3491,0),0))),0,INDEX($I3491:$I3618,MATCH(TRUE,INDEX($I3491:$I3618&lt;&gt;$I3491,0),0))))</f>
        <v>23490016.5035774</v>
      </c>
      <c r="K3491" s="10">
        <f>SUM(I$11:I3490)</f>
        <v>930844160.35898077</v>
      </c>
      <c r="L3491" s="27">
        <f t="shared" si="757"/>
        <v>91</v>
      </c>
      <c r="M3491" s="7">
        <f t="shared" si="763"/>
        <v>258132.04948986153</v>
      </c>
      <c r="N3491" s="7">
        <f>IF(ISNA(VLOOKUP(B3491,'Distribution Data'!$G:$H,2,FALSE)),0,VLOOKUP(B3491,'Distribution Data'!$G:$H,2,FALSE))</f>
        <v>0</v>
      </c>
      <c r="O3491" s="16">
        <f>IF(ISNA(INDEX($C3490:$C$3618,MATCH(TRUE,INDEX($C3490:$C$3618&lt;&gt;$C3490,0),0))), O3490, INDEX($C3490:$C$3618,MATCH(TRUE,INDEX($C3490:$C$3618&lt;&gt;$C3490,0),0)))</f>
        <v>6141302856.4922609</v>
      </c>
      <c r="P3491" s="16">
        <f t="shared" si="755"/>
        <v>6117812839.9886837</v>
      </c>
      <c r="Q3491" s="27">
        <f t="shared" si="760"/>
        <v>91</v>
      </c>
      <c r="R3491" s="7">
        <f t="shared" si="764"/>
        <v>258132.0494898597</v>
      </c>
      <c r="S3491" s="7">
        <f t="shared" si="758"/>
        <v>-414555.08649835235</v>
      </c>
      <c r="T3491" s="5">
        <f>VLOOKUP($B3491,'Benchmark Data'!$A:$B,2,FALSE)</f>
        <v>22.61</v>
      </c>
      <c r="U3491" s="12">
        <f t="shared" si="765"/>
        <v>1.6949558313773205E-2</v>
      </c>
      <c r="V3491" s="7">
        <f t="shared" si="766"/>
        <v>6586168154.2734022</v>
      </c>
    </row>
    <row r="3492" spans="1:22" x14ac:dyDescent="0.25">
      <c r="A3492" s="5">
        <f t="shared" si="759"/>
        <v>2013</v>
      </c>
      <c r="B3492" s="6">
        <f t="shared" si="761"/>
        <v>41432</v>
      </c>
      <c r="C3492" s="7">
        <f>MAX(SUMIFS('Filing Data'!$V:$V,'Filing Data'!$D:$D,'Benchmark Value'!$B3492),C3491)</f>
        <v>6117812839.9886837</v>
      </c>
      <c r="D3492" s="7">
        <f>SUMIFS('Filing Data'!$Z:$Z,'Filing Data'!$D:$D,'Benchmark Value'!$B3492)</f>
        <v>0</v>
      </c>
      <c r="E3492" s="16">
        <f>IF(D3492&lt;&gt;0,E3491,IF(ISNA(INDEX($D3492:$D3618,MATCH(TRUE,INDEX($D3492:$D3618&lt;&gt;$D3492,0),0))),0,INDEX($D3492:$D3618,MATCH(TRUE,INDEX($D3492:$D3618&lt;&gt;$D3492,0),0))))</f>
        <v>-37724512.871349901</v>
      </c>
      <c r="F3492" s="10">
        <f>SUM(D$11:D3491)</f>
        <v>-601055960.79771614</v>
      </c>
      <c r="G3492" s="10">
        <f t="shared" si="756"/>
        <v>91</v>
      </c>
      <c r="H3492" s="7">
        <f t="shared" si="762"/>
        <v>-414555.08649835055</v>
      </c>
      <c r="I3492" s="16">
        <f>SUMIFS('Filing Data'!$X:$X,'Filing Data'!$D:$D,'Benchmark Value'!$B3492)</f>
        <v>0</v>
      </c>
      <c r="J3492" s="16">
        <f>IF(I3492&lt;&gt;0,J3491,IF(ISNA(INDEX($I3492:$I3618,MATCH(TRUE,INDEX($I3492:$I3618&lt;&gt;$I3492,0),0))),0,INDEX($I3492:$I3618,MATCH(TRUE,INDEX($I3492:$I3618&lt;&gt;$I3492,0),0))))</f>
        <v>23490016.5035774</v>
      </c>
      <c r="K3492" s="10">
        <f>SUM(I$11:I3491)</f>
        <v>930844160.35898077</v>
      </c>
      <c r="L3492" s="27">
        <f t="shared" si="757"/>
        <v>91</v>
      </c>
      <c r="M3492" s="7">
        <f t="shared" si="763"/>
        <v>258132.04948986153</v>
      </c>
      <c r="N3492" s="7">
        <f>IF(ISNA(VLOOKUP(B3492,'Distribution Data'!$G:$H,2,FALSE)),0,VLOOKUP(B3492,'Distribution Data'!$G:$H,2,FALSE))</f>
        <v>0</v>
      </c>
      <c r="O3492" s="16">
        <f>IF(ISNA(INDEX($C3491:$C$3618,MATCH(TRUE,INDEX($C3491:$C$3618&lt;&gt;$C3491,0),0))), O3491, INDEX($C3491:$C$3618,MATCH(TRUE,INDEX($C3491:$C$3618&lt;&gt;$C3491,0),0)))</f>
        <v>6141302856.4922609</v>
      </c>
      <c r="P3492" s="16">
        <f t="shared" si="755"/>
        <v>6117812839.9886837</v>
      </c>
      <c r="Q3492" s="27">
        <f t="shared" si="760"/>
        <v>91</v>
      </c>
      <c r="R3492" s="7">
        <f t="shared" si="764"/>
        <v>258132.0494898597</v>
      </c>
      <c r="S3492" s="7">
        <f t="shared" si="758"/>
        <v>-414555.08649835235</v>
      </c>
      <c r="T3492" s="5">
        <f>VLOOKUP($B3492,'Benchmark Data'!$A:$B,2,FALSE)</f>
        <v>22.58</v>
      </c>
      <c r="U3492" s="12">
        <f t="shared" si="765"/>
        <v>-1.3277275683626134E-3</v>
      </c>
      <c r="V3492" s="7">
        <f t="shared" si="766"/>
        <v>6577014764.8380222</v>
      </c>
    </row>
    <row r="3493" spans="1:22" x14ac:dyDescent="0.25">
      <c r="A3493" s="5">
        <f t="shared" si="759"/>
        <v>2013</v>
      </c>
      <c r="B3493" s="6">
        <f t="shared" si="761"/>
        <v>41433</v>
      </c>
      <c r="C3493" s="7">
        <f>MAX(SUMIFS('Filing Data'!$V:$V,'Filing Data'!$D:$D,'Benchmark Value'!$B3493),C3492)</f>
        <v>6117812839.9886837</v>
      </c>
      <c r="D3493" s="7">
        <f>SUMIFS('Filing Data'!$Z:$Z,'Filing Data'!$D:$D,'Benchmark Value'!$B3493)</f>
        <v>0</v>
      </c>
      <c r="E3493" s="16">
        <f>IF(D3493&lt;&gt;0,E3492,IF(ISNA(INDEX($D3493:$D3618,MATCH(TRUE,INDEX($D3493:$D3618&lt;&gt;$D3493,0),0))),0,INDEX($D3493:$D3618,MATCH(TRUE,INDEX($D3493:$D3618&lt;&gt;$D3493,0),0))))</f>
        <v>-37724512.871349901</v>
      </c>
      <c r="F3493" s="10">
        <f>SUM(D$11:D3492)</f>
        <v>-601055960.79771614</v>
      </c>
      <c r="G3493" s="10">
        <f t="shared" si="756"/>
        <v>91</v>
      </c>
      <c r="H3493" s="7">
        <f t="shared" si="762"/>
        <v>-414555.08649835055</v>
      </c>
      <c r="I3493" s="16">
        <f>SUMIFS('Filing Data'!$X:$X,'Filing Data'!$D:$D,'Benchmark Value'!$B3493)</f>
        <v>0</v>
      </c>
      <c r="J3493" s="16">
        <f>IF(I3493&lt;&gt;0,J3492,IF(ISNA(INDEX($I3493:$I3618,MATCH(TRUE,INDEX($I3493:$I3618&lt;&gt;$I3493,0),0))),0,INDEX($I3493:$I3618,MATCH(TRUE,INDEX($I3493:$I3618&lt;&gt;$I3493,0),0))))</f>
        <v>23490016.5035774</v>
      </c>
      <c r="K3493" s="10">
        <f>SUM(I$11:I3492)</f>
        <v>930844160.35898077</v>
      </c>
      <c r="L3493" s="27">
        <f t="shared" si="757"/>
        <v>91</v>
      </c>
      <c r="M3493" s="7">
        <f t="shared" si="763"/>
        <v>258132.04948986153</v>
      </c>
      <c r="N3493" s="7">
        <f>IF(ISNA(VLOOKUP(B3493,'Distribution Data'!$G:$H,2,FALSE)),0,VLOOKUP(B3493,'Distribution Data'!$G:$H,2,FALSE))</f>
        <v>0</v>
      </c>
      <c r="O3493" s="16">
        <f>IF(ISNA(INDEX($C3492:$C$3618,MATCH(TRUE,INDEX($C3492:$C$3618&lt;&gt;$C3492,0),0))), O3492, INDEX($C3492:$C$3618,MATCH(TRUE,INDEX($C3492:$C$3618&lt;&gt;$C3492,0),0)))</f>
        <v>6141302856.4922609</v>
      </c>
      <c r="P3493" s="16">
        <f t="shared" si="755"/>
        <v>6117812839.9886837</v>
      </c>
      <c r="Q3493" s="27">
        <f t="shared" si="760"/>
        <v>91</v>
      </c>
      <c r="R3493" s="7">
        <f t="shared" si="764"/>
        <v>258132.0494898597</v>
      </c>
      <c r="S3493" s="7">
        <f t="shared" si="758"/>
        <v>-414555.08649835235</v>
      </c>
      <c r="T3493" s="5">
        <f>VLOOKUP($B3493,'Benchmark Data'!$A:$B,2,FALSE)</f>
        <v>22.58</v>
      </c>
      <c r="U3493" s="12">
        <f t="shared" si="765"/>
        <v>0</v>
      </c>
      <c r="V3493" s="7">
        <f t="shared" si="766"/>
        <v>6576600209.751524</v>
      </c>
    </row>
    <row r="3494" spans="1:22" x14ac:dyDescent="0.25">
      <c r="A3494" s="5">
        <f t="shared" si="759"/>
        <v>2013</v>
      </c>
      <c r="B3494" s="6">
        <f t="shared" si="761"/>
        <v>41434</v>
      </c>
      <c r="C3494" s="7">
        <f>MAX(SUMIFS('Filing Data'!$V:$V,'Filing Data'!$D:$D,'Benchmark Value'!$B3494),C3493)</f>
        <v>6117812839.9886837</v>
      </c>
      <c r="D3494" s="7">
        <f>SUMIFS('Filing Data'!$Z:$Z,'Filing Data'!$D:$D,'Benchmark Value'!$B3494)</f>
        <v>0</v>
      </c>
      <c r="E3494" s="16">
        <f>IF(D3494&lt;&gt;0,E3493,IF(ISNA(INDEX($D3494:$D3618,MATCH(TRUE,INDEX($D3494:$D3618&lt;&gt;$D3494,0),0))),0,INDEX($D3494:$D3618,MATCH(TRUE,INDEX($D3494:$D3618&lt;&gt;$D3494,0),0))))</f>
        <v>-37724512.871349901</v>
      </c>
      <c r="F3494" s="10">
        <f>SUM(D$11:D3493)</f>
        <v>-601055960.79771614</v>
      </c>
      <c r="G3494" s="10">
        <f t="shared" si="756"/>
        <v>91</v>
      </c>
      <c r="H3494" s="7">
        <f t="shared" si="762"/>
        <v>-414555.08649835055</v>
      </c>
      <c r="I3494" s="16">
        <f>SUMIFS('Filing Data'!$X:$X,'Filing Data'!$D:$D,'Benchmark Value'!$B3494)</f>
        <v>0</v>
      </c>
      <c r="J3494" s="16">
        <f>IF(I3494&lt;&gt;0,J3493,IF(ISNA(INDEX($I3494:$I3618,MATCH(TRUE,INDEX($I3494:$I3618&lt;&gt;$I3494,0),0))),0,INDEX($I3494:$I3618,MATCH(TRUE,INDEX($I3494:$I3618&lt;&gt;$I3494,0),0))))</f>
        <v>23490016.5035774</v>
      </c>
      <c r="K3494" s="10">
        <f>SUM(I$11:I3493)</f>
        <v>930844160.35898077</v>
      </c>
      <c r="L3494" s="27">
        <f t="shared" si="757"/>
        <v>91</v>
      </c>
      <c r="M3494" s="7">
        <f t="shared" si="763"/>
        <v>258132.04948986153</v>
      </c>
      <c r="N3494" s="7">
        <f>IF(ISNA(VLOOKUP(B3494,'Distribution Data'!$G:$H,2,FALSE)),0,VLOOKUP(B3494,'Distribution Data'!$G:$H,2,FALSE))</f>
        <v>0</v>
      </c>
      <c r="O3494" s="16">
        <f>IF(ISNA(INDEX($C3493:$C$3618,MATCH(TRUE,INDEX($C3493:$C$3618&lt;&gt;$C3493,0),0))), O3493, INDEX($C3493:$C$3618,MATCH(TRUE,INDEX($C3493:$C$3618&lt;&gt;$C3493,0),0)))</f>
        <v>6141302856.4922609</v>
      </c>
      <c r="P3494" s="16">
        <f t="shared" si="755"/>
        <v>6117812839.9886837</v>
      </c>
      <c r="Q3494" s="27">
        <f t="shared" si="760"/>
        <v>91</v>
      </c>
      <c r="R3494" s="7">
        <f t="shared" si="764"/>
        <v>258132.0494898597</v>
      </c>
      <c r="S3494" s="7">
        <f t="shared" si="758"/>
        <v>-414555.08649835235</v>
      </c>
      <c r="T3494" s="5">
        <f>VLOOKUP($B3494,'Benchmark Data'!$A:$B,2,FALSE)</f>
        <v>22.58</v>
      </c>
      <c r="U3494" s="12">
        <f t="shared" si="765"/>
        <v>0</v>
      </c>
      <c r="V3494" s="7">
        <f t="shared" si="766"/>
        <v>6576185654.6650257</v>
      </c>
    </row>
    <row r="3495" spans="1:22" x14ac:dyDescent="0.25">
      <c r="A3495" s="5">
        <f t="shared" si="759"/>
        <v>2013</v>
      </c>
      <c r="B3495" s="6">
        <f t="shared" si="761"/>
        <v>41435</v>
      </c>
      <c r="C3495" s="7">
        <f>MAX(SUMIFS('Filing Data'!$V:$V,'Filing Data'!$D:$D,'Benchmark Value'!$B3495),C3494)</f>
        <v>6117812839.9886837</v>
      </c>
      <c r="D3495" s="7">
        <f>SUMIFS('Filing Data'!$Z:$Z,'Filing Data'!$D:$D,'Benchmark Value'!$B3495)</f>
        <v>0</v>
      </c>
      <c r="E3495" s="16">
        <f>IF(D3495&lt;&gt;0,E3494,IF(ISNA(INDEX($D3495:$D3618,MATCH(TRUE,INDEX($D3495:$D3618&lt;&gt;$D3495,0),0))),0,INDEX($D3495:$D3618,MATCH(TRUE,INDEX($D3495:$D3618&lt;&gt;$D3495,0),0))))</f>
        <v>-37724512.871349901</v>
      </c>
      <c r="F3495" s="10">
        <f>SUM(D$11:D3494)</f>
        <v>-601055960.79771614</v>
      </c>
      <c r="G3495" s="10">
        <f t="shared" si="756"/>
        <v>91</v>
      </c>
      <c r="H3495" s="7">
        <f t="shared" si="762"/>
        <v>-414555.08649835055</v>
      </c>
      <c r="I3495" s="16">
        <f>SUMIFS('Filing Data'!$X:$X,'Filing Data'!$D:$D,'Benchmark Value'!$B3495)</f>
        <v>0</v>
      </c>
      <c r="J3495" s="16">
        <f>IF(I3495&lt;&gt;0,J3494,IF(ISNA(INDEX($I3495:$I3618,MATCH(TRUE,INDEX($I3495:$I3618&lt;&gt;$I3495,0),0))),0,INDEX($I3495:$I3618,MATCH(TRUE,INDEX($I3495:$I3618&lt;&gt;$I3495,0),0))))</f>
        <v>23490016.5035774</v>
      </c>
      <c r="K3495" s="10">
        <f>SUM(I$11:I3494)</f>
        <v>930844160.35898077</v>
      </c>
      <c r="L3495" s="27">
        <f t="shared" si="757"/>
        <v>91</v>
      </c>
      <c r="M3495" s="7">
        <f t="shared" si="763"/>
        <v>258132.04948986153</v>
      </c>
      <c r="N3495" s="7">
        <f>IF(ISNA(VLOOKUP(B3495,'Distribution Data'!$G:$H,2,FALSE)),0,VLOOKUP(B3495,'Distribution Data'!$G:$H,2,FALSE))</f>
        <v>0</v>
      </c>
      <c r="O3495" s="16">
        <f>IF(ISNA(INDEX($C3494:$C$3618,MATCH(TRUE,INDEX($C3494:$C$3618&lt;&gt;$C3494,0),0))), O3494, INDEX($C3494:$C$3618,MATCH(TRUE,INDEX($C3494:$C$3618&lt;&gt;$C3494,0),0)))</f>
        <v>6141302856.4922609</v>
      </c>
      <c r="P3495" s="16">
        <f t="shared" si="755"/>
        <v>6117812839.9886837</v>
      </c>
      <c r="Q3495" s="27">
        <f t="shared" si="760"/>
        <v>91</v>
      </c>
      <c r="R3495" s="7">
        <f t="shared" si="764"/>
        <v>258132.0494898597</v>
      </c>
      <c r="S3495" s="7">
        <f t="shared" si="758"/>
        <v>-414555.08649835235</v>
      </c>
      <c r="T3495" s="5">
        <f>VLOOKUP($B3495,'Benchmark Data'!$A:$B,2,FALSE)</f>
        <v>22.41</v>
      </c>
      <c r="U3495" s="12">
        <f t="shared" si="765"/>
        <v>-7.5572709086802834E-3</v>
      </c>
      <c r="V3495" s="7">
        <f t="shared" si="766"/>
        <v>6526260401.5584631</v>
      </c>
    </row>
    <row r="3496" spans="1:22" x14ac:dyDescent="0.25">
      <c r="A3496" s="5">
        <f t="shared" si="759"/>
        <v>2013</v>
      </c>
      <c r="B3496" s="6">
        <f t="shared" si="761"/>
        <v>41436</v>
      </c>
      <c r="C3496" s="7">
        <f>MAX(SUMIFS('Filing Data'!$V:$V,'Filing Data'!$D:$D,'Benchmark Value'!$B3496),C3495)</f>
        <v>6117812839.9886837</v>
      </c>
      <c r="D3496" s="7">
        <f>SUMIFS('Filing Data'!$Z:$Z,'Filing Data'!$D:$D,'Benchmark Value'!$B3496)</f>
        <v>0</v>
      </c>
      <c r="E3496" s="16">
        <f>IF(D3496&lt;&gt;0,E3495,IF(ISNA(INDEX($D3496:$D3618,MATCH(TRUE,INDEX($D3496:$D3618&lt;&gt;$D3496,0),0))),0,INDEX($D3496:$D3618,MATCH(TRUE,INDEX($D3496:$D3618&lt;&gt;$D3496,0),0))))</f>
        <v>-37724512.871349901</v>
      </c>
      <c r="F3496" s="10">
        <f>SUM(D$11:D3495)</f>
        <v>-601055960.79771614</v>
      </c>
      <c r="G3496" s="10">
        <f t="shared" si="756"/>
        <v>91</v>
      </c>
      <c r="H3496" s="7">
        <f t="shared" si="762"/>
        <v>-414555.08649835055</v>
      </c>
      <c r="I3496" s="16">
        <f>SUMIFS('Filing Data'!$X:$X,'Filing Data'!$D:$D,'Benchmark Value'!$B3496)</f>
        <v>0</v>
      </c>
      <c r="J3496" s="16">
        <f>IF(I3496&lt;&gt;0,J3495,IF(ISNA(INDEX($I3496:$I3618,MATCH(TRUE,INDEX($I3496:$I3618&lt;&gt;$I3496,0),0))),0,INDEX($I3496:$I3618,MATCH(TRUE,INDEX($I3496:$I3618&lt;&gt;$I3496,0),0))))</f>
        <v>23490016.5035774</v>
      </c>
      <c r="K3496" s="10">
        <f>SUM(I$11:I3495)</f>
        <v>930844160.35898077</v>
      </c>
      <c r="L3496" s="27">
        <f t="shared" si="757"/>
        <v>91</v>
      </c>
      <c r="M3496" s="7">
        <f t="shared" si="763"/>
        <v>258132.04948986153</v>
      </c>
      <c r="N3496" s="7">
        <f>IF(ISNA(VLOOKUP(B3496,'Distribution Data'!$G:$H,2,FALSE)),0,VLOOKUP(B3496,'Distribution Data'!$G:$H,2,FALSE))</f>
        <v>0</v>
      </c>
      <c r="O3496" s="16">
        <f>IF(ISNA(INDEX($C3495:$C$3618,MATCH(TRUE,INDEX($C3495:$C$3618&lt;&gt;$C3495,0),0))), O3495, INDEX($C3495:$C$3618,MATCH(TRUE,INDEX($C3495:$C$3618&lt;&gt;$C3495,0),0)))</f>
        <v>6141302856.4922609</v>
      </c>
      <c r="P3496" s="16">
        <f t="shared" si="755"/>
        <v>6117812839.9886837</v>
      </c>
      <c r="Q3496" s="27">
        <f t="shared" si="760"/>
        <v>91</v>
      </c>
      <c r="R3496" s="7">
        <f t="shared" si="764"/>
        <v>258132.0494898597</v>
      </c>
      <c r="S3496" s="7">
        <f t="shared" si="758"/>
        <v>-414555.08649835235</v>
      </c>
      <c r="T3496" s="5">
        <f>VLOOKUP($B3496,'Benchmark Data'!$A:$B,2,FALSE)</f>
        <v>22.07</v>
      </c>
      <c r="U3496" s="12">
        <f t="shared" si="765"/>
        <v>-1.5288067544190639E-2</v>
      </c>
      <c r="V3496" s="7">
        <f t="shared" si="766"/>
        <v>6426830739.977994</v>
      </c>
    </row>
    <row r="3497" spans="1:22" x14ac:dyDescent="0.25">
      <c r="A3497" s="5">
        <f t="shared" si="759"/>
        <v>2013</v>
      </c>
      <c r="B3497" s="6">
        <f t="shared" si="761"/>
        <v>41437</v>
      </c>
      <c r="C3497" s="7">
        <f>MAX(SUMIFS('Filing Data'!$V:$V,'Filing Data'!$D:$D,'Benchmark Value'!$B3497),C3496)</f>
        <v>6117812839.9886837</v>
      </c>
      <c r="D3497" s="7">
        <f>SUMIFS('Filing Data'!$Z:$Z,'Filing Data'!$D:$D,'Benchmark Value'!$B3497)</f>
        <v>0</v>
      </c>
      <c r="E3497" s="16">
        <f>IF(D3497&lt;&gt;0,E3496,IF(ISNA(INDEX($D3497:$D3618,MATCH(TRUE,INDEX($D3497:$D3618&lt;&gt;$D3497,0),0))),0,INDEX($D3497:$D3618,MATCH(TRUE,INDEX($D3497:$D3618&lt;&gt;$D3497,0),0))))</f>
        <v>-37724512.871349901</v>
      </c>
      <c r="F3497" s="10">
        <f>SUM(D$11:D3496)</f>
        <v>-601055960.79771614</v>
      </c>
      <c r="G3497" s="10">
        <f t="shared" si="756"/>
        <v>91</v>
      </c>
      <c r="H3497" s="7">
        <f t="shared" si="762"/>
        <v>-414555.08649835055</v>
      </c>
      <c r="I3497" s="16">
        <f>SUMIFS('Filing Data'!$X:$X,'Filing Data'!$D:$D,'Benchmark Value'!$B3497)</f>
        <v>0</v>
      </c>
      <c r="J3497" s="16">
        <f>IF(I3497&lt;&gt;0,J3496,IF(ISNA(INDEX($I3497:$I3618,MATCH(TRUE,INDEX($I3497:$I3618&lt;&gt;$I3497,0),0))),0,INDEX($I3497:$I3618,MATCH(TRUE,INDEX($I3497:$I3618&lt;&gt;$I3497,0),0))))</f>
        <v>23490016.5035774</v>
      </c>
      <c r="K3497" s="10">
        <f>SUM(I$11:I3496)</f>
        <v>930844160.35898077</v>
      </c>
      <c r="L3497" s="27">
        <f t="shared" si="757"/>
        <v>91</v>
      </c>
      <c r="M3497" s="7">
        <f t="shared" si="763"/>
        <v>258132.04948986153</v>
      </c>
      <c r="N3497" s="7">
        <f>IF(ISNA(VLOOKUP(B3497,'Distribution Data'!$G:$H,2,FALSE)),0,VLOOKUP(B3497,'Distribution Data'!$G:$H,2,FALSE))</f>
        <v>0</v>
      </c>
      <c r="O3497" s="16">
        <f>IF(ISNA(INDEX($C3496:$C$3618,MATCH(TRUE,INDEX($C3496:$C$3618&lt;&gt;$C3496,0),0))), O3496, INDEX($C3496:$C$3618,MATCH(TRUE,INDEX($C3496:$C$3618&lt;&gt;$C3496,0),0)))</f>
        <v>6141302856.4922609</v>
      </c>
      <c r="P3497" s="16">
        <f t="shared" si="755"/>
        <v>6117812839.9886837</v>
      </c>
      <c r="Q3497" s="27">
        <f t="shared" si="760"/>
        <v>91</v>
      </c>
      <c r="R3497" s="7">
        <f t="shared" si="764"/>
        <v>258132.0494898597</v>
      </c>
      <c r="S3497" s="7">
        <f t="shared" si="758"/>
        <v>-414555.08649835235</v>
      </c>
      <c r="T3497" s="5">
        <f>VLOOKUP($B3497,'Benchmark Data'!$A:$B,2,FALSE)</f>
        <v>21.75</v>
      </c>
      <c r="U3497" s="12">
        <f t="shared" si="765"/>
        <v>-1.460546273395193E-2</v>
      </c>
      <c r="V3497" s="7">
        <f t="shared" si="766"/>
        <v>6333231507.1935816</v>
      </c>
    </row>
    <row r="3498" spans="1:22" x14ac:dyDescent="0.25">
      <c r="A3498" s="5">
        <f t="shared" si="759"/>
        <v>2013</v>
      </c>
      <c r="B3498" s="6">
        <f t="shared" si="761"/>
        <v>41438</v>
      </c>
      <c r="C3498" s="7">
        <f>MAX(SUMIFS('Filing Data'!$V:$V,'Filing Data'!$D:$D,'Benchmark Value'!$B3498),C3497)</f>
        <v>6117812839.9886837</v>
      </c>
      <c r="D3498" s="7">
        <f>SUMIFS('Filing Data'!$Z:$Z,'Filing Data'!$D:$D,'Benchmark Value'!$B3498)</f>
        <v>0</v>
      </c>
      <c r="E3498" s="16">
        <f>IF(D3498&lt;&gt;0,E3497,IF(ISNA(INDEX($D3498:$D3618,MATCH(TRUE,INDEX($D3498:$D3618&lt;&gt;$D3498,0),0))),0,INDEX($D3498:$D3618,MATCH(TRUE,INDEX($D3498:$D3618&lt;&gt;$D3498,0),0))))</f>
        <v>-37724512.871349901</v>
      </c>
      <c r="F3498" s="10">
        <f>SUM(D$11:D3497)</f>
        <v>-601055960.79771614</v>
      </c>
      <c r="G3498" s="10">
        <f t="shared" si="756"/>
        <v>91</v>
      </c>
      <c r="H3498" s="7">
        <f t="shared" si="762"/>
        <v>-414555.08649835055</v>
      </c>
      <c r="I3498" s="16">
        <f>SUMIFS('Filing Data'!$X:$X,'Filing Data'!$D:$D,'Benchmark Value'!$B3498)</f>
        <v>0</v>
      </c>
      <c r="J3498" s="16">
        <f>IF(I3498&lt;&gt;0,J3497,IF(ISNA(INDEX($I3498:$I3618,MATCH(TRUE,INDEX($I3498:$I3618&lt;&gt;$I3498,0),0))),0,INDEX($I3498:$I3618,MATCH(TRUE,INDEX($I3498:$I3618&lt;&gt;$I3498,0),0))))</f>
        <v>23490016.5035774</v>
      </c>
      <c r="K3498" s="10">
        <f>SUM(I$11:I3497)</f>
        <v>930844160.35898077</v>
      </c>
      <c r="L3498" s="27">
        <f t="shared" si="757"/>
        <v>91</v>
      </c>
      <c r="M3498" s="7">
        <f t="shared" si="763"/>
        <v>258132.04948986153</v>
      </c>
      <c r="N3498" s="7">
        <f>IF(ISNA(VLOOKUP(B3498,'Distribution Data'!$G:$H,2,FALSE)),0,VLOOKUP(B3498,'Distribution Data'!$G:$H,2,FALSE))</f>
        <v>0</v>
      </c>
      <c r="O3498" s="16">
        <f>IF(ISNA(INDEX($C3497:$C$3618,MATCH(TRUE,INDEX($C3497:$C$3618&lt;&gt;$C3497,0),0))), O3497, INDEX($C3497:$C$3618,MATCH(TRUE,INDEX($C3497:$C$3618&lt;&gt;$C3497,0),0)))</f>
        <v>6141302856.4922609</v>
      </c>
      <c r="P3498" s="16">
        <f t="shared" si="755"/>
        <v>6117812839.9886837</v>
      </c>
      <c r="Q3498" s="27">
        <f t="shared" si="760"/>
        <v>91</v>
      </c>
      <c r="R3498" s="7">
        <f t="shared" si="764"/>
        <v>258132.0494898597</v>
      </c>
      <c r="S3498" s="7">
        <f t="shared" si="758"/>
        <v>-414555.08649835235</v>
      </c>
      <c r="T3498" s="5">
        <f>VLOOKUP($B3498,'Benchmark Data'!$A:$B,2,FALSE)</f>
        <v>22.33</v>
      </c>
      <c r="U3498" s="12">
        <f t="shared" si="765"/>
        <v>2.6317308317373358E-2</v>
      </c>
      <c r="V3498" s="7">
        <f t="shared" si="766"/>
        <v>6501703125.6322451</v>
      </c>
    </row>
    <row r="3499" spans="1:22" x14ac:dyDescent="0.25">
      <c r="A3499" s="5">
        <f t="shared" si="759"/>
        <v>2013</v>
      </c>
      <c r="B3499" s="6">
        <f t="shared" si="761"/>
        <v>41439</v>
      </c>
      <c r="C3499" s="7">
        <f>MAX(SUMIFS('Filing Data'!$V:$V,'Filing Data'!$D:$D,'Benchmark Value'!$B3499),C3498)</f>
        <v>6117812839.9886837</v>
      </c>
      <c r="D3499" s="7">
        <f>SUMIFS('Filing Data'!$Z:$Z,'Filing Data'!$D:$D,'Benchmark Value'!$B3499)</f>
        <v>0</v>
      </c>
      <c r="E3499" s="16">
        <f>IF(D3499&lt;&gt;0,E3498,IF(ISNA(INDEX($D3499:$D3618,MATCH(TRUE,INDEX($D3499:$D3618&lt;&gt;$D3499,0),0))),0,INDEX($D3499:$D3618,MATCH(TRUE,INDEX($D3499:$D3618&lt;&gt;$D3499,0),0))))</f>
        <v>-37724512.871349901</v>
      </c>
      <c r="F3499" s="10">
        <f>SUM(D$11:D3498)</f>
        <v>-601055960.79771614</v>
      </c>
      <c r="G3499" s="10">
        <f t="shared" si="756"/>
        <v>91</v>
      </c>
      <c r="H3499" s="7">
        <f t="shared" si="762"/>
        <v>-414555.08649835055</v>
      </c>
      <c r="I3499" s="16">
        <f>SUMIFS('Filing Data'!$X:$X,'Filing Data'!$D:$D,'Benchmark Value'!$B3499)</f>
        <v>0</v>
      </c>
      <c r="J3499" s="16">
        <f>IF(I3499&lt;&gt;0,J3498,IF(ISNA(INDEX($I3499:$I3618,MATCH(TRUE,INDEX($I3499:$I3618&lt;&gt;$I3499,0),0))),0,INDEX($I3499:$I3618,MATCH(TRUE,INDEX($I3499:$I3618&lt;&gt;$I3499,0),0))))</f>
        <v>23490016.5035774</v>
      </c>
      <c r="K3499" s="10">
        <f>SUM(I$11:I3498)</f>
        <v>930844160.35898077</v>
      </c>
      <c r="L3499" s="27">
        <f t="shared" si="757"/>
        <v>91</v>
      </c>
      <c r="M3499" s="7">
        <f t="shared" si="763"/>
        <v>258132.04948986153</v>
      </c>
      <c r="N3499" s="7">
        <f>IF(ISNA(VLOOKUP(B3499,'Distribution Data'!$G:$H,2,FALSE)),0,VLOOKUP(B3499,'Distribution Data'!$G:$H,2,FALSE))</f>
        <v>0</v>
      </c>
      <c r="O3499" s="16">
        <f>IF(ISNA(INDEX($C3498:$C$3618,MATCH(TRUE,INDEX($C3498:$C$3618&lt;&gt;$C3498,0),0))), O3498, INDEX($C3498:$C$3618,MATCH(TRUE,INDEX($C3498:$C$3618&lt;&gt;$C3498,0),0)))</f>
        <v>6141302856.4922609</v>
      </c>
      <c r="P3499" s="16">
        <f t="shared" si="755"/>
        <v>6117812839.9886837</v>
      </c>
      <c r="Q3499" s="27">
        <f t="shared" si="760"/>
        <v>91</v>
      </c>
      <c r="R3499" s="7">
        <f t="shared" si="764"/>
        <v>258132.0494898597</v>
      </c>
      <c r="S3499" s="7">
        <f t="shared" si="758"/>
        <v>-414555.08649835235</v>
      </c>
      <c r="T3499" s="5">
        <f>VLOOKUP($B3499,'Benchmark Data'!$A:$B,2,FALSE)</f>
        <v>22.43</v>
      </c>
      <c r="U3499" s="12">
        <f t="shared" si="765"/>
        <v>4.4682826800504965E-3</v>
      </c>
      <c r="V3499" s="7">
        <f t="shared" si="766"/>
        <v>6530405019.8320541</v>
      </c>
    </row>
    <row r="3500" spans="1:22" x14ac:dyDescent="0.25">
      <c r="A3500" s="5">
        <f t="shared" si="759"/>
        <v>2013</v>
      </c>
      <c r="B3500" s="6">
        <f t="shared" si="761"/>
        <v>41440</v>
      </c>
      <c r="C3500" s="7">
        <f>MAX(SUMIFS('Filing Data'!$V:$V,'Filing Data'!$D:$D,'Benchmark Value'!$B3500),C3499)</f>
        <v>6117812839.9886837</v>
      </c>
      <c r="D3500" s="7">
        <f>SUMIFS('Filing Data'!$Z:$Z,'Filing Data'!$D:$D,'Benchmark Value'!$B3500)</f>
        <v>0</v>
      </c>
      <c r="E3500" s="16">
        <f>IF(D3500&lt;&gt;0,E3499,IF(ISNA(INDEX($D3500:$D3618,MATCH(TRUE,INDEX($D3500:$D3618&lt;&gt;$D3500,0),0))),0,INDEX($D3500:$D3618,MATCH(TRUE,INDEX($D3500:$D3618&lt;&gt;$D3500,0),0))))</f>
        <v>-37724512.871349901</v>
      </c>
      <c r="F3500" s="10">
        <f>SUM(D$11:D3499)</f>
        <v>-601055960.79771614</v>
      </c>
      <c r="G3500" s="10">
        <f t="shared" si="756"/>
        <v>91</v>
      </c>
      <c r="H3500" s="7">
        <f t="shared" si="762"/>
        <v>-414555.08649835055</v>
      </c>
      <c r="I3500" s="16">
        <f>SUMIFS('Filing Data'!$X:$X,'Filing Data'!$D:$D,'Benchmark Value'!$B3500)</f>
        <v>0</v>
      </c>
      <c r="J3500" s="16">
        <f>IF(I3500&lt;&gt;0,J3499,IF(ISNA(INDEX($I3500:$I3618,MATCH(TRUE,INDEX($I3500:$I3618&lt;&gt;$I3500,0),0))),0,INDEX($I3500:$I3618,MATCH(TRUE,INDEX($I3500:$I3618&lt;&gt;$I3500,0),0))))</f>
        <v>23490016.5035774</v>
      </c>
      <c r="K3500" s="10">
        <f>SUM(I$11:I3499)</f>
        <v>930844160.35898077</v>
      </c>
      <c r="L3500" s="27">
        <f t="shared" si="757"/>
        <v>91</v>
      </c>
      <c r="M3500" s="7">
        <f t="shared" si="763"/>
        <v>258132.04948986153</v>
      </c>
      <c r="N3500" s="7">
        <f>IF(ISNA(VLOOKUP(B3500,'Distribution Data'!$G:$H,2,FALSE)),0,VLOOKUP(B3500,'Distribution Data'!$G:$H,2,FALSE))</f>
        <v>0</v>
      </c>
      <c r="O3500" s="16">
        <f>IF(ISNA(INDEX($C3499:$C$3618,MATCH(TRUE,INDEX($C3499:$C$3618&lt;&gt;$C3499,0),0))), O3499, INDEX($C3499:$C$3618,MATCH(TRUE,INDEX($C3499:$C$3618&lt;&gt;$C3499,0),0)))</f>
        <v>6141302856.4922609</v>
      </c>
      <c r="P3500" s="16">
        <f t="shared" si="755"/>
        <v>6117812839.9886837</v>
      </c>
      <c r="Q3500" s="27">
        <f t="shared" si="760"/>
        <v>91</v>
      </c>
      <c r="R3500" s="7">
        <f t="shared" si="764"/>
        <v>258132.0494898597</v>
      </c>
      <c r="S3500" s="7">
        <f t="shared" si="758"/>
        <v>-414555.08649835235</v>
      </c>
      <c r="T3500" s="5">
        <f>VLOOKUP($B3500,'Benchmark Data'!$A:$B,2,FALSE)</f>
        <v>22.43</v>
      </c>
      <c r="U3500" s="12">
        <f t="shared" si="765"/>
        <v>0</v>
      </c>
      <c r="V3500" s="7">
        <f t="shared" si="766"/>
        <v>6529990464.7455559</v>
      </c>
    </row>
    <row r="3501" spans="1:22" x14ac:dyDescent="0.25">
      <c r="A3501" s="5">
        <f t="shared" si="759"/>
        <v>2013</v>
      </c>
      <c r="B3501" s="6">
        <f t="shared" si="761"/>
        <v>41441</v>
      </c>
      <c r="C3501" s="7">
        <f>MAX(SUMIFS('Filing Data'!$V:$V,'Filing Data'!$D:$D,'Benchmark Value'!$B3501),C3500)</f>
        <v>6117812839.9886837</v>
      </c>
      <c r="D3501" s="7">
        <f>SUMIFS('Filing Data'!$Z:$Z,'Filing Data'!$D:$D,'Benchmark Value'!$B3501)</f>
        <v>0</v>
      </c>
      <c r="E3501" s="16">
        <f>IF(D3501&lt;&gt;0,E3500,IF(ISNA(INDEX($D3501:$D3618,MATCH(TRUE,INDEX($D3501:$D3618&lt;&gt;$D3501,0),0))),0,INDEX($D3501:$D3618,MATCH(TRUE,INDEX($D3501:$D3618&lt;&gt;$D3501,0),0))))</f>
        <v>-37724512.871349901</v>
      </c>
      <c r="F3501" s="10">
        <f>SUM(D$11:D3500)</f>
        <v>-601055960.79771614</v>
      </c>
      <c r="G3501" s="10">
        <f t="shared" si="756"/>
        <v>91</v>
      </c>
      <c r="H3501" s="7">
        <f t="shared" si="762"/>
        <v>-414555.08649835055</v>
      </c>
      <c r="I3501" s="16">
        <f>SUMIFS('Filing Data'!$X:$X,'Filing Data'!$D:$D,'Benchmark Value'!$B3501)</f>
        <v>0</v>
      </c>
      <c r="J3501" s="16">
        <f>IF(I3501&lt;&gt;0,J3500,IF(ISNA(INDEX($I3501:$I3618,MATCH(TRUE,INDEX($I3501:$I3618&lt;&gt;$I3501,0),0))),0,INDEX($I3501:$I3618,MATCH(TRUE,INDEX($I3501:$I3618&lt;&gt;$I3501,0),0))))</f>
        <v>23490016.5035774</v>
      </c>
      <c r="K3501" s="10">
        <f>SUM(I$11:I3500)</f>
        <v>930844160.35898077</v>
      </c>
      <c r="L3501" s="27">
        <f t="shared" si="757"/>
        <v>91</v>
      </c>
      <c r="M3501" s="7">
        <f t="shared" si="763"/>
        <v>258132.04948986153</v>
      </c>
      <c r="N3501" s="7">
        <f>IF(ISNA(VLOOKUP(B3501,'Distribution Data'!$G:$H,2,FALSE)),0,VLOOKUP(B3501,'Distribution Data'!$G:$H,2,FALSE))</f>
        <v>0</v>
      </c>
      <c r="O3501" s="16">
        <f>IF(ISNA(INDEX($C3500:$C$3618,MATCH(TRUE,INDEX($C3500:$C$3618&lt;&gt;$C3500,0),0))), O3500, INDEX($C3500:$C$3618,MATCH(TRUE,INDEX($C3500:$C$3618&lt;&gt;$C3500,0),0)))</f>
        <v>6141302856.4922609</v>
      </c>
      <c r="P3501" s="16">
        <f t="shared" si="755"/>
        <v>6117812839.9886837</v>
      </c>
      <c r="Q3501" s="27">
        <f t="shared" si="760"/>
        <v>91</v>
      </c>
      <c r="R3501" s="7">
        <f t="shared" si="764"/>
        <v>258132.0494898597</v>
      </c>
      <c r="S3501" s="7">
        <f t="shared" si="758"/>
        <v>-414555.08649835235</v>
      </c>
      <c r="T3501" s="5">
        <f>VLOOKUP($B3501,'Benchmark Data'!$A:$B,2,FALSE)</f>
        <v>22.43</v>
      </c>
      <c r="U3501" s="12">
        <f t="shared" si="765"/>
        <v>0</v>
      </c>
      <c r="V3501" s="7">
        <f t="shared" si="766"/>
        <v>6529575909.6590576</v>
      </c>
    </row>
    <row r="3502" spans="1:22" x14ac:dyDescent="0.25">
      <c r="A3502" s="5">
        <f t="shared" si="759"/>
        <v>2013</v>
      </c>
      <c r="B3502" s="6">
        <f t="shared" si="761"/>
        <v>41442</v>
      </c>
      <c r="C3502" s="7">
        <f>MAX(SUMIFS('Filing Data'!$V:$V,'Filing Data'!$D:$D,'Benchmark Value'!$B3502),C3501)</f>
        <v>6117812839.9886837</v>
      </c>
      <c r="D3502" s="7">
        <f>SUMIFS('Filing Data'!$Z:$Z,'Filing Data'!$D:$D,'Benchmark Value'!$B3502)</f>
        <v>0</v>
      </c>
      <c r="E3502" s="16">
        <f>IF(D3502&lt;&gt;0,E3501,IF(ISNA(INDEX($D3502:$D3618,MATCH(TRUE,INDEX($D3502:$D3618&lt;&gt;$D3502,0),0))),0,INDEX($D3502:$D3618,MATCH(TRUE,INDEX($D3502:$D3618&lt;&gt;$D3502,0),0))))</f>
        <v>-37724512.871349901</v>
      </c>
      <c r="F3502" s="10">
        <f>SUM(D$11:D3501)</f>
        <v>-601055960.79771614</v>
      </c>
      <c r="G3502" s="10">
        <f t="shared" si="756"/>
        <v>91</v>
      </c>
      <c r="H3502" s="7">
        <f t="shared" si="762"/>
        <v>-414555.08649835055</v>
      </c>
      <c r="I3502" s="16">
        <f>SUMIFS('Filing Data'!$X:$X,'Filing Data'!$D:$D,'Benchmark Value'!$B3502)</f>
        <v>0</v>
      </c>
      <c r="J3502" s="16">
        <f>IF(I3502&lt;&gt;0,J3501,IF(ISNA(INDEX($I3502:$I3618,MATCH(TRUE,INDEX($I3502:$I3618&lt;&gt;$I3502,0),0))),0,INDEX($I3502:$I3618,MATCH(TRUE,INDEX($I3502:$I3618&lt;&gt;$I3502,0),0))))</f>
        <v>23490016.5035774</v>
      </c>
      <c r="K3502" s="10">
        <f>SUM(I$11:I3501)</f>
        <v>930844160.35898077</v>
      </c>
      <c r="L3502" s="27">
        <f t="shared" si="757"/>
        <v>91</v>
      </c>
      <c r="M3502" s="7">
        <f t="shared" si="763"/>
        <v>258132.04948986153</v>
      </c>
      <c r="N3502" s="7">
        <f>IF(ISNA(VLOOKUP(B3502,'Distribution Data'!$G:$H,2,FALSE)),0,VLOOKUP(B3502,'Distribution Data'!$G:$H,2,FALSE))</f>
        <v>0</v>
      </c>
      <c r="O3502" s="16">
        <f>IF(ISNA(INDEX($C3501:$C$3618,MATCH(TRUE,INDEX($C3501:$C$3618&lt;&gt;$C3501,0),0))), O3501, INDEX($C3501:$C$3618,MATCH(TRUE,INDEX($C3501:$C$3618&lt;&gt;$C3501,0),0)))</f>
        <v>6141302856.4922609</v>
      </c>
      <c r="P3502" s="16">
        <f t="shared" si="755"/>
        <v>6117812839.9886837</v>
      </c>
      <c r="Q3502" s="27">
        <f t="shared" si="760"/>
        <v>91</v>
      </c>
      <c r="R3502" s="7">
        <f t="shared" si="764"/>
        <v>258132.0494898597</v>
      </c>
      <c r="S3502" s="7">
        <f t="shared" si="758"/>
        <v>-414555.08649835235</v>
      </c>
      <c r="T3502" s="5">
        <f>VLOOKUP($B3502,'Benchmark Data'!$A:$B,2,FALSE)</f>
        <v>22.49</v>
      </c>
      <c r="U3502" s="12">
        <f t="shared" si="765"/>
        <v>2.6714174391072811E-3</v>
      </c>
      <c r="V3502" s="7">
        <f t="shared" si="766"/>
        <v>6546627897.3536348</v>
      </c>
    </row>
    <row r="3503" spans="1:22" x14ac:dyDescent="0.25">
      <c r="A3503" s="5">
        <f t="shared" si="759"/>
        <v>2013</v>
      </c>
      <c r="B3503" s="6">
        <f t="shared" si="761"/>
        <v>41443</v>
      </c>
      <c r="C3503" s="7">
        <f>MAX(SUMIFS('Filing Data'!$V:$V,'Filing Data'!$D:$D,'Benchmark Value'!$B3503),C3502)</f>
        <v>6117812839.9886837</v>
      </c>
      <c r="D3503" s="7">
        <f>SUMIFS('Filing Data'!$Z:$Z,'Filing Data'!$D:$D,'Benchmark Value'!$B3503)</f>
        <v>0</v>
      </c>
      <c r="E3503" s="16">
        <f>IF(D3503&lt;&gt;0,E3502,IF(ISNA(INDEX($D3503:$D3618,MATCH(TRUE,INDEX($D3503:$D3618&lt;&gt;$D3503,0),0))),0,INDEX($D3503:$D3618,MATCH(TRUE,INDEX($D3503:$D3618&lt;&gt;$D3503,0),0))))</f>
        <v>-37724512.871349901</v>
      </c>
      <c r="F3503" s="10">
        <f>SUM(D$11:D3502)</f>
        <v>-601055960.79771614</v>
      </c>
      <c r="G3503" s="10">
        <f t="shared" si="756"/>
        <v>91</v>
      </c>
      <c r="H3503" s="7">
        <f t="shared" si="762"/>
        <v>-414555.08649835055</v>
      </c>
      <c r="I3503" s="16">
        <f>SUMIFS('Filing Data'!$X:$X,'Filing Data'!$D:$D,'Benchmark Value'!$B3503)</f>
        <v>0</v>
      </c>
      <c r="J3503" s="16">
        <f>IF(I3503&lt;&gt;0,J3502,IF(ISNA(INDEX($I3503:$I3618,MATCH(TRUE,INDEX($I3503:$I3618&lt;&gt;$I3503,0),0))),0,INDEX($I3503:$I3618,MATCH(TRUE,INDEX($I3503:$I3618&lt;&gt;$I3503,0),0))))</f>
        <v>23490016.5035774</v>
      </c>
      <c r="K3503" s="10">
        <f>SUM(I$11:I3502)</f>
        <v>930844160.35898077</v>
      </c>
      <c r="L3503" s="27">
        <f t="shared" si="757"/>
        <v>91</v>
      </c>
      <c r="M3503" s="7">
        <f t="shared" si="763"/>
        <v>258132.04948986153</v>
      </c>
      <c r="N3503" s="7">
        <f>IF(ISNA(VLOOKUP(B3503,'Distribution Data'!$G:$H,2,FALSE)),0,VLOOKUP(B3503,'Distribution Data'!$G:$H,2,FALSE))</f>
        <v>0</v>
      </c>
      <c r="O3503" s="16">
        <f>IF(ISNA(INDEX($C3502:$C$3618,MATCH(TRUE,INDEX($C3502:$C$3618&lt;&gt;$C3502,0),0))), O3502, INDEX($C3502:$C$3618,MATCH(TRUE,INDEX($C3502:$C$3618&lt;&gt;$C3502,0),0)))</f>
        <v>6141302856.4922609</v>
      </c>
      <c r="P3503" s="16">
        <f t="shared" si="755"/>
        <v>6117812839.9886837</v>
      </c>
      <c r="Q3503" s="27">
        <f t="shared" si="760"/>
        <v>91</v>
      </c>
      <c r="R3503" s="7">
        <f t="shared" si="764"/>
        <v>258132.0494898597</v>
      </c>
      <c r="S3503" s="7">
        <f t="shared" si="758"/>
        <v>-414555.08649835235</v>
      </c>
      <c r="T3503" s="5">
        <f>VLOOKUP($B3503,'Benchmark Data'!$A:$B,2,FALSE)</f>
        <v>22.6</v>
      </c>
      <c r="U3503" s="12">
        <f t="shared" si="765"/>
        <v>4.8791403070160763E-3</v>
      </c>
      <c r="V3503" s="7">
        <f t="shared" si="766"/>
        <v>6578233309.7508593</v>
      </c>
    </row>
    <row r="3504" spans="1:22" x14ac:dyDescent="0.25">
      <c r="A3504" s="5">
        <f t="shared" si="759"/>
        <v>2013</v>
      </c>
      <c r="B3504" s="6">
        <f t="shared" si="761"/>
        <v>41444</v>
      </c>
      <c r="C3504" s="7">
        <f>MAX(SUMIFS('Filing Data'!$V:$V,'Filing Data'!$D:$D,'Benchmark Value'!$B3504),C3503)</f>
        <v>6117812839.9886837</v>
      </c>
      <c r="D3504" s="7">
        <f>SUMIFS('Filing Data'!$Z:$Z,'Filing Data'!$D:$D,'Benchmark Value'!$B3504)</f>
        <v>0</v>
      </c>
      <c r="E3504" s="16">
        <f>IF(D3504&lt;&gt;0,E3503,IF(ISNA(INDEX($D3504:$D3618,MATCH(TRUE,INDEX($D3504:$D3618&lt;&gt;$D3504,0),0))),0,INDEX($D3504:$D3618,MATCH(TRUE,INDEX($D3504:$D3618&lt;&gt;$D3504,0),0))))</f>
        <v>-37724512.871349901</v>
      </c>
      <c r="F3504" s="10">
        <f>SUM(D$11:D3503)</f>
        <v>-601055960.79771614</v>
      </c>
      <c r="G3504" s="10">
        <f t="shared" si="756"/>
        <v>91</v>
      </c>
      <c r="H3504" s="7">
        <f t="shared" si="762"/>
        <v>-414555.08649835055</v>
      </c>
      <c r="I3504" s="16">
        <f>SUMIFS('Filing Data'!$X:$X,'Filing Data'!$D:$D,'Benchmark Value'!$B3504)</f>
        <v>0</v>
      </c>
      <c r="J3504" s="16">
        <f>IF(I3504&lt;&gt;0,J3503,IF(ISNA(INDEX($I3504:$I3618,MATCH(TRUE,INDEX($I3504:$I3618&lt;&gt;$I3504,0),0))),0,INDEX($I3504:$I3618,MATCH(TRUE,INDEX($I3504:$I3618&lt;&gt;$I3504,0),0))))</f>
        <v>23490016.5035774</v>
      </c>
      <c r="K3504" s="10">
        <f>SUM(I$11:I3503)</f>
        <v>930844160.35898077</v>
      </c>
      <c r="L3504" s="27">
        <f t="shared" si="757"/>
        <v>91</v>
      </c>
      <c r="M3504" s="7">
        <f t="shared" si="763"/>
        <v>258132.04948986153</v>
      </c>
      <c r="N3504" s="7">
        <f>IF(ISNA(VLOOKUP(B3504,'Distribution Data'!$G:$H,2,FALSE)),0,VLOOKUP(B3504,'Distribution Data'!$G:$H,2,FALSE))</f>
        <v>0</v>
      </c>
      <c r="O3504" s="16">
        <f>IF(ISNA(INDEX($C3503:$C$3618,MATCH(TRUE,INDEX($C3503:$C$3618&lt;&gt;$C3503,0),0))), O3503, INDEX($C3503:$C$3618,MATCH(TRUE,INDEX($C3503:$C$3618&lt;&gt;$C3503,0),0)))</f>
        <v>6141302856.4922609</v>
      </c>
      <c r="P3504" s="16">
        <f t="shared" si="755"/>
        <v>6117812839.9886837</v>
      </c>
      <c r="Q3504" s="27">
        <f t="shared" si="760"/>
        <v>91</v>
      </c>
      <c r="R3504" s="7">
        <f t="shared" si="764"/>
        <v>258132.0494898597</v>
      </c>
      <c r="S3504" s="7">
        <f t="shared" si="758"/>
        <v>-414555.08649835235</v>
      </c>
      <c r="T3504" s="5">
        <f>VLOOKUP($B3504,'Benchmark Data'!$A:$B,2,FALSE)</f>
        <v>21.9</v>
      </c>
      <c r="U3504" s="12">
        <f t="shared" si="765"/>
        <v>-3.1463269455785224E-2</v>
      </c>
      <c r="V3504" s="7">
        <f t="shared" si="766"/>
        <v>6374068165.4242887</v>
      </c>
    </row>
    <row r="3505" spans="1:22" x14ac:dyDescent="0.25">
      <c r="A3505" s="5">
        <f t="shared" si="759"/>
        <v>2013</v>
      </c>
      <c r="B3505" s="6">
        <f t="shared" si="761"/>
        <v>41445</v>
      </c>
      <c r="C3505" s="7">
        <f>MAX(SUMIFS('Filing Data'!$V:$V,'Filing Data'!$D:$D,'Benchmark Value'!$B3505),C3504)</f>
        <v>6117812839.9886837</v>
      </c>
      <c r="D3505" s="7">
        <f>SUMIFS('Filing Data'!$Z:$Z,'Filing Data'!$D:$D,'Benchmark Value'!$B3505)</f>
        <v>0</v>
      </c>
      <c r="E3505" s="16">
        <f>IF(D3505&lt;&gt;0,E3504,IF(ISNA(INDEX($D3505:$D3618,MATCH(TRUE,INDEX($D3505:$D3618&lt;&gt;$D3505,0),0))),0,INDEX($D3505:$D3618,MATCH(TRUE,INDEX($D3505:$D3618&lt;&gt;$D3505,0),0))))</f>
        <v>-37724512.871349901</v>
      </c>
      <c r="F3505" s="10">
        <f>SUM(D$11:D3504)</f>
        <v>-601055960.79771614</v>
      </c>
      <c r="G3505" s="10">
        <f t="shared" si="756"/>
        <v>91</v>
      </c>
      <c r="H3505" s="7">
        <f t="shared" si="762"/>
        <v>-414555.08649835055</v>
      </c>
      <c r="I3505" s="16">
        <f>SUMIFS('Filing Data'!$X:$X,'Filing Data'!$D:$D,'Benchmark Value'!$B3505)</f>
        <v>0</v>
      </c>
      <c r="J3505" s="16">
        <f>IF(I3505&lt;&gt;0,J3504,IF(ISNA(INDEX($I3505:$I3618,MATCH(TRUE,INDEX($I3505:$I3618&lt;&gt;$I3505,0),0))),0,INDEX($I3505:$I3618,MATCH(TRUE,INDEX($I3505:$I3618&lt;&gt;$I3505,0),0))))</f>
        <v>23490016.5035774</v>
      </c>
      <c r="K3505" s="10">
        <f>SUM(I$11:I3504)</f>
        <v>930844160.35898077</v>
      </c>
      <c r="L3505" s="27">
        <f t="shared" si="757"/>
        <v>91</v>
      </c>
      <c r="M3505" s="7">
        <f t="shared" si="763"/>
        <v>258132.04948986153</v>
      </c>
      <c r="N3505" s="7">
        <f>IF(ISNA(VLOOKUP(B3505,'Distribution Data'!$G:$H,2,FALSE)),0,VLOOKUP(B3505,'Distribution Data'!$G:$H,2,FALSE))</f>
        <v>0</v>
      </c>
      <c r="O3505" s="16">
        <f>IF(ISNA(INDEX($C3504:$C$3618,MATCH(TRUE,INDEX($C3504:$C$3618&lt;&gt;$C3504,0),0))), O3504, INDEX($C3504:$C$3618,MATCH(TRUE,INDEX($C3504:$C$3618&lt;&gt;$C3504,0),0)))</f>
        <v>6141302856.4922609</v>
      </c>
      <c r="P3505" s="16">
        <f t="shared" si="755"/>
        <v>6117812839.9886837</v>
      </c>
      <c r="Q3505" s="27">
        <f t="shared" si="760"/>
        <v>91</v>
      </c>
      <c r="R3505" s="7">
        <f t="shared" si="764"/>
        <v>258132.0494898597</v>
      </c>
      <c r="S3505" s="7">
        <f t="shared" si="758"/>
        <v>-414555.08649835235</v>
      </c>
      <c r="T3505" s="5">
        <f>VLOOKUP($B3505,'Benchmark Data'!$A:$B,2,FALSE)</f>
        <v>20.98</v>
      </c>
      <c r="U3505" s="12">
        <f t="shared" si="765"/>
        <v>-4.2917033854303878E-2</v>
      </c>
      <c r="V3505" s="7">
        <f t="shared" si="766"/>
        <v>6105884536.7217941</v>
      </c>
    </row>
    <row r="3506" spans="1:22" x14ac:dyDescent="0.25">
      <c r="A3506" s="5">
        <f t="shared" si="759"/>
        <v>2013</v>
      </c>
      <c r="B3506" s="6">
        <f t="shared" si="761"/>
        <v>41446</v>
      </c>
      <c r="C3506" s="7">
        <f>MAX(SUMIFS('Filing Data'!$V:$V,'Filing Data'!$D:$D,'Benchmark Value'!$B3506),C3505)</f>
        <v>6117812839.9886837</v>
      </c>
      <c r="D3506" s="7">
        <f>SUMIFS('Filing Data'!$Z:$Z,'Filing Data'!$D:$D,'Benchmark Value'!$B3506)</f>
        <v>0</v>
      </c>
      <c r="E3506" s="16">
        <f>IF(D3506&lt;&gt;0,E3505,IF(ISNA(INDEX($D3506:$D3618,MATCH(TRUE,INDEX($D3506:$D3618&lt;&gt;$D3506,0),0))),0,INDEX($D3506:$D3618,MATCH(TRUE,INDEX($D3506:$D3618&lt;&gt;$D3506,0),0))))</f>
        <v>-37724512.871349901</v>
      </c>
      <c r="F3506" s="10">
        <f>SUM(D$11:D3505)</f>
        <v>-601055960.79771614</v>
      </c>
      <c r="G3506" s="10">
        <f t="shared" si="756"/>
        <v>91</v>
      </c>
      <c r="H3506" s="7">
        <f t="shared" si="762"/>
        <v>-414555.08649835055</v>
      </c>
      <c r="I3506" s="16">
        <f>SUMIFS('Filing Data'!$X:$X,'Filing Data'!$D:$D,'Benchmark Value'!$B3506)</f>
        <v>0</v>
      </c>
      <c r="J3506" s="16">
        <f>IF(I3506&lt;&gt;0,J3505,IF(ISNA(INDEX($I3506:$I3618,MATCH(TRUE,INDEX($I3506:$I3618&lt;&gt;$I3506,0),0))),0,INDEX($I3506:$I3618,MATCH(TRUE,INDEX($I3506:$I3618&lt;&gt;$I3506,0),0))))</f>
        <v>23490016.5035774</v>
      </c>
      <c r="K3506" s="10">
        <f>SUM(I$11:I3505)</f>
        <v>930844160.35898077</v>
      </c>
      <c r="L3506" s="27">
        <f t="shared" si="757"/>
        <v>91</v>
      </c>
      <c r="M3506" s="7">
        <f t="shared" si="763"/>
        <v>258132.04948986153</v>
      </c>
      <c r="N3506" s="7">
        <f>IF(ISNA(VLOOKUP(B3506,'Distribution Data'!$G:$H,2,FALSE)),0,VLOOKUP(B3506,'Distribution Data'!$G:$H,2,FALSE))</f>
        <v>0</v>
      </c>
      <c r="O3506" s="16">
        <f>IF(ISNA(INDEX($C3505:$C$3618,MATCH(TRUE,INDEX($C3505:$C$3618&lt;&gt;$C3505,0),0))), O3505, INDEX($C3505:$C$3618,MATCH(TRUE,INDEX($C3505:$C$3618&lt;&gt;$C3505,0),0)))</f>
        <v>6141302856.4922609</v>
      </c>
      <c r="P3506" s="16">
        <f t="shared" si="755"/>
        <v>6117812839.9886837</v>
      </c>
      <c r="Q3506" s="27">
        <f t="shared" si="760"/>
        <v>91</v>
      </c>
      <c r="R3506" s="7">
        <f t="shared" si="764"/>
        <v>258132.0494898597</v>
      </c>
      <c r="S3506" s="7">
        <f t="shared" si="758"/>
        <v>-414555.08649835235</v>
      </c>
      <c r="T3506" s="5">
        <f>VLOOKUP($B3506,'Benchmark Data'!$A:$B,2,FALSE)</f>
        <v>21.28</v>
      </c>
      <c r="U3506" s="12">
        <f t="shared" si="765"/>
        <v>1.4198061505292448E-2</v>
      </c>
      <c r="V3506" s="7">
        <f t="shared" si="766"/>
        <v>6192780056.0402784</v>
      </c>
    </row>
    <row r="3507" spans="1:22" x14ac:dyDescent="0.25">
      <c r="A3507" s="5">
        <f t="shared" si="759"/>
        <v>2013</v>
      </c>
      <c r="B3507" s="6">
        <f t="shared" si="761"/>
        <v>41447</v>
      </c>
      <c r="C3507" s="7">
        <f>MAX(SUMIFS('Filing Data'!$V:$V,'Filing Data'!$D:$D,'Benchmark Value'!$B3507),C3506)</f>
        <v>6117812839.9886837</v>
      </c>
      <c r="D3507" s="7">
        <f>SUMIFS('Filing Data'!$Z:$Z,'Filing Data'!$D:$D,'Benchmark Value'!$B3507)</f>
        <v>0</v>
      </c>
      <c r="E3507" s="16">
        <f>IF(D3507&lt;&gt;0,E3506,IF(ISNA(INDEX($D3507:$D3618,MATCH(TRUE,INDEX($D3507:$D3618&lt;&gt;$D3507,0),0))),0,INDEX($D3507:$D3618,MATCH(TRUE,INDEX($D3507:$D3618&lt;&gt;$D3507,0),0))))</f>
        <v>-37724512.871349901</v>
      </c>
      <c r="F3507" s="10">
        <f>SUM(D$11:D3506)</f>
        <v>-601055960.79771614</v>
      </c>
      <c r="G3507" s="10">
        <f t="shared" si="756"/>
        <v>91</v>
      </c>
      <c r="H3507" s="7">
        <f t="shared" si="762"/>
        <v>-414555.08649835055</v>
      </c>
      <c r="I3507" s="16">
        <f>SUMIFS('Filing Data'!$X:$X,'Filing Data'!$D:$D,'Benchmark Value'!$B3507)</f>
        <v>0</v>
      </c>
      <c r="J3507" s="16">
        <f>IF(I3507&lt;&gt;0,J3506,IF(ISNA(INDEX($I3507:$I3618,MATCH(TRUE,INDEX($I3507:$I3618&lt;&gt;$I3507,0),0))),0,INDEX($I3507:$I3618,MATCH(TRUE,INDEX($I3507:$I3618&lt;&gt;$I3507,0),0))))</f>
        <v>23490016.5035774</v>
      </c>
      <c r="K3507" s="10">
        <f>SUM(I$11:I3506)</f>
        <v>930844160.35898077</v>
      </c>
      <c r="L3507" s="27">
        <f t="shared" si="757"/>
        <v>91</v>
      </c>
      <c r="M3507" s="7">
        <f t="shared" si="763"/>
        <v>258132.04948986153</v>
      </c>
      <c r="N3507" s="7">
        <f>IF(ISNA(VLOOKUP(B3507,'Distribution Data'!$G:$H,2,FALSE)),0,VLOOKUP(B3507,'Distribution Data'!$G:$H,2,FALSE))</f>
        <v>0</v>
      </c>
      <c r="O3507" s="16">
        <f>IF(ISNA(INDEX($C3506:$C$3618,MATCH(TRUE,INDEX($C3506:$C$3618&lt;&gt;$C3506,0),0))), O3506, INDEX($C3506:$C$3618,MATCH(TRUE,INDEX($C3506:$C$3618&lt;&gt;$C3506,0),0)))</f>
        <v>6141302856.4922609</v>
      </c>
      <c r="P3507" s="16">
        <f t="shared" si="755"/>
        <v>6117812839.9886837</v>
      </c>
      <c r="Q3507" s="27">
        <f t="shared" si="760"/>
        <v>91</v>
      </c>
      <c r="R3507" s="7">
        <f t="shared" si="764"/>
        <v>258132.0494898597</v>
      </c>
      <c r="S3507" s="7">
        <f t="shared" si="758"/>
        <v>-414555.08649835235</v>
      </c>
      <c r="T3507" s="5">
        <f>VLOOKUP($B3507,'Benchmark Data'!$A:$B,2,FALSE)</f>
        <v>21.28</v>
      </c>
      <c r="U3507" s="12">
        <f t="shared" si="765"/>
        <v>0</v>
      </c>
      <c r="V3507" s="7">
        <f t="shared" si="766"/>
        <v>6192365500.9537802</v>
      </c>
    </row>
    <row r="3508" spans="1:22" x14ac:dyDescent="0.25">
      <c r="A3508" s="5">
        <f t="shared" si="759"/>
        <v>2013</v>
      </c>
      <c r="B3508" s="6">
        <f t="shared" si="761"/>
        <v>41448</v>
      </c>
      <c r="C3508" s="7">
        <f>MAX(SUMIFS('Filing Data'!$V:$V,'Filing Data'!$D:$D,'Benchmark Value'!$B3508),C3507)</f>
        <v>6117812839.9886837</v>
      </c>
      <c r="D3508" s="7">
        <f>SUMIFS('Filing Data'!$Z:$Z,'Filing Data'!$D:$D,'Benchmark Value'!$B3508)</f>
        <v>0</v>
      </c>
      <c r="E3508" s="16">
        <f>IF(D3508&lt;&gt;0,E3507,IF(ISNA(INDEX($D3508:$D3618,MATCH(TRUE,INDEX($D3508:$D3618&lt;&gt;$D3508,0),0))),0,INDEX($D3508:$D3618,MATCH(TRUE,INDEX($D3508:$D3618&lt;&gt;$D3508,0),0))))</f>
        <v>-37724512.871349901</v>
      </c>
      <c r="F3508" s="10">
        <f>SUM(D$11:D3507)</f>
        <v>-601055960.79771614</v>
      </c>
      <c r="G3508" s="10">
        <f t="shared" si="756"/>
        <v>91</v>
      </c>
      <c r="H3508" s="7">
        <f t="shared" si="762"/>
        <v>-414555.08649835055</v>
      </c>
      <c r="I3508" s="16">
        <f>SUMIFS('Filing Data'!$X:$X,'Filing Data'!$D:$D,'Benchmark Value'!$B3508)</f>
        <v>0</v>
      </c>
      <c r="J3508" s="16">
        <f>IF(I3508&lt;&gt;0,J3507,IF(ISNA(INDEX($I3508:$I3618,MATCH(TRUE,INDEX($I3508:$I3618&lt;&gt;$I3508,0),0))),0,INDEX($I3508:$I3618,MATCH(TRUE,INDEX($I3508:$I3618&lt;&gt;$I3508,0),0))))</f>
        <v>23490016.5035774</v>
      </c>
      <c r="K3508" s="10">
        <f>SUM(I$11:I3507)</f>
        <v>930844160.35898077</v>
      </c>
      <c r="L3508" s="27">
        <f t="shared" si="757"/>
        <v>91</v>
      </c>
      <c r="M3508" s="7">
        <f t="shared" si="763"/>
        <v>258132.04948986153</v>
      </c>
      <c r="N3508" s="7">
        <f>IF(ISNA(VLOOKUP(B3508,'Distribution Data'!$G:$H,2,FALSE)),0,VLOOKUP(B3508,'Distribution Data'!$G:$H,2,FALSE))</f>
        <v>0</v>
      </c>
      <c r="O3508" s="16">
        <f>IF(ISNA(INDEX($C3507:$C$3618,MATCH(TRUE,INDEX($C3507:$C$3618&lt;&gt;$C3507,0),0))), O3507, INDEX($C3507:$C$3618,MATCH(TRUE,INDEX($C3507:$C$3618&lt;&gt;$C3507,0),0)))</f>
        <v>6141302856.4922609</v>
      </c>
      <c r="P3508" s="16">
        <f t="shared" si="755"/>
        <v>6117812839.9886837</v>
      </c>
      <c r="Q3508" s="27">
        <f t="shared" si="760"/>
        <v>91</v>
      </c>
      <c r="R3508" s="7">
        <f t="shared" si="764"/>
        <v>258132.0494898597</v>
      </c>
      <c r="S3508" s="7">
        <f t="shared" si="758"/>
        <v>-414555.08649835235</v>
      </c>
      <c r="T3508" s="5">
        <f>VLOOKUP($B3508,'Benchmark Data'!$A:$B,2,FALSE)</f>
        <v>21.28</v>
      </c>
      <c r="U3508" s="12">
        <f t="shared" si="765"/>
        <v>0</v>
      </c>
      <c r="V3508" s="7">
        <f t="shared" si="766"/>
        <v>6191950945.8672819</v>
      </c>
    </row>
    <row r="3509" spans="1:22" x14ac:dyDescent="0.25">
      <c r="A3509" s="5">
        <f t="shared" si="759"/>
        <v>2013</v>
      </c>
      <c r="B3509" s="6">
        <f t="shared" si="761"/>
        <v>41449</v>
      </c>
      <c r="C3509" s="7">
        <f>MAX(SUMIFS('Filing Data'!$V:$V,'Filing Data'!$D:$D,'Benchmark Value'!$B3509),C3508)</f>
        <v>6117812839.9886837</v>
      </c>
      <c r="D3509" s="7">
        <f>SUMIFS('Filing Data'!$Z:$Z,'Filing Data'!$D:$D,'Benchmark Value'!$B3509)</f>
        <v>0</v>
      </c>
      <c r="E3509" s="16">
        <f>IF(D3509&lt;&gt;0,E3508,IF(ISNA(INDEX($D3509:$D3618,MATCH(TRUE,INDEX($D3509:$D3618&lt;&gt;$D3509,0),0))),0,INDEX($D3509:$D3618,MATCH(TRUE,INDEX($D3509:$D3618&lt;&gt;$D3509,0),0))))</f>
        <v>-37724512.871349901</v>
      </c>
      <c r="F3509" s="10">
        <f>SUM(D$11:D3508)</f>
        <v>-601055960.79771614</v>
      </c>
      <c r="G3509" s="10">
        <f t="shared" si="756"/>
        <v>91</v>
      </c>
      <c r="H3509" s="7">
        <f t="shared" si="762"/>
        <v>-414555.08649835055</v>
      </c>
      <c r="I3509" s="16">
        <f>SUMIFS('Filing Data'!$X:$X,'Filing Data'!$D:$D,'Benchmark Value'!$B3509)</f>
        <v>0</v>
      </c>
      <c r="J3509" s="16">
        <f>IF(I3509&lt;&gt;0,J3508,IF(ISNA(INDEX($I3509:$I3618,MATCH(TRUE,INDEX($I3509:$I3618&lt;&gt;$I3509,0),0))),0,INDEX($I3509:$I3618,MATCH(TRUE,INDEX($I3509:$I3618&lt;&gt;$I3509,0),0))))</f>
        <v>23490016.5035774</v>
      </c>
      <c r="K3509" s="10">
        <f>SUM(I$11:I3508)</f>
        <v>930844160.35898077</v>
      </c>
      <c r="L3509" s="27">
        <f t="shared" si="757"/>
        <v>91</v>
      </c>
      <c r="M3509" s="7">
        <f t="shared" si="763"/>
        <v>258132.04948986153</v>
      </c>
      <c r="N3509" s="7">
        <f>IF(ISNA(VLOOKUP(B3509,'Distribution Data'!$G:$H,2,FALSE)),0,VLOOKUP(B3509,'Distribution Data'!$G:$H,2,FALSE))</f>
        <v>0</v>
      </c>
      <c r="O3509" s="16">
        <f>IF(ISNA(INDEX($C3508:$C$3618,MATCH(TRUE,INDEX($C3508:$C$3618&lt;&gt;$C3508,0),0))), O3508, INDEX($C3508:$C$3618,MATCH(TRUE,INDEX($C3508:$C$3618&lt;&gt;$C3508,0),0)))</f>
        <v>6141302856.4922609</v>
      </c>
      <c r="P3509" s="16">
        <f t="shared" si="755"/>
        <v>6117812839.9886837</v>
      </c>
      <c r="Q3509" s="27">
        <f t="shared" si="760"/>
        <v>91</v>
      </c>
      <c r="R3509" s="7">
        <f t="shared" si="764"/>
        <v>258132.0494898597</v>
      </c>
      <c r="S3509" s="7">
        <f t="shared" si="758"/>
        <v>-414555.08649835235</v>
      </c>
      <c r="T3509" s="5">
        <f>VLOOKUP($B3509,'Benchmark Data'!$A:$B,2,FALSE)</f>
        <v>21.17</v>
      </c>
      <c r="U3509" s="12">
        <f t="shared" si="765"/>
        <v>-5.1825793266697872E-3</v>
      </c>
      <c r="V3509" s="7">
        <f t="shared" si="766"/>
        <v>6159529125.5530863</v>
      </c>
    </row>
    <row r="3510" spans="1:22" x14ac:dyDescent="0.25">
      <c r="A3510" s="5">
        <f t="shared" si="759"/>
        <v>2013</v>
      </c>
      <c r="B3510" s="6">
        <f t="shared" si="761"/>
        <v>41450</v>
      </c>
      <c r="C3510" s="7">
        <f>MAX(SUMIFS('Filing Data'!$V:$V,'Filing Data'!$D:$D,'Benchmark Value'!$B3510),C3509)</f>
        <v>6117812839.9886837</v>
      </c>
      <c r="D3510" s="7">
        <f>SUMIFS('Filing Data'!$Z:$Z,'Filing Data'!$D:$D,'Benchmark Value'!$B3510)</f>
        <v>0</v>
      </c>
      <c r="E3510" s="16">
        <f>IF(D3510&lt;&gt;0,E3509,IF(ISNA(INDEX($D3510:$D3618,MATCH(TRUE,INDEX($D3510:$D3618&lt;&gt;$D3510,0),0))),0,INDEX($D3510:$D3618,MATCH(TRUE,INDEX($D3510:$D3618&lt;&gt;$D3510,0),0))))</f>
        <v>-37724512.871349901</v>
      </c>
      <c r="F3510" s="10">
        <f>SUM(D$11:D3509)</f>
        <v>-601055960.79771614</v>
      </c>
      <c r="G3510" s="10">
        <f t="shared" si="756"/>
        <v>91</v>
      </c>
      <c r="H3510" s="7">
        <f t="shared" si="762"/>
        <v>-414555.08649835055</v>
      </c>
      <c r="I3510" s="16">
        <f>SUMIFS('Filing Data'!$X:$X,'Filing Data'!$D:$D,'Benchmark Value'!$B3510)</f>
        <v>0</v>
      </c>
      <c r="J3510" s="16">
        <f>IF(I3510&lt;&gt;0,J3509,IF(ISNA(INDEX($I3510:$I3618,MATCH(TRUE,INDEX($I3510:$I3618&lt;&gt;$I3510,0),0))),0,INDEX($I3510:$I3618,MATCH(TRUE,INDEX($I3510:$I3618&lt;&gt;$I3510,0),0))))</f>
        <v>23490016.5035774</v>
      </c>
      <c r="K3510" s="10">
        <f>SUM(I$11:I3509)</f>
        <v>930844160.35898077</v>
      </c>
      <c r="L3510" s="27">
        <f t="shared" si="757"/>
        <v>91</v>
      </c>
      <c r="M3510" s="7">
        <f t="shared" si="763"/>
        <v>258132.04948986153</v>
      </c>
      <c r="N3510" s="7">
        <f>IF(ISNA(VLOOKUP(B3510,'Distribution Data'!$G:$H,2,FALSE)),0,VLOOKUP(B3510,'Distribution Data'!$G:$H,2,FALSE))</f>
        <v>0</v>
      </c>
      <c r="O3510" s="16">
        <f>IF(ISNA(INDEX($C3509:$C$3618,MATCH(TRUE,INDEX($C3509:$C$3618&lt;&gt;$C3509,0),0))), O3509, INDEX($C3509:$C$3618,MATCH(TRUE,INDEX($C3509:$C$3618&lt;&gt;$C3509,0),0)))</f>
        <v>6141302856.4922609</v>
      </c>
      <c r="P3510" s="16">
        <f t="shared" si="755"/>
        <v>6117812839.9886837</v>
      </c>
      <c r="Q3510" s="27">
        <f t="shared" si="760"/>
        <v>91</v>
      </c>
      <c r="R3510" s="7">
        <f t="shared" si="764"/>
        <v>258132.0494898597</v>
      </c>
      <c r="S3510" s="7">
        <f t="shared" si="758"/>
        <v>-414555.08649835235</v>
      </c>
      <c r="T3510" s="5">
        <f>VLOOKUP($B3510,'Benchmark Data'!$A:$B,2,FALSE)</f>
        <v>21.54</v>
      </c>
      <c r="U3510" s="12">
        <f t="shared" si="765"/>
        <v>1.7326586581468576E-2</v>
      </c>
      <c r="V3510" s="7">
        <f t="shared" si="766"/>
        <v>6266768126.2745533</v>
      </c>
    </row>
    <row r="3511" spans="1:22" x14ac:dyDescent="0.25">
      <c r="A3511" s="5">
        <f t="shared" si="759"/>
        <v>2013</v>
      </c>
      <c r="B3511" s="6">
        <f t="shared" si="761"/>
        <v>41451</v>
      </c>
      <c r="C3511" s="7">
        <f>MAX(SUMIFS('Filing Data'!$V:$V,'Filing Data'!$D:$D,'Benchmark Value'!$B3511),C3510)</f>
        <v>6117812839.9886837</v>
      </c>
      <c r="D3511" s="7">
        <f>SUMIFS('Filing Data'!$Z:$Z,'Filing Data'!$D:$D,'Benchmark Value'!$B3511)</f>
        <v>0</v>
      </c>
      <c r="E3511" s="16">
        <f>IF(D3511&lt;&gt;0,E3510,IF(ISNA(INDEX($D3511:$D3618,MATCH(TRUE,INDEX($D3511:$D3618&lt;&gt;$D3511,0),0))),0,INDEX($D3511:$D3618,MATCH(TRUE,INDEX($D3511:$D3618&lt;&gt;$D3511,0),0))))</f>
        <v>-37724512.871349901</v>
      </c>
      <c r="F3511" s="10">
        <f>SUM(D$11:D3510)</f>
        <v>-601055960.79771614</v>
      </c>
      <c r="G3511" s="10">
        <f t="shared" si="756"/>
        <v>91</v>
      </c>
      <c r="H3511" s="7">
        <f t="shared" si="762"/>
        <v>-414555.08649835055</v>
      </c>
      <c r="I3511" s="16">
        <f>SUMIFS('Filing Data'!$X:$X,'Filing Data'!$D:$D,'Benchmark Value'!$B3511)</f>
        <v>0</v>
      </c>
      <c r="J3511" s="16">
        <f>IF(I3511&lt;&gt;0,J3510,IF(ISNA(INDEX($I3511:$I3618,MATCH(TRUE,INDEX($I3511:$I3618&lt;&gt;$I3511,0),0))),0,INDEX($I3511:$I3618,MATCH(TRUE,INDEX($I3511:$I3618&lt;&gt;$I3511,0),0))))</f>
        <v>23490016.5035774</v>
      </c>
      <c r="K3511" s="10">
        <f>SUM(I$11:I3510)</f>
        <v>930844160.35898077</v>
      </c>
      <c r="L3511" s="27">
        <f t="shared" si="757"/>
        <v>91</v>
      </c>
      <c r="M3511" s="7">
        <f t="shared" si="763"/>
        <v>258132.04948986153</v>
      </c>
      <c r="N3511" s="7">
        <f>IF(ISNA(VLOOKUP(B3511,'Distribution Data'!$G:$H,2,FALSE)),0,VLOOKUP(B3511,'Distribution Data'!$G:$H,2,FALSE))</f>
        <v>0</v>
      </c>
      <c r="O3511" s="16">
        <f>IF(ISNA(INDEX($C3510:$C$3618,MATCH(TRUE,INDEX($C3510:$C$3618&lt;&gt;$C3510,0),0))), O3510, INDEX($C3510:$C$3618,MATCH(TRUE,INDEX($C3510:$C$3618&lt;&gt;$C3510,0),0)))</f>
        <v>6141302856.4922609</v>
      </c>
      <c r="P3511" s="16">
        <f t="shared" si="755"/>
        <v>6117812839.9886837</v>
      </c>
      <c r="Q3511" s="27">
        <f t="shared" si="760"/>
        <v>91</v>
      </c>
      <c r="R3511" s="7">
        <f t="shared" si="764"/>
        <v>258132.0494898597</v>
      </c>
      <c r="S3511" s="7">
        <f t="shared" si="758"/>
        <v>-414555.08649835235</v>
      </c>
      <c r="T3511" s="5">
        <f>VLOOKUP($B3511,'Benchmark Data'!$A:$B,2,FALSE)</f>
        <v>21.83</v>
      </c>
      <c r="U3511" s="12">
        <f t="shared" si="765"/>
        <v>1.3373498833609967E-2</v>
      </c>
      <c r="V3511" s="7">
        <f t="shared" si="766"/>
        <v>6350725101.2075357</v>
      </c>
    </row>
    <row r="3512" spans="1:22" x14ac:dyDescent="0.25">
      <c r="A3512" s="5">
        <f t="shared" si="759"/>
        <v>2013</v>
      </c>
      <c r="B3512" s="6">
        <f t="shared" si="761"/>
        <v>41452</v>
      </c>
      <c r="C3512" s="7">
        <f>MAX(SUMIFS('Filing Data'!$V:$V,'Filing Data'!$D:$D,'Benchmark Value'!$B3512),C3511)</f>
        <v>6117812839.9886837</v>
      </c>
      <c r="D3512" s="7">
        <f>SUMIFS('Filing Data'!$Z:$Z,'Filing Data'!$D:$D,'Benchmark Value'!$B3512)</f>
        <v>0</v>
      </c>
      <c r="E3512" s="16">
        <f>IF(D3512&lt;&gt;0,E3511,IF(ISNA(INDEX($D3512:$D3618,MATCH(TRUE,INDEX($D3512:$D3618&lt;&gt;$D3512,0),0))),0,INDEX($D3512:$D3618,MATCH(TRUE,INDEX($D3512:$D3618&lt;&gt;$D3512,0),0))))</f>
        <v>-37724512.871349901</v>
      </c>
      <c r="F3512" s="10">
        <f>SUM(D$11:D3511)</f>
        <v>-601055960.79771614</v>
      </c>
      <c r="G3512" s="10">
        <f t="shared" si="756"/>
        <v>91</v>
      </c>
      <c r="H3512" s="7">
        <f t="shared" si="762"/>
        <v>-414555.08649835055</v>
      </c>
      <c r="I3512" s="16">
        <f>SUMIFS('Filing Data'!$X:$X,'Filing Data'!$D:$D,'Benchmark Value'!$B3512)</f>
        <v>0</v>
      </c>
      <c r="J3512" s="16">
        <f>IF(I3512&lt;&gt;0,J3511,IF(ISNA(INDEX($I3512:$I3618,MATCH(TRUE,INDEX($I3512:$I3618&lt;&gt;$I3512,0),0))),0,INDEX($I3512:$I3618,MATCH(TRUE,INDEX($I3512:$I3618&lt;&gt;$I3512,0),0))))</f>
        <v>23490016.5035774</v>
      </c>
      <c r="K3512" s="10">
        <f>SUM(I$11:I3511)</f>
        <v>930844160.35898077</v>
      </c>
      <c r="L3512" s="27">
        <f t="shared" si="757"/>
        <v>91</v>
      </c>
      <c r="M3512" s="7">
        <f t="shared" si="763"/>
        <v>258132.04948986153</v>
      </c>
      <c r="N3512" s="7">
        <f>IF(ISNA(VLOOKUP(B3512,'Distribution Data'!$G:$H,2,FALSE)),0,VLOOKUP(B3512,'Distribution Data'!$G:$H,2,FALSE))</f>
        <v>0</v>
      </c>
      <c r="O3512" s="16">
        <f>IF(ISNA(INDEX($C3511:$C$3618,MATCH(TRUE,INDEX($C3511:$C$3618&lt;&gt;$C3511,0),0))), O3511, INDEX($C3511:$C$3618,MATCH(TRUE,INDEX($C3511:$C$3618&lt;&gt;$C3511,0),0)))</f>
        <v>6141302856.4922609</v>
      </c>
      <c r="P3512" s="16">
        <f t="shared" si="755"/>
        <v>6117812839.9886837</v>
      </c>
      <c r="Q3512" s="27">
        <f t="shared" si="760"/>
        <v>91</v>
      </c>
      <c r="R3512" s="7">
        <f t="shared" si="764"/>
        <v>258132.0494898597</v>
      </c>
      <c r="S3512" s="7">
        <f t="shared" si="758"/>
        <v>-414555.08649835235</v>
      </c>
      <c r="T3512" s="5">
        <f>VLOOKUP($B3512,'Benchmark Data'!$A:$B,2,FALSE)</f>
        <v>22.3</v>
      </c>
      <c r="U3512" s="12">
        <f t="shared" si="765"/>
        <v>2.1301507904220696E-2</v>
      </c>
      <c r="V3512" s="7">
        <f t="shared" si="766"/>
        <v>6487041686.6417685</v>
      </c>
    </row>
    <row r="3513" spans="1:22" x14ac:dyDescent="0.25">
      <c r="A3513" s="5">
        <f t="shared" si="759"/>
        <v>2013</v>
      </c>
      <c r="B3513" s="6">
        <f t="shared" si="761"/>
        <v>41453</v>
      </c>
      <c r="C3513" s="7">
        <f>MAX(SUMIFS('Filing Data'!$V:$V,'Filing Data'!$D:$D,'Benchmark Value'!$B3513),C3512)</f>
        <v>6117812839.9886837</v>
      </c>
      <c r="D3513" s="7">
        <f>SUMIFS('Filing Data'!$Z:$Z,'Filing Data'!$D:$D,'Benchmark Value'!$B3513)</f>
        <v>0</v>
      </c>
      <c r="E3513" s="16">
        <f>IF(D3513&lt;&gt;0,E3512,IF(ISNA(INDEX($D3513:$D3618,MATCH(TRUE,INDEX($D3513:$D3618&lt;&gt;$D3513,0),0))),0,INDEX($D3513:$D3618,MATCH(TRUE,INDEX($D3513:$D3618&lt;&gt;$D3513,0),0))))</f>
        <v>-37724512.871349901</v>
      </c>
      <c r="F3513" s="10">
        <f>SUM(D$11:D3512)</f>
        <v>-601055960.79771614</v>
      </c>
      <c r="G3513" s="10">
        <f t="shared" si="756"/>
        <v>91</v>
      </c>
      <c r="H3513" s="7">
        <f t="shared" si="762"/>
        <v>-414555.08649835055</v>
      </c>
      <c r="I3513" s="16">
        <f>SUMIFS('Filing Data'!$X:$X,'Filing Data'!$D:$D,'Benchmark Value'!$B3513)</f>
        <v>0</v>
      </c>
      <c r="J3513" s="16">
        <f>IF(I3513&lt;&gt;0,J3512,IF(ISNA(INDEX($I3513:$I3618,MATCH(TRUE,INDEX($I3513:$I3618&lt;&gt;$I3513,0),0))),0,INDEX($I3513:$I3618,MATCH(TRUE,INDEX($I3513:$I3618&lt;&gt;$I3513,0),0))))</f>
        <v>23490016.5035774</v>
      </c>
      <c r="K3513" s="10">
        <f>SUM(I$11:I3512)</f>
        <v>930844160.35898077</v>
      </c>
      <c r="L3513" s="27">
        <f t="shared" si="757"/>
        <v>91</v>
      </c>
      <c r="M3513" s="7">
        <f t="shared" si="763"/>
        <v>258132.04948986153</v>
      </c>
      <c r="N3513" s="7">
        <f>IF(ISNA(VLOOKUP(B3513,'Distribution Data'!$G:$H,2,FALSE)),0,VLOOKUP(B3513,'Distribution Data'!$G:$H,2,FALSE))</f>
        <v>0</v>
      </c>
      <c r="O3513" s="16">
        <f>IF(ISNA(INDEX($C3512:$C$3618,MATCH(TRUE,INDEX($C3512:$C$3618&lt;&gt;$C3512,0),0))), O3512, INDEX($C3512:$C$3618,MATCH(TRUE,INDEX($C3512:$C$3618&lt;&gt;$C3512,0),0)))</f>
        <v>6141302856.4922609</v>
      </c>
      <c r="P3513" s="16">
        <f t="shared" si="755"/>
        <v>6117812839.9886837</v>
      </c>
      <c r="Q3513" s="27">
        <f t="shared" si="760"/>
        <v>91</v>
      </c>
      <c r="R3513" s="7">
        <f t="shared" si="764"/>
        <v>258132.0494898597</v>
      </c>
      <c r="S3513" s="7">
        <f t="shared" si="758"/>
        <v>-414555.08649835235</v>
      </c>
      <c r="T3513" s="5">
        <f>VLOOKUP($B3513,'Benchmark Data'!$A:$B,2,FALSE)</f>
        <v>22.17</v>
      </c>
      <c r="U3513" s="12">
        <f t="shared" si="765"/>
        <v>-5.8466548378529049E-3</v>
      </c>
      <c r="V3513" s="7">
        <f t="shared" si="766"/>
        <v>6448810296.6107225</v>
      </c>
    </row>
    <row r="3514" spans="1:22" x14ac:dyDescent="0.25">
      <c r="A3514" s="5">
        <f t="shared" si="759"/>
        <v>2013</v>
      </c>
      <c r="B3514" s="6">
        <f t="shared" si="761"/>
        <v>41454</v>
      </c>
      <c r="C3514" s="7">
        <f>MAX(SUMIFS('Filing Data'!$V:$V,'Filing Data'!$D:$D,'Benchmark Value'!$B3514),C3513)</f>
        <v>6117812839.9886837</v>
      </c>
      <c r="D3514" s="7">
        <f>SUMIFS('Filing Data'!$Z:$Z,'Filing Data'!$D:$D,'Benchmark Value'!$B3514)</f>
        <v>0</v>
      </c>
      <c r="E3514" s="16">
        <f>IF(D3514&lt;&gt;0,E3513,IF(ISNA(INDEX($D3514:$D3618,MATCH(TRUE,INDEX($D3514:$D3618&lt;&gt;$D3514,0),0))),0,INDEX($D3514:$D3618,MATCH(TRUE,INDEX($D3514:$D3618&lt;&gt;$D3514,0),0))))</f>
        <v>-37724512.871349901</v>
      </c>
      <c r="F3514" s="10">
        <f>SUM(D$11:D3513)</f>
        <v>-601055960.79771614</v>
      </c>
      <c r="G3514" s="10">
        <f t="shared" si="756"/>
        <v>91</v>
      </c>
      <c r="H3514" s="7">
        <f t="shared" si="762"/>
        <v>-414555.08649835055</v>
      </c>
      <c r="I3514" s="16">
        <f>SUMIFS('Filing Data'!$X:$X,'Filing Data'!$D:$D,'Benchmark Value'!$B3514)</f>
        <v>0</v>
      </c>
      <c r="J3514" s="16">
        <f>IF(I3514&lt;&gt;0,J3513,IF(ISNA(INDEX($I3514:$I3618,MATCH(TRUE,INDEX($I3514:$I3618&lt;&gt;$I3514,0),0))),0,INDEX($I3514:$I3618,MATCH(TRUE,INDEX($I3514:$I3618&lt;&gt;$I3514,0),0))))</f>
        <v>23490016.5035774</v>
      </c>
      <c r="K3514" s="10">
        <f>SUM(I$11:I3513)</f>
        <v>930844160.35898077</v>
      </c>
      <c r="L3514" s="27">
        <f t="shared" si="757"/>
        <v>91</v>
      </c>
      <c r="M3514" s="7">
        <f t="shared" si="763"/>
        <v>258132.04948986153</v>
      </c>
      <c r="N3514" s="7">
        <f>IF(ISNA(VLOOKUP(B3514,'Distribution Data'!$G:$H,2,FALSE)),0,VLOOKUP(B3514,'Distribution Data'!$G:$H,2,FALSE))</f>
        <v>0</v>
      </c>
      <c r="O3514" s="16">
        <f>IF(ISNA(INDEX($C3513:$C$3618,MATCH(TRUE,INDEX($C3513:$C$3618&lt;&gt;$C3513,0),0))), O3513, INDEX($C3513:$C$3618,MATCH(TRUE,INDEX($C3513:$C$3618&lt;&gt;$C3513,0),0)))</f>
        <v>6141302856.4922609</v>
      </c>
      <c r="P3514" s="16">
        <f t="shared" si="755"/>
        <v>6117812839.9886837</v>
      </c>
      <c r="Q3514" s="27">
        <f t="shared" si="760"/>
        <v>91</v>
      </c>
      <c r="R3514" s="7">
        <f t="shared" si="764"/>
        <v>258132.0494898597</v>
      </c>
      <c r="S3514" s="7">
        <f t="shared" si="758"/>
        <v>-414555.08649835235</v>
      </c>
      <c r="T3514" s="5">
        <f>VLOOKUP($B3514,'Benchmark Data'!$A:$B,2,FALSE)</f>
        <v>22.17</v>
      </c>
      <c r="U3514" s="12">
        <f t="shared" si="765"/>
        <v>0</v>
      </c>
      <c r="V3514" s="7">
        <f t="shared" si="766"/>
        <v>6448395741.5242243</v>
      </c>
    </row>
    <row r="3515" spans="1:22" x14ac:dyDescent="0.25">
      <c r="A3515" s="5">
        <f t="shared" si="759"/>
        <v>2013</v>
      </c>
      <c r="B3515" s="6">
        <f t="shared" si="761"/>
        <v>41455</v>
      </c>
      <c r="C3515" s="7">
        <f>MAX(SUMIFS('Filing Data'!$V:$V,'Filing Data'!$D:$D,'Benchmark Value'!$B3515),C3514)</f>
        <v>6141302856.4922609</v>
      </c>
      <c r="D3515" s="7">
        <f>SUMIFS('Filing Data'!$Z:$Z,'Filing Data'!$D:$D,'Benchmark Value'!$B3515)</f>
        <v>-37724512.871349901</v>
      </c>
      <c r="E3515" s="16">
        <f>IF(D3515&lt;&gt;0,E3514,IF(ISNA(INDEX($D3515:$D3618,MATCH(TRUE,INDEX($D3515:$D3618&lt;&gt;$D3515,0),0))),0,INDEX($D3515:$D3618,MATCH(TRUE,INDEX($D3515:$D3618&lt;&gt;$D3515,0),0))))</f>
        <v>-37724512.871349901</v>
      </c>
      <c r="F3515" s="10">
        <f>SUM(D$11:D3514)</f>
        <v>-601055960.79771614</v>
      </c>
      <c r="G3515" s="10">
        <f t="shared" si="756"/>
        <v>91</v>
      </c>
      <c r="H3515" s="7">
        <f t="shared" si="762"/>
        <v>-414555.08649835055</v>
      </c>
      <c r="I3515" s="16">
        <f>SUMIFS('Filing Data'!$X:$X,'Filing Data'!$D:$D,'Benchmark Value'!$B3515)</f>
        <v>23490016.5035774</v>
      </c>
      <c r="J3515" s="16">
        <f>IF(I3515&lt;&gt;0,J3514,IF(ISNA(INDEX($I3515:$I3618,MATCH(TRUE,INDEX($I3515:$I3618&lt;&gt;$I3515,0),0))),0,INDEX($I3515:$I3618,MATCH(TRUE,INDEX($I3515:$I3618&lt;&gt;$I3515,0),0))))</f>
        <v>23490016.5035774</v>
      </c>
      <c r="K3515" s="10">
        <f>SUM(I$11:I3514)</f>
        <v>930844160.35898077</v>
      </c>
      <c r="L3515" s="27">
        <f t="shared" si="757"/>
        <v>91</v>
      </c>
      <c r="M3515" s="7">
        <f t="shared" si="763"/>
        <v>258132.04948986153</v>
      </c>
      <c r="N3515" s="7">
        <f>IF(ISNA(VLOOKUP(B3515,'Distribution Data'!$G:$H,2,FALSE)),0,VLOOKUP(B3515,'Distribution Data'!$G:$H,2,FALSE))</f>
        <v>27852685.186728019</v>
      </c>
      <c r="O3515" s="16">
        <f>IF(ISNA(INDEX($C3514:$C$3618,MATCH(TRUE,INDEX($C3514:$C$3618&lt;&gt;$C3514,0),0))), O3514, INDEX($C3514:$C$3618,MATCH(TRUE,INDEX($C3514:$C$3618&lt;&gt;$C3514,0),0)))</f>
        <v>6141302856.4922609</v>
      </c>
      <c r="P3515" s="16">
        <f t="shared" si="755"/>
        <v>6117812839.9886837</v>
      </c>
      <c r="Q3515" s="27">
        <f t="shared" si="760"/>
        <v>91</v>
      </c>
      <c r="R3515" s="7">
        <f t="shared" si="764"/>
        <v>258132.0494898597</v>
      </c>
      <c r="S3515" s="7">
        <f t="shared" si="758"/>
        <v>-28267240.273226373</v>
      </c>
      <c r="T3515" s="5">
        <f>VLOOKUP($B3515,'Benchmark Data'!$A:$B,2,FALSE)</f>
        <v>22.17</v>
      </c>
      <c r="U3515" s="12">
        <f t="shared" si="765"/>
        <v>0</v>
      </c>
      <c r="V3515" s="7">
        <f t="shared" si="766"/>
        <v>6420128501.2509975</v>
      </c>
    </row>
    <row r="3516" spans="1:22" x14ac:dyDescent="0.25">
      <c r="A3516" s="5">
        <f t="shared" si="759"/>
        <v>2013</v>
      </c>
      <c r="B3516" s="6">
        <f t="shared" si="761"/>
        <v>41456</v>
      </c>
      <c r="C3516" s="7">
        <f>MAX(SUMIFS('Filing Data'!$V:$V,'Filing Data'!$D:$D,'Benchmark Value'!$B3516),C3515)</f>
        <v>6141302856.4922609</v>
      </c>
      <c r="D3516" s="7">
        <f>SUMIFS('Filing Data'!$Z:$Z,'Filing Data'!$D:$D,'Benchmark Value'!$B3516)</f>
        <v>0</v>
      </c>
      <c r="E3516" s="16">
        <f>IF(D3516&lt;&gt;0,E3515,IF(ISNA(INDEX($D3516:$D3618,MATCH(TRUE,INDEX($D3516:$D3618&lt;&gt;$D3516,0),0))),0,INDEX($D3516:$D3618,MATCH(TRUE,INDEX($D3516:$D3618&lt;&gt;$D3516,0),0))))</f>
        <v>-37141950.219603628</v>
      </c>
      <c r="F3516" s="10">
        <f>SUM(D$11:D3515)</f>
        <v>-638780473.66906607</v>
      </c>
      <c r="G3516" s="10">
        <f t="shared" si="756"/>
        <v>92</v>
      </c>
      <c r="H3516" s="7">
        <f t="shared" si="762"/>
        <v>-403716.85021308291</v>
      </c>
      <c r="I3516" s="16">
        <f>SUMIFS('Filing Data'!$X:$X,'Filing Data'!$D:$D,'Benchmark Value'!$B3516)</f>
        <v>0</v>
      </c>
      <c r="J3516" s="16">
        <f>IF(I3516&lt;&gt;0,J3515,IF(ISNA(INDEX($I3516:$I3618,MATCH(TRUE,INDEX($I3516:$I3618&lt;&gt;$I3516,0),0))),0,INDEX($I3516:$I3618,MATCH(TRUE,INDEX($I3516:$I3618&lt;&gt;$I3516,0),0))))</f>
        <v>0</v>
      </c>
      <c r="K3516" s="10">
        <f>SUM(I$11:I3515)</f>
        <v>954334176.86255813</v>
      </c>
      <c r="L3516" s="27">
        <f t="shared" si="757"/>
        <v>103</v>
      </c>
      <c r="M3516" s="7">
        <f t="shared" si="763"/>
        <v>0</v>
      </c>
      <c r="N3516" s="7">
        <f>IF(ISNA(VLOOKUP(B3516,'Distribution Data'!$G:$H,2,FALSE)),0,VLOOKUP(B3516,'Distribution Data'!$G:$H,2,FALSE))</f>
        <v>0</v>
      </c>
      <c r="O3516" s="16">
        <f>IF(ISNA(INDEX($C3515:$C$3618,MATCH(TRUE,INDEX($C3515:$C$3618&lt;&gt;$C3515,0),0))), O3515, INDEX($C3515:$C$3618,MATCH(TRUE,INDEX($C3515:$C$3618&lt;&gt;$C3515,0),0)))</f>
        <v>6141302856.4922609</v>
      </c>
      <c r="P3516" s="16">
        <f t="shared" si="755"/>
        <v>6141302856.4922609</v>
      </c>
      <c r="Q3516" s="27">
        <f t="shared" si="760"/>
        <v>0</v>
      </c>
      <c r="R3516" s="7">
        <f t="shared" si="764"/>
        <v>0</v>
      </c>
      <c r="S3516" s="7">
        <f t="shared" si="758"/>
        <v>-403716.85021308291</v>
      </c>
      <c r="T3516" s="5">
        <f>VLOOKUP($B3516,'Benchmark Data'!$A:$B,2,FALSE)</f>
        <v>22.1</v>
      </c>
      <c r="U3516" s="12">
        <f t="shared" si="765"/>
        <v>-3.1624151045129547E-3</v>
      </c>
      <c r="V3516" s="7">
        <f t="shared" si="766"/>
        <v>6399453742.6737852</v>
      </c>
    </row>
    <row r="3517" spans="1:22" x14ac:dyDescent="0.25">
      <c r="A3517" s="5">
        <f t="shared" si="759"/>
        <v>2013</v>
      </c>
      <c r="B3517" s="6">
        <f t="shared" si="761"/>
        <v>41457</v>
      </c>
      <c r="C3517" s="7">
        <f>MAX(SUMIFS('Filing Data'!$V:$V,'Filing Data'!$D:$D,'Benchmark Value'!$B3517),C3516)</f>
        <v>6141302856.4922609</v>
      </c>
      <c r="D3517" s="7">
        <f>SUMIFS('Filing Data'!$Z:$Z,'Filing Data'!$D:$D,'Benchmark Value'!$B3517)</f>
        <v>0</v>
      </c>
      <c r="E3517" s="16">
        <f>IF(D3517&lt;&gt;0,E3516,IF(ISNA(INDEX($D3517:$D3618,MATCH(TRUE,INDEX($D3517:$D3618&lt;&gt;$D3517,0),0))),0,INDEX($D3517:$D3618,MATCH(TRUE,INDEX($D3517:$D3618&lt;&gt;$D3517,0),0))))</f>
        <v>-37141950.219603628</v>
      </c>
      <c r="F3517" s="10">
        <f>SUM(D$11:D3516)</f>
        <v>-638780473.66906607</v>
      </c>
      <c r="G3517" s="10">
        <f t="shared" si="756"/>
        <v>92</v>
      </c>
      <c r="H3517" s="7">
        <f t="shared" si="762"/>
        <v>-403716.85021308291</v>
      </c>
      <c r="I3517" s="16">
        <f>SUMIFS('Filing Data'!$X:$X,'Filing Data'!$D:$D,'Benchmark Value'!$B3517)</f>
        <v>0</v>
      </c>
      <c r="J3517" s="16">
        <f>IF(I3517&lt;&gt;0,J3516,IF(ISNA(INDEX($I3517:$I3618,MATCH(TRUE,INDEX($I3517:$I3618&lt;&gt;$I3517,0),0))),0,INDEX($I3517:$I3618,MATCH(TRUE,INDEX($I3517:$I3618&lt;&gt;$I3517,0),0))))</f>
        <v>0</v>
      </c>
      <c r="K3517" s="10">
        <f>SUM(I$11:I3516)</f>
        <v>954334176.86255813</v>
      </c>
      <c r="L3517" s="27">
        <f t="shared" si="757"/>
        <v>103</v>
      </c>
      <c r="M3517" s="7">
        <f t="shared" si="763"/>
        <v>0</v>
      </c>
      <c r="N3517" s="7">
        <f>IF(ISNA(VLOOKUP(B3517,'Distribution Data'!$G:$H,2,FALSE)),0,VLOOKUP(B3517,'Distribution Data'!$G:$H,2,FALSE))</f>
        <v>0</v>
      </c>
      <c r="O3517" s="16">
        <f>IF(ISNA(INDEX($C3516:$C$3618,MATCH(TRUE,INDEX($C3516:$C$3618&lt;&gt;$C3516,0),0))), O3516, INDEX($C3516:$C$3618,MATCH(TRUE,INDEX($C3516:$C$3618&lt;&gt;$C3516,0),0)))</f>
        <v>6141302856.4922609</v>
      </c>
      <c r="P3517" s="16">
        <f t="shared" ref="P3517:P3580" si="767">C3516</f>
        <v>6141302856.4922609</v>
      </c>
      <c r="Q3517" s="27">
        <f t="shared" si="760"/>
        <v>0</v>
      </c>
      <c r="R3517" s="7">
        <f t="shared" si="764"/>
        <v>0</v>
      </c>
      <c r="S3517" s="7">
        <f t="shared" si="758"/>
        <v>-403716.85021308291</v>
      </c>
      <c r="T3517" s="5">
        <f>VLOOKUP($B3517,'Benchmark Data'!$A:$B,2,FALSE)</f>
        <v>22.45</v>
      </c>
      <c r="U3517" s="12">
        <f t="shared" si="765"/>
        <v>1.5713005664556114E-2</v>
      </c>
      <c r="V3517" s="7">
        <f t="shared" si="766"/>
        <v>6500398840.7527943</v>
      </c>
    </row>
    <row r="3518" spans="1:22" x14ac:dyDescent="0.25">
      <c r="A3518" s="5">
        <f t="shared" si="759"/>
        <v>2013</v>
      </c>
      <c r="B3518" s="6">
        <f t="shared" si="761"/>
        <v>41458</v>
      </c>
      <c r="C3518" s="7">
        <f>MAX(SUMIFS('Filing Data'!$V:$V,'Filing Data'!$D:$D,'Benchmark Value'!$B3518),C3517)</f>
        <v>6141302856.4922609</v>
      </c>
      <c r="D3518" s="7">
        <f>SUMIFS('Filing Data'!$Z:$Z,'Filing Data'!$D:$D,'Benchmark Value'!$B3518)</f>
        <v>0</v>
      </c>
      <c r="E3518" s="16">
        <f>IF(D3518&lt;&gt;0,E3517,IF(ISNA(INDEX($D3518:$D3618,MATCH(TRUE,INDEX($D3518:$D3618&lt;&gt;$D3518,0),0))),0,INDEX($D3518:$D3618,MATCH(TRUE,INDEX($D3518:$D3618&lt;&gt;$D3518,0),0))))</f>
        <v>-37141950.219603628</v>
      </c>
      <c r="F3518" s="10">
        <f>SUM(D$11:D3517)</f>
        <v>-638780473.66906607</v>
      </c>
      <c r="G3518" s="10">
        <f t="shared" si="756"/>
        <v>92</v>
      </c>
      <c r="H3518" s="7">
        <f t="shared" si="762"/>
        <v>-403716.85021308291</v>
      </c>
      <c r="I3518" s="16">
        <f>SUMIFS('Filing Data'!$X:$X,'Filing Data'!$D:$D,'Benchmark Value'!$B3518)</f>
        <v>0</v>
      </c>
      <c r="J3518" s="16">
        <f>IF(I3518&lt;&gt;0,J3517,IF(ISNA(INDEX($I3518:$I3618,MATCH(TRUE,INDEX($I3518:$I3618&lt;&gt;$I3518,0),0))),0,INDEX($I3518:$I3618,MATCH(TRUE,INDEX($I3518:$I3618&lt;&gt;$I3518,0),0))))</f>
        <v>0</v>
      </c>
      <c r="K3518" s="10">
        <f>SUM(I$11:I3517)</f>
        <v>954334176.86255813</v>
      </c>
      <c r="L3518" s="27">
        <f t="shared" si="757"/>
        <v>103</v>
      </c>
      <c r="M3518" s="7">
        <f t="shared" si="763"/>
        <v>0</v>
      </c>
      <c r="N3518" s="7">
        <f>IF(ISNA(VLOOKUP(B3518,'Distribution Data'!$G:$H,2,FALSE)),0,VLOOKUP(B3518,'Distribution Data'!$G:$H,2,FALSE))</f>
        <v>0</v>
      </c>
      <c r="O3518" s="16">
        <f>IF(ISNA(INDEX($C3517:$C$3618,MATCH(TRUE,INDEX($C3517:$C$3618&lt;&gt;$C3517,0),0))), O3517, INDEX($C3517:$C$3618,MATCH(TRUE,INDEX($C3517:$C$3618&lt;&gt;$C3517,0),0)))</f>
        <v>6141302856.4922609</v>
      </c>
      <c r="P3518" s="16">
        <f t="shared" si="767"/>
        <v>6141302856.4922609</v>
      </c>
      <c r="Q3518" s="27">
        <f t="shared" si="760"/>
        <v>0</v>
      </c>
      <c r="R3518" s="7">
        <f t="shared" si="764"/>
        <v>0</v>
      </c>
      <c r="S3518" s="7">
        <f t="shared" si="758"/>
        <v>-403716.85021308291</v>
      </c>
      <c r="T3518" s="5">
        <f>VLOOKUP($B3518,'Benchmark Data'!$A:$B,2,FALSE)</f>
        <v>22.24</v>
      </c>
      <c r="U3518" s="12">
        <f t="shared" si="765"/>
        <v>-9.3981448058816624E-3</v>
      </c>
      <c r="V3518" s="7">
        <f t="shared" si="766"/>
        <v>6439189611.3610182</v>
      </c>
    </row>
    <row r="3519" spans="1:22" x14ac:dyDescent="0.25">
      <c r="A3519" s="5">
        <f t="shared" si="759"/>
        <v>2013</v>
      </c>
      <c r="B3519" s="6">
        <f t="shared" si="761"/>
        <v>41459</v>
      </c>
      <c r="C3519" s="7">
        <f>MAX(SUMIFS('Filing Data'!$V:$V,'Filing Data'!$D:$D,'Benchmark Value'!$B3519),C3518)</f>
        <v>6141302856.4922609</v>
      </c>
      <c r="D3519" s="7">
        <f>SUMIFS('Filing Data'!$Z:$Z,'Filing Data'!$D:$D,'Benchmark Value'!$B3519)</f>
        <v>0</v>
      </c>
      <c r="E3519" s="16">
        <f>IF(D3519&lt;&gt;0,E3518,IF(ISNA(INDEX($D3519:$D3618,MATCH(TRUE,INDEX($D3519:$D3618&lt;&gt;$D3519,0),0))),0,INDEX($D3519:$D3618,MATCH(TRUE,INDEX($D3519:$D3618&lt;&gt;$D3519,0),0))))</f>
        <v>-37141950.219603628</v>
      </c>
      <c r="F3519" s="10">
        <f>SUM(D$11:D3518)</f>
        <v>-638780473.66906607</v>
      </c>
      <c r="G3519" s="10">
        <f t="shared" si="756"/>
        <v>92</v>
      </c>
      <c r="H3519" s="7">
        <f t="shared" si="762"/>
        <v>-403716.85021308291</v>
      </c>
      <c r="I3519" s="16">
        <f>SUMIFS('Filing Data'!$X:$X,'Filing Data'!$D:$D,'Benchmark Value'!$B3519)</f>
        <v>0</v>
      </c>
      <c r="J3519" s="16">
        <f>IF(I3519&lt;&gt;0,J3518,IF(ISNA(INDEX($I3519:$I3618,MATCH(TRUE,INDEX($I3519:$I3618&lt;&gt;$I3519,0),0))),0,INDEX($I3519:$I3618,MATCH(TRUE,INDEX($I3519:$I3618&lt;&gt;$I3519,0),0))))</f>
        <v>0</v>
      </c>
      <c r="K3519" s="10">
        <f>SUM(I$11:I3518)</f>
        <v>954334176.86255813</v>
      </c>
      <c r="L3519" s="27">
        <f t="shared" si="757"/>
        <v>103</v>
      </c>
      <c r="M3519" s="7">
        <f t="shared" si="763"/>
        <v>0</v>
      </c>
      <c r="N3519" s="7">
        <f>IF(ISNA(VLOOKUP(B3519,'Distribution Data'!$G:$H,2,FALSE)),0,VLOOKUP(B3519,'Distribution Data'!$G:$H,2,FALSE))</f>
        <v>0</v>
      </c>
      <c r="O3519" s="16">
        <f>IF(ISNA(INDEX($C3518:$C$3618,MATCH(TRUE,INDEX($C3518:$C$3618&lt;&gt;$C3518,0),0))), O3518, INDEX($C3518:$C$3618,MATCH(TRUE,INDEX($C3518:$C$3618&lt;&gt;$C3518,0),0)))</f>
        <v>6141302856.4922609</v>
      </c>
      <c r="P3519" s="16">
        <f t="shared" si="767"/>
        <v>6141302856.4922609</v>
      </c>
      <c r="Q3519" s="27">
        <f t="shared" si="760"/>
        <v>0</v>
      </c>
      <c r="R3519" s="7">
        <f t="shared" si="764"/>
        <v>0</v>
      </c>
      <c r="S3519" s="7">
        <f t="shared" si="758"/>
        <v>-403716.85021308291</v>
      </c>
      <c r="T3519" s="5">
        <f>VLOOKUP($B3519,'Benchmark Data'!$A:$B,2,FALSE)</f>
        <v>22.24</v>
      </c>
      <c r="U3519" s="12">
        <f t="shared" si="765"/>
        <v>0</v>
      </c>
      <c r="V3519" s="7">
        <f t="shared" si="766"/>
        <v>6438785894.5108051</v>
      </c>
    </row>
    <row r="3520" spans="1:22" x14ac:dyDescent="0.25">
      <c r="A3520" s="5">
        <f t="shared" si="759"/>
        <v>2013</v>
      </c>
      <c r="B3520" s="6">
        <f t="shared" si="761"/>
        <v>41460</v>
      </c>
      <c r="C3520" s="7">
        <f>MAX(SUMIFS('Filing Data'!$V:$V,'Filing Data'!$D:$D,'Benchmark Value'!$B3520),C3519)</f>
        <v>6141302856.4922609</v>
      </c>
      <c r="D3520" s="7">
        <f>SUMIFS('Filing Data'!$Z:$Z,'Filing Data'!$D:$D,'Benchmark Value'!$B3520)</f>
        <v>0</v>
      </c>
      <c r="E3520" s="16">
        <f>IF(D3520&lt;&gt;0,E3519,IF(ISNA(INDEX($D3520:$D3618,MATCH(TRUE,INDEX($D3520:$D3618&lt;&gt;$D3520,0),0))),0,INDEX($D3520:$D3618,MATCH(TRUE,INDEX($D3520:$D3618&lt;&gt;$D3520,0),0))))</f>
        <v>-37141950.219603628</v>
      </c>
      <c r="F3520" s="10">
        <f>SUM(D$11:D3519)</f>
        <v>-638780473.66906607</v>
      </c>
      <c r="G3520" s="10">
        <f t="shared" si="756"/>
        <v>92</v>
      </c>
      <c r="H3520" s="7">
        <f t="shared" si="762"/>
        <v>-403716.85021308291</v>
      </c>
      <c r="I3520" s="16">
        <f>SUMIFS('Filing Data'!$X:$X,'Filing Data'!$D:$D,'Benchmark Value'!$B3520)</f>
        <v>0</v>
      </c>
      <c r="J3520" s="16">
        <f>IF(I3520&lt;&gt;0,J3519,IF(ISNA(INDEX($I3520:$I3618,MATCH(TRUE,INDEX($I3520:$I3618&lt;&gt;$I3520,0),0))),0,INDEX($I3520:$I3618,MATCH(TRUE,INDEX($I3520:$I3618&lt;&gt;$I3520,0),0))))</f>
        <v>0</v>
      </c>
      <c r="K3520" s="10">
        <f>SUM(I$11:I3519)</f>
        <v>954334176.86255813</v>
      </c>
      <c r="L3520" s="27">
        <f t="shared" si="757"/>
        <v>103</v>
      </c>
      <c r="M3520" s="7">
        <f t="shared" si="763"/>
        <v>0</v>
      </c>
      <c r="N3520" s="7">
        <f>IF(ISNA(VLOOKUP(B3520,'Distribution Data'!$G:$H,2,FALSE)),0,VLOOKUP(B3520,'Distribution Data'!$G:$H,2,FALSE))</f>
        <v>0</v>
      </c>
      <c r="O3520" s="16">
        <f>IF(ISNA(INDEX($C3519:$C$3618,MATCH(TRUE,INDEX($C3519:$C$3618&lt;&gt;$C3519,0),0))), O3519, INDEX($C3519:$C$3618,MATCH(TRUE,INDEX($C3519:$C$3618&lt;&gt;$C3519,0),0)))</f>
        <v>6141302856.4922609</v>
      </c>
      <c r="P3520" s="16">
        <f t="shared" si="767"/>
        <v>6141302856.4922609</v>
      </c>
      <c r="Q3520" s="27">
        <f t="shared" si="760"/>
        <v>0</v>
      </c>
      <c r="R3520" s="7">
        <f t="shared" si="764"/>
        <v>0</v>
      </c>
      <c r="S3520" s="7">
        <f t="shared" si="758"/>
        <v>-403716.85021308291</v>
      </c>
      <c r="T3520" s="5">
        <f>VLOOKUP($B3520,'Benchmark Data'!$A:$B,2,FALSE)</f>
        <v>22.2</v>
      </c>
      <c r="U3520" s="12">
        <f t="shared" si="765"/>
        <v>-1.8001805041478545E-3</v>
      </c>
      <c r="V3520" s="7">
        <f t="shared" si="766"/>
        <v>6426801627.4906082</v>
      </c>
    </row>
    <row r="3521" spans="1:22" x14ac:dyDescent="0.25">
      <c r="A3521" s="5">
        <f t="shared" si="759"/>
        <v>2013</v>
      </c>
      <c r="B3521" s="6">
        <f t="shared" si="761"/>
        <v>41461</v>
      </c>
      <c r="C3521" s="7">
        <f>MAX(SUMIFS('Filing Data'!$V:$V,'Filing Data'!$D:$D,'Benchmark Value'!$B3521),C3520)</f>
        <v>6141302856.4922609</v>
      </c>
      <c r="D3521" s="7">
        <f>SUMIFS('Filing Data'!$Z:$Z,'Filing Data'!$D:$D,'Benchmark Value'!$B3521)</f>
        <v>0</v>
      </c>
      <c r="E3521" s="16">
        <f>IF(D3521&lt;&gt;0,E3520,IF(ISNA(INDEX($D3521:$D3618,MATCH(TRUE,INDEX($D3521:$D3618&lt;&gt;$D3521,0),0))),0,INDEX($D3521:$D3618,MATCH(TRUE,INDEX($D3521:$D3618&lt;&gt;$D3521,0),0))))</f>
        <v>-37141950.219603628</v>
      </c>
      <c r="F3521" s="10">
        <f>SUM(D$11:D3520)</f>
        <v>-638780473.66906607</v>
      </c>
      <c r="G3521" s="10">
        <f t="shared" si="756"/>
        <v>92</v>
      </c>
      <c r="H3521" s="7">
        <f t="shared" si="762"/>
        <v>-403716.85021308291</v>
      </c>
      <c r="I3521" s="16">
        <f>SUMIFS('Filing Data'!$X:$X,'Filing Data'!$D:$D,'Benchmark Value'!$B3521)</f>
        <v>0</v>
      </c>
      <c r="J3521" s="16">
        <f>IF(I3521&lt;&gt;0,J3520,IF(ISNA(INDEX($I3521:$I3618,MATCH(TRUE,INDEX($I3521:$I3618&lt;&gt;$I3521,0),0))),0,INDEX($I3521:$I3618,MATCH(TRUE,INDEX($I3521:$I3618&lt;&gt;$I3521,0),0))))</f>
        <v>0</v>
      </c>
      <c r="K3521" s="10">
        <f>SUM(I$11:I3520)</f>
        <v>954334176.86255813</v>
      </c>
      <c r="L3521" s="27">
        <f t="shared" si="757"/>
        <v>103</v>
      </c>
      <c r="M3521" s="7">
        <f t="shared" si="763"/>
        <v>0</v>
      </c>
      <c r="N3521" s="7">
        <f>IF(ISNA(VLOOKUP(B3521,'Distribution Data'!$G:$H,2,FALSE)),0,VLOOKUP(B3521,'Distribution Data'!$G:$H,2,FALSE))</f>
        <v>0</v>
      </c>
      <c r="O3521" s="16">
        <f>IF(ISNA(INDEX($C3520:$C$3618,MATCH(TRUE,INDEX($C3520:$C$3618&lt;&gt;$C3520,0),0))), O3520, INDEX($C3520:$C$3618,MATCH(TRUE,INDEX($C3520:$C$3618&lt;&gt;$C3520,0),0)))</f>
        <v>6141302856.4922609</v>
      </c>
      <c r="P3521" s="16">
        <f t="shared" si="767"/>
        <v>6141302856.4922609</v>
      </c>
      <c r="Q3521" s="27">
        <f t="shared" si="760"/>
        <v>0</v>
      </c>
      <c r="R3521" s="7">
        <f t="shared" si="764"/>
        <v>0</v>
      </c>
      <c r="S3521" s="7">
        <f t="shared" si="758"/>
        <v>-403716.85021308291</v>
      </c>
      <c r="T3521" s="5">
        <f>VLOOKUP($B3521,'Benchmark Data'!$A:$B,2,FALSE)</f>
        <v>22.2</v>
      </c>
      <c r="U3521" s="12">
        <f t="shared" si="765"/>
        <v>0</v>
      </c>
      <c r="V3521" s="7">
        <f t="shared" si="766"/>
        <v>6426397910.6403952</v>
      </c>
    </row>
    <row r="3522" spans="1:22" x14ac:dyDescent="0.25">
      <c r="A3522" s="5">
        <f t="shared" si="759"/>
        <v>2013</v>
      </c>
      <c r="B3522" s="6">
        <f t="shared" si="761"/>
        <v>41462</v>
      </c>
      <c r="C3522" s="7">
        <f>MAX(SUMIFS('Filing Data'!$V:$V,'Filing Data'!$D:$D,'Benchmark Value'!$B3522),C3521)</f>
        <v>6141302856.4922609</v>
      </c>
      <c r="D3522" s="7">
        <f>SUMIFS('Filing Data'!$Z:$Z,'Filing Data'!$D:$D,'Benchmark Value'!$B3522)</f>
        <v>0</v>
      </c>
      <c r="E3522" s="16">
        <f>IF(D3522&lt;&gt;0,E3521,IF(ISNA(INDEX($D3522:$D3618,MATCH(TRUE,INDEX($D3522:$D3618&lt;&gt;$D3522,0),0))),0,INDEX($D3522:$D3618,MATCH(TRUE,INDEX($D3522:$D3618&lt;&gt;$D3522,0),0))))</f>
        <v>-37141950.219603628</v>
      </c>
      <c r="F3522" s="10">
        <f>SUM(D$11:D3521)</f>
        <v>-638780473.66906607</v>
      </c>
      <c r="G3522" s="10">
        <f t="shared" si="756"/>
        <v>92</v>
      </c>
      <c r="H3522" s="7">
        <f t="shared" si="762"/>
        <v>-403716.85021308291</v>
      </c>
      <c r="I3522" s="16">
        <f>SUMIFS('Filing Data'!$X:$X,'Filing Data'!$D:$D,'Benchmark Value'!$B3522)</f>
        <v>0</v>
      </c>
      <c r="J3522" s="16">
        <f>IF(I3522&lt;&gt;0,J3521,IF(ISNA(INDEX($I3522:$I3618,MATCH(TRUE,INDEX($I3522:$I3618&lt;&gt;$I3522,0),0))),0,INDEX($I3522:$I3618,MATCH(TRUE,INDEX($I3522:$I3618&lt;&gt;$I3522,0),0))))</f>
        <v>0</v>
      </c>
      <c r="K3522" s="10">
        <f>SUM(I$11:I3521)</f>
        <v>954334176.86255813</v>
      </c>
      <c r="L3522" s="27">
        <f t="shared" si="757"/>
        <v>103</v>
      </c>
      <c r="M3522" s="7">
        <f t="shared" si="763"/>
        <v>0</v>
      </c>
      <c r="N3522" s="7">
        <f>IF(ISNA(VLOOKUP(B3522,'Distribution Data'!$G:$H,2,FALSE)),0,VLOOKUP(B3522,'Distribution Data'!$G:$H,2,FALSE))</f>
        <v>0</v>
      </c>
      <c r="O3522" s="16">
        <f>IF(ISNA(INDEX($C3521:$C$3618,MATCH(TRUE,INDEX($C3521:$C$3618&lt;&gt;$C3521,0),0))), O3521, INDEX($C3521:$C$3618,MATCH(TRUE,INDEX($C3521:$C$3618&lt;&gt;$C3521,0),0)))</f>
        <v>6141302856.4922609</v>
      </c>
      <c r="P3522" s="16">
        <f t="shared" si="767"/>
        <v>6141302856.4922609</v>
      </c>
      <c r="Q3522" s="27">
        <f t="shared" si="760"/>
        <v>0</v>
      </c>
      <c r="R3522" s="7">
        <f t="shared" si="764"/>
        <v>0</v>
      </c>
      <c r="S3522" s="7">
        <f t="shared" si="758"/>
        <v>-403716.85021308291</v>
      </c>
      <c r="T3522" s="5">
        <f>VLOOKUP($B3522,'Benchmark Data'!$A:$B,2,FALSE)</f>
        <v>22.2</v>
      </c>
      <c r="U3522" s="12">
        <f t="shared" si="765"/>
        <v>0</v>
      </c>
      <c r="V3522" s="7">
        <f t="shared" si="766"/>
        <v>6425994193.7901821</v>
      </c>
    </row>
    <row r="3523" spans="1:22" x14ac:dyDescent="0.25">
      <c r="A3523" s="5">
        <f t="shared" si="759"/>
        <v>2013</v>
      </c>
      <c r="B3523" s="6">
        <f t="shared" si="761"/>
        <v>41463</v>
      </c>
      <c r="C3523" s="7">
        <f>MAX(SUMIFS('Filing Data'!$V:$V,'Filing Data'!$D:$D,'Benchmark Value'!$B3523),C3522)</f>
        <v>6141302856.4922609</v>
      </c>
      <c r="D3523" s="7">
        <f>SUMIFS('Filing Data'!$Z:$Z,'Filing Data'!$D:$D,'Benchmark Value'!$B3523)</f>
        <v>0</v>
      </c>
      <c r="E3523" s="16">
        <f>IF(D3523&lt;&gt;0,E3522,IF(ISNA(INDEX($D3523:$D3618,MATCH(TRUE,INDEX($D3523:$D3618&lt;&gt;$D3523,0),0))),0,INDEX($D3523:$D3618,MATCH(TRUE,INDEX($D3523:$D3618&lt;&gt;$D3523,0),0))))</f>
        <v>-37141950.219603628</v>
      </c>
      <c r="F3523" s="10">
        <f>SUM(D$11:D3522)</f>
        <v>-638780473.66906607</v>
      </c>
      <c r="G3523" s="10">
        <f t="shared" si="756"/>
        <v>92</v>
      </c>
      <c r="H3523" s="7">
        <f t="shared" si="762"/>
        <v>-403716.85021308291</v>
      </c>
      <c r="I3523" s="16">
        <f>SUMIFS('Filing Data'!$X:$X,'Filing Data'!$D:$D,'Benchmark Value'!$B3523)</f>
        <v>0</v>
      </c>
      <c r="J3523" s="16">
        <f>IF(I3523&lt;&gt;0,J3522,IF(ISNA(INDEX($I3523:$I3618,MATCH(TRUE,INDEX($I3523:$I3618&lt;&gt;$I3523,0),0))),0,INDEX($I3523:$I3618,MATCH(TRUE,INDEX($I3523:$I3618&lt;&gt;$I3523,0),0))))</f>
        <v>0</v>
      </c>
      <c r="K3523" s="10">
        <f>SUM(I$11:I3522)</f>
        <v>954334176.86255813</v>
      </c>
      <c r="L3523" s="27">
        <f t="shared" si="757"/>
        <v>103</v>
      </c>
      <c r="M3523" s="7">
        <f t="shared" si="763"/>
        <v>0</v>
      </c>
      <c r="N3523" s="7">
        <f>IF(ISNA(VLOOKUP(B3523,'Distribution Data'!$G:$H,2,FALSE)),0,VLOOKUP(B3523,'Distribution Data'!$G:$H,2,FALSE))</f>
        <v>0</v>
      </c>
      <c r="O3523" s="16">
        <f>IF(ISNA(INDEX($C3522:$C$3618,MATCH(TRUE,INDEX($C3522:$C$3618&lt;&gt;$C3522,0),0))), O3522, INDEX($C3522:$C$3618,MATCH(TRUE,INDEX($C3522:$C$3618&lt;&gt;$C3522,0),0)))</f>
        <v>6141302856.4922609</v>
      </c>
      <c r="P3523" s="16">
        <f t="shared" si="767"/>
        <v>6141302856.4922609</v>
      </c>
      <c r="Q3523" s="27">
        <f t="shared" si="760"/>
        <v>0</v>
      </c>
      <c r="R3523" s="7">
        <f t="shared" si="764"/>
        <v>0</v>
      </c>
      <c r="S3523" s="7">
        <f t="shared" si="758"/>
        <v>-403716.85021308291</v>
      </c>
      <c r="T3523" s="5">
        <f>VLOOKUP($B3523,'Benchmark Data'!$A:$B,2,FALSE)</f>
        <v>22.23</v>
      </c>
      <c r="U3523" s="12">
        <f t="shared" si="765"/>
        <v>1.3504390978715467E-3</v>
      </c>
      <c r="V3523" s="7">
        <f t="shared" si="766"/>
        <v>6434274252.8775244</v>
      </c>
    </row>
    <row r="3524" spans="1:22" x14ac:dyDescent="0.25">
      <c r="A3524" s="5">
        <f t="shared" si="759"/>
        <v>2013</v>
      </c>
      <c r="B3524" s="6">
        <f t="shared" si="761"/>
        <v>41464</v>
      </c>
      <c r="C3524" s="7">
        <f>MAX(SUMIFS('Filing Data'!$V:$V,'Filing Data'!$D:$D,'Benchmark Value'!$B3524),C3523)</f>
        <v>6141302856.4922609</v>
      </c>
      <c r="D3524" s="7">
        <f>SUMIFS('Filing Data'!$Z:$Z,'Filing Data'!$D:$D,'Benchmark Value'!$B3524)</f>
        <v>0</v>
      </c>
      <c r="E3524" s="16">
        <f>IF(D3524&lt;&gt;0,E3523,IF(ISNA(INDEX($D3524:$D3618,MATCH(TRUE,INDEX($D3524:$D3618&lt;&gt;$D3524,0),0))),0,INDEX($D3524:$D3618,MATCH(TRUE,INDEX($D3524:$D3618&lt;&gt;$D3524,0),0))))</f>
        <v>-37141950.219603628</v>
      </c>
      <c r="F3524" s="10">
        <f>SUM(D$11:D3523)</f>
        <v>-638780473.66906607</v>
      </c>
      <c r="G3524" s="10">
        <f t="shared" si="756"/>
        <v>92</v>
      </c>
      <c r="H3524" s="7">
        <f t="shared" si="762"/>
        <v>-403716.85021308291</v>
      </c>
      <c r="I3524" s="16">
        <f>SUMIFS('Filing Data'!$X:$X,'Filing Data'!$D:$D,'Benchmark Value'!$B3524)</f>
        <v>0</v>
      </c>
      <c r="J3524" s="16">
        <f>IF(I3524&lt;&gt;0,J3523,IF(ISNA(INDEX($I3524:$I3618,MATCH(TRUE,INDEX($I3524:$I3618&lt;&gt;$I3524,0),0))),0,INDEX($I3524:$I3618,MATCH(TRUE,INDEX($I3524:$I3618&lt;&gt;$I3524,0),0))))</f>
        <v>0</v>
      </c>
      <c r="K3524" s="10">
        <f>SUM(I$11:I3523)</f>
        <v>954334176.86255813</v>
      </c>
      <c r="L3524" s="27">
        <f t="shared" si="757"/>
        <v>103</v>
      </c>
      <c r="M3524" s="7">
        <f t="shared" si="763"/>
        <v>0</v>
      </c>
      <c r="N3524" s="7">
        <f>IF(ISNA(VLOOKUP(B3524,'Distribution Data'!$G:$H,2,FALSE)),0,VLOOKUP(B3524,'Distribution Data'!$G:$H,2,FALSE))</f>
        <v>0</v>
      </c>
      <c r="O3524" s="16">
        <f>IF(ISNA(INDEX($C3523:$C$3618,MATCH(TRUE,INDEX($C3523:$C$3618&lt;&gt;$C3523,0),0))), O3523, INDEX($C3523:$C$3618,MATCH(TRUE,INDEX($C3523:$C$3618&lt;&gt;$C3523,0),0)))</f>
        <v>6141302856.4922609</v>
      </c>
      <c r="P3524" s="16">
        <f t="shared" si="767"/>
        <v>6141302856.4922609</v>
      </c>
      <c r="Q3524" s="27">
        <f t="shared" si="760"/>
        <v>0</v>
      </c>
      <c r="R3524" s="7">
        <f t="shared" si="764"/>
        <v>0</v>
      </c>
      <c r="S3524" s="7">
        <f t="shared" si="758"/>
        <v>-403716.85021308291</v>
      </c>
      <c r="T3524" s="5">
        <f>VLOOKUP($B3524,'Benchmark Data'!$A:$B,2,FALSE)</f>
        <v>22.54</v>
      </c>
      <c r="U3524" s="12">
        <f t="shared" si="765"/>
        <v>1.3848780635525052E-2</v>
      </c>
      <c r="V3524" s="7">
        <f t="shared" si="766"/>
        <v>6523597257.5024366</v>
      </c>
    </row>
    <row r="3525" spans="1:22" x14ac:dyDescent="0.25">
      <c r="A3525" s="5">
        <f t="shared" si="759"/>
        <v>2013</v>
      </c>
      <c r="B3525" s="6">
        <f t="shared" si="761"/>
        <v>41465</v>
      </c>
      <c r="C3525" s="7">
        <f>MAX(SUMIFS('Filing Data'!$V:$V,'Filing Data'!$D:$D,'Benchmark Value'!$B3525),C3524)</f>
        <v>6141302856.4922609</v>
      </c>
      <c r="D3525" s="7">
        <f>SUMIFS('Filing Data'!$Z:$Z,'Filing Data'!$D:$D,'Benchmark Value'!$B3525)</f>
        <v>0</v>
      </c>
      <c r="E3525" s="16">
        <f>IF(D3525&lt;&gt;0,E3524,IF(ISNA(INDEX($D3525:$D3618,MATCH(TRUE,INDEX($D3525:$D3618&lt;&gt;$D3525,0),0))),0,INDEX($D3525:$D3618,MATCH(TRUE,INDEX($D3525:$D3618&lt;&gt;$D3525,0),0))))</f>
        <v>-37141950.219603628</v>
      </c>
      <c r="F3525" s="10">
        <f>SUM(D$11:D3524)</f>
        <v>-638780473.66906607</v>
      </c>
      <c r="G3525" s="10">
        <f t="shared" si="756"/>
        <v>92</v>
      </c>
      <c r="H3525" s="7">
        <f t="shared" si="762"/>
        <v>-403716.85021308291</v>
      </c>
      <c r="I3525" s="16">
        <f>SUMIFS('Filing Data'!$X:$X,'Filing Data'!$D:$D,'Benchmark Value'!$B3525)</f>
        <v>0</v>
      </c>
      <c r="J3525" s="16">
        <f>IF(I3525&lt;&gt;0,J3524,IF(ISNA(INDEX($I3525:$I3618,MATCH(TRUE,INDEX($I3525:$I3618&lt;&gt;$I3525,0),0))),0,INDEX($I3525:$I3618,MATCH(TRUE,INDEX($I3525:$I3618&lt;&gt;$I3525,0),0))))</f>
        <v>0</v>
      </c>
      <c r="K3525" s="10">
        <f>SUM(I$11:I3524)</f>
        <v>954334176.86255813</v>
      </c>
      <c r="L3525" s="27">
        <f t="shared" si="757"/>
        <v>103</v>
      </c>
      <c r="M3525" s="7">
        <f t="shared" si="763"/>
        <v>0</v>
      </c>
      <c r="N3525" s="7">
        <f>IF(ISNA(VLOOKUP(B3525,'Distribution Data'!$G:$H,2,FALSE)),0,VLOOKUP(B3525,'Distribution Data'!$G:$H,2,FALSE))</f>
        <v>0</v>
      </c>
      <c r="O3525" s="16">
        <f>IF(ISNA(INDEX($C3524:$C$3618,MATCH(TRUE,INDEX($C3524:$C$3618&lt;&gt;$C3524,0),0))), O3524, INDEX($C3524:$C$3618,MATCH(TRUE,INDEX($C3524:$C$3618&lt;&gt;$C3524,0),0)))</f>
        <v>6141302856.4922609</v>
      </c>
      <c r="P3525" s="16">
        <f t="shared" si="767"/>
        <v>6141302856.4922609</v>
      </c>
      <c r="Q3525" s="27">
        <f t="shared" si="760"/>
        <v>0</v>
      </c>
      <c r="R3525" s="7">
        <f t="shared" si="764"/>
        <v>0</v>
      </c>
      <c r="S3525" s="7">
        <f t="shared" si="758"/>
        <v>-403716.85021308291</v>
      </c>
      <c r="T3525" s="5">
        <f>VLOOKUP($B3525,'Benchmark Data'!$A:$B,2,FALSE)</f>
        <v>22.52</v>
      </c>
      <c r="U3525" s="12">
        <f t="shared" si="765"/>
        <v>-8.8770534014054781E-4</v>
      </c>
      <c r="V3525" s="7">
        <f t="shared" si="766"/>
        <v>6517405078.1344757</v>
      </c>
    </row>
    <row r="3526" spans="1:22" x14ac:dyDescent="0.25">
      <c r="A3526" s="5">
        <f t="shared" si="759"/>
        <v>2013</v>
      </c>
      <c r="B3526" s="6">
        <f t="shared" si="761"/>
        <v>41466</v>
      </c>
      <c r="C3526" s="7">
        <f>MAX(SUMIFS('Filing Data'!$V:$V,'Filing Data'!$D:$D,'Benchmark Value'!$B3526),C3525)</f>
        <v>6141302856.4922609</v>
      </c>
      <c r="D3526" s="7">
        <f>SUMIFS('Filing Data'!$Z:$Z,'Filing Data'!$D:$D,'Benchmark Value'!$B3526)</f>
        <v>0</v>
      </c>
      <c r="E3526" s="16">
        <f>IF(D3526&lt;&gt;0,E3525,IF(ISNA(INDEX($D3526:$D3618,MATCH(TRUE,INDEX($D3526:$D3618&lt;&gt;$D3526,0),0))),0,INDEX($D3526:$D3618,MATCH(TRUE,INDEX($D3526:$D3618&lt;&gt;$D3526,0),0))))</f>
        <v>-37141950.219603628</v>
      </c>
      <c r="F3526" s="10">
        <f>SUM(D$11:D3525)</f>
        <v>-638780473.66906607</v>
      </c>
      <c r="G3526" s="10">
        <f t="shared" si="756"/>
        <v>92</v>
      </c>
      <c r="H3526" s="7">
        <f t="shared" si="762"/>
        <v>-403716.85021308291</v>
      </c>
      <c r="I3526" s="16">
        <f>SUMIFS('Filing Data'!$X:$X,'Filing Data'!$D:$D,'Benchmark Value'!$B3526)</f>
        <v>0</v>
      </c>
      <c r="J3526" s="16">
        <f>IF(I3526&lt;&gt;0,J3525,IF(ISNA(INDEX($I3526:$I3618,MATCH(TRUE,INDEX($I3526:$I3618&lt;&gt;$I3526,0),0))),0,INDEX($I3526:$I3618,MATCH(TRUE,INDEX($I3526:$I3618&lt;&gt;$I3526,0),0))))</f>
        <v>0</v>
      </c>
      <c r="K3526" s="10">
        <f>SUM(I$11:I3525)</f>
        <v>954334176.86255813</v>
      </c>
      <c r="L3526" s="27">
        <f t="shared" si="757"/>
        <v>103</v>
      </c>
      <c r="M3526" s="7">
        <f t="shared" si="763"/>
        <v>0</v>
      </c>
      <c r="N3526" s="7">
        <f>IF(ISNA(VLOOKUP(B3526,'Distribution Data'!$G:$H,2,FALSE)),0,VLOOKUP(B3526,'Distribution Data'!$G:$H,2,FALSE))</f>
        <v>0</v>
      </c>
      <c r="O3526" s="16">
        <f>IF(ISNA(INDEX($C3525:$C$3618,MATCH(TRUE,INDEX($C3525:$C$3618&lt;&gt;$C3525,0),0))), O3525, INDEX($C3525:$C$3618,MATCH(TRUE,INDEX($C3525:$C$3618&lt;&gt;$C3525,0),0)))</f>
        <v>6141302856.4922609</v>
      </c>
      <c r="P3526" s="16">
        <f t="shared" si="767"/>
        <v>6141302856.4922609</v>
      </c>
      <c r="Q3526" s="27">
        <f t="shared" si="760"/>
        <v>0</v>
      </c>
      <c r="R3526" s="7">
        <f t="shared" si="764"/>
        <v>0</v>
      </c>
      <c r="S3526" s="7">
        <f t="shared" si="758"/>
        <v>-403716.85021308291</v>
      </c>
      <c r="T3526" s="5">
        <f>VLOOKUP($B3526,'Benchmark Data'!$A:$B,2,FALSE)</f>
        <v>23.09</v>
      </c>
      <c r="U3526" s="12">
        <f t="shared" si="765"/>
        <v>2.4995820094914405E-2</v>
      </c>
      <c r="V3526" s="7">
        <f t="shared" si="766"/>
        <v>6681962324.6295853</v>
      </c>
    </row>
    <row r="3527" spans="1:22" x14ac:dyDescent="0.25">
      <c r="A3527" s="5">
        <f t="shared" si="759"/>
        <v>2013</v>
      </c>
      <c r="B3527" s="6">
        <f t="shared" si="761"/>
        <v>41467</v>
      </c>
      <c r="C3527" s="7">
        <f>MAX(SUMIFS('Filing Data'!$V:$V,'Filing Data'!$D:$D,'Benchmark Value'!$B3527),C3526)</f>
        <v>6141302856.4922609</v>
      </c>
      <c r="D3527" s="7">
        <f>SUMIFS('Filing Data'!$Z:$Z,'Filing Data'!$D:$D,'Benchmark Value'!$B3527)</f>
        <v>0</v>
      </c>
      <c r="E3527" s="16">
        <f>IF(D3527&lt;&gt;0,E3526,IF(ISNA(INDEX($D3527:$D3618,MATCH(TRUE,INDEX($D3527:$D3618&lt;&gt;$D3527,0),0))),0,INDEX($D3527:$D3618,MATCH(TRUE,INDEX($D3527:$D3618&lt;&gt;$D3527,0),0))))</f>
        <v>-37141950.219603628</v>
      </c>
      <c r="F3527" s="10">
        <f>SUM(D$11:D3526)</f>
        <v>-638780473.66906607</v>
      </c>
      <c r="G3527" s="10">
        <f t="shared" si="756"/>
        <v>92</v>
      </c>
      <c r="H3527" s="7">
        <f t="shared" si="762"/>
        <v>-403716.85021308291</v>
      </c>
      <c r="I3527" s="16">
        <f>SUMIFS('Filing Data'!$X:$X,'Filing Data'!$D:$D,'Benchmark Value'!$B3527)</f>
        <v>0</v>
      </c>
      <c r="J3527" s="16">
        <f>IF(I3527&lt;&gt;0,J3526,IF(ISNA(INDEX($I3527:$I3618,MATCH(TRUE,INDEX($I3527:$I3618&lt;&gt;$I3527,0),0))),0,INDEX($I3527:$I3618,MATCH(TRUE,INDEX($I3527:$I3618&lt;&gt;$I3527,0),0))))</f>
        <v>0</v>
      </c>
      <c r="K3527" s="10">
        <f>SUM(I$11:I3526)</f>
        <v>954334176.86255813</v>
      </c>
      <c r="L3527" s="27">
        <f t="shared" si="757"/>
        <v>103</v>
      </c>
      <c r="M3527" s="7">
        <f t="shared" si="763"/>
        <v>0</v>
      </c>
      <c r="N3527" s="7">
        <f>IF(ISNA(VLOOKUP(B3527,'Distribution Data'!$G:$H,2,FALSE)),0,VLOOKUP(B3527,'Distribution Data'!$G:$H,2,FALSE))</f>
        <v>0</v>
      </c>
      <c r="O3527" s="16">
        <f>IF(ISNA(INDEX($C3526:$C$3618,MATCH(TRUE,INDEX($C3526:$C$3618&lt;&gt;$C3526,0),0))), O3526, INDEX($C3526:$C$3618,MATCH(TRUE,INDEX($C3526:$C$3618&lt;&gt;$C3526,0),0)))</f>
        <v>6141302856.4922609</v>
      </c>
      <c r="P3527" s="16">
        <f t="shared" si="767"/>
        <v>6141302856.4922609</v>
      </c>
      <c r="Q3527" s="27">
        <f t="shared" si="760"/>
        <v>0</v>
      </c>
      <c r="R3527" s="7">
        <f t="shared" si="764"/>
        <v>0</v>
      </c>
      <c r="S3527" s="7">
        <f t="shared" si="758"/>
        <v>-403716.85021308291</v>
      </c>
      <c r="T3527" s="5">
        <f>VLOOKUP($B3527,'Benchmark Data'!$A:$B,2,FALSE)</f>
        <v>22.97</v>
      </c>
      <c r="U3527" s="12">
        <f t="shared" si="765"/>
        <v>-5.2106066653971632E-3</v>
      </c>
      <c r="V3527" s="7">
        <f t="shared" si="766"/>
        <v>6646832082.0558748</v>
      </c>
    </row>
    <row r="3528" spans="1:22" x14ac:dyDescent="0.25">
      <c r="A3528" s="5">
        <f t="shared" si="759"/>
        <v>2013</v>
      </c>
      <c r="B3528" s="6">
        <f t="shared" si="761"/>
        <v>41468</v>
      </c>
      <c r="C3528" s="7">
        <f>MAX(SUMIFS('Filing Data'!$V:$V,'Filing Data'!$D:$D,'Benchmark Value'!$B3528),C3527)</f>
        <v>6141302856.4922609</v>
      </c>
      <c r="D3528" s="7">
        <f>SUMIFS('Filing Data'!$Z:$Z,'Filing Data'!$D:$D,'Benchmark Value'!$B3528)</f>
        <v>0</v>
      </c>
      <c r="E3528" s="16">
        <f>IF(D3528&lt;&gt;0,E3527,IF(ISNA(INDEX($D3528:$D3618,MATCH(TRUE,INDEX($D3528:$D3618&lt;&gt;$D3528,0),0))),0,INDEX($D3528:$D3618,MATCH(TRUE,INDEX($D3528:$D3618&lt;&gt;$D3528,0),0))))</f>
        <v>-37141950.219603628</v>
      </c>
      <c r="F3528" s="10">
        <f>SUM(D$11:D3527)</f>
        <v>-638780473.66906607</v>
      </c>
      <c r="G3528" s="10">
        <f t="shared" si="756"/>
        <v>92</v>
      </c>
      <c r="H3528" s="7">
        <f t="shared" si="762"/>
        <v>-403716.85021308291</v>
      </c>
      <c r="I3528" s="16">
        <f>SUMIFS('Filing Data'!$X:$X,'Filing Data'!$D:$D,'Benchmark Value'!$B3528)</f>
        <v>0</v>
      </c>
      <c r="J3528" s="16">
        <f>IF(I3528&lt;&gt;0,J3527,IF(ISNA(INDEX($I3528:$I3618,MATCH(TRUE,INDEX($I3528:$I3618&lt;&gt;$I3528,0),0))),0,INDEX($I3528:$I3618,MATCH(TRUE,INDEX($I3528:$I3618&lt;&gt;$I3528,0),0))))</f>
        <v>0</v>
      </c>
      <c r="K3528" s="10">
        <f>SUM(I$11:I3527)</f>
        <v>954334176.86255813</v>
      </c>
      <c r="L3528" s="27">
        <f t="shared" si="757"/>
        <v>103</v>
      </c>
      <c r="M3528" s="7">
        <f t="shared" si="763"/>
        <v>0</v>
      </c>
      <c r="N3528" s="7">
        <f>IF(ISNA(VLOOKUP(B3528,'Distribution Data'!$G:$H,2,FALSE)),0,VLOOKUP(B3528,'Distribution Data'!$G:$H,2,FALSE))</f>
        <v>0</v>
      </c>
      <c r="O3528" s="16">
        <f>IF(ISNA(INDEX($C3527:$C$3618,MATCH(TRUE,INDEX($C3527:$C$3618&lt;&gt;$C3527,0),0))), O3527, INDEX($C3527:$C$3618,MATCH(TRUE,INDEX($C3527:$C$3618&lt;&gt;$C3527,0),0)))</f>
        <v>6141302856.4922609</v>
      </c>
      <c r="P3528" s="16">
        <f t="shared" si="767"/>
        <v>6141302856.4922609</v>
      </c>
      <c r="Q3528" s="27">
        <f t="shared" si="760"/>
        <v>0</v>
      </c>
      <c r="R3528" s="7">
        <f t="shared" si="764"/>
        <v>0</v>
      </c>
      <c r="S3528" s="7">
        <f t="shared" si="758"/>
        <v>-403716.85021308291</v>
      </c>
      <c r="T3528" s="5">
        <f>VLOOKUP($B3528,'Benchmark Data'!$A:$B,2,FALSE)</f>
        <v>22.97</v>
      </c>
      <c r="U3528" s="12">
        <f t="shared" si="765"/>
        <v>0</v>
      </c>
      <c r="V3528" s="7">
        <f t="shared" si="766"/>
        <v>6646428365.2056618</v>
      </c>
    </row>
    <row r="3529" spans="1:22" x14ac:dyDescent="0.25">
      <c r="A3529" s="5">
        <f t="shared" si="759"/>
        <v>2013</v>
      </c>
      <c r="B3529" s="6">
        <f t="shared" si="761"/>
        <v>41469</v>
      </c>
      <c r="C3529" s="7">
        <f>MAX(SUMIFS('Filing Data'!$V:$V,'Filing Data'!$D:$D,'Benchmark Value'!$B3529),C3528)</f>
        <v>6141302856.4922609</v>
      </c>
      <c r="D3529" s="7">
        <f>SUMIFS('Filing Data'!$Z:$Z,'Filing Data'!$D:$D,'Benchmark Value'!$B3529)</f>
        <v>0</v>
      </c>
      <c r="E3529" s="16">
        <f>IF(D3529&lt;&gt;0,E3528,IF(ISNA(INDEX($D3529:$D3618,MATCH(TRUE,INDEX($D3529:$D3618&lt;&gt;$D3529,0),0))),0,INDEX($D3529:$D3618,MATCH(TRUE,INDEX($D3529:$D3618&lt;&gt;$D3529,0),0))))</f>
        <v>-37141950.219603628</v>
      </c>
      <c r="F3529" s="10">
        <f>SUM(D$11:D3528)</f>
        <v>-638780473.66906607</v>
      </c>
      <c r="G3529" s="10">
        <f t="shared" si="756"/>
        <v>92</v>
      </c>
      <c r="H3529" s="7">
        <f t="shared" si="762"/>
        <v>-403716.85021308291</v>
      </c>
      <c r="I3529" s="16">
        <f>SUMIFS('Filing Data'!$X:$X,'Filing Data'!$D:$D,'Benchmark Value'!$B3529)</f>
        <v>0</v>
      </c>
      <c r="J3529" s="16">
        <f>IF(I3529&lt;&gt;0,J3528,IF(ISNA(INDEX($I3529:$I3618,MATCH(TRUE,INDEX($I3529:$I3618&lt;&gt;$I3529,0),0))),0,INDEX($I3529:$I3618,MATCH(TRUE,INDEX($I3529:$I3618&lt;&gt;$I3529,0),0))))</f>
        <v>0</v>
      </c>
      <c r="K3529" s="10">
        <f>SUM(I$11:I3528)</f>
        <v>954334176.86255813</v>
      </c>
      <c r="L3529" s="27">
        <f t="shared" si="757"/>
        <v>103</v>
      </c>
      <c r="M3529" s="7">
        <f t="shared" si="763"/>
        <v>0</v>
      </c>
      <c r="N3529" s="7">
        <f>IF(ISNA(VLOOKUP(B3529,'Distribution Data'!$G:$H,2,FALSE)),0,VLOOKUP(B3529,'Distribution Data'!$G:$H,2,FALSE))</f>
        <v>0</v>
      </c>
      <c r="O3529" s="16">
        <f>IF(ISNA(INDEX($C3528:$C$3618,MATCH(TRUE,INDEX($C3528:$C$3618&lt;&gt;$C3528,0),0))), O3528, INDEX($C3528:$C$3618,MATCH(TRUE,INDEX($C3528:$C$3618&lt;&gt;$C3528,0),0)))</f>
        <v>6141302856.4922609</v>
      </c>
      <c r="P3529" s="16">
        <f t="shared" si="767"/>
        <v>6141302856.4922609</v>
      </c>
      <c r="Q3529" s="27">
        <f t="shared" si="760"/>
        <v>0</v>
      </c>
      <c r="R3529" s="7">
        <f t="shared" si="764"/>
        <v>0</v>
      </c>
      <c r="S3529" s="7">
        <f t="shared" si="758"/>
        <v>-403716.85021308291</v>
      </c>
      <c r="T3529" s="5">
        <f>VLOOKUP($B3529,'Benchmark Data'!$A:$B,2,FALSE)</f>
        <v>22.97</v>
      </c>
      <c r="U3529" s="12">
        <f t="shared" si="765"/>
        <v>0</v>
      </c>
      <c r="V3529" s="7">
        <f t="shared" si="766"/>
        <v>6646024648.3554487</v>
      </c>
    </row>
    <row r="3530" spans="1:22" x14ac:dyDescent="0.25">
      <c r="A3530" s="5">
        <f t="shared" si="759"/>
        <v>2013</v>
      </c>
      <c r="B3530" s="6">
        <f t="shared" si="761"/>
        <v>41470</v>
      </c>
      <c r="C3530" s="7">
        <f>MAX(SUMIFS('Filing Data'!$V:$V,'Filing Data'!$D:$D,'Benchmark Value'!$B3530),C3529)</f>
        <v>6141302856.4922609</v>
      </c>
      <c r="D3530" s="7">
        <f>SUMIFS('Filing Data'!$Z:$Z,'Filing Data'!$D:$D,'Benchmark Value'!$B3530)</f>
        <v>0</v>
      </c>
      <c r="E3530" s="16">
        <f>IF(D3530&lt;&gt;0,E3529,IF(ISNA(INDEX($D3530:$D3618,MATCH(TRUE,INDEX($D3530:$D3618&lt;&gt;$D3530,0),0))),0,INDEX($D3530:$D3618,MATCH(TRUE,INDEX($D3530:$D3618&lt;&gt;$D3530,0),0))))</f>
        <v>-37141950.219603628</v>
      </c>
      <c r="F3530" s="10">
        <f>SUM(D$11:D3529)</f>
        <v>-638780473.66906607</v>
      </c>
      <c r="G3530" s="10">
        <f t="shared" si="756"/>
        <v>92</v>
      </c>
      <c r="H3530" s="7">
        <f t="shared" si="762"/>
        <v>-403716.85021308291</v>
      </c>
      <c r="I3530" s="16">
        <f>SUMIFS('Filing Data'!$X:$X,'Filing Data'!$D:$D,'Benchmark Value'!$B3530)</f>
        <v>0</v>
      </c>
      <c r="J3530" s="16">
        <f>IF(I3530&lt;&gt;0,J3529,IF(ISNA(INDEX($I3530:$I3618,MATCH(TRUE,INDEX($I3530:$I3618&lt;&gt;$I3530,0),0))),0,INDEX($I3530:$I3618,MATCH(TRUE,INDEX($I3530:$I3618&lt;&gt;$I3530,0),0))))</f>
        <v>0</v>
      </c>
      <c r="K3530" s="10">
        <f>SUM(I$11:I3529)</f>
        <v>954334176.86255813</v>
      </c>
      <c r="L3530" s="27">
        <f t="shared" si="757"/>
        <v>103</v>
      </c>
      <c r="M3530" s="7">
        <f t="shared" si="763"/>
        <v>0</v>
      </c>
      <c r="N3530" s="7">
        <f>IF(ISNA(VLOOKUP(B3530,'Distribution Data'!$G:$H,2,FALSE)),0,VLOOKUP(B3530,'Distribution Data'!$G:$H,2,FALSE))</f>
        <v>0</v>
      </c>
      <c r="O3530" s="16">
        <f>IF(ISNA(INDEX($C3529:$C$3618,MATCH(TRUE,INDEX($C3529:$C$3618&lt;&gt;$C3529,0),0))), O3529, INDEX($C3529:$C$3618,MATCH(TRUE,INDEX($C3529:$C$3618&lt;&gt;$C3529,0),0)))</f>
        <v>6141302856.4922609</v>
      </c>
      <c r="P3530" s="16">
        <f t="shared" si="767"/>
        <v>6141302856.4922609</v>
      </c>
      <c r="Q3530" s="27">
        <f t="shared" si="760"/>
        <v>0</v>
      </c>
      <c r="R3530" s="7">
        <f t="shared" si="764"/>
        <v>0</v>
      </c>
      <c r="S3530" s="7">
        <f t="shared" si="758"/>
        <v>-403716.85021308291</v>
      </c>
      <c r="T3530" s="5">
        <f>VLOOKUP($B3530,'Benchmark Data'!$A:$B,2,FALSE)</f>
        <v>23.04</v>
      </c>
      <c r="U3530" s="12">
        <f t="shared" si="765"/>
        <v>3.0428191266836588E-3</v>
      </c>
      <c r="V3530" s="7">
        <f t="shared" si="766"/>
        <v>6665874380.585988</v>
      </c>
    </row>
    <row r="3531" spans="1:22" x14ac:dyDescent="0.25">
      <c r="A3531" s="5">
        <f t="shared" si="759"/>
        <v>2013</v>
      </c>
      <c r="B3531" s="6">
        <f t="shared" si="761"/>
        <v>41471</v>
      </c>
      <c r="C3531" s="7">
        <f>MAX(SUMIFS('Filing Data'!$V:$V,'Filing Data'!$D:$D,'Benchmark Value'!$B3531),C3530)</f>
        <v>6141302856.4922609</v>
      </c>
      <c r="D3531" s="7">
        <f>SUMIFS('Filing Data'!$Z:$Z,'Filing Data'!$D:$D,'Benchmark Value'!$B3531)</f>
        <v>0</v>
      </c>
      <c r="E3531" s="16">
        <f>IF(D3531&lt;&gt;0,E3530,IF(ISNA(INDEX($D3531:$D3618,MATCH(TRUE,INDEX($D3531:$D3618&lt;&gt;$D3531,0),0))),0,INDEX($D3531:$D3618,MATCH(TRUE,INDEX($D3531:$D3618&lt;&gt;$D3531,0),0))))</f>
        <v>-37141950.219603628</v>
      </c>
      <c r="F3531" s="10">
        <f>SUM(D$11:D3530)</f>
        <v>-638780473.66906607</v>
      </c>
      <c r="G3531" s="10">
        <f t="shared" ref="G3531:G3594" si="768">COUNTIFS(F$11:F$3618,F3531,A$11:A$3618,YEAR(B3531))</f>
        <v>92</v>
      </c>
      <c r="H3531" s="7">
        <f t="shared" si="762"/>
        <v>-403716.85021308291</v>
      </c>
      <c r="I3531" s="16">
        <f>SUMIFS('Filing Data'!$X:$X,'Filing Data'!$D:$D,'Benchmark Value'!$B3531)</f>
        <v>0</v>
      </c>
      <c r="J3531" s="16">
        <f>IF(I3531&lt;&gt;0,J3530,IF(ISNA(INDEX($I3531:$I3618,MATCH(TRUE,INDEX($I3531:$I3618&lt;&gt;$I3531,0),0))),0,INDEX($I3531:$I3618,MATCH(TRUE,INDEX($I3531:$I3618&lt;&gt;$I3531,0),0))))</f>
        <v>0</v>
      </c>
      <c r="K3531" s="10">
        <f>SUM(I$11:I3530)</f>
        <v>954334176.86255813</v>
      </c>
      <c r="L3531" s="27">
        <f t="shared" ref="L3531:L3594" si="769">COUNTIFS(K$11:K$3618,K3531,A$11:A$3618,YEAR(B3531))</f>
        <v>103</v>
      </c>
      <c r="M3531" s="7">
        <f t="shared" si="763"/>
        <v>0</v>
      </c>
      <c r="N3531" s="7">
        <f>IF(ISNA(VLOOKUP(B3531,'Distribution Data'!$G:$H,2,FALSE)),0,VLOOKUP(B3531,'Distribution Data'!$G:$H,2,FALSE))</f>
        <v>0</v>
      </c>
      <c r="O3531" s="16">
        <f>IF(ISNA(INDEX($C3530:$C$3618,MATCH(TRUE,INDEX($C3530:$C$3618&lt;&gt;$C3530,0),0))), O3530, INDEX($C3530:$C$3618,MATCH(TRUE,INDEX($C3530:$C$3618&lt;&gt;$C3530,0),0)))</f>
        <v>6141302856.4922609</v>
      </c>
      <c r="P3531" s="16">
        <f t="shared" si="767"/>
        <v>6141302856.4922609</v>
      </c>
      <c r="Q3531" s="27">
        <f t="shared" si="760"/>
        <v>0</v>
      </c>
      <c r="R3531" s="7">
        <f t="shared" si="764"/>
        <v>0</v>
      </c>
      <c r="S3531" s="7">
        <f t="shared" ref="S3531:S3594" si="770">IF(AND($E$3&lt;&gt;"Y",$E$4&lt;&gt;"Y"),R3531-N3531+H3531, IF(AND($E$3="Y",$E$4="Y"), R3531-N3531-M3531, IF($E$4="Y", R3531-N3531-M3531+H3531, IF($E$3="Y", R3531-N3531, R3531-N3531))))</f>
        <v>-403716.85021308291</v>
      </c>
      <c r="T3531" s="5">
        <f>VLOOKUP($B3531,'Benchmark Data'!$A:$B,2,FALSE)</f>
        <v>23.04</v>
      </c>
      <c r="U3531" s="12">
        <f t="shared" si="765"/>
        <v>0</v>
      </c>
      <c r="V3531" s="7">
        <f t="shared" si="766"/>
        <v>6665470663.735775</v>
      </c>
    </row>
    <row r="3532" spans="1:22" x14ac:dyDescent="0.25">
      <c r="A3532" s="5">
        <f t="shared" ref="A3532:A3595" si="771">YEAR(B3532)</f>
        <v>2013</v>
      </c>
      <c r="B3532" s="6">
        <f t="shared" si="761"/>
        <v>41472</v>
      </c>
      <c r="C3532" s="7">
        <f>MAX(SUMIFS('Filing Data'!$V:$V,'Filing Data'!$D:$D,'Benchmark Value'!$B3532),C3531)</f>
        <v>6141302856.4922609</v>
      </c>
      <c r="D3532" s="7">
        <f>SUMIFS('Filing Data'!$Z:$Z,'Filing Data'!$D:$D,'Benchmark Value'!$B3532)</f>
        <v>0</v>
      </c>
      <c r="E3532" s="16">
        <f>IF(D3532&lt;&gt;0,E3531,IF(ISNA(INDEX($D3532:$D3618,MATCH(TRUE,INDEX($D3532:$D3618&lt;&gt;$D3532,0),0))),0,INDEX($D3532:$D3618,MATCH(TRUE,INDEX($D3532:$D3618&lt;&gt;$D3532,0),0))))</f>
        <v>-37141950.219603628</v>
      </c>
      <c r="F3532" s="10">
        <f>SUM(D$11:D3531)</f>
        <v>-638780473.66906607</v>
      </c>
      <c r="G3532" s="10">
        <f t="shared" si="768"/>
        <v>92</v>
      </c>
      <c r="H3532" s="7">
        <f t="shared" si="762"/>
        <v>-403716.85021308291</v>
      </c>
      <c r="I3532" s="16">
        <f>SUMIFS('Filing Data'!$X:$X,'Filing Data'!$D:$D,'Benchmark Value'!$B3532)</f>
        <v>0</v>
      </c>
      <c r="J3532" s="16">
        <f>IF(I3532&lt;&gt;0,J3531,IF(ISNA(INDEX($I3532:$I3618,MATCH(TRUE,INDEX($I3532:$I3618&lt;&gt;$I3532,0),0))),0,INDEX($I3532:$I3618,MATCH(TRUE,INDEX($I3532:$I3618&lt;&gt;$I3532,0),0))))</f>
        <v>0</v>
      </c>
      <c r="K3532" s="10">
        <f>SUM(I$11:I3531)</f>
        <v>954334176.86255813</v>
      </c>
      <c r="L3532" s="27">
        <f t="shared" si="769"/>
        <v>103</v>
      </c>
      <c r="M3532" s="7">
        <f t="shared" si="763"/>
        <v>0</v>
      </c>
      <c r="N3532" s="7">
        <f>IF(ISNA(VLOOKUP(B3532,'Distribution Data'!$G:$H,2,FALSE)),0,VLOOKUP(B3532,'Distribution Data'!$G:$H,2,FALSE))</f>
        <v>0</v>
      </c>
      <c r="O3532" s="16">
        <f>IF(ISNA(INDEX($C3531:$C$3618,MATCH(TRUE,INDEX($C3531:$C$3618&lt;&gt;$C3531,0),0))), O3531, INDEX($C3531:$C$3618,MATCH(TRUE,INDEX($C3531:$C$3618&lt;&gt;$C3531,0),0)))</f>
        <v>6141302856.4922609</v>
      </c>
      <c r="P3532" s="16">
        <f t="shared" si="767"/>
        <v>6141302856.4922609</v>
      </c>
      <c r="Q3532" s="27">
        <f t="shared" ref="Q3532:Q3595" si="772">MATCH($O3532,$C$11:$C$3618,0)-MATCH($C3531,$C$11:$C$3618,0)</f>
        <v>0</v>
      </c>
      <c r="R3532" s="7">
        <f t="shared" si="764"/>
        <v>0</v>
      </c>
      <c r="S3532" s="7">
        <f t="shared" si="770"/>
        <v>-403716.85021308291</v>
      </c>
      <c r="T3532" s="5">
        <f>VLOOKUP($B3532,'Benchmark Data'!$A:$B,2,FALSE)</f>
        <v>23.15</v>
      </c>
      <c r="U3532" s="12">
        <f t="shared" si="765"/>
        <v>4.7629447045526149E-3</v>
      </c>
      <c r="V3532" s="7">
        <f t="shared" si="766"/>
        <v>6696889940.5058289</v>
      </c>
    </row>
    <row r="3533" spans="1:22" x14ac:dyDescent="0.25">
      <c r="A3533" s="5">
        <f t="shared" si="771"/>
        <v>2013</v>
      </c>
      <c r="B3533" s="6">
        <f t="shared" ref="B3533:B3596" si="773">B3532+1</f>
        <v>41473</v>
      </c>
      <c r="C3533" s="7">
        <f>MAX(SUMIFS('Filing Data'!$V:$V,'Filing Data'!$D:$D,'Benchmark Value'!$B3533),C3532)</f>
        <v>6141302856.4922609</v>
      </c>
      <c r="D3533" s="7">
        <f>SUMIFS('Filing Data'!$Z:$Z,'Filing Data'!$D:$D,'Benchmark Value'!$B3533)</f>
        <v>0</v>
      </c>
      <c r="E3533" s="16">
        <f>IF(D3533&lt;&gt;0,E3532,IF(ISNA(INDEX($D3533:$D3618,MATCH(TRUE,INDEX($D3533:$D3618&lt;&gt;$D3533,0),0))),0,INDEX($D3533:$D3618,MATCH(TRUE,INDEX($D3533:$D3618&lt;&gt;$D3533,0),0))))</f>
        <v>-37141950.219603628</v>
      </c>
      <c r="F3533" s="10">
        <f>SUM(D$11:D3532)</f>
        <v>-638780473.66906607</v>
      </c>
      <c r="G3533" s="10">
        <f t="shared" si="768"/>
        <v>92</v>
      </c>
      <c r="H3533" s="7">
        <f t="shared" ref="H3533:H3596" si="774">E3533/G3533</f>
        <v>-403716.85021308291</v>
      </c>
      <c r="I3533" s="16">
        <f>SUMIFS('Filing Data'!$X:$X,'Filing Data'!$D:$D,'Benchmark Value'!$B3533)</f>
        <v>0</v>
      </c>
      <c r="J3533" s="16">
        <f>IF(I3533&lt;&gt;0,J3532,IF(ISNA(INDEX($I3533:$I3618,MATCH(TRUE,INDEX($I3533:$I3618&lt;&gt;$I3533,0),0))),0,INDEX($I3533:$I3618,MATCH(TRUE,INDEX($I3533:$I3618&lt;&gt;$I3533,0),0))))</f>
        <v>0</v>
      </c>
      <c r="K3533" s="10">
        <f>SUM(I$11:I3532)</f>
        <v>954334176.86255813</v>
      </c>
      <c r="L3533" s="27">
        <f t="shared" si="769"/>
        <v>103</v>
      </c>
      <c r="M3533" s="7">
        <f t="shared" ref="M3533:M3596" si="775">J3533/L3533</f>
        <v>0</v>
      </c>
      <c r="N3533" s="7">
        <f>IF(ISNA(VLOOKUP(B3533,'Distribution Data'!$G:$H,2,FALSE)),0,VLOOKUP(B3533,'Distribution Data'!$G:$H,2,FALSE))</f>
        <v>0</v>
      </c>
      <c r="O3533" s="16">
        <f>IF(ISNA(INDEX($C3532:$C$3618,MATCH(TRUE,INDEX($C3532:$C$3618&lt;&gt;$C3532,0),0))), O3532, INDEX($C3532:$C$3618,MATCH(TRUE,INDEX($C3532:$C$3618&lt;&gt;$C3532,0),0)))</f>
        <v>6141302856.4922609</v>
      </c>
      <c r="P3533" s="16">
        <f t="shared" si="767"/>
        <v>6141302856.4922609</v>
      </c>
      <c r="Q3533" s="27">
        <f t="shared" si="772"/>
        <v>0</v>
      </c>
      <c r="R3533" s="7">
        <f t="shared" ref="R3533:R3596" si="776">IF(Q3533=0, 0, (O3533-P3533)/Q3533)</f>
        <v>0</v>
      </c>
      <c r="S3533" s="7">
        <f t="shared" si="770"/>
        <v>-403716.85021308291</v>
      </c>
      <c r="T3533" s="5">
        <f>VLOOKUP($B3533,'Benchmark Data'!$A:$B,2,FALSE)</f>
        <v>23.34</v>
      </c>
      <c r="U3533" s="12">
        <f t="shared" ref="U3533:U3596" si="777">LN(T3533/T3532)</f>
        <v>8.1738463261670034E-3</v>
      </c>
      <c r="V3533" s="7">
        <f t="shared" ref="V3533:V3596" si="778">V3532*EXP($U3533)+$S3533</f>
        <v>6751449899.1932459</v>
      </c>
    </row>
    <row r="3534" spans="1:22" x14ac:dyDescent="0.25">
      <c r="A3534" s="5">
        <f t="shared" si="771"/>
        <v>2013</v>
      </c>
      <c r="B3534" s="6">
        <f t="shared" si="773"/>
        <v>41474</v>
      </c>
      <c r="C3534" s="7">
        <f>MAX(SUMIFS('Filing Data'!$V:$V,'Filing Data'!$D:$D,'Benchmark Value'!$B3534),C3533)</f>
        <v>6141302856.4922609</v>
      </c>
      <c r="D3534" s="7">
        <f>SUMIFS('Filing Data'!$Z:$Z,'Filing Data'!$D:$D,'Benchmark Value'!$B3534)</f>
        <v>0</v>
      </c>
      <c r="E3534" s="16">
        <f>IF(D3534&lt;&gt;0,E3533,IF(ISNA(INDEX($D3534:$D3618,MATCH(TRUE,INDEX($D3534:$D3618&lt;&gt;$D3534,0),0))),0,INDEX($D3534:$D3618,MATCH(TRUE,INDEX($D3534:$D3618&lt;&gt;$D3534,0),0))))</f>
        <v>-37141950.219603628</v>
      </c>
      <c r="F3534" s="10">
        <f>SUM(D$11:D3533)</f>
        <v>-638780473.66906607</v>
      </c>
      <c r="G3534" s="10">
        <f t="shared" si="768"/>
        <v>92</v>
      </c>
      <c r="H3534" s="7">
        <f t="shared" si="774"/>
        <v>-403716.85021308291</v>
      </c>
      <c r="I3534" s="16">
        <f>SUMIFS('Filing Data'!$X:$X,'Filing Data'!$D:$D,'Benchmark Value'!$B3534)</f>
        <v>0</v>
      </c>
      <c r="J3534" s="16">
        <f>IF(I3534&lt;&gt;0,J3533,IF(ISNA(INDEX($I3534:$I3618,MATCH(TRUE,INDEX($I3534:$I3618&lt;&gt;$I3534,0),0))),0,INDEX($I3534:$I3618,MATCH(TRUE,INDEX($I3534:$I3618&lt;&gt;$I3534,0),0))))</f>
        <v>0</v>
      </c>
      <c r="K3534" s="10">
        <f>SUM(I$11:I3533)</f>
        <v>954334176.86255813</v>
      </c>
      <c r="L3534" s="27">
        <f t="shared" si="769"/>
        <v>103</v>
      </c>
      <c r="M3534" s="7">
        <f t="shared" si="775"/>
        <v>0</v>
      </c>
      <c r="N3534" s="7">
        <f>IF(ISNA(VLOOKUP(B3534,'Distribution Data'!$G:$H,2,FALSE)),0,VLOOKUP(B3534,'Distribution Data'!$G:$H,2,FALSE))</f>
        <v>0</v>
      </c>
      <c r="O3534" s="16">
        <f>IF(ISNA(INDEX($C3533:$C$3618,MATCH(TRUE,INDEX($C3533:$C$3618&lt;&gt;$C3533,0),0))), O3533, INDEX($C3533:$C$3618,MATCH(TRUE,INDEX($C3533:$C$3618&lt;&gt;$C3533,0),0)))</f>
        <v>6141302856.4922609</v>
      </c>
      <c r="P3534" s="16">
        <f t="shared" si="767"/>
        <v>6141302856.4922609</v>
      </c>
      <c r="Q3534" s="27">
        <f t="shared" si="772"/>
        <v>0</v>
      </c>
      <c r="R3534" s="7">
        <f t="shared" si="776"/>
        <v>0</v>
      </c>
      <c r="S3534" s="7">
        <f t="shared" si="770"/>
        <v>-403716.85021308291</v>
      </c>
      <c r="T3534" s="5">
        <f>VLOOKUP($B3534,'Benchmark Data'!$A:$B,2,FALSE)</f>
        <v>23.3</v>
      </c>
      <c r="U3534" s="12">
        <f t="shared" si="777"/>
        <v>-1.7152662867550243E-3</v>
      </c>
      <c r="V3534" s="7">
        <f t="shared" si="778"/>
        <v>6739475574.1181946</v>
      </c>
    </row>
    <row r="3535" spans="1:22" x14ac:dyDescent="0.25">
      <c r="A3535" s="5">
        <f t="shared" si="771"/>
        <v>2013</v>
      </c>
      <c r="B3535" s="6">
        <f t="shared" si="773"/>
        <v>41475</v>
      </c>
      <c r="C3535" s="7">
        <f>MAX(SUMIFS('Filing Data'!$V:$V,'Filing Data'!$D:$D,'Benchmark Value'!$B3535),C3534)</f>
        <v>6141302856.4922609</v>
      </c>
      <c r="D3535" s="7">
        <f>SUMIFS('Filing Data'!$Z:$Z,'Filing Data'!$D:$D,'Benchmark Value'!$B3535)</f>
        <v>0</v>
      </c>
      <c r="E3535" s="16">
        <f>IF(D3535&lt;&gt;0,E3534,IF(ISNA(INDEX($D3535:$D3618,MATCH(TRUE,INDEX($D3535:$D3618&lt;&gt;$D3535,0),0))),0,INDEX($D3535:$D3618,MATCH(TRUE,INDEX($D3535:$D3618&lt;&gt;$D3535,0),0))))</f>
        <v>-37141950.219603628</v>
      </c>
      <c r="F3535" s="10">
        <f>SUM(D$11:D3534)</f>
        <v>-638780473.66906607</v>
      </c>
      <c r="G3535" s="10">
        <f t="shared" si="768"/>
        <v>92</v>
      </c>
      <c r="H3535" s="7">
        <f t="shared" si="774"/>
        <v>-403716.85021308291</v>
      </c>
      <c r="I3535" s="16">
        <f>SUMIFS('Filing Data'!$X:$X,'Filing Data'!$D:$D,'Benchmark Value'!$B3535)</f>
        <v>0</v>
      </c>
      <c r="J3535" s="16">
        <f>IF(I3535&lt;&gt;0,J3534,IF(ISNA(INDEX($I3535:$I3618,MATCH(TRUE,INDEX($I3535:$I3618&lt;&gt;$I3535,0),0))),0,INDEX($I3535:$I3618,MATCH(TRUE,INDEX($I3535:$I3618&lt;&gt;$I3535,0),0))))</f>
        <v>0</v>
      </c>
      <c r="K3535" s="10">
        <f>SUM(I$11:I3534)</f>
        <v>954334176.86255813</v>
      </c>
      <c r="L3535" s="27">
        <f t="shared" si="769"/>
        <v>103</v>
      </c>
      <c r="M3535" s="7">
        <f t="shared" si="775"/>
        <v>0</v>
      </c>
      <c r="N3535" s="7">
        <f>IF(ISNA(VLOOKUP(B3535,'Distribution Data'!$G:$H,2,FALSE)),0,VLOOKUP(B3535,'Distribution Data'!$G:$H,2,FALSE))</f>
        <v>0</v>
      </c>
      <c r="O3535" s="16">
        <f>IF(ISNA(INDEX($C3534:$C$3618,MATCH(TRUE,INDEX($C3534:$C$3618&lt;&gt;$C3534,0),0))), O3534, INDEX($C3534:$C$3618,MATCH(TRUE,INDEX($C3534:$C$3618&lt;&gt;$C3534,0),0)))</f>
        <v>6141302856.4922609</v>
      </c>
      <c r="P3535" s="16">
        <f t="shared" si="767"/>
        <v>6141302856.4922609</v>
      </c>
      <c r="Q3535" s="27">
        <f t="shared" si="772"/>
        <v>0</v>
      </c>
      <c r="R3535" s="7">
        <f t="shared" si="776"/>
        <v>0</v>
      </c>
      <c r="S3535" s="7">
        <f t="shared" si="770"/>
        <v>-403716.85021308291</v>
      </c>
      <c r="T3535" s="5">
        <f>VLOOKUP($B3535,'Benchmark Data'!$A:$B,2,FALSE)</f>
        <v>23.3</v>
      </c>
      <c r="U3535" s="12">
        <f t="shared" si="777"/>
        <v>0</v>
      </c>
      <c r="V3535" s="7">
        <f t="shared" si="778"/>
        <v>6739071857.2679815</v>
      </c>
    </row>
    <row r="3536" spans="1:22" x14ac:dyDescent="0.25">
      <c r="A3536" s="5">
        <f t="shared" si="771"/>
        <v>2013</v>
      </c>
      <c r="B3536" s="6">
        <f t="shared" si="773"/>
        <v>41476</v>
      </c>
      <c r="C3536" s="7">
        <f>MAX(SUMIFS('Filing Data'!$V:$V,'Filing Data'!$D:$D,'Benchmark Value'!$B3536),C3535)</f>
        <v>6141302856.4922609</v>
      </c>
      <c r="D3536" s="7">
        <f>SUMIFS('Filing Data'!$Z:$Z,'Filing Data'!$D:$D,'Benchmark Value'!$B3536)</f>
        <v>0</v>
      </c>
      <c r="E3536" s="16">
        <f>IF(D3536&lt;&gt;0,E3535,IF(ISNA(INDEX($D3536:$D3618,MATCH(TRUE,INDEX($D3536:$D3618&lt;&gt;$D3536,0),0))),0,INDEX($D3536:$D3618,MATCH(TRUE,INDEX($D3536:$D3618&lt;&gt;$D3536,0),0))))</f>
        <v>-37141950.219603628</v>
      </c>
      <c r="F3536" s="10">
        <f>SUM(D$11:D3535)</f>
        <v>-638780473.66906607</v>
      </c>
      <c r="G3536" s="10">
        <f t="shared" si="768"/>
        <v>92</v>
      </c>
      <c r="H3536" s="7">
        <f t="shared" si="774"/>
        <v>-403716.85021308291</v>
      </c>
      <c r="I3536" s="16">
        <f>SUMIFS('Filing Data'!$X:$X,'Filing Data'!$D:$D,'Benchmark Value'!$B3536)</f>
        <v>0</v>
      </c>
      <c r="J3536" s="16">
        <f>IF(I3536&lt;&gt;0,J3535,IF(ISNA(INDEX($I3536:$I3618,MATCH(TRUE,INDEX($I3536:$I3618&lt;&gt;$I3536,0),0))),0,INDEX($I3536:$I3618,MATCH(TRUE,INDEX($I3536:$I3618&lt;&gt;$I3536,0),0))))</f>
        <v>0</v>
      </c>
      <c r="K3536" s="10">
        <f>SUM(I$11:I3535)</f>
        <v>954334176.86255813</v>
      </c>
      <c r="L3536" s="27">
        <f t="shared" si="769"/>
        <v>103</v>
      </c>
      <c r="M3536" s="7">
        <f t="shared" si="775"/>
        <v>0</v>
      </c>
      <c r="N3536" s="7">
        <f>IF(ISNA(VLOOKUP(B3536,'Distribution Data'!$G:$H,2,FALSE)),0,VLOOKUP(B3536,'Distribution Data'!$G:$H,2,FALSE))</f>
        <v>0</v>
      </c>
      <c r="O3536" s="16">
        <f>IF(ISNA(INDEX($C3535:$C$3618,MATCH(TRUE,INDEX($C3535:$C$3618&lt;&gt;$C3535,0),0))), O3535, INDEX($C3535:$C$3618,MATCH(TRUE,INDEX($C3535:$C$3618&lt;&gt;$C3535,0),0)))</f>
        <v>6141302856.4922609</v>
      </c>
      <c r="P3536" s="16">
        <f t="shared" si="767"/>
        <v>6141302856.4922609</v>
      </c>
      <c r="Q3536" s="27">
        <f t="shared" si="772"/>
        <v>0</v>
      </c>
      <c r="R3536" s="7">
        <f t="shared" si="776"/>
        <v>0</v>
      </c>
      <c r="S3536" s="7">
        <f t="shared" si="770"/>
        <v>-403716.85021308291</v>
      </c>
      <c r="T3536" s="5">
        <f>VLOOKUP($B3536,'Benchmark Data'!$A:$B,2,FALSE)</f>
        <v>23.3</v>
      </c>
      <c r="U3536" s="12">
        <f t="shared" si="777"/>
        <v>0</v>
      </c>
      <c r="V3536" s="7">
        <f t="shared" si="778"/>
        <v>6738668140.4177685</v>
      </c>
    </row>
    <row r="3537" spans="1:22" x14ac:dyDescent="0.25">
      <c r="A3537" s="5">
        <f t="shared" si="771"/>
        <v>2013</v>
      </c>
      <c r="B3537" s="6">
        <f t="shared" si="773"/>
        <v>41477</v>
      </c>
      <c r="C3537" s="7">
        <f>MAX(SUMIFS('Filing Data'!$V:$V,'Filing Data'!$D:$D,'Benchmark Value'!$B3537),C3536)</f>
        <v>6141302856.4922609</v>
      </c>
      <c r="D3537" s="7">
        <f>SUMIFS('Filing Data'!$Z:$Z,'Filing Data'!$D:$D,'Benchmark Value'!$B3537)</f>
        <v>0</v>
      </c>
      <c r="E3537" s="16">
        <f>IF(D3537&lt;&gt;0,E3536,IF(ISNA(INDEX($D3537:$D3618,MATCH(TRUE,INDEX($D3537:$D3618&lt;&gt;$D3537,0),0))),0,INDEX($D3537:$D3618,MATCH(TRUE,INDEX($D3537:$D3618&lt;&gt;$D3537,0),0))))</f>
        <v>-37141950.219603628</v>
      </c>
      <c r="F3537" s="10">
        <f>SUM(D$11:D3536)</f>
        <v>-638780473.66906607</v>
      </c>
      <c r="G3537" s="10">
        <f t="shared" si="768"/>
        <v>92</v>
      </c>
      <c r="H3537" s="7">
        <f t="shared" si="774"/>
        <v>-403716.85021308291</v>
      </c>
      <c r="I3537" s="16">
        <f>SUMIFS('Filing Data'!$X:$X,'Filing Data'!$D:$D,'Benchmark Value'!$B3537)</f>
        <v>0</v>
      </c>
      <c r="J3537" s="16">
        <f>IF(I3537&lt;&gt;0,J3536,IF(ISNA(INDEX($I3537:$I3618,MATCH(TRUE,INDEX($I3537:$I3618&lt;&gt;$I3537,0),0))),0,INDEX($I3537:$I3618,MATCH(TRUE,INDEX($I3537:$I3618&lt;&gt;$I3537,0),0))))</f>
        <v>0</v>
      </c>
      <c r="K3537" s="10">
        <f>SUM(I$11:I3536)</f>
        <v>954334176.86255813</v>
      </c>
      <c r="L3537" s="27">
        <f t="shared" si="769"/>
        <v>103</v>
      </c>
      <c r="M3537" s="7">
        <f t="shared" si="775"/>
        <v>0</v>
      </c>
      <c r="N3537" s="7">
        <f>IF(ISNA(VLOOKUP(B3537,'Distribution Data'!$G:$H,2,FALSE)),0,VLOOKUP(B3537,'Distribution Data'!$G:$H,2,FALSE))</f>
        <v>0</v>
      </c>
      <c r="O3537" s="16">
        <f>IF(ISNA(INDEX($C3536:$C$3618,MATCH(TRUE,INDEX($C3536:$C$3618&lt;&gt;$C3536,0),0))), O3536, INDEX($C3536:$C$3618,MATCH(TRUE,INDEX($C3536:$C$3618&lt;&gt;$C3536,0),0)))</f>
        <v>6141302856.4922609</v>
      </c>
      <c r="P3537" s="16">
        <f t="shared" si="767"/>
        <v>6141302856.4922609</v>
      </c>
      <c r="Q3537" s="27">
        <f t="shared" si="772"/>
        <v>0</v>
      </c>
      <c r="R3537" s="7">
        <f t="shared" si="776"/>
        <v>0</v>
      </c>
      <c r="S3537" s="7">
        <f t="shared" si="770"/>
        <v>-403716.85021308291</v>
      </c>
      <c r="T3537" s="5">
        <f>VLOOKUP($B3537,'Benchmark Data'!$A:$B,2,FALSE)</f>
        <v>23.4</v>
      </c>
      <c r="U3537" s="12">
        <f t="shared" si="777"/>
        <v>4.2826617920007281E-3</v>
      </c>
      <c r="V3537" s="7">
        <f t="shared" si="778"/>
        <v>6767185746.0586176</v>
      </c>
    </row>
    <row r="3538" spans="1:22" x14ac:dyDescent="0.25">
      <c r="A3538" s="5">
        <f t="shared" si="771"/>
        <v>2013</v>
      </c>
      <c r="B3538" s="6">
        <f t="shared" si="773"/>
        <v>41478</v>
      </c>
      <c r="C3538" s="7">
        <f>MAX(SUMIFS('Filing Data'!$V:$V,'Filing Data'!$D:$D,'Benchmark Value'!$B3538),C3537)</f>
        <v>6141302856.4922609</v>
      </c>
      <c r="D3538" s="7">
        <f>SUMIFS('Filing Data'!$Z:$Z,'Filing Data'!$D:$D,'Benchmark Value'!$B3538)</f>
        <v>0</v>
      </c>
      <c r="E3538" s="16">
        <f>IF(D3538&lt;&gt;0,E3537,IF(ISNA(INDEX($D3538:$D3618,MATCH(TRUE,INDEX($D3538:$D3618&lt;&gt;$D3538,0),0))),0,INDEX($D3538:$D3618,MATCH(TRUE,INDEX($D3538:$D3618&lt;&gt;$D3538,0),0))))</f>
        <v>-37141950.219603628</v>
      </c>
      <c r="F3538" s="10">
        <f>SUM(D$11:D3537)</f>
        <v>-638780473.66906607</v>
      </c>
      <c r="G3538" s="10">
        <f t="shared" si="768"/>
        <v>92</v>
      </c>
      <c r="H3538" s="7">
        <f t="shared" si="774"/>
        <v>-403716.85021308291</v>
      </c>
      <c r="I3538" s="16">
        <f>SUMIFS('Filing Data'!$X:$X,'Filing Data'!$D:$D,'Benchmark Value'!$B3538)</f>
        <v>0</v>
      </c>
      <c r="J3538" s="16">
        <f>IF(I3538&lt;&gt;0,J3537,IF(ISNA(INDEX($I3538:$I3618,MATCH(TRUE,INDEX($I3538:$I3618&lt;&gt;$I3538,0),0))),0,INDEX($I3538:$I3618,MATCH(TRUE,INDEX($I3538:$I3618&lt;&gt;$I3538,0),0))))</f>
        <v>0</v>
      </c>
      <c r="K3538" s="10">
        <f>SUM(I$11:I3537)</f>
        <v>954334176.86255813</v>
      </c>
      <c r="L3538" s="27">
        <f t="shared" si="769"/>
        <v>103</v>
      </c>
      <c r="M3538" s="7">
        <f t="shared" si="775"/>
        <v>0</v>
      </c>
      <c r="N3538" s="7">
        <f>IF(ISNA(VLOOKUP(B3538,'Distribution Data'!$G:$H,2,FALSE)),0,VLOOKUP(B3538,'Distribution Data'!$G:$H,2,FALSE))</f>
        <v>0</v>
      </c>
      <c r="O3538" s="16">
        <f>IF(ISNA(INDEX($C3537:$C$3618,MATCH(TRUE,INDEX($C3537:$C$3618&lt;&gt;$C3537,0),0))), O3537, INDEX($C3537:$C$3618,MATCH(TRUE,INDEX($C3537:$C$3618&lt;&gt;$C3537,0),0)))</f>
        <v>6141302856.4922609</v>
      </c>
      <c r="P3538" s="16">
        <f t="shared" si="767"/>
        <v>6141302856.4922609</v>
      </c>
      <c r="Q3538" s="27">
        <f t="shared" si="772"/>
        <v>0</v>
      </c>
      <c r="R3538" s="7">
        <f t="shared" si="776"/>
        <v>0</v>
      </c>
      <c r="S3538" s="7">
        <f t="shared" si="770"/>
        <v>-403716.85021308291</v>
      </c>
      <c r="T3538" s="5">
        <f>VLOOKUP($B3538,'Benchmark Data'!$A:$B,2,FALSE)</f>
        <v>23.37</v>
      </c>
      <c r="U3538" s="12">
        <f t="shared" si="777"/>
        <v>-1.2828738128890414E-3</v>
      </c>
      <c r="V3538" s="7">
        <f t="shared" si="778"/>
        <v>6758106150.046792</v>
      </c>
    </row>
    <row r="3539" spans="1:22" x14ac:dyDescent="0.25">
      <c r="A3539" s="5">
        <f t="shared" si="771"/>
        <v>2013</v>
      </c>
      <c r="B3539" s="6">
        <f t="shared" si="773"/>
        <v>41479</v>
      </c>
      <c r="C3539" s="7">
        <f>MAX(SUMIFS('Filing Data'!$V:$V,'Filing Data'!$D:$D,'Benchmark Value'!$B3539),C3538)</f>
        <v>6141302856.4922609</v>
      </c>
      <c r="D3539" s="7">
        <f>SUMIFS('Filing Data'!$Z:$Z,'Filing Data'!$D:$D,'Benchmark Value'!$B3539)</f>
        <v>0</v>
      </c>
      <c r="E3539" s="16">
        <f>IF(D3539&lt;&gt;0,E3538,IF(ISNA(INDEX($D3539:$D3618,MATCH(TRUE,INDEX($D3539:$D3618&lt;&gt;$D3539,0),0))),0,INDEX($D3539:$D3618,MATCH(TRUE,INDEX($D3539:$D3618&lt;&gt;$D3539,0),0))))</f>
        <v>-37141950.219603628</v>
      </c>
      <c r="F3539" s="10">
        <f>SUM(D$11:D3538)</f>
        <v>-638780473.66906607</v>
      </c>
      <c r="G3539" s="10">
        <f t="shared" si="768"/>
        <v>92</v>
      </c>
      <c r="H3539" s="7">
        <f t="shared" si="774"/>
        <v>-403716.85021308291</v>
      </c>
      <c r="I3539" s="16">
        <f>SUMIFS('Filing Data'!$X:$X,'Filing Data'!$D:$D,'Benchmark Value'!$B3539)</f>
        <v>0</v>
      </c>
      <c r="J3539" s="16">
        <f>IF(I3539&lt;&gt;0,J3538,IF(ISNA(INDEX($I3539:$I3618,MATCH(TRUE,INDEX($I3539:$I3618&lt;&gt;$I3539,0),0))),0,INDEX($I3539:$I3618,MATCH(TRUE,INDEX($I3539:$I3618&lt;&gt;$I3539,0),0))))</f>
        <v>0</v>
      </c>
      <c r="K3539" s="10">
        <f>SUM(I$11:I3538)</f>
        <v>954334176.86255813</v>
      </c>
      <c r="L3539" s="27">
        <f t="shared" si="769"/>
        <v>103</v>
      </c>
      <c r="M3539" s="7">
        <f t="shared" si="775"/>
        <v>0</v>
      </c>
      <c r="N3539" s="7">
        <f>IF(ISNA(VLOOKUP(B3539,'Distribution Data'!$G:$H,2,FALSE)),0,VLOOKUP(B3539,'Distribution Data'!$G:$H,2,FALSE))</f>
        <v>0</v>
      </c>
      <c r="O3539" s="16">
        <f>IF(ISNA(INDEX($C3538:$C$3618,MATCH(TRUE,INDEX($C3538:$C$3618&lt;&gt;$C3538,0),0))), O3538, INDEX($C3538:$C$3618,MATCH(TRUE,INDEX($C3538:$C$3618&lt;&gt;$C3538,0),0)))</f>
        <v>6141302856.4922609</v>
      </c>
      <c r="P3539" s="16">
        <f t="shared" si="767"/>
        <v>6141302856.4922609</v>
      </c>
      <c r="Q3539" s="27">
        <f t="shared" si="772"/>
        <v>0</v>
      </c>
      <c r="R3539" s="7">
        <f t="shared" si="776"/>
        <v>0</v>
      </c>
      <c r="S3539" s="7">
        <f t="shared" si="770"/>
        <v>-403716.85021308291</v>
      </c>
      <c r="T3539" s="5">
        <f>VLOOKUP($B3539,'Benchmark Data'!$A:$B,2,FALSE)</f>
        <v>22.89</v>
      </c>
      <c r="U3539" s="12">
        <f t="shared" si="777"/>
        <v>-2.0753014586291273E-2</v>
      </c>
      <c r="V3539" s="7">
        <f t="shared" si="778"/>
        <v>6618896658.6128197</v>
      </c>
    </row>
    <row r="3540" spans="1:22" x14ac:dyDescent="0.25">
      <c r="A3540" s="5">
        <f t="shared" si="771"/>
        <v>2013</v>
      </c>
      <c r="B3540" s="6">
        <f t="shared" si="773"/>
        <v>41480</v>
      </c>
      <c r="C3540" s="7">
        <f>MAX(SUMIFS('Filing Data'!$V:$V,'Filing Data'!$D:$D,'Benchmark Value'!$B3540),C3539)</f>
        <v>6141302856.4922609</v>
      </c>
      <c r="D3540" s="7">
        <f>SUMIFS('Filing Data'!$Z:$Z,'Filing Data'!$D:$D,'Benchmark Value'!$B3540)</f>
        <v>0</v>
      </c>
      <c r="E3540" s="16">
        <f>IF(D3540&lt;&gt;0,E3539,IF(ISNA(INDEX($D3540:$D3618,MATCH(TRUE,INDEX($D3540:$D3618&lt;&gt;$D3540,0),0))),0,INDEX($D3540:$D3618,MATCH(TRUE,INDEX($D3540:$D3618&lt;&gt;$D3540,0),0))))</f>
        <v>-37141950.219603628</v>
      </c>
      <c r="F3540" s="10">
        <f>SUM(D$11:D3539)</f>
        <v>-638780473.66906607</v>
      </c>
      <c r="G3540" s="10">
        <f t="shared" si="768"/>
        <v>92</v>
      </c>
      <c r="H3540" s="7">
        <f t="shared" si="774"/>
        <v>-403716.85021308291</v>
      </c>
      <c r="I3540" s="16">
        <f>SUMIFS('Filing Data'!$X:$X,'Filing Data'!$D:$D,'Benchmark Value'!$B3540)</f>
        <v>0</v>
      </c>
      <c r="J3540" s="16">
        <f>IF(I3540&lt;&gt;0,J3539,IF(ISNA(INDEX($I3540:$I3618,MATCH(TRUE,INDEX($I3540:$I3618&lt;&gt;$I3540,0),0))),0,INDEX($I3540:$I3618,MATCH(TRUE,INDEX($I3540:$I3618&lt;&gt;$I3540,0),0))))</f>
        <v>0</v>
      </c>
      <c r="K3540" s="10">
        <f>SUM(I$11:I3539)</f>
        <v>954334176.86255813</v>
      </c>
      <c r="L3540" s="27">
        <f t="shared" si="769"/>
        <v>103</v>
      </c>
      <c r="M3540" s="7">
        <f t="shared" si="775"/>
        <v>0</v>
      </c>
      <c r="N3540" s="7">
        <f>IF(ISNA(VLOOKUP(B3540,'Distribution Data'!$G:$H,2,FALSE)),0,VLOOKUP(B3540,'Distribution Data'!$G:$H,2,FALSE))</f>
        <v>0</v>
      </c>
      <c r="O3540" s="16">
        <f>IF(ISNA(INDEX($C3539:$C$3618,MATCH(TRUE,INDEX($C3539:$C$3618&lt;&gt;$C3539,0),0))), O3539, INDEX($C3539:$C$3618,MATCH(TRUE,INDEX($C3539:$C$3618&lt;&gt;$C3539,0),0)))</f>
        <v>6141302856.4922609</v>
      </c>
      <c r="P3540" s="16">
        <f t="shared" si="767"/>
        <v>6141302856.4922609</v>
      </c>
      <c r="Q3540" s="27">
        <f t="shared" si="772"/>
        <v>0</v>
      </c>
      <c r="R3540" s="7">
        <f t="shared" si="776"/>
        <v>0</v>
      </c>
      <c r="S3540" s="7">
        <f t="shared" si="770"/>
        <v>-403716.85021308291</v>
      </c>
      <c r="T3540" s="5">
        <f>VLOOKUP($B3540,'Benchmark Data'!$A:$B,2,FALSE)</f>
        <v>22.95</v>
      </c>
      <c r="U3540" s="12">
        <f t="shared" si="777"/>
        <v>2.6178025420788799E-3</v>
      </c>
      <c r="V3540" s="7">
        <f t="shared" si="778"/>
        <v>6635842605.3500586</v>
      </c>
    </row>
    <row r="3541" spans="1:22" x14ac:dyDescent="0.25">
      <c r="A3541" s="5">
        <f t="shared" si="771"/>
        <v>2013</v>
      </c>
      <c r="B3541" s="6">
        <f t="shared" si="773"/>
        <v>41481</v>
      </c>
      <c r="C3541" s="7">
        <f>MAX(SUMIFS('Filing Data'!$V:$V,'Filing Data'!$D:$D,'Benchmark Value'!$B3541),C3540)</f>
        <v>6141302856.4922609</v>
      </c>
      <c r="D3541" s="7">
        <f>SUMIFS('Filing Data'!$Z:$Z,'Filing Data'!$D:$D,'Benchmark Value'!$B3541)</f>
        <v>0</v>
      </c>
      <c r="E3541" s="16">
        <f>IF(D3541&lt;&gt;0,E3540,IF(ISNA(INDEX($D3541:$D3618,MATCH(TRUE,INDEX($D3541:$D3618&lt;&gt;$D3541,0),0))),0,INDEX($D3541:$D3618,MATCH(TRUE,INDEX($D3541:$D3618&lt;&gt;$D3541,0),0))))</f>
        <v>-37141950.219603628</v>
      </c>
      <c r="F3541" s="10">
        <f>SUM(D$11:D3540)</f>
        <v>-638780473.66906607</v>
      </c>
      <c r="G3541" s="10">
        <f t="shared" si="768"/>
        <v>92</v>
      </c>
      <c r="H3541" s="7">
        <f t="shared" si="774"/>
        <v>-403716.85021308291</v>
      </c>
      <c r="I3541" s="16">
        <f>SUMIFS('Filing Data'!$X:$X,'Filing Data'!$D:$D,'Benchmark Value'!$B3541)</f>
        <v>0</v>
      </c>
      <c r="J3541" s="16">
        <f>IF(I3541&lt;&gt;0,J3540,IF(ISNA(INDEX($I3541:$I3618,MATCH(TRUE,INDEX($I3541:$I3618&lt;&gt;$I3541,0),0))),0,INDEX($I3541:$I3618,MATCH(TRUE,INDEX($I3541:$I3618&lt;&gt;$I3541,0),0))))</f>
        <v>0</v>
      </c>
      <c r="K3541" s="10">
        <f>SUM(I$11:I3540)</f>
        <v>954334176.86255813</v>
      </c>
      <c r="L3541" s="27">
        <f t="shared" si="769"/>
        <v>103</v>
      </c>
      <c r="M3541" s="7">
        <f t="shared" si="775"/>
        <v>0</v>
      </c>
      <c r="N3541" s="7">
        <f>IF(ISNA(VLOOKUP(B3541,'Distribution Data'!$G:$H,2,FALSE)),0,VLOOKUP(B3541,'Distribution Data'!$G:$H,2,FALSE))</f>
        <v>0</v>
      </c>
      <c r="O3541" s="16">
        <f>IF(ISNA(INDEX($C3540:$C$3618,MATCH(TRUE,INDEX($C3540:$C$3618&lt;&gt;$C3540,0),0))), O3540, INDEX($C3540:$C$3618,MATCH(TRUE,INDEX($C3540:$C$3618&lt;&gt;$C3540,0),0)))</f>
        <v>6141302856.4922609</v>
      </c>
      <c r="P3541" s="16">
        <f t="shared" si="767"/>
        <v>6141302856.4922609</v>
      </c>
      <c r="Q3541" s="27">
        <f t="shared" si="772"/>
        <v>0</v>
      </c>
      <c r="R3541" s="7">
        <f t="shared" si="776"/>
        <v>0</v>
      </c>
      <c r="S3541" s="7">
        <f t="shared" si="770"/>
        <v>-403716.85021308291</v>
      </c>
      <c r="T3541" s="5">
        <f>VLOOKUP($B3541,'Benchmark Data'!$A:$B,2,FALSE)</f>
        <v>22.97</v>
      </c>
      <c r="U3541" s="12">
        <f t="shared" si="777"/>
        <v>8.7108019445264473E-4</v>
      </c>
      <c r="V3541" s="7">
        <f t="shared" si="778"/>
        <v>6641221757.8726988</v>
      </c>
    </row>
    <row r="3542" spans="1:22" x14ac:dyDescent="0.25">
      <c r="A3542" s="5">
        <f t="shared" si="771"/>
        <v>2013</v>
      </c>
      <c r="B3542" s="6">
        <f t="shared" si="773"/>
        <v>41482</v>
      </c>
      <c r="C3542" s="7">
        <f>MAX(SUMIFS('Filing Data'!$V:$V,'Filing Data'!$D:$D,'Benchmark Value'!$B3542),C3541)</f>
        <v>6141302856.4922609</v>
      </c>
      <c r="D3542" s="7">
        <f>SUMIFS('Filing Data'!$Z:$Z,'Filing Data'!$D:$D,'Benchmark Value'!$B3542)</f>
        <v>0</v>
      </c>
      <c r="E3542" s="16">
        <f>IF(D3542&lt;&gt;0,E3541,IF(ISNA(INDEX($D3542:$D3618,MATCH(TRUE,INDEX($D3542:$D3618&lt;&gt;$D3542,0),0))),0,INDEX($D3542:$D3618,MATCH(TRUE,INDEX($D3542:$D3618&lt;&gt;$D3542,0),0))))</f>
        <v>-37141950.219603628</v>
      </c>
      <c r="F3542" s="10">
        <f>SUM(D$11:D3541)</f>
        <v>-638780473.66906607</v>
      </c>
      <c r="G3542" s="10">
        <f t="shared" si="768"/>
        <v>92</v>
      </c>
      <c r="H3542" s="7">
        <f t="shared" si="774"/>
        <v>-403716.85021308291</v>
      </c>
      <c r="I3542" s="16">
        <f>SUMIFS('Filing Data'!$X:$X,'Filing Data'!$D:$D,'Benchmark Value'!$B3542)</f>
        <v>0</v>
      </c>
      <c r="J3542" s="16">
        <f>IF(I3542&lt;&gt;0,J3541,IF(ISNA(INDEX($I3542:$I3618,MATCH(TRUE,INDEX($I3542:$I3618&lt;&gt;$I3542,0),0))),0,INDEX($I3542:$I3618,MATCH(TRUE,INDEX($I3542:$I3618&lt;&gt;$I3542,0),0))))</f>
        <v>0</v>
      </c>
      <c r="K3542" s="10">
        <f>SUM(I$11:I3541)</f>
        <v>954334176.86255813</v>
      </c>
      <c r="L3542" s="27">
        <f t="shared" si="769"/>
        <v>103</v>
      </c>
      <c r="M3542" s="7">
        <f t="shared" si="775"/>
        <v>0</v>
      </c>
      <c r="N3542" s="7">
        <f>IF(ISNA(VLOOKUP(B3542,'Distribution Data'!$G:$H,2,FALSE)),0,VLOOKUP(B3542,'Distribution Data'!$G:$H,2,FALSE))</f>
        <v>0</v>
      </c>
      <c r="O3542" s="16">
        <f>IF(ISNA(INDEX($C3541:$C$3618,MATCH(TRUE,INDEX($C3541:$C$3618&lt;&gt;$C3541,0),0))), O3541, INDEX($C3541:$C$3618,MATCH(TRUE,INDEX($C3541:$C$3618&lt;&gt;$C3541,0),0)))</f>
        <v>6141302856.4922609</v>
      </c>
      <c r="P3542" s="16">
        <f t="shared" si="767"/>
        <v>6141302856.4922609</v>
      </c>
      <c r="Q3542" s="27">
        <f t="shared" si="772"/>
        <v>0</v>
      </c>
      <c r="R3542" s="7">
        <f t="shared" si="776"/>
        <v>0</v>
      </c>
      <c r="S3542" s="7">
        <f t="shared" si="770"/>
        <v>-403716.85021308291</v>
      </c>
      <c r="T3542" s="5">
        <f>VLOOKUP($B3542,'Benchmark Data'!$A:$B,2,FALSE)</f>
        <v>22.97</v>
      </c>
      <c r="U3542" s="12">
        <f t="shared" si="777"/>
        <v>0</v>
      </c>
      <c r="V3542" s="7">
        <f t="shared" si="778"/>
        <v>6640818041.0224857</v>
      </c>
    </row>
    <row r="3543" spans="1:22" x14ac:dyDescent="0.25">
      <c r="A3543" s="5">
        <f t="shared" si="771"/>
        <v>2013</v>
      </c>
      <c r="B3543" s="6">
        <f t="shared" si="773"/>
        <v>41483</v>
      </c>
      <c r="C3543" s="7">
        <f>MAX(SUMIFS('Filing Data'!$V:$V,'Filing Data'!$D:$D,'Benchmark Value'!$B3543),C3542)</f>
        <v>6141302856.4922609</v>
      </c>
      <c r="D3543" s="7">
        <f>SUMIFS('Filing Data'!$Z:$Z,'Filing Data'!$D:$D,'Benchmark Value'!$B3543)</f>
        <v>0</v>
      </c>
      <c r="E3543" s="16">
        <f>IF(D3543&lt;&gt;0,E3542,IF(ISNA(INDEX($D3543:$D3618,MATCH(TRUE,INDEX($D3543:$D3618&lt;&gt;$D3543,0),0))),0,INDEX($D3543:$D3618,MATCH(TRUE,INDEX($D3543:$D3618&lt;&gt;$D3543,0),0))))</f>
        <v>-37141950.219603628</v>
      </c>
      <c r="F3543" s="10">
        <f>SUM(D$11:D3542)</f>
        <v>-638780473.66906607</v>
      </c>
      <c r="G3543" s="10">
        <f t="shared" si="768"/>
        <v>92</v>
      </c>
      <c r="H3543" s="7">
        <f t="shared" si="774"/>
        <v>-403716.85021308291</v>
      </c>
      <c r="I3543" s="16">
        <f>SUMIFS('Filing Data'!$X:$X,'Filing Data'!$D:$D,'Benchmark Value'!$B3543)</f>
        <v>0</v>
      </c>
      <c r="J3543" s="16">
        <f>IF(I3543&lt;&gt;0,J3542,IF(ISNA(INDEX($I3543:$I3618,MATCH(TRUE,INDEX($I3543:$I3618&lt;&gt;$I3543,0),0))),0,INDEX($I3543:$I3618,MATCH(TRUE,INDEX($I3543:$I3618&lt;&gt;$I3543,0),0))))</f>
        <v>0</v>
      </c>
      <c r="K3543" s="10">
        <f>SUM(I$11:I3542)</f>
        <v>954334176.86255813</v>
      </c>
      <c r="L3543" s="27">
        <f t="shared" si="769"/>
        <v>103</v>
      </c>
      <c r="M3543" s="7">
        <f t="shared" si="775"/>
        <v>0</v>
      </c>
      <c r="N3543" s="7">
        <f>IF(ISNA(VLOOKUP(B3543,'Distribution Data'!$G:$H,2,FALSE)),0,VLOOKUP(B3543,'Distribution Data'!$G:$H,2,FALSE))</f>
        <v>0</v>
      </c>
      <c r="O3543" s="16">
        <f>IF(ISNA(INDEX($C3542:$C$3618,MATCH(TRUE,INDEX($C3542:$C$3618&lt;&gt;$C3542,0),0))), O3542, INDEX($C3542:$C$3618,MATCH(TRUE,INDEX($C3542:$C$3618&lt;&gt;$C3542,0),0)))</f>
        <v>6141302856.4922609</v>
      </c>
      <c r="P3543" s="16">
        <f t="shared" si="767"/>
        <v>6141302856.4922609</v>
      </c>
      <c r="Q3543" s="27">
        <f t="shared" si="772"/>
        <v>0</v>
      </c>
      <c r="R3543" s="7">
        <f t="shared" si="776"/>
        <v>0</v>
      </c>
      <c r="S3543" s="7">
        <f t="shared" si="770"/>
        <v>-403716.85021308291</v>
      </c>
      <c r="T3543" s="5">
        <f>VLOOKUP($B3543,'Benchmark Data'!$A:$B,2,FALSE)</f>
        <v>22.97</v>
      </c>
      <c r="U3543" s="12">
        <f t="shared" si="777"/>
        <v>0</v>
      </c>
      <c r="V3543" s="7">
        <f t="shared" si="778"/>
        <v>6640414324.1722727</v>
      </c>
    </row>
    <row r="3544" spans="1:22" x14ac:dyDescent="0.25">
      <c r="A3544" s="5">
        <f t="shared" si="771"/>
        <v>2013</v>
      </c>
      <c r="B3544" s="6">
        <f t="shared" si="773"/>
        <v>41484</v>
      </c>
      <c r="C3544" s="7">
        <f>MAX(SUMIFS('Filing Data'!$V:$V,'Filing Data'!$D:$D,'Benchmark Value'!$B3544),C3543)</f>
        <v>6141302856.4922609</v>
      </c>
      <c r="D3544" s="7">
        <f>SUMIFS('Filing Data'!$Z:$Z,'Filing Data'!$D:$D,'Benchmark Value'!$B3544)</f>
        <v>0</v>
      </c>
      <c r="E3544" s="16">
        <f>IF(D3544&lt;&gt;0,E3543,IF(ISNA(INDEX($D3544:$D3618,MATCH(TRUE,INDEX($D3544:$D3618&lt;&gt;$D3544,0),0))),0,INDEX($D3544:$D3618,MATCH(TRUE,INDEX($D3544:$D3618&lt;&gt;$D3544,0),0))))</f>
        <v>-37141950.219603628</v>
      </c>
      <c r="F3544" s="10">
        <f>SUM(D$11:D3543)</f>
        <v>-638780473.66906607</v>
      </c>
      <c r="G3544" s="10">
        <f t="shared" si="768"/>
        <v>92</v>
      </c>
      <c r="H3544" s="7">
        <f t="shared" si="774"/>
        <v>-403716.85021308291</v>
      </c>
      <c r="I3544" s="16">
        <f>SUMIFS('Filing Data'!$X:$X,'Filing Data'!$D:$D,'Benchmark Value'!$B3544)</f>
        <v>0</v>
      </c>
      <c r="J3544" s="16">
        <f>IF(I3544&lt;&gt;0,J3543,IF(ISNA(INDEX($I3544:$I3618,MATCH(TRUE,INDEX($I3544:$I3618&lt;&gt;$I3544,0),0))),0,INDEX($I3544:$I3618,MATCH(TRUE,INDEX($I3544:$I3618&lt;&gt;$I3544,0),0))))</f>
        <v>0</v>
      </c>
      <c r="K3544" s="10">
        <f>SUM(I$11:I3543)</f>
        <v>954334176.86255813</v>
      </c>
      <c r="L3544" s="27">
        <f t="shared" si="769"/>
        <v>103</v>
      </c>
      <c r="M3544" s="7">
        <f t="shared" si="775"/>
        <v>0</v>
      </c>
      <c r="N3544" s="7">
        <f>IF(ISNA(VLOOKUP(B3544,'Distribution Data'!$G:$H,2,FALSE)),0,VLOOKUP(B3544,'Distribution Data'!$G:$H,2,FALSE))</f>
        <v>0</v>
      </c>
      <c r="O3544" s="16">
        <f>IF(ISNA(INDEX($C3543:$C$3618,MATCH(TRUE,INDEX($C3543:$C$3618&lt;&gt;$C3543,0),0))), O3543, INDEX($C3543:$C$3618,MATCH(TRUE,INDEX($C3543:$C$3618&lt;&gt;$C3543,0),0)))</f>
        <v>6141302856.4922609</v>
      </c>
      <c r="P3544" s="16">
        <f t="shared" si="767"/>
        <v>6141302856.4922609</v>
      </c>
      <c r="Q3544" s="27">
        <f t="shared" si="772"/>
        <v>0</v>
      </c>
      <c r="R3544" s="7">
        <f t="shared" si="776"/>
        <v>0</v>
      </c>
      <c r="S3544" s="7">
        <f t="shared" si="770"/>
        <v>-403716.85021308291</v>
      </c>
      <c r="T3544" s="5">
        <f>VLOOKUP($B3544,'Benchmark Data'!$A:$B,2,FALSE)</f>
        <v>22.78</v>
      </c>
      <c r="U3544" s="12">
        <f t="shared" si="777"/>
        <v>-8.3060586819706708E-3</v>
      </c>
      <c r="V3544" s="7">
        <f t="shared" si="778"/>
        <v>6585083366.5039177</v>
      </c>
    </row>
    <row r="3545" spans="1:22" x14ac:dyDescent="0.25">
      <c r="A3545" s="5">
        <f t="shared" si="771"/>
        <v>2013</v>
      </c>
      <c r="B3545" s="6">
        <f t="shared" si="773"/>
        <v>41485</v>
      </c>
      <c r="C3545" s="7">
        <f>MAX(SUMIFS('Filing Data'!$V:$V,'Filing Data'!$D:$D,'Benchmark Value'!$B3545),C3544)</f>
        <v>6141302856.4922609</v>
      </c>
      <c r="D3545" s="7">
        <f>SUMIFS('Filing Data'!$Z:$Z,'Filing Data'!$D:$D,'Benchmark Value'!$B3545)</f>
        <v>0</v>
      </c>
      <c r="E3545" s="16">
        <f>IF(D3545&lt;&gt;0,E3544,IF(ISNA(INDEX($D3545:$D3618,MATCH(TRUE,INDEX($D3545:$D3618&lt;&gt;$D3545,0),0))),0,INDEX($D3545:$D3618,MATCH(TRUE,INDEX($D3545:$D3618&lt;&gt;$D3545,0),0))))</f>
        <v>-37141950.219603628</v>
      </c>
      <c r="F3545" s="10">
        <f>SUM(D$11:D3544)</f>
        <v>-638780473.66906607</v>
      </c>
      <c r="G3545" s="10">
        <f t="shared" si="768"/>
        <v>92</v>
      </c>
      <c r="H3545" s="7">
        <f t="shared" si="774"/>
        <v>-403716.85021308291</v>
      </c>
      <c r="I3545" s="16">
        <f>SUMIFS('Filing Data'!$X:$X,'Filing Data'!$D:$D,'Benchmark Value'!$B3545)</f>
        <v>0</v>
      </c>
      <c r="J3545" s="16">
        <f>IF(I3545&lt;&gt;0,J3544,IF(ISNA(INDEX($I3545:$I3618,MATCH(TRUE,INDEX($I3545:$I3618&lt;&gt;$I3545,0),0))),0,INDEX($I3545:$I3618,MATCH(TRUE,INDEX($I3545:$I3618&lt;&gt;$I3545,0),0))))</f>
        <v>0</v>
      </c>
      <c r="K3545" s="10">
        <f>SUM(I$11:I3544)</f>
        <v>954334176.86255813</v>
      </c>
      <c r="L3545" s="27">
        <f t="shared" si="769"/>
        <v>103</v>
      </c>
      <c r="M3545" s="7">
        <f t="shared" si="775"/>
        <v>0</v>
      </c>
      <c r="N3545" s="7">
        <f>IF(ISNA(VLOOKUP(B3545,'Distribution Data'!$G:$H,2,FALSE)),0,VLOOKUP(B3545,'Distribution Data'!$G:$H,2,FALSE))</f>
        <v>0</v>
      </c>
      <c r="O3545" s="16">
        <f>IF(ISNA(INDEX($C3544:$C$3618,MATCH(TRUE,INDEX($C3544:$C$3618&lt;&gt;$C3544,0),0))), O3544, INDEX($C3544:$C$3618,MATCH(TRUE,INDEX($C3544:$C$3618&lt;&gt;$C3544,0),0)))</f>
        <v>6141302856.4922609</v>
      </c>
      <c r="P3545" s="16">
        <f t="shared" si="767"/>
        <v>6141302856.4922609</v>
      </c>
      <c r="Q3545" s="27">
        <f t="shared" si="772"/>
        <v>0</v>
      </c>
      <c r="R3545" s="7">
        <f t="shared" si="776"/>
        <v>0</v>
      </c>
      <c r="S3545" s="7">
        <f t="shared" si="770"/>
        <v>-403716.85021308291</v>
      </c>
      <c r="T3545" s="5">
        <f>VLOOKUP($B3545,'Benchmark Data'!$A:$B,2,FALSE)</f>
        <v>22.71</v>
      </c>
      <c r="U3545" s="12">
        <f t="shared" si="777"/>
        <v>-3.0776019015689841E-3</v>
      </c>
      <c r="V3545" s="7">
        <f t="shared" si="778"/>
        <v>6564444538.3431129</v>
      </c>
    </row>
    <row r="3546" spans="1:22" x14ac:dyDescent="0.25">
      <c r="A3546" s="5">
        <f t="shared" si="771"/>
        <v>2013</v>
      </c>
      <c r="B3546" s="6">
        <f t="shared" si="773"/>
        <v>41486</v>
      </c>
      <c r="C3546" s="7">
        <f>MAX(SUMIFS('Filing Data'!$V:$V,'Filing Data'!$D:$D,'Benchmark Value'!$B3546),C3545)</f>
        <v>6141302856.4922609</v>
      </c>
      <c r="D3546" s="7">
        <f>SUMIFS('Filing Data'!$Z:$Z,'Filing Data'!$D:$D,'Benchmark Value'!$B3546)</f>
        <v>0</v>
      </c>
      <c r="E3546" s="16">
        <f>IF(D3546&lt;&gt;0,E3545,IF(ISNA(INDEX($D3546:$D3618,MATCH(TRUE,INDEX($D3546:$D3618&lt;&gt;$D3546,0),0))),0,INDEX($D3546:$D3618,MATCH(TRUE,INDEX($D3546:$D3618&lt;&gt;$D3546,0),0))))</f>
        <v>-37141950.219603628</v>
      </c>
      <c r="F3546" s="10">
        <f>SUM(D$11:D3545)</f>
        <v>-638780473.66906607</v>
      </c>
      <c r="G3546" s="10">
        <f t="shared" si="768"/>
        <v>92</v>
      </c>
      <c r="H3546" s="7">
        <f t="shared" si="774"/>
        <v>-403716.85021308291</v>
      </c>
      <c r="I3546" s="16">
        <f>SUMIFS('Filing Data'!$X:$X,'Filing Data'!$D:$D,'Benchmark Value'!$B3546)</f>
        <v>0</v>
      </c>
      <c r="J3546" s="16">
        <f>IF(I3546&lt;&gt;0,J3545,IF(ISNA(INDEX($I3546:$I3618,MATCH(TRUE,INDEX($I3546:$I3618&lt;&gt;$I3546,0),0))),0,INDEX($I3546:$I3618,MATCH(TRUE,INDEX($I3546:$I3618&lt;&gt;$I3546,0),0))))</f>
        <v>0</v>
      </c>
      <c r="K3546" s="10">
        <f>SUM(I$11:I3545)</f>
        <v>954334176.86255813</v>
      </c>
      <c r="L3546" s="27">
        <f t="shared" si="769"/>
        <v>103</v>
      </c>
      <c r="M3546" s="7">
        <f t="shared" si="775"/>
        <v>0</v>
      </c>
      <c r="N3546" s="7">
        <f>IF(ISNA(VLOOKUP(B3546,'Distribution Data'!$G:$H,2,FALSE)),0,VLOOKUP(B3546,'Distribution Data'!$G:$H,2,FALSE))</f>
        <v>0</v>
      </c>
      <c r="O3546" s="16">
        <f>IF(ISNA(INDEX($C3545:$C$3618,MATCH(TRUE,INDEX($C3545:$C$3618&lt;&gt;$C3545,0),0))), O3545, INDEX($C3545:$C$3618,MATCH(TRUE,INDEX($C3545:$C$3618&lt;&gt;$C3545,0),0)))</f>
        <v>6141302856.4922609</v>
      </c>
      <c r="P3546" s="16">
        <f t="shared" si="767"/>
        <v>6141302856.4922609</v>
      </c>
      <c r="Q3546" s="27">
        <f t="shared" si="772"/>
        <v>0</v>
      </c>
      <c r="R3546" s="7">
        <f t="shared" si="776"/>
        <v>0</v>
      </c>
      <c r="S3546" s="7">
        <f t="shared" si="770"/>
        <v>-403716.85021308291</v>
      </c>
      <c r="T3546" s="5">
        <f>VLOOKUP($B3546,'Benchmark Data'!$A:$B,2,FALSE)</f>
        <v>22.35</v>
      </c>
      <c r="U3546" s="12">
        <f t="shared" si="777"/>
        <v>-1.5979035057889258E-2</v>
      </c>
      <c r="V3546" s="7">
        <f t="shared" si="778"/>
        <v>6459980934.4914236</v>
      </c>
    </row>
    <row r="3547" spans="1:22" x14ac:dyDescent="0.25">
      <c r="A3547" s="5">
        <f t="shared" si="771"/>
        <v>2013</v>
      </c>
      <c r="B3547" s="6">
        <f t="shared" si="773"/>
        <v>41487</v>
      </c>
      <c r="C3547" s="7">
        <f>MAX(SUMIFS('Filing Data'!$V:$V,'Filing Data'!$D:$D,'Benchmark Value'!$B3547),C3546)</f>
        <v>6141302856.4922609</v>
      </c>
      <c r="D3547" s="7">
        <f>SUMIFS('Filing Data'!$Z:$Z,'Filing Data'!$D:$D,'Benchmark Value'!$B3547)</f>
        <v>0</v>
      </c>
      <c r="E3547" s="16">
        <f>IF(D3547&lt;&gt;0,E3546,IF(ISNA(INDEX($D3547:$D3618,MATCH(TRUE,INDEX($D3547:$D3618&lt;&gt;$D3547,0),0))),0,INDEX($D3547:$D3618,MATCH(TRUE,INDEX($D3547:$D3618&lt;&gt;$D3547,0),0))))</f>
        <v>-37141950.219603628</v>
      </c>
      <c r="F3547" s="10">
        <f>SUM(D$11:D3546)</f>
        <v>-638780473.66906607</v>
      </c>
      <c r="G3547" s="10">
        <f t="shared" si="768"/>
        <v>92</v>
      </c>
      <c r="H3547" s="7">
        <f t="shared" si="774"/>
        <v>-403716.85021308291</v>
      </c>
      <c r="I3547" s="16">
        <f>SUMIFS('Filing Data'!$X:$X,'Filing Data'!$D:$D,'Benchmark Value'!$B3547)</f>
        <v>0</v>
      </c>
      <c r="J3547" s="16">
        <f>IF(I3547&lt;&gt;0,J3546,IF(ISNA(INDEX($I3547:$I3618,MATCH(TRUE,INDEX($I3547:$I3618&lt;&gt;$I3547,0),0))),0,INDEX($I3547:$I3618,MATCH(TRUE,INDEX($I3547:$I3618&lt;&gt;$I3547,0),0))))</f>
        <v>0</v>
      </c>
      <c r="K3547" s="10">
        <f>SUM(I$11:I3546)</f>
        <v>954334176.86255813</v>
      </c>
      <c r="L3547" s="27">
        <f t="shared" si="769"/>
        <v>103</v>
      </c>
      <c r="M3547" s="7">
        <f t="shared" si="775"/>
        <v>0</v>
      </c>
      <c r="N3547" s="7">
        <f>IF(ISNA(VLOOKUP(B3547,'Distribution Data'!$G:$H,2,FALSE)),0,VLOOKUP(B3547,'Distribution Data'!$G:$H,2,FALSE))</f>
        <v>0</v>
      </c>
      <c r="O3547" s="16">
        <f>IF(ISNA(INDEX($C3546:$C$3618,MATCH(TRUE,INDEX($C3546:$C$3618&lt;&gt;$C3546,0),0))), O3546, INDEX($C3546:$C$3618,MATCH(TRUE,INDEX($C3546:$C$3618&lt;&gt;$C3546,0),0)))</f>
        <v>6141302856.4922609</v>
      </c>
      <c r="P3547" s="16">
        <f t="shared" si="767"/>
        <v>6141302856.4922609</v>
      </c>
      <c r="Q3547" s="27">
        <f t="shared" si="772"/>
        <v>0</v>
      </c>
      <c r="R3547" s="7">
        <f t="shared" si="776"/>
        <v>0</v>
      </c>
      <c r="S3547" s="7">
        <f t="shared" si="770"/>
        <v>-403716.85021308291</v>
      </c>
      <c r="T3547" s="5">
        <f>VLOOKUP($B3547,'Benchmark Data'!$A:$B,2,FALSE)</f>
        <v>22.26</v>
      </c>
      <c r="U3547" s="12">
        <f t="shared" si="777"/>
        <v>-4.0349752121791056E-3</v>
      </c>
      <c r="V3547" s="7">
        <f t="shared" si="778"/>
        <v>6433563871.5962782</v>
      </c>
    </row>
    <row r="3548" spans="1:22" x14ac:dyDescent="0.25">
      <c r="A3548" s="5">
        <f t="shared" si="771"/>
        <v>2013</v>
      </c>
      <c r="B3548" s="6">
        <f t="shared" si="773"/>
        <v>41488</v>
      </c>
      <c r="C3548" s="7">
        <f>MAX(SUMIFS('Filing Data'!$V:$V,'Filing Data'!$D:$D,'Benchmark Value'!$B3548),C3547)</f>
        <v>6141302856.4922609</v>
      </c>
      <c r="D3548" s="7">
        <f>SUMIFS('Filing Data'!$Z:$Z,'Filing Data'!$D:$D,'Benchmark Value'!$B3548)</f>
        <v>0</v>
      </c>
      <c r="E3548" s="16">
        <f>IF(D3548&lt;&gt;0,E3547,IF(ISNA(INDEX($D3548:$D3618,MATCH(TRUE,INDEX($D3548:$D3618&lt;&gt;$D3548,0),0))),0,INDEX($D3548:$D3618,MATCH(TRUE,INDEX($D3548:$D3618&lt;&gt;$D3548,0),0))))</f>
        <v>-37141950.219603628</v>
      </c>
      <c r="F3548" s="10">
        <f>SUM(D$11:D3547)</f>
        <v>-638780473.66906607</v>
      </c>
      <c r="G3548" s="10">
        <f t="shared" si="768"/>
        <v>92</v>
      </c>
      <c r="H3548" s="7">
        <f t="shared" si="774"/>
        <v>-403716.85021308291</v>
      </c>
      <c r="I3548" s="16">
        <f>SUMIFS('Filing Data'!$X:$X,'Filing Data'!$D:$D,'Benchmark Value'!$B3548)</f>
        <v>0</v>
      </c>
      <c r="J3548" s="16">
        <f>IF(I3548&lt;&gt;0,J3547,IF(ISNA(INDEX($I3548:$I3618,MATCH(TRUE,INDEX($I3548:$I3618&lt;&gt;$I3548,0),0))),0,INDEX($I3548:$I3618,MATCH(TRUE,INDEX($I3548:$I3618&lt;&gt;$I3548,0),0))))</f>
        <v>0</v>
      </c>
      <c r="K3548" s="10">
        <f>SUM(I$11:I3547)</f>
        <v>954334176.86255813</v>
      </c>
      <c r="L3548" s="27">
        <f t="shared" si="769"/>
        <v>103</v>
      </c>
      <c r="M3548" s="7">
        <f t="shared" si="775"/>
        <v>0</v>
      </c>
      <c r="N3548" s="7">
        <f>IF(ISNA(VLOOKUP(B3548,'Distribution Data'!$G:$H,2,FALSE)),0,VLOOKUP(B3548,'Distribution Data'!$G:$H,2,FALSE))</f>
        <v>0</v>
      </c>
      <c r="O3548" s="16">
        <f>IF(ISNA(INDEX($C3547:$C$3618,MATCH(TRUE,INDEX($C3547:$C$3618&lt;&gt;$C3547,0),0))), O3547, INDEX($C3547:$C$3618,MATCH(TRUE,INDEX($C3547:$C$3618&lt;&gt;$C3547,0),0)))</f>
        <v>6141302856.4922609</v>
      </c>
      <c r="P3548" s="16">
        <f t="shared" si="767"/>
        <v>6141302856.4922609</v>
      </c>
      <c r="Q3548" s="27">
        <f t="shared" si="772"/>
        <v>0</v>
      </c>
      <c r="R3548" s="7">
        <f t="shared" si="776"/>
        <v>0</v>
      </c>
      <c r="S3548" s="7">
        <f t="shared" si="770"/>
        <v>-403716.85021308291</v>
      </c>
      <c r="T3548" s="5">
        <f>VLOOKUP($B3548,'Benchmark Data'!$A:$B,2,FALSE)</f>
        <v>22.17</v>
      </c>
      <c r="U3548" s="12">
        <f t="shared" si="777"/>
        <v>-4.0513222191786895E-3</v>
      </c>
      <c r="V3548" s="7">
        <f t="shared" si="778"/>
        <v>6407148440.9795036</v>
      </c>
    </row>
    <row r="3549" spans="1:22" x14ac:dyDescent="0.25">
      <c r="A3549" s="5">
        <f t="shared" si="771"/>
        <v>2013</v>
      </c>
      <c r="B3549" s="6">
        <f t="shared" si="773"/>
        <v>41489</v>
      </c>
      <c r="C3549" s="7">
        <f>MAX(SUMIFS('Filing Data'!$V:$V,'Filing Data'!$D:$D,'Benchmark Value'!$B3549),C3548)</f>
        <v>6141302856.4922609</v>
      </c>
      <c r="D3549" s="7">
        <f>SUMIFS('Filing Data'!$Z:$Z,'Filing Data'!$D:$D,'Benchmark Value'!$B3549)</f>
        <v>0</v>
      </c>
      <c r="E3549" s="16">
        <f>IF(D3549&lt;&gt;0,E3548,IF(ISNA(INDEX($D3549:$D3618,MATCH(TRUE,INDEX($D3549:$D3618&lt;&gt;$D3549,0),0))),0,INDEX($D3549:$D3618,MATCH(TRUE,INDEX($D3549:$D3618&lt;&gt;$D3549,0),0))))</f>
        <v>-37141950.219603628</v>
      </c>
      <c r="F3549" s="10">
        <f>SUM(D$11:D3548)</f>
        <v>-638780473.66906607</v>
      </c>
      <c r="G3549" s="10">
        <f t="shared" si="768"/>
        <v>92</v>
      </c>
      <c r="H3549" s="7">
        <f t="shared" si="774"/>
        <v>-403716.85021308291</v>
      </c>
      <c r="I3549" s="16">
        <f>SUMIFS('Filing Data'!$X:$X,'Filing Data'!$D:$D,'Benchmark Value'!$B3549)</f>
        <v>0</v>
      </c>
      <c r="J3549" s="16">
        <f>IF(I3549&lt;&gt;0,J3548,IF(ISNA(INDEX($I3549:$I3618,MATCH(TRUE,INDEX($I3549:$I3618&lt;&gt;$I3549,0),0))),0,INDEX($I3549:$I3618,MATCH(TRUE,INDEX($I3549:$I3618&lt;&gt;$I3549,0),0))))</f>
        <v>0</v>
      </c>
      <c r="K3549" s="10">
        <f>SUM(I$11:I3548)</f>
        <v>954334176.86255813</v>
      </c>
      <c r="L3549" s="27">
        <f t="shared" si="769"/>
        <v>103</v>
      </c>
      <c r="M3549" s="7">
        <f t="shared" si="775"/>
        <v>0</v>
      </c>
      <c r="N3549" s="7">
        <f>IF(ISNA(VLOOKUP(B3549,'Distribution Data'!$G:$H,2,FALSE)),0,VLOOKUP(B3549,'Distribution Data'!$G:$H,2,FALSE))</f>
        <v>0</v>
      </c>
      <c r="O3549" s="16">
        <f>IF(ISNA(INDEX($C3548:$C$3618,MATCH(TRUE,INDEX($C3548:$C$3618&lt;&gt;$C3548,0),0))), O3548, INDEX($C3548:$C$3618,MATCH(TRUE,INDEX($C3548:$C$3618&lt;&gt;$C3548,0),0)))</f>
        <v>6141302856.4922609</v>
      </c>
      <c r="P3549" s="16">
        <f t="shared" si="767"/>
        <v>6141302856.4922609</v>
      </c>
      <c r="Q3549" s="27">
        <f t="shared" si="772"/>
        <v>0</v>
      </c>
      <c r="R3549" s="7">
        <f t="shared" si="776"/>
        <v>0</v>
      </c>
      <c r="S3549" s="7">
        <f t="shared" si="770"/>
        <v>-403716.85021308291</v>
      </c>
      <c r="T3549" s="5">
        <f>VLOOKUP($B3549,'Benchmark Data'!$A:$B,2,FALSE)</f>
        <v>22.17</v>
      </c>
      <c r="U3549" s="12">
        <f t="shared" si="777"/>
        <v>0</v>
      </c>
      <c r="V3549" s="7">
        <f t="shared" si="778"/>
        <v>6406744724.1292906</v>
      </c>
    </row>
    <row r="3550" spans="1:22" x14ac:dyDescent="0.25">
      <c r="A3550" s="5">
        <f t="shared" si="771"/>
        <v>2013</v>
      </c>
      <c r="B3550" s="6">
        <f t="shared" si="773"/>
        <v>41490</v>
      </c>
      <c r="C3550" s="7">
        <f>MAX(SUMIFS('Filing Data'!$V:$V,'Filing Data'!$D:$D,'Benchmark Value'!$B3550),C3549)</f>
        <v>6141302856.4922609</v>
      </c>
      <c r="D3550" s="7">
        <f>SUMIFS('Filing Data'!$Z:$Z,'Filing Data'!$D:$D,'Benchmark Value'!$B3550)</f>
        <v>0</v>
      </c>
      <c r="E3550" s="16">
        <f>IF(D3550&lt;&gt;0,E3549,IF(ISNA(INDEX($D3550:$D3618,MATCH(TRUE,INDEX($D3550:$D3618&lt;&gt;$D3550,0),0))),0,INDEX($D3550:$D3618,MATCH(TRUE,INDEX($D3550:$D3618&lt;&gt;$D3550,0),0))))</f>
        <v>-37141950.219603628</v>
      </c>
      <c r="F3550" s="10">
        <f>SUM(D$11:D3549)</f>
        <v>-638780473.66906607</v>
      </c>
      <c r="G3550" s="10">
        <f t="shared" si="768"/>
        <v>92</v>
      </c>
      <c r="H3550" s="7">
        <f t="shared" si="774"/>
        <v>-403716.85021308291</v>
      </c>
      <c r="I3550" s="16">
        <f>SUMIFS('Filing Data'!$X:$X,'Filing Data'!$D:$D,'Benchmark Value'!$B3550)</f>
        <v>0</v>
      </c>
      <c r="J3550" s="16">
        <f>IF(I3550&lt;&gt;0,J3549,IF(ISNA(INDEX($I3550:$I3618,MATCH(TRUE,INDEX($I3550:$I3618&lt;&gt;$I3550,0),0))),0,INDEX($I3550:$I3618,MATCH(TRUE,INDEX($I3550:$I3618&lt;&gt;$I3550,0),0))))</f>
        <v>0</v>
      </c>
      <c r="K3550" s="10">
        <f>SUM(I$11:I3549)</f>
        <v>954334176.86255813</v>
      </c>
      <c r="L3550" s="27">
        <f t="shared" si="769"/>
        <v>103</v>
      </c>
      <c r="M3550" s="7">
        <f t="shared" si="775"/>
        <v>0</v>
      </c>
      <c r="N3550" s="7">
        <f>IF(ISNA(VLOOKUP(B3550,'Distribution Data'!$G:$H,2,FALSE)),0,VLOOKUP(B3550,'Distribution Data'!$G:$H,2,FALSE))</f>
        <v>0</v>
      </c>
      <c r="O3550" s="16">
        <f>IF(ISNA(INDEX($C3549:$C$3618,MATCH(TRUE,INDEX($C3549:$C$3618&lt;&gt;$C3549,0),0))), O3549, INDEX($C3549:$C$3618,MATCH(TRUE,INDEX($C3549:$C$3618&lt;&gt;$C3549,0),0)))</f>
        <v>6141302856.4922609</v>
      </c>
      <c r="P3550" s="16">
        <f t="shared" si="767"/>
        <v>6141302856.4922609</v>
      </c>
      <c r="Q3550" s="27">
        <f t="shared" si="772"/>
        <v>0</v>
      </c>
      <c r="R3550" s="7">
        <f t="shared" si="776"/>
        <v>0</v>
      </c>
      <c r="S3550" s="7">
        <f t="shared" si="770"/>
        <v>-403716.85021308291</v>
      </c>
      <c r="T3550" s="5">
        <f>VLOOKUP($B3550,'Benchmark Data'!$A:$B,2,FALSE)</f>
        <v>22.17</v>
      </c>
      <c r="U3550" s="12">
        <f t="shared" si="777"/>
        <v>0</v>
      </c>
      <c r="V3550" s="7">
        <f t="shared" si="778"/>
        <v>6406341007.2790775</v>
      </c>
    </row>
    <row r="3551" spans="1:22" x14ac:dyDescent="0.25">
      <c r="A3551" s="5">
        <f t="shared" si="771"/>
        <v>2013</v>
      </c>
      <c r="B3551" s="6">
        <f t="shared" si="773"/>
        <v>41491</v>
      </c>
      <c r="C3551" s="7">
        <f>MAX(SUMIFS('Filing Data'!$V:$V,'Filing Data'!$D:$D,'Benchmark Value'!$B3551),C3550)</f>
        <v>6141302856.4922609</v>
      </c>
      <c r="D3551" s="7">
        <f>SUMIFS('Filing Data'!$Z:$Z,'Filing Data'!$D:$D,'Benchmark Value'!$B3551)</f>
        <v>0</v>
      </c>
      <c r="E3551" s="16">
        <f>IF(D3551&lt;&gt;0,E3550,IF(ISNA(INDEX($D3551:$D3618,MATCH(TRUE,INDEX($D3551:$D3618&lt;&gt;$D3551,0),0))),0,INDEX($D3551:$D3618,MATCH(TRUE,INDEX($D3551:$D3618&lt;&gt;$D3551,0),0))))</f>
        <v>-37141950.219603628</v>
      </c>
      <c r="F3551" s="10">
        <f>SUM(D$11:D3550)</f>
        <v>-638780473.66906607</v>
      </c>
      <c r="G3551" s="10">
        <f t="shared" si="768"/>
        <v>92</v>
      </c>
      <c r="H3551" s="7">
        <f t="shared" si="774"/>
        <v>-403716.85021308291</v>
      </c>
      <c r="I3551" s="16">
        <f>SUMIFS('Filing Data'!$X:$X,'Filing Data'!$D:$D,'Benchmark Value'!$B3551)</f>
        <v>0</v>
      </c>
      <c r="J3551" s="16">
        <f>IF(I3551&lt;&gt;0,J3550,IF(ISNA(INDEX($I3551:$I3618,MATCH(TRUE,INDEX($I3551:$I3618&lt;&gt;$I3551,0),0))),0,INDEX($I3551:$I3618,MATCH(TRUE,INDEX($I3551:$I3618&lt;&gt;$I3551,0),0))))</f>
        <v>0</v>
      </c>
      <c r="K3551" s="10">
        <f>SUM(I$11:I3550)</f>
        <v>954334176.86255813</v>
      </c>
      <c r="L3551" s="27">
        <f t="shared" si="769"/>
        <v>103</v>
      </c>
      <c r="M3551" s="7">
        <f t="shared" si="775"/>
        <v>0</v>
      </c>
      <c r="N3551" s="7">
        <f>IF(ISNA(VLOOKUP(B3551,'Distribution Data'!$G:$H,2,FALSE)),0,VLOOKUP(B3551,'Distribution Data'!$G:$H,2,FALSE))</f>
        <v>0</v>
      </c>
      <c r="O3551" s="16">
        <f>IF(ISNA(INDEX($C3550:$C$3618,MATCH(TRUE,INDEX($C3550:$C$3618&lt;&gt;$C3550,0),0))), O3550, INDEX($C3550:$C$3618,MATCH(TRUE,INDEX($C3550:$C$3618&lt;&gt;$C3550,0),0)))</f>
        <v>6141302856.4922609</v>
      </c>
      <c r="P3551" s="16">
        <f t="shared" si="767"/>
        <v>6141302856.4922609</v>
      </c>
      <c r="Q3551" s="27">
        <f t="shared" si="772"/>
        <v>0</v>
      </c>
      <c r="R3551" s="7">
        <f t="shared" si="776"/>
        <v>0</v>
      </c>
      <c r="S3551" s="7">
        <f t="shared" si="770"/>
        <v>-403716.85021308291</v>
      </c>
      <c r="T3551" s="5">
        <f>VLOOKUP($B3551,'Benchmark Data'!$A:$B,2,FALSE)</f>
        <v>22.15</v>
      </c>
      <c r="U3551" s="12">
        <f t="shared" si="777"/>
        <v>-9.0252713707562459E-4</v>
      </c>
      <c r="V3551" s="7">
        <f t="shared" si="778"/>
        <v>6400158002.1949625</v>
      </c>
    </row>
    <row r="3552" spans="1:22" x14ac:dyDescent="0.25">
      <c r="A3552" s="5">
        <f t="shared" si="771"/>
        <v>2013</v>
      </c>
      <c r="B3552" s="6">
        <f t="shared" si="773"/>
        <v>41492</v>
      </c>
      <c r="C3552" s="7">
        <f>MAX(SUMIFS('Filing Data'!$V:$V,'Filing Data'!$D:$D,'Benchmark Value'!$B3552),C3551)</f>
        <v>6141302856.4922609</v>
      </c>
      <c r="D3552" s="7">
        <f>SUMIFS('Filing Data'!$Z:$Z,'Filing Data'!$D:$D,'Benchmark Value'!$B3552)</f>
        <v>0</v>
      </c>
      <c r="E3552" s="16">
        <f>IF(D3552&lt;&gt;0,E3551,IF(ISNA(INDEX($D3552:$D3618,MATCH(TRUE,INDEX($D3552:$D3618&lt;&gt;$D3552,0),0))),0,INDEX($D3552:$D3618,MATCH(TRUE,INDEX($D3552:$D3618&lt;&gt;$D3552,0),0))))</f>
        <v>-37141950.219603628</v>
      </c>
      <c r="F3552" s="10">
        <f>SUM(D$11:D3551)</f>
        <v>-638780473.66906607</v>
      </c>
      <c r="G3552" s="10">
        <f t="shared" si="768"/>
        <v>92</v>
      </c>
      <c r="H3552" s="7">
        <f t="shared" si="774"/>
        <v>-403716.85021308291</v>
      </c>
      <c r="I3552" s="16">
        <f>SUMIFS('Filing Data'!$X:$X,'Filing Data'!$D:$D,'Benchmark Value'!$B3552)</f>
        <v>0</v>
      </c>
      <c r="J3552" s="16">
        <f>IF(I3552&lt;&gt;0,J3551,IF(ISNA(INDEX($I3552:$I3618,MATCH(TRUE,INDEX($I3552:$I3618&lt;&gt;$I3552,0),0))),0,INDEX($I3552:$I3618,MATCH(TRUE,INDEX($I3552:$I3618&lt;&gt;$I3552,0),0))))</f>
        <v>0</v>
      </c>
      <c r="K3552" s="10">
        <f>SUM(I$11:I3551)</f>
        <v>954334176.86255813</v>
      </c>
      <c r="L3552" s="27">
        <f t="shared" si="769"/>
        <v>103</v>
      </c>
      <c r="M3552" s="7">
        <f t="shared" si="775"/>
        <v>0</v>
      </c>
      <c r="N3552" s="7">
        <f>IF(ISNA(VLOOKUP(B3552,'Distribution Data'!$G:$H,2,FALSE)),0,VLOOKUP(B3552,'Distribution Data'!$G:$H,2,FALSE))</f>
        <v>0</v>
      </c>
      <c r="O3552" s="16">
        <f>IF(ISNA(INDEX($C3551:$C$3618,MATCH(TRUE,INDEX($C3551:$C$3618&lt;&gt;$C3551,0),0))), O3551, INDEX($C3551:$C$3618,MATCH(TRUE,INDEX($C3551:$C$3618&lt;&gt;$C3551,0),0)))</f>
        <v>6141302856.4922609</v>
      </c>
      <c r="P3552" s="16">
        <f t="shared" si="767"/>
        <v>6141302856.4922609</v>
      </c>
      <c r="Q3552" s="27">
        <f t="shared" si="772"/>
        <v>0</v>
      </c>
      <c r="R3552" s="7">
        <f t="shared" si="776"/>
        <v>0</v>
      </c>
      <c r="S3552" s="7">
        <f t="shared" si="770"/>
        <v>-403716.85021308291</v>
      </c>
      <c r="T3552" s="5">
        <f>VLOOKUP($B3552,'Benchmark Data'!$A:$B,2,FALSE)</f>
        <v>22.07</v>
      </c>
      <c r="U3552" s="12">
        <f t="shared" si="777"/>
        <v>-3.6182762224994921E-3</v>
      </c>
      <c r="V3552" s="7">
        <f t="shared" si="778"/>
        <v>6376638590.5286961</v>
      </c>
    </row>
    <row r="3553" spans="1:22" x14ac:dyDescent="0.25">
      <c r="A3553" s="5">
        <f t="shared" si="771"/>
        <v>2013</v>
      </c>
      <c r="B3553" s="6">
        <f t="shared" si="773"/>
        <v>41493</v>
      </c>
      <c r="C3553" s="7">
        <f>MAX(SUMIFS('Filing Data'!$V:$V,'Filing Data'!$D:$D,'Benchmark Value'!$B3553),C3552)</f>
        <v>6141302856.4922609</v>
      </c>
      <c r="D3553" s="7">
        <f>SUMIFS('Filing Data'!$Z:$Z,'Filing Data'!$D:$D,'Benchmark Value'!$B3553)</f>
        <v>0</v>
      </c>
      <c r="E3553" s="16">
        <f>IF(D3553&lt;&gt;0,E3552,IF(ISNA(INDEX($D3553:$D3618,MATCH(TRUE,INDEX($D3553:$D3618&lt;&gt;$D3553,0),0))),0,INDEX($D3553:$D3618,MATCH(TRUE,INDEX($D3553:$D3618&lt;&gt;$D3553,0),0))))</f>
        <v>-37141950.219603628</v>
      </c>
      <c r="F3553" s="10">
        <f>SUM(D$11:D3552)</f>
        <v>-638780473.66906607</v>
      </c>
      <c r="G3553" s="10">
        <f t="shared" si="768"/>
        <v>92</v>
      </c>
      <c r="H3553" s="7">
        <f t="shared" si="774"/>
        <v>-403716.85021308291</v>
      </c>
      <c r="I3553" s="16">
        <f>SUMIFS('Filing Data'!$X:$X,'Filing Data'!$D:$D,'Benchmark Value'!$B3553)</f>
        <v>0</v>
      </c>
      <c r="J3553" s="16">
        <f>IF(I3553&lt;&gt;0,J3552,IF(ISNA(INDEX($I3553:$I3618,MATCH(TRUE,INDEX($I3553:$I3618&lt;&gt;$I3553,0),0))),0,INDEX($I3553:$I3618,MATCH(TRUE,INDEX($I3553:$I3618&lt;&gt;$I3553,0),0))))</f>
        <v>0</v>
      </c>
      <c r="K3553" s="10">
        <f>SUM(I$11:I3552)</f>
        <v>954334176.86255813</v>
      </c>
      <c r="L3553" s="27">
        <f t="shared" si="769"/>
        <v>103</v>
      </c>
      <c r="M3553" s="7">
        <f t="shared" si="775"/>
        <v>0</v>
      </c>
      <c r="N3553" s="7">
        <f>IF(ISNA(VLOOKUP(B3553,'Distribution Data'!$G:$H,2,FALSE)),0,VLOOKUP(B3553,'Distribution Data'!$G:$H,2,FALSE))</f>
        <v>0</v>
      </c>
      <c r="O3553" s="16">
        <f>IF(ISNA(INDEX($C3552:$C$3618,MATCH(TRUE,INDEX($C3552:$C$3618&lt;&gt;$C3552,0),0))), O3552, INDEX($C3552:$C$3618,MATCH(TRUE,INDEX($C3552:$C$3618&lt;&gt;$C3552,0),0)))</f>
        <v>6141302856.4922609</v>
      </c>
      <c r="P3553" s="16">
        <f t="shared" si="767"/>
        <v>6141302856.4922609</v>
      </c>
      <c r="Q3553" s="27">
        <f t="shared" si="772"/>
        <v>0</v>
      </c>
      <c r="R3553" s="7">
        <f t="shared" si="776"/>
        <v>0</v>
      </c>
      <c r="S3553" s="7">
        <f t="shared" si="770"/>
        <v>-403716.85021308291</v>
      </c>
      <c r="T3553" s="5">
        <f>VLOOKUP($B3553,'Benchmark Data'!$A:$B,2,FALSE)</f>
        <v>22.01</v>
      </c>
      <c r="U3553" s="12">
        <f t="shared" si="777"/>
        <v>-2.7223247302746766E-3</v>
      </c>
      <c r="V3553" s="7">
        <f t="shared" si="778"/>
        <v>6358899200.1201811</v>
      </c>
    </row>
    <row r="3554" spans="1:22" x14ac:dyDescent="0.25">
      <c r="A3554" s="5">
        <f t="shared" si="771"/>
        <v>2013</v>
      </c>
      <c r="B3554" s="6">
        <f t="shared" si="773"/>
        <v>41494</v>
      </c>
      <c r="C3554" s="7">
        <f>MAX(SUMIFS('Filing Data'!$V:$V,'Filing Data'!$D:$D,'Benchmark Value'!$B3554),C3553)</f>
        <v>6141302856.4922609</v>
      </c>
      <c r="D3554" s="7">
        <f>SUMIFS('Filing Data'!$Z:$Z,'Filing Data'!$D:$D,'Benchmark Value'!$B3554)</f>
        <v>0</v>
      </c>
      <c r="E3554" s="16">
        <f>IF(D3554&lt;&gt;0,E3553,IF(ISNA(INDEX($D3554:$D3618,MATCH(TRUE,INDEX($D3554:$D3618&lt;&gt;$D3554,0),0))),0,INDEX($D3554:$D3618,MATCH(TRUE,INDEX($D3554:$D3618&lt;&gt;$D3554,0),0))))</f>
        <v>-37141950.219603628</v>
      </c>
      <c r="F3554" s="10">
        <f>SUM(D$11:D3553)</f>
        <v>-638780473.66906607</v>
      </c>
      <c r="G3554" s="10">
        <f t="shared" si="768"/>
        <v>92</v>
      </c>
      <c r="H3554" s="7">
        <f t="shared" si="774"/>
        <v>-403716.85021308291</v>
      </c>
      <c r="I3554" s="16">
        <f>SUMIFS('Filing Data'!$X:$X,'Filing Data'!$D:$D,'Benchmark Value'!$B3554)</f>
        <v>0</v>
      </c>
      <c r="J3554" s="16">
        <f>IF(I3554&lt;&gt;0,J3553,IF(ISNA(INDEX($I3554:$I3618,MATCH(TRUE,INDEX($I3554:$I3618&lt;&gt;$I3554,0),0))),0,INDEX($I3554:$I3618,MATCH(TRUE,INDEX($I3554:$I3618&lt;&gt;$I3554,0),0))))</f>
        <v>0</v>
      </c>
      <c r="K3554" s="10">
        <f>SUM(I$11:I3553)</f>
        <v>954334176.86255813</v>
      </c>
      <c r="L3554" s="27">
        <f t="shared" si="769"/>
        <v>103</v>
      </c>
      <c r="M3554" s="7">
        <f t="shared" si="775"/>
        <v>0</v>
      </c>
      <c r="N3554" s="7">
        <f>IF(ISNA(VLOOKUP(B3554,'Distribution Data'!$G:$H,2,FALSE)),0,VLOOKUP(B3554,'Distribution Data'!$G:$H,2,FALSE))</f>
        <v>0</v>
      </c>
      <c r="O3554" s="16">
        <f>IF(ISNA(INDEX($C3553:$C$3618,MATCH(TRUE,INDEX($C3553:$C$3618&lt;&gt;$C3553,0),0))), O3553, INDEX($C3553:$C$3618,MATCH(TRUE,INDEX($C3553:$C$3618&lt;&gt;$C3553,0),0)))</f>
        <v>6141302856.4922609</v>
      </c>
      <c r="P3554" s="16">
        <f t="shared" si="767"/>
        <v>6141302856.4922609</v>
      </c>
      <c r="Q3554" s="27">
        <f t="shared" si="772"/>
        <v>0</v>
      </c>
      <c r="R3554" s="7">
        <f t="shared" si="776"/>
        <v>0</v>
      </c>
      <c r="S3554" s="7">
        <f t="shared" si="770"/>
        <v>-403716.85021308291</v>
      </c>
      <c r="T3554" s="5">
        <f>VLOOKUP($B3554,'Benchmark Data'!$A:$B,2,FALSE)</f>
        <v>22</v>
      </c>
      <c r="U3554" s="12">
        <f t="shared" si="777"/>
        <v>-4.5444218005454543E-4</v>
      </c>
      <c r="V3554" s="7">
        <f t="shared" si="778"/>
        <v>6355606387.767868</v>
      </c>
    </row>
    <row r="3555" spans="1:22" x14ac:dyDescent="0.25">
      <c r="A3555" s="5">
        <f t="shared" si="771"/>
        <v>2013</v>
      </c>
      <c r="B3555" s="6">
        <f t="shared" si="773"/>
        <v>41495</v>
      </c>
      <c r="C3555" s="7">
        <f>MAX(SUMIFS('Filing Data'!$V:$V,'Filing Data'!$D:$D,'Benchmark Value'!$B3555),C3554)</f>
        <v>6141302856.4922609</v>
      </c>
      <c r="D3555" s="7">
        <f>SUMIFS('Filing Data'!$Z:$Z,'Filing Data'!$D:$D,'Benchmark Value'!$B3555)</f>
        <v>0</v>
      </c>
      <c r="E3555" s="16">
        <f>IF(D3555&lt;&gt;0,E3554,IF(ISNA(INDEX($D3555:$D3618,MATCH(TRUE,INDEX($D3555:$D3618&lt;&gt;$D3555,0),0))),0,INDEX($D3555:$D3618,MATCH(TRUE,INDEX($D3555:$D3618&lt;&gt;$D3555,0),0))))</f>
        <v>-37141950.219603628</v>
      </c>
      <c r="F3555" s="10">
        <f>SUM(D$11:D3554)</f>
        <v>-638780473.66906607</v>
      </c>
      <c r="G3555" s="10">
        <f t="shared" si="768"/>
        <v>92</v>
      </c>
      <c r="H3555" s="7">
        <f t="shared" si="774"/>
        <v>-403716.85021308291</v>
      </c>
      <c r="I3555" s="16">
        <f>SUMIFS('Filing Data'!$X:$X,'Filing Data'!$D:$D,'Benchmark Value'!$B3555)</f>
        <v>0</v>
      </c>
      <c r="J3555" s="16">
        <f>IF(I3555&lt;&gt;0,J3554,IF(ISNA(INDEX($I3555:$I3618,MATCH(TRUE,INDEX($I3555:$I3618&lt;&gt;$I3555,0),0))),0,INDEX($I3555:$I3618,MATCH(TRUE,INDEX($I3555:$I3618&lt;&gt;$I3555,0),0))))</f>
        <v>0</v>
      </c>
      <c r="K3555" s="10">
        <f>SUM(I$11:I3554)</f>
        <v>954334176.86255813</v>
      </c>
      <c r="L3555" s="27">
        <f t="shared" si="769"/>
        <v>103</v>
      </c>
      <c r="M3555" s="7">
        <f t="shared" si="775"/>
        <v>0</v>
      </c>
      <c r="N3555" s="7">
        <f>IF(ISNA(VLOOKUP(B3555,'Distribution Data'!$G:$H,2,FALSE)),0,VLOOKUP(B3555,'Distribution Data'!$G:$H,2,FALSE))</f>
        <v>0</v>
      </c>
      <c r="O3555" s="16">
        <f>IF(ISNA(INDEX($C3554:$C$3618,MATCH(TRUE,INDEX($C3554:$C$3618&lt;&gt;$C3554,0),0))), O3554, INDEX($C3554:$C$3618,MATCH(TRUE,INDEX($C3554:$C$3618&lt;&gt;$C3554,0),0)))</f>
        <v>6141302856.4922609</v>
      </c>
      <c r="P3555" s="16">
        <f t="shared" si="767"/>
        <v>6141302856.4922609</v>
      </c>
      <c r="Q3555" s="27">
        <f t="shared" si="772"/>
        <v>0</v>
      </c>
      <c r="R3555" s="7">
        <f t="shared" si="776"/>
        <v>0</v>
      </c>
      <c r="S3555" s="7">
        <f t="shared" si="770"/>
        <v>-403716.85021308291</v>
      </c>
      <c r="T3555" s="5">
        <f>VLOOKUP($B3555,'Benchmark Data'!$A:$B,2,FALSE)</f>
        <v>22.21</v>
      </c>
      <c r="U3555" s="12">
        <f t="shared" si="777"/>
        <v>9.5001845480202005E-3</v>
      </c>
      <c r="V3555" s="7">
        <f t="shared" si="778"/>
        <v>6415869822.8008938</v>
      </c>
    </row>
    <row r="3556" spans="1:22" x14ac:dyDescent="0.25">
      <c r="A3556" s="5">
        <f t="shared" si="771"/>
        <v>2013</v>
      </c>
      <c r="B3556" s="6">
        <f t="shared" si="773"/>
        <v>41496</v>
      </c>
      <c r="C3556" s="7">
        <f>MAX(SUMIFS('Filing Data'!$V:$V,'Filing Data'!$D:$D,'Benchmark Value'!$B3556),C3555)</f>
        <v>6141302856.4922609</v>
      </c>
      <c r="D3556" s="7">
        <f>SUMIFS('Filing Data'!$Z:$Z,'Filing Data'!$D:$D,'Benchmark Value'!$B3556)</f>
        <v>0</v>
      </c>
      <c r="E3556" s="16">
        <f>IF(D3556&lt;&gt;0,E3555,IF(ISNA(INDEX($D3556:$D3618,MATCH(TRUE,INDEX($D3556:$D3618&lt;&gt;$D3556,0),0))),0,INDEX($D3556:$D3618,MATCH(TRUE,INDEX($D3556:$D3618&lt;&gt;$D3556,0),0))))</f>
        <v>-37141950.219603628</v>
      </c>
      <c r="F3556" s="10">
        <f>SUM(D$11:D3555)</f>
        <v>-638780473.66906607</v>
      </c>
      <c r="G3556" s="10">
        <f t="shared" si="768"/>
        <v>92</v>
      </c>
      <c r="H3556" s="7">
        <f t="shared" si="774"/>
        <v>-403716.85021308291</v>
      </c>
      <c r="I3556" s="16">
        <f>SUMIFS('Filing Data'!$X:$X,'Filing Data'!$D:$D,'Benchmark Value'!$B3556)</f>
        <v>0</v>
      </c>
      <c r="J3556" s="16">
        <f>IF(I3556&lt;&gt;0,J3555,IF(ISNA(INDEX($I3556:$I3618,MATCH(TRUE,INDEX($I3556:$I3618&lt;&gt;$I3556,0),0))),0,INDEX($I3556:$I3618,MATCH(TRUE,INDEX($I3556:$I3618&lt;&gt;$I3556,0),0))))</f>
        <v>0</v>
      </c>
      <c r="K3556" s="10">
        <f>SUM(I$11:I3555)</f>
        <v>954334176.86255813</v>
      </c>
      <c r="L3556" s="27">
        <f t="shared" si="769"/>
        <v>103</v>
      </c>
      <c r="M3556" s="7">
        <f t="shared" si="775"/>
        <v>0</v>
      </c>
      <c r="N3556" s="7">
        <f>IF(ISNA(VLOOKUP(B3556,'Distribution Data'!$G:$H,2,FALSE)),0,VLOOKUP(B3556,'Distribution Data'!$G:$H,2,FALSE))</f>
        <v>0</v>
      </c>
      <c r="O3556" s="16">
        <f>IF(ISNA(INDEX($C3555:$C$3618,MATCH(TRUE,INDEX($C3555:$C$3618&lt;&gt;$C3555,0),0))), O3555, INDEX($C3555:$C$3618,MATCH(TRUE,INDEX($C3555:$C$3618&lt;&gt;$C3555,0),0)))</f>
        <v>6141302856.4922609</v>
      </c>
      <c r="P3556" s="16">
        <f t="shared" si="767"/>
        <v>6141302856.4922609</v>
      </c>
      <c r="Q3556" s="27">
        <f t="shared" si="772"/>
        <v>0</v>
      </c>
      <c r="R3556" s="7">
        <f t="shared" si="776"/>
        <v>0</v>
      </c>
      <c r="S3556" s="7">
        <f t="shared" si="770"/>
        <v>-403716.85021308291</v>
      </c>
      <c r="T3556" s="5">
        <f>VLOOKUP($B3556,'Benchmark Data'!$A:$B,2,FALSE)</f>
        <v>22.21</v>
      </c>
      <c r="U3556" s="12">
        <f t="shared" si="777"/>
        <v>0</v>
      </c>
      <c r="V3556" s="7">
        <f t="shared" si="778"/>
        <v>6415466105.9506807</v>
      </c>
    </row>
    <row r="3557" spans="1:22" x14ac:dyDescent="0.25">
      <c r="A3557" s="5">
        <f t="shared" si="771"/>
        <v>2013</v>
      </c>
      <c r="B3557" s="6">
        <f t="shared" si="773"/>
        <v>41497</v>
      </c>
      <c r="C3557" s="7">
        <f>MAX(SUMIFS('Filing Data'!$V:$V,'Filing Data'!$D:$D,'Benchmark Value'!$B3557),C3556)</f>
        <v>6141302856.4922609</v>
      </c>
      <c r="D3557" s="7">
        <f>SUMIFS('Filing Data'!$Z:$Z,'Filing Data'!$D:$D,'Benchmark Value'!$B3557)</f>
        <v>0</v>
      </c>
      <c r="E3557" s="16">
        <f>IF(D3557&lt;&gt;0,E3556,IF(ISNA(INDEX($D3557:$D3618,MATCH(TRUE,INDEX($D3557:$D3618&lt;&gt;$D3557,0),0))),0,INDEX($D3557:$D3618,MATCH(TRUE,INDEX($D3557:$D3618&lt;&gt;$D3557,0),0))))</f>
        <v>-37141950.219603628</v>
      </c>
      <c r="F3557" s="10">
        <f>SUM(D$11:D3556)</f>
        <v>-638780473.66906607</v>
      </c>
      <c r="G3557" s="10">
        <f t="shared" si="768"/>
        <v>92</v>
      </c>
      <c r="H3557" s="7">
        <f t="shared" si="774"/>
        <v>-403716.85021308291</v>
      </c>
      <c r="I3557" s="16">
        <f>SUMIFS('Filing Data'!$X:$X,'Filing Data'!$D:$D,'Benchmark Value'!$B3557)</f>
        <v>0</v>
      </c>
      <c r="J3557" s="16">
        <f>IF(I3557&lt;&gt;0,J3556,IF(ISNA(INDEX($I3557:$I3618,MATCH(TRUE,INDEX($I3557:$I3618&lt;&gt;$I3557,0),0))),0,INDEX($I3557:$I3618,MATCH(TRUE,INDEX($I3557:$I3618&lt;&gt;$I3557,0),0))))</f>
        <v>0</v>
      </c>
      <c r="K3557" s="10">
        <f>SUM(I$11:I3556)</f>
        <v>954334176.86255813</v>
      </c>
      <c r="L3557" s="27">
        <f t="shared" si="769"/>
        <v>103</v>
      </c>
      <c r="M3557" s="7">
        <f t="shared" si="775"/>
        <v>0</v>
      </c>
      <c r="N3557" s="7">
        <f>IF(ISNA(VLOOKUP(B3557,'Distribution Data'!$G:$H,2,FALSE)),0,VLOOKUP(B3557,'Distribution Data'!$G:$H,2,FALSE))</f>
        <v>0</v>
      </c>
      <c r="O3557" s="16">
        <f>IF(ISNA(INDEX($C3556:$C$3618,MATCH(TRUE,INDEX($C3556:$C$3618&lt;&gt;$C3556,0),0))), O3556, INDEX($C3556:$C$3618,MATCH(TRUE,INDEX($C3556:$C$3618&lt;&gt;$C3556,0),0)))</f>
        <v>6141302856.4922609</v>
      </c>
      <c r="P3557" s="16">
        <f t="shared" si="767"/>
        <v>6141302856.4922609</v>
      </c>
      <c r="Q3557" s="27">
        <f t="shared" si="772"/>
        <v>0</v>
      </c>
      <c r="R3557" s="7">
        <f t="shared" si="776"/>
        <v>0</v>
      </c>
      <c r="S3557" s="7">
        <f t="shared" si="770"/>
        <v>-403716.85021308291</v>
      </c>
      <c r="T3557" s="5">
        <f>VLOOKUP($B3557,'Benchmark Data'!$A:$B,2,FALSE)</f>
        <v>22.21</v>
      </c>
      <c r="U3557" s="12">
        <f t="shared" si="777"/>
        <v>0</v>
      </c>
      <c r="V3557" s="7">
        <f t="shared" si="778"/>
        <v>6415062389.1004677</v>
      </c>
    </row>
    <row r="3558" spans="1:22" x14ac:dyDescent="0.25">
      <c r="A3558" s="5">
        <f t="shared" si="771"/>
        <v>2013</v>
      </c>
      <c r="B3558" s="6">
        <f t="shared" si="773"/>
        <v>41498</v>
      </c>
      <c r="C3558" s="7">
        <f>MAX(SUMIFS('Filing Data'!$V:$V,'Filing Data'!$D:$D,'Benchmark Value'!$B3558),C3557)</f>
        <v>6141302856.4922609</v>
      </c>
      <c r="D3558" s="7">
        <f>SUMIFS('Filing Data'!$Z:$Z,'Filing Data'!$D:$D,'Benchmark Value'!$B3558)</f>
        <v>0</v>
      </c>
      <c r="E3558" s="16">
        <f>IF(D3558&lt;&gt;0,E3557,IF(ISNA(INDEX($D3558:$D3618,MATCH(TRUE,INDEX($D3558:$D3618&lt;&gt;$D3558,0),0))),0,INDEX($D3558:$D3618,MATCH(TRUE,INDEX($D3558:$D3618&lt;&gt;$D3558,0),0))))</f>
        <v>-37141950.219603628</v>
      </c>
      <c r="F3558" s="10">
        <f>SUM(D$11:D3557)</f>
        <v>-638780473.66906607</v>
      </c>
      <c r="G3558" s="10">
        <f t="shared" si="768"/>
        <v>92</v>
      </c>
      <c r="H3558" s="7">
        <f t="shared" si="774"/>
        <v>-403716.85021308291</v>
      </c>
      <c r="I3558" s="16">
        <f>SUMIFS('Filing Data'!$X:$X,'Filing Data'!$D:$D,'Benchmark Value'!$B3558)</f>
        <v>0</v>
      </c>
      <c r="J3558" s="16">
        <f>IF(I3558&lt;&gt;0,J3557,IF(ISNA(INDEX($I3558:$I3618,MATCH(TRUE,INDEX($I3558:$I3618&lt;&gt;$I3558,0),0))),0,INDEX($I3558:$I3618,MATCH(TRUE,INDEX($I3558:$I3618&lt;&gt;$I3558,0),0))))</f>
        <v>0</v>
      </c>
      <c r="K3558" s="10">
        <f>SUM(I$11:I3557)</f>
        <v>954334176.86255813</v>
      </c>
      <c r="L3558" s="27">
        <f t="shared" si="769"/>
        <v>103</v>
      </c>
      <c r="M3558" s="7">
        <f t="shared" si="775"/>
        <v>0</v>
      </c>
      <c r="N3558" s="7">
        <f>IF(ISNA(VLOOKUP(B3558,'Distribution Data'!$G:$H,2,FALSE)),0,VLOOKUP(B3558,'Distribution Data'!$G:$H,2,FALSE))</f>
        <v>0</v>
      </c>
      <c r="O3558" s="16">
        <f>IF(ISNA(INDEX($C3557:$C$3618,MATCH(TRUE,INDEX($C3557:$C$3618&lt;&gt;$C3557,0),0))), O3557, INDEX($C3557:$C$3618,MATCH(TRUE,INDEX($C3557:$C$3618&lt;&gt;$C3557,0),0)))</f>
        <v>6141302856.4922609</v>
      </c>
      <c r="P3558" s="16">
        <f t="shared" si="767"/>
        <v>6141302856.4922609</v>
      </c>
      <c r="Q3558" s="27">
        <f t="shared" si="772"/>
        <v>0</v>
      </c>
      <c r="R3558" s="7">
        <f t="shared" si="776"/>
        <v>0</v>
      </c>
      <c r="S3558" s="7">
        <f t="shared" si="770"/>
        <v>-403716.85021308291</v>
      </c>
      <c r="T3558" s="5">
        <f>VLOOKUP($B3558,'Benchmark Data'!$A:$B,2,FALSE)</f>
        <v>22.05</v>
      </c>
      <c r="U3558" s="12">
        <f t="shared" si="777"/>
        <v>-7.2300360134811247E-3</v>
      </c>
      <c r="V3558" s="7">
        <f t="shared" si="778"/>
        <v>6368444805.4219751</v>
      </c>
    </row>
    <row r="3559" spans="1:22" x14ac:dyDescent="0.25">
      <c r="A3559" s="5">
        <f t="shared" si="771"/>
        <v>2013</v>
      </c>
      <c r="B3559" s="6">
        <f t="shared" si="773"/>
        <v>41499</v>
      </c>
      <c r="C3559" s="7">
        <f>MAX(SUMIFS('Filing Data'!$V:$V,'Filing Data'!$D:$D,'Benchmark Value'!$B3559),C3558)</f>
        <v>6141302856.4922609</v>
      </c>
      <c r="D3559" s="7">
        <f>SUMIFS('Filing Data'!$Z:$Z,'Filing Data'!$D:$D,'Benchmark Value'!$B3559)</f>
        <v>0</v>
      </c>
      <c r="E3559" s="16">
        <f>IF(D3559&lt;&gt;0,E3558,IF(ISNA(INDEX($D3559:$D3618,MATCH(TRUE,INDEX($D3559:$D3618&lt;&gt;$D3559,0),0))),0,INDEX($D3559:$D3618,MATCH(TRUE,INDEX($D3559:$D3618&lt;&gt;$D3559,0),0))))</f>
        <v>-37141950.219603628</v>
      </c>
      <c r="F3559" s="10">
        <f>SUM(D$11:D3558)</f>
        <v>-638780473.66906607</v>
      </c>
      <c r="G3559" s="10">
        <f t="shared" si="768"/>
        <v>92</v>
      </c>
      <c r="H3559" s="7">
        <f t="shared" si="774"/>
        <v>-403716.85021308291</v>
      </c>
      <c r="I3559" s="16">
        <f>SUMIFS('Filing Data'!$X:$X,'Filing Data'!$D:$D,'Benchmark Value'!$B3559)</f>
        <v>0</v>
      </c>
      <c r="J3559" s="16">
        <f>IF(I3559&lt;&gt;0,J3558,IF(ISNA(INDEX($I3559:$I3618,MATCH(TRUE,INDEX($I3559:$I3618&lt;&gt;$I3559,0),0))),0,INDEX($I3559:$I3618,MATCH(TRUE,INDEX($I3559:$I3618&lt;&gt;$I3559,0),0))))</f>
        <v>0</v>
      </c>
      <c r="K3559" s="10">
        <f>SUM(I$11:I3558)</f>
        <v>954334176.86255813</v>
      </c>
      <c r="L3559" s="27">
        <f t="shared" si="769"/>
        <v>103</v>
      </c>
      <c r="M3559" s="7">
        <f t="shared" si="775"/>
        <v>0</v>
      </c>
      <c r="N3559" s="7">
        <f>IF(ISNA(VLOOKUP(B3559,'Distribution Data'!$G:$H,2,FALSE)),0,VLOOKUP(B3559,'Distribution Data'!$G:$H,2,FALSE))</f>
        <v>0</v>
      </c>
      <c r="O3559" s="16">
        <f>IF(ISNA(INDEX($C3558:$C$3618,MATCH(TRUE,INDEX($C3558:$C$3618&lt;&gt;$C3558,0),0))), O3558, INDEX($C3558:$C$3618,MATCH(TRUE,INDEX($C3558:$C$3618&lt;&gt;$C3558,0),0)))</f>
        <v>6141302856.4922609</v>
      </c>
      <c r="P3559" s="16">
        <f t="shared" si="767"/>
        <v>6141302856.4922609</v>
      </c>
      <c r="Q3559" s="27">
        <f t="shared" si="772"/>
        <v>0</v>
      </c>
      <c r="R3559" s="7">
        <f t="shared" si="776"/>
        <v>0</v>
      </c>
      <c r="S3559" s="7">
        <f t="shared" si="770"/>
        <v>-403716.85021308291</v>
      </c>
      <c r="T3559" s="5">
        <f>VLOOKUP($B3559,'Benchmark Data'!$A:$B,2,FALSE)</f>
        <v>21.74</v>
      </c>
      <c r="U3559" s="12">
        <f t="shared" si="777"/>
        <v>-1.4158720199791773E-2</v>
      </c>
      <c r="V3559" s="7">
        <f t="shared" si="778"/>
        <v>6278507397.4297743</v>
      </c>
    </row>
    <row r="3560" spans="1:22" x14ac:dyDescent="0.25">
      <c r="A3560" s="5">
        <f t="shared" si="771"/>
        <v>2013</v>
      </c>
      <c r="B3560" s="6">
        <f t="shared" si="773"/>
        <v>41500</v>
      </c>
      <c r="C3560" s="7">
        <f>MAX(SUMIFS('Filing Data'!$V:$V,'Filing Data'!$D:$D,'Benchmark Value'!$B3560),C3559)</f>
        <v>6141302856.4922609</v>
      </c>
      <c r="D3560" s="7">
        <f>SUMIFS('Filing Data'!$Z:$Z,'Filing Data'!$D:$D,'Benchmark Value'!$B3560)</f>
        <v>0</v>
      </c>
      <c r="E3560" s="16">
        <f>IF(D3560&lt;&gt;0,E3559,IF(ISNA(INDEX($D3560:$D3618,MATCH(TRUE,INDEX($D3560:$D3618&lt;&gt;$D3560,0),0))),0,INDEX($D3560:$D3618,MATCH(TRUE,INDEX($D3560:$D3618&lt;&gt;$D3560,0),0))))</f>
        <v>-37141950.219603628</v>
      </c>
      <c r="F3560" s="10">
        <f>SUM(D$11:D3559)</f>
        <v>-638780473.66906607</v>
      </c>
      <c r="G3560" s="10">
        <f t="shared" si="768"/>
        <v>92</v>
      </c>
      <c r="H3560" s="7">
        <f t="shared" si="774"/>
        <v>-403716.85021308291</v>
      </c>
      <c r="I3560" s="16">
        <f>SUMIFS('Filing Data'!$X:$X,'Filing Data'!$D:$D,'Benchmark Value'!$B3560)</f>
        <v>0</v>
      </c>
      <c r="J3560" s="16">
        <f>IF(I3560&lt;&gt;0,J3559,IF(ISNA(INDEX($I3560:$I3618,MATCH(TRUE,INDEX($I3560:$I3618&lt;&gt;$I3560,0),0))),0,INDEX($I3560:$I3618,MATCH(TRUE,INDEX($I3560:$I3618&lt;&gt;$I3560,0),0))))</f>
        <v>0</v>
      </c>
      <c r="K3560" s="10">
        <f>SUM(I$11:I3559)</f>
        <v>954334176.86255813</v>
      </c>
      <c r="L3560" s="27">
        <f t="shared" si="769"/>
        <v>103</v>
      </c>
      <c r="M3560" s="7">
        <f t="shared" si="775"/>
        <v>0</v>
      </c>
      <c r="N3560" s="7">
        <f>IF(ISNA(VLOOKUP(B3560,'Distribution Data'!$G:$H,2,FALSE)),0,VLOOKUP(B3560,'Distribution Data'!$G:$H,2,FALSE))</f>
        <v>0</v>
      </c>
      <c r="O3560" s="16">
        <f>IF(ISNA(INDEX($C3559:$C$3618,MATCH(TRUE,INDEX($C3559:$C$3618&lt;&gt;$C3559,0),0))), O3559, INDEX($C3559:$C$3618,MATCH(TRUE,INDEX($C3559:$C$3618&lt;&gt;$C3559,0),0)))</f>
        <v>6141302856.4922609</v>
      </c>
      <c r="P3560" s="16">
        <f t="shared" si="767"/>
        <v>6141302856.4922609</v>
      </c>
      <c r="Q3560" s="27">
        <f t="shared" si="772"/>
        <v>0</v>
      </c>
      <c r="R3560" s="7">
        <f t="shared" si="776"/>
        <v>0</v>
      </c>
      <c r="S3560" s="7">
        <f t="shared" si="770"/>
        <v>-403716.85021308291</v>
      </c>
      <c r="T3560" s="5">
        <f>VLOOKUP($B3560,'Benchmark Data'!$A:$B,2,FALSE)</f>
        <v>21.68</v>
      </c>
      <c r="U3560" s="12">
        <f t="shared" si="777"/>
        <v>-2.7637051216178555E-3</v>
      </c>
      <c r="V3560" s="7">
        <f t="shared" si="778"/>
        <v>6260775693.2821474</v>
      </c>
    </row>
    <row r="3561" spans="1:22" x14ac:dyDescent="0.25">
      <c r="A3561" s="5">
        <f t="shared" si="771"/>
        <v>2013</v>
      </c>
      <c r="B3561" s="6">
        <f t="shared" si="773"/>
        <v>41501</v>
      </c>
      <c r="C3561" s="7">
        <f>MAX(SUMIFS('Filing Data'!$V:$V,'Filing Data'!$D:$D,'Benchmark Value'!$B3561),C3560)</f>
        <v>6141302856.4922609</v>
      </c>
      <c r="D3561" s="7">
        <f>SUMIFS('Filing Data'!$Z:$Z,'Filing Data'!$D:$D,'Benchmark Value'!$B3561)</f>
        <v>0</v>
      </c>
      <c r="E3561" s="16">
        <f>IF(D3561&lt;&gt;0,E3560,IF(ISNA(INDEX($D3561:$D3618,MATCH(TRUE,INDEX($D3561:$D3618&lt;&gt;$D3561,0),0))),0,INDEX($D3561:$D3618,MATCH(TRUE,INDEX($D3561:$D3618&lt;&gt;$D3561,0),0))))</f>
        <v>-37141950.219603628</v>
      </c>
      <c r="F3561" s="10">
        <f>SUM(D$11:D3560)</f>
        <v>-638780473.66906607</v>
      </c>
      <c r="G3561" s="10">
        <f t="shared" si="768"/>
        <v>92</v>
      </c>
      <c r="H3561" s="7">
        <f t="shared" si="774"/>
        <v>-403716.85021308291</v>
      </c>
      <c r="I3561" s="16">
        <f>SUMIFS('Filing Data'!$X:$X,'Filing Data'!$D:$D,'Benchmark Value'!$B3561)</f>
        <v>0</v>
      </c>
      <c r="J3561" s="16">
        <f>IF(I3561&lt;&gt;0,J3560,IF(ISNA(INDEX($I3561:$I3618,MATCH(TRUE,INDEX($I3561:$I3618&lt;&gt;$I3561,0),0))),0,INDEX($I3561:$I3618,MATCH(TRUE,INDEX($I3561:$I3618&lt;&gt;$I3561,0),0))))</f>
        <v>0</v>
      </c>
      <c r="K3561" s="10">
        <f>SUM(I$11:I3560)</f>
        <v>954334176.86255813</v>
      </c>
      <c r="L3561" s="27">
        <f t="shared" si="769"/>
        <v>103</v>
      </c>
      <c r="M3561" s="7">
        <f t="shared" si="775"/>
        <v>0</v>
      </c>
      <c r="N3561" s="7">
        <f>IF(ISNA(VLOOKUP(B3561,'Distribution Data'!$G:$H,2,FALSE)),0,VLOOKUP(B3561,'Distribution Data'!$G:$H,2,FALSE))</f>
        <v>0</v>
      </c>
      <c r="O3561" s="16">
        <f>IF(ISNA(INDEX($C3560:$C$3618,MATCH(TRUE,INDEX($C3560:$C$3618&lt;&gt;$C3560,0),0))), O3560, INDEX($C3560:$C$3618,MATCH(TRUE,INDEX($C3560:$C$3618&lt;&gt;$C3560,0),0)))</f>
        <v>6141302856.4922609</v>
      </c>
      <c r="P3561" s="16">
        <f t="shared" si="767"/>
        <v>6141302856.4922609</v>
      </c>
      <c r="Q3561" s="27">
        <f t="shared" si="772"/>
        <v>0</v>
      </c>
      <c r="R3561" s="7">
        <f t="shared" si="776"/>
        <v>0</v>
      </c>
      <c r="S3561" s="7">
        <f t="shared" si="770"/>
        <v>-403716.85021308291</v>
      </c>
      <c r="T3561" s="5">
        <f>VLOOKUP($B3561,'Benchmark Data'!$A:$B,2,FALSE)</f>
        <v>21.26</v>
      </c>
      <c r="U3561" s="12">
        <f t="shared" si="777"/>
        <v>-1.9562803657643492E-2</v>
      </c>
      <c r="V3561" s="7">
        <f t="shared" si="778"/>
        <v>6139083886.4329262</v>
      </c>
    </row>
    <row r="3562" spans="1:22" x14ac:dyDescent="0.25">
      <c r="A3562" s="5">
        <f t="shared" si="771"/>
        <v>2013</v>
      </c>
      <c r="B3562" s="6">
        <f t="shared" si="773"/>
        <v>41502</v>
      </c>
      <c r="C3562" s="7">
        <f>MAX(SUMIFS('Filing Data'!$V:$V,'Filing Data'!$D:$D,'Benchmark Value'!$B3562),C3561)</f>
        <v>6141302856.4922609</v>
      </c>
      <c r="D3562" s="7">
        <f>SUMIFS('Filing Data'!$Z:$Z,'Filing Data'!$D:$D,'Benchmark Value'!$B3562)</f>
        <v>0</v>
      </c>
      <c r="E3562" s="16">
        <f>IF(D3562&lt;&gt;0,E3561,IF(ISNA(INDEX($D3562:$D3618,MATCH(TRUE,INDEX($D3562:$D3618&lt;&gt;$D3562,0),0))),0,INDEX($D3562:$D3618,MATCH(TRUE,INDEX($D3562:$D3618&lt;&gt;$D3562,0),0))))</f>
        <v>-37141950.219603628</v>
      </c>
      <c r="F3562" s="10">
        <f>SUM(D$11:D3561)</f>
        <v>-638780473.66906607</v>
      </c>
      <c r="G3562" s="10">
        <f t="shared" si="768"/>
        <v>92</v>
      </c>
      <c r="H3562" s="7">
        <f t="shared" si="774"/>
        <v>-403716.85021308291</v>
      </c>
      <c r="I3562" s="16">
        <f>SUMIFS('Filing Data'!$X:$X,'Filing Data'!$D:$D,'Benchmark Value'!$B3562)</f>
        <v>0</v>
      </c>
      <c r="J3562" s="16">
        <f>IF(I3562&lt;&gt;0,J3561,IF(ISNA(INDEX($I3562:$I3618,MATCH(TRUE,INDEX($I3562:$I3618&lt;&gt;$I3562,0),0))),0,INDEX($I3562:$I3618,MATCH(TRUE,INDEX($I3562:$I3618&lt;&gt;$I3562,0),0))))</f>
        <v>0</v>
      </c>
      <c r="K3562" s="10">
        <f>SUM(I$11:I3561)</f>
        <v>954334176.86255813</v>
      </c>
      <c r="L3562" s="27">
        <f t="shared" si="769"/>
        <v>103</v>
      </c>
      <c r="M3562" s="7">
        <f t="shared" si="775"/>
        <v>0</v>
      </c>
      <c r="N3562" s="7">
        <f>IF(ISNA(VLOOKUP(B3562,'Distribution Data'!$G:$H,2,FALSE)),0,VLOOKUP(B3562,'Distribution Data'!$G:$H,2,FALSE))</f>
        <v>0</v>
      </c>
      <c r="O3562" s="16">
        <f>IF(ISNA(INDEX($C3561:$C$3618,MATCH(TRUE,INDEX($C3561:$C$3618&lt;&gt;$C3561,0),0))), O3561, INDEX($C3561:$C$3618,MATCH(TRUE,INDEX($C3561:$C$3618&lt;&gt;$C3561,0),0)))</f>
        <v>6141302856.4922609</v>
      </c>
      <c r="P3562" s="16">
        <f t="shared" si="767"/>
        <v>6141302856.4922609</v>
      </c>
      <c r="Q3562" s="27">
        <f t="shared" si="772"/>
        <v>0</v>
      </c>
      <c r="R3562" s="7">
        <f t="shared" si="776"/>
        <v>0</v>
      </c>
      <c r="S3562" s="7">
        <f t="shared" si="770"/>
        <v>-403716.85021308291</v>
      </c>
      <c r="T3562" s="5">
        <f>VLOOKUP($B3562,'Benchmark Data'!$A:$B,2,FALSE)</f>
        <v>20.73</v>
      </c>
      <c r="U3562" s="12">
        <f t="shared" si="777"/>
        <v>-2.5245446466113722E-2</v>
      </c>
      <c r="V3562" s="7">
        <f t="shared" si="778"/>
        <v>5985636215.6876307</v>
      </c>
    </row>
    <row r="3563" spans="1:22" x14ac:dyDescent="0.25">
      <c r="A3563" s="5">
        <f t="shared" si="771"/>
        <v>2013</v>
      </c>
      <c r="B3563" s="6">
        <f t="shared" si="773"/>
        <v>41503</v>
      </c>
      <c r="C3563" s="7">
        <f>MAX(SUMIFS('Filing Data'!$V:$V,'Filing Data'!$D:$D,'Benchmark Value'!$B3563),C3562)</f>
        <v>6141302856.4922609</v>
      </c>
      <c r="D3563" s="7">
        <f>SUMIFS('Filing Data'!$Z:$Z,'Filing Data'!$D:$D,'Benchmark Value'!$B3563)</f>
        <v>0</v>
      </c>
      <c r="E3563" s="16">
        <f>IF(D3563&lt;&gt;0,E3562,IF(ISNA(INDEX($D3563:$D3618,MATCH(TRUE,INDEX($D3563:$D3618&lt;&gt;$D3563,0),0))),0,INDEX($D3563:$D3618,MATCH(TRUE,INDEX($D3563:$D3618&lt;&gt;$D3563,0),0))))</f>
        <v>-37141950.219603628</v>
      </c>
      <c r="F3563" s="10">
        <f>SUM(D$11:D3562)</f>
        <v>-638780473.66906607</v>
      </c>
      <c r="G3563" s="10">
        <f t="shared" si="768"/>
        <v>92</v>
      </c>
      <c r="H3563" s="7">
        <f t="shared" si="774"/>
        <v>-403716.85021308291</v>
      </c>
      <c r="I3563" s="16">
        <f>SUMIFS('Filing Data'!$X:$X,'Filing Data'!$D:$D,'Benchmark Value'!$B3563)</f>
        <v>0</v>
      </c>
      <c r="J3563" s="16">
        <f>IF(I3563&lt;&gt;0,J3562,IF(ISNA(INDEX($I3563:$I3618,MATCH(TRUE,INDEX($I3563:$I3618&lt;&gt;$I3563,0),0))),0,INDEX($I3563:$I3618,MATCH(TRUE,INDEX($I3563:$I3618&lt;&gt;$I3563,0),0))))</f>
        <v>0</v>
      </c>
      <c r="K3563" s="10">
        <f>SUM(I$11:I3562)</f>
        <v>954334176.86255813</v>
      </c>
      <c r="L3563" s="27">
        <f t="shared" si="769"/>
        <v>103</v>
      </c>
      <c r="M3563" s="7">
        <f t="shared" si="775"/>
        <v>0</v>
      </c>
      <c r="N3563" s="7">
        <f>IF(ISNA(VLOOKUP(B3563,'Distribution Data'!$G:$H,2,FALSE)),0,VLOOKUP(B3563,'Distribution Data'!$G:$H,2,FALSE))</f>
        <v>0</v>
      </c>
      <c r="O3563" s="16">
        <f>IF(ISNA(INDEX($C3562:$C$3618,MATCH(TRUE,INDEX($C3562:$C$3618&lt;&gt;$C3562,0),0))), O3562, INDEX($C3562:$C$3618,MATCH(TRUE,INDEX($C3562:$C$3618&lt;&gt;$C3562,0),0)))</f>
        <v>6141302856.4922609</v>
      </c>
      <c r="P3563" s="16">
        <f t="shared" si="767"/>
        <v>6141302856.4922609</v>
      </c>
      <c r="Q3563" s="27">
        <f t="shared" si="772"/>
        <v>0</v>
      </c>
      <c r="R3563" s="7">
        <f t="shared" si="776"/>
        <v>0</v>
      </c>
      <c r="S3563" s="7">
        <f t="shared" si="770"/>
        <v>-403716.85021308291</v>
      </c>
      <c r="T3563" s="5">
        <f>VLOOKUP($B3563,'Benchmark Data'!$A:$B,2,FALSE)</f>
        <v>20.73</v>
      </c>
      <c r="U3563" s="12">
        <f t="shared" si="777"/>
        <v>0</v>
      </c>
      <c r="V3563" s="7">
        <f t="shared" si="778"/>
        <v>5985232498.8374176</v>
      </c>
    </row>
    <row r="3564" spans="1:22" x14ac:dyDescent="0.25">
      <c r="A3564" s="5">
        <f t="shared" si="771"/>
        <v>2013</v>
      </c>
      <c r="B3564" s="6">
        <f t="shared" si="773"/>
        <v>41504</v>
      </c>
      <c r="C3564" s="7">
        <f>MAX(SUMIFS('Filing Data'!$V:$V,'Filing Data'!$D:$D,'Benchmark Value'!$B3564),C3563)</f>
        <v>6141302856.4922609</v>
      </c>
      <c r="D3564" s="7">
        <f>SUMIFS('Filing Data'!$Z:$Z,'Filing Data'!$D:$D,'Benchmark Value'!$B3564)</f>
        <v>0</v>
      </c>
      <c r="E3564" s="16">
        <f>IF(D3564&lt;&gt;0,E3563,IF(ISNA(INDEX($D3564:$D3618,MATCH(TRUE,INDEX($D3564:$D3618&lt;&gt;$D3564,0),0))),0,INDEX($D3564:$D3618,MATCH(TRUE,INDEX($D3564:$D3618&lt;&gt;$D3564,0),0))))</f>
        <v>-37141950.219603628</v>
      </c>
      <c r="F3564" s="10">
        <f>SUM(D$11:D3563)</f>
        <v>-638780473.66906607</v>
      </c>
      <c r="G3564" s="10">
        <f t="shared" si="768"/>
        <v>92</v>
      </c>
      <c r="H3564" s="7">
        <f t="shared" si="774"/>
        <v>-403716.85021308291</v>
      </c>
      <c r="I3564" s="16">
        <f>SUMIFS('Filing Data'!$X:$X,'Filing Data'!$D:$D,'Benchmark Value'!$B3564)</f>
        <v>0</v>
      </c>
      <c r="J3564" s="16">
        <f>IF(I3564&lt;&gt;0,J3563,IF(ISNA(INDEX($I3564:$I3618,MATCH(TRUE,INDEX($I3564:$I3618&lt;&gt;$I3564,0),0))),0,INDEX($I3564:$I3618,MATCH(TRUE,INDEX($I3564:$I3618&lt;&gt;$I3564,0),0))))</f>
        <v>0</v>
      </c>
      <c r="K3564" s="10">
        <f>SUM(I$11:I3563)</f>
        <v>954334176.86255813</v>
      </c>
      <c r="L3564" s="27">
        <f t="shared" si="769"/>
        <v>103</v>
      </c>
      <c r="M3564" s="7">
        <f t="shared" si="775"/>
        <v>0</v>
      </c>
      <c r="N3564" s="7">
        <f>IF(ISNA(VLOOKUP(B3564,'Distribution Data'!$G:$H,2,FALSE)),0,VLOOKUP(B3564,'Distribution Data'!$G:$H,2,FALSE))</f>
        <v>0</v>
      </c>
      <c r="O3564" s="16">
        <f>IF(ISNA(INDEX($C3563:$C$3618,MATCH(TRUE,INDEX($C3563:$C$3618&lt;&gt;$C3563,0),0))), O3563, INDEX($C3563:$C$3618,MATCH(TRUE,INDEX($C3563:$C$3618&lt;&gt;$C3563,0),0)))</f>
        <v>6141302856.4922609</v>
      </c>
      <c r="P3564" s="16">
        <f t="shared" si="767"/>
        <v>6141302856.4922609</v>
      </c>
      <c r="Q3564" s="27">
        <f t="shared" si="772"/>
        <v>0</v>
      </c>
      <c r="R3564" s="7">
        <f t="shared" si="776"/>
        <v>0</v>
      </c>
      <c r="S3564" s="7">
        <f t="shared" si="770"/>
        <v>-403716.85021308291</v>
      </c>
      <c r="T3564" s="5">
        <f>VLOOKUP($B3564,'Benchmark Data'!$A:$B,2,FALSE)</f>
        <v>20.73</v>
      </c>
      <c r="U3564" s="12">
        <f t="shared" si="777"/>
        <v>0</v>
      </c>
      <c r="V3564" s="7">
        <f t="shared" si="778"/>
        <v>5984828781.9872046</v>
      </c>
    </row>
    <row r="3565" spans="1:22" x14ac:dyDescent="0.25">
      <c r="A3565" s="5">
        <f t="shared" si="771"/>
        <v>2013</v>
      </c>
      <c r="B3565" s="6">
        <f t="shared" si="773"/>
        <v>41505</v>
      </c>
      <c r="C3565" s="7">
        <f>MAX(SUMIFS('Filing Data'!$V:$V,'Filing Data'!$D:$D,'Benchmark Value'!$B3565),C3564)</f>
        <v>6141302856.4922609</v>
      </c>
      <c r="D3565" s="7">
        <f>SUMIFS('Filing Data'!$Z:$Z,'Filing Data'!$D:$D,'Benchmark Value'!$B3565)</f>
        <v>0</v>
      </c>
      <c r="E3565" s="16">
        <f>IF(D3565&lt;&gt;0,E3564,IF(ISNA(INDEX($D3565:$D3618,MATCH(TRUE,INDEX($D3565:$D3618&lt;&gt;$D3565,0),0))),0,INDEX($D3565:$D3618,MATCH(TRUE,INDEX($D3565:$D3618&lt;&gt;$D3565,0),0))))</f>
        <v>-37141950.219603628</v>
      </c>
      <c r="F3565" s="10">
        <f>SUM(D$11:D3564)</f>
        <v>-638780473.66906607</v>
      </c>
      <c r="G3565" s="10">
        <f t="shared" si="768"/>
        <v>92</v>
      </c>
      <c r="H3565" s="7">
        <f t="shared" si="774"/>
        <v>-403716.85021308291</v>
      </c>
      <c r="I3565" s="16">
        <f>SUMIFS('Filing Data'!$X:$X,'Filing Data'!$D:$D,'Benchmark Value'!$B3565)</f>
        <v>0</v>
      </c>
      <c r="J3565" s="16">
        <f>IF(I3565&lt;&gt;0,J3564,IF(ISNA(INDEX($I3565:$I3618,MATCH(TRUE,INDEX($I3565:$I3618&lt;&gt;$I3565,0),0))),0,INDEX($I3565:$I3618,MATCH(TRUE,INDEX($I3565:$I3618&lt;&gt;$I3565,0),0))))</f>
        <v>0</v>
      </c>
      <c r="K3565" s="10">
        <f>SUM(I$11:I3564)</f>
        <v>954334176.86255813</v>
      </c>
      <c r="L3565" s="27">
        <f t="shared" si="769"/>
        <v>103</v>
      </c>
      <c r="M3565" s="7">
        <f t="shared" si="775"/>
        <v>0</v>
      </c>
      <c r="N3565" s="7">
        <f>IF(ISNA(VLOOKUP(B3565,'Distribution Data'!$G:$H,2,FALSE)),0,VLOOKUP(B3565,'Distribution Data'!$G:$H,2,FALSE))</f>
        <v>0</v>
      </c>
      <c r="O3565" s="16">
        <f>IF(ISNA(INDEX($C3564:$C$3618,MATCH(TRUE,INDEX($C3564:$C$3618&lt;&gt;$C3564,0),0))), O3564, INDEX($C3564:$C$3618,MATCH(TRUE,INDEX($C3564:$C$3618&lt;&gt;$C3564,0),0)))</f>
        <v>6141302856.4922609</v>
      </c>
      <c r="P3565" s="16">
        <f t="shared" si="767"/>
        <v>6141302856.4922609</v>
      </c>
      <c r="Q3565" s="27">
        <f t="shared" si="772"/>
        <v>0</v>
      </c>
      <c r="R3565" s="7">
        <f t="shared" si="776"/>
        <v>0</v>
      </c>
      <c r="S3565" s="7">
        <f t="shared" si="770"/>
        <v>-403716.85021308291</v>
      </c>
      <c r="T3565" s="5">
        <f>VLOOKUP($B3565,'Benchmark Data'!$A:$B,2,FALSE)</f>
        <v>20.48</v>
      </c>
      <c r="U3565" s="12">
        <f t="shared" si="777"/>
        <v>-1.2133126276381146E-2</v>
      </c>
      <c r="V3565" s="7">
        <f t="shared" si="778"/>
        <v>5912249127.1004839</v>
      </c>
    </row>
    <row r="3566" spans="1:22" x14ac:dyDescent="0.25">
      <c r="A3566" s="5">
        <f t="shared" si="771"/>
        <v>2013</v>
      </c>
      <c r="B3566" s="6">
        <f t="shared" si="773"/>
        <v>41506</v>
      </c>
      <c r="C3566" s="7">
        <f>MAX(SUMIFS('Filing Data'!$V:$V,'Filing Data'!$D:$D,'Benchmark Value'!$B3566),C3565)</f>
        <v>6141302856.4922609</v>
      </c>
      <c r="D3566" s="7">
        <f>SUMIFS('Filing Data'!$Z:$Z,'Filing Data'!$D:$D,'Benchmark Value'!$B3566)</f>
        <v>0</v>
      </c>
      <c r="E3566" s="16">
        <f>IF(D3566&lt;&gt;0,E3565,IF(ISNA(INDEX($D3566:$D3618,MATCH(TRUE,INDEX($D3566:$D3618&lt;&gt;$D3566,0),0))),0,INDEX($D3566:$D3618,MATCH(TRUE,INDEX($D3566:$D3618&lt;&gt;$D3566,0),0))))</f>
        <v>-37141950.219603628</v>
      </c>
      <c r="F3566" s="10">
        <f>SUM(D$11:D3565)</f>
        <v>-638780473.66906607</v>
      </c>
      <c r="G3566" s="10">
        <f t="shared" si="768"/>
        <v>92</v>
      </c>
      <c r="H3566" s="7">
        <f t="shared" si="774"/>
        <v>-403716.85021308291</v>
      </c>
      <c r="I3566" s="16">
        <f>SUMIFS('Filing Data'!$X:$X,'Filing Data'!$D:$D,'Benchmark Value'!$B3566)</f>
        <v>0</v>
      </c>
      <c r="J3566" s="16">
        <f>IF(I3566&lt;&gt;0,J3565,IF(ISNA(INDEX($I3566:$I3618,MATCH(TRUE,INDEX($I3566:$I3618&lt;&gt;$I3566,0),0))),0,INDEX($I3566:$I3618,MATCH(TRUE,INDEX($I3566:$I3618&lt;&gt;$I3566,0),0))))</f>
        <v>0</v>
      </c>
      <c r="K3566" s="10">
        <f>SUM(I$11:I3565)</f>
        <v>954334176.86255813</v>
      </c>
      <c r="L3566" s="27">
        <f t="shared" si="769"/>
        <v>103</v>
      </c>
      <c r="M3566" s="7">
        <f t="shared" si="775"/>
        <v>0</v>
      </c>
      <c r="N3566" s="7">
        <f>IF(ISNA(VLOOKUP(B3566,'Distribution Data'!$G:$H,2,FALSE)),0,VLOOKUP(B3566,'Distribution Data'!$G:$H,2,FALSE))</f>
        <v>0</v>
      </c>
      <c r="O3566" s="16">
        <f>IF(ISNA(INDEX($C3565:$C$3618,MATCH(TRUE,INDEX($C3565:$C$3618&lt;&gt;$C3565,0),0))), O3565, INDEX($C3565:$C$3618,MATCH(TRUE,INDEX($C3565:$C$3618&lt;&gt;$C3565,0),0)))</f>
        <v>6141302856.4922609</v>
      </c>
      <c r="P3566" s="16">
        <f t="shared" si="767"/>
        <v>6141302856.4922609</v>
      </c>
      <c r="Q3566" s="27">
        <f t="shared" si="772"/>
        <v>0</v>
      </c>
      <c r="R3566" s="7">
        <f t="shared" si="776"/>
        <v>0</v>
      </c>
      <c r="S3566" s="7">
        <f t="shared" si="770"/>
        <v>-403716.85021308291</v>
      </c>
      <c r="T3566" s="5">
        <f>VLOOKUP($B3566,'Benchmark Data'!$A:$B,2,FALSE)</f>
        <v>20.93</v>
      </c>
      <c r="U3566" s="12">
        <f t="shared" si="777"/>
        <v>2.1734736286601327E-2</v>
      </c>
      <c r="V3566" s="7">
        <f t="shared" si="778"/>
        <v>6041753227.9844122</v>
      </c>
    </row>
    <row r="3567" spans="1:22" x14ac:dyDescent="0.25">
      <c r="A3567" s="5">
        <f t="shared" si="771"/>
        <v>2013</v>
      </c>
      <c r="B3567" s="6">
        <f t="shared" si="773"/>
        <v>41507</v>
      </c>
      <c r="C3567" s="7">
        <f>MAX(SUMIFS('Filing Data'!$V:$V,'Filing Data'!$D:$D,'Benchmark Value'!$B3567),C3566)</f>
        <v>6141302856.4922609</v>
      </c>
      <c r="D3567" s="7">
        <f>SUMIFS('Filing Data'!$Z:$Z,'Filing Data'!$D:$D,'Benchmark Value'!$B3567)</f>
        <v>0</v>
      </c>
      <c r="E3567" s="16">
        <f>IF(D3567&lt;&gt;0,E3566,IF(ISNA(INDEX($D3567:$D3618,MATCH(TRUE,INDEX($D3567:$D3618&lt;&gt;$D3567,0),0))),0,INDEX($D3567:$D3618,MATCH(TRUE,INDEX($D3567:$D3618&lt;&gt;$D3567,0),0))))</f>
        <v>-37141950.219603628</v>
      </c>
      <c r="F3567" s="10">
        <f>SUM(D$11:D3566)</f>
        <v>-638780473.66906607</v>
      </c>
      <c r="G3567" s="10">
        <f t="shared" si="768"/>
        <v>92</v>
      </c>
      <c r="H3567" s="7">
        <f t="shared" si="774"/>
        <v>-403716.85021308291</v>
      </c>
      <c r="I3567" s="16">
        <f>SUMIFS('Filing Data'!$X:$X,'Filing Data'!$D:$D,'Benchmark Value'!$B3567)</f>
        <v>0</v>
      </c>
      <c r="J3567" s="16">
        <f>IF(I3567&lt;&gt;0,J3566,IF(ISNA(INDEX($I3567:$I3618,MATCH(TRUE,INDEX($I3567:$I3618&lt;&gt;$I3567,0),0))),0,INDEX($I3567:$I3618,MATCH(TRUE,INDEX($I3567:$I3618&lt;&gt;$I3567,0),0))))</f>
        <v>0</v>
      </c>
      <c r="K3567" s="10">
        <f>SUM(I$11:I3566)</f>
        <v>954334176.86255813</v>
      </c>
      <c r="L3567" s="27">
        <f t="shared" si="769"/>
        <v>103</v>
      </c>
      <c r="M3567" s="7">
        <f t="shared" si="775"/>
        <v>0</v>
      </c>
      <c r="N3567" s="7">
        <f>IF(ISNA(VLOOKUP(B3567,'Distribution Data'!$G:$H,2,FALSE)),0,VLOOKUP(B3567,'Distribution Data'!$G:$H,2,FALSE))</f>
        <v>0</v>
      </c>
      <c r="O3567" s="16">
        <f>IF(ISNA(INDEX($C3566:$C$3618,MATCH(TRUE,INDEX($C3566:$C$3618&lt;&gt;$C3566,0),0))), O3566, INDEX($C3566:$C$3618,MATCH(TRUE,INDEX($C3566:$C$3618&lt;&gt;$C3566,0),0)))</f>
        <v>6141302856.4922609</v>
      </c>
      <c r="P3567" s="16">
        <f t="shared" si="767"/>
        <v>6141302856.4922609</v>
      </c>
      <c r="Q3567" s="27">
        <f t="shared" si="772"/>
        <v>0</v>
      </c>
      <c r="R3567" s="7">
        <f t="shared" si="776"/>
        <v>0</v>
      </c>
      <c r="S3567" s="7">
        <f t="shared" si="770"/>
        <v>-403716.85021308291</v>
      </c>
      <c r="T3567" s="5">
        <f>VLOOKUP($B3567,'Benchmark Data'!$A:$B,2,FALSE)</f>
        <v>20.9</v>
      </c>
      <c r="U3567" s="12">
        <f t="shared" si="777"/>
        <v>-1.4343774871431064E-3</v>
      </c>
      <c r="V3567" s="7">
        <f t="shared" si="778"/>
        <v>6032689568.6191711</v>
      </c>
    </row>
    <row r="3568" spans="1:22" x14ac:dyDescent="0.25">
      <c r="A3568" s="5">
        <f t="shared" si="771"/>
        <v>2013</v>
      </c>
      <c r="B3568" s="6">
        <f t="shared" si="773"/>
        <v>41508</v>
      </c>
      <c r="C3568" s="7">
        <f>MAX(SUMIFS('Filing Data'!$V:$V,'Filing Data'!$D:$D,'Benchmark Value'!$B3568),C3567)</f>
        <v>6141302856.4922609</v>
      </c>
      <c r="D3568" s="7">
        <f>SUMIFS('Filing Data'!$Z:$Z,'Filing Data'!$D:$D,'Benchmark Value'!$B3568)</f>
        <v>0</v>
      </c>
      <c r="E3568" s="16">
        <f>IF(D3568&lt;&gt;0,E3567,IF(ISNA(INDEX($D3568:$D3618,MATCH(TRUE,INDEX($D3568:$D3618&lt;&gt;$D3568,0),0))),0,INDEX($D3568:$D3618,MATCH(TRUE,INDEX($D3568:$D3618&lt;&gt;$D3568,0),0))))</f>
        <v>-37141950.219603628</v>
      </c>
      <c r="F3568" s="10">
        <f>SUM(D$11:D3567)</f>
        <v>-638780473.66906607</v>
      </c>
      <c r="G3568" s="10">
        <f t="shared" si="768"/>
        <v>92</v>
      </c>
      <c r="H3568" s="7">
        <f t="shared" si="774"/>
        <v>-403716.85021308291</v>
      </c>
      <c r="I3568" s="16">
        <f>SUMIFS('Filing Data'!$X:$X,'Filing Data'!$D:$D,'Benchmark Value'!$B3568)</f>
        <v>0</v>
      </c>
      <c r="J3568" s="16">
        <f>IF(I3568&lt;&gt;0,J3567,IF(ISNA(INDEX($I3568:$I3618,MATCH(TRUE,INDEX($I3568:$I3618&lt;&gt;$I3568,0),0))),0,INDEX($I3568:$I3618,MATCH(TRUE,INDEX($I3568:$I3618&lt;&gt;$I3568,0),0))))</f>
        <v>0</v>
      </c>
      <c r="K3568" s="10">
        <f>SUM(I$11:I3567)</f>
        <v>954334176.86255813</v>
      </c>
      <c r="L3568" s="27">
        <f t="shared" si="769"/>
        <v>103</v>
      </c>
      <c r="M3568" s="7">
        <f t="shared" si="775"/>
        <v>0</v>
      </c>
      <c r="N3568" s="7">
        <f>IF(ISNA(VLOOKUP(B3568,'Distribution Data'!$G:$H,2,FALSE)),0,VLOOKUP(B3568,'Distribution Data'!$G:$H,2,FALSE))</f>
        <v>0</v>
      </c>
      <c r="O3568" s="16">
        <f>IF(ISNA(INDEX($C3567:$C$3618,MATCH(TRUE,INDEX($C3567:$C$3618&lt;&gt;$C3567,0),0))), O3567, INDEX($C3567:$C$3618,MATCH(TRUE,INDEX($C3567:$C$3618&lt;&gt;$C3567,0),0)))</f>
        <v>6141302856.4922609</v>
      </c>
      <c r="P3568" s="16">
        <f t="shared" si="767"/>
        <v>6141302856.4922609</v>
      </c>
      <c r="Q3568" s="27">
        <f t="shared" si="772"/>
        <v>0</v>
      </c>
      <c r="R3568" s="7">
        <f t="shared" si="776"/>
        <v>0</v>
      </c>
      <c r="S3568" s="7">
        <f t="shared" si="770"/>
        <v>-403716.85021308291</v>
      </c>
      <c r="T3568" s="5">
        <f>VLOOKUP($B3568,'Benchmark Data'!$A:$B,2,FALSE)</f>
        <v>20.99</v>
      </c>
      <c r="U3568" s="12">
        <f t="shared" si="777"/>
        <v>4.2969748617763337E-3</v>
      </c>
      <c r="V3568" s="7">
        <f t="shared" si="778"/>
        <v>6058263940.8204288</v>
      </c>
    </row>
    <row r="3569" spans="1:22" x14ac:dyDescent="0.25">
      <c r="A3569" s="5">
        <f t="shared" si="771"/>
        <v>2013</v>
      </c>
      <c r="B3569" s="6">
        <f t="shared" si="773"/>
        <v>41509</v>
      </c>
      <c r="C3569" s="7">
        <f>MAX(SUMIFS('Filing Data'!$V:$V,'Filing Data'!$D:$D,'Benchmark Value'!$B3569),C3568)</f>
        <v>6141302856.4922609</v>
      </c>
      <c r="D3569" s="7">
        <f>SUMIFS('Filing Data'!$Z:$Z,'Filing Data'!$D:$D,'Benchmark Value'!$B3569)</f>
        <v>0</v>
      </c>
      <c r="E3569" s="16">
        <f>IF(D3569&lt;&gt;0,E3568,IF(ISNA(INDEX($D3569:$D3618,MATCH(TRUE,INDEX($D3569:$D3618&lt;&gt;$D3569,0),0))),0,INDEX($D3569:$D3618,MATCH(TRUE,INDEX($D3569:$D3618&lt;&gt;$D3569,0),0))))</f>
        <v>-37141950.219603628</v>
      </c>
      <c r="F3569" s="10">
        <f>SUM(D$11:D3568)</f>
        <v>-638780473.66906607</v>
      </c>
      <c r="G3569" s="10">
        <f t="shared" si="768"/>
        <v>92</v>
      </c>
      <c r="H3569" s="7">
        <f t="shared" si="774"/>
        <v>-403716.85021308291</v>
      </c>
      <c r="I3569" s="16">
        <f>SUMIFS('Filing Data'!$X:$X,'Filing Data'!$D:$D,'Benchmark Value'!$B3569)</f>
        <v>0</v>
      </c>
      <c r="J3569" s="16">
        <f>IF(I3569&lt;&gt;0,J3568,IF(ISNA(INDEX($I3569:$I3618,MATCH(TRUE,INDEX($I3569:$I3618&lt;&gt;$I3569,0),0))),0,INDEX($I3569:$I3618,MATCH(TRUE,INDEX($I3569:$I3618&lt;&gt;$I3569,0),0))))</f>
        <v>0</v>
      </c>
      <c r="K3569" s="10">
        <f>SUM(I$11:I3568)</f>
        <v>954334176.86255813</v>
      </c>
      <c r="L3569" s="27">
        <f t="shared" si="769"/>
        <v>103</v>
      </c>
      <c r="M3569" s="7">
        <f t="shared" si="775"/>
        <v>0</v>
      </c>
      <c r="N3569" s="7">
        <f>IF(ISNA(VLOOKUP(B3569,'Distribution Data'!$G:$H,2,FALSE)),0,VLOOKUP(B3569,'Distribution Data'!$G:$H,2,FALSE))</f>
        <v>0</v>
      </c>
      <c r="O3569" s="16">
        <f>IF(ISNA(INDEX($C3568:$C$3618,MATCH(TRUE,INDEX($C3568:$C$3618&lt;&gt;$C3568,0),0))), O3568, INDEX($C3568:$C$3618,MATCH(TRUE,INDEX($C3568:$C$3618&lt;&gt;$C3568,0),0)))</f>
        <v>6141302856.4922609</v>
      </c>
      <c r="P3569" s="16">
        <f t="shared" si="767"/>
        <v>6141302856.4922609</v>
      </c>
      <c r="Q3569" s="27">
        <f t="shared" si="772"/>
        <v>0</v>
      </c>
      <c r="R3569" s="7">
        <f t="shared" si="776"/>
        <v>0</v>
      </c>
      <c r="S3569" s="7">
        <f t="shared" si="770"/>
        <v>-403716.85021308291</v>
      </c>
      <c r="T3569" s="5">
        <f>VLOOKUP($B3569,'Benchmark Data'!$A:$B,2,FALSE)</f>
        <v>21.23</v>
      </c>
      <c r="U3569" s="12">
        <f t="shared" si="777"/>
        <v>1.1369141882623116E-2</v>
      </c>
      <c r="V3569" s="7">
        <f t="shared" si="778"/>
        <v>6127130512.0024643</v>
      </c>
    </row>
    <row r="3570" spans="1:22" x14ac:dyDescent="0.25">
      <c r="A3570" s="5">
        <f t="shared" si="771"/>
        <v>2013</v>
      </c>
      <c r="B3570" s="6">
        <f t="shared" si="773"/>
        <v>41510</v>
      </c>
      <c r="C3570" s="7">
        <f>MAX(SUMIFS('Filing Data'!$V:$V,'Filing Data'!$D:$D,'Benchmark Value'!$B3570),C3569)</f>
        <v>6141302856.4922609</v>
      </c>
      <c r="D3570" s="7">
        <f>SUMIFS('Filing Data'!$Z:$Z,'Filing Data'!$D:$D,'Benchmark Value'!$B3570)</f>
        <v>0</v>
      </c>
      <c r="E3570" s="16">
        <f>IF(D3570&lt;&gt;0,E3569,IF(ISNA(INDEX($D3570:$D3618,MATCH(TRUE,INDEX($D3570:$D3618&lt;&gt;$D3570,0),0))),0,INDEX($D3570:$D3618,MATCH(TRUE,INDEX($D3570:$D3618&lt;&gt;$D3570,0),0))))</f>
        <v>-37141950.219603628</v>
      </c>
      <c r="F3570" s="10">
        <f>SUM(D$11:D3569)</f>
        <v>-638780473.66906607</v>
      </c>
      <c r="G3570" s="10">
        <f t="shared" si="768"/>
        <v>92</v>
      </c>
      <c r="H3570" s="7">
        <f t="shared" si="774"/>
        <v>-403716.85021308291</v>
      </c>
      <c r="I3570" s="16">
        <f>SUMIFS('Filing Data'!$X:$X,'Filing Data'!$D:$D,'Benchmark Value'!$B3570)</f>
        <v>0</v>
      </c>
      <c r="J3570" s="16">
        <f>IF(I3570&lt;&gt;0,J3569,IF(ISNA(INDEX($I3570:$I3618,MATCH(TRUE,INDEX($I3570:$I3618&lt;&gt;$I3570,0),0))),0,INDEX($I3570:$I3618,MATCH(TRUE,INDEX($I3570:$I3618&lt;&gt;$I3570,0),0))))</f>
        <v>0</v>
      </c>
      <c r="K3570" s="10">
        <f>SUM(I$11:I3569)</f>
        <v>954334176.86255813</v>
      </c>
      <c r="L3570" s="27">
        <f t="shared" si="769"/>
        <v>103</v>
      </c>
      <c r="M3570" s="7">
        <f t="shared" si="775"/>
        <v>0</v>
      </c>
      <c r="N3570" s="7">
        <f>IF(ISNA(VLOOKUP(B3570,'Distribution Data'!$G:$H,2,FALSE)),0,VLOOKUP(B3570,'Distribution Data'!$G:$H,2,FALSE))</f>
        <v>0</v>
      </c>
      <c r="O3570" s="16">
        <f>IF(ISNA(INDEX($C3569:$C$3618,MATCH(TRUE,INDEX($C3569:$C$3618&lt;&gt;$C3569,0),0))), O3569, INDEX($C3569:$C$3618,MATCH(TRUE,INDEX($C3569:$C$3618&lt;&gt;$C3569,0),0)))</f>
        <v>6141302856.4922609</v>
      </c>
      <c r="P3570" s="16">
        <f t="shared" si="767"/>
        <v>6141302856.4922609</v>
      </c>
      <c r="Q3570" s="27">
        <f t="shared" si="772"/>
        <v>0</v>
      </c>
      <c r="R3570" s="7">
        <f t="shared" si="776"/>
        <v>0</v>
      </c>
      <c r="S3570" s="7">
        <f t="shared" si="770"/>
        <v>-403716.85021308291</v>
      </c>
      <c r="T3570" s="5">
        <f>VLOOKUP($B3570,'Benchmark Data'!$A:$B,2,FALSE)</f>
        <v>21.23</v>
      </c>
      <c r="U3570" s="12">
        <f t="shared" si="777"/>
        <v>0</v>
      </c>
      <c r="V3570" s="7">
        <f t="shared" si="778"/>
        <v>6126726795.1522512</v>
      </c>
    </row>
    <row r="3571" spans="1:22" x14ac:dyDescent="0.25">
      <c r="A3571" s="5">
        <f t="shared" si="771"/>
        <v>2013</v>
      </c>
      <c r="B3571" s="6">
        <f t="shared" si="773"/>
        <v>41511</v>
      </c>
      <c r="C3571" s="7">
        <f>MAX(SUMIFS('Filing Data'!$V:$V,'Filing Data'!$D:$D,'Benchmark Value'!$B3571),C3570)</f>
        <v>6141302856.4922609</v>
      </c>
      <c r="D3571" s="7">
        <f>SUMIFS('Filing Data'!$Z:$Z,'Filing Data'!$D:$D,'Benchmark Value'!$B3571)</f>
        <v>0</v>
      </c>
      <c r="E3571" s="16">
        <f>IF(D3571&lt;&gt;0,E3570,IF(ISNA(INDEX($D3571:$D3618,MATCH(TRUE,INDEX($D3571:$D3618&lt;&gt;$D3571,0),0))),0,INDEX($D3571:$D3618,MATCH(TRUE,INDEX($D3571:$D3618&lt;&gt;$D3571,0),0))))</f>
        <v>-37141950.219603628</v>
      </c>
      <c r="F3571" s="10">
        <f>SUM(D$11:D3570)</f>
        <v>-638780473.66906607</v>
      </c>
      <c r="G3571" s="10">
        <f t="shared" si="768"/>
        <v>92</v>
      </c>
      <c r="H3571" s="7">
        <f t="shared" si="774"/>
        <v>-403716.85021308291</v>
      </c>
      <c r="I3571" s="16">
        <f>SUMIFS('Filing Data'!$X:$X,'Filing Data'!$D:$D,'Benchmark Value'!$B3571)</f>
        <v>0</v>
      </c>
      <c r="J3571" s="16">
        <f>IF(I3571&lt;&gt;0,J3570,IF(ISNA(INDEX($I3571:$I3618,MATCH(TRUE,INDEX($I3571:$I3618&lt;&gt;$I3571,0),0))),0,INDEX($I3571:$I3618,MATCH(TRUE,INDEX($I3571:$I3618&lt;&gt;$I3571,0),0))))</f>
        <v>0</v>
      </c>
      <c r="K3571" s="10">
        <f>SUM(I$11:I3570)</f>
        <v>954334176.86255813</v>
      </c>
      <c r="L3571" s="27">
        <f t="shared" si="769"/>
        <v>103</v>
      </c>
      <c r="M3571" s="7">
        <f t="shared" si="775"/>
        <v>0</v>
      </c>
      <c r="N3571" s="7">
        <f>IF(ISNA(VLOOKUP(B3571,'Distribution Data'!$G:$H,2,FALSE)),0,VLOOKUP(B3571,'Distribution Data'!$G:$H,2,FALSE))</f>
        <v>0</v>
      </c>
      <c r="O3571" s="16">
        <f>IF(ISNA(INDEX($C3570:$C$3618,MATCH(TRUE,INDEX($C3570:$C$3618&lt;&gt;$C3570,0),0))), O3570, INDEX($C3570:$C$3618,MATCH(TRUE,INDEX($C3570:$C$3618&lt;&gt;$C3570,0),0)))</f>
        <v>6141302856.4922609</v>
      </c>
      <c r="P3571" s="16">
        <f t="shared" si="767"/>
        <v>6141302856.4922609</v>
      </c>
      <c r="Q3571" s="27">
        <f t="shared" si="772"/>
        <v>0</v>
      </c>
      <c r="R3571" s="7">
        <f t="shared" si="776"/>
        <v>0</v>
      </c>
      <c r="S3571" s="7">
        <f t="shared" si="770"/>
        <v>-403716.85021308291</v>
      </c>
      <c r="T3571" s="5">
        <f>VLOOKUP($B3571,'Benchmark Data'!$A:$B,2,FALSE)</f>
        <v>21.23</v>
      </c>
      <c r="U3571" s="12">
        <f t="shared" si="777"/>
        <v>0</v>
      </c>
      <c r="V3571" s="7">
        <f t="shared" si="778"/>
        <v>6126323078.3020382</v>
      </c>
    </row>
    <row r="3572" spans="1:22" x14ac:dyDescent="0.25">
      <c r="A3572" s="5">
        <f t="shared" si="771"/>
        <v>2013</v>
      </c>
      <c r="B3572" s="6">
        <f t="shared" si="773"/>
        <v>41512</v>
      </c>
      <c r="C3572" s="7">
        <f>MAX(SUMIFS('Filing Data'!$V:$V,'Filing Data'!$D:$D,'Benchmark Value'!$B3572),C3571)</f>
        <v>6141302856.4922609</v>
      </c>
      <c r="D3572" s="7">
        <f>SUMIFS('Filing Data'!$Z:$Z,'Filing Data'!$D:$D,'Benchmark Value'!$B3572)</f>
        <v>0</v>
      </c>
      <c r="E3572" s="16">
        <f>IF(D3572&lt;&gt;0,E3571,IF(ISNA(INDEX($D3572:$D3618,MATCH(TRUE,INDEX($D3572:$D3618&lt;&gt;$D3572,0),0))),0,INDEX($D3572:$D3618,MATCH(TRUE,INDEX($D3572:$D3618&lt;&gt;$D3572,0),0))))</f>
        <v>-37141950.219603628</v>
      </c>
      <c r="F3572" s="10">
        <f>SUM(D$11:D3571)</f>
        <v>-638780473.66906607</v>
      </c>
      <c r="G3572" s="10">
        <f t="shared" si="768"/>
        <v>92</v>
      </c>
      <c r="H3572" s="7">
        <f t="shared" si="774"/>
        <v>-403716.85021308291</v>
      </c>
      <c r="I3572" s="16">
        <f>SUMIFS('Filing Data'!$X:$X,'Filing Data'!$D:$D,'Benchmark Value'!$B3572)</f>
        <v>0</v>
      </c>
      <c r="J3572" s="16">
        <f>IF(I3572&lt;&gt;0,J3571,IF(ISNA(INDEX($I3572:$I3618,MATCH(TRUE,INDEX($I3572:$I3618&lt;&gt;$I3572,0),0))),0,INDEX($I3572:$I3618,MATCH(TRUE,INDEX($I3572:$I3618&lt;&gt;$I3572,0),0))))</f>
        <v>0</v>
      </c>
      <c r="K3572" s="10">
        <f>SUM(I$11:I3571)</f>
        <v>954334176.86255813</v>
      </c>
      <c r="L3572" s="27">
        <f t="shared" si="769"/>
        <v>103</v>
      </c>
      <c r="M3572" s="7">
        <f t="shared" si="775"/>
        <v>0</v>
      </c>
      <c r="N3572" s="7">
        <f>IF(ISNA(VLOOKUP(B3572,'Distribution Data'!$G:$H,2,FALSE)),0,VLOOKUP(B3572,'Distribution Data'!$G:$H,2,FALSE))</f>
        <v>0</v>
      </c>
      <c r="O3572" s="16">
        <f>IF(ISNA(INDEX($C3571:$C$3618,MATCH(TRUE,INDEX($C3571:$C$3618&lt;&gt;$C3571,0),0))), O3571, INDEX($C3571:$C$3618,MATCH(TRUE,INDEX($C3571:$C$3618&lt;&gt;$C3571,0),0)))</f>
        <v>6141302856.4922609</v>
      </c>
      <c r="P3572" s="16">
        <f t="shared" si="767"/>
        <v>6141302856.4922609</v>
      </c>
      <c r="Q3572" s="27">
        <f t="shared" si="772"/>
        <v>0</v>
      </c>
      <c r="R3572" s="7">
        <f t="shared" si="776"/>
        <v>0</v>
      </c>
      <c r="S3572" s="7">
        <f t="shared" si="770"/>
        <v>-403716.85021308291</v>
      </c>
      <c r="T3572" s="5">
        <f>VLOOKUP($B3572,'Benchmark Data'!$A:$B,2,FALSE)</f>
        <v>21.16</v>
      </c>
      <c r="U3572" s="12">
        <f t="shared" si="777"/>
        <v>-3.3026687250661173E-3</v>
      </c>
      <c r="V3572" s="7">
        <f t="shared" si="778"/>
        <v>6105719520.8733444</v>
      </c>
    </row>
    <row r="3573" spans="1:22" x14ac:dyDescent="0.25">
      <c r="A3573" s="5">
        <f t="shared" si="771"/>
        <v>2013</v>
      </c>
      <c r="B3573" s="6">
        <f t="shared" si="773"/>
        <v>41513</v>
      </c>
      <c r="C3573" s="7">
        <f>MAX(SUMIFS('Filing Data'!$V:$V,'Filing Data'!$D:$D,'Benchmark Value'!$B3573),C3572)</f>
        <v>6141302856.4922609</v>
      </c>
      <c r="D3573" s="7">
        <f>SUMIFS('Filing Data'!$Z:$Z,'Filing Data'!$D:$D,'Benchmark Value'!$B3573)</f>
        <v>0</v>
      </c>
      <c r="E3573" s="16">
        <f>IF(D3573&lt;&gt;0,E3572,IF(ISNA(INDEX($D3573:$D3618,MATCH(TRUE,INDEX($D3573:$D3618&lt;&gt;$D3573,0),0))),0,INDEX($D3573:$D3618,MATCH(TRUE,INDEX($D3573:$D3618&lt;&gt;$D3573,0),0))))</f>
        <v>-37141950.219603628</v>
      </c>
      <c r="F3573" s="10">
        <f>SUM(D$11:D3572)</f>
        <v>-638780473.66906607</v>
      </c>
      <c r="G3573" s="10">
        <f t="shared" si="768"/>
        <v>92</v>
      </c>
      <c r="H3573" s="7">
        <f t="shared" si="774"/>
        <v>-403716.85021308291</v>
      </c>
      <c r="I3573" s="16">
        <f>SUMIFS('Filing Data'!$X:$X,'Filing Data'!$D:$D,'Benchmark Value'!$B3573)</f>
        <v>0</v>
      </c>
      <c r="J3573" s="16">
        <f>IF(I3573&lt;&gt;0,J3572,IF(ISNA(INDEX($I3573:$I3618,MATCH(TRUE,INDEX($I3573:$I3618&lt;&gt;$I3573,0),0))),0,INDEX($I3573:$I3618,MATCH(TRUE,INDEX($I3573:$I3618&lt;&gt;$I3573,0),0))))</f>
        <v>0</v>
      </c>
      <c r="K3573" s="10">
        <f>SUM(I$11:I3572)</f>
        <v>954334176.86255813</v>
      </c>
      <c r="L3573" s="27">
        <f t="shared" si="769"/>
        <v>103</v>
      </c>
      <c r="M3573" s="7">
        <f t="shared" si="775"/>
        <v>0</v>
      </c>
      <c r="N3573" s="7">
        <f>IF(ISNA(VLOOKUP(B3573,'Distribution Data'!$G:$H,2,FALSE)),0,VLOOKUP(B3573,'Distribution Data'!$G:$H,2,FALSE))</f>
        <v>0</v>
      </c>
      <c r="O3573" s="16">
        <f>IF(ISNA(INDEX($C3572:$C$3618,MATCH(TRUE,INDEX($C3572:$C$3618&lt;&gt;$C3572,0),0))), O3572, INDEX($C3572:$C$3618,MATCH(TRUE,INDEX($C3572:$C$3618&lt;&gt;$C3572,0),0)))</f>
        <v>6141302856.4922609</v>
      </c>
      <c r="P3573" s="16">
        <f t="shared" si="767"/>
        <v>6141302856.4922609</v>
      </c>
      <c r="Q3573" s="27">
        <f t="shared" si="772"/>
        <v>0</v>
      </c>
      <c r="R3573" s="7">
        <f t="shared" si="776"/>
        <v>0</v>
      </c>
      <c r="S3573" s="7">
        <f t="shared" si="770"/>
        <v>-403716.85021308291</v>
      </c>
      <c r="T3573" s="5">
        <f>VLOOKUP($B3573,'Benchmark Data'!$A:$B,2,FALSE)</f>
        <v>21.06</v>
      </c>
      <c r="U3573" s="12">
        <f t="shared" si="777"/>
        <v>-4.7371002842692351E-3</v>
      </c>
      <c r="V3573" s="7">
        <f t="shared" si="778"/>
        <v>6076460796.835639</v>
      </c>
    </row>
    <row r="3574" spans="1:22" x14ac:dyDescent="0.25">
      <c r="A3574" s="5">
        <f t="shared" si="771"/>
        <v>2013</v>
      </c>
      <c r="B3574" s="6">
        <f t="shared" si="773"/>
        <v>41514</v>
      </c>
      <c r="C3574" s="7">
        <f>MAX(SUMIFS('Filing Data'!$V:$V,'Filing Data'!$D:$D,'Benchmark Value'!$B3574),C3573)</f>
        <v>6141302856.4922609</v>
      </c>
      <c r="D3574" s="7">
        <f>SUMIFS('Filing Data'!$Z:$Z,'Filing Data'!$D:$D,'Benchmark Value'!$B3574)</f>
        <v>0</v>
      </c>
      <c r="E3574" s="16">
        <f>IF(D3574&lt;&gt;0,E3573,IF(ISNA(INDEX($D3574:$D3618,MATCH(TRUE,INDEX($D3574:$D3618&lt;&gt;$D3574,0),0))),0,INDEX($D3574:$D3618,MATCH(TRUE,INDEX($D3574:$D3618&lt;&gt;$D3574,0),0))))</f>
        <v>-37141950.219603628</v>
      </c>
      <c r="F3574" s="10">
        <f>SUM(D$11:D3573)</f>
        <v>-638780473.66906607</v>
      </c>
      <c r="G3574" s="10">
        <f t="shared" si="768"/>
        <v>92</v>
      </c>
      <c r="H3574" s="7">
        <f t="shared" si="774"/>
        <v>-403716.85021308291</v>
      </c>
      <c r="I3574" s="16">
        <f>SUMIFS('Filing Data'!$X:$X,'Filing Data'!$D:$D,'Benchmark Value'!$B3574)</f>
        <v>0</v>
      </c>
      <c r="J3574" s="16">
        <f>IF(I3574&lt;&gt;0,J3573,IF(ISNA(INDEX($I3574:$I3618,MATCH(TRUE,INDEX($I3574:$I3618&lt;&gt;$I3574,0),0))),0,INDEX($I3574:$I3618,MATCH(TRUE,INDEX($I3574:$I3618&lt;&gt;$I3574,0),0))))</f>
        <v>0</v>
      </c>
      <c r="K3574" s="10">
        <f>SUM(I$11:I3573)</f>
        <v>954334176.86255813</v>
      </c>
      <c r="L3574" s="27">
        <f t="shared" si="769"/>
        <v>103</v>
      </c>
      <c r="M3574" s="7">
        <f t="shared" si="775"/>
        <v>0</v>
      </c>
      <c r="N3574" s="7">
        <f>IF(ISNA(VLOOKUP(B3574,'Distribution Data'!$G:$H,2,FALSE)),0,VLOOKUP(B3574,'Distribution Data'!$G:$H,2,FALSE))</f>
        <v>0</v>
      </c>
      <c r="O3574" s="16">
        <f>IF(ISNA(INDEX($C3573:$C$3618,MATCH(TRUE,INDEX($C3573:$C$3618&lt;&gt;$C3573,0),0))), O3573, INDEX($C3573:$C$3618,MATCH(TRUE,INDEX($C3573:$C$3618&lt;&gt;$C3573,0),0)))</f>
        <v>6141302856.4922609</v>
      </c>
      <c r="P3574" s="16">
        <f t="shared" si="767"/>
        <v>6141302856.4922609</v>
      </c>
      <c r="Q3574" s="27">
        <f t="shared" si="772"/>
        <v>0</v>
      </c>
      <c r="R3574" s="7">
        <f t="shared" si="776"/>
        <v>0</v>
      </c>
      <c r="S3574" s="7">
        <f t="shared" si="770"/>
        <v>-403716.85021308291</v>
      </c>
      <c r="T3574" s="5">
        <f>VLOOKUP($B3574,'Benchmark Data'!$A:$B,2,FALSE)</f>
        <v>20.96</v>
      </c>
      <c r="U3574" s="12">
        <f t="shared" si="777"/>
        <v>-4.7596472529879133E-3</v>
      </c>
      <c r="V3574" s="7">
        <f t="shared" si="778"/>
        <v>6047203989.7820282</v>
      </c>
    </row>
    <row r="3575" spans="1:22" x14ac:dyDescent="0.25">
      <c r="A3575" s="5">
        <f t="shared" si="771"/>
        <v>2013</v>
      </c>
      <c r="B3575" s="6">
        <f t="shared" si="773"/>
        <v>41515</v>
      </c>
      <c r="C3575" s="7">
        <f>MAX(SUMIFS('Filing Data'!$V:$V,'Filing Data'!$D:$D,'Benchmark Value'!$B3575),C3574)</f>
        <v>6141302856.4922609</v>
      </c>
      <c r="D3575" s="7">
        <f>SUMIFS('Filing Data'!$Z:$Z,'Filing Data'!$D:$D,'Benchmark Value'!$B3575)</f>
        <v>0</v>
      </c>
      <c r="E3575" s="16">
        <f>IF(D3575&lt;&gt;0,E3574,IF(ISNA(INDEX($D3575:$D3618,MATCH(TRUE,INDEX($D3575:$D3618&lt;&gt;$D3575,0),0))),0,INDEX($D3575:$D3618,MATCH(TRUE,INDEX($D3575:$D3618&lt;&gt;$D3575,0),0))))</f>
        <v>-37141950.219603628</v>
      </c>
      <c r="F3575" s="10">
        <f>SUM(D$11:D3574)</f>
        <v>-638780473.66906607</v>
      </c>
      <c r="G3575" s="10">
        <f t="shared" si="768"/>
        <v>92</v>
      </c>
      <c r="H3575" s="7">
        <f t="shared" si="774"/>
        <v>-403716.85021308291</v>
      </c>
      <c r="I3575" s="16">
        <f>SUMIFS('Filing Data'!$X:$X,'Filing Data'!$D:$D,'Benchmark Value'!$B3575)</f>
        <v>0</v>
      </c>
      <c r="J3575" s="16">
        <f>IF(I3575&lt;&gt;0,J3574,IF(ISNA(INDEX($I3575:$I3618,MATCH(TRUE,INDEX($I3575:$I3618&lt;&gt;$I3575,0),0))),0,INDEX($I3575:$I3618,MATCH(TRUE,INDEX($I3575:$I3618&lt;&gt;$I3575,0),0))))</f>
        <v>0</v>
      </c>
      <c r="K3575" s="10">
        <f>SUM(I$11:I3574)</f>
        <v>954334176.86255813</v>
      </c>
      <c r="L3575" s="27">
        <f t="shared" si="769"/>
        <v>103</v>
      </c>
      <c r="M3575" s="7">
        <f t="shared" si="775"/>
        <v>0</v>
      </c>
      <c r="N3575" s="7">
        <f>IF(ISNA(VLOOKUP(B3575,'Distribution Data'!$G:$H,2,FALSE)),0,VLOOKUP(B3575,'Distribution Data'!$G:$H,2,FALSE))</f>
        <v>0</v>
      </c>
      <c r="O3575" s="16">
        <f>IF(ISNA(INDEX($C3574:$C$3618,MATCH(TRUE,INDEX($C3574:$C$3618&lt;&gt;$C3574,0),0))), O3574, INDEX($C3574:$C$3618,MATCH(TRUE,INDEX($C3574:$C$3618&lt;&gt;$C3574,0),0)))</f>
        <v>6141302856.4922609</v>
      </c>
      <c r="P3575" s="16">
        <f t="shared" si="767"/>
        <v>6141302856.4922609</v>
      </c>
      <c r="Q3575" s="27">
        <f t="shared" si="772"/>
        <v>0</v>
      </c>
      <c r="R3575" s="7">
        <f t="shared" si="776"/>
        <v>0</v>
      </c>
      <c r="S3575" s="7">
        <f t="shared" si="770"/>
        <v>-403716.85021308291</v>
      </c>
      <c r="T3575" s="5">
        <f>VLOOKUP($B3575,'Benchmark Data'!$A:$B,2,FALSE)</f>
        <v>20.97</v>
      </c>
      <c r="U3575" s="12">
        <f t="shared" si="777"/>
        <v>4.7698546098713239E-4</v>
      </c>
      <c r="V3575" s="7">
        <f t="shared" si="778"/>
        <v>6049685389.3391533</v>
      </c>
    </row>
    <row r="3576" spans="1:22" x14ac:dyDescent="0.25">
      <c r="A3576" s="5">
        <f t="shared" si="771"/>
        <v>2013</v>
      </c>
      <c r="B3576" s="6">
        <f t="shared" si="773"/>
        <v>41516</v>
      </c>
      <c r="C3576" s="7">
        <f>MAX(SUMIFS('Filing Data'!$V:$V,'Filing Data'!$D:$D,'Benchmark Value'!$B3576),C3575)</f>
        <v>6141302856.4922609</v>
      </c>
      <c r="D3576" s="7">
        <f>SUMIFS('Filing Data'!$Z:$Z,'Filing Data'!$D:$D,'Benchmark Value'!$B3576)</f>
        <v>0</v>
      </c>
      <c r="E3576" s="16">
        <f>IF(D3576&lt;&gt;0,E3575,IF(ISNA(INDEX($D3576:$D3618,MATCH(TRUE,INDEX($D3576:$D3618&lt;&gt;$D3576,0),0))),0,INDEX($D3576:$D3618,MATCH(TRUE,INDEX($D3576:$D3618&lt;&gt;$D3576,0),0))))</f>
        <v>-37141950.219603628</v>
      </c>
      <c r="F3576" s="10">
        <f>SUM(D$11:D3575)</f>
        <v>-638780473.66906607</v>
      </c>
      <c r="G3576" s="10">
        <f t="shared" si="768"/>
        <v>92</v>
      </c>
      <c r="H3576" s="7">
        <f t="shared" si="774"/>
        <v>-403716.85021308291</v>
      </c>
      <c r="I3576" s="16">
        <f>SUMIFS('Filing Data'!$X:$X,'Filing Data'!$D:$D,'Benchmark Value'!$B3576)</f>
        <v>0</v>
      </c>
      <c r="J3576" s="16">
        <f>IF(I3576&lt;&gt;0,J3575,IF(ISNA(INDEX($I3576:$I3618,MATCH(TRUE,INDEX($I3576:$I3618&lt;&gt;$I3576,0),0))),0,INDEX($I3576:$I3618,MATCH(TRUE,INDEX($I3576:$I3618&lt;&gt;$I3576,0),0))))</f>
        <v>0</v>
      </c>
      <c r="K3576" s="10">
        <f>SUM(I$11:I3575)</f>
        <v>954334176.86255813</v>
      </c>
      <c r="L3576" s="27">
        <f t="shared" si="769"/>
        <v>103</v>
      </c>
      <c r="M3576" s="7">
        <f t="shared" si="775"/>
        <v>0</v>
      </c>
      <c r="N3576" s="7">
        <f>IF(ISNA(VLOOKUP(B3576,'Distribution Data'!$G:$H,2,FALSE)),0,VLOOKUP(B3576,'Distribution Data'!$G:$H,2,FALSE))</f>
        <v>0</v>
      </c>
      <c r="O3576" s="16">
        <f>IF(ISNA(INDEX($C3575:$C$3618,MATCH(TRUE,INDEX($C3575:$C$3618&lt;&gt;$C3575,0),0))), O3575, INDEX($C3575:$C$3618,MATCH(TRUE,INDEX($C3575:$C$3618&lt;&gt;$C3575,0),0)))</f>
        <v>6141302856.4922609</v>
      </c>
      <c r="P3576" s="16">
        <f t="shared" si="767"/>
        <v>6141302856.4922609</v>
      </c>
      <c r="Q3576" s="27">
        <f t="shared" si="772"/>
        <v>0</v>
      </c>
      <c r="R3576" s="7">
        <f t="shared" si="776"/>
        <v>0</v>
      </c>
      <c r="S3576" s="7">
        <f t="shared" si="770"/>
        <v>-403716.85021308291</v>
      </c>
      <c r="T3576" s="5">
        <f>VLOOKUP($B3576,'Benchmark Data'!$A:$B,2,FALSE)</f>
        <v>20.82</v>
      </c>
      <c r="U3576" s="12">
        <f t="shared" si="777"/>
        <v>-7.1787817270056392E-3</v>
      </c>
      <c r="V3576" s="7">
        <f t="shared" si="778"/>
        <v>6006007814.1961002</v>
      </c>
    </row>
    <row r="3577" spans="1:22" x14ac:dyDescent="0.25">
      <c r="A3577" s="5">
        <f t="shared" si="771"/>
        <v>2013</v>
      </c>
      <c r="B3577" s="6">
        <f t="shared" si="773"/>
        <v>41517</v>
      </c>
      <c r="C3577" s="7">
        <f>MAX(SUMIFS('Filing Data'!$V:$V,'Filing Data'!$D:$D,'Benchmark Value'!$B3577),C3576)</f>
        <v>6141302856.4922609</v>
      </c>
      <c r="D3577" s="7">
        <f>SUMIFS('Filing Data'!$Z:$Z,'Filing Data'!$D:$D,'Benchmark Value'!$B3577)</f>
        <v>0</v>
      </c>
      <c r="E3577" s="16">
        <f>IF(D3577&lt;&gt;0,E3576,IF(ISNA(INDEX($D3577:$D3618,MATCH(TRUE,INDEX($D3577:$D3618&lt;&gt;$D3577,0),0))),0,INDEX($D3577:$D3618,MATCH(TRUE,INDEX($D3577:$D3618&lt;&gt;$D3577,0),0))))</f>
        <v>-37141950.219603628</v>
      </c>
      <c r="F3577" s="10">
        <f>SUM(D$11:D3576)</f>
        <v>-638780473.66906607</v>
      </c>
      <c r="G3577" s="10">
        <f t="shared" si="768"/>
        <v>92</v>
      </c>
      <c r="H3577" s="7">
        <f t="shared" si="774"/>
        <v>-403716.85021308291</v>
      </c>
      <c r="I3577" s="16">
        <f>SUMIFS('Filing Data'!$X:$X,'Filing Data'!$D:$D,'Benchmark Value'!$B3577)</f>
        <v>0</v>
      </c>
      <c r="J3577" s="16">
        <f>IF(I3577&lt;&gt;0,J3576,IF(ISNA(INDEX($I3577:$I3618,MATCH(TRUE,INDEX($I3577:$I3618&lt;&gt;$I3577,0),0))),0,INDEX($I3577:$I3618,MATCH(TRUE,INDEX($I3577:$I3618&lt;&gt;$I3577,0),0))))</f>
        <v>0</v>
      </c>
      <c r="K3577" s="10">
        <f>SUM(I$11:I3576)</f>
        <v>954334176.86255813</v>
      </c>
      <c r="L3577" s="27">
        <f t="shared" si="769"/>
        <v>103</v>
      </c>
      <c r="M3577" s="7">
        <f t="shared" si="775"/>
        <v>0</v>
      </c>
      <c r="N3577" s="7">
        <f>IF(ISNA(VLOOKUP(B3577,'Distribution Data'!$G:$H,2,FALSE)),0,VLOOKUP(B3577,'Distribution Data'!$G:$H,2,FALSE))</f>
        <v>0</v>
      </c>
      <c r="O3577" s="16">
        <f>IF(ISNA(INDEX($C3576:$C$3618,MATCH(TRUE,INDEX($C3576:$C$3618&lt;&gt;$C3576,0),0))), O3576, INDEX($C3576:$C$3618,MATCH(TRUE,INDEX($C3576:$C$3618&lt;&gt;$C3576,0),0)))</f>
        <v>6141302856.4922609</v>
      </c>
      <c r="P3577" s="16">
        <f t="shared" si="767"/>
        <v>6141302856.4922609</v>
      </c>
      <c r="Q3577" s="27">
        <f t="shared" si="772"/>
        <v>0</v>
      </c>
      <c r="R3577" s="7">
        <f t="shared" si="776"/>
        <v>0</v>
      </c>
      <c r="S3577" s="7">
        <f t="shared" si="770"/>
        <v>-403716.85021308291</v>
      </c>
      <c r="T3577" s="5">
        <f>VLOOKUP($B3577,'Benchmark Data'!$A:$B,2,FALSE)</f>
        <v>20.82</v>
      </c>
      <c r="U3577" s="12">
        <f t="shared" si="777"/>
        <v>0</v>
      </c>
      <c r="V3577" s="7">
        <f t="shared" si="778"/>
        <v>6005604097.3458872</v>
      </c>
    </row>
    <row r="3578" spans="1:22" x14ac:dyDescent="0.25">
      <c r="A3578" s="5">
        <f t="shared" si="771"/>
        <v>2013</v>
      </c>
      <c r="B3578" s="6">
        <f t="shared" si="773"/>
        <v>41518</v>
      </c>
      <c r="C3578" s="7">
        <f>MAX(SUMIFS('Filing Data'!$V:$V,'Filing Data'!$D:$D,'Benchmark Value'!$B3578),C3577)</f>
        <v>6141302856.4922609</v>
      </c>
      <c r="D3578" s="7">
        <f>SUMIFS('Filing Data'!$Z:$Z,'Filing Data'!$D:$D,'Benchmark Value'!$B3578)</f>
        <v>0</v>
      </c>
      <c r="E3578" s="16">
        <f>IF(D3578&lt;&gt;0,E3577,IF(ISNA(INDEX($D3578:$D3618,MATCH(TRUE,INDEX($D3578:$D3618&lt;&gt;$D3578,0),0))),0,INDEX($D3578:$D3618,MATCH(TRUE,INDEX($D3578:$D3618&lt;&gt;$D3578,0),0))))</f>
        <v>-37141950.219603628</v>
      </c>
      <c r="F3578" s="10">
        <f>SUM(D$11:D3577)</f>
        <v>-638780473.66906607</v>
      </c>
      <c r="G3578" s="10">
        <f t="shared" si="768"/>
        <v>92</v>
      </c>
      <c r="H3578" s="7">
        <f t="shared" si="774"/>
        <v>-403716.85021308291</v>
      </c>
      <c r="I3578" s="16">
        <f>SUMIFS('Filing Data'!$X:$X,'Filing Data'!$D:$D,'Benchmark Value'!$B3578)</f>
        <v>0</v>
      </c>
      <c r="J3578" s="16">
        <f>IF(I3578&lt;&gt;0,J3577,IF(ISNA(INDEX($I3578:$I3618,MATCH(TRUE,INDEX($I3578:$I3618&lt;&gt;$I3578,0),0))),0,INDEX($I3578:$I3618,MATCH(TRUE,INDEX($I3578:$I3618&lt;&gt;$I3578,0),0))))</f>
        <v>0</v>
      </c>
      <c r="K3578" s="10">
        <f>SUM(I$11:I3577)</f>
        <v>954334176.86255813</v>
      </c>
      <c r="L3578" s="27">
        <f t="shared" si="769"/>
        <v>103</v>
      </c>
      <c r="M3578" s="7">
        <f t="shared" si="775"/>
        <v>0</v>
      </c>
      <c r="N3578" s="7">
        <f>IF(ISNA(VLOOKUP(B3578,'Distribution Data'!$G:$H,2,FALSE)),0,VLOOKUP(B3578,'Distribution Data'!$G:$H,2,FALSE))</f>
        <v>0</v>
      </c>
      <c r="O3578" s="16">
        <f>IF(ISNA(INDEX($C3577:$C$3618,MATCH(TRUE,INDEX($C3577:$C$3618&lt;&gt;$C3577,0),0))), O3577, INDEX($C3577:$C$3618,MATCH(TRUE,INDEX($C3577:$C$3618&lt;&gt;$C3577,0),0)))</f>
        <v>6141302856.4922609</v>
      </c>
      <c r="P3578" s="16">
        <f t="shared" si="767"/>
        <v>6141302856.4922609</v>
      </c>
      <c r="Q3578" s="27">
        <f t="shared" si="772"/>
        <v>0</v>
      </c>
      <c r="R3578" s="7">
        <f t="shared" si="776"/>
        <v>0</v>
      </c>
      <c r="S3578" s="7">
        <f t="shared" si="770"/>
        <v>-403716.85021308291</v>
      </c>
      <c r="T3578" s="5">
        <f>VLOOKUP($B3578,'Benchmark Data'!$A:$B,2,FALSE)</f>
        <v>20.82</v>
      </c>
      <c r="U3578" s="12">
        <f t="shared" si="777"/>
        <v>0</v>
      </c>
      <c r="V3578" s="7">
        <f t="shared" si="778"/>
        <v>6005200380.4956741</v>
      </c>
    </row>
    <row r="3579" spans="1:22" x14ac:dyDescent="0.25">
      <c r="A3579" s="5">
        <f t="shared" si="771"/>
        <v>2013</v>
      </c>
      <c r="B3579" s="6">
        <f t="shared" si="773"/>
        <v>41519</v>
      </c>
      <c r="C3579" s="7">
        <f>MAX(SUMIFS('Filing Data'!$V:$V,'Filing Data'!$D:$D,'Benchmark Value'!$B3579),C3578)</f>
        <v>6141302856.4922609</v>
      </c>
      <c r="D3579" s="7">
        <f>SUMIFS('Filing Data'!$Z:$Z,'Filing Data'!$D:$D,'Benchmark Value'!$B3579)</f>
        <v>0</v>
      </c>
      <c r="E3579" s="16">
        <f>IF(D3579&lt;&gt;0,E3578,IF(ISNA(INDEX($D3579:$D3618,MATCH(TRUE,INDEX($D3579:$D3618&lt;&gt;$D3579,0),0))),0,INDEX($D3579:$D3618,MATCH(TRUE,INDEX($D3579:$D3618&lt;&gt;$D3579,0),0))))</f>
        <v>-37141950.219603628</v>
      </c>
      <c r="F3579" s="10">
        <f>SUM(D$11:D3578)</f>
        <v>-638780473.66906607</v>
      </c>
      <c r="G3579" s="10">
        <f t="shared" si="768"/>
        <v>92</v>
      </c>
      <c r="H3579" s="7">
        <f t="shared" si="774"/>
        <v>-403716.85021308291</v>
      </c>
      <c r="I3579" s="16">
        <f>SUMIFS('Filing Data'!$X:$X,'Filing Data'!$D:$D,'Benchmark Value'!$B3579)</f>
        <v>0</v>
      </c>
      <c r="J3579" s="16">
        <f>IF(I3579&lt;&gt;0,J3578,IF(ISNA(INDEX($I3579:$I3618,MATCH(TRUE,INDEX($I3579:$I3618&lt;&gt;$I3579,0),0))),0,INDEX($I3579:$I3618,MATCH(TRUE,INDEX($I3579:$I3618&lt;&gt;$I3579,0),0))))</f>
        <v>0</v>
      </c>
      <c r="K3579" s="10">
        <f>SUM(I$11:I3578)</f>
        <v>954334176.86255813</v>
      </c>
      <c r="L3579" s="27">
        <f t="shared" si="769"/>
        <v>103</v>
      </c>
      <c r="M3579" s="7">
        <f t="shared" si="775"/>
        <v>0</v>
      </c>
      <c r="N3579" s="7">
        <f>IF(ISNA(VLOOKUP(B3579,'Distribution Data'!$G:$H,2,FALSE)),0,VLOOKUP(B3579,'Distribution Data'!$G:$H,2,FALSE))</f>
        <v>0</v>
      </c>
      <c r="O3579" s="16">
        <f>IF(ISNA(INDEX($C3578:$C$3618,MATCH(TRUE,INDEX($C3578:$C$3618&lt;&gt;$C3578,0),0))), O3578, INDEX($C3578:$C$3618,MATCH(TRUE,INDEX($C3578:$C$3618&lt;&gt;$C3578,0),0)))</f>
        <v>6141302856.4922609</v>
      </c>
      <c r="P3579" s="16">
        <f t="shared" si="767"/>
        <v>6141302856.4922609</v>
      </c>
      <c r="Q3579" s="27">
        <f t="shared" si="772"/>
        <v>0</v>
      </c>
      <c r="R3579" s="7">
        <f t="shared" si="776"/>
        <v>0</v>
      </c>
      <c r="S3579" s="7">
        <f t="shared" si="770"/>
        <v>-403716.85021308291</v>
      </c>
      <c r="T3579" s="5">
        <f>VLOOKUP($B3579,'Benchmark Data'!$A:$B,2,FALSE)</f>
        <v>20.82</v>
      </c>
      <c r="U3579" s="12">
        <f t="shared" si="777"/>
        <v>0</v>
      </c>
      <c r="V3579" s="7">
        <f t="shared" si="778"/>
        <v>6004796663.6454611</v>
      </c>
    </row>
    <row r="3580" spans="1:22" x14ac:dyDescent="0.25">
      <c r="A3580" s="5">
        <f t="shared" si="771"/>
        <v>2013</v>
      </c>
      <c r="B3580" s="6">
        <f t="shared" si="773"/>
        <v>41520</v>
      </c>
      <c r="C3580" s="7">
        <f>MAX(SUMIFS('Filing Data'!$V:$V,'Filing Data'!$D:$D,'Benchmark Value'!$B3580),C3579)</f>
        <v>6141302856.4922609</v>
      </c>
      <c r="D3580" s="7">
        <f>SUMIFS('Filing Data'!$Z:$Z,'Filing Data'!$D:$D,'Benchmark Value'!$B3580)</f>
        <v>0</v>
      </c>
      <c r="E3580" s="16">
        <f>IF(D3580&lt;&gt;0,E3579,IF(ISNA(INDEX($D3580:$D3618,MATCH(TRUE,INDEX($D3580:$D3618&lt;&gt;$D3580,0),0))),0,INDEX($D3580:$D3618,MATCH(TRUE,INDEX($D3580:$D3618&lt;&gt;$D3580,0),0))))</f>
        <v>-37141950.219603628</v>
      </c>
      <c r="F3580" s="10">
        <f>SUM(D$11:D3579)</f>
        <v>-638780473.66906607</v>
      </c>
      <c r="G3580" s="10">
        <f t="shared" si="768"/>
        <v>92</v>
      </c>
      <c r="H3580" s="7">
        <f t="shared" si="774"/>
        <v>-403716.85021308291</v>
      </c>
      <c r="I3580" s="16">
        <f>SUMIFS('Filing Data'!$X:$X,'Filing Data'!$D:$D,'Benchmark Value'!$B3580)</f>
        <v>0</v>
      </c>
      <c r="J3580" s="16">
        <f>IF(I3580&lt;&gt;0,J3579,IF(ISNA(INDEX($I3580:$I3618,MATCH(TRUE,INDEX($I3580:$I3618&lt;&gt;$I3580,0),0))),0,INDEX($I3580:$I3618,MATCH(TRUE,INDEX($I3580:$I3618&lt;&gt;$I3580,0),0))))</f>
        <v>0</v>
      </c>
      <c r="K3580" s="10">
        <f>SUM(I$11:I3579)</f>
        <v>954334176.86255813</v>
      </c>
      <c r="L3580" s="27">
        <f t="shared" si="769"/>
        <v>103</v>
      </c>
      <c r="M3580" s="7">
        <f t="shared" si="775"/>
        <v>0</v>
      </c>
      <c r="N3580" s="7">
        <f>IF(ISNA(VLOOKUP(B3580,'Distribution Data'!$G:$H,2,FALSE)),0,VLOOKUP(B3580,'Distribution Data'!$G:$H,2,FALSE))</f>
        <v>0</v>
      </c>
      <c r="O3580" s="16">
        <f>IF(ISNA(INDEX($C3579:$C$3618,MATCH(TRUE,INDEX($C3579:$C$3618&lt;&gt;$C3579,0),0))), O3579, INDEX($C3579:$C$3618,MATCH(TRUE,INDEX($C3579:$C$3618&lt;&gt;$C3579,0),0)))</f>
        <v>6141302856.4922609</v>
      </c>
      <c r="P3580" s="16">
        <f t="shared" si="767"/>
        <v>6141302856.4922609</v>
      </c>
      <c r="Q3580" s="27">
        <f t="shared" si="772"/>
        <v>0</v>
      </c>
      <c r="R3580" s="7">
        <f t="shared" si="776"/>
        <v>0</v>
      </c>
      <c r="S3580" s="7">
        <f t="shared" si="770"/>
        <v>-403716.85021308291</v>
      </c>
      <c r="T3580" s="5">
        <f>VLOOKUP($B3580,'Benchmark Data'!$A:$B,2,FALSE)</f>
        <v>20.64</v>
      </c>
      <c r="U3580" s="12">
        <f t="shared" si="777"/>
        <v>-8.6831225734608809E-3</v>
      </c>
      <c r="V3580" s="7">
        <f t="shared" si="778"/>
        <v>5952478278.2334719</v>
      </c>
    </row>
    <row r="3581" spans="1:22" x14ac:dyDescent="0.25">
      <c r="A3581" s="5">
        <f t="shared" si="771"/>
        <v>2013</v>
      </c>
      <c r="B3581" s="6">
        <f t="shared" si="773"/>
        <v>41521</v>
      </c>
      <c r="C3581" s="7">
        <f>MAX(SUMIFS('Filing Data'!$V:$V,'Filing Data'!$D:$D,'Benchmark Value'!$B3581),C3580)</f>
        <v>6141302856.4922609</v>
      </c>
      <c r="D3581" s="7">
        <f>SUMIFS('Filing Data'!$Z:$Z,'Filing Data'!$D:$D,'Benchmark Value'!$B3581)</f>
        <v>0</v>
      </c>
      <c r="E3581" s="16">
        <f>IF(D3581&lt;&gt;0,E3580,IF(ISNA(INDEX($D3581:$D3618,MATCH(TRUE,INDEX($D3581:$D3618&lt;&gt;$D3581,0),0))),0,INDEX($D3581:$D3618,MATCH(TRUE,INDEX($D3581:$D3618&lt;&gt;$D3581,0),0))))</f>
        <v>-37141950.219603628</v>
      </c>
      <c r="F3581" s="10">
        <f>SUM(D$11:D3580)</f>
        <v>-638780473.66906607</v>
      </c>
      <c r="G3581" s="10">
        <f t="shared" si="768"/>
        <v>92</v>
      </c>
      <c r="H3581" s="7">
        <f t="shared" si="774"/>
        <v>-403716.85021308291</v>
      </c>
      <c r="I3581" s="16">
        <f>SUMIFS('Filing Data'!$X:$X,'Filing Data'!$D:$D,'Benchmark Value'!$B3581)</f>
        <v>0</v>
      </c>
      <c r="J3581" s="16">
        <f>IF(I3581&lt;&gt;0,J3580,IF(ISNA(INDEX($I3581:$I3618,MATCH(TRUE,INDEX($I3581:$I3618&lt;&gt;$I3581,0),0))),0,INDEX($I3581:$I3618,MATCH(TRUE,INDEX($I3581:$I3618&lt;&gt;$I3581,0),0))))</f>
        <v>0</v>
      </c>
      <c r="K3581" s="10">
        <f>SUM(I$11:I3580)</f>
        <v>954334176.86255813</v>
      </c>
      <c r="L3581" s="27">
        <f t="shared" si="769"/>
        <v>103</v>
      </c>
      <c r="M3581" s="7">
        <f t="shared" si="775"/>
        <v>0</v>
      </c>
      <c r="N3581" s="7">
        <f>IF(ISNA(VLOOKUP(B3581,'Distribution Data'!$G:$H,2,FALSE)),0,VLOOKUP(B3581,'Distribution Data'!$G:$H,2,FALSE))</f>
        <v>0</v>
      </c>
      <c r="O3581" s="16">
        <f>IF(ISNA(INDEX($C3580:$C$3618,MATCH(TRUE,INDEX($C3580:$C$3618&lt;&gt;$C3580,0),0))), O3580, INDEX($C3580:$C$3618,MATCH(TRUE,INDEX($C3580:$C$3618&lt;&gt;$C3580,0),0)))</f>
        <v>6141302856.4922609</v>
      </c>
      <c r="P3581" s="16">
        <f t="shared" ref="P3581:P3618" si="779">C3580</f>
        <v>6141302856.4922609</v>
      </c>
      <c r="Q3581" s="27">
        <f t="shared" si="772"/>
        <v>0</v>
      </c>
      <c r="R3581" s="7">
        <f t="shared" si="776"/>
        <v>0</v>
      </c>
      <c r="S3581" s="7">
        <f t="shared" si="770"/>
        <v>-403716.85021308291</v>
      </c>
      <c r="T3581" s="5">
        <f>VLOOKUP($B3581,'Benchmark Data'!$A:$B,2,FALSE)</f>
        <v>20.79</v>
      </c>
      <c r="U3581" s="12">
        <f t="shared" si="777"/>
        <v>7.2411612565594736E-3</v>
      </c>
      <c r="V3581" s="7">
        <f t="shared" si="778"/>
        <v>5995333851.1960011</v>
      </c>
    </row>
    <row r="3582" spans="1:22" x14ac:dyDescent="0.25">
      <c r="A3582" s="5">
        <f t="shared" si="771"/>
        <v>2013</v>
      </c>
      <c r="B3582" s="6">
        <f t="shared" si="773"/>
        <v>41522</v>
      </c>
      <c r="C3582" s="7">
        <f>MAX(SUMIFS('Filing Data'!$V:$V,'Filing Data'!$D:$D,'Benchmark Value'!$B3582),C3581)</f>
        <v>6141302856.4922609</v>
      </c>
      <c r="D3582" s="7">
        <f>SUMIFS('Filing Data'!$Z:$Z,'Filing Data'!$D:$D,'Benchmark Value'!$B3582)</f>
        <v>0</v>
      </c>
      <c r="E3582" s="16">
        <f>IF(D3582&lt;&gt;0,E3581,IF(ISNA(INDEX($D3582:$D3618,MATCH(TRUE,INDEX($D3582:$D3618&lt;&gt;$D3582,0),0))),0,INDEX($D3582:$D3618,MATCH(TRUE,INDEX($D3582:$D3618&lt;&gt;$D3582,0),0))))</f>
        <v>-37141950.219603628</v>
      </c>
      <c r="F3582" s="10">
        <f>SUM(D$11:D3581)</f>
        <v>-638780473.66906607</v>
      </c>
      <c r="G3582" s="10">
        <f t="shared" si="768"/>
        <v>92</v>
      </c>
      <c r="H3582" s="7">
        <f t="shared" si="774"/>
        <v>-403716.85021308291</v>
      </c>
      <c r="I3582" s="16">
        <f>SUMIFS('Filing Data'!$X:$X,'Filing Data'!$D:$D,'Benchmark Value'!$B3582)</f>
        <v>0</v>
      </c>
      <c r="J3582" s="16">
        <f>IF(I3582&lt;&gt;0,J3581,IF(ISNA(INDEX($I3582:$I3618,MATCH(TRUE,INDEX($I3582:$I3618&lt;&gt;$I3582,0),0))),0,INDEX($I3582:$I3618,MATCH(TRUE,INDEX($I3582:$I3618&lt;&gt;$I3582,0),0))))</f>
        <v>0</v>
      </c>
      <c r="K3582" s="10">
        <f>SUM(I$11:I3581)</f>
        <v>954334176.86255813</v>
      </c>
      <c r="L3582" s="27">
        <f t="shared" si="769"/>
        <v>103</v>
      </c>
      <c r="M3582" s="7">
        <f t="shared" si="775"/>
        <v>0</v>
      </c>
      <c r="N3582" s="7">
        <f>IF(ISNA(VLOOKUP(B3582,'Distribution Data'!$G:$H,2,FALSE)),0,VLOOKUP(B3582,'Distribution Data'!$G:$H,2,FALSE))</f>
        <v>0</v>
      </c>
      <c r="O3582" s="16">
        <f>IF(ISNA(INDEX($C3581:$C$3618,MATCH(TRUE,INDEX($C3581:$C$3618&lt;&gt;$C3581,0),0))), O3581, INDEX($C3581:$C$3618,MATCH(TRUE,INDEX($C3581:$C$3618&lt;&gt;$C3581,0),0)))</f>
        <v>6141302856.4922609</v>
      </c>
      <c r="P3582" s="16">
        <f t="shared" si="779"/>
        <v>6141302856.4922609</v>
      </c>
      <c r="Q3582" s="27">
        <f t="shared" si="772"/>
        <v>0</v>
      </c>
      <c r="R3582" s="7">
        <f t="shared" si="776"/>
        <v>0</v>
      </c>
      <c r="S3582" s="7">
        <f t="shared" si="770"/>
        <v>-403716.85021308291</v>
      </c>
      <c r="T3582" s="5">
        <f>VLOOKUP($B3582,'Benchmark Data'!$A:$B,2,FALSE)</f>
        <v>20.57</v>
      </c>
      <c r="U3582" s="12">
        <f t="shared" si="777"/>
        <v>-1.0638398205055754E-2</v>
      </c>
      <c r="V3582" s="7">
        <f t="shared" si="778"/>
        <v>5931487448.0897455</v>
      </c>
    </row>
    <row r="3583" spans="1:22" x14ac:dyDescent="0.25">
      <c r="A3583" s="5">
        <f t="shared" si="771"/>
        <v>2013</v>
      </c>
      <c r="B3583" s="6">
        <f t="shared" si="773"/>
        <v>41523</v>
      </c>
      <c r="C3583" s="7">
        <f>MAX(SUMIFS('Filing Data'!$V:$V,'Filing Data'!$D:$D,'Benchmark Value'!$B3583),C3582)</f>
        <v>6141302856.4922609</v>
      </c>
      <c r="D3583" s="7">
        <f>SUMIFS('Filing Data'!$Z:$Z,'Filing Data'!$D:$D,'Benchmark Value'!$B3583)</f>
        <v>0</v>
      </c>
      <c r="E3583" s="16">
        <f>IF(D3583&lt;&gt;0,E3582,IF(ISNA(INDEX($D3583:$D3618,MATCH(TRUE,INDEX($D3583:$D3618&lt;&gt;$D3583,0),0))),0,INDEX($D3583:$D3618,MATCH(TRUE,INDEX($D3583:$D3618&lt;&gt;$D3583,0),0))))</f>
        <v>-37141950.219603628</v>
      </c>
      <c r="F3583" s="10">
        <f>SUM(D$11:D3582)</f>
        <v>-638780473.66906607</v>
      </c>
      <c r="G3583" s="10">
        <f t="shared" si="768"/>
        <v>92</v>
      </c>
      <c r="H3583" s="7">
        <f t="shared" si="774"/>
        <v>-403716.85021308291</v>
      </c>
      <c r="I3583" s="16">
        <f>SUMIFS('Filing Data'!$X:$X,'Filing Data'!$D:$D,'Benchmark Value'!$B3583)</f>
        <v>0</v>
      </c>
      <c r="J3583" s="16">
        <f>IF(I3583&lt;&gt;0,J3582,IF(ISNA(INDEX($I3583:$I3618,MATCH(TRUE,INDEX($I3583:$I3618&lt;&gt;$I3583,0),0))),0,INDEX($I3583:$I3618,MATCH(TRUE,INDEX($I3583:$I3618&lt;&gt;$I3583,0),0))))</f>
        <v>0</v>
      </c>
      <c r="K3583" s="10">
        <f>SUM(I$11:I3582)</f>
        <v>954334176.86255813</v>
      </c>
      <c r="L3583" s="27">
        <f t="shared" si="769"/>
        <v>103</v>
      </c>
      <c r="M3583" s="7">
        <f t="shared" si="775"/>
        <v>0</v>
      </c>
      <c r="N3583" s="7">
        <f>IF(ISNA(VLOOKUP(B3583,'Distribution Data'!$G:$H,2,FALSE)),0,VLOOKUP(B3583,'Distribution Data'!$G:$H,2,FALSE))</f>
        <v>0</v>
      </c>
      <c r="O3583" s="16">
        <f>IF(ISNA(INDEX($C3582:$C$3618,MATCH(TRUE,INDEX($C3582:$C$3618&lt;&gt;$C3582,0),0))), O3582, INDEX($C3582:$C$3618,MATCH(TRUE,INDEX($C3582:$C$3618&lt;&gt;$C3582,0),0)))</f>
        <v>6141302856.4922609</v>
      </c>
      <c r="P3583" s="16">
        <f t="shared" si="779"/>
        <v>6141302856.4922609</v>
      </c>
      <c r="Q3583" s="27">
        <f t="shared" si="772"/>
        <v>0</v>
      </c>
      <c r="R3583" s="7">
        <f t="shared" si="776"/>
        <v>0</v>
      </c>
      <c r="S3583" s="7">
        <f t="shared" si="770"/>
        <v>-403716.85021308291</v>
      </c>
      <c r="T3583" s="5">
        <f>VLOOKUP($B3583,'Benchmark Data'!$A:$B,2,FALSE)</f>
        <v>20.9</v>
      </c>
      <c r="U3583" s="12">
        <f t="shared" si="777"/>
        <v>1.5915455305899363E-2</v>
      </c>
      <c r="V3583" s="7">
        <f t="shared" si="778"/>
        <v>6026241283.8826828</v>
      </c>
    </row>
    <row r="3584" spans="1:22" x14ac:dyDescent="0.25">
      <c r="A3584" s="5">
        <f t="shared" si="771"/>
        <v>2013</v>
      </c>
      <c r="B3584" s="6">
        <f t="shared" si="773"/>
        <v>41524</v>
      </c>
      <c r="C3584" s="7">
        <f>MAX(SUMIFS('Filing Data'!$V:$V,'Filing Data'!$D:$D,'Benchmark Value'!$B3584),C3583)</f>
        <v>6141302856.4922609</v>
      </c>
      <c r="D3584" s="7">
        <f>SUMIFS('Filing Data'!$Z:$Z,'Filing Data'!$D:$D,'Benchmark Value'!$B3584)</f>
        <v>0</v>
      </c>
      <c r="E3584" s="16">
        <f>IF(D3584&lt;&gt;0,E3583,IF(ISNA(INDEX($D3584:$D3618,MATCH(TRUE,INDEX($D3584:$D3618&lt;&gt;$D3584,0),0))),0,INDEX($D3584:$D3618,MATCH(TRUE,INDEX($D3584:$D3618&lt;&gt;$D3584,0),0))))</f>
        <v>-37141950.219603628</v>
      </c>
      <c r="F3584" s="10">
        <f>SUM(D$11:D3583)</f>
        <v>-638780473.66906607</v>
      </c>
      <c r="G3584" s="10">
        <f t="shared" si="768"/>
        <v>92</v>
      </c>
      <c r="H3584" s="7">
        <f t="shared" si="774"/>
        <v>-403716.85021308291</v>
      </c>
      <c r="I3584" s="16">
        <f>SUMIFS('Filing Data'!$X:$X,'Filing Data'!$D:$D,'Benchmark Value'!$B3584)</f>
        <v>0</v>
      </c>
      <c r="J3584" s="16">
        <f>IF(I3584&lt;&gt;0,J3583,IF(ISNA(INDEX($I3584:$I3618,MATCH(TRUE,INDEX($I3584:$I3618&lt;&gt;$I3584,0),0))),0,INDEX($I3584:$I3618,MATCH(TRUE,INDEX($I3584:$I3618&lt;&gt;$I3584,0),0))))</f>
        <v>0</v>
      </c>
      <c r="K3584" s="10">
        <f>SUM(I$11:I3583)</f>
        <v>954334176.86255813</v>
      </c>
      <c r="L3584" s="27">
        <f t="shared" si="769"/>
        <v>103</v>
      </c>
      <c r="M3584" s="7">
        <f t="shared" si="775"/>
        <v>0</v>
      </c>
      <c r="N3584" s="7">
        <f>IF(ISNA(VLOOKUP(B3584,'Distribution Data'!$G:$H,2,FALSE)),0,VLOOKUP(B3584,'Distribution Data'!$G:$H,2,FALSE))</f>
        <v>0</v>
      </c>
      <c r="O3584" s="16">
        <f>IF(ISNA(INDEX($C3583:$C$3618,MATCH(TRUE,INDEX($C3583:$C$3618&lt;&gt;$C3583,0),0))), O3583, INDEX($C3583:$C$3618,MATCH(TRUE,INDEX($C3583:$C$3618&lt;&gt;$C3583,0),0)))</f>
        <v>6141302856.4922609</v>
      </c>
      <c r="P3584" s="16">
        <f t="shared" si="779"/>
        <v>6141302856.4922609</v>
      </c>
      <c r="Q3584" s="27">
        <f t="shared" si="772"/>
        <v>0</v>
      </c>
      <c r="R3584" s="7">
        <f t="shared" si="776"/>
        <v>0</v>
      </c>
      <c r="S3584" s="7">
        <f t="shared" si="770"/>
        <v>-403716.85021308291</v>
      </c>
      <c r="T3584" s="5">
        <f>VLOOKUP($B3584,'Benchmark Data'!$A:$B,2,FALSE)</f>
        <v>20.9</v>
      </c>
      <c r="U3584" s="12">
        <f t="shared" si="777"/>
        <v>0</v>
      </c>
      <c r="V3584" s="7">
        <f t="shared" si="778"/>
        <v>6025837567.0324697</v>
      </c>
    </row>
    <row r="3585" spans="1:22" x14ac:dyDescent="0.25">
      <c r="A3585" s="5">
        <f t="shared" si="771"/>
        <v>2013</v>
      </c>
      <c r="B3585" s="6">
        <f t="shared" si="773"/>
        <v>41525</v>
      </c>
      <c r="C3585" s="7">
        <f>MAX(SUMIFS('Filing Data'!$V:$V,'Filing Data'!$D:$D,'Benchmark Value'!$B3585),C3584)</f>
        <v>6141302856.4922609</v>
      </c>
      <c r="D3585" s="7">
        <f>SUMIFS('Filing Data'!$Z:$Z,'Filing Data'!$D:$D,'Benchmark Value'!$B3585)</f>
        <v>0</v>
      </c>
      <c r="E3585" s="16">
        <f>IF(D3585&lt;&gt;0,E3584,IF(ISNA(INDEX($D3585:$D3618,MATCH(TRUE,INDEX($D3585:$D3618&lt;&gt;$D3585,0),0))),0,INDEX($D3585:$D3618,MATCH(TRUE,INDEX($D3585:$D3618&lt;&gt;$D3585,0),0))))</f>
        <v>-37141950.219603628</v>
      </c>
      <c r="F3585" s="10">
        <f>SUM(D$11:D3584)</f>
        <v>-638780473.66906607</v>
      </c>
      <c r="G3585" s="10">
        <f t="shared" si="768"/>
        <v>92</v>
      </c>
      <c r="H3585" s="7">
        <f t="shared" si="774"/>
        <v>-403716.85021308291</v>
      </c>
      <c r="I3585" s="16">
        <f>SUMIFS('Filing Data'!$X:$X,'Filing Data'!$D:$D,'Benchmark Value'!$B3585)</f>
        <v>0</v>
      </c>
      <c r="J3585" s="16">
        <f>IF(I3585&lt;&gt;0,J3584,IF(ISNA(INDEX($I3585:$I3618,MATCH(TRUE,INDEX($I3585:$I3618&lt;&gt;$I3585,0),0))),0,INDEX($I3585:$I3618,MATCH(TRUE,INDEX($I3585:$I3618&lt;&gt;$I3585,0),0))))</f>
        <v>0</v>
      </c>
      <c r="K3585" s="10">
        <f>SUM(I$11:I3584)</f>
        <v>954334176.86255813</v>
      </c>
      <c r="L3585" s="27">
        <f t="shared" si="769"/>
        <v>103</v>
      </c>
      <c r="M3585" s="7">
        <f t="shared" si="775"/>
        <v>0</v>
      </c>
      <c r="N3585" s="7">
        <f>IF(ISNA(VLOOKUP(B3585,'Distribution Data'!$G:$H,2,FALSE)),0,VLOOKUP(B3585,'Distribution Data'!$G:$H,2,FALSE))</f>
        <v>0</v>
      </c>
      <c r="O3585" s="16">
        <f>IF(ISNA(INDEX($C3584:$C$3618,MATCH(TRUE,INDEX($C3584:$C$3618&lt;&gt;$C3584,0),0))), O3584, INDEX($C3584:$C$3618,MATCH(TRUE,INDEX($C3584:$C$3618&lt;&gt;$C3584,0),0)))</f>
        <v>6141302856.4922609</v>
      </c>
      <c r="P3585" s="16">
        <f t="shared" si="779"/>
        <v>6141302856.4922609</v>
      </c>
      <c r="Q3585" s="27">
        <f t="shared" si="772"/>
        <v>0</v>
      </c>
      <c r="R3585" s="7">
        <f t="shared" si="776"/>
        <v>0</v>
      </c>
      <c r="S3585" s="7">
        <f t="shared" si="770"/>
        <v>-403716.85021308291</v>
      </c>
      <c r="T3585" s="5">
        <f>VLOOKUP($B3585,'Benchmark Data'!$A:$B,2,FALSE)</f>
        <v>20.9</v>
      </c>
      <c r="U3585" s="12">
        <f t="shared" si="777"/>
        <v>0</v>
      </c>
      <c r="V3585" s="7">
        <f t="shared" si="778"/>
        <v>6025433850.1822567</v>
      </c>
    </row>
    <row r="3586" spans="1:22" x14ac:dyDescent="0.25">
      <c r="A3586" s="5">
        <f t="shared" si="771"/>
        <v>2013</v>
      </c>
      <c r="B3586" s="6">
        <f t="shared" si="773"/>
        <v>41526</v>
      </c>
      <c r="C3586" s="7">
        <f>MAX(SUMIFS('Filing Data'!$V:$V,'Filing Data'!$D:$D,'Benchmark Value'!$B3586),C3585)</f>
        <v>6141302856.4922609</v>
      </c>
      <c r="D3586" s="7">
        <f>SUMIFS('Filing Data'!$Z:$Z,'Filing Data'!$D:$D,'Benchmark Value'!$B3586)</f>
        <v>0</v>
      </c>
      <c r="E3586" s="16">
        <f>IF(D3586&lt;&gt;0,E3585,IF(ISNA(INDEX($D3586:$D3618,MATCH(TRUE,INDEX($D3586:$D3618&lt;&gt;$D3586,0),0))),0,INDEX($D3586:$D3618,MATCH(TRUE,INDEX($D3586:$D3618&lt;&gt;$D3586,0),0))))</f>
        <v>-37141950.219603628</v>
      </c>
      <c r="F3586" s="10">
        <f>SUM(D$11:D3585)</f>
        <v>-638780473.66906607</v>
      </c>
      <c r="G3586" s="10">
        <f t="shared" si="768"/>
        <v>92</v>
      </c>
      <c r="H3586" s="7">
        <f t="shared" si="774"/>
        <v>-403716.85021308291</v>
      </c>
      <c r="I3586" s="16">
        <f>SUMIFS('Filing Data'!$X:$X,'Filing Data'!$D:$D,'Benchmark Value'!$B3586)</f>
        <v>0</v>
      </c>
      <c r="J3586" s="16">
        <f>IF(I3586&lt;&gt;0,J3585,IF(ISNA(INDEX($I3586:$I3618,MATCH(TRUE,INDEX($I3586:$I3618&lt;&gt;$I3586,0),0))),0,INDEX($I3586:$I3618,MATCH(TRUE,INDEX($I3586:$I3618&lt;&gt;$I3586,0),0))))</f>
        <v>0</v>
      </c>
      <c r="K3586" s="10">
        <f>SUM(I$11:I3585)</f>
        <v>954334176.86255813</v>
      </c>
      <c r="L3586" s="27">
        <f t="shared" si="769"/>
        <v>103</v>
      </c>
      <c r="M3586" s="7">
        <f t="shared" si="775"/>
        <v>0</v>
      </c>
      <c r="N3586" s="7">
        <f>IF(ISNA(VLOOKUP(B3586,'Distribution Data'!$G:$H,2,FALSE)),0,VLOOKUP(B3586,'Distribution Data'!$G:$H,2,FALSE))</f>
        <v>0</v>
      </c>
      <c r="O3586" s="16">
        <f>IF(ISNA(INDEX($C3585:$C$3618,MATCH(TRUE,INDEX($C3585:$C$3618&lt;&gt;$C3585,0),0))), O3585, INDEX($C3585:$C$3618,MATCH(TRUE,INDEX($C3585:$C$3618&lt;&gt;$C3585,0),0)))</f>
        <v>6141302856.4922609</v>
      </c>
      <c r="P3586" s="16">
        <f t="shared" si="779"/>
        <v>6141302856.4922609</v>
      </c>
      <c r="Q3586" s="27">
        <f t="shared" si="772"/>
        <v>0</v>
      </c>
      <c r="R3586" s="7">
        <f t="shared" si="776"/>
        <v>0</v>
      </c>
      <c r="S3586" s="7">
        <f t="shared" si="770"/>
        <v>-403716.85021308291</v>
      </c>
      <c r="T3586" s="5">
        <f>VLOOKUP($B3586,'Benchmark Data'!$A:$B,2,FALSE)</f>
        <v>21.32</v>
      </c>
      <c r="U3586" s="12">
        <f t="shared" si="777"/>
        <v>1.9896440326878553E-2</v>
      </c>
      <c r="V3586" s="7">
        <f t="shared" si="778"/>
        <v>6146115406.8763762</v>
      </c>
    </row>
    <row r="3587" spans="1:22" x14ac:dyDescent="0.25">
      <c r="A3587" s="5">
        <f t="shared" si="771"/>
        <v>2013</v>
      </c>
      <c r="B3587" s="6">
        <f t="shared" si="773"/>
        <v>41527</v>
      </c>
      <c r="C3587" s="7">
        <f>MAX(SUMIFS('Filing Data'!$V:$V,'Filing Data'!$D:$D,'Benchmark Value'!$B3587),C3586)</f>
        <v>6141302856.4922609</v>
      </c>
      <c r="D3587" s="7">
        <f>SUMIFS('Filing Data'!$Z:$Z,'Filing Data'!$D:$D,'Benchmark Value'!$B3587)</f>
        <v>0</v>
      </c>
      <c r="E3587" s="16">
        <f>IF(D3587&lt;&gt;0,E3586,IF(ISNA(INDEX($D3587:$D3618,MATCH(TRUE,INDEX($D3587:$D3618&lt;&gt;$D3587,0),0))),0,INDEX($D3587:$D3618,MATCH(TRUE,INDEX($D3587:$D3618&lt;&gt;$D3587,0),0))))</f>
        <v>-37141950.219603628</v>
      </c>
      <c r="F3587" s="10">
        <f>SUM(D$11:D3586)</f>
        <v>-638780473.66906607</v>
      </c>
      <c r="G3587" s="10">
        <f t="shared" si="768"/>
        <v>92</v>
      </c>
      <c r="H3587" s="7">
        <f t="shared" si="774"/>
        <v>-403716.85021308291</v>
      </c>
      <c r="I3587" s="16">
        <f>SUMIFS('Filing Data'!$X:$X,'Filing Data'!$D:$D,'Benchmark Value'!$B3587)</f>
        <v>0</v>
      </c>
      <c r="J3587" s="16">
        <f>IF(I3587&lt;&gt;0,J3586,IF(ISNA(INDEX($I3587:$I3618,MATCH(TRUE,INDEX($I3587:$I3618&lt;&gt;$I3587,0),0))),0,INDEX($I3587:$I3618,MATCH(TRUE,INDEX($I3587:$I3618&lt;&gt;$I3587,0),0))))</f>
        <v>0</v>
      </c>
      <c r="K3587" s="10">
        <f>SUM(I$11:I3586)</f>
        <v>954334176.86255813</v>
      </c>
      <c r="L3587" s="27">
        <f t="shared" si="769"/>
        <v>103</v>
      </c>
      <c r="M3587" s="7">
        <f t="shared" si="775"/>
        <v>0</v>
      </c>
      <c r="N3587" s="7">
        <f>IF(ISNA(VLOOKUP(B3587,'Distribution Data'!$G:$H,2,FALSE)),0,VLOOKUP(B3587,'Distribution Data'!$G:$H,2,FALSE))</f>
        <v>0</v>
      </c>
      <c r="O3587" s="16">
        <f>IF(ISNA(INDEX($C3586:$C$3618,MATCH(TRUE,INDEX($C3586:$C$3618&lt;&gt;$C3586,0),0))), O3586, INDEX($C3586:$C$3618,MATCH(TRUE,INDEX($C3586:$C$3618&lt;&gt;$C3586,0),0)))</f>
        <v>6141302856.4922609</v>
      </c>
      <c r="P3587" s="16">
        <f t="shared" si="779"/>
        <v>6141302856.4922609</v>
      </c>
      <c r="Q3587" s="27">
        <f t="shared" si="772"/>
        <v>0</v>
      </c>
      <c r="R3587" s="7">
        <f t="shared" si="776"/>
        <v>0</v>
      </c>
      <c r="S3587" s="7">
        <f t="shared" si="770"/>
        <v>-403716.85021308291</v>
      </c>
      <c r="T3587" s="5">
        <f>VLOOKUP($B3587,'Benchmark Data'!$A:$B,2,FALSE)</f>
        <v>21.32</v>
      </c>
      <c r="U3587" s="12">
        <f t="shared" si="777"/>
        <v>0</v>
      </c>
      <c r="V3587" s="7">
        <f t="shared" si="778"/>
        <v>6145711690.0261631</v>
      </c>
    </row>
    <row r="3588" spans="1:22" x14ac:dyDescent="0.25">
      <c r="A3588" s="5">
        <f t="shared" si="771"/>
        <v>2013</v>
      </c>
      <c r="B3588" s="6">
        <f t="shared" si="773"/>
        <v>41528</v>
      </c>
      <c r="C3588" s="7">
        <f>MAX(SUMIFS('Filing Data'!$V:$V,'Filing Data'!$D:$D,'Benchmark Value'!$B3588),C3587)</f>
        <v>6141302856.4922609</v>
      </c>
      <c r="D3588" s="7">
        <f>SUMIFS('Filing Data'!$Z:$Z,'Filing Data'!$D:$D,'Benchmark Value'!$B3588)</f>
        <v>0</v>
      </c>
      <c r="E3588" s="16">
        <f>IF(D3588&lt;&gt;0,E3587,IF(ISNA(INDEX($D3588:$D3618,MATCH(TRUE,INDEX($D3588:$D3618&lt;&gt;$D3588,0),0))),0,INDEX($D3588:$D3618,MATCH(TRUE,INDEX($D3588:$D3618&lt;&gt;$D3588,0),0))))</f>
        <v>-37141950.219603628</v>
      </c>
      <c r="F3588" s="10">
        <f>SUM(D$11:D3587)</f>
        <v>-638780473.66906607</v>
      </c>
      <c r="G3588" s="10">
        <f t="shared" si="768"/>
        <v>92</v>
      </c>
      <c r="H3588" s="7">
        <f t="shared" si="774"/>
        <v>-403716.85021308291</v>
      </c>
      <c r="I3588" s="16">
        <f>SUMIFS('Filing Data'!$X:$X,'Filing Data'!$D:$D,'Benchmark Value'!$B3588)</f>
        <v>0</v>
      </c>
      <c r="J3588" s="16">
        <f>IF(I3588&lt;&gt;0,J3587,IF(ISNA(INDEX($I3588:$I3618,MATCH(TRUE,INDEX($I3588:$I3618&lt;&gt;$I3588,0),0))),0,INDEX($I3588:$I3618,MATCH(TRUE,INDEX($I3588:$I3618&lt;&gt;$I3588,0),0))))</f>
        <v>0</v>
      </c>
      <c r="K3588" s="10">
        <f>SUM(I$11:I3587)</f>
        <v>954334176.86255813</v>
      </c>
      <c r="L3588" s="27">
        <f t="shared" si="769"/>
        <v>103</v>
      </c>
      <c r="M3588" s="7">
        <f t="shared" si="775"/>
        <v>0</v>
      </c>
      <c r="N3588" s="7">
        <f>IF(ISNA(VLOOKUP(B3588,'Distribution Data'!$G:$H,2,FALSE)),0,VLOOKUP(B3588,'Distribution Data'!$G:$H,2,FALSE))</f>
        <v>0</v>
      </c>
      <c r="O3588" s="16">
        <f>IF(ISNA(INDEX($C3587:$C$3618,MATCH(TRUE,INDEX($C3587:$C$3618&lt;&gt;$C3587,0),0))), O3587, INDEX($C3587:$C$3618,MATCH(TRUE,INDEX($C3587:$C$3618&lt;&gt;$C3587,0),0)))</f>
        <v>6141302856.4922609</v>
      </c>
      <c r="P3588" s="16">
        <f t="shared" si="779"/>
        <v>6141302856.4922609</v>
      </c>
      <c r="Q3588" s="27">
        <f t="shared" si="772"/>
        <v>0</v>
      </c>
      <c r="R3588" s="7">
        <f t="shared" si="776"/>
        <v>0</v>
      </c>
      <c r="S3588" s="7">
        <f t="shared" si="770"/>
        <v>-403716.85021308291</v>
      </c>
      <c r="T3588" s="5">
        <f>VLOOKUP($B3588,'Benchmark Data'!$A:$B,2,FALSE)</f>
        <v>21.47</v>
      </c>
      <c r="U3588" s="12">
        <f t="shared" si="777"/>
        <v>7.0110125930457909E-3</v>
      </c>
      <c r="V3588" s="7">
        <f t="shared" si="778"/>
        <v>6188547032.9087791</v>
      </c>
    </row>
    <row r="3589" spans="1:22" x14ac:dyDescent="0.25">
      <c r="A3589" s="5">
        <f t="shared" si="771"/>
        <v>2013</v>
      </c>
      <c r="B3589" s="6">
        <f t="shared" si="773"/>
        <v>41529</v>
      </c>
      <c r="C3589" s="7">
        <f>MAX(SUMIFS('Filing Data'!$V:$V,'Filing Data'!$D:$D,'Benchmark Value'!$B3589),C3588)</f>
        <v>6141302856.4922609</v>
      </c>
      <c r="D3589" s="7">
        <f>SUMIFS('Filing Data'!$Z:$Z,'Filing Data'!$D:$D,'Benchmark Value'!$B3589)</f>
        <v>0</v>
      </c>
      <c r="E3589" s="16">
        <f>IF(D3589&lt;&gt;0,E3588,IF(ISNA(INDEX($D3589:$D3618,MATCH(TRUE,INDEX($D3589:$D3618&lt;&gt;$D3589,0),0))),0,INDEX($D3589:$D3618,MATCH(TRUE,INDEX($D3589:$D3618&lt;&gt;$D3589,0),0))))</f>
        <v>-37141950.219603628</v>
      </c>
      <c r="F3589" s="10">
        <f>SUM(D$11:D3588)</f>
        <v>-638780473.66906607</v>
      </c>
      <c r="G3589" s="10">
        <f t="shared" si="768"/>
        <v>92</v>
      </c>
      <c r="H3589" s="7">
        <f t="shared" si="774"/>
        <v>-403716.85021308291</v>
      </c>
      <c r="I3589" s="16">
        <f>SUMIFS('Filing Data'!$X:$X,'Filing Data'!$D:$D,'Benchmark Value'!$B3589)</f>
        <v>0</v>
      </c>
      <c r="J3589" s="16">
        <f>IF(I3589&lt;&gt;0,J3588,IF(ISNA(INDEX($I3589:$I3618,MATCH(TRUE,INDEX($I3589:$I3618&lt;&gt;$I3589,0),0))),0,INDEX($I3589:$I3618,MATCH(TRUE,INDEX($I3589:$I3618&lt;&gt;$I3589,0),0))))</f>
        <v>0</v>
      </c>
      <c r="K3589" s="10">
        <f>SUM(I$11:I3588)</f>
        <v>954334176.86255813</v>
      </c>
      <c r="L3589" s="27">
        <f t="shared" si="769"/>
        <v>103</v>
      </c>
      <c r="M3589" s="7">
        <f t="shared" si="775"/>
        <v>0</v>
      </c>
      <c r="N3589" s="7">
        <f>IF(ISNA(VLOOKUP(B3589,'Distribution Data'!$G:$H,2,FALSE)),0,VLOOKUP(B3589,'Distribution Data'!$G:$H,2,FALSE))</f>
        <v>0</v>
      </c>
      <c r="O3589" s="16">
        <f>IF(ISNA(INDEX($C3588:$C$3618,MATCH(TRUE,INDEX($C3588:$C$3618&lt;&gt;$C3588,0),0))), O3588, INDEX($C3588:$C$3618,MATCH(TRUE,INDEX($C3588:$C$3618&lt;&gt;$C3588,0),0)))</f>
        <v>6141302856.4922609</v>
      </c>
      <c r="P3589" s="16">
        <f t="shared" si="779"/>
        <v>6141302856.4922609</v>
      </c>
      <c r="Q3589" s="27">
        <f t="shared" si="772"/>
        <v>0</v>
      </c>
      <c r="R3589" s="7">
        <f t="shared" si="776"/>
        <v>0</v>
      </c>
      <c r="S3589" s="7">
        <f t="shared" si="770"/>
        <v>-403716.85021308291</v>
      </c>
      <c r="T3589" s="5">
        <f>VLOOKUP($B3589,'Benchmark Data'!$A:$B,2,FALSE)</f>
        <v>21.32</v>
      </c>
      <c r="U3589" s="12">
        <f t="shared" si="777"/>
        <v>-7.0110125930457632E-3</v>
      </c>
      <c r="V3589" s="7">
        <f t="shared" si="778"/>
        <v>6144907076.8905964</v>
      </c>
    </row>
    <row r="3590" spans="1:22" x14ac:dyDescent="0.25">
      <c r="A3590" s="5">
        <f t="shared" si="771"/>
        <v>2013</v>
      </c>
      <c r="B3590" s="6">
        <f t="shared" si="773"/>
        <v>41530</v>
      </c>
      <c r="C3590" s="7">
        <f>MAX(SUMIFS('Filing Data'!$V:$V,'Filing Data'!$D:$D,'Benchmark Value'!$B3590),C3589)</f>
        <v>6141302856.4922609</v>
      </c>
      <c r="D3590" s="7">
        <f>SUMIFS('Filing Data'!$Z:$Z,'Filing Data'!$D:$D,'Benchmark Value'!$B3590)</f>
        <v>0</v>
      </c>
      <c r="E3590" s="16">
        <f>IF(D3590&lt;&gt;0,E3589,IF(ISNA(INDEX($D3590:$D3618,MATCH(TRUE,INDEX($D3590:$D3618&lt;&gt;$D3590,0),0))),0,INDEX($D3590:$D3618,MATCH(TRUE,INDEX($D3590:$D3618&lt;&gt;$D3590,0),0))))</f>
        <v>-37141950.219603628</v>
      </c>
      <c r="F3590" s="10">
        <f>SUM(D$11:D3589)</f>
        <v>-638780473.66906607</v>
      </c>
      <c r="G3590" s="10">
        <f t="shared" si="768"/>
        <v>92</v>
      </c>
      <c r="H3590" s="7">
        <f t="shared" si="774"/>
        <v>-403716.85021308291</v>
      </c>
      <c r="I3590" s="16">
        <f>SUMIFS('Filing Data'!$X:$X,'Filing Data'!$D:$D,'Benchmark Value'!$B3590)</f>
        <v>0</v>
      </c>
      <c r="J3590" s="16">
        <f>IF(I3590&lt;&gt;0,J3589,IF(ISNA(INDEX($I3590:$I3618,MATCH(TRUE,INDEX($I3590:$I3618&lt;&gt;$I3590,0),0))),0,INDEX($I3590:$I3618,MATCH(TRUE,INDEX($I3590:$I3618&lt;&gt;$I3590,0),0))))</f>
        <v>0</v>
      </c>
      <c r="K3590" s="10">
        <f>SUM(I$11:I3589)</f>
        <v>954334176.86255813</v>
      </c>
      <c r="L3590" s="27">
        <f t="shared" si="769"/>
        <v>103</v>
      </c>
      <c r="M3590" s="7">
        <f t="shared" si="775"/>
        <v>0</v>
      </c>
      <c r="N3590" s="7">
        <f>IF(ISNA(VLOOKUP(B3590,'Distribution Data'!$G:$H,2,FALSE)),0,VLOOKUP(B3590,'Distribution Data'!$G:$H,2,FALSE))</f>
        <v>0</v>
      </c>
      <c r="O3590" s="16">
        <f>IF(ISNA(INDEX($C3589:$C$3618,MATCH(TRUE,INDEX($C3589:$C$3618&lt;&gt;$C3589,0),0))), O3589, INDEX($C3589:$C$3618,MATCH(TRUE,INDEX($C3589:$C$3618&lt;&gt;$C3589,0),0)))</f>
        <v>6141302856.4922609</v>
      </c>
      <c r="P3590" s="16">
        <f t="shared" si="779"/>
        <v>6141302856.4922609</v>
      </c>
      <c r="Q3590" s="27">
        <f t="shared" si="772"/>
        <v>0</v>
      </c>
      <c r="R3590" s="7">
        <f t="shared" si="776"/>
        <v>0</v>
      </c>
      <c r="S3590" s="7">
        <f t="shared" si="770"/>
        <v>-403716.85021308291</v>
      </c>
      <c r="T3590" s="5">
        <f>VLOOKUP($B3590,'Benchmark Data'!$A:$B,2,FALSE)</f>
        <v>21.39</v>
      </c>
      <c r="U3590" s="12">
        <f t="shared" si="777"/>
        <v>3.2779237966705063E-3</v>
      </c>
      <c r="V3590" s="7">
        <f t="shared" si="778"/>
        <v>6164678946.1277351</v>
      </c>
    </row>
    <row r="3591" spans="1:22" x14ac:dyDescent="0.25">
      <c r="A3591" s="5">
        <f t="shared" si="771"/>
        <v>2013</v>
      </c>
      <c r="B3591" s="6">
        <f t="shared" si="773"/>
        <v>41531</v>
      </c>
      <c r="C3591" s="7">
        <f>MAX(SUMIFS('Filing Data'!$V:$V,'Filing Data'!$D:$D,'Benchmark Value'!$B3591),C3590)</f>
        <v>6141302856.4922609</v>
      </c>
      <c r="D3591" s="7">
        <f>SUMIFS('Filing Data'!$Z:$Z,'Filing Data'!$D:$D,'Benchmark Value'!$B3591)</f>
        <v>0</v>
      </c>
      <c r="E3591" s="16">
        <f>IF(D3591&lt;&gt;0,E3590,IF(ISNA(INDEX($D3591:$D3618,MATCH(TRUE,INDEX($D3591:$D3618&lt;&gt;$D3591,0),0))),0,INDEX($D3591:$D3618,MATCH(TRUE,INDEX($D3591:$D3618&lt;&gt;$D3591,0),0))))</f>
        <v>-37141950.219603628</v>
      </c>
      <c r="F3591" s="10">
        <f>SUM(D$11:D3590)</f>
        <v>-638780473.66906607</v>
      </c>
      <c r="G3591" s="10">
        <f t="shared" si="768"/>
        <v>92</v>
      </c>
      <c r="H3591" s="7">
        <f t="shared" si="774"/>
        <v>-403716.85021308291</v>
      </c>
      <c r="I3591" s="16">
        <f>SUMIFS('Filing Data'!$X:$X,'Filing Data'!$D:$D,'Benchmark Value'!$B3591)</f>
        <v>0</v>
      </c>
      <c r="J3591" s="16">
        <f>IF(I3591&lt;&gt;0,J3590,IF(ISNA(INDEX($I3591:$I3618,MATCH(TRUE,INDEX($I3591:$I3618&lt;&gt;$I3591,0),0))),0,INDEX($I3591:$I3618,MATCH(TRUE,INDEX($I3591:$I3618&lt;&gt;$I3591,0),0))))</f>
        <v>0</v>
      </c>
      <c r="K3591" s="10">
        <f>SUM(I$11:I3590)</f>
        <v>954334176.86255813</v>
      </c>
      <c r="L3591" s="27">
        <f t="shared" si="769"/>
        <v>103</v>
      </c>
      <c r="M3591" s="7">
        <f t="shared" si="775"/>
        <v>0</v>
      </c>
      <c r="N3591" s="7">
        <f>IF(ISNA(VLOOKUP(B3591,'Distribution Data'!$G:$H,2,FALSE)),0,VLOOKUP(B3591,'Distribution Data'!$G:$H,2,FALSE))</f>
        <v>0</v>
      </c>
      <c r="O3591" s="16">
        <f>IF(ISNA(INDEX($C3590:$C$3618,MATCH(TRUE,INDEX($C3590:$C$3618&lt;&gt;$C3590,0),0))), O3590, INDEX($C3590:$C$3618,MATCH(TRUE,INDEX($C3590:$C$3618&lt;&gt;$C3590,0),0)))</f>
        <v>6141302856.4922609</v>
      </c>
      <c r="P3591" s="16">
        <f t="shared" si="779"/>
        <v>6141302856.4922609</v>
      </c>
      <c r="Q3591" s="27">
        <f t="shared" si="772"/>
        <v>0</v>
      </c>
      <c r="R3591" s="7">
        <f t="shared" si="776"/>
        <v>0</v>
      </c>
      <c r="S3591" s="7">
        <f t="shared" si="770"/>
        <v>-403716.85021308291</v>
      </c>
      <c r="T3591" s="5">
        <f>VLOOKUP($B3591,'Benchmark Data'!$A:$B,2,FALSE)</f>
        <v>21.39</v>
      </c>
      <c r="U3591" s="12">
        <f t="shared" si="777"/>
        <v>0</v>
      </c>
      <c r="V3591" s="7">
        <f t="shared" si="778"/>
        <v>6164275229.2775221</v>
      </c>
    </row>
    <row r="3592" spans="1:22" x14ac:dyDescent="0.25">
      <c r="A3592" s="5">
        <f t="shared" si="771"/>
        <v>2013</v>
      </c>
      <c r="B3592" s="6">
        <f t="shared" si="773"/>
        <v>41532</v>
      </c>
      <c r="C3592" s="7">
        <f>MAX(SUMIFS('Filing Data'!$V:$V,'Filing Data'!$D:$D,'Benchmark Value'!$B3592),C3591)</f>
        <v>6141302856.4922609</v>
      </c>
      <c r="D3592" s="7">
        <f>SUMIFS('Filing Data'!$Z:$Z,'Filing Data'!$D:$D,'Benchmark Value'!$B3592)</f>
        <v>0</v>
      </c>
      <c r="E3592" s="16">
        <f>IF(D3592&lt;&gt;0,E3591,IF(ISNA(INDEX($D3592:$D3618,MATCH(TRUE,INDEX($D3592:$D3618&lt;&gt;$D3592,0),0))),0,INDEX($D3592:$D3618,MATCH(TRUE,INDEX($D3592:$D3618&lt;&gt;$D3592,0),0))))</f>
        <v>-37141950.219603628</v>
      </c>
      <c r="F3592" s="10">
        <f>SUM(D$11:D3591)</f>
        <v>-638780473.66906607</v>
      </c>
      <c r="G3592" s="10">
        <f t="shared" si="768"/>
        <v>92</v>
      </c>
      <c r="H3592" s="7">
        <f t="shared" si="774"/>
        <v>-403716.85021308291</v>
      </c>
      <c r="I3592" s="16">
        <f>SUMIFS('Filing Data'!$X:$X,'Filing Data'!$D:$D,'Benchmark Value'!$B3592)</f>
        <v>0</v>
      </c>
      <c r="J3592" s="16">
        <f>IF(I3592&lt;&gt;0,J3591,IF(ISNA(INDEX($I3592:$I3618,MATCH(TRUE,INDEX($I3592:$I3618&lt;&gt;$I3592,0),0))),0,INDEX($I3592:$I3618,MATCH(TRUE,INDEX($I3592:$I3618&lt;&gt;$I3592,0),0))))</f>
        <v>0</v>
      </c>
      <c r="K3592" s="10">
        <f>SUM(I$11:I3591)</f>
        <v>954334176.86255813</v>
      </c>
      <c r="L3592" s="27">
        <f t="shared" si="769"/>
        <v>103</v>
      </c>
      <c r="M3592" s="7">
        <f t="shared" si="775"/>
        <v>0</v>
      </c>
      <c r="N3592" s="7">
        <f>IF(ISNA(VLOOKUP(B3592,'Distribution Data'!$G:$H,2,FALSE)),0,VLOOKUP(B3592,'Distribution Data'!$G:$H,2,FALSE))</f>
        <v>0</v>
      </c>
      <c r="O3592" s="16">
        <f>IF(ISNA(INDEX($C3591:$C$3618,MATCH(TRUE,INDEX($C3591:$C$3618&lt;&gt;$C3591,0),0))), O3591, INDEX($C3591:$C$3618,MATCH(TRUE,INDEX($C3591:$C$3618&lt;&gt;$C3591,0),0)))</f>
        <v>6141302856.4922609</v>
      </c>
      <c r="P3592" s="16">
        <f t="shared" si="779"/>
        <v>6141302856.4922609</v>
      </c>
      <c r="Q3592" s="27">
        <f t="shared" si="772"/>
        <v>0</v>
      </c>
      <c r="R3592" s="7">
        <f t="shared" si="776"/>
        <v>0</v>
      </c>
      <c r="S3592" s="7">
        <f t="shared" si="770"/>
        <v>-403716.85021308291</v>
      </c>
      <c r="T3592" s="5">
        <f>VLOOKUP($B3592,'Benchmark Data'!$A:$B,2,FALSE)</f>
        <v>21.39</v>
      </c>
      <c r="U3592" s="12">
        <f t="shared" si="777"/>
        <v>0</v>
      </c>
      <c r="V3592" s="7">
        <f t="shared" si="778"/>
        <v>6163871512.427309</v>
      </c>
    </row>
    <row r="3593" spans="1:22" x14ac:dyDescent="0.25">
      <c r="A3593" s="5">
        <f t="shared" si="771"/>
        <v>2013</v>
      </c>
      <c r="B3593" s="6">
        <f t="shared" si="773"/>
        <v>41533</v>
      </c>
      <c r="C3593" s="7">
        <f>MAX(SUMIFS('Filing Data'!$V:$V,'Filing Data'!$D:$D,'Benchmark Value'!$B3593),C3592)</f>
        <v>6141302856.4922609</v>
      </c>
      <c r="D3593" s="7">
        <f>SUMIFS('Filing Data'!$Z:$Z,'Filing Data'!$D:$D,'Benchmark Value'!$B3593)</f>
        <v>0</v>
      </c>
      <c r="E3593" s="16">
        <f>IF(D3593&lt;&gt;0,E3592,IF(ISNA(INDEX($D3593:$D3618,MATCH(TRUE,INDEX($D3593:$D3618&lt;&gt;$D3593,0),0))),0,INDEX($D3593:$D3618,MATCH(TRUE,INDEX($D3593:$D3618&lt;&gt;$D3593,0),0))))</f>
        <v>-37141950.219603628</v>
      </c>
      <c r="F3593" s="10">
        <f>SUM(D$11:D3592)</f>
        <v>-638780473.66906607</v>
      </c>
      <c r="G3593" s="10">
        <f t="shared" si="768"/>
        <v>92</v>
      </c>
      <c r="H3593" s="7">
        <f t="shared" si="774"/>
        <v>-403716.85021308291</v>
      </c>
      <c r="I3593" s="16">
        <f>SUMIFS('Filing Data'!$X:$X,'Filing Data'!$D:$D,'Benchmark Value'!$B3593)</f>
        <v>0</v>
      </c>
      <c r="J3593" s="16">
        <f>IF(I3593&lt;&gt;0,J3592,IF(ISNA(INDEX($I3593:$I3618,MATCH(TRUE,INDEX($I3593:$I3618&lt;&gt;$I3593,0),0))),0,INDEX($I3593:$I3618,MATCH(TRUE,INDEX($I3593:$I3618&lt;&gt;$I3593,0),0))))</f>
        <v>0</v>
      </c>
      <c r="K3593" s="10">
        <f>SUM(I$11:I3592)</f>
        <v>954334176.86255813</v>
      </c>
      <c r="L3593" s="27">
        <f t="shared" si="769"/>
        <v>103</v>
      </c>
      <c r="M3593" s="7">
        <f t="shared" si="775"/>
        <v>0</v>
      </c>
      <c r="N3593" s="7">
        <f>IF(ISNA(VLOOKUP(B3593,'Distribution Data'!$G:$H,2,FALSE)),0,VLOOKUP(B3593,'Distribution Data'!$G:$H,2,FALSE))</f>
        <v>0</v>
      </c>
      <c r="O3593" s="16">
        <f>IF(ISNA(INDEX($C3592:$C$3618,MATCH(TRUE,INDEX($C3592:$C$3618&lt;&gt;$C3592,0),0))), O3592, INDEX($C3592:$C$3618,MATCH(TRUE,INDEX($C3592:$C$3618&lt;&gt;$C3592,0),0)))</f>
        <v>6141302856.4922609</v>
      </c>
      <c r="P3593" s="16">
        <f t="shared" si="779"/>
        <v>6141302856.4922609</v>
      </c>
      <c r="Q3593" s="27">
        <f t="shared" si="772"/>
        <v>0</v>
      </c>
      <c r="R3593" s="7">
        <f t="shared" si="776"/>
        <v>0</v>
      </c>
      <c r="S3593" s="7">
        <f t="shared" si="770"/>
        <v>-403716.85021308291</v>
      </c>
      <c r="T3593" s="5">
        <f>VLOOKUP($B3593,'Benchmark Data'!$A:$B,2,FALSE)</f>
        <v>21.63</v>
      </c>
      <c r="U3593" s="12">
        <f t="shared" si="777"/>
        <v>1.115771687065314E-2</v>
      </c>
      <c r="V3593" s="7">
        <f t="shared" si="778"/>
        <v>6232627644.2438822</v>
      </c>
    </row>
    <row r="3594" spans="1:22" x14ac:dyDescent="0.25">
      <c r="A3594" s="5">
        <f t="shared" si="771"/>
        <v>2013</v>
      </c>
      <c r="B3594" s="6">
        <f t="shared" si="773"/>
        <v>41534</v>
      </c>
      <c r="C3594" s="7">
        <f>MAX(SUMIFS('Filing Data'!$V:$V,'Filing Data'!$D:$D,'Benchmark Value'!$B3594),C3593)</f>
        <v>6141302856.4922609</v>
      </c>
      <c r="D3594" s="7">
        <f>SUMIFS('Filing Data'!$Z:$Z,'Filing Data'!$D:$D,'Benchmark Value'!$B3594)</f>
        <v>0</v>
      </c>
      <c r="E3594" s="16">
        <f>IF(D3594&lt;&gt;0,E3593,IF(ISNA(INDEX($D3594:$D3618,MATCH(TRUE,INDEX($D3594:$D3618&lt;&gt;$D3594,0),0))),0,INDEX($D3594:$D3618,MATCH(TRUE,INDEX($D3594:$D3618&lt;&gt;$D3594,0),0))))</f>
        <v>-37141950.219603628</v>
      </c>
      <c r="F3594" s="10">
        <f>SUM(D$11:D3593)</f>
        <v>-638780473.66906607</v>
      </c>
      <c r="G3594" s="10">
        <f t="shared" si="768"/>
        <v>92</v>
      </c>
      <c r="H3594" s="7">
        <f t="shared" si="774"/>
        <v>-403716.85021308291</v>
      </c>
      <c r="I3594" s="16">
        <f>SUMIFS('Filing Data'!$X:$X,'Filing Data'!$D:$D,'Benchmark Value'!$B3594)</f>
        <v>0</v>
      </c>
      <c r="J3594" s="16">
        <f>IF(I3594&lt;&gt;0,J3593,IF(ISNA(INDEX($I3594:$I3618,MATCH(TRUE,INDEX($I3594:$I3618&lt;&gt;$I3594,0),0))),0,INDEX($I3594:$I3618,MATCH(TRUE,INDEX($I3594:$I3618&lt;&gt;$I3594,0),0))))</f>
        <v>0</v>
      </c>
      <c r="K3594" s="10">
        <f>SUM(I$11:I3593)</f>
        <v>954334176.86255813</v>
      </c>
      <c r="L3594" s="27">
        <f t="shared" si="769"/>
        <v>103</v>
      </c>
      <c r="M3594" s="7">
        <f t="shared" si="775"/>
        <v>0</v>
      </c>
      <c r="N3594" s="7">
        <f>IF(ISNA(VLOOKUP(B3594,'Distribution Data'!$G:$H,2,FALSE)),0,VLOOKUP(B3594,'Distribution Data'!$G:$H,2,FALSE))</f>
        <v>0</v>
      </c>
      <c r="O3594" s="16">
        <f>IF(ISNA(INDEX($C3593:$C$3618,MATCH(TRUE,INDEX($C3593:$C$3618&lt;&gt;$C3593,0),0))), O3593, INDEX($C3593:$C$3618,MATCH(TRUE,INDEX($C3593:$C$3618&lt;&gt;$C3593,0),0)))</f>
        <v>6141302856.4922609</v>
      </c>
      <c r="P3594" s="16">
        <f t="shared" si="779"/>
        <v>6141302856.4922609</v>
      </c>
      <c r="Q3594" s="27">
        <f t="shared" si="772"/>
        <v>0</v>
      </c>
      <c r="R3594" s="7">
        <f t="shared" si="776"/>
        <v>0</v>
      </c>
      <c r="S3594" s="7">
        <f t="shared" si="770"/>
        <v>-403716.85021308291</v>
      </c>
      <c r="T3594" s="5">
        <f>VLOOKUP($B3594,'Benchmark Data'!$A:$B,2,FALSE)</f>
        <v>21.6</v>
      </c>
      <c r="U3594" s="12">
        <f t="shared" si="777"/>
        <v>-1.387925274847969E-3</v>
      </c>
      <c r="V3594" s="7">
        <f t="shared" si="778"/>
        <v>6223579506.250474</v>
      </c>
    </row>
    <row r="3595" spans="1:22" x14ac:dyDescent="0.25">
      <c r="A3595" s="5">
        <f t="shared" si="771"/>
        <v>2013</v>
      </c>
      <c r="B3595" s="6">
        <f t="shared" si="773"/>
        <v>41535</v>
      </c>
      <c r="C3595" s="7">
        <f>MAX(SUMIFS('Filing Data'!$V:$V,'Filing Data'!$D:$D,'Benchmark Value'!$B3595),C3594)</f>
        <v>6141302856.4922609</v>
      </c>
      <c r="D3595" s="7">
        <f>SUMIFS('Filing Data'!$Z:$Z,'Filing Data'!$D:$D,'Benchmark Value'!$B3595)</f>
        <v>0</v>
      </c>
      <c r="E3595" s="16">
        <f>IF(D3595&lt;&gt;0,E3594,IF(ISNA(INDEX($D3595:$D3618,MATCH(TRUE,INDEX($D3595:$D3618&lt;&gt;$D3595,0),0))),0,INDEX($D3595:$D3618,MATCH(TRUE,INDEX($D3595:$D3618&lt;&gt;$D3595,0),0))))</f>
        <v>-37141950.219603628</v>
      </c>
      <c r="F3595" s="10">
        <f>SUM(D$11:D3594)</f>
        <v>-638780473.66906607</v>
      </c>
      <c r="G3595" s="10">
        <f t="shared" ref="G3595:G3618" si="780">COUNTIFS(F$11:F$3618,F3595,A$11:A$3618,YEAR(B3595))</f>
        <v>92</v>
      </c>
      <c r="H3595" s="7">
        <f t="shared" si="774"/>
        <v>-403716.85021308291</v>
      </c>
      <c r="I3595" s="16">
        <f>SUMIFS('Filing Data'!$X:$X,'Filing Data'!$D:$D,'Benchmark Value'!$B3595)</f>
        <v>0</v>
      </c>
      <c r="J3595" s="16">
        <f>IF(I3595&lt;&gt;0,J3594,IF(ISNA(INDEX($I3595:$I3618,MATCH(TRUE,INDEX($I3595:$I3618&lt;&gt;$I3595,0),0))),0,INDEX($I3595:$I3618,MATCH(TRUE,INDEX($I3595:$I3618&lt;&gt;$I3595,0),0))))</f>
        <v>0</v>
      </c>
      <c r="K3595" s="10">
        <f>SUM(I$11:I3594)</f>
        <v>954334176.86255813</v>
      </c>
      <c r="L3595" s="27">
        <f t="shared" ref="L3595:L3618" si="781">COUNTIFS(K$11:K$3618,K3595,A$11:A$3618,YEAR(B3595))</f>
        <v>103</v>
      </c>
      <c r="M3595" s="7">
        <f t="shared" si="775"/>
        <v>0</v>
      </c>
      <c r="N3595" s="7">
        <f>IF(ISNA(VLOOKUP(B3595,'Distribution Data'!$G:$H,2,FALSE)),0,VLOOKUP(B3595,'Distribution Data'!$G:$H,2,FALSE))</f>
        <v>0</v>
      </c>
      <c r="O3595" s="16">
        <f>IF(ISNA(INDEX($C3594:$C$3618,MATCH(TRUE,INDEX($C3594:$C$3618&lt;&gt;$C3594,0),0))), O3594, INDEX($C3594:$C$3618,MATCH(TRUE,INDEX($C3594:$C$3618&lt;&gt;$C3594,0),0)))</f>
        <v>6141302856.4922609</v>
      </c>
      <c r="P3595" s="16">
        <f t="shared" si="779"/>
        <v>6141302856.4922609</v>
      </c>
      <c r="Q3595" s="27">
        <f t="shared" si="772"/>
        <v>0</v>
      </c>
      <c r="R3595" s="7">
        <f t="shared" si="776"/>
        <v>0</v>
      </c>
      <c r="S3595" s="7">
        <f t="shared" ref="S3595:S3618" si="782">IF(AND($E$3&lt;&gt;"Y",$E$4&lt;&gt;"Y"),R3595-N3595+H3595, IF(AND($E$3="Y",$E$4="Y"), R3595-N3595-M3595, IF($E$4="Y", R3595-N3595-M3595+H3595, IF($E$3="Y", R3595-N3595, R3595-N3595))))</f>
        <v>-403716.85021308291</v>
      </c>
      <c r="T3595" s="5">
        <f>VLOOKUP($B3595,'Benchmark Data'!$A:$B,2,FALSE)</f>
        <v>22.33</v>
      </c>
      <c r="U3595" s="12">
        <f t="shared" si="777"/>
        <v>3.3237751161947E-2</v>
      </c>
      <c r="V3595" s="7">
        <f t="shared" si="778"/>
        <v>6433509726.417058</v>
      </c>
    </row>
    <row r="3596" spans="1:22" x14ac:dyDescent="0.25">
      <c r="A3596" s="5">
        <f t="shared" ref="A3596:A3618" si="783">YEAR(B3596)</f>
        <v>2013</v>
      </c>
      <c r="B3596" s="6">
        <f t="shared" si="773"/>
        <v>41536</v>
      </c>
      <c r="C3596" s="7">
        <f>MAX(SUMIFS('Filing Data'!$V:$V,'Filing Data'!$D:$D,'Benchmark Value'!$B3596),C3595)</f>
        <v>6141302856.4922609</v>
      </c>
      <c r="D3596" s="7">
        <f>SUMIFS('Filing Data'!$Z:$Z,'Filing Data'!$D:$D,'Benchmark Value'!$B3596)</f>
        <v>0</v>
      </c>
      <c r="E3596" s="16">
        <f>IF(D3596&lt;&gt;0,E3595,IF(ISNA(INDEX($D3596:$D3618,MATCH(TRUE,INDEX($D3596:$D3618&lt;&gt;$D3596,0),0))),0,INDEX($D3596:$D3618,MATCH(TRUE,INDEX($D3596:$D3618&lt;&gt;$D3596,0),0))))</f>
        <v>-37141950.219603628</v>
      </c>
      <c r="F3596" s="10">
        <f>SUM(D$11:D3595)</f>
        <v>-638780473.66906607</v>
      </c>
      <c r="G3596" s="10">
        <f t="shared" si="780"/>
        <v>92</v>
      </c>
      <c r="H3596" s="7">
        <f t="shared" si="774"/>
        <v>-403716.85021308291</v>
      </c>
      <c r="I3596" s="16">
        <f>SUMIFS('Filing Data'!$X:$X,'Filing Data'!$D:$D,'Benchmark Value'!$B3596)</f>
        <v>0</v>
      </c>
      <c r="J3596" s="16">
        <f>IF(I3596&lt;&gt;0,J3595,IF(ISNA(INDEX($I3596:$I3618,MATCH(TRUE,INDEX($I3596:$I3618&lt;&gt;$I3596,0),0))),0,INDEX($I3596:$I3618,MATCH(TRUE,INDEX($I3596:$I3618&lt;&gt;$I3596,0),0))))</f>
        <v>0</v>
      </c>
      <c r="K3596" s="10">
        <f>SUM(I$11:I3595)</f>
        <v>954334176.86255813</v>
      </c>
      <c r="L3596" s="27">
        <f t="shared" si="781"/>
        <v>103</v>
      </c>
      <c r="M3596" s="7">
        <f t="shared" si="775"/>
        <v>0</v>
      </c>
      <c r="N3596" s="7">
        <f>IF(ISNA(VLOOKUP(B3596,'Distribution Data'!$G:$H,2,FALSE)),0,VLOOKUP(B3596,'Distribution Data'!$G:$H,2,FALSE))</f>
        <v>0</v>
      </c>
      <c r="O3596" s="16">
        <f>IF(ISNA(INDEX($C3595:$C$3618,MATCH(TRUE,INDEX($C3595:$C$3618&lt;&gt;$C3595,0),0))), O3595, INDEX($C3595:$C$3618,MATCH(TRUE,INDEX($C3595:$C$3618&lt;&gt;$C3595,0),0)))</f>
        <v>6141302856.4922609</v>
      </c>
      <c r="P3596" s="16">
        <f t="shared" si="779"/>
        <v>6141302856.4922609</v>
      </c>
      <c r="Q3596" s="27">
        <f t="shared" ref="Q3596:Q3618" si="784">MATCH($O3596,$C$11:$C$3618,0)-MATCH($C3595,$C$11:$C$3618,0)</f>
        <v>0</v>
      </c>
      <c r="R3596" s="7">
        <f t="shared" si="776"/>
        <v>0</v>
      </c>
      <c r="S3596" s="7">
        <f t="shared" si="782"/>
        <v>-403716.85021308291</v>
      </c>
      <c r="T3596" s="5">
        <f>VLOOKUP($B3596,'Benchmark Data'!$A:$B,2,FALSE)</f>
        <v>22.3</v>
      </c>
      <c r="U3596" s="12">
        <f t="shared" si="777"/>
        <v>-1.3443873859933612E-3</v>
      </c>
      <c r="V3596" s="7">
        <f t="shared" si="778"/>
        <v>6424462691.5286674</v>
      </c>
    </row>
    <row r="3597" spans="1:22" x14ac:dyDescent="0.25">
      <c r="A3597" s="5">
        <f t="shared" si="783"/>
        <v>2013</v>
      </c>
      <c r="B3597" s="6">
        <f t="shared" ref="B3597:B3618" si="785">B3596+1</f>
        <v>41537</v>
      </c>
      <c r="C3597" s="7">
        <f>MAX(SUMIFS('Filing Data'!$V:$V,'Filing Data'!$D:$D,'Benchmark Value'!$B3597),C3596)</f>
        <v>6141302856.4922609</v>
      </c>
      <c r="D3597" s="7">
        <f>SUMIFS('Filing Data'!$Z:$Z,'Filing Data'!$D:$D,'Benchmark Value'!$B3597)</f>
        <v>0</v>
      </c>
      <c r="E3597" s="16">
        <f>IF(D3597&lt;&gt;0,E3596,IF(ISNA(INDEX($D3597:$D3618,MATCH(TRUE,INDEX($D3597:$D3618&lt;&gt;$D3597,0),0))),0,INDEX($D3597:$D3618,MATCH(TRUE,INDEX($D3597:$D3618&lt;&gt;$D3597,0),0))))</f>
        <v>-37141950.219603628</v>
      </c>
      <c r="F3597" s="10">
        <f>SUM(D$11:D3596)</f>
        <v>-638780473.66906607</v>
      </c>
      <c r="G3597" s="10">
        <f t="shared" si="780"/>
        <v>92</v>
      </c>
      <c r="H3597" s="7">
        <f t="shared" ref="H3597:H3618" si="786">E3597/G3597</f>
        <v>-403716.85021308291</v>
      </c>
      <c r="I3597" s="16">
        <f>SUMIFS('Filing Data'!$X:$X,'Filing Data'!$D:$D,'Benchmark Value'!$B3597)</f>
        <v>0</v>
      </c>
      <c r="J3597" s="16">
        <f>IF(I3597&lt;&gt;0,J3596,IF(ISNA(INDEX($I3597:$I3618,MATCH(TRUE,INDEX($I3597:$I3618&lt;&gt;$I3597,0),0))),0,INDEX($I3597:$I3618,MATCH(TRUE,INDEX($I3597:$I3618&lt;&gt;$I3597,0),0))))</f>
        <v>0</v>
      </c>
      <c r="K3597" s="10">
        <f>SUM(I$11:I3596)</f>
        <v>954334176.86255813</v>
      </c>
      <c r="L3597" s="27">
        <f t="shared" si="781"/>
        <v>103</v>
      </c>
      <c r="M3597" s="7">
        <f t="shared" ref="M3597:M3618" si="787">J3597/L3597</f>
        <v>0</v>
      </c>
      <c r="N3597" s="7">
        <f>IF(ISNA(VLOOKUP(B3597,'Distribution Data'!$G:$H,2,FALSE)),0,VLOOKUP(B3597,'Distribution Data'!$G:$H,2,FALSE))</f>
        <v>0</v>
      </c>
      <c r="O3597" s="16">
        <f>IF(ISNA(INDEX($C3596:$C$3618,MATCH(TRUE,INDEX($C3596:$C$3618&lt;&gt;$C3596,0),0))), O3596, INDEX($C3596:$C$3618,MATCH(TRUE,INDEX($C3596:$C$3618&lt;&gt;$C3596,0),0)))</f>
        <v>6141302856.4922609</v>
      </c>
      <c r="P3597" s="16">
        <f t="shared" si="779"/>
        <v>6141302856.4922609</v>
      </c>
      <c r="Q3597" s="27">
        <f t="shared" si="784"/>
        <v>0</v>
      </c>
      <c r="R3597" s="7">
        <f t="shared" ref="R3597:R3618" si="788">IF(Q3597=0, 0, (O3597-P3597)/Q3597)</f>
        <v>0</v>
      </c>
      <c r="S3597" s="7">
        <f t="shared" si="782"/>
        <v>-403716.85021308291</v>
      </c>
      <c r="T3597" s="5">
        <f>VLOOKUP($B3597,'Benchmark Data'!$A:$B,2,FALSE)</f>
        <v>21.91</v>
      </c>
      <c r="U3597" s="12">
        <f t="shared" ref="U3597:U3618" si="789">LN(T3597/T3596)</f>
        <v>-1.7643524858697926E-2</v>
      </c>
      <c r="V3597" s="7">
        <f t="shared" ref="V3597:V3618" si="790">V3596*EXP($U3597)+$S3597</f>
        <v>6311702900.7010469</v>
      </c>
    </row>
    <row r="3598" spans="1:22" x14ac:dyDescent="0.25">
      <c r="A3598" s="5">
        <f t="shared" si="783"/>
        <v>2013</v>
      </c>
      <c r="B3598" s="6">
        <f t="shared" si="785"/>
        <v>41538</v>
      </c>
      <c r="C3598" s="7">
        <f>MAX(SUMIFS('Filing Data'!$V:$V,'Filing Data'!$D:$D,'Benchmark Value'!$B3598),C3597)</f>
        <v>6141302856.4922609</v>
      </c>
      <c r="D3598" s="7">
        <f>SUMIFS('Filing Data'!$Z:$Z,'Filing Data'!$D:$D,'Benchmark Value'!$B3598)</f>
        <v>0</v>
      </c>
      <c r="E3598" s="16">
        <f>IF(D3598&lt;&gt;0,E3597,IF(ISNA(INDEX($D3598:$D3618,MATCH(TRUE,INDEX($D3598:$D3618&lt;&gt;$D3598,0),0))),0,INDEX($D3598:$D3618,MATCH(TRUE,INDEX($D3598:$D3618&lt;&gt;$D3598,0),0))))</f>
        <v>-37141950.219603628</v>
      </c>
      <c r="F3598" s="10">
        <f>SUM(D$11:D3597)</f>
        <v>-638780473.66906607</v>
      </c>
      <c r="G3598" s="10">
        <f t="shared" si="780"/>
        <v>92</v>
      </c>
      <c r="H3598" s="7">
        <f t="shared" si="786"/>
        <v>-403716.85021308291</v>
      </c>
      <c r="I3598" s="16">
        <f>SUMIFS('Filing Data'!$X:$X,'Filing Data'!$D:$D,'Benchmark Value'!$B3598)</f>
        <v>0</v>
      </c>
      <c r="J3598" s="16">
        <f>IF(I3598&lt;&gt;0,J3597,IF(ISNA(INDEX($I3598:$I3618,MATCH(TRUE,INDEX($I3598:$I3618&lt;&gt;$I3598,0),0))),0,INDEX($I3598:$I3618,MATCH(TRUE,INDEX($I3598:$I3618&lt;&gt;$I3598,0),0))))</f>
        <v>0</v>
      </c>
      <c r="K3598" s="10">
        <f>SUM(I$11:I3597)</f>
        <v>954334176.86255813</v>
      </c>
      <c r="L3598" s="27">
        <f t="shared" si="781"/>
        <v>103</v>
      </c>
      <c r="M3598" s="7">
        <f t="shared" si="787"/>
        <v>0</v>
      </c>
      <c r="N3598" s="7">
        <f>IF(ISNA(VLOOKUP(B3598,'Distribution Data'!$G:$H,2,FALSE)),0,VLOOKUP(B3598,'Distribution Data'!$G:$H,2,FALSE))</f>
        <v>0</v>
      </c>
      <c r="O3598" s="16">
        <f>IF(ISNA(INDEX($C3597:$C$3618,MATCH(TRUE,INDEX($C3597:$C$3618&lt;&gt;$C3597,0),0))), O3597, INDEX($C3597:$C$3618,MATCH(TRUE,INDEX($C3597:$C$3618&lt;&gt;$C3597,0),0)))</f>
        <v>6141302856.4922609</v>
      </c>
      <c r="P3598" s="16">
        <f t="shared" si="779"/>
        <v>6141302856.4922609</v>
      </c>
      <c r="Q3598" s="27">
        <f t="shared" si="784"/>
        <v>0</v>
      </c>
      <c r="R3598" s="7">
        <f t="shared" si="788"/>
        <v>0</v>
      </c>
      <c r="S3598" s="7">
        <f t="shared" si="782"/>
        <v>-403716.85021308291</v>
      </c>
      <c r="T3598" s="5">
        <f>VLOOKUP($B3598,'Benchmark Data'!$A:$B,2,FALSE)</f>
        <v>21.91</v>
      </c>
      <c r="U3598" s="12">
        <f t="shared" si="789"/>
        <v>0</v>
      </c>
      <c r="V3598" s="7">
        <f t="shared" si="790"/>
        <v>6311299183.8508339</v>
      </c>
    </row>
    <row r="3599" spans="1:22" x14ac:dyDescent="0.25">
      <c r="A3599" s="5">
        <f t="shared" si="783"/>
        <v>2013</v>
      </c>
      <c r="B3599" s="6">
        <f t="shared" si="785"/>
        <v>41539</v>
      </c>
      <c r="C3599" s="7">
        <f>MAX(SUMIFS('Filing Data'!$V:$V,'Filing Data'!$D:$D,'Benchmark Value'!$B3599),C3598)</f>
        <v>6141302856.4922609</v>
      </c>
      <c r="D3599" s="7">
        <f>SUMIFS('Filing Data'!$Z:$Z,'Filing Data'!$D:$D,'Benchmark Value'!$B3599)</f>
        <v>0</v>
      </c>
      <c r="E3599" s="16">
        <f>IF(D3599&lt;&gt;0,E3598,IF(ISNA(INDEX($D3599:$D3618,MATCH(TRUE,INDEX($D3599:$D3618&lt;&gt;$D3599,0),0))),0,INDEX($D3599:$D3618,MATCH(TRUE,INDEX($D3599:$D3618&lt;&gt;$D3599,0),0))))</f>
        <v>-37141950.219603628</v>
      </c>
      <c r="F3599" s="10">
        <f>SUM(D$11:D3598)</f>
        <v>-638780473.66906607</v>
      </c>
      <c r="G3599" s="10">
        <f t="shared" si="780"/>
        <v>92</v>
      </c>
      <c r="H3599" s="7">
        <f t="shared" si="786"/>
        <v>-403716.85021308291</v>
      </c>
      <c r="I3599" s="16">
        <f>SUMIFS('Filing Data'!$X:$X,'Filing Data'!$D:$D,'Benchmark Value'!$B3599)</f>
        <v>0</v>
      </c>
      <c r="J3599" s="16">
        <f>IF(I3599&lt;&gt;0,J3598,IF(ISNA(INDEX($I3599:$I3618,MATCH(TRUE,INDEX($I3599:$I3618&lt;&gt;$I3599,0),0))),0,INDEX($I3599:$I3618,MATCH(TRUE,INDEX($I3599:$I3618&lt;&gt;$I3599,0),0))))</f>
        <v>0</v>
      </c>
      <c r="K3599" s="10">
        <f>SUM(I$11:I3598)</f>
        <v>954334176.86255813</v>
      </c>
      <c r="L3599" s="27">
        <f t="shared" si="781"/>
        <v>103</v>
      </c>
      <c r="M3599" s="7">
        <f t="shared" si="787"/>
        <v>0</v>
      </c>
      <c r="N3599" s="7">
        <f>IF(ISNA(VLOOKUP(B3599,'Distribution Data'!$G:$H,2,FALSE)),0,VLOOKUP(B3599,'Distribution Data'!$G:$H,2,FALSE))</f>
        <v>0</v>
      </c>
      <c r="O3599" s="16">
        <f>IF(ISNA(INDEX($C3598:$C$3618,MATCH(TRUE,INDEX($C3598:$C$3618&lt;&gt;$C3598,0),0))), O3598, INDEX($C3598:$C$3618,MATCH(TRUE,INDEX($C3598:$C$3618&lt;&gt;$C3598,0),0)))</f>
        <v>6141302856.4922609</v>
      </c>
      <c r="P3599" s="16">
        <f t="shared" si="779"/>
        <v>6141302856.4922609</v>
      </c>
      <c r="Q3599" s="27">
        <f t="shared" si="784"/>
        <v>0</v>
      </c>
      <c r="R3599" s="7">
        <f t="shared" si="788"/>
        <v>0</v>
      </c>
      <c r="S3599" s="7">
        <f t="shared" si="782"/>
        <v>-403716.85021308291</v>
      </c>
      <c r="T3599" s="5">
        <f>VLOOKUP($B3599,'Benchmark Data'!$A:$B,2,FALSE)</f>
        <v>21.91</v>
      </c>
      <c r="U3599" s="12">
        <f t="shared" si="789"/>
        <v>0</v>
      </c>
      <c r="V3599" s="7">
        <f t="shared" si="790"/>
        <v>6310895467.0006208</v>
      </c>
    </row>
    <row r="3600" spans="1:22" x14ac:dyDescent="0.25">
      <c r="A3600" s="5">
        <f t="shared" si="783"/>
        <v>2013</v>
      </c>
      <c r="B3600" s="6">
        <f t="shared" si="785"/>
        <v>41540</v>
      </c>
      <c r="C3600" s="7">
        <f>MAX(SUMIFS('Filing Data'!$V:$V,'Filing Data'!$D:$D,'Benchmark Value'!$B3600),C3599)</f>
        <v>6141302856.4922609</v>
      </c>
      <c r="D3600" s="7">
        <f>SUMIFS('Filing Data'!$Z:$Z,'Filing Data'!$D:$D,'Benchmark Value'!$B3600)</f>
        <v>0</v>
      </c>
      <c r="E3600" s="16">
        <f>IF(D3600&lt;&gt;0,E3599,IF(ISNA(INDEX($D3600:$D3618,MATCH(TRUE,INDEX($D3600:$D3618&lt;&gt;$D3600,0),0))),0,INDEX($D3600:$D3618,MATCH(TRUE,INDEX($D3600:$D3618&lt;&gt;$D3600,0),0))))</f>
        <v>-37141950.219603628</v>
      </c>
      <c r="F3600" s="10">
        <f>SUM(D$11:D3599)</f>
        <v>-638780473.66906607</v>
      </c>
      <c r="G3600" s="10">
        <f t="shared" si="780"/>
        <v>92</v>
      </c>
      <c r="H3600" s="7">
        <f t="shared" si="786"/>
        <v>-403716.85021308291</v>
      </c>
      <c r="I3600" s="16">
        <f>SUMIFS('Filing Data'!$X:$X,'Filing Data'!$D:$D,'Benchmark Value'!$B3600)</f>
        <v>0</v>
      </c>
      <c r="J3600" s="16">
        <f>IF(I3600&lt;&gt;0,J3599,IF(ISNA(INDEX($I3600:$I3618,MATCH(TRUE,INDEX($I3600:$I3618&lt;&gt;$I3600,0),0))),0,INDEX($I3600:$I3618,MATCH(TRUE,INDEX($I3600:$I3618&lt;&gt;$I3600,0),0))))</f>
        <v>0</v>
      </c>
      <c r="K3600" s="10">
        <f>SUM(I$11:I3599)</f>
        <v>954334176.86255813</v>
      </c>
      <c r="L3600" s="27">
        <f t="shared" si="781"/>
        <v>103</v>
      </c>
      <c r="M3600" s="7">
        <f t="shared" si="787"/>
        <v>0</v>
      </c>
      <c r="N3600" s="7">
        <f>IF(ISNA(VLOOKUP(B3600,'Distribution Data'!$G:$H,2,FALSE)),0,VLOOKUP(B3600,'Distribution Data'!$G:$H,2,FALSE))</f>
        <v>0</v>
      </c>
      <c r="O3600" s="16">
        <f>IF(ISNA(INDEX($C3599:$C$3618,MATCH(TRUE,INDEX($C3599:$C$3618&lt;&gt;$C3599,0),0))), O3599, INDEX($C3599:$C$3618,MATCH(TRUE,INDEX($C3599:$C$3618&lt;&gt;$C3599,0),0)))</f>
        <v>6141302856.4922609</v>
      </c>
      <c r="P3600" s="16">
        <f t="shared" si="779"/>
        <v>6141302856.4922609</v>
      </c>
      <c r="Q3600" s="27">
        <f t="shared" si="784"/>
        <v>0</v>
      </c>
      <c r="R3600" s="7">
        <f t="shared" si="788"/>
        <v>0</v>
      </c>
      <c r="S3600" s="7">
        <f t="shared" si="782"/>
        <v>-403716.85021308291</v>
      </c>
      <c r="T3600" s="5">
        <f>VLOOKUP($B3600,'Benchmark Data'!$A:$B,2,FALSE)</f>
        <v>21.8</v>
      </c>
      <c r="U3600" s="12">
        <f t="shared" si="789"/>
        <v>-5.033183812331846E-3</v>
      </c>
      <c r="V3600" s="7">
        <f t="shared" si="790"/>
        <v>6278807656.0668812</v>
      </c>
    </row>
    <row r="3601" spans="1:22" x14ac:dyDescent="0.25">
      <c r="A3601" s="5">
        <f t="shared" si="783"/>
        <v>2013</v>
      </c>
      <c r="B3601" s="6">
        <f t="shared" si="785"/>
        <v>41541</v>
      </c>
      <c r="C3601" s="7">
        <f>MAX(SUMIFS('Filing Data'!$V:$V,'Filing Data'!$D:$D,'Benchmark Value'!$B3601),C3600)</f>
        <v>6141302856.4922609</v>
      </c>
      <c r="D3601" s="7">
        <f>SUMIFS('Filing Data'!$Z:$Z,'Filing Data'!$D:$D,'Benchmark Value'!$B3601)</f>
        <v>0</v>
      </c>
      <c r="E3601" s="16">
        <f>IF(D3601&lt;&gt;0,E3600,IF(ISNA(INDEX($D3601:$D3618,MATCH(TRUE,INDEX($D3601:$D3618&lt;&gt;$D3601,0),0))),0,INDEX($D3601:$D3618,MATCH(TRUE,INDEX($D3601:$D3618&lt;&gt;$D3601,0),0))))</f>
        <v>-37141950.219603628</v>
      </c>
      <c r="F3601" s="10">
        <f>SUM(D$11:D3600)</f>
        <v>-638780473.66906607</v>
      </c>
      <c r="G3601" s="10">
        <f t="shared" si="780"/>
        <v>92</v>
      </c>
      <c r="H3601" s="7">
        <f t="shared" si="786"/>
        <v>-403716.85021308291</v>
      </c>
      <c r="I3601" s="16">
        <f>SUMIFS('Filing Data'!$X:$X,'Filing Data'!$D:$D,'Benchmark Value'!$B3601)</f>
        <v>0</v>
      </c>
      <c r="J3601" s="16">
        <f>IF(I3601&lt;&gt;0,J3600,IF(ISNA(INDEX($I3601:$I3618,MATCH(TRUE,INDEX($I3601:$I3618&lt;&gt;$I3601,0),0))),0,INDEX($I3601:$I3618,MATCH(TRUE,INDEX($I3601:$I3618&lt;&gt;$I3601,0),0))))</f>
        <v>0</v>
      </c>
      <c r="K3601" s="10">
        <f>SUM(I$11:I3600)</f>
        <v>954334176.86255813</v>
      </c>
      <c r="L3601" s="27">
        <f t="shared" si="781"/>
        <v>103</v>
      </c>
      <c r="M3601" s="7">
        <f t="shared" si="787"/>
        <v>0</v>
      </c>
      <c r="N3601" s="7">
        <f>IF(ISNA(VLOOKUP(B3601,'Distribution Data'!$G:$H,2,FALSE)),0,VLOOKUP(B3601,'Distribution Data'!$G:$H,2,FALSE))</f>
        <v>0</v>
      </c>
      <c r="O3601" s="16">
        <f>IF(ISNA(INDEX($C3600:$C$3618,MATCH(TRUE,INDEX($C3600:$C$3618&lt;&gt;$C3600,0),0))), O3600, INDEX($C3600:$C$3618,MATCH(TRUE,INDEX($C3600:$C$3618&lt;&gt;$C3600,0),0)))</f>
        <v>6141302856.4922609</v>
      </c>
      <c r="P3601" s="16">
        <f t="shared" si="779"/>
        <v>6141302856.4922609</v>
      </c>
      <c r="Q3601" s="27">
        <f t="shared" si="784"/>
        <v>0</v>
      </c>
      <c r="R3601" s="7">
        <f t="shared" si="788"/>
        <v>0</v>
      </c>
      <c r="S3601" s="7">
        <f t="shared" si="782"/>
        <v>-403716.85021308291</v>
      </c>
      <c r="T3601" s="5">
        <f>VLOOKUP($B3601,'Benchmark Data'!$A:$B,2,FALSE)</f>
        <v>21.63</v>
      </c>
      <c r="U3601" s="12">
        <f t="shared" si="789"/>
        <v>-7.8287298300760248E-3</v>
      </c>
      <c r="V3601" s="7">
        <f t="shared" si="790"/>
        <v>6229440760.2473383</v>
      </c>
    </row>
    <row r="3602" spans="1:22" x14ac:dyDescent="0.25">
      <c r="A3602" s="5">
        <f t="shared" si="783"/>
        <v>2013</v>
      </c>
      <c r="B3602" s="6">
        <f t="shared" si="785"/>
        <v>41542</v>
      </c>
      <c r="C3602" s="7">
        <f>MAX(SUMIFS('Filing Data'!$V:$V,'Filing Data'!$D:$D,'Benchmark Value'!$B3602),C3601)</f>
        <v>6141302856.4922609</v>
      </c>
      <c r="D3602" s="7">
        <f>SUMIFS('Filing Data'!$Z:$Z,'Filing Data'!$D:$D,'Benchmark Value'!$B3602)</f>
        <v>0</v>
      </c>
      <c r="E3602" s="16">
        <f>IF(D3602&lt;&gt;0,E3601,IF(ISNA(INDEX($D3602:$D3618,MATCH(TRUE,INDEX($D3602:$D3618&lt;&gt;$D3602,0),0))),0,INDEX($D3602:$D3618,MATCH(TRUE,INDEX($D3602:$D3618&lt;&gt;$D3602,0),0))))</f>
        <v>-37141950.219603628</v>
      </c>
      <c r="F3602" s="10">
        <f>SUM(D$11:D3601)</f>
        <v>-638780473.66906607</v>
      </c>
      <c r="G3602" s="10">
        <f t="shared" si="780"/>
        <v>92</v>
      </c>
      <c r="H3602" s="7">
        <f t="shared" si="786"/>
        <v>-403716.85021308291</v>
      </c>
      <c r="I3602" s="16">
        <f>SUMIFS('Filing Data'!$X:$X,'Filing Data'!$D:$D,'Benchmark Value'!$B3602)</f>
        <v>0</v>
      </c>
      <c r="J3602" s="16">
        <f>IF(I3602&lt;&gt;0,J3601,IF(ISNA(INDEX($I3602:$I3618,MATCH(TRUE,INDEX($I3602:$I3618&lt;&gt;$I3602,0),0))),0,INDEX($I3602:$I3618,MATCH(TRUE,INDEX($I3602:$I3618&lt;&gt;$I3602,0),0))))</f>
        <v>0</v>
      </c>
      <c r="K3602" s="10">
        <f>SUM(I$11:I3601)</f>
        <v>954334176.86255813</v>
      </c>
      <c r="L3602" s="27">
        <f t="shared" si="781"/>
        <v>103</v>
      </c>
      <c r="M3602" s="7">
        <f t="shared" si="787"/>
        <v>0</v>
      </c>
      <c r="N3602" s="7">
        <f>IF(ISNA(VLOOKUP(B3602,'Distribution Data'!$G:$H,2,FALSE)),0,VLOOKUP(B3602,'Distribution Data'!$G:$H,2,FALSE))</f>
        <v>0</v>
      </c>
      <c r="O3602" s="16">
        <f>IF(ISNA(INDEX($C3601:$C$3618,MATCH(TRUE,INDEX($C3601:$C$3618&lt;&gt;$C3601,0),0))), O3601, INDEX($C3601:$C$3618,MATCH(TRUE,INDEX($C3601:$C$3618&lt;&gt;$C3601,0),0)))</f>
        <v>6141302856.4922609</v>
      </c>
      <c r="P3602" s="16">
        <f t="shared" si="779"/>
        <v>6141302856.4922609</v>
      </c>
      <c r="Q3602" s="27">
        <f t="shared" si="784"/>
        <v>0</v>
      </c>
      <c r="R3602" s="7">
        <f t="shared" si="788"/>
        <v>0</v>
      </c>
      <c r="S3602" s="7">
        <f t="shared" si="782"/>
        <v>-403716.85021308291</v>
      </c>
      <c r="T3602" s="5">
        <f>VLOOKUP($B3602,'Benchmark Data'!$A:$B,2,FALSE)</f>
        <v>21.7</v>
      </c>
      <c r="U3602" s="12">
        <f t="shared" si="789"/>
        <v>3.23102058144654E-3</v>
      </c>
      <c r="V3602" s="7">
        <f t="shared" si="790"/>
        <v>6249197045.8574734</v>
      </c>
    </row>
    <row r="3603" spans="1:22" x14ac:dyDescent="0.25">
      <c r="A3603" s="5">
        <f t="shared" si="783"/>
        <v>2013</v>
      </c>
      <c r="B3603" s="6">
        <f t="shared" si="785"/>
        <v>41543</v>
      </c>
      <c r="C3603" s="7">
        <f>MAX(SUMIFS('Filing Data'!$V:$V,'Filing Data'!$D:$D,'Benchmark Value'!$B3603),C3602)</f>
        <v>6141302856.4922609</v>
      </c>
      <c r="D3603" s="7">
        <f>SUMIFS('Filing Data'!$Z:$Z,'Filing Data'!$D:$D,'Benchmark Value'!$B3603)</f>
        <v>0</v>
      </c>
      <c r="E3603" s="16">
        <f>IF(D3603&lt;&gt;0,E3602,IF(ISNA(INDEX($D3603:$D3618,MATCH(TRUE,INDEX($D3603:$D3618&lt;&gt;$D3603,0),0))),0,INDEX($D3603:$D3618,MATCH(TRUE,INDEX($D3603:$D3618&lt;&gt;$D3603,0),0))))</f>
        <v>-37141950.219603628</v>
      </c>
      <c r="F3603" s="10">
        <f>SUM(D$11:D3602)</f>
        <v>-638780473.66906607</v>
      </c>
      <c r="G3603" s="10">
        <f t="shared" si="780"/>
        <v>92</v>
      </c>
      <c r="H3603" s="7">
        <f t="shared" si="786"/>
        <v>-403716.85021308291</v>
      </c>
      <c r="I3603" s="16">
        <f>SUMIFS('Filing Data'!$X:$X,'Filing Data'!$D:$D,'Benchmark Value'!$B3603)</f>
        <v>0</v>
      </c>
      <c r="J3603" s="16">
        <f>IF(I3603&lt;&gt;0,J3602,IF(ISNA(INDEX($I3603:$I3618,MATCH(TRUE,INDEX($I3603:$I3618&lt;&gt;$I3603,0),0))),0,INDEX($I3603:$I3618,MATCH(TRUE,INDEX($I3603:$I3618&lt;&gt;$I3603,0),0))))</f>
        <v>0</v>
      </c>
      <c r="K3603" s="10">
        <f>SUM(I$11:I3602)</f>
        <v>954334176.86255813</v>
      </c>
      <c r="L3603" s="27">
        <f t="shared" si="781"/>
        <v>103</v>
      </c>
      <c r="M3603" s="7">
        <f t="shared" si="787"/>
        <v>0</v>
      </c>
      <c r="N3603" s="7">
        <f>IF(ISNA(VLOOKUP(B3603,'Distribution Data'!$G:$H,2,FALSE)),0,VLOOKUP(B3603,'Distribution Data'!$G:$H,2,FALSE))</f>
        <v>0</v>
      </c>
      <c r="O3603" s="16">
        <f>IF(ISNA(INDEX($C3602:$C$3618,MATCH(TRUE,INDEX($C3602:$C$3618&lt;&gt;$C3602,0),0))), O3602, INDEX($C3602:$C$3618,MATCH(TRUE,INDEX($C3602:$C$3618&lt;&gt;$C3602,0),0)))</f>
        <v>6141302856.4922609</v>
      </c>
      <c r="P3603" s="16">
        <f t="shared" si="779"/>
        <v>6141302856.4922609</v>
      </c>
      <c r="Q3603" s="27">
        <f t="shared" si="784"/>
        <v>0</v>
      </c>
      <c r="R3603" s="7">
        <f t="shared" si="788"/>
        <v>0</v>
      </c>
      <c r="S3603" s="7">
        <f t="shared" si="782"/>
        <v>-403716.85021308291</v>
      </c>
      <c r="T3603" s="5">
        <f>VLOOKUP($B3603,'Benchmark Data'!$A:$B,2,FALSE)</f>
        <v>21.83</v>
      </c>
      <c r="U3603" s="12">
        <f t="shared" si="789"/>
        <v>5.9729100154386674E-3</v>
      </c>
      <c r="V3603" s="7">
        <f t="shared" si="790"/>
        <v>6286230914.9962683</v>
      </c>
    </row>
    <row r="3604" spans="1:22" x14ac:dyDescent="0.25">
      <c r="A3604" s="5">
        <f t="shared" si="783"/>
        <v>2013</v>
      </c>
      <c r="B3604" s="6">
        <f t="shared" si="785"/>
        <v>41544</v>
      </c>
      <c r="C3604" s="7">
        <f>MAX(SUMIFS('Filing Data'!$V:$V,'Filing Data'!$D:$D,'Benchmark Value'!$B3604),C3603)</f>
        <v>6141302856.4922609</v>
      </c>
      <c r="D3604" s="7">
        <f>SUMIFS('Filing Data'!$Z:$Z,'Filing Data'!$D:$D,'Benchmark Value'!$B3604)</f>
        <v>0</v>
      </c>
      <c r="E3604" s="16">
        <f>IF(D3604&lt;&gt;0,E3603,IF(ISNA(INDEX($D3604:$D3618,MATCH(TRUE,INDEX($D3604:$D3618&lt;&gt;$D3604,0),0))),0,INDEX($D3604:$D3618,MATCH(TRUE,INDEX($D3604:$D3618&lt;&gt;$D3604,0),0))))</f>
        <v>-37141950.219603628</v>
      </c>
      <c r="F3604" s="10">
        <f>SUM(D$11:D3603)</f>
        <v>-638780473.66906607</v>
      </c>
      <c r="G3604" s="10">
        <f t="shared" si="780"/>
        <v>92</v>
      </c>
      <c r="H3604" s="7">
        <f t="shared" si="786"/>
        <v>-403716.85021308291</v>
      </c>
      <c r="I3604" s="16">
        <f>SUMIFS('Filing Data'!$X:$X,'Filing Data'!$D:$D,'Benchmark Value'!$B3604)</f>
        <v>0</v>
      </c>
      <c r="J3604" s="16">
        <f>IF(I3604&lt;&gt;0,J3603,IF(ISNA(INDEX($I3604:$I3618,MATCH(TRUE,INDEX($I3604:$I3618&lt;&gt;$I3604,0),0))),0,INDEX($I3604:$I3618,MATCH(TRUE,INDEX($I3604:$I3618&lt;&gt;$I3604,0),0))))</f>
        <v>0</v>
      </c>
      <c r="K3604" s="10">
        <f>SUM(I$11:I3603)</f>
        <v>954334176.86255813</v>
      </c>
      <c r="L3604" s="27">
        <f t="shared" si="781"/>
        <v>103</v>
      </c>
      <c r="M3604" s="7">
        <f t="shared" si="787"/>
        <v>0</v>
      </c>
      <c r="N3604" s="7">
        <f>IF(ISNA(VLOOKUP(B3604,'Distribution Data'!$G:$H,2,FALSE)),0,VLOOKUP(B3604,'Distribution Data'!$G:$H,2,FALSE))</f>
        <v>0</v>
      </c>
      <c r="O3604" s="16">
        <f>IF(ISNA(INDEX($C3603:$C$3618,MATCH(TRUE,INDEX($C3603:$C$3618&lt;&gt;$C3603,0),0))), O3603, INDEX($C3603:$C$3618,MATCH(TRUE,INDEX($C3603:$C$3618&lt;&gt;$C3603,0),0)))</f>
        <v>6141302856.4922609</v>
      </c>
      <c r="P3604" s="16">
        <f t="shared" si="779"/>
        <v>6141302856.4922609</v>
      </c>
      <c r="Q3604" s="27">
        <f t="shared" si="784"/>
        <v>0</v>
      </c>
      <c r="R3604" s="7">
        <f t="shared" si="788"/>
        <v>0</v>
      </c>
      <c r="S3604" s="7">
        <f t="shared" si="782"/>
        <v>-403716.85021308291</v>
      </c>
      <c r="T3604" s="5">
        <f>VLOOKUP($B3604,'Benchmark Data'!$A:$B,2,FALSE)</f>
        <v>21.72</v>
      </c>
      <c r="U3604" s="12">
        <f t="shared" si="789"/>
        <v>-5.0516754961178337E-3</v>
      </c>
      <c r="V3604" s="7">
        <f t="shared" si="790"/>
        <v>6254151275.0746126</v>
      </c>
    </row>
    <row r="3605" spans="1:22" x14ac:dyDescent="0.25">
      <c r="A3605" s="5">
        <f t="shared" si="783"/>
        <v>2013</v>
      </c>
      <c r="B3605" s="6">
        <f t="shared" si="785"/>
        <v>41545</v>
      </c>
      <c r="C3605" s="7">
        <f>MAX(SUMIFS('Filing Data'!$V:$V,'Filing Data'!$D:$D,'Benchmark Value'!$B3605),C3604)</f>
        <v>6141302856.4922609</v>
      </c>
      <c r="D3605" s="7">
        <f>SUMIFS('Filing Data'!$Z:$Z,'Filing Data'!$D:$D,'Benchmark Value'!$B3605)</f>
        <v>0</v>
      </c>
      <c r="E3605" s="16">
        <f>IF(D3605&lt;&gt;0,E3604,IF(ISNA(INDEX($D3605:$D3618,MATCH(TRUE,INDEX($D3605:$D3618&lt;&gt;$D3605,0),0))),0,INDEX($D3605:$D3618,MATCH(TRUE,INDEX($D3605:$D3618&lt;&gt;$D3605,0),0))))</f>
        <v>-37141950.219603628</v>
      </c>
      <c r="F3605" s="10">
        <f>SUM(D$11:D3604)</f>
        <v>-638780473.66906607</v>
      </c>
      <c r="G3605" s="10">
        <f t="shared" si="780"/>
        <v>92</v>
      </c>
      <c r="H3605" s="7">
        <f t="shared" si="786"/>
        <v>-403716.85021308291</v>
      </c>
      <c r="I3605" s="16">
        <f>SUMIFS('Filing Data'!$X:$X,'Filing Data'!$D:$D,'Benchmark Value'!$B3605)</f>
        <v>0</v>
      </c>
      <c r="J3605" s="16">
        <f>IF(I3605&lt;&gt;0,J3604,IF(ISNA(INDEX($I3605:$I3618,MATCH(TRUE,INDEX($I3605:$I3618&lt;&gt;$I3605,0),0))),0,INDEX($I3605:$I3618,MATCH(TRUE,INDEX($I3605:$I3618&lt;&gt;$I3605,0),0))))</f>
        <v>0</v>
      </c>
      <c r="K3605" s="10">
        <f>SUM(I$11:I3604)</f>
        <v>954334176.86255813</v>
      </c>
      <c r="L3605" s="27">
        <f t="shared" si="781"/>
        <v>103</v>
      </c>
      <c r="M3605" s="7">
        <f t="shared" si="787"/>
        <v>0</v>
      </c>
      <c r="N3605" s="7">
        <f>IF(ISNA(VLOOKUP(B3605,'Distribution Data'!$G:$H,2,FALSE)),0,VLOOKUP(B3605,'Distribution Data'!$G:$H,2,FALSE))</f>
        <v>0</v>
      </c>
      <c r="O3605" s="16">
        <f>IF(ISNA(INDEX($C3604:$C$3618,MATCH(TRUE,INDEX($C3604:$C$3618&lt;&gt;$C3604,0),0))), O3604, INDEX($C3604:$C$3618,MATCH(TRUE,INDEX($C3604:$C$3618&lt;&gt;$C3604,0),0)))</f>
        <v>6141302856.4922609</v>
      </c>
      <c r="P3605" s="16">
        <f t="shared" si="779"/>
        <v>6141302856.4922609</v>
      </c>
      <c r="Q3605" s="27">
        <f t="shared" si="784"/>
        <v>0</v>
      </c>
      <c r="R3605" s="7">
        <f t="shared" si="788"/>
        <v>0</v>
      </c>
      <c r="S3605" s="7">
        <f t="shared" si="782"/>
        <v>-403716.85021308291</v>
      </c>
      <c r="T3605" s="5">
        <f>VLOOKUP($B3605,'Benchmark Data'!$A:$B,2,FALSE)</f>
        <v>21.72</v>
      </c>
      <c r="U3605" s="12">
        <f t="shared" si="789"/>
        <v>0</v>
      </c>
      <c r="V3605" s="7">
        <f t="shared" si="790"/>
        <v>6253747558.2243996</v>
      </c>
    </row>
    <row r="3606" spans="1:22" x14ac:dyDescent="0.25">
      <c r="A3606" s="5">
        <f t="shared" si="783"/>
        <v>2013</v>
      </c>
      <c r="B3606" s="6">
        <f t="shared" si="785"/>
        <v>41546</v>
      </c>
      <c r="C3606" s="7">
        <f>MAX(SUMIFS('Filing Data'!$V:$V,'Filing Data'!$D:$D,'Benchmark Value'!$B3606),C3605)</f>
        <v>6141302856.4922609</v>
      </c>
      <c r="D3606" s="7">
        <f>SUMIFS('Filing Data'!$Z:$Z,'Filing Data'!$D:$D,'Benchmark Value'!$B3606)</f>
        <v>0</v>
      </c>
      <c r="E3606" s="16">
        <f>IF(D3606&lt;&gt;0,E3605,IF(ISNA(INDEX($D3606:$D3618,MATCH(TRUE,INDEX($D3606:$D3618&lt;&gt;$D3606,0),0))),0,INDEX($D3606:$D3618,MATCH(TRUE,INDEX($D3606:$D3618&lt;&gt;$D3606,0),0))))</f>
        <v>-37141950.219603628</v>
      </c>
      <c r="F3606" s="10">
        <f>SUM(D$11:D3605)</f>
        <v>-638780473.66906607</v>
      </c>
      <c r="G3606" s="10">
        <f t="shared" si="780"/>
        <v>92</v>
      </c>
      <c r="H3606" s="7">
        <f t="shared" si="786"/>
        <v>-403716.85021308291</v>
      </c>
      <c r="I3606" s="16">
        <f>SUMIFS('Filing Data'!$X:$X,'Filing Data'!$D:$D,'Benchmark Value'!$B3606)</f>
        <v>0</v>
      </c>
      <c r="J3606" s="16">
        <f>IF(I3606&lt;&gt;0,J3605,IF(ISNA(INDEX($I3606:$I3618,MATCH(TRUE,INDEX($I3606:$I3618&lt;&gt;$I3606,0),0))),0,INDEX($I3606:$I3618,MATCH(TRUE,INDEX($I3606:$I3618&lt;&gt;$I3606,0),0))))</f>
        <v>0</v>
      </c>
      <c r="K3606" s="10">
        <f>SUM(I$11:I3605)</f>
        <v>954334176.86255813</v>
      </c>
      <c r="L3606" s="27">
        <f t="shared" si="781"/>
        <v>103</v>
      </c>
      <c r="M3606" s="7">
        <f t="shared" si="787"/>
        <v>0</v>
      </c>
      <c r="N3606" s="7">
        <f>IF(ISNA(VLOOKUP(B3606,'Distribution Data'!$G:$H,2,FALSE)),0,VLOOKUP(B3606,'Distribution Data'!$G:$H,2,FALSE))</f>
        <v>0</v>
      </c>
      <c r="O3606" s="16">
        <f>IF(ISNA(INDEX($C3605:$C$3618,MATCH(TRUE,INDEX($C3605:$C$3618&lt;&gt;$C3605,0),0))), O3605, INDEX($C3605:$C$3618,MATCH(TRUE,INDEX($C3605:$C$3618&lt;&gt;$C3605,0),0)))</f>
        <v>6141302856.4922609</v>
      </c>
      <c r="P3606" s="16">
        <f t="shared" si="779"/>
        <v>6141302856.4922609</v>
      </c>
      <c r="Q3606" s="27">
        <f t="shared" si="784"/>
        <v>0</v>
      </c>
      <c r="R3606" s="7">
        <f t="shared" si="788"/>
        <v>0</v>
      </c>
      <c r="S3606" s="7">
        <f t="shared" si="782"/>
        <v>-403716.85021308291</v>
      </c>
      <c r="T3606" s="5">
        <f>VLOOKUP($B3606,'Benchmark Data'!$A:$B,2,FALSE)</f>
        <v>21.72</v>
      </c>
      <c r="U3606" s="12">
        <f t="shared" si="789"/>
        <v>0</v>
      </c>
      <c r="V3606" s="7">
        <f t="shared" si="790"/>
        <v>6253343841.3741865</v>
      </c>
    </row>
    <row r="3607" spans="1:22" x14ac:dyDescent="0.25">
      <c r="A3607" s="5">
        <f t="shared" si="783"/>
        <v>2013</v>
      </c>
      <c r="B3607" s="6">
        <f t="shared" si="785"/>
        <v>41547</v>
      </c>
      <c r="C3607" s="7">
        <f>MAX(SUMIFS('Filing Data'!$V:$V,'Filing Data'!$D:$D,'Benchmark Value'!$B3607),C3606)</f>
        <v>6141302856.4922609</v>
      </c>
      <c r="D3607" s="7">
        <f>SUMIFS('Filing Data'!$Z:$Z,'Filing Data'!$D:$D,'Benchmark Value'!$B3607)</f>
        <v>-37141950.219603628</v>
      </c>
      <c r="E3607" s="16">
        <f>IF(D3607&lt;&gt;0,E3606,IF(ISNA(INDEX($D3607:$D3618,MATCH(TRUE,INDEX($D3607:$D3618&lt;&gt;$D3607,0),0))),0,INDEX($D3607:$D3618,MATCH(TRUE,INDEX($D3607:$D3618&lt;&gt;$D3607,0),0))))</f>
        <v>-37141950.219603628</v>
      </c>
      <c r="F3607" s="10">
        <f>SUM(D$11:D3606)</f>
        <v>-638780473.66906607</v>
      </c>
      <c r="G3607" s="10">
        <f t="shared" si="780"/>
        <v>92</v>
      </c>
      <c r="H3607" s="7">
        <f t="shared" si="786"/>
        <v>-403716.85021308291</v>
      </c>
      <c r="I3607" s="16">
        <f>SUMIFS('Filing Data'!$X:$X,'Filing Data'!$D:$D,'Benchmark Value'!$B3607)</f>
        <v>0</v>
      </c>
      <c r="J3607" s="16">
        <f>IF(I3607&lt;&gt;0,J3606,IF(ISNA(INDEX($I3607:$I3618,MATCH(TRUE,INDEX($I3607:$I3618&lt;&gt;$I3607,0),0))),0,INDEX($I3607:$I3618,MATCH(TRUE,INDEX($I3607:$I3618&lt;&gt;$I3607,0),0))))</f>
        <v>0</v>
      </c>
      <c r="K3607" s="10">
        <f>SUM(I$11:I3606)</f>
        <v>954334176.86255813</v>
      </c>
      <c r="L3607" s="27">
        <f t="shared" si="781"/>
        <v>103</v>
      </c>
      <c r="M3607" s="7">
        <f t="shared" si="787"/>
        <v>0</v>
      </c>
      <c r="N3607" s="7">
        <f>IF(ISNA(VLOOKUP(B3607,'Distribution Data'!$G:$H,2,FALSE)),0,VLOOKUP(B3607,'Distribution Data'!$G:$H,2,FALSE))</f>
        <v>50953131.84859135</v>
      </c>
      <c r="O3607" s="16">
        <f>IF(ISNA(INDEX($C3606:$C$3618,MATCH(TRUE,INDEX($C3606:$C$3618&lt;&gt;$C3606,0),0))), O3606, INDEX($C3606:$C$3618,MATCH(TRUE,INDEX($C3606:$C$3618&lt;&gt;$C3606,0),0)))</f>
        <v>6141302856.4922609</v>
      </c>
      <c r="P3607" s="16">
        <f t="shared" si="779"/>
        <v>6141302856.4922609</v>
      </c>
      <c r="Q3607" s="27">
        <f t="shared" si="784"/>
        <v>0</v>
      </c>
      <c r="R3607" s="7">
        <f t="shared" si="788"/>
        <v>0</v>
      </c>
      <c r="S3607" s="7">
        <f t="shared" si="782"/>
        <v>-51356848.698804431</v>
      </c>
      <c r="T3607" s="5">
        <f>VLOOKUP($B3607,'Benchmark Data'!$A:$B,2,FALSE)</f>
        <v>21.5</v>
      </c>
      <c r="U3607" s="12">
        <f t="shared" si="789"/>
        <v>-1.0180559932117493E-2</v>
      </c>
      <c r="V3607" s="7">
        <f t="shared" si="790"/>
        <v>6138647414.1715918</v>
      </c>
    </row>
    <row r="3608" spans="1:22" x14ac:dyDescent="0.25">
      <c r="A3608" s="5">
        <f t="shared" si="783"/>
        <v>2013</v>
      </c>
      <c r="B3608" s="6">
        <f t="shared" si="785"/>
        <v>41548</v>
      </c>
      <c r="C3608" s="7">
        <f>MAX(SUMIFS('Filing Data'!$V:$V,'Filing Data'!$D:$D,'Benchmark Value'!$B3608),C3607)</f>
        <v>6141302856.4922609</v>
      </c>
      <c r="D3608" s="7">
        <f>SUMIFS('Filing Data'!$Z:$Z,'Filing Data'!$D:$D,'Benchmark Value'!$B3608)</f>
        <v>0</v>
      </c>
      <c r="E3608" s="16">
        <f>IF(D3608&lt;&gt;0,E3607,IF(ISNA(INDEX($D3608:$D3618,MATCH(TRUE,INDEX($D3608:$D3618&lt;&gt;$D3608,0),0))),0,INDEX($D3608:$D3618,MATCH(TRUE,INDEX($D3608:$D3618&lt;&gt;$D3608,0),0))))</f>
        <v>0</v>
      </c>
      <c r="F3608" s="10">
        <f>SUM(D$11:D3607)</f>
        <v>-675922423.88866973</v>
      </c>
      <c r="G3608" s="10">
        <f t="shared" si="780"/>
        <v>11</v>
      </c>
      <c r="H3608" s="7">
        <f t="shared" si="786"/>
        <v>0</v>
      </c>
      <c r="I3608" s="16">
        <f>SUMIFS('Filing Data'!$X:$X,'Filing Data'!$D:$D,'Benchmark Value'!$B3608)</f>
        <v>0</v>
      </c>
      <c r="J3608" s="16">
        <f>IF(I3608&lt;&gt;0,J3607,IF(ISNA(INDEX($I3608:$I3618,MATCH(TRUE,INDEX($I3608:$I3618&lt;&gt;$I3608,0),0))),0,INDEX($I3608:$I3618,MATCH(TRUE,INDEX($I3608:$I3618&lt;&gt;$I3608,0),0))))</f>
        <v>0</v>
      </c>
      <c r="K3608" s="10">
        <f>SUM(I$11:I3607)</f>
        <v>954334176.86255813</v>
      </c>
      <c r="L3608" s="27">
        <f t="shared" si="781"/>
        <v>103</v>
      </c>
      <c r="M3608" s="7">
        <f t="shared" si="787"/>
        <v>0</v>
      </c>
      <c r="N3608" s="7">
        <f>IF(ISNA(VLOOKUP(B3608,'Distribution Data'!$G:$H,2,FALSE)),0,VLOOKUP(B3608,'Distribution Data'!$G:$H,2,FALSE))</f>
        <v>0</v>
      </c>
      <c r="O3608" s="16">
        <f>IF(ISNA(INDEX($C3607:$C$3618,MATCH(TRUE,INDEX($C3607:$C$3618&lt;&gt;$C3607,0),0))), O3607, INDEX($C3607:$C$3618,MATCH(TRUE,INDEX($C3607:$C$3618&lt;&gt;$C3607,0),0)))</f>
        <v>6141302856.4922609</v>
      </c>
      <c r="P3608" s="16">
        <f t="shared" si="779"/>
        <v>6141302856.4922609</v>
      </c>
      <c r="Q3608" s="27">
        <f t="shared" si="784"/>
        <v>0</v>
      </c>
      <c r="R3608" s="7">
        <f t="shared" si="788"/>
        <v>0</v>
      </c>
      <c r="S3608" s="7">
        <f t="shared" si="782"/>
        <v>0</v>
      </c>
      <c r="T3608" s="5">
        <f>VLOOKUP($B3608,'Benchmark Data'!$A:$B,2,FALSE)</f>
        <v>21.82</v>
      </c>
      <c r="U3608" s="12">
        <f t="shared" si="789"/>
        <v>1.4774045271307689E-2</v>
      </c>
      <c r="V3608" s="7">
        <f t="shared" si="790"/>
        <v>6230013329.1732159</v>
      </c>
    </row>
    <row r="3609" spans="1:22" x14ac:dyDescent="0.25">
      <c r="A3609" s="5">
        <f t="shared" si="783"/>
        <v>2013</v>
      </c>
      <c r="B3609" s="6">
        <f t="shared" si="785"/>
        <v>41549</v>
      </c>
      <c r="C3609" s="7">
        <f>MAX(SUMIFS('Filing Data'!$V:$V,'Filing Data'!$D:$D,'Benchmark Value'!$B3609),C3608)</f>
        <v>6141302856.4922609</v>
      </c>
      <c r="D3609" s="7">
        <f>SUMIFS('Filing Data'!$Z:$Z,'Filing Data'!$D:$D,'Benchmark Value'!$B3609)</f>
        <v>0</v>
      </c>
      <c r="E3609" s="16">
        <f>IF(D3609&lt;&gt;0,E3608,IF(ISNA(INDEX($D3609:$D3618,MATCH(TRUE,INDEX($D3609:$D3618&lt;&gt;$D3609,0),0))),0,INDEX($D3609:$D3618,MATCH(TRUE,INDEX($D3609:$D3618&lt;&gt;$D3609,0),0))))</f>
        <v>0</v>
      </c>
      <c r="F3609" s="10">
        <f>SUM(D$11:D3608)</f>
        <v>-675922423.88866973</v>
      </c>
      <c r="G3609" s="10">
        <f t="shared" si="780"/>
        <v>11</v>
      </c>
      <c r="H3609" s="7">
        <f t="shared" si="786"/>
        <v>0</v>
      </c>
      <c r="I3609" s="16">
        <f>SUMIFS('Filing Data'!$X:$X,'Filing Data'!$D:$D,'Benchmark Value'!$B3609)</f>
        <v>0</v>
      </c>
      <c r="J3609" s="16">
        <f>IF(I3609&lt;&gt;0,J3608,IF(ISNA(INDEX($I3609:$I3618,MATCH(TRUE,INDEX($I3609:$I3618&lt;&gt;$I3609,0),0))),0,INDEX($I3609:$I3618,MATCH(TRUE,INDEX($I3609:$I3618&lt;&gt;$I3609,0),0))))</f>
        <v>0</v>
      </c>
      <c r="K3609" s="10">
        <f>SUM(I$11:I3608)</f>
        <v>954334176.86255813</v>
      </c>
      <c r="L3609" s="27">
        <f t="shared" si="781"/>
        <v>103</v>
      </c>
      <c r="M3609" s="7">
        <f t="shared" si="787"/>
        <v>0</v>
      </c>
      <c r="N3609" s="7">
        <f>IF(ISNA(VLOOKUP(B3609,'Distribution Data'!$G:$H,2,FALSE)),0,VLOOKUP(B3609,'Distribution Data'!$G:$H,2,FALSE))</f>
        <v>0</v>
      </c>
      <c r="O3609" s="16">
        <f>IF(ISNA(INDEX($C3608:$C$3618,MATCH(TRUE,INDEX($C3608:$C$3618&lt;&gt;$C3608,0),0))), O3608, INDEX($C3608:$C$3618,MATCH(TRUE,INDEX($C3608:$C$3618&lt;&gt;$C3608,0),0)))</f>
        <v>6141302856.4922609</v>
      </c>
      <c r="P3609" s="16">
        <f t="shared" si="779"/>
        <v>6141302856.4922609</v>
      </c>
      <c r="Q3609" s="27">
        <f t="shared" si="784"/>
        <v>0</v>
      </c>
      <c r="R3609" s="7">
        <f t="shared" si="788"/>
        <v>0</v>
      </c>
      <c r="S3609" s="7">
        <f t="shared" si="782"/>
        <v>0</v>
      </c>
      <c r="T3609" s="5">
        <f>VLOOKUP($B3609,'Benchmark Data'!$A:$B,2,FALSE)</f>
        <v>21.84</v>
      </c>
      <c r="U3609" s="12">
        <f t="shared" si="789"/>
        <v>9.1617047177958209E-4</v>
      </c>
      <c r="V3609" s="7">
        <f t="shared" si="790"/>
        <v>6235723698.8608179</v>
      </c>
    </row>
    <row r="3610" spans="1:22" x14ac:dyDescent="0.25">
      <c r="A3610" s="5">
        <f t="shared" si="783"/>
        <v>2013</v>
      </c>
      <c r="B3610" s="6">
        <f t="shared" si="785"/>
        <v>41550</v>
      </c>
      <c r="C3610" s="7">
        <f>MAX(SUMIFS('Filing Data'!$V:$V,'Filing Data'!$D:$D,'Benchmark Value'!$B3610),C3609)</f>
        <v>6141302856.4922609</v>
      </c>
      <c r="D3610" s="7">
        <f>SUMIFS('Filing Data'!$Z:$Z,'Filing Data'!$D:$D,'Benchmark Value'!$B3610)</f>
        <v>0</v>
      </c>
      <c r="E3610" s="16">
        <f>IF(D3610&lt;&gt;0,E3609,IF(ISNA(INDEX($D3610:$D3618,MATCH(TRUE,INDEX($D3610:$D3618&lt;&gt;$D3610,0),0))),0,INDEX($D3610:$D3618,MATCH(TRUE,INDEX($D3610:$D3618&lt;&gt;$D3610,0),0))))</f>
        <v>0</v>
      </c>
      <c r="F3610" s="10">
        <f>SUM(D$11:D3609)</f>
        <v>-675922423.88866973</v>
      </c>
      <c r="G3610" s="10">
        <f t="shared" si="780"/>
        <v>11</v>
      </c>
      <c r="H3610" s="7">
        <f t="shared" si="786"/>
        <v>0</v>
      </c>
      <c r="I3610" s="16">
        <f>SUMIFS('Filing Data'!$X:$X,'Filing Data'!$D:$D,'Benchmark Value'!$B3610)</f>
        <v>0</v>
      </c>
      <c r="J3610" s="16">
        <f>IF(I3610&lt;&gt;0,J3609,IF(ISNA(INDEX($I3610:$I3618,MATCH(TRUE,INDEX($I3610:$I3618&lt;&gt;$I3610,0),0))),0,INDEX($I3610:$I3618,MATCH(TRUE,INDEX($I3610:$I3618&lt;&gt;$I3610,0),0))))</f>
        <v>0</v>
      </c>
      <c r="K3610" s="10">
        <f>SUM(I$11:I3609)</f>
        <v>954334176.86255813</v>
      </c>
      <c r="L3610" s="27">
        <f t="shared" si="781"/>
        <v>103</v>
      </c>
      <c r="M3610" s="7">
        <f t="shared" si="787"/>
        <v>0</v>
      </c>
      <c r="N3610" s="7">
        <f>IF(ISNA(VLOOKUP(B3610,'Distribution Data'!$G:$H,2,FALSE)),0,VLOOKUP(B3610,'Distribution Data'!$G:$H,2,FALSE))</f>
        <v>0</v>
      </c>
      <c r="O3610" s="16">
        <f>IF(ISNA(INDEX($C3609:$C$3618,MATCH(TRUE,INDEX($C3609:$C$3618&lt;&gt;$C3609,0),0))), O3609, INDEX($C3609:$C$3618,MATCH(TRUE,INDEX($C3609:$C$3618&lt;&gt;$C3609,0),0)))</f>
        <v>6141302856.4922609</v>
      </c>
      <c r="P3610" s="16">
        <f t="shared" si="779"/>
        <v>6141302856.4922609</v>
      </c>
      <c r="Q3610" s="27">
        <f t="shared" si="784"/>
        <v>0</v>
      </c>
      <c r="R3610" s="7">
        <f t="shared" si="788"/>
        <v>0</v>
      </c>
      <c r="S3610" s="7">
        <f t="shared" si="782"/>
        <v>0</v>
      </c>
      <c r="T3610" s="5">
        <f>VLOOKUP($B3610,'Benchmark Data'!$A:$B,2,FALSE)</f>
        <v>21.46</v>
      </c>
      <c r="U3610" s="12">
        <f t="shared" si="789"/>
        <v>-1.7552413674151817E-2</v>
      </c>
      <c r="V3610" s="7">
        <f t="shared" si="790"/>
        <v>6127226674.7963905</v>
      </c>
    </row>
    <row r="3611" spans="1:22" x14ac:dyDescent="0.25">
      <c r="A3611" s="5">
        <f t="shared" si="783"/>
        <v>2013</v>
      </c>
      <c r="B3611" s="6">
        <f t="shared" si="785"/>
        <v>41551</v>
      </c>
      <c r="C3611" s="7">
        <f>MAX(SUMIFS('Filing Data'!$V:$V,'Filing Data'!$D:$D,'Benchmark Value'!$B3611),C3610)</f>
        <v>6141302856.4922609</v>
      </c>
      <c r="D3611" s="7">
        <f>SUMIFS('Filing Data'!$Z:$Z,'Filing Data'!$D:$D,'Benchmark Value'!$B3611)</f>
        <v>0</v>
      </c>
      <c r="E3611" s="16">
        <f>IF(D3611&lt;&gt;0,E3610,IF(ISNA(INDEX($D3611:$D3618,MATCH(TRUE,INDEX($D3611:$D3618&lt;&gt;$D3611,0),0))),0,INDEX($D3611:$D3618,MATCH(TRUE,INDEX($D3611:$D3618&lt;&gt;$D3611,0),0))))</f>
        <v>0</v>
      </c>
      <c r="F3611" s="10">
        <f>SUM(D$11:D3610)</f>
        <v>-675922423.88866973</v>
      </c>
      <c r="G3611" s="10">
        <f t="shared" si="780"/>
        <v>11</v>
      </c>
      <c r="H3611" s="7">
        <f t="shared" si="786"/>
        <v>0</v>
      </c>
      <c r="I3611" s="16">
        <f>SUMIFS('Filing Data'!$X:$X,'Filing Data'!$D:$D,'Benchmark Value'!$B3611)</f>
        <v>0</v>
      </c>
      <c r="J3611" s="16">
        <f>IF(I3611&lt;&gt;0,J3610,IF(ISNA(INDEX($I3611:$I3618,MATCH(TRUE,INDEX($I3611:$I3618&lt;&gt;$I3611,0),0))),0,INDEX($I3611:$I3618,MATCH(TRUE,INDEX($I3611:$I3618&lt;&gt;$I3611,0),0))))</f>
        <v>0</v>
      </c>
      <c r="K3611" s="10">
        <f>SUM(I$11:I3610)</f>
        <v>954334176.86255813</v>
      </c>
      <c r="L3611" s="27">
        <f t="shared" si="781"/>
        <v>103</v>
      </c>
      <c r="M3611" s="7">
        <f t="shared" si="787"/>
        <v>0</v>
      </c>
      <c r="N3611" s="7">
        <f>IF(ISNA(VLOOKUP(B3611,'Distribution Data'!$G:$H,2,FALSE)),0,VLOOKUP(B3611,'Distribution Data'!$G:$H,2,FALSE))</f>
        <v>0</v>
      </c>
      <c r="O3611" s="16">
        <f>IF(ISNA(INDEX($C3610:$C$3618,MATCH(TRUE,INDEX($C3610:$C$3618&lt;&gt;$C3610,0),0))), O3610, INDEX($C3610:$C$3618,MATCH(TRUE,INDEX($C3610:$C$3618&lt;&gt;$C3610,0),0)))</f>
        <v>6141302856.4922609</v>
      </c>
      <c r="P3611" s="16">
        <f t="shared" si="779"/>
        <v>6141302856.4922609</v>
      </c>
      <c r="Q3611" s="27">
        <f t="shared" si="784"/>
        <v>0</v>
      </c>
      <c r="R3611" s="7">
        <f t="shared" si="788"/>
        <v>0</v>
      </c>
      <c r="S3611" s="7">
        <f t="shared" si="782"/>
        <v>0</v>
      </c>
      <c r="T3611" s="5">
        <f>VLOOKUP($B3611,'Benchmark Data'!$A:$B,2,FALSE)</f>
        <v>21.45</v>
      </c>
      <c r="U3611" s="12">
        <f t="shared" si="789"/>
        <v>-4.6609182852652584E-4</v>
      </c>
      <c r="V3611" s="7">
        <f t="shared" si="790"/>
        <v>6124371489.952589</v>
      </c>
    </row>
    <row r="3612" spans="1:22" x14ac:dyDescent="0.25">
      <c r="A3612" s="5">
        <f t="shared" si="783"/>
        <v>2013</v>
      </c>
      <c r="B3612" s="6">
        <f t="shared" si="785"/>
        <v>41552</v>
      </c>
      <c r="C3612" s="7">
        <f>MAX(SUMIFS('Filing Data'!$V:$V,'Filing Data'!$D:$D,'Benchmark Value'!$B3612),C3611)</f>
        <v>6141302856.4922609</v>
      </c>
      <c r="D3612" s="7">
        <f>SUMIFS('Filing Data'!$Z:$Z,'Filing Data'!$D:$D,'Benchmark Value'!$B3612)</f>
        <v>0</v>
      </c>
      <c r="E3612" s="16">
        <f>IF(D3612&lt;&gt;0,E3611,IF(ISNA(INDEX($D3612:$D3618,MATCH(TRUE,INDEX($D3612:$D3618&lt;&gt;$D3612,0),0))),0,INDEX($D3612:$D3618,MATCH(TRUE,INDEX($D3612:$D3618&lt;&gt;$D3612,0),0))))</f>
        <v>0</v>
      </c>
      <c r="F3612" s="10">
        <f>SUM(D$11:D3611)</f>
        <v>-675922423.88866973</v>
      </c>
      <c r="G3612" s="10">
        <f t="shared" si="780"/>
        <v>11</v>
      </c>
      <c r="H3612" s="7">
        <f t="shared" si="786"/>
        <v>0</v>
      </c>
      <c r="I3612" s="16">
        <f>SUMIFS('Filing Data'!$X:$X,'Filing Data'!$D:$D,'Benchmark Value'!$B3612)</f>
        <v>0</v>
      </c>
      <c r="J3612" s="16">
        <f>IF(I3612&lt;&gt;0,J3611,IF(ISNA(INDEX($I3612:$I3618,MATCH(TRUE,INDEX($I3612:$I3618&lt;&gt;$I3612,0),0))),0,INDEX($I3612:$I3618,MATCH(TRUE,INDEX($I3612:$I3618&lt;&gt;$I3612,0),0))))</f>
        <v>0</v>
      </c>
      <c r="K3612" s="10">
        <f>SUM(I$11:I3611)</f>
        <v>954334176.86255813</v>
      </c>
      <c r="L3612" s="27">
        <f t="shared" si="781"/>
        <v>103</v>
      </c>
      <c r="M3612" s="7">
        <f t="shared" si="787"/>
        <v>0</v>
      </c>
      <c r="N3612" s="7">
        <f>IF(ISNA(VLOOKUP(B3612,'Distribution Data'!$G:$H,2,FALSE)),0,VLOOKUP(B3612,'Distribution Data'!$G:$H,2,FALSE))</f>
        <v>0</v>
      </c>
      <c r="O3612" s="16">
        <f>IF(ISNA(INDEX($C3611:$C$3618,MATCH(TRUE,INDEX($C3611:$C$3618&lt;&gt;$C3611,0),0))), O3611, INDEX($C3611:$C$3618,MATCH(TRUE,INDEX($C3611:$C$3618&lt;&gt;$C3611,0),0)))</f>
        <v>6141302856.4922609</v>
      </c>
      <c r="P3612" s="16">
        <f t="shared" si="779"/>
        <v>6141302856.4922609</v>
      </c>
      <c r="Q3612" s="27">
        <f t="shared" si="784"/>
        <v>0</v>
      </c>
      <c r="R3612" s="7">
        <f t="shared" si="788"/>
        <v>0</v>
      </c>
      <c r="S3612" s="7">
        <f t="shared" si="782"/>
        <v>0</v>
      </c>
      <c r="T3612" s="5">
        <f>VLOOKUP($B3612,'Benchmark Data'!$A:$B,2,FALSE)</f>
        <v>21.45</v>
      </c>
      <c r="U3612" s="12">
        <f t="shared" si="789"/>
        <v>0</v>
      </c>
      <c r="V3612" s="7">
        <f t="shared" si="790"/>
        <v>6124371489.952589</v>
      </c>
    </row>
    <row r="3613" spans="1:22" x14ac:dyDescent="0.25">
      <c r="A3613" s="5">
        <f t="shared" si="783"/>
        <v>2013</v>
      </c>
      <c r="B3613" s="6">
        <f t="shared" si="785"/>
        <v>41553</v>
      </c>
      <c r="C3613" s="7">
        <f>MAX(SUMIFS('Filing Data'!$V:$V,'Filing Data'!$D:$D,'Benchmark Value'!$B3613),C3612)</f>
        <v>6141302856.4922609</v>
      </c>
      <c r="D3613" s="7">
        <f>SUMIFS('Filing Data'!$Z:$Z,'Filing Data'!$D:$D,'Benchmark Value'!$B3613)</f>
        <v>0</v>
      </c>
      <c r="E3613" s="16">
        <f>IF(D3613&lt;&gt;0,E3612,IF(ISNA(INDEX($D3613:$D3618,MATCH(TRUE,INDEX($D3613:$D3618&lt;&gt;$D3613,0),0))),0,INDEX($D3613:$D3618,MATCH(TRUE,INDEX($D3613:$D3618&lt;&gt;$D3613,0),0))))</f>
        <v>0</v>
      </c>
      <c r="F3613" s="10">
        <f>SUM(D$11:D3612)</f>
        <v>-675922423.88866973</v>
      </c>
      <c r="G3613" s="10">
        <f t="shared" si="780"/>
        <v>11</v>
      </c>
      <c r="H3613" s="7">
        <f t="shared" si="786"/>
        <v>0</v>
      </c>
      <c r="I3613" s="16">
        <f>SUMIFS('Filing Data'!$X:$X,'Filing Data'!$D:$D,'Benchmark Value'!$B3613)</f>
        <v>0</v>
      </c>
      <c r="J3613" s="16">
        <f>IF(I3613&lt;&gt;0,J3612,IF(ISNA(INDEX($I3613:$I3618,MATCH(TRUE,INDEX($I3613:$I3618&lt;&gt;$I3613,0),0))),0,INDEX($I3613:$I3618,MATCH(TRUE,INDEX($I3613:$I3618&lt;&gt;$I3613,0),0))))</f>
        <v>0</v>
      </c>
      <c r="K3613" s="10">
        <f>SUM(I$11:I3612)</f>
        <v>954334176.86255813</v>
      </c>
      <c r="L3613" s="27">
        <f t="shared" si="781"/>
        <v>103</v>
      </c>
      <c r="M3613" s="7">
        <f t="shared" si="787"/>
        <v>0</v>
      </c>
      <c r="N3613" s="7">
        <f>IF(ISNA(VLOOKUP(B3613,'Distribution Data'!$G:$H,2,FALSE)),0,VLOOKUP(B3613,'Distribution Data'!$G:$H,2,FALSE))</f>
        <v>0</v>
      </c>
      <c r="O3613" s="16">
        <f>IF(ISNA(INDEX($C3612:$C$3618,MATCH(TRUE,INDEX($C3612:$C$3618&lt;&gt;$C3612,0),0))), O3612, INDEX($C3612:$C$3618,MATCH(TRUE,INDEX($C3612:$C$3618&lt;&gt;$C3612,0),0)))</f>
        <v>6141302856.4922609</v>
      </c>
      <c r="P3613" s="16">
        <f t="shared" si="779"/>
        <v>6141302856.4922609</v>
      </c>
      <c r="Q3613" s="27">
        <f t="shared" si="784"/>
        <v>0</v>
      </c>
      <c r="R3613" s="7">
        <f t="shared" si="788"/>
        <v>0</v>
      </c>
      <c r="S3613" s="7">
        <f t="shared" si="782"/>
        <v>0</v>
      </c>
      <c r="T3613" s="5">
        <f>VLOOKUP($B3613,'Benchmark Data'!$A:$B,2,FALSE)</f>
        <v>21.45</v>
      </c>
      <c r="U3613" s="12">
        <f t="shared" si="789"/>
        <v>0</v>
      </c>
      <c r="V3613" s="7">
        <f t="shared" si="790"/>
        <v>6124371489.952589</v>
      </c>
    </row>
    <row r="3614" spans="1:22" x14ac:dyDescent="0.25">
      <c r="A3614" s="5">
        <f t="shared" si="783"/>
        <v>2013</v>
      </c>
      <c r="B3614" s="6">
        <f t="shared" si="785"/>
        <v>41554</v>
      </c>
      <c r="C3614" s="7">
        <f>MAX(SUMIFS('Filing Data'!$V:$V,'Filing Data'!$D:$D,'Benchmark Value'!$B3614),C3613)</f>
        <v>6141302856.4922609</v>
      </c>
      <c r="D3614" s="7">
        <f>SUMIFS('Filing Data'!$Z:$Z,'Filing Data'!$D:$D,'Benchmark Value'!$B3614)</f>
        <v>0</v>
      </c>
      <c r="E3614" s="16">
        <f>IF(D3614&lt;&gt;0,E3613,IF(ISNA(INDEX($D3614:$D3618,MATCH(TRUE,INDEX($D3614:$D3618&lt;&gt;$D3614,0),0))),0,INDEX($D3614:$D3618,MATCH(TRUE,INDEX($D3614:$D3618&lt;&gt;$D3614,0),0))))</f>
        <v>0</v>
      </c>
      <c r="F3614" s="10">
        <f>SUM(D$11:D3613)</f>
        <v>-675922423.88866973</v>
      </c>
      <c r="G3614" s="10">
        <f t="shared" si="780"/>
        <v>11</v>
      </c>
      <c r="H3614" s="7">
        <f t="shared" si="786"/>
        <v>0</v>
      </c>
      <c r="I3614" s="16">
        <f>SUMIFS('Filing Data'!$X:$X,'Filing Data'!$D:$D,'Benchmark Value'!$B3614)</f>
        <v>0</v>
      </c>
      <c r="J3614" s="16">
        <f>IF(I3614&lt;&gt;0,J3613,IF(ISNA(INDEX($I3614:$I3618,MATCH(TRUE,INDEX($I3614:$I3618&lt;&gt;$I3614,0),0))),0,INDEX($I3614:$I3618,MATCH(TRUE,INDEX($I3614:$I3618&lt;&gt;$I3614,0),0))))</f>
        <v>0</v>
      </c>
      <c r="K3614" s="10">
        <f>SUM(I$11:I3613)</f>
        <v>954334176.86255813</v>
      </c>
      <c r="L3614" s="27">
        <f t="shared" si="781"/>
        <v>103</v>
      </c>
      <c r="M3614" s="7">
        <f t="shared" si="787"/>
        <v>0</v>
      </c>
      <c r="N3614" s="7">
        <f>IF(ISNA(VLOOKUP(B3614,'Distribution Data'!$G:$H,2,FALSE)),0,VLOOKUP(B3614,'Distribution Data'!$G:$H,2,FALSE))</f>
        <v>0</v>
      </c>
      <c r="O3614" s="16">
        <f>IF(ISNA(INDEX($C3613:$C$3618,MATCH(TRUE,INDEX($C3613:$C$3618&lt;&gt;$C3613,0),0))), O3613, INDEX($C3613:$C$3618,MATCH(TRUE,INDEX($C3613:$C$3618&lt;&gt;$C3613,0),0)))</f>
        <v>6141302856.4922609</v>
      </c>
      <c r="P3614" s="16">
        <f t="shared" si="779"/>
        <v>6141302856.4922609</v>
      </c>
      <c r="Q3614" s="27">
        <f t="shared" si="784"/>
        <v>0</v>
      </c>
      <c r="R3614" s="7">
        <f t="shared" si="788"/>
        <v>0</v>
      </c>
      <c r="S3614" s="7">
        <f t="shared" si="782"/>
        <v>0</v>
      </c>
      <c r="T3614" s="5">
        <f>VLOOKUP($B3614,'Benchmark Data'!$A:$B,2,FALSE)</f>
        <v>21.52</v>
      </c>
      <c r="U3614" s="12">
        <f t="shared" si="789"/>
        <v>3.2580899195577776E-3</v>
      </c>
      <c r="V3614" s="7">
        <f t="shared" si="790"/>
        <v>6144357783.8591948</v>
      </c>
    </row>
    <row r="3615" spans="1:22" s="19" customFormat="1" x14ac:dyDescent="0.25">
      <c r="A3615" s="5">
        <f t="shared" si="783"/>
        <v>2013</v>
      </c>
      <c r="B3615" s="18">
        <f t="shared" si="785"/>
        <v>41555</v>
      </c>
      <c r="C3615" s="7">
        <f>MAX(SUMIFS('Filing Data'!$V:$V,'Filing Data'!$D:$D,'Benchmark Value'!$B3615),C3614)</f>
        <v>6141302856.4922609</v>
      </c>
      <c r="D3615" s="7">
        <f>SUMIFS('Filing Data'!$Z:$Z,'Filing Data'!$D:$D,'Benchmark Value'!$B3615)</f>
        <v>0</v>
      </c>
      <c r="E3615" s="16">
        <f>IF(D3615&lt;&gt;0,E3614,IF(ISNA(INDEX($D3615:$D3618,MATCH(TRUE,INDEX($D3615:$D3618&lt;&gt;$D3615,0),0))),0,INDEX($D3615:$D3618,MATCH(TRUE,INDEX($D3615:$D3618&lt;&gt;$D3615,0),0))))</f>
        <v>0</v>
      </c>
      <c r="F3615" s="10">
        <f>SUM(D$11:D3614)</f>
        <v>-675922423.88866973</v>
      </c>
      <c r="G3615" s="10">
        <f t="shared" si="780"/>
        <v>11</v>
      </c>
      <c r="H3615" s="7">
        <f t="shared" si="786"/>
        <v>0</v>
      </c>
      <c r="I3615" s="16">
        <f>SUMIFS('Filing Data'!$X:$X,'Filing Data'!$D:$D,'Benchmark Value'!$B3615)</f>
        <v>0</v>
      </c>
      <c r="J3615" s="16">
        <f>IF(I3615&lt;&gt;0,J3614,IF(ISNA(INDEX($I3615:$I3618,MATCH(TRUE,INDEX($I3615:$I3618&lt;&gt;$I3615,0),0))),0,INDEX($I3615:$I3618,MATCH(TRUE,INDEX($I3615:$I3618&lt;&gt;$I3615,0),0))))</f>
        <v>0</v>
      </c>
      <c r="K3615" s="10">
        <f>SUM(I$11:I3614)</f>
        <v>954334176.86255813</v>
      </c>
      <c r="L3615" s="27">
        <f t="shared" si="781"/>
        <v>103</v>
      </c>
      <c r="M3615" s="7">
        <f t="shared" si="787"/>
        <v>0</v>
      </c>
      <c r="N3615" s="7">
        <f>IF(ISNA(VLOOKUP(B3615,'Distribution Data'!$G:$H,2,FALSE)),0,VLOOKUP(B3615,'Distribution Data'!$G:$H,2,FALSE))</f>
        <v>0</v>
      </c>
      <c r="O3615" s="16">
        <f>IF(ISNA(INDEX($C3614:$C$3618,MATCH(TRUE,INDEX($C3614:$C$3618&lt;&gt;$C3614,0),0))), O3614, INDEX($C3614:$C$3618,MATCH(TRUE,INDEX($C3614:$C$3618&lt;&gt;$C3614,0),0)))</f>
        <v>6141302856.4922609</v>
      </c>
      <c r="P3615" s="16">
        <f t="shared" si="779"/>
        <v>6141302856.4922609</v>
      </c>
      <c r="Q3615" s="27">
        <f t="shared" si="784"/>
        <v>0</v>
      </c>
      <c r="R3615" s="7">
        <f t="shared" si="788"/>
        <v>0</v>
      </c>
      <c r="S3615" s="7">
        <f t="shared" si="782"/>
        <v>0</v>
      </c>
      <c r="T3615" s="5">
        <f>VLOOKUP($B3615,'Benchmark Data'!$A:$B,2,FALSE)</f>
        <v>21.29</v>
      </c>
      <c r="U3615" s="12">
        <f t="shared" si="789"/>
        <v>-1.0745256388195613E-2</v>
      </c>
      <c r="V3615" s="7">
        <f t="shared" si="790"/>
        <v>6078688532.4517775</v>
      </c>
    </row>
    <row r="3616" spans="1:22" x14ac:dyDescent="0.25">
      <c r="A3616" s="5">
        <f t="shared" si="783"/>
        <v>2013</v>
      </c>
      <c r="B3616" s="6">
        <f t="shared" si="785"/>
        <v>41556</v>
      </c>
      <c r="C3616" s="7">
        <f>MAX(SUMIFS('Filing Data'!$V:$V,'Filing Data'!$D:$D,'Benchmark Value'!$B3616),C3615)</f>
        <v>6141302856.4922609</v>
      </c>
      <c r="D3616" s="7">
        <f>SUMIFS('Filing Data'!$Z:$Z,'Filing Data'!$D:$D,'Benchmark Value'!$B3616)</f>
        <v>0</v>
      </c>
      <c r="E3616" s="16">
        <f>IF(D3616&lt;&gt;0,E3615,IF(ISNA(INDEX($D3616:$D3618,MATCH(TRUE,INDEX($D3616:$D3618&lt;&gt;$D3616,0),0))),0,INDEX($D3616:$D3618,MATCH(TRUE,INDEX($D3616:$D3618&lt;&gt;$D3616,0),0))))</f>
        <v>0</v>
      </c>
      <c r="F3616" s="10">
        <f>SUM(D$11:D3615)</f>
        <v>-675922423.88866973</v>
      </c>
      <c r="G3616" s="10">
        <f t="shared" si="780"/>
        <v>11</v>
      </c>
      <c r="H3616" s="7">
        <f t="shared" si="786"/>
        <v>0</v>
      </c>
      <c r="I3616" s="16">
        <f>SUMIFS('Filing Data'!$X:$X,'Filing Data'!$D:$D,'Benchmark Value'!$B3616)</f>
        <v>0</v>
      </c>
      <c r="J3616" s="16">
        <f>IF(I3616&lt;&gt;0,J3615,IF(ISNA(INDEX($I3616:$I3618,MATCH(TRUE,INDEX($I3616:$I3618&lt;&gt;$I3616,0),0))),0,INDEX($I3616:$I3618,MATCH(TRUE,INDEX($I3616:$I3618&lt;&gt;$I3616,0),0))))</f>
        <v>0</v>
      </c>
      <c r="K3616" s="10">
        <f>SUM(I$11:I3615)</f>
        <v>954334176.86255813</v>
      </c>
      <c r="L3616" s="27">
        <f t="shared" si="781"/>
        <v>103</v>
      </c>
      <c r="M3616" s="7">
        <f t="shared" si="787"/>
        <v>0</v>
      </c>
      <c r="N3616" s="7">
        <f>IF(ISNA(VLOOKUP(B3616,'Distribution Data'!$G:$H,2,FALSE)),0,VLOOKUP(B3616,'Distribution Data'!$G:$H,2,FALSE))</f>
        <v>0</v>
      </c>
      <c r="O3616" s="16">
        <f>IF(ISNA(INDEX($C3615:$C$3618,MATCH(TRUE,INDEX($C3615:$C$3618&lt;&gt;$C3615,0),0))), O3615, INDEX($C3615:$C$3618,MATCH(TRUE,INDEX($C3615:$C$3618&lt;&gt;$C3615,0),0)))</f>
        <v>6141302856.4922609</v>
      </c>
      <c r="P3616" s="16">
        <f t="shared" si="779"/>
        <v>6141302856.4922609</v>
      </c>
      <c r="Q3616" s="27">
        <f t="shared" si="784"/>
        <v>0</v>
      </c>
      <c r="R3616" s="7">
        <f t="shared" si="788"/>
        <v>0</v>
      </c>
      <c r="S3616" s="7">
        <f t="shared" si="782"/>
        <v>0</v>
      </c>
      <c r="T3616" s="5">
        <f>VLOOKUP($B3616,'Benchmark Data'!$A:$B,2,FALSE)</f>
        <v>21.3</v>
      </c>
      <c r="U3616" s="12">
        <f t="shared" si="789"/>
        <v>4.6959380999143371E-4</v>
      </c>
      <c r="V3616" s="7">
        <f t="shared" si="790"/>
        <v>6081543717.295579</v>
      </c>
    </row>
    <row r="3617" spans="1:22" x14ac:dyDescent="0.25">
      <c r="A3617" s="5">
        <f t="shared" si="783"/>
        <v>2013</v>
      </c>
      <c r="B3617" s="6">
        <f t="shared" si="785"/>
        <v>41557</v>
      </c>
      <c r="C3617" s="7">
        <f>MAX(SUMIFS('Filing Data'!$V:$V,'Filing Data'!$D:$D,'Benchmark Value'!$B3617),C3616)</f>
        <v>6141302856.4922609</v>
      </c>
      <c r="D3617" s="7">
        <f>SUMIFS('Filing Data'!$Z:$Z,'Filing Data'!$D:$D,'Benchmark Value'!$B3617)</f>
        <v>0</v>
      </c>
      <c r="E3617" s="16">
        <f>IF(D3617&lt;&gt;0,E3616,IF(ISNA(INDEX($D3617:$D3618,MATCH(TRUE,INDEX($D3617:$D3618&lt;&gt;$D3617,0),0))),0,INDEX($D3617:$D3618,MATCH(TRUE,INDEX($D3617:$D3618&lt;&gt;$D3617,0),0))))</f>
        <v>0</v>
      </c>
      <c r="F3617" s="10">
        <f>SUM(D$11:D3616)</f>
        <v>-675922423.88866973</v>
      </c>
      <c r="G3617" s="10">
        <f t="shared" si="780"/>
        <v>11</v>
      </c>
      <c r="H3617" s="7">
        <f t="shared" si="786"/>
        <v>0</v>
      </c>
      <c r="I3617" s="16">
        <f>SUMIFS('Filing Data'!$X:$X,'Filing Data'!$D:$D,'Benchmark Value'!$B3617)</f>
        <v>0</v>
      </c>
      <c r="J3617" s="16">
        <f>IF(I3617&lt;&gt;0,J3616,IF(ISNA(INDEX($I3617:$I3618,MATCH(TRUE,INDEX($I3617:$I3618&lt;&gt;$I3617,0),0))),0,INDEX($I3617:$I3618,MATCH(TRUE,INDEX($I3617:$I3618&lt;&gt;$I3617,0),0))))</f>
        <v>0</v>
      </c>
      <c r="K3617" s="10">
        <f>SUM(I$11:I3616)</f>
        <v>954334176.86255813</v>
      </c>
      <c r="L3617" s="27">
        <f t="shared" si="781"/>
        <v>103</v>
      </c>
      <c r="M3617" s="7">
        <f t="shared" si="787"/>
        <v>0</v>
      </c>
      <c r="N3617" s="7">
        <f>IF(ISNA(VLOOKUP(B3617,'Distribution Data'!$G:$H,2,FALSE)),0,VLOOKUP(B3617,'Distribution Data'!$G:$H,2,FALSE))</f>
        <v>0</v>
      </c>
      <c r="O3617" s="16">
        <f>IF(ISNA(INDEX($C3616:$C$3618,MATCH(TRUE,INDEX($C3616:$C$3618&lt;&gt;$C3616,0),0))), O3616, INDEX($C3616:$C$3618,MATCH(TRUE,INDEX($C3616:$C$3618&lt;&gt;$C3616,0),0)))</f>
        <v>6141302856.4922609</v>
      </c>
      <c r="P3617" s="16">
        <f t="shared" si="779"/>
        <v>6141302856.4922609</v>
      </c>
      <c r="Q3617" s="27">
        <f t="shared" si="784"/>
        <v>0</v>
      </c>
      <c r="R3617" s="7">
        <f t="shared" si="788"/>
        <v>0</v>
      </c>
      <c r="S3617" s="7">
        <f t="shared" si="782"/>
        <v>0</v>
      </c>
      <c r="T3617" s="5">
        <f>VLOOKUP($B3617,'Benchmark Data'!$A:$B,2,FALSE)</f>
        <v>21.85</v>
      </c>
      <c r="U3617" s="12">
        <f t="shared" si="789"/>
        <v>2.5493848826219766E-2</v>
      </c>
      <c r="V3617" s="7">
        <f t="shared" si="790"/>
        <v>6238578883.7046204</v>
      </c>
    </row>
    <row r="3618" spans="1:22" x14ac:dyDescent="0.25">
      <c r="A3618" s="5">
        <f t="shared" si="783"/>
        <v>2013</v>
      </c>
      <c r="B3618" s="6">
        <f t="shared" si="785"/>
        <v>41558</v>
      </c>
      <c r="C3618" s="7">
        <f>MAX(SUMIFS('Filing Data'!$V:$V,'Filing Data'!$D:$D,'Benchmark Value'!$B3618),C3617)</f>
        <v>6141302856.4922609</v>
      </c>
      <c r="D3618" s="7">
        <f>SUMIFS('Filing Data'!$Z:$Z,'Filing Data'!$D:$D,'Benchmark Value'!$B3618)</f>
        <v>0</v>
      </c>
      <c r="E3618" s="16" t="e">
        <f>IF(D3618&lt;&gt;0,E3617,IF(ISNA(INDEX($D3618:$D3618,MATCH(TRUE,INDEX($D3618:$D3618&lt;&gt;$D3618,0),0))),0,INDEX($D3618:$D3618,MATCH(TRUE,INDEX($D3618:$D3618&lt;&gt;$D3618,0),0))))</f>
        <v>#VALUE!</v>
      </c>
      <c r="F3618" s="10">
        <f>SUM(D$11:D3617)</f>
        <v>-675922423.88866973</v>
      </c>
      <c r="G3618" s="10">
        <f t="shared" si="780"/>
        <v>11</v>
      </c>
      <c r="H3618" s="7" t="e">
        <f t="shared" si="786"/>
        <v>#VALUE!</v>
      </c>
      <c r="I3618" s="16">
        <f>SUMIFS('Filing Data'!$X:$X,'Filing Data'!$D:$D,'Benchmark Value'!$B3618)</f>
        <v>0</v>
      </c>
      <c r="J3618" s="16" t="e">
        <f>IF(I3618&lt;&gt;0,J3617,IF(ISNA(INDEX($I3618:$I3618,MATCH(TRUE,INDEX($I3618:$I3618&lt;&gt;$I3618,0),0))),0,INDEX($I3618:$I3618,MATCH(TRUE,INDEX($I3618:$I3618&lt;&gt;$I3618,0),0))))</f>
        <v>#VALUE!</v>
      </c>
      <c r="K3618" s="10">
        <f>SUM(I$11:I3617)</f>
        <v>954334176.86255813</v>
      </c>
      <c r="L3618" s="27">
        <f t="shared" si="781"/>
        <v>103</v>
      </c>
      <c r="M3618" s="7" t="e">
        <f t="shared" si="787"/>
        <v>#VALUE!</v>
      </c>
      <c r="N3618" s="7">
        <f>IF(ISNA(VLOOKUP(B3618,'Distribution Data'!$G:$H,2,FALSE)),0,VLOOKUP(B3618,'Distribution Data'!$G:$H,2,FALSE))</f>
        <v>0</v>
      </c>
      <c r="O3618" s="16">
        <f>IF(ISNA(INDEX($C3617:$C$3618,MATCH(TRUE,INDEX($C3617:$C$3618&lt;&gt;$C3617,0),0))), O3617, INDEX($C3617:$C$3618,MATCH(TRUE,INDEX($C3617:$C$3618&lt;&gt;$C3617,0),0)))</f>
        <v>6141302856.4922609</v>
      </c>
      <c r="P3618" s="16">
        <f t="shared" si="779"/>
        <v>6141302856.4922609</v>
      </c>
      <c r="Q3618" s="27">
        <f t="shared" si="784"/>
        <v>0</v>
      </c>
      <c r="R3618" s="7">
        <f t="shared" si="788"/>
        <v>0</v>
      </c>
      <c r="S3618" s="7" t="e">
        <f t="shared" si="782"/>
        <v>#VALUE!</v>
      </c>
      <c r="T3618" s="5">
        <f>VLOOKUP($B3618,'Benchmark Data'!$A:$B,2,FALSE)</f>
        <v>22.09</v>
      </c>
      <c r="U3618" s="12">
        <f t="shared" si="789"/>
        <v>1.0924095890426481E-2</v>
      </c>
      <c r="V3618" s="7" t="e">
        <f t="shared" si="790"/>
        <v>#VALUE!</v>
      </c>
    </row>
    <row r="3619" spans="1:22" x14ac:dyDescent="0.25">
      <c r="K3619" s="16"/>
    </row>
  </sheetData>
  <autoFilter ref="B10:V3618"/>
  <mergeCells count="6">
    <mergeCell ref="O9:S9"/>
    <mergeCell ref="T9:V9"/>
    <mergeCell ref="D9:H9"/>
    <mergeCell ref="I9:M9"/>
    <mergeCell ref="D1:E1"/>
    <mergeCell ref="G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02"/>
  <sheetViews>
    <sheetView zoomScale="90" zoomScaleNormal="90" workbookViewId="0">
      <pane xSplit="4" topLeftCell="E1" activePane="topRight" state="frozen"/>
      <selection activeCell="C2" sqref="C2"/>
      <selection pane="topRight" activeCell="H11" sqref="H11"/>
    </sheetView>
  </sheetViews>
  <sheetFormatPr defaultRowHeight="15" x14ac:dyDescent="0.25"/>
  <cols>
    <col min="1" max="1" width="32.42578125" bestFit="1" customWidth="1"/>
    <col min="3" max="3" width="11.42578125" bestFit="1" customWidth="1"/>
    <col min="4" max="4" width="11.5703125" bestFit="1" customWidth="1"/>
    <col min="5" max="5" width="18.5703125" bestFit="1" customWidth="1"/>
    <col min="6" max="6" width="9.140625" customWidth="1"/>
    <col min="7" max="7" width="17.42578125" bestFit="1" customWidth="1"/>
    <col min="8" max="8" width="16.7109375" bestFit="1" customWidth="1"/>
    <col min="9" max="12" width="13.42578125" customWidth="1"/>
    <col min="13" max="16" width="14.28515625" customWidth="1"/>
    <col min="17" max="17" width="13" customWidth="1"/>
    <col min="18" max="18" width="11.85546875" customWidth="1"/>
    <col min="19" max="19" width="17.85546875" customWidth="1"/>
    <col min="20" max="27" width="15.140625" customWidth="1"/>
  </cols>
  <sheetData>
    <row r="1" spans="1:28" s="3" customFormat="1" ht="49.5" customHeight="1" x14ac:dyDescent="0.25">
      <c r="A1" s="1"/>
      <c r="B1" s="1"/>
      <c r="C1" s="20"/>
      <c r="D1" s="21"/>
      <c r="E1" s="39"/>
      <c r="F1" s="72" t="s">
        <v>61</v>
      </c>
      <c r="G1" s="72"/>
      <c r="H1" s="72"/>
      <c r="I1" s="72"/>
      <c r="J1" s="72"/>
      <c r="K1" s="72"/>
      <c r="L1" s="72"/>
      <c r="M1" s="70" t="s">
        <v>79</v>
      </c>
      <c r="N1" s="70"/>
      <c r="O1" s="69" t="s">
        <v>62</v>
      </c>
      <c r="P1" s="69"/>
      <c r="Q1" s="68" t="s">
        <v>63</v>
      </c>
      <c r="R1" s="68"/>
      <c r="S1" s="68"/>
      <c r="T1" s="71" t="s">
        <v>65</v>
      </c>
      <c r="U1" s="71"/>
      <c r="V1" s="71"/>
      <c r="W1" s="71"/>
      <c r="X1" s="71"/>
      <c r="Y1" s="71"/>
      <c r="Z1" s="71"/>
      <c r="AA1" s="71"/>
      <c r="AB1" s="2"/>
    </row>
    <row r="2" spans="1:28" s="4" customFormat="1" ht="60" x14ac:dyDescent="0.25">
      <c r="A2" s="31" t="s">
        <v>60</v>
      </c>
      <c r="B2" s="31" t="s">
        <v>2</v>
      </c>
      <c r="C2" s="32" t="s">
        <v>3</v>
      </c>
      <c r="D2" s="32" t="s">
        <v>4</v>
      </c>
      <c r="E2" s="33" t="s">
        <v>5</v>
      </c>
      <c r="F2" s="34" t="s">
        <v>6</v>
      </c>
      <c r="G2" s="33" t="s">
        <v>75</v>
      </c>
      <c r="H2" s="22" t="s">
        <v>7</v>
      </c>
      <c r="I2" s="34" t="s">
        <v>58</v>
      </c>
      <c r="J2" s="34" t="s">
        <v>57</v>
      </c>
      <c r="K2" s="34" t="s">
        <v>59</v>
      </c>
      <c r="L2" s="34" t="s">
        <v>56</v>
      </c>
      <c r="M2" s="22" t="s">
        <v>76</v>
      </c>
      <c r="N2" s="22" t="s">
        <v>74</v>
      </c>
      <c r="O2" s="22" t="s">
        <v>32</v>
      </c>
      <c r="P2" s="22" t="s">
        <v>64</v>
      </c>
      <c r="Q2" s="22" t="s">
        <v>8</v>
      </c>
      <c r="R2" s="22" t="s">
        <v>9</v>
      </c>
      <c r="S2" s="22" t="s">
        <v>10</v>
      </c>
      <c r="T2" s="49" t="s">
        <v>66</v>
      </c>
      <c r="U2" s="49" t="s">
        <v>67</v>
      </c>
      <c r="V2" s="50" t="s">
        <v>68</v>
      </c>
      <c r="W2" s="48" t="s">
        <v>69</v>
      </c>
      <c r="X2" s="48" t="s">
        <v>70</v>
      </c>
      <c r="Y2" s="47" t="s">
        <v>71</v>
      </c>
      <c r="Z2" s="47" t="s">
        <v>72</v>
      </c>
      <c r="AA2" s="46" t="s">
        <v>73</v>
      </c>
      <c r="AB2" s="34" t="s">
        <v>11</v>
      </c>
    </row>
    <row r="3" spans="1:28" s="15" customFormat="1" ht="15" customHeight="1" x14ac:dyDescent="0.25">
      <c r="A3" s="41" t="s">
        <v>40</v>
      </c>
      <c r="B3" s="42" t="s">
        <v>41</v>
      </c>
      <c r="C3" s="17">
        <v>38058</v>
      </c>
      <c r="D3" s="17">
        <v>37986</v>
      </c>
      <c r="E3" s="43">
        <v>100</v>
      </c>
      <c r="F3" s="23" t="s">
        <v>42</v>
      </c>
      <c r="G3" s="27">
        <v>0</v>
      </c>
      <c r="H3" s="44">
        <v>0</v>
      </c>
      <c r="I3" s="23" t="s">
        <v>43</v>
      </c>
      <c r="J3" s="23" t="s">
        <v>12</v>
      </c>
      <c r="K3" s="23" t="s">
        <v>13</v>
      </c>
      <c r="L3" s="23" t="s">
        <v>12</v>
      </c>
      <c r="M3" s="27"/>
      <c r="N3" s="16">
        <v>0</v>
      </c>
      <c r="O3" s="27"/>
      <c r="P3" s="45">
        <v>0</v>
      </c>
      <c r="Q3" s="16"/>
      <c r="R3" s="16"/>
      <c r="S3" s="16"/>
      <c r="T3" s="27">
        <v>0</v>
      </c>
      <c r="U3" s="27">
        <v>0</v>
      </c>
      <c r="V3" s="16">
        <v>0</v>
      </c>
      <c r="W3" s="27"/>
      <c r="X3" s="45"/>
      <c r="Y3" s="27"/>
      <c r="Z3" s="45"/>
      <c r="AA3" s="16"/>
      <c r="AB3" s="23"/>
    </row>
    <row r="4" spans="1:28" s="15" customFormat="1" ht="15" customHeight="1" x14ac:dyDescent="0.25">
      <c r="A4" s="41" t="s">
        <v>40</v>
      </c>
      <c r="B4" s="42" t="s">
        <v>41</v>
      </c>
      <c r="C4" s="17">
        <v>38426</v>
      </c>
      <c r="D4" s="17">
        <v>38352</v>
      </c>
      <c r="E4" s="43">
        <v>79132494</v>
      </c>
      <c r="F4" s="23" t="s">
        <v>42</v>
      </c>
      <c r="G4" s="27">
        <v>79200000</v>
      </c>
      <c r="H4" s="44">
        <v>792000000</v>
      </c>
      <c r="I4" s="23" t="s">
        <v>43</v>
      </c>
      <c r="J4" s="23" t="s">
        <v>12</v>
      </c>
      <c r="K4" s="23" t="s">
        <v>13</v>
      </c>
      <c r="L4" s="23" t="s">
        <v>12</v>
      </c>
      <c r="M4" s="27">
        <v>410785.34031413612</v>
      </c>
      <c r="N4" s="16">
        <v>3923000</v>
      </c>
      <c r="O4" s="27">
        <v>-69000</v>
      </c>
      <c r="P4" s="45">
        <v>-690000</v>
      </c>
      <c r="Q4" s="16"/>
      <c r="R4" s="16"/>
      <c r="S4" s="16"/>
      <c r="T4" s="27">
        <f>G4+SUM($Y$3:Y4)-SUM($M$3:M4)+SUM($W$3:W4)</f>
        <v>78789214.659685865</v>
      </c>
      <c r="U4" s="27">
        <f>T4-SUM($Y$3:Y4)</f>
        <v>78789214.659685865</v>
      </c>
      <c r="V4" s="16">
        <f>H4*U4/G4</f>
        <v>787892146.59685874</v>
      </c>
      <c r="W4" s="27">
        <f>M4*T3/E3</f>
        <v>0</v>
      </c>
      <c r="X4" s="45">
        <f>N4*W4/M4</f>
        <v>0</v>
      </c>
      <c r="Y4" s="27">
        <f>O4*T3/E3</f>
        <v>0</v>
      </c>
      <c r="Z4" s="45">
        <f>P4*Y4/O4</f>
        <v>0</v>
      </c>
      <c r="AA4" s="16"/>
      <c r="AB4" s="23"/>
    </row>
    <row r="5" spans="1:28" s="15" customFormat="1" ht="15" customHeight="1" x14ac:dyDescent="0.25">
      <c r="A5" s="41" t="s">
        <v>40</v>
      </c>
      <c r="B5" s="42" t="s">
        <v>41</v>
      </c>
      <c r="C5" s="17">
        <v>38804</v>
      </c>
      <c r="D5" s="17">
        <v>38717</v>
      </c>
      <c r="E5" s="43">
        <v>197403280</v>
      </c>
      <c r="F5" s="23" t="s">
        <v>42</v>
      </c>
      <c r="G5" s="27">
        <v>199100000</v>
      </c>
      <c r="H5" s="44">
        <v>2038500000</v>
      </c>
      <c r="I5" s="23" t="s">
        <v>43</v>
      </c>
      <c r="J5" s="23" t="s">
        <v>12</v>
      </c>
      <c r="K5" s="23" t="s">
        <v>13</v>
      </c>
      <c r="L5" s="23" t="s">
        <v>12</v>
      </c>
      <c r="M5" s="27">
        <v>2946387.4345549736</v>
      </c>
      <c r="N5" s="16">
        <v>28138000</v>
      </c>
      <c r="O5" s="27">
        <v>-1604000</v>
      </c>
      <c r="P5" s="45">
        <v>-15320000</v>
      </c>
      <c r="Q5" s="16"/>
      <c r="R5" s="16"/>
      <c r="S5" s="16"/>
      <c r="T5" s="27">
        <f>G5+SUM($Y$3:Y5)-SUM($M$3:M5)+SUM($W$3:W5)</f>
        <v>197079391.33920538</v>
      </c>
      <c r="U5" s="27">
        <f>T5-SUM($Y$3:Y5)</f>
        <v>198676433.13488209</v>
      </c>
      <c r="V5" s="16">
        <f t="shared" ref="V5:V12" si="0">H5*U5/G5</f>
        <v>2034163279.4849682</v>
      </c>
      <c r="W5" s="27">
        <f t="shared" ref="W5:W15" si="1">M5*T4/E4</f>
        <v>2933605.9097512201</v>
      </c>
      <c r="X5" s="45">
        <f t="shared" ref="X5:X14" si="2">N5*W5/M5</f>
        <v>28015936.438124154</v>
      </c>
      <c r="Y5" s="27">
        <f t="shared" ref="Y5:Y15" si="3">O5*T4/E4</f>
        <v>-1597041.7956767054</v>
      </c>
      <c r="Z5" s="45">
        <f t="shared" ref="Z5:Z15" si="4">P5*Y5/O5</f>
        <v>-15253541.340253821</v>
      </c>
      <c r="AA5" s="16"/>
      <c r="AB5" s="23"/>
    </row>
    <row r="6" spans="1:28" s="15" customFormat="1" ht="15" customHeight="1" x14ac:dyDescent="0.25">
      <c r="A6" s="41" t="s">
        <v>40</v>
      </c>
      <c r="B6" s="42" t="s">
        <v>41</v>
      </c>
      <c r="C6" s="17">
        <v>39168</v>
      </c>
      <c r="D6" s="17">
        <v>39082</v>
      </c>
      <c r="E6" s="43">
        <v>280119233</v>
      </c>
      <c r="F6" s="23" t="s">
        <v>42</v>
      </c>
      <c r="G6" s="27">
        <v>285600000</v>
      </c>
      <c r="H6" s="44">
        <v>2885000000</v>
      </c>
      <c r="I6" s="23" t="s">
        <v>43</v>
      </c>
      <c r="J6" s="23" t="s">
        <v>12</v>
      </c>
      <c r="K6" s="23" t="s">
        <v>13</v>
      </c>
      <c r="L6" s="23" t="s">
        <v>12</v>
      </c>
      <c r="M6" s="27">
        <v>6030157.068062827</v>
      </c>
      <c r="N6" s="16">
        <v>57588000</v>
      </c>
      <c r="O6" s="27">
        <v>-3810000</v>
      </c>
      <c r="P6" s="45">
        <v>-32421000</v>
      </c>
      <c r="Q6" s="16"/>
      <c r="R6" s="16"/>
      <c r="S6" s="16"/>
      <c r="T6" s="27">
        <f>G6+SUM($Y$3:Y6)-SUM($M$3:M6)+SUM($W$3:W6)</f>
        <v>279765748.62516576</v>
      </c>
      <c r="U6" s="27">
        <f>T6-SUM($Y$3:Y6)</f>
        <v>285166539.17822063</v>
      </c>
      <c r="V6" s="16">
        <f t="shared" si="0"/>
        <v>2880621377.903244</v>
      </c>
      <c r="W6" s="27">
        <f t="shared" si="1"/>
        <v>6020263.1114013363</v>
      </c>
      <c r="X6" s="45">
        <f t="shared" si="2"/>
        <v>57493512.713882759</v>
      </c>
      <c r="Y6" s="27">
        <f t="shared" si="3"/>
        <v>-3803748.7573781577</v>
      </c>
      <c r="Z6" s="45">
        <f t="shared" si="4"/>
        <v>-32367805.370854922</v>
      </c>
      <c r="AA6" s="16"/>
      <c r="AB6" s="23"/>
    </row>
    <row r="7" spans="1:28" s="15" customFormat="1" ht="15" customHeight="1" x14ac:dyDescent="0.25">
      <c r="A7" s="41" t="s">
        <v>40</v>
      </c>
      <c r="B7" s="42" t="s">
        <v>41</v>
      </c>
      <c r="C7" s="17">
        <v>39534</v>
      </c>
      <c r="D7" s="17">
        <v>39447</v>
      </c>
      <c r="E7" s="43">
        <v>371510095</v>
      </c>
      <c r="F7" s="23" t="s">
        <v>42</v>
      </c>
      <c r="G7" s="27">
        <v>382900000</v>
      </c>
      <c r="H7" s="44">
        <v>3800000000</v>
      </c>
      <c r="I7" s="23" t="s">
        <v>43</v>
      </c>
      <c r="J7" s="23" t="s">
        <v>12</v>
      </c>
      <c r="K7" s="23" t="s">
        <v>13</v>
      </c>
      <c r="L7" s="23" t="s">
        <v>12</v>
      </c>
      <c r="M7" s="27">
        <v>12024397.905759161</v>
      </c>
      <c r="N7" s="16">
        <v>114833000</v>
      </c>
      <c r="O7" s="27">
        <v>-5860000</v>
      </c>
      <c r="P7" s="45">
        <v>-59505000</v>
      </c>
      <c r="Q7" s="16"/>
      <c r="R7" s="16"/>
      <c r="S7" s="16"/>
      <c r="T7" s="27">
        <f>G7+SUM($Y$3:Y7)-SUM($M$3:M7)+SUM($W$3:W7)</f>
        <v>371197969.72931272</v>
      </c>
      <c r="U7" s="27">
        <f>T7-SUM($Y$3:Y7)</f>
        <v>382451365.50831246</v>
      </c>
      <c r="V7" s="16">
        <f t="shared" si="0"/>
        <v>3795547633.6682878</v>
      </c>
      <c r="W7" s="27">
        <f t="shared" si="1"/>
        <v>12009224.235850979</v>
      </c>
      <c r="X7" s="45">
        <f t="shared" si="2"/>
        <v>114688091.45237686</v>
      </c>
      <c r="Y7" s="27">
        <f t="shared" si="3"/>
        <v>-5852605.2259448795</v>
      </c>
      <c r="Z7" s="45">
        <f t="shared" si="4"/>
        <v>-59429910.233762808</v>
      </c>
      <c r="AA7" s="16"/>
      <c r="AB7" s="23"/>
    </row>
    <row r="8" spans="1:28" s="15" customFormat="1" ht="15" customHeight="1" x14ac:dyDescent="0.25">
      <c r="A8" s="41" t="s">
        <v>40</v>
      </c>
      <c r="B8" s="42" t="s">
        <v>41</v>
      </c>
      <c r="C8" s="17">
        <v>39903</v>
      </c>
      <c r="D8" s="17">
        <v>39813</v>
      </c>
      <c r="E8" s="43">
        <v>442009370</v>
      </c>
      <c r="F8" s="23" t="s">
        <v>42</v>
      </c>
      <c r="G8" s="27">
        <v>465800000</v>
      </c>
      <c r="H8" s="44">
        <v>4700000000</v>
      </c>
      <c r="I8" s="23" t="s">
        <v>43</v>
      </c>
      <c r="J8" s="23" t="s">
        <v>12</v>
      </c>
      <c r="K8" s="23" t="s">
        <v>13</v>
      </c>
      <c r="L8" s="23" t="s">
        <v>12</v>
      </c>
      <c r="M8" s="27">
        <v>14793193.717277486</v>
      </c>
      <c r="N8" s="16">
        <v>141275000</v>
      </c>
      <c r="O8" s="27">
        <v>-12424000</v>
      </c>
      <c r="P8" s="45">
        <v>-115598000</v>
      </c>
      <c r="Q8" s="16"/>
      <c r="R8" s="16"/>
      <c r="S8" s="16"/>
      <c r="T8" s="27">
        <f>G8+SUM($Y$3:Y8)-SUM($M$3:M8)+SUM($W$3:W8)</f>
        <v>441671979.24442333</v>
      </c>
      <c r="U8" s="27">
        <f>T8-SUM($Y$3:Y8)</f>
        <v>465338936.96422845</v>
      </c>
      <c r="V8" s="16">
        <f t="shared" si="0"/>
        <v>4695347796.7622881</v>
      </c>
      <c r="W8" s="27">
        <f t="shared" si="1"/>
        <v>14780765.17319355</v>
      </c>
      <c r="X8" s="45">
        <f t="shared" si="2"/>
        <v>141156307.4039984</v>
      </c>
      <c r="Y8" s="27">
        <f t="shared" si="3"/>
        <v>-12413561.940805353</v>
      </c>
      <c r="Z8" s="45">
        <f t="shared" si="4"/>
        <v>-115500880.00911279</v>
      </c>
      <c r="AA8" s="16"/>
      <c r="AB8" s="23"/>
    </row>
    <row r="9" spans="1:28" s="15" customFormat="1" ht="15" customHeight="1" x14ac:dyDescent="0.25">
      <c r="A9" s="41" t="s">
        <v>40</v>
      </c>
      <c r="B9" s="42" t="s">
        <v>41</v>
      </c>
      <c r="C9" s="17">
        <v>40262</v>
      </c>
      <c r="D9" s="17">
        <v>40178</v>
      </c>
      <c r="E9" s="43">
        <v>499895448</v>
      </c>
      <c r="F9" s="23" t="s">
        <v>42</v>
      </c>
      <c r="G9" s="27">
        <v>532400000</v>
      </c>
      <c r="H9" s="44">
        <v>5300000000</v>
      </c>
      <c r="I9" s="23" t="s">
        <v>43</v>
      </c>
      <c r="J9" s="23" t="s">
        <v>12</v>
      </c>
      <c r="K9" s="23" t="s">
        <v>13</v>
      </c>
      <c r="L9" s="23" t="s">
        <v>12</v>
      </c>
      <c r="M9" s="27">
        <v>16208900.523560207</v>
      </c>
      <c r="N9" s="16">
        <v>154795000</v>
      </c>
      <c r="O9" s="27">
        <v>-8756000</v>
      </c>
      <c r="P9" s="45">
        <v>-82905000</v>
      </c>
      <c r="Q9" s="16"/>
      <c r="R9" s="16"/>
      <c r="S9" s="16"/>
      <c r="T9" s="27">
        <f>G9+SUM($Y$3:Y9)-SUM($M$3:M9)+SUM($W$3:W9)</f>
        <v>499510290.36108845</v>
      </c>
      <c r="U9" s="27">
        <f>T9-SUM($Y$3:Y9)</f>
        <v>531926564.52697742</v>
      </c>
      <c r="V9" s="16">
        <f t="shared" si="0"/>
        <v>5295286987.2144642</v>
      </c>
      <c r="W9" s="27">
        <f t="shared" si="1"/>
        <v>16196528.086309135</v>
      </c>
      <c r="X9" s="45">
        <f t="shared" si="2"/>
        <v>154676843.22425225</v>
      </c>
      <c r="Y9" s="27">
        <f t="shared" si="3"/>
        <v>-8749316.4460838698</v>
      </c>
      <c r="Z9" s="45">
        <f t="shared" si="4"/>
        <v>-82841717.675032347</v>
      </c>
      <c r="AA9" s="16"/>
      <c r="AB9" s="23"/>
    </row>
    <row r="10" spans="1:28" s="15" customFormat="1" ht="15" customHeight="1" x14ac:dyDescent="0.25">
      <c r="A10" s="41" t="s">
        <v>40</v>
      </c>
      <c r="B10" s="42" t="s">
        <v>41</v>
      </c>
      <c r="C10" s="17">
        <v>40623</v>
      </c>
      <c r="D10" s="17">
        <v>40543</v>
      </c>
      <c r="E10" s="43">
        <v>540906780</v>
      </c>
      <c r="F10" s="23" t="s">
        <v>42</v>
      </c>
      <c r="G10" s="27">
        <v>581600000</v>
      </c>
      <c r="H10" s="44">
        <v>5800000000</v>
      </c>
      <c r="I10" s="23" t="s">
        <v>43</v>
      </c>
      <c r="J10" s="23" t="s">
        <v>12</v>
      </c>
      <c r="K10" s="23" t="s">
        <v>13</v>
      </c>
      <c r="L10" s="23" t="s">
        <v>12</v>
      </c>
      <c r="M10" s="27">
        <v>17127643.979057591</v>
      </c>
      <c r="N10" s="16">
        <v>163569000</v>
      </c>
      <c r="O10" s="27">
        <v>-8187000</v>
      </c>
      <c r="P10" s="45">
        <v>-72757000</v>
      </c>
      <c r="Q10" s="16"/>
      <c r="R10" s="16"/>
      <c r="S10" s="16"/>
      <c r="T10" s="27">
        <f>G10+SUM($Y$3:Y10)-SUM($M$3:M10)+SUM($W$3:W10)</f>
        <v>540516401.80601335</v>
      </c>
      <c r="U10" s="27">
        <f>T10-SUM($Y$3:Y10)</f>
        <v>581113368.08171773</v>
      </c>
      <c r="V10" s="16">
        <f t="shared" si="0"/>
        <v>5795147068.2152042</v>
      </c>
      <c r="W10" s="27">
        <f t="shared" si="1"/>
        <v>17114447.53379792</v>
      </c>
      <c r="X10" s="45">
        <f t="shared" si="2"/>
        <v>163442973.94777015</v>
      </c>
      <c r="Y10" s="27">
        <f t="shared" si="3"/>
        <v>-8180692.1098153926</v>
      </c>
      <c r="Z10" s="45">
        <f t="shared" si="4"/>
        <v>-72700942.449473366</v>
      </c>
      <c r="AA10" s="16"/>
      <c r="AB10" s="23"/>
    </row>
    <row r="11" spans="1:28" s="15" customFormat="1" ht="15" customHeight="1" x14ac:dyDescent="0.25">
      <c r="A11" s="41" t="s">
        <v>40</v>
      </c>
      <c r="B11" s="42" t="s">
        <v>41</v>
      </c>
      <c r="C11" s="17">
        <v>40968</v>
      </c>
      <c r="D11" s="17">
        <v>40908</v>
      </c>
      <c r="E11" s="43">
        <v>546197750</v>
      </c>
      <c r="F11" s="23" t="s">
        <v>42</v>
      </c>
      <c r="G11" s="27">
        <v>596400000</v>
      </c>
      <c r="H11" s="44">
        <v>5900000000</v>
      </c>
      <c r="I11" s="23" t="s">
        <v>43</v>
      </c>
      <c r="J11" s="23" t="s">
        <v>12</v>
      </c>
      <c r="K11" s="23" t="s">
        <v>13</v>
      </c>
      <c r="L11" s="23" t="s">
        <v>12</v>
      </c>
      <c r="M11" s="27">
        <v>13642827.22513089</v>
      </c>
      <c r="N11" s="16">
        <v>130289000</v>
      </c>
      <c r="O11" s="27">
        <v>-9517000</v>
      </c>
      <c r="P11" s="45">
        <v>-82892000</v>
      </c>
      <c r="Q11" s="16"/>
      <c r="R11" s="16"/>
      <c r="S11" s="16"/>
      <c r="T11" s="27">
        <f>G11+SUM($Y$3:Y11)-SUM($M$3:M11)+SUM($W$3:W11)</f>
        <v>545796424.15248716</v>
      </c>
      <c r="U11" s="27">
        <f>T11-SUM($Y$3:Y11)</f>
        <v>595903521.90775597</v>
      </c>
      <c r="V11" s="16">
        <f t="shared" si="0"/>
        <v>5895088496.4046955</v>
      </c>
      <c r="W11" s="27">
        <f t="shared" si="1"/>
        <v>13632981.051169049</v>
      </c>
      <c r="X11" s="45">
        <f t="shared" si="2"/>
        <v>130194969.03866443</v>
      </c>
      <c r="Y11" s="27">
        <f t="shared" si="3"/>
        <v>-9510131.4795644246</v>
      </c>
      <c r="Z11" s="45">
        <f t="shared" si="4"/>
        <v>-82832175.959236547</v>
      </c>
      <c r="AA11" s="16"/>
      <c r="AB11" s="23"/>
    </row>
    <row r="12" spans="1:28" s="15" customFormat="1" ht="15" customHeight="1" x14ac:dyDescent="0.25">
      <c r="A12" s="41" t="s">
        <v>45</v>
      </c>
      <c r="B12" s="42" t="s">
        <v>41</v>
      </c>
      <c r="C12" s="17">
        <v>41334</v>
      </c>
      <c r="D12" s="17">
        <v>41274</v>
      </c>
      <c r="E12" s="43">
        <v>547603642</v>
      </c>
      <c r="F12" s="23" t="s">
        <v>42</v>
      </c>
      <c r="G12" s="27">
        <v>613026000</v>
      </c>
      <c r="H12" s="44">
        <v>6100000000</v>
      </c>
      <c r="I12" s="23" t="s">
        <v>43</v>
      </c>
      <c r="J12" s="23" t="s">
        <v>12</v>
      </c>
      <c r="K12" s="23" t="s">
        <v>13</v>
      </c>
      <c r="L12" s="23" t="s">
        <v>12</v>
      </c>
      <c r="M12" s="27">
        <v>16604207.573632538</v>
      </c>
      <c r="N12" s="16">
        <v>118388000</v>
      </c>
      <c r="O12" s="27">
        <v>-15260000</v>
      </c>
      <c r="P12" s="45">
        <v>-99381000</v>
      </c>
      <c r="Q12" s="16"/>
      <c r="R12" s="16"/>
      <c r="S12" s="16"/>
      <c r="T12" s="27">
        <f>G12+SUM($Y$3:Y12)-SUM($M$3:M12)+SUM($W$3:W12)</f>
        <v>547161436.47862053</v>
      </c>
      <c r="U12" s="27">
        <f>T12-SUM($Y$3:Y12)</f>
        <v>612517321.75190258</v>
      </c>
      <c r="V12" s="16">
        <f t="shared" si="0"/>
        <v>6094938326.7375374</v>
      </c>
      <c r="W12" s="27">
        <f t="shared" si="1"/>
        <v>16592007.417779155</v>
      </c>
      <c r="X12" s="45">
        <f t="shared" si="2"/>
        <v>118301012.88876536</v>
      </c>
      <c r="Y12" s="27">
        <f t="shared" si="3"/>
        <v>-15248787.51801331</v>
      </c>
      <c r="Z12" s="45">
        <f t="shared" si="4"/>
        <v>-99307978.52737096</v>
      </c>
      <c r="AA12" s="16"/>
      <c r="AB12" s="23"/>
    </row>
    <row r="13" spans="1:28" s="15" customFormat="1" ht="15" customHeight="1" x14ac:dyDescent="0.25">
      <c r="A13" s="41" t="s">
        <v>45</v>
      </c>
      <c r="B13" s="42" t="s">
        <v>44</v>
      </c>
      <c r="C13" s="17">
        <v>41402</v>
      </c>
      <c r="D13" s="17">
        <v>41364</v>
      </c>
      <c r="E13" s="43">
        <v>544729626</v>
      </c>
      <c r="F13" s="23"/>
      <c r="G13" s="27"/>
      <c r="H13" s="44"/>
      <c r="I13" s="23"/>
      <c r="J13" s="23"/>
      <c r="K13" s="23"/>
      <c r="L13" s="23"/>
      <c r="M13" s="27">
        <v>3271000</v>
      </c>
      <c r="N13" s="16">
        <v>22893000</v>
      </c>
      <c r="O13" s="27">
        <v>-6145000</v>
      </c>
      <c r="P13" s="45">
        <v>-40854000</v>
      </c>
      <c r="Q13" s="16"/>
      <c r="R13" s="16"/>
      <c r="S13" s="16"/>
      <c r="T13" s="27">
        <f>T12+W13+Y13</f>
        <v>544289757.31539178</v>
      </c>
      <c r="U13" s="27">
        <f>T13-SUM($Y$3:Y13)</f>
        <v>615785680.32633579</v>
      </c>
      <c r="V13" s="16">
        <f>V12+X13</f>
        <v>6117812839.9886837</v>
      </c>
      <c r="W13" s="27">
        <f t="shared" si="1"/>
        <v>3268358.5744332355</v>
      </c>
      <c r="X13" s="45">
        <f t="shared" si="2"/>
        <v>22874513.251146458</v>
      </c>
      <c r="Y13" s="27">
        <f t="shared" si="3"/>
        <v>-6140037.7376619475</v>
      </c>
      <c r="Z13" s="45">
        <f t="shared" si="4"/>
        <v>-40821009.232618585</v>
      </c>
      <c r="AA13" s="16"/>
      <c r="AB13" s="23"/>
    </row>
    <row r="14" spans="1:28" s="15" customFormat="1" ht="15" customHeight="1" x14ac:dyDescent="0.25">
      <c r="A14" s="41" t="s">
        <v>45</v>
      </c>
      <c r="B14" s="42" t="s">
        <v>44</v>
      </c>
      <c r="C14" s="17">
        <v>41492</v>
      </c>
      <c r="D14" s="17">
        <v>41455</v>
      </c>
      <c r="E14" s="43">
        <v>542288114</v>
      </c>
      <c r="F14" s="23"/>
      <c r="G14" s="27"/>
      <c r="H14" s="44"/>
      <c r="I14" s="23"/>
      <c r="J14" s="23"/>
      <c r="K14" s="23"/>
      <c r="L14" s="23"/>
      <c r="M14" s="27">
        <v>3358000</v>
      </c>
      <c r="N14" s="16">
        <v>23509000</v>
      </c>
      <c r="O14" s="27">
        <v>-5800000</v>
      </c>
      <c r="P14" s="45">
        <v>-37755000</v>
      </c>
      <c r="Q14" s="16"/>
      <c r="R14" s="16"/>
      <c r="S14" s="16"/>
      <c r="T14" s="27">
        <f>T13+W14+Y14</f>
        <v>541849729.22820234</v>
      </c>
      <c r="U14" s="27">
        <f>T14-SUM($Y$3:Y14)</f>
        <v>619140968.7443465</v>
      </c>
      <c r="V14" s="16">
        <f>V13+X14</f>
        <v>6141302856.4922609</v>
      </c>
      <c r="W14" s="27">
        <f t="shared" si="1"/>
        <v>3355288.418010673</v>
      </c>
      <c r="X14" s="45">
        <f t="shared" si="2"/>
        <v>23490016.5035774</v>
      </c>
      <c r="Y14" s="27">
        <f t="shared" si="3"/>
        <v>-5795316.5052000908</v>
      </c>
      <c r="Z14" s="45">
        <f t="shared" si="4"/>
        <v>-37724512.871349901</v>
      </c>
      <c r="AA14" s="16"/>
      <c r="AB14" s="23"/>
    </row>
    <row r="15" spans="1:28" s="15" customFormat="1" ht="15" customHeight="1" x14ac:dyDescent="0.25">
      <c r="A15" s="41" t="s">
        <v>45</v>
      </c>
      <c r="B15" s="42" t="s">
        <v>44</v>
      </c>
      <c r="C15" s="17">
        <v>41583</v>
      </c>
      <c r="D15" s="17">
        <v>41547</v>
      </c>
      <c r="E15" s="43">
        <v>134192610</v>
      </c>
      <c r="F15" s="23"/>
      <c r="G15" s="27"/>
      <c r="H15" s="44"/>
      <c r="I15" s="23"/>
      <c r="J15" s="23"/>
      <c r="K15" s="23"/>
      <c r="L15" s="23"/>
      <c r="M15" s="27">
        <v>0</v>
      </c>
      <c r="N15" s="16">
        <v>0</v>
      </c>
      <c r="O15" s="27">
        <v>-1386750</v>
      </c>
      <c r="P15" s="45">
        <v>-37172000</v>
      </c>
      <c r="Q15" s="16"/>
      <c r="R15" s="16"/>
      <c r="S15" s="16"/>
      <c r="T15" s="27">
        <f>(T14/4)+W15+Y15</f>
        <v>134076803.35334793</v>
      </c>
      <c r="U15" s="27">
        <f>T15-SUM(Y3:Y14)/4-Y15</f>
        <v>154785242.18608662</v>
      </c>
      <c r="V15" s="16">
        <f>V14+X15</f>
        <v>6141302856.4922609</v>
      </c>
      <c r="W15" s="27">
        <f t="shared" si="1"/>
        <v>0</v>
      </c>
      <c r="X15" s="45">
        <v>0</v>
      </c>
      <c r="Y15" s="27">
        <f t="shared" si="3"/>
        <v>-1385628.9537026614</v>
      </c>
      <c r="Z15" s="45">
        <f t="shared" si="4"/>
        <v>-37141950.219603628</v>
      </c>
      <c r="AA15" s="16"/>
      <c r="AB15" s="23"/>
    </row>
    <row r="16" spans="1:28" s="15" customFormat="1" ht="15" customHeight="1" x14ac:dyDescent="0.25">
      <c r="A16" s="41" t="s">
        <v>40</v>
      </c>
      <c r="B16" s="42" t="s">
        <v>50</v>
      </c>
      <c r="C16" s="17">
        <v>38075</v>
      </c>
      <c r="D16" s="17">
        <v>38068</v>
      </c>
      <c r="E16" s="43"/>
      <c r="F16" s="23" t="s">
        <v>51</v>
      </c>
      <c r="G16" s="27">
        <v>5300000</v>
      </c>
      <c r="H16" s="44">
        <v>52500000</v>
      </c>
      <c r="I16" s="23" t="s">
        <v>43</v>
      </c>
      <c r="J16" s="23" t="s">
        <v>12</v>
      </c>
      <c r="K16" s="23" t="s">
        <v>13</v>
      </c>
      <c r="L16" s="23" t="s">
        <v>12</v>
      </c>
      <c r="M16" s="27"/>
      <c r="N16" s="16"/>
      <c r="O16" s="27"/>
      <c r="P16" s="45"/>
      <c r="Q16" s="16"/>
      <c r="R16" s="16"/>
      <c r="S16" s="16"/>
      <c r="T16" s="27"/>
      <c r="U16" s="27"/>
      <c r="V16" s="16">
        <f>H16*U4/G4</f>
        <v>52227699.111534193</v>
      </c>
      <c r="W16" s="27"/>
      <c r="X16" s="45"/>
      <c r="Y16" s="27"/>
      <c r="Z16" s="45"/>
      <c r="AA16" s="16"/>
      <c r="AB16" s="23"/>
    </row>
    <row r="17" spans="1:28" s="15" customFormat="1" ht="15" customHeight="1" x14ac:dyDescent="0.25">
      <c r="A17" s="41" t="s">
        <v>40</v>
      </c>
      <c r="B17" s="42" t="s">
        <v>50</v>
      </c>
      <c r="C17" s="17">
        <v>38134</v>
      </c>
      <c r="D17" s="17">
        <v>38133</v>
      </c>
      <c r="E17" s="43"/>
      <c r="F17" s="23" t="s">
        <v>51</v>
      </c>
      <c r="G17" s="27">
        <v>16400000</v>
      </c>
      <c r="H17" s="44">
        <v>164100000</v>
      </c>
      <c r="I17" s="23"/>
      <c r="J17" s="23" t="s">
        <v>12</v>
      </c>
      <c r="K17" s="23"/>
      <c r="L17" s="23" t="s">
        <v>12</v>
      </c>
      <c r="M17" s="27"/>
      <c r="N17" s="16"/>
      <c r="O17" s="27"/>
      <c r="P17" s="45"/>
      <c r="Q17" s="16"/>
      <c r="R17" s="16"/>
      <c r="S17" s="16"/>
      <c r="T17" s="27"/>
      <c r="U17" s="27"/>
      <c r="V17" s="16">
        <f>H17*U4/G4</f>
        <v>163248865.22290972</v>
      </c>
      <c r="W17" s="27"/>
      <c r="X17" s="45"/>
      <c r="Y17" s="27"/>
      <c r="Z17" s="45"/>
      <c r="AA17" s="16"/>
      <c r="AB17" s="23"/>
    </row>
    <row r="18" spans="1:28" s="15" customFormat="1" ht="15" customHeight="1" x14ac:dyDescent="0.25">
      <c r="A18" s="41" t="s">
        <v>40</v>
      </c>
      <c r="B18" s="42" t="s">
        <v>50</v>
      </c>
      <c r="C18" s="17">
        <v>38161</v>
      </c>
      <c r="D18" s="17">
        <v>38160</v>
      </c>
      <c r="E18" s="43"/>
      <c r="F18" s="23" t="s">
        <v>51</v>
      </c>
      <c r="G18" s="27">
        <v>25000000</v>
      </c>
      <c r="H18" s="44">
        <v>250000000</v>
      </c>
      <c r="I18" s="23"/>
      <c r="J18" s="23" t="s">
        <v>12</v>
      </c>
      <c r="K18" s="23"/>
      <c r="L18" s="23" t="s">
        <v>12</v>
      </c>
      <c r="M18" s="27"/>
      <c r="N18" s="16"/>
      <c r="O18" s="27"/>
      <c r="P18" s="45"/>
      <c r="Q18" s="16"/>
      <c r="R18" s="16"/>
      <c r="S18" s="16"/>
      <c r="T18" s="27"/>
      <c r="U18" s="27"/>
      <c r="V18" s="16">
        <f>H18*U4/G4</f>
        <v>248703329.1025438</v>
      </c>
      <c r="W18" s="27"/>
      <c r="X18" s="45"/>
      <c r="Y18" s="27"/>
      <c r="Z18" s="45"/>
      <c r="AA18" s="16"/>
      <c r="AB18" s="23"/>
    </row>
    <row r="19" spans="1:28" s="15" customFormat="1" ht="15" customHeight="1" x14ac:dyDescent="0.25">
      <c r="A19" s="41" t="s">
        <v>40</v>
      </c>
      <c r="B19" s="42" t="s">
        <v>50</v>
      </c>
      <c r="C19" s="17">
        <v>38167</v>
      </c>
      <c r="D19" s="17">
        <v>38166</v>
      </c>
      <c r="E19" s="43"/>
      <c r="F19" s="23" t="s">
        <v>51</v>
      </c>
      <c r="G19" s="27">
        <v>26900000</v>
      </c>
      <c r="H19" s="44">
        <v>268600000</v>
      </c>
      <c r="I19" s="23"/>
      <c r="J19" s="23" t="s">
        <v>12</v>
      </c>
      <c r="K19" s="23"/>
      <c r="L19" s="23" t="s">
        <v>12</v>
      </c>
      <c r="M19" s="27"/>
      <c r="N19" s="16"/>
      <c r="O19" s="27"/>
      <c r="P19" s="45"/>
      <c r="Q19" s="16"/>
      <c r="R19" s="16"/>
      <c r="S19" s="16"/>
      <c r="T19" s="27"/>
      <c r="U19" s="27"/>
      <c r="V19" s="16">
        <f>H19*U4/G4</f>
        <v>267206856.78777304</v>
      </c>
      <c r="W19" s="27"/>
      <c r="X19" s="45"/>
      <c r="Y19" s="27"/>
      <c r="Z19" s="45"/>
      <c r="AA19" s="16"/>
      <c r="AB19" s="23"/>
    </row>
    <row r="20" spans="1:28" s="15" customFormat="1" ht="15" customHeight="1" x14ac:dyDescent="0.25">
      <c r="A20" s="41" t="s">
        <v>40</v>
      </c>
      <c r="B20" s="42" t="s">
        <v>50</v>
      </c>
      <c r="C20" s="17">
        <v>38191</v>
      </c>
      <c r="D20" s="17">
        <v>38190</v>
      </c>
      <c r="E20" s="43"/>
      <c r="F20" s="23" t="s">
        <v>51</v>
      </c>
      <c r="G20" s="27">
        <v>34400000</v>
      </c>
      <c r="H20" s="44">
        <v>344000000</v>
      </c>
      <c r="I20" s="23"/>
      <c r="J20" s="23" t="s">
        <v>12</v>
      </c>
      <c r="K20" s="23"/>
      <c r="L20" s="23" t="s">
        <v>12</v>
      </c>
      <c r="M20" s="27"/>
      <c r="N20" s="16"/>
      <c r="O20" s="27"/>
      <c r="P20" s="45"/>
      <c r="Q20" s="16"/>
      <c r="R20" s="16"/>
      <c r="S20" s="16"/>
      <c r="T20" s="27"/>
      <c r="U20" s="27"/>
      <c r="V20" s="16">
        <f>H20*U4/G4</f>
        <v>342215780.84510022</v>
      </c>
      <c r="W20" s="27"/>
      <c r="X20" s="45"/>
      <c r="Y20" s="27"/>
      <c r="Z20" s="45"/>
      <c r="AA20" s="16"/>
      <c r="AB20" s="23"/>
    </row>
    <row r="21" spans="1:28" s="15" customFormat="1" ht="15" customHeight="1" x14ac:dyDescent="0.25">
      <c r="A21" s="41" t="s">
        <v>40</v>
      </c>
      <c r="B21" s="42" t="s">
        <v>50</v>
      </c>
      <c r="C21" s="17">
        <v>38203</v>
      </c>
      <c r="D21" s="17">
        <v>38202</v>
      </c>
      <c r="E21" s="43"/>
      <c r="F21" s="23" t="s">
        <v>51</v>
      </c>
      <c r="G21" s="27">
        <v>38300000</v>
      </c>
      <c r="H21" s="44">
        <v>383100000</v>
      </c>
      <c r="I21" s="23"/>
      <c r="J21" s="23" t="s">
        <v>12</v>
      </c>
      <c r="K21" s="23"/>
      <c r="L21" s="23" t="s">
        <v>12</v>
      </c>
      <c r="M21" s="27"/>
      <c r="N21" s="16"/>
      <c r="O21" s="27"/>
      <c r="P21" s="45"/>
      <c r="Q21" s="16"/>
      <c r="R21" s="16"/>
      <c r="S21" s="16"/>
      <c r="T21" s="27"/>
      <c r="U21" s="27"/>
      <c r="V21" s="16">
        <f>H21*U4/G4</f>
        <v>381112981.51673806</v>
      </c>
      <c r="W21" s="27"/>
      <c r="X21" s="45"/>
      <c r="Y21" s="27"/>
      <c r="Z21" s="45"/>
      <c r="AA21" s="16"/>
      <c r="AB21" s="23"/>
    </row>
    <row r="22" spans="1:28" s="15" customFormat="1" ht="15" customHeight="1" x14ac:dyDescent="0.25">
      <c r="A22" s="41" t="s">
        <v>40</v>
      </c>
      <c r="B22" s="42" t="s">
        <v>50</v>
      </c>
      <c r="C22" s="17">
        <v>38250</v>
      </c>
      <c r="D22" s="17">
        <v>38247</v>
      </c>
      <c r="E22" s="43"/>
      <c r="F22" s="23" t="s">
        <v>51</v>
      </c>
      <c r="G22" s="27">
        <v>51000000</v>
      </c>
      <c r="H22" s="44">
        <v>509800000</v>
      </c>
      <c r="I22" s="23"/>
      <c r="J22" s="23" t="s">
        <v>12</v>
      </c>
      <c r="K22" s="23"/>
      <c r="L22" s="23" t="s">
        <v>12</v>
      </c>
      <c r="M22" s="27"/>
      <c r="N22" s="16"/>
      <c r="O22" s="27"/>
      <c r="P22" s="45"/>
      <c r="Q22" s="16"/>
      <c r="R22" s="16"/>
      <c r="S22" s="16"/>
      <c r="T22" s="27"/>
      <c r="U22" s="27"/>
      <c r="V22" s="16">
        <f>H22*U4/G4</f>
        <v>507155828.70590729</v>
      </c>
      <c r="W22" s="27"/>
      <c r="X22" s="45"/>
      <c r="Y22" s="27"/>
      <c r="Z22" s="45"/>
      <c r="AA22" s="16"/>
      <c r="AB22" s="23"/>
    </row>
    <row r="23" spans="1:28" s="15" customFormat="1" ht="15" customHeight="1" x14ac:dyDescent="0.25">
      <c r="A23" s="41" t="s">
        <v>40</v>
      </c>
      <c r="B23" s="42" t="s">
        <v>50</v>
      </c>
      <c r="C23" s="17">
        <v>38274</v>
      </c>
      <c r="D23" s="17">
        <v>38273</v>
      </c>
      <c r="E23" s="43"/>
      <c r="F23" s="23" t="s">
        <v>51</v>
      </c>
      <c r="G23" s="27">
        <v>57800000</v>
      </c>
      <c r="H23" s="44">
        <v>578100000</v>
      </c>
      <c r="I23" s="23"/>
      <c r="J23" s="23" t="s">
        <v>12</v>
      </c>
      <c r="K23" s="23"/>
      <c r="L23" s="23" t="s">
        <v>12</v>
      </c>
      <c r="M23" s="27"/>
      <c r="N23" s="16"/>
      <c r="O23" s="27"/>
      <c r="P23" s="45"/>
      <c r="Q23" s="16"/>
      <c r="R23" s="16"/>
      <c r="S23" s="16"/>
      <c r="T23" s="27"/>
      <c r="U23" s="27"/>
      <c r="V23" s="16">
        <f>H23*U4/G4</f>
        <v>575101578.21672225</v>
      </c>
      <c r="W23" s="27"/>
      <c r="X23" s="45"/>
      <c r="Y23" s="27"/>
      <c r="Z23" s="45"/>
      <c r="AA23" s="16"/>
      <c r="AB23" s="23"/>
    </row>
    <row r="24" spans="1:28" s="15" customFormat="1" ht="15" customHeight="1" x14ac:dyDescent="0.25">
      <c r="A24" s="41" t="s">
        <v>40</v>
      </c>
      <c r="B24" s="42" t="s">
        <v>50</v>
      </c>
      <c r="C24" s="17">
        <v>38285</v>
      </c>
      <c r="D24" s="17">
        <v>38282</v>
      </c>
      <c r="E24" s="43"/>
      <c r="F24" s="23" t="s">
        <v>51</v>
      </c>
      <c r="G24" s="27">
        <v>60300000</v>
      </c>
      <c r="H24" s="44">
        <v>603200000</v>
      </c>
      <c r="I24" s="23"/>
      <c r="J24" s="23" t="s">
        <v>12</v>
      </c>
      <c r="K24" s="23"/>
      <c r="L24" s="23" t="s">
        <v>12</v>
      </c>
      <c r="M24" s="27"/>
      <c r="N24" s="16"/>
      <c r="O24" s="27"/>
      <c r="P24" s="45"/>
      <c r="Q24" s="16"/>
      <c r="R24" s="16"/>
      <c r="S24" s="16"/>
      <c r="T24" s="27"/>
      <c r="U24" s="27"/>
      <c r="V24" s="16">
        <f>H24*U4/G4</f>
        <v>600071392.45861757</v>
      </c>
      <c r="W24" s="27"/>
      <c r="X24" s="45"/>
      <c r="Y24" s="27"/>
      <c r="Z24" s="45"/>
      <c r="AA24" s="16"/>
      <c r="AB24" s="23"/>
    </row>
    <row r="25" spans="1:28" s="15" customFormat="1" ht="15" customHeight="1" x14ac:dyDescent="0.25">
      <c r="A25" s="41" t="s">
        <v>40</v>
      </c>
      <c r="B25" s="42" t="s">
        <v>50</v>
      </c>
      <c r="C25" s="17">
        <v>38292</v>
      </c>
      <c r="D25" s="17">
        <v>38289</v>
      </c>
      <c r="E25" s="43"/>
      <c r="F25" s="23" t="s">
        <v>51</v>
      </c>
      <c r="G25" s="27">
        <v>62100000</v>
      </c>
      <c r="H25" s="44">
        <v>621200000</v>
      </c>
      <c r="I25" s="23"/>
      <c r="J25" s="23" t="s">
        <v>12</v>
      </c>
      <c r="K25" s="23"/>
      <c r="L25" s="23" t="s">
        <v>12</v>
      </c>
      <c r="M25" s="27"/>
      <c r="N25" s="16"/>
      <c r="O25" s="27"/>
      <c r="P25" s="45"/>
      <c r="Q25" s="16"/>
      <c r="R25" s="16"/>
      <c r="S25" s="16"/>
      <c r="T25" s="27"/>
      <c r="U25" s="27"/>
      <c r="V25" s="16">
        <f>H25*U4/G4</f>
        <v>617978032.15400076</v>
      </c>
      <c r="W25" s="27"/>
      <c r="X25" s="45"/>
      <c r="Y25" s="27"/>
      <c r="Z25" s="45"/>
      <c r="AA25" s="16"/>
      <c r="AB25" s="23"/>
    </row>
    <row r="26" spans="1:28" s="15" customFormat="1" ht="15" customHeight="1" x14ac:dyDescent="0.25">
      <c r="A26" s="41" t="s">
        <v>40</v>
      </c>
      <c r="B26" s="42" t="s">
        <v>50</v>
      </c>
      <c r="C26" s="17">
        <v>38343</v>
      </c>
      <c r="D26" s="17">
        <v>38338</v>
      </c>
      <c r="E26" s="43"/>
      <c r="F26" s="23" t="s">
        <v>51</v>
      </c>
      <c r="G26" s="27">
        <v>75400000</v>
      </c>
      <c r="H26" s="44">
        <v>753800000</v>
      </c>
      <c r="I26" s="23"/>
      <c r="J26" s="23" t="s">
        <v>12</v>
      </c>
      <c r="K26" s="23"/>
      <c r="L26" s="23" t="s">
        <v>12</v>
      </c>
      <c r="M26" s="27"/>
      <c r="N26" s="16"/>
      <c r="O26" s="27"/>
      <c r="P26" s="45"/>
      <c r="Q26" s="16"/>
      <c r="R26" s="16"/>
      <c r="S26" s="16"/>
      <c r="T26" s="27"/>
      <c r="U26" s="27"/>
      <c r="V26" s="16">
        <f>H26*U4/G4</f>
        <v>749890277.90998995</v>
      </c>
      <c r="W26" s="27"/>
      <c r="X26" s="45"/>
      <c r="Y26" s="27"/>
      <c r="Z26" s="45"/>
      <c r="AA26" s="16"/>
      <c r="AB26" s="23"/>
    </row>
    <row r="27" spans="1:28" s="15" customFormat="1" ht="15" customHeight="1" x14ac:dyDescent="0.25">
      <c r="A27" s="41" t="s">
        <v>40</v>
      </c>
      <c r="B27" s="42" t="s">
        <v>50</v>
      </c>
      <c r="C27" s="17">
        <v>38351</v>
      </c>
      <c r="D27" s="17">
        <v>38348</v>
      </c>
      <c r="E27" s="43"/>
      <c r="F27" s="23" t="s">
        <v>51</v>
      </c>
      <c r="G27" s="27">
        <v>77500000</v>
      </c>
      <c r="H27" s="44">
        <v>775300000</v>
      </c>
      <c r="I27" s="23"/>
      <c r="J27" s="23" t="s">
        <v>12</v>
      </c>
      <c r="K27" s="23"/>
      <c r="L27" s="23" t="s">
        <v>12</v>
      </c>
      <c r="M27" s="27"/>
      <c r="N27" s="16"/>
      <c r="O27" s="27"/>
      <c r="P27" s="45"/>
      <c r="Q27" s="16"/>
      <c r="R27" s="16"/>
      <c r="S27" s="16"/>
      <c r="T27" s="27"/>
      <c r="U27" s="27"/>
      <c r="V27" s="16">
        <f>H27*U4/G4</f>
        <v>771278764.21280873</v>
      </c>
      <c r="W27" s="27"/>
      <c r="X27" s="45"/>
      <c r="Y27" s="27"/>
      <c r="Z27" s="45"/>
      <c r="AA27" s="16"/>
      <c r="AB27" s="23"/>
    </row>
    <row r="28" spans="1:28" s="15" customFormat="1" ht="15" customHeight="1" x14ac:dyDescent="0.25">
      <c r="A28" s="41" t="s">
        <v>40</v>
      </c>
      <c r="B28" s="42" t="s">
        <v>50</v>
      </c>
      <c r="C28" s="17">
        <v>38419</v>
      </c>
      <c r="D28" s="17">
        <v>38415</v>
      </c>
      <c r="E28" s="43"/>
      <c r="F28" s="23" t="s">
        <v>51</v>
      </c>
      <c r="G28" s="27">
        <v>94900000</v>
      </c>
      <c r="H28" s="44">
        <v>949300000</v>
      </c>
      <c r="I28" s="23"/>
      <c r="J28" s="23" t="s">
        <v>12</v>
      </c>
      <c r="K28" s="23"/>
      <c r="L28" s="23" t="s">
        <v>12</v>
      </c>
      <c r="M28" s="27"/>
      <c r="N28" s="16"/>
      <c r="O28" s="27"/>
      <c r="P28" s="45"/>
      <c r="Q28" s="16"/>
      <c r="R28" s="16"/>
      <c r="S28" s="16"/>
      <c r="T28" s="27"/>
      <c r="U28" s="27"/>
      <c r="V28" s="16">
        <f>H28*U4/G4</f>
        <v>944376281.26817918</v>
      </c>
      <c r="W28" s="27"/>
      <c r="X28" s="45"/>
      <c r="Y28" s="27"/>
      <c r="Z28" s="45"/>
      <c r="AA28" s="16"/>
      <c r="AB28" s="23"/>
    </row>
    <row r="29" spans="1:28" s="15" customFormat="1" ht="15" customHeight="1" x14ac:dyDescent="0.25">
      <c r="A29" s="41" t="s">
        <v>40</v>
      </c>
      <c r="B29" s="42" t="s">
        <v>50</v>
      </c>
      <c r="C29" s="17">
        <v>38427</v>
      </c>
      <c r="D29" s="17">
        <v>38422</v>
      </c>
      <c r="E29" s="43"/>
      <c r="F29" s="23" t="s">
        <v>51</v>
      </c>
      <c r="G29" s="27">
        <v>96900000</v>
      </c>
      <c r="H29" s="44">
        <v>968700000</v>
      </c>
      <c r="I29" s="23"/>
      <c r="J29" s="23" t="s">
        <v>12</v>
      </c>
      <c r="K29" s="23"/>
      <c r="L29" s="23" t="s">
        <v>12</v>
      </c>
      <c r="M29" s="27"/>
      <c r="N29" s="16"/>
      <c r="O29" s="27"/>
      <c r="P29" s="45"/>
      <c r="Q29" s="16"/>
      <c r="R29" s="16"/>
      <c r="S29" s="16"/>
      <c r="T29" s="27"/>
      <c r="U29" s="27"/>
      <c r="V29" s="16">
        <f>H29*U4/G4</f>
        <v>963675659.60653651</v>
      </c>
      <c r="W29" s="27"/>
      <c r="X29" s="45"/>
      <c r="Y29" s="27"/>
      <c r="Z29" s="45"/>
      <c r="AA29" s="16"/>
      <c r="AB29" s="23"/>
    </row>
    <row r="30" spans="1:28" s="15" customFormat="1" ht="15" customHeight="1" x14ac:dyDescent="0.25">
      <c r="A30" s="41" t="s">
        <v>40</v>
      </c>
      <c r="B30" s="42" t="s">
        <v>50</v>
      </c>
      <c r="C30" s="17">
        <v>38447</v>
      </c>
      <c r="D30" s="17">
        <v>38443</v>
      </c>
      <c r="E30" s="43"/>
      <c r="F30" s="23" t="s">
        <v>51</v>
      </c>
      <c r="G30" s="27">
        <v>103100000</v>
      </c>
      <c r="H30" s="44">
        <v>1030000000</v>
      </c>
      <c r="I30" s="23"/>
      <c r="J30" s="23" t="s">
        <v>12</v>
      </c>
      <c r="K30" s="23"/>
      <c r="L30" s="23" t="s">
        <v>12</v>
      </c>
      <c r="M30" s="27"/>
      <c r="N30" s="16"/>
      <c r="O30" s="27"/>
      <c r="P30" s="45"/>
      <c r="Q30" s="16"/>
      <c r="R30" s="16"/>
      <c r="S30" s="16"/>
      <c r="T30" s="27"/>
      <c r="U30" s="27"/>
      <c r="V30" s="16">
        <f>H30*U4/G4</f>
        <v>1024657715.9024804</v>
      </c>
      <c r="W30" s="27"/>
      <c r="X30" s="45"/>
      <c r="Y30" s="27"/>
      <c r="Z30" s="45"/>
      <c r="AA30" s="16"/>
      <c r="AB30" s="23"/>
    </row>
    <row r="31" spans="1:28" s="15" customFormat="1" ht="15" customHeight="1" x14ac:dyDescent="0.25">
      <c r="A31" s="41" t="s">
        <v>40</v>
      </c>
      <c r="B31" s="42" t="s">
        <v>50</v>
      </c>
      <c r="C31" s="17">
        <v>38461</v>
      </c>
      <c r="D31" s="17">
        <v>38457</v>
      </c>
      <c r="E31" s="43"/>
      <c r="F31" s="23" t="s">
        <v>51</v>
      </c>
      <c r="G31" s="27">
        <v>106800000</v>
      </c>
      <c r="H31" s="44">
        <v>1067700000</v>
      </c>
      <c r="I31" s="23"/>
      <c r="J31" s="23" t="s">
        <v>12</v>
      </c>
      <c r="K31" s="23"/>
      <c r="L31" s="23" t="s">
        <v>12</v>
      </c>
      <c r="M31" s="27"/>
      <c r="N31" s="16"/>
      <c r="O31" s="27"/>
      <c r="P31" s="45"/>
      <c r="Q31" s="16"/>
      <c r="R31" s="16"/>
      <c r="S31" s="16"/>
      <c r="T31" s="27"/>
      <c r="U31" s="27"/>
      <c r="V31" s="16">
        <f>H31*U4/G4</f>
        <v>1062162177.9311439</v>
      </c>
      <c r="W31" s="27"/>
      <c r="X31" s="45"/>
      <c r="Y31" s="27"/>
      <c r="Z31" s="45"/>
      <c r="AA31" s="16"/>
      <c r="AB31" s="23"/>
    </row>
    <row r="32" spans="1:28" s="15" customFormat="1" ht="15" customHeight="1" x14ac:dyDescent="0.25">
      <c r="A32" s="41" t="s">
        <v>40</v>
      </c>
      <c r="B32" s="42" t="s">
        <v>50</v>
      </c>
      <c r="C32" s="17">
        <v>38471</v>
      </c>
      <c r="D32" s="17">
        <v>38467</v>
      </c>
      <c r="E32" s="43"/>
      <c r="F32" s="23" t="s">
        <v>51</v>
      </c>
      <c r="G32" s="27">
        <v>109500000</v>
      </c>
      <c r="H32" s="44">
        <v>1094500000</v>
      </c>
      <c r="I32" s="23"/>
      <c r="J32" s="23" t="s">
        <v>12</v>
      </c>
      <c r="K32" s="23"/>
      <c r="L32" s="23" t="s">
        <v>12</v>
      </c>
      <c r="M32" s="27"/>
      <c r="N32" s="16"/>
      <c r="O32" s="27"/>
      <c r="P32" s="45"/>
      <c r="Q32" s="16"/>
      <c r="R32" s="16"/>
      <c r="S32" s="16"/>
      <c r="T32" s="27"/>
      <c r="U32" s="27"/>
      <c r="V32" s="16">
        <f>H32*U4/G4</f>
        <v>1088823174.8109365</v>
      </c>
      <c r="W32" s="27"/>
      <c r="X32" s="45"/>
      <c r="Y32" s="27"/>
      <c r="Z32" s="45"/>
      <c r="AA32" s="16"/>
      <c r="AB32" s="23"/>
    </row>
    <row r="33" spans="1:28" s="15" customFormat="1" ht="15" customHeight="1" x14ac:dyDescent="0.25">
      <c r="A33" s="41" t="s">
        <v>40</v>
      </c>
      <c r="B33" s="42" t="s">
        <v>50</v>
      </c>
      <c r="C33" s="17">
        <v>38485</v>
      </c>
      <c r="D33" s="17">
        <v>38481</v>
      </c>
      <c r="E33" s="43"/>
      <c r="F33" s="23" t="s">
        <v>51</v>
      </c>
      <c r="G33" s="27">
        <v>113200000</v>
      </c>
      <c r="H33" s="44">
        <v>1132000000</v>
      </c>
      <c r="I33" s="23"/>
      <c r="J33" s="23" t="s">
        <v>12</v>
      </c>
      <c r="K33" s="23"/>
      <c r="L33" s="23" t="s">
        <v>12</v>
      </c>
      <c r="M33" s="27"/>
      <c r="N33" s="16"/>
      <c r="O33" s="27"/>
      <c r="P33" s="45"/>
      <c r="Q33" s="16"/>
      <c r="R33" s="16"/>
      <c r="S33" s="16"/>
      <c r="T33" s="27"/>
      <c r="U33" s="27"/>
      <c r="V33" s="16">
        <f>H33*U4/G4</f>
        <v>1126128674.1763182</v>
      </c>
      <c r="W33" s="27"/>
      <c r="X33" s="45"/>
      <c r="Y33" s="27"/>
      <c r="Z33" s="45"/>
      <c r="AA33" s="16"/>
      <c r="AB33" s="23"/>
    </row>
    <row r="34" spans="1:28" s="15" customFormat="1" ht="15" customHeight="1" x14ac:dyDescent="0.25">
      <c r="A34" s="41" t="s">
        <v>40</v>
      </c>
      <c r="B34" s="42" t="s">
        <v>50</v>
      </c>
      <c r="C34" s="17">
        <v>38525</v>
      </c>
      <c r="D34" s="17">
        <v>38523</v>
      </c>
      <c r="E34" s="43"/>
      <c r="F34" s="23" t="s">
        <v>51</v>
      </c>
      <c r="G34" s="27">
        <v>142200000</v>
      </c>
      <c r="H34" s="44">
        <v>1421500000</v>
      </c>
      <c r="I34" s="23"/>
      <c r="J34" s="23" t="s">
        <v>12</v>
      </c>
      <c r="K34" s="23"/>
      <c r="L34" s="23" t="s">
        <v>12</v>
      </c>
      <c r="M34" s="27"/>
      <c r="N34" s="16"/>
      <c r="O34" s="27"/>
      <c r="P34" s="45"/>
      <c r="Q34" s="16"/>
      <c r="R34" s="16"/>
      <c r="S34" s="16"/>
      <c r="T34" s="27"/>
      <c r="U34" s="27"/>
      <c r="V34" s="16">
        <f>H34*U4/G4</f>
        <v>1414127129.2770638</v>
      </c>
      <c r="W34" s="27"/>
      <c r="X34" s="45"/>
      <c r="Y34" s="27"/>
      <c r="Z34" s="45"/>
      <c r="AA34" s="16"/>
      <c r="AB34" s="23"/>
    </row>
    <row r="35" spans="1:28" s="15" customFormat="1" ht="15" customHeight="1" x14ac:dyDescent="0.25">
      <c r="A35" s="41" t="s">
        <v>40</v>
      </c>
      <c r="B35" s="42" t="s">
        <v>50</v>
      </c>
      <c r="C35" s="17">
        <v>38540</v>
      </c>
      <c r="D35" s="17">
        <v>38538</v>
      </c>
      <c r="E35" s="43"/>
      <c r="F35" s="23" t="s">
        <v>51</v>
      </c>
      <c r="G35" s="27">
        <v>148500000</v>
      </c>
      <c r="H35" s="44">
        <v>1485300000</v>
      </c>
      <c r="I35" s="23"/>
      <c r="J35" s="23" t="s">
        <v>12</v>
      </c>
      <c r="K35" s="23"/>
      <c r="L35" s="23" t="s">
        <v>12</v>
      </c>
      <c r="M35" s="27"/>
      <c r="N35" s="16"/>
      <c r="O35" s="27"/>
      <c r="P35" s="45"/>
      <c r="Q35" s="16"/>
      <c r="R35" s="16"/>
      <c r="S35" s="16"/>
      <c r="T35" s="27"/>
      <c r="U35" s="27"/>
      <c r="V35" s="16">
        <f>H35*U4/G4</f>
        <v>1477596218.864033</v>
      </c>
      <c r="W35" s="27"/>
      <c r="X35" s="45"/>
      <c r="Y35" s="27"/>
      <c r="Z35" s="45"/>
      <c r="AA35" s="16"/>
      <c r="AB35" s="23"/>
    </row>
    <row r="36" spans="1:28" s="15" customFormat="1" ht="15" customHeight="1" x14ac:dyDescent="0.25">
      <c r="A36" s="41" t="s">
        <v>40</v>
      </c>
      <c r="B36" s="42" t="s">
        <v>50</v>
      </c>
      <c r="C36" s="17">
        <v>38582</v>
      </c>
      <c r="D36" s="17">
        <v>38581</v>
      </c>
      <c r="E36" s="43"/>
      <c r="F36" s="23" t="s">
        <v>51</v>
      </c>
      <c r="G36" s="27">
        <v>163100000</v>
      </c>
      <c r="H36" s="44">
        <v>1600000000</v>
      </c>
      <c r="I36" s="23"/>
      <c r="J36" s="23" t="s">
        <v>12</v>
      </c>
      <c r="K36" s="23"/>
      <c r="L36" s="23" t="s">
        <v>12</v>
      </c>
      <c r="M36" s="27"/>
      <c r="N36" s="16"/>
      <c r="O36" s="27"/>
      <c r="P36" s="45"/>
      <c r="Q36" s="16"/>
      <c r="R36" s="16"/>
      <c r="S36" s="16"/>
      <c r="T36" s="27"/>
      <c r="U36" s="27"/>
      <c r="V36" s="16">
        <f>H36*U4/G4</f>
        <v>1591701306.2562802</v>
      </c>
      <c r="W36" s="27"/>
      <c r="X36" s="45"/>
      <c r="Y36" s="27"/>
      <c r="Z36" s="45"/>
      <c r="AA36" s="16"/>
      <c r="AB36" s="23"/>
    </row>
    <row r="37" spans="1:28" s="15" customFormat="1" ht="15" customHeight="1" x14ac:dyDescent="0.25">
      <c r="A37" s="41" t="s">
        <v>40</v>
      </c>
      <c r="B37" s="42" t="s">
        <v>50</v>
      </c>
      <c r="C37" s="17">
        <v>38590</v>
      </c>
      <c r="D37" s="17">
        <v>38588</v>
      </c>
      <c r="E37" s="43"/>
      <c r="F37" s="23" t="s">
        <v>51</v>
      </c>
      <c r="G37" s="27">
        <v>165400000</v>
      </c>
      <c r="H37" s="44">
        <v>1700000000</v>
      </c>
      <c r="I37" s="23"/>
      <c r="J37" s="23" t="s">
        <v>12</v>
      </c>
      <c r="K37" s="23"/>
      <c r="L37" s="23" t="s">
        <v>12</v>
      </c>
      <c r="M37" s="27"/>
      <c r="N37" s="16"/>
      <c r="O37" s="27"/>
      <c r="P37" s="45"/>
      <c r="Q37" s="16"/>
      <c r="R37" s="16"/>
      <c r="S37" s="16"/>
      <c r="T37" s="27"/>
      <c r="U37" s="27"/>
      <c r="V37" s="16">
        <f>H37*U4/G4</f>
        <v>1691182637.8972976</v>
      </c>
      <c r="W37" s="27"/>
      <c r="X37" s="45"/>
      <c r="Y37" s="27"/>
      <c r="Z37" s="45"/>
      <c r="AA37" s="16"/>
      <c r="AB37" s="23"/>
    </row>
    <row r="38" spans="1:28" s="15" customFormat="1" ht="15" customHeight="1" x14ac:dyDescent="0.25">
      <c r="A38" s="41" t="s">
        <v>40</v>
      </c>
      <c r="B38" s="42" t="s">
        <v>50</v>
      </c>
      <c r="C38" s="17">
        <v>38616</v>
      </c>
      <c r="D38" s="17">
        <v>38615</v>
      </c>
      <c r="E38" s="43"/>
      <c r="F38" s="23" t="s">
        <v>51</v>
      </c>
      <c r="G38" s="27">
        <v>172200000</v>
      </c>
      <c r="H38" s="44">
        <v>1700000000</v>
      </c>
      <c r="I38" s="23"/>
      <c r="J38" s="23" t="s">
        <v>12</v>
      </c>
      <c r="K38" s="23"/>
      <c r="L38" s="23" t="s">
        <v>12</v>
      </c>
      <c r="M38" s="27"/>
      <c r="N38" s="16"/>
      <c r="O38" s="27"/>
      <c r="P38" s="45"/>
      <c r="Q38" s="16"/>
      <c r="R38" s="16"/>
      <c r="S38" s="16"/>
      <c r="T38" s="27"/>
      <c r="U38" s="27"/>
      <c r="V38" s="16">
        <f>H38*U4/G4</f>
        <v>1691182637.8972976</v>
      </c>
      <c r="W38" s="27"/>
      <c r="X38" s="45"/>
      <c r="Y38" s="27"/>
      <c r="Z38" s="45"/>
      <c r="AA38" s="16"/>
      <c r="AB38" s="23"/>
    </row>
    <row r="39" spans="1:28" s="15" customFormat="1" ht="15" customHeight="1" x14ac:dyDescent="0.25">
      <c r="A39" s="41" t="s">
        <v>40</v>
      </c>
      <c r="B39" s="42" t="s">
        <v>50</v>
      </c>
      <c r="C39" s="17">
        <v>38672</v>
      </c>
      <c r="D39" s="17">
        <v>38667</v>
      </c>
      <c r="E39" s="43"/>
      <c r="F39" s="23" t="s">
        <v>51</v>
      </c>
      <c r="G39" s="27">
        <v>187000000</v>
      </c>
      <c r="H39" s="44">
        <v>1900000000</v>
      </c>
      <c r="I39" s="23"/>
      <c r="J39" s="23" t="s">
        <v>12</v>
      </c>
      <c r="K39" s="23"/>
      <c r="L39" s="23" t="s">
        <v>12</v>
      </c>
      <c r="M39" s="27"/>
      <c r="N39" s="16"/>
      <c r="O39" s="27"/>
      <c r="P39" s="45"/>
      <c r="Q39" s="16"/>
      <c r="R39" s="16"/>
      <c r="S39" s="16"/>
      <c r="T39" s="27"/>
      <c r="U39" s="27"/>
      <c r="V39" s="16">
        <f>H39*U4/G4</f>
        <v>1890145301.1793325</v>
      </c>
      <c r="W39" s="27"/>
      <c r="X39" s="45"/>
      <c r="Y39" s="27"/>
      <c r="Z39" s="45"/>
      <c r="AA39" s="16"/>
      <c r="AB39" s="23"/>
    </row>
    <row r="40" spans="1:28" s="15" customFormat="1" ht="15" customHeight="1" x14ac:dyDescent="0.25">
      <c r="A40" s="41" t="s">
        <v>40</v>
      </c>
      <c r="B40" s="42" t="s">
        <v>50</v>
      </c>
      <c r="C40" s="17">
        <v>38695</v>
      </c>
      <c r="D40" s="17">
        <v>38682</v>
      </c>
      <c r="E40" s="43"/>
      <c r="F40" s="23" t="s">
        <v>51</v>
      </c>
      <c r="G40" s="27">
        <v>191600000</v>
      </c>
      <c r="H40" s="44">
        <v>1900000000.0009999</v>
      </c>
      <c r="I40" s="23"/>
      <c r="J40" s="23" t="s">
        <v>12</v>
      </c>
      <c r="K40" s="23"/>
      <c r="L40" s="23" t="s">
        <v>12</v>
      </c>
      <c r="M40" s="27"/>
      <c r="N40" s="16"/>
      <c r="O40" s="27"/>
      <c r="P40" s="45"/>
      <c r="Q40" s="16"/>
      <c r="R40" s="16"/>
      <c r="S40" s="16"/>
      <c r="T40" s="27"/>
      <c r="U40" s="27"/>
      <c r="V40" s="16">
        <f>H40*U4/G4</f>
        <v>1890145301.1803272</v>
      </c>
      <c r="W40" s="27"/>
      <c r="X40" s="45"/>
      <c r="Y40" s="27"/>
      <c r="Z40" s="45"/>
      <c r="AA40" s="16"/>
      <c r="AB40" s="23"/>
    </row>
    <row r="41" spans="1:28" s="15" customFormat="1" ht="15" customHeight="1" x14ac:dyDescent="0.25">
      <c r="A41" s="41" t="s">
        <v>40</v>
      </c>
      <c r="B41" s="42" t="s">
        <v>50</v>
      </c>
      <c r="C41" s="17">
        <v>38695</v>
      </c>
      <c r="D41" s="17">
        <v>38688</v>
      </c>
      <c r="E41" s="43"/>
      <c r="F41" s="23" t="s">
        <v>52</v>
      </c>
      <c r="G41" s="27">
        <v>25000</v>
      </c>
      <c r="H41" s="44">
        <v>200000</v>
      </c>
      <c r="I41" s="23"/>
      <c r="J41" s="23" t="s">
        <v>12</v>
      </c>
      <c r="K41" s="23"/>
      <c r="L41" s="23" t="s">
        <v>12</v>
      </c>
      <c r="M41" s="27"/>
      <c r="N41" s="16"/>
      <c r="O41" s="27"/>
      <c r="P41" s="45"/>
      <c r="Q41" s="16"/>
      <c r="R41" s="16"/>
      <c r="S41" s="16"/>
      <c r="T41" s="27"/>
      <c r="U41" s="27"/>
      <c r="V41" s="16">
        <f>(H40+H41)*U4/G4</f>
        <v>1890344263.8436093</v>
      </c>
      <c r="W41" s="27"/>
      <c r="X41" s="45"/>
      <c r="Y41" s="27"/>
      <c r="Z41" s="45"/>
      <c r="AA41" s="16"/>
      <c r="AB41" s="23"/>
    </row>
    <row r="42" spans="1:28" s="15" customFormat="1" ht="15" customHeight="1" x14ac:dyDescent="0.25">
      <c r="A42" s="41" t="s">
        <v>40</v>
      </c>
      <c r="B42" s="42" t="s">
        <v>50</v>
      </c>
      <c r="C42" s="17">
        <v>38707</v>
      </c>
      <c r="D42" s="17">
        <v>38702</v>
      </c>
      <c r="E42" s="43"/>
      <c r="F42" s="23" t="s">
        <v>52</v>
      </c>
      <c r="G42" s="27">
        <v>1400000</v>
      </c>
      <c r="H42" s="44">
        <v>14300000</v>
      </c>
      <c r="I42" s="23"/>
      <c r="J42" s="23" t="s">
        <v>12</v>
      </c>
      <c r="K42" s="23"/>
      <c r="L42" s="23" t="s">
        <v>12</v>
      </c>
      <c r="M42" s="27"/>
      <c r="N42" s="16"/>
      <c r="O42" s="27"/>
      <c r="P42" s="45"/>
      <c r="Q42" s="16"/>
      <c r="R42" s="16"/>
      <c r="S42" s="16"/>
      <c r="T42" s="27"/>
      <c r="U42" s="27"/>
      <c r="V42" s="16">
        <f>(H40+H42)*U4/G4</f>
        <v>1904371131.6049926</v>
      </c>
      <c r="W42" s="27"/>
      <c r="X42" s="45"/>
      <c r="Y42" s="27"/>
      <c r="Z42" s="45"/>
      <c r="AA42" s="16"/>
      <c r="AB42" s="23"/>
    </row>
    <row r="43" spans="1:28" s="15" customFormat="1" ht="15" customHeight="1" x14ac:dyDescent="0.25">
      <c r="A43" s="41" t="s">
        <v>40</v>
      </c>
      <c r="B43" s="42" t="s">
        <v>50</v>
      </c>
      <c r="C43" s="17">
        <v>38714</v>
      </c>
      <c r="D43" s="17">
        <v>38709</v>
      </c>
      <c r="E43" s="43"/>
      <c r="F43" s="23" t="s">
        <v>51</v>
      </c>
      <c r="G43" s="27">
        <v>195200000</v>
      </c>
      <c r="H43" s="44">
        <v>2000000000</v>
      </c>
      <c r="I43" s="23"/>
      <c r="J43" s="23" t="s">
        <v>12</v>
      </c>
      <c r="K43" s="23" t="s">
        <v>13</v>
      </c>
      <c r="L43" s="23" t="s">
        <v>12</v>
      </c>
      <c r="M43" s="27"/>
      <c r="N43" s="16"/>
      <c r="O43" s="27"/>
      <c r="P43" s="45"/>
      <c r="Q43" s="16"/>
      <c r="R43" s="16"/>
      <c r="S43" s="16"/>
      <c r="T43" s="27"/>
      <c r="U43" s="27"/>
      <c r="V43" s="16"/>
      <c r="W43" s="27"/>
      <c r="X43" s="45"/>
      <c r="Y43" s="27"/>
      <c r="Z43" s="45"/>
      <c r="AA43" s="16"/>
      <c r="AB43" s="23"/>
    </row>
    <row r="44" spans="1:28" s="15" customFormat="1" ht="15" customHeight="1" x14ac:dyDescent="0.25">
      <c r="A44" s="41" t="s">
        <v>40</v>
      </c>
      <c r="B44" s="42" t="s">
        <v>50</v>
      </c>
      <c r="C44" s="17">
        <v>38714</v>
      </c>
      <c r="D44" s="17">
        <v>38709</v>
      </c>
      <c r="E44" s="43"/>
      <c r="F44" s="23" t="s">
        <v>52</v>
      </c>
      <c r="G44" s="27">
        <v>2600000</v>
      </c>
      <c r="H44" s="44">
        <v>26100000</v>
      </c>
      <c r="I44" s="23"/>
      <c r="J44" s="23" t="s">
        <v>12</v>
      </c>
      <c r="K44" s="23" t="s">
        <v>13</v>
      </c>
      <c r="L44" s="23" t="s">
        <v>12</v>
      </c>
      <c r="M44" s="27"/>
      <c r="N44" s="16"/>
      <c r="O44" s="27"/>
      <c r="P44" s="45"/>
      <c r="Q44" s="16"/>
      <c r="R44" s="16"/>
      <c r="S44" s="16"/>
      <c r="T44" s="27"/>
      <c r="U44" s="27"/>
      <c r="V44" s="16">
        <f>(H43+H44)*U4/G4</f>
        <v>2015591260.3786557</v>
      </c>
      <c r="W44" s="27"/>
      <c r="X44" s="45"/>
      <c r="Y44" s="27"/>
      <c r="Z44" s="45"/>
      <c r="AA44" s="16"/>
      <c r="AB44" s="23"/>
    </row>
    <row r="45" spans="1:28" s="15" customFormat="1" ht="15" customHeight="1" x14ac:dyDescent="0.25">
      <c r="A45" s="41" t="s">
        <v>40</v>
      </c>
      <c r="B45" s="42" t="s">
        <v>50</v>
      </c>
      <c r="C45" s="17"/>
      <c r="D45" s="17">
        <v>38800</v>
      </c>
      <c r="E45" s="43"/>
      <c r="F45" s="23" t="s">
        <v>52</v>
      </c>
      <c r="G45" s="27">
        <v>20900000</v>
      </c>
      <c r="H45" s="44">
        <v>209300000</v>
      </c>
      <c r="I45" s="23"/>
      <c r="J45" s="23" t="s">
        <v>12</v>
      </c>
      <c r="K45" s="23" t="s">
        <v>13</v>
      </c>
      <c r="L45" s="23" t="s">
        <v>12</v>
      </c>
      <c r="M45" s="27"/>
      <c r="N45" s="16"/>
      <c r="O45" s="27"/>
      <c r="P45" s="45"/>
      <c r="Q45" s="16"/>
      <c r="R45" s="16"/>
      <c r="S45" s="16"/>
      <c r="T45" s="27"/>
      <c r="U45" s="27"/>
      <c r="V45" s="16">
        <f>(H43+H45)*U5/G5</f>
        <v>2204599918.2566299</v>
      </c>
      <c r="W45" s="27"/>
      <c r="X45" s="45"/>
      <c r="Y45" s="27"/>
      <c r="Z45" s="45"/>
      <c r="AA45" s="16"/>
      <c r="AB45" s="23"/>
    </row>
    <row r="46" spans="1:28" s="15" customFormat="1" ht="15" customHeight="1" x14ac:dyDescent="0.25">
      <c r="A46" s="41" t="s">
        <v>40</v>
      </c>
      <c r="B46" s="42" t="s">
        <v>50</v>
      </c>
      <c r="C46" s="17">
        <v>38807</v>
      </c>
      <c r="D46" s="17">
        <v>38802</v>
      </c>
      <c r="E46" s="43"/>
      <c r="F46" s="23" t="s">
        <v>52</v>
      </c>
      <c r="G46" s="27">
        <v>20900000</v>
      </c>
      <c r="H46" s="44">
        <v>209300000.00099999</v>
      </c>
      <c r="I46" s="23"/>
      <c r="J46" s="23" t="s">
        <v>12</v>
      </c>
      <c r="K46" s="23" t="s">
        <v>13</v>
      </c>
      <c r="L46" s="23" t="s">
        <v>12</v>
      </c>
      <c r="M46" s="27"/>
      <c r="N46" s="16"/>
      <c r="O46" s="27"/>
      <c r="P46" s="45"/>
      <c r="Q46" s="16"/>
      <c r="R46" s="16"/>
      <c r="S46" s="16"/>
      <c r="T46" s="27"/>
      <c r="U46" s="27"/>
      <c r="V46" s="16">
        <f>(H43+H46)*U5/G5</f>
        <v>2204599918.257628</v>
      </c>
      <c r="W46" s="27"/>
      <c r="X46" s="45"/>
      <c r="Y46" s="27"/>
      <c r="Z46" s="45"/>
      <c r="AA46" s="16"/>
      <c r="AB46" s="23"/>
    </row>
    <row r="47" spans="1:28" s="15" customFormat="1" ht="15" customHeight="1" x14ac:dyDescent="0.25">
      <c r="A47" s="41" t="s">
        <v>40</v>
      </c>
      <c r="B47" s="42" t="s">
        <v>50</v>
      </c>
      <c r="C47" s="17">
        <v>38853</v>
      </c>
      <c r="D47" s="17">
        <v>38849</v>
      </c>
      <c r="E47" s="43"/>
      <c r="F47" s="23" t="s">
        <v>52</v>
      </c>
      <c r="G47" s="27">
        <v>32000000</v>
      </c>
      <c r="H47" s="44">
        <v>319600000</v>
      </c>
      <c r="I47" s="23"/>
      <c r="J47" s="23" t="s">
        <v>12</v>
      </c>
      <c r="K47" s="23" t="s">
        <v>13</v>
      </c>
      <c r="L47" s="23" t="s">
        <v>12</v>
      </c>
      <c r="M47" s="27"/>
      <c r="N47" s="16"/>
      <c r="O47" s="27"/>
      <c r="P47" s="45"/>
      <c r="Q47" s="16"/>
      <c r="R47" s="16"/>
      <c r="S47" s="16"/>
      <c r="T47" s="27"/>
      <c r="U47" s="27"/>
      <c r="V47" s="16">
        <f>(H43+H47)*U5/G5</f>
        <v>2314665265.1917253</v>
      </c>
      <c r="W47" s="27"/>
      <c r="X47" s="45"/>
      <c r="Y47" s="27"/>
      <c r="Z47" s="45"/>
      <c r="AA47" s="16"/>
      <c r="AB47" s="23"/>
    </row>
    <row r="48" spans="1:28" s="15" customFormat="1" ht="15" customHeight="1" x14ac:dyDescent="0.25">
      <c r="A48" s="41" t="s">
        <v>40</v>
      </c>
      <c r="B48" s="42" t="s">
        <v>50</v>
      </c>
      <c r="C48" s="17">
        <v>38940</v>
      </c>
      <c r="D48" s="17">
        <v>38938</v>
      </c>
      <c r="E48" s="43"/>
      <c r="F48" s="23" t="s">
        <v>52</v>
      </c>
      <c r="G48" s="27">
        <v>51800000</v>
      </c>
      <c r="H48" s="44">
        <v>517500000</v>
      </c>
      <c r="I48" s="23"/>
      <c r="J48" s="23" t="s">
        <v>12</v>
      </c>
      <c r="K48" s="23" t="s">
        <v>13</v>
      </c>
      <c r="L48" s="23" t="s">
        <v>12</v>
      </c>
      <c r="M48" s="27"/>
      <c r="N48" s="16"/>
      <c r="O48" s="27"/>
      <c r="P48" s="45"/>
      <c r="Q48" s="16"/>
      <c r="R48" s="16"/>
      <c r="S48" s="16"/>
      <c r="T48" s="27"/>
      <c r="U48" s="27"/>
      <c r="V48" s="16">
        <f>(H43+H48)*U5/G5</f>
        <v>2512144251.2157993</v>
      </c>
      <c r="W48" s="27"/>
      <c r="X48" s="45"/>
      <c r="Y48" s="27"/>
      <c r="Z48" s="45"/>
      <c r="AA48" s="16"/>
      <c r="AB48" s="23"/>
    </row>
    <row r="49" spans="1:28" s="15" customFormat="1" ht="15" customHeight="1" x14ac:dyDescent="0.25">
      <c r="A49" s="41" t="s">
        <v>40</v>
      </c>
      <c r="B49" s="42" t="s">
        <v>50</v>
      </c>
      <c r="C49" s="17">
        <v>38982</v>
      </c>
      <c r="D49" s="17">
        <v>38979</v>
      </c>
      <c r="E49" s="43"/>
      <c r="F49" s="23" t="s">
        <v>52</v>
      </c>
      <c r="G49" s="27">
        <v>60600000</v>
      </c>
      <c r="H49" s="44">
        <v>605600000</v>
      </c>
      <c r="I49" s="23"/>
      <c r="J49" s="23" t="s">
        <v>12</v>
      </c>
      <c r="K49" s="23" t="s">
        <v>13</v>
      </c>
      <c r="L49" s="23" t="s">
        <v>12</v>
      </c>
      <c r="M49" s="27"/>
      <c r="N49" s="16"/>
      <c r="O49" s="27"/>
      <c r="P49" s="45"/>
      <c r="Q49" s="16"/>
      <c r="R49" s="16"/>
      <c r="S49" s="16"/>
      <c r="T49" s="27"/>
      <c r="U49" s="27"/>
      <c r="V49" s="16">
        <f>(H43+H49)*U5/G5</f>
        <v>2600056826.6009483</v>
      </c>
      <c r="W49" s="27"/>
      <c r="X49" s="45"/>
      <c r="Y49" s="27"/>
      <c r="Z49" s="45"/>
      <c r="AA49" s="16"/>
      <c r="AB49" s="23"/>
    </row>
    <row r="50" spans="1:28" s="15" customFormat="1" ht="15" customHeight="1" x14ac:dyDescent="0.25">
      <c r="A50" s="41" t="s">
        <v>40</v>
      </c>
      <c r="B50" s="42" t="s">
        <v>50</v>
      </c>
      <c r="C50" s="17">
        <v>39022</v>
      </c>
      <c r="D50" s="17">
        <v>39017</v>
      </c>
      <c r="E50" s="43"/>
      <c r="F50" s="23" t="s">
        <v>52</v>
      </c>
      <c r="G50" s="27">
        <v>70900000</v>
      </c>
      <c r="H50" s="44">
        <v>708600000</v>
      </c>
      <c r="I50" s="23"/>
      <c r="J50" s="23" t="s">
        <v>12</v>
      </c>
      <c r="K50" s="23" t="s">
        <v>13</v>
      </c>
      <c r="L50" s="23" t="s">
        <v>12</v>
      </c>
      <c r="M50" s="27"/>
      <c r="N50" s="16"/>
      <c r="O50" s="27"/>
      <c r="P50" s="45"/>
      <c r="Q50" s="16"/>
      <c r="R50" s="16"/>
      <c r="S50" s="16"/>
      <c r="T50" s="27"/>
      <c r="U50" s="27"/>
      <c r="V50" s="16">
        <f>(H43+H50)*U5/G5</f>
        <v>2702837703.6119618</v>
      </c>
      <c r="W50" s="27"/>
      <c r="X50" s="45"/>
      <c r="Y50" s="27"/>
      <c r="Z50" s="45"/>
      <c r="AA50" s="16"/>
      <c r="AB50" s="23"/>
    </row>
    <row r="51" spans="1:28" s="15" customFormat="1" ht="15" customHeight="1" x14ac:dyDescent="0.25">
      <c r="A51" s="41" t="s">
        <v>40</v>
      </c>
      <c r="B51" s="42" t="s">
        <v>50</v>
      </c>
      <c r="C51" s="17">
        <v>39034</v>
      </c>
      <c r="D51" s="17">
        <v>39029</v>
      </c>
      <c r="E51" s="43"/>
      <c r="F51" s="23" t="s">
        <v>52</v>
      </c>
      <c r="G51" s="27">
        <v>73900000</v>
      </c>
      <c r="H51" s="44">
        <v>739300000</v>
      </c>
      <c r="I51" s="23"/>
      <c r="J51" s="23" t="s">
        <v>12</v>
      </c>
      <c r="K51" s="23" t="s">
        <v>13</v>
      </c>
      <c r="L51" s="23" t="s">
        <v>12</v>
      </c>
      <c r="M51" s="27"/>
      <c r="N51" s="16"/>
      <c r="O51" s="27"/>
      <c r="P51" s="45"/>
      <c r="Q51" s="16"/>
      <c r="R51" s="16"/>
      <c r="S51" s="16"/>
      <c r="T51" s="27"/>
      <c r="U51" s="27"/>
      <c r="V51" s="16">
        <f>(H43+H51)*U5/G5</f>
        <v>2733472392.1967983</v>
      </c>
      <c r="W51" s="27"/>
      <c r="X51" s="45"/>
      <c r="Y51" s="27"/>
      <c r="Z51" s="45"/>
      <c r="AA51" s="16"/>
      <c r="AB51" s="23"/>
    </row>
    <row r="52" spans="1:28" s="15" customFormat="1" ht="15" customHeight="1" x14ac:dyDescent="0.25">
      <c r="A52" s="41" t="s">
        <v>40</v>
      </c>
      <c r="B52" s="42" t="s">
        <v>50</v>
      </c>
      <c r="C52" s="17">
        <v>39171</v>
      </c>
      <c r="D52" s="17">
        <v>39162</v>
      </c>
      <c r="E52" s="43"/>
      <c r="F52" s="23" t="s">
        <v>52</v>
      </c>
      <c r="G52" s="27">
        <v>108200000</v>
      </c>
      <c r="H52" s="44">
        <v>1100000000</v>
      </c>
      <c r="I52" s="23"/>
      <c r="J52" s="23" t="s">
        <v>12</v>
      </c>
      <c r="K52" s="23" t="s">
        <v>13</v>
      </c>
      <c r="L52" s="23" t="s">
        <v>12</v>
      </c>
      <c r="M52" s="27"/>
      <c r="N52" s="16"/>
      <c r="O52" s="27"/>
      <c r="P52" s="45"/>
      <c r="Q52" s="16"/>
      <c r="R52" s="16"/>
      <c r="S52" s="16"/>
      <c r="T52" s="27"/>
      <c r="U52" s="27"/>
      <c r="V52" s="16">
        <f>(H43+H52)*U6/G6</f>
        <v>3095295068.1109381</v>
      </c>
      <c r="W52" s="27"/>
      <c r="X52" s="45"/>
      <c r="Y52" s="27"/>
      <c r="Z52" s="45"/>
      <c r="AA52" s="16"/>
      <c r="AB52" s="23"/>
    </row>
    <row r="53" spans="1:28" s="15" customFormat="1" ht="15" customHeight="1" x14ac:dyDescent="0.25">
      <c r="A53" s="41" t="s">
        <v>40</v>
      </c>
      <c r="B53" s="42" t="s">
        <v>50</v>
      </c>
      <c r="C53" s="17">
        <v>39191</v>
      </c>
      <c r="D53" s="17">
        <v>39164</v>
      </c>
      <c r="E53" s="43"/>
      <c r="F53" s="23" t="s">
        <v>52</v>
      </c>
      <c r="G53" s="27">
        <v>111500000</v>
      </c>
      <c r="H53" s="44">
        <v>1100000000.0009999</v>
      </c>
      <c r="I53" s="23"/>
      <c r="J53" s="23" t="s">
        <v>12</v>
      </c>
      <c r="K53" s="23" t="s">
        <v>13</v>
      </c>
      <c r="L53" s="23" t="s">
        <v>12</v>
      </c>
      <c r="M53" s="27"/>
      <c r="N53" s="16"/>
      <c r="O53" s="27"/>
      <c r="P53" s="45"/>
      <c r="Q53" s="16"/>
      <c r="R53" s="16"/>
      <c r="S53" s="16"/>
      <c r="T53" s="27"/>
      <c r="U53" s="27"/>
      <c r="V53" s="16">
        <f>(H43+H53)*U6/G6</f>
        <v>3095295068.1119366</v>
      </c>
      <c r="W53" s="27"/>
      <c r="X53" s="45"/>
      <c r="Y53" s="27"/>
      <c r="Z53" s="45"/>
      <c r="AA53" s="16"/>
      <c r="AB53" s="23"/>
    </row>
    <row r="54" spans="1:28" s="15" customFormat="1" ht="15" customHeight="1" x14ac:dyDescent="0.25">
      <c r="A54" s="41" t="s">
        <v>40</v>
      </c>
      <c r="B54" s="42" t="s">
        <v>50</v>
      </c>
      <c r="C54" s="17">
        <v>39218</v>
      </c>
      <c r="D54" s="17">
        <v>39213</v>
      </c>
      <c r="E54" s="43"/>
      <c r="F54" s="23" t="s">
        <v>52</v>
      </c>
      <c r="G54" s="27">
        <v>126000000</v>
      </c>
      <c r="H54" s="44">
        <v>1200000000</v>
      </c>
      <c r="I54" s="23"/>
      <c r="J54" s="23" t="s">
        <v>12</v>
      </c>
      <c r="K54" s="23" t="s">
        <v>13</v>
      </c>
      <c r="L54" s="23" t="s">
        <v>12</v>
      </c>
      <c r="M54" s="27"/>
      <c r="N54" s="16"/>
      <c r="O54" s="27"/>
      <c r="P54" s="45"/>
      <c r="Q54" s="16"/>
      <c r="R54" s="16"/>
      <c r="S54" s="16"/>
      <c r="T54" s="27"/>
      <c r="U54" s="27"/>
      <c r="V54" s="16">
        <f>(H43+H54)*U6/G6</f>
        <v>3195143296.1145172</v>
      </c>
      <c r="W54" s="27"/>
      <c r="X54" s="45"/>
      <c r="Y54" s="27"/>
      <c r="Z54" s="45"/>
      <c r="AA54" s="16"/>
      <c r="AB54" s="23"/>
    </row>
    <row r="55" spans="1:28" s="15" customFormat="1" ht="15" customHeight="1" x14ac:dyDescent="0.25">
      <c r="A55" s="41" t="s">
        <v>40</v>
      </c>
      <c r="B55" s="42" t="s">
        <v>50</v>
      </c>
      <c r="C55" s="17">
        <v>39315</v>
      </c>
      <c r="D55" s="17">
        <v>39311</v>
      </c>
      <c r="E55" s="43"/>
      <c r="F55" s="23" t="s">
        <v>52</v>
      </c>
      <c r="G55" s="27">
        <v>155300000</v>
      </c>
      <c r="H55" s="44">
        <v>1500000000</v>
      </c>
      <c r="I55" s="23"/>
      <c r="J55" s="23" t="s">
        <v>12</v>
      </c>
      <c r="K55" s="23" t="s">
        <v>13</v>
      </c>
      <c r="L55" s="23" t="s">
        <v>12</v>
      </c>
      <c r="M55" s="27"/>
      <c r="N55" s="16"/>
      <c r="O55" s="27"/>
      <c r="P55" s="45"/>
      <c r="Q55" s="16"/>
      <c r="R55" s="16"/>
      <c r="S55" s="16"/>
      <c r="T55" s="27"/>
      <c r="U55" s="27"/>
      <c r="V55" s="16">
        <f>(H43+H55)*U6/G6</f>
        <v>3494687980.1252527</v>
      </c>
      <c r="W55" s="27"/>
      <c r="X55" s="45"/>
      <c r="Y55" s="27"/>
      <c r="Z55" s="45"/>
      <c r="AA55" s="16"/>
      <c r="AB55" s="23"/>
    </row>
    <row r="56" spans="1:28" s="15" customFormat="1" ht="15" customHeight="1" x14ac:dyDescent="0.25">
      <c r="A56" s="41" t="s">
        <v>40</v>
      </c>
      <c r="B56" s="42" t="s">
        <v>50</v>
      </c>
      <c r="C56" s="17">
        <v>39401</v>
      </c>
      <c r="D56" s="17">
        <v>39395</v>
      </c>
      <c r="E56" s="43"/>
      <c r="F56" s="23" t="s">
        <v>52</v>
      </c>
      <c r="G56" s="27">
        <v>174800000</v>
      </c>
      <c r="H56" s="44">
        <v>1700000000</v>
      </c>
      <c r="I56" s="23"/>
      <c r="J56" s="23" t="s">
        <v>12</v>
      </c>
      <c r="K56" s="23" t="s">
        <v>13</v>
      </c>
      <c r="L56" s="23" t="s">
        <v>12</v>
      </c>
      <c r="M56" s="27"/>
      <c r="N56" s="16"/>
      <c r="O56" s="27"/>
      <c r="P56" s="45"/>
      <c r="Q56" s="16"/>
      <c r="R56" s="16"/>
      <c r="S56" s="16"/>
      <c r="T56" s="27"/>
      <c r="U56" s="27"/>
      <c r="V56" s="16">
        <f>(H43+H56)*U6/G6</f>
        <v>3694384436.13241</v>
      </c>
      <c r="W56" s="27"/>
      <c r="X56" s="45"/>
      <c r="Y56" s="27"/>
      <c r="Z56" s="45"/>
      <c r="AA56" s="16"/>
      <c r="AB56" s="23"/>
    </row>
    <row r="57" spans="1:28" s="15" customFormat="1" ht="15" customHeight="1" x14ac:dyDescent="0.25">
      <c r="A57" s="41" t="s">
        <v>40</v>
      </c>
      <c r="B57" s="42" t="s">
        <v>50</v>
      </c>
      <c r="C57" s="17">
        <v>39541</v>
      </c>
      <c r="D57" s="17">
        <v>39535</v>
      </c>
      <c r="E57" s="43"/>
      <c r="F57" s="23" t="s">
        <v>52</v>
      </c>
      <c r="G57" s="27">
        <v>204100000</v>
      </c>
      <c r="H57" s="44">
        <v>2000000000</v>
      </c>
      <c r="I57" s="23"/>
      <c r="J57" s="23" t="s">
        <v>12</v>
      </c>
      <c r="K57" s="23" t="s">
        <v>13</v>
      </c>
      <c r="L57" s="23" t="s">
        <v>12</v>
      </c>
      <c r="M57" s="27"/>
      <c r="N57" s="16"/>
      <c r="O57" s="27"/>
      <c r="P57" s="45"/>
      <c r="Q57" s="16"/>
      <c r="R57" s="16"/>
      <c r="S57" s="16"/>
      <c r="T57" s="27"/>
      <c r="U57" s="27"/>
      <c r="V57" s="16">
        <f>(H43+H57)*U7/G7</f>
        <v>3995313298.5981975</v>
      </c>
      <c r="W57" s="27"/>
      <c r="X57" s="45"/>
      <c r="Y57" s="27"/>
      <c r="Z57" s="45"/>
      <c r="AA57" s="16"/>
      <c r="AB57" s="23"/>
    </row>
    <row r="58" spans="1:28" s="15" customFormat="1" ht="15" customHeight="1" x14ac:dyDescent="0.25">
      <c r="A58" s="41" t="s">
        <v>40</v>
      </c>
      <c r="B58" s="42" t="s">
        <v>50</v>
      </c>
      <c r="C58" s="17">
        <v>39591</v>
      </c>
      <c r="D58" s="17">
        <v>39588</v>
      </c>
      <c r="E58" s="43"/>
      <c r="F58" s="23" t="s">
        <v>52</v>
      </c>
      <c r="G58" s="27">
        <v>215500000</v>
      </c>
      <c r="H58" s="44">
        <v>2200000000</v>
      </c>
      <c r="I58" s="23"/>
      <c r="J58" s="23" t="s">
        <v>12</v>
      </c>
      <c r="K58" s="23" t="s">
        <v>13</v>
      </c>
      <c r="L58" s="23" t="s">
        <v>12</v>
      </c>
      <c r="M58" s="27"/>
      <c r="N58" s="16"/>
      <c r="O58" s="27"/>
      <c r="P58" s="45"/>
      <c r="Q58" s="16"/>
      <c r="R58" s="16"/>
      <c r="S58" s="16"/>
      <c r="T58" s="27"/>
      <c r="U58" s="27"/>
      <c r="V58" s="16">
        <f>(H43+H58)*U7/G7</f>
        <v>4195078963.5281072</v>
      </c>
      <c r="W58" s="27"/>
      <c r="X58" s="45"/>
      <c r="Y58" s="27"/>
      <c r="Z58" s="45"/>
      <c r="AA58" s="16"/>
      <c r="AB58" s="23"/>
    </row>
    <row r="59" spans="1:28" s="15" customFormat="1" ht="15" customHeight="1" x14ac:dyDescent="0.25">
      <c r="A59" s="41" t="s">
        <v>40</v>
      </c>
      <c r="B59" s="42" t="s">
        <v>50</v>
      </c>
      <c r="C59" s="17">
        <v>39681</v>
      </c>
      <c r="D59" s="17">
        <v>39675</v>
      </c>
      <c r="E59" s="43"/>
      <c r="F59" s="23" t="s">
        <v>52</v>
      </c>
      <c r="G59" s="27">
        <v>237500000</v>
      </c>
      <c r="H59" s="44">
        <v>2300000000</v>
      </c>
      <c r="I59" s="23"/>
      <c r="J59" s="23" t="s">
        <v>12</v>
      </c>
      <c r="K59" s="23" t="s">
        <v>13</v>
      </c>
      <c r="L59" s="23" t="s">
        <v>12</v>
      </c>
      <c r="M59" s="27"/>
      <c r="N59" s="16"/>
      <c r="O59" s="27"/>
      <c r="P59" s="45"/>
      <c r="Q59" s="16"/>
      <c r="R59" s="16"/>
      <c r="S59" s="16"/>
      <c r="T59" s="27"/>
      <c r="U59" s="27"/>
      <c r="V59" s="16">
        <f>(H43+H59)*U7/G7</f>
        <v>4294961795.9930625</v>
      </c>
      <c r="W59" s="27"/>
      <c r="X59" s="45"/>
      <c r="Y59" s="27"/>
      <c r="Z59" s="45"/>
      <c r="AA59" s="16"/>
      <c r="AB59" s="23"/>
    </row>
    <row r="60" spans="1:28" s="15" customFormat="1" ht="15" customHeight="1" x14ac:dyDescent="0.25">
      <c r="A60" s="41" t="s">
        <v>40</v>
      </c>
      <c r="B60" s="42" t="s">
        <v>50</v>
      </c>
      <c r="C60" s="17">
        <v>39723</v>
      </c>
      <c r="D60" s="17">
        <v>39717</v>
      </c>
      <c r="E60" s="43"/>
      <c r="F60" s="23" t="s">
        <v>42</v>
      </c>
      <c r="G60" s="27">
        <v>446900000</v>
      </c>
      <c r="H60" s="44">
        <v>4500000000</v>
      </c>
      <c r="I60" s="23"/>
      <c r="J60" s="23" t="s">
        <v>12</v>
      </c>
      <c r="K60" s="23" t="s">
        <v>13</v>
      </c>
      <c r="L60" s="23" t="s">
        <v>12</v>
      </c>
      <c r="M60" s="27"/>
      <c r="N60" s="16"/>
      <c r="O60" s="27"/>
      <c r="P60" s="45"/>
      <c r="Q60" s="16"/>
      <c r="R60" s="16"/>
      <c r="S60" s="16"/>
      <c r="T60" s="27"/>
      <c r="U60" s="27"/>
      <c r="V60" s="16">
        <f>(H60)*U7/G7</f>
        <v>4494727460.9229727</v>
      </c>
      <c r="W60" s="27"/>
      <c r="X60" s="45"/>
      <c r="Y60" s="27"/>
      <c r="Z60" s="45"/>
      <c r="AA60" s="16"/>
      <c r="AB60" s="23"/>
    </row>
    <row r="61" spans="1:28" s="15" customFormat="1" ht="15" customHeight="1" x14ac:dyDescent="0.25">
      <c r="A61" s="41" t="s">
        <v>40</v>
      </c>
      <c r="B61" s="42" t="s">
        <v>50</v>
      </c>
      <c r="C61" s="17">
        <v>39773</v>
      </c>
      <c r="D61" s="17">
        <v>39752</v>
      </c>
      <c r="E61" s="43"/>
      <c r="F61" s="23" t="s">
        <v>42</v>
      </c>
      <c r="G61" s="27">
        <v>453300000</v>
      </c>
      <c r="H61" s="44">
        <v>4500000000.0010004</v>
      </c>
      <c r="I61" s="23"/>
      <c r="J61" s="23" t="s">
        <v>12</v>
      </c>
      <c r="K61" s="23" t="s">
        <v>13</v>
      </c>
      <c r="L61" s="23" t="s">
        <v>12</v>
      </c>
      <c r="M61" s="27"/>
      <c r="N61" s="16"/>
      <c r="O61" s="27"/>
      <c r="P61" s="45"/>
      <c r="Q61" s="16"/>
      <c r="R61" s="16"/>
      <c r="S61" s="16"/>
      <c r="T61" s="27"/>
      <c r="U61" s="27"/>
      <c r="V61" s="16">
        <f>(H61)*U7/G7</f>
        <v>4494727460.9239721</v>
      </c>
      <c r="W61" s="27"/>
      <c r="X61" s="45"/>
      <c r="Y61" s="27"/>
      <c r="Z61" s="45"/>
      <c r="AA61" s="16"/>
      <c r="AB61" s="23" t="s">
        <v>53</v>
      </c>
    </row>
    <row r="62" spans="1:28" s="15" customFormat="1" ht="15" customHeight="1" x14ac:dyDescent="0.25">
      <c r="A62" s="41" t="s">
        <v>40</v>
      </c>
      <c r="B62" s="42" t="s">
        <v>50</v>
      </c>
      <c r="C62" s="17">
        <v>39871</v>
      </c>
      <c r="D62" s="17">
        <v>39844</v>
      </c>
      <c r="E62" s="43"/>
      <c r="F62" s="23" t="s">
        <v>42</v>
      </c>
      <c r="G62" s="27">
        <v>469600000</v>
      </c>
      <c r="H62" s="44">
        <v>4700000000</v>
      </c>
      <c r="I62" s="23"/>
      <c r="J62" s="23" t="s">
        <v>12</v>
      </c>
      <c r="K62" s="23" t="s">
        <v>13</v>
      </c>
      <c r="L62" s="23" t="s">
        <v>12</v>
      </c>
      <c r="M62" s="27"/>
      <c r="N62" s="16"/>
      <c r="O62" s="27"/>
      <c r="P62" s="45"/>
      <c r="Q62" s="16"/>
      <c r="R62" s="16"/>
      <c r="S62" s="16"/>
      <c r="T62" s="27"/>
      <c r="U62" s="27"/>
      <c r="V62" s="16">
        <f>(H62)*U8/G8</f>
        <v>4695347796.7622881</v>
      </c>
      <c r="W62" s="27"/>
      <c r="X62" s="45"/>
      <c r="Y62" s="27"/>
      <c r="Z62" s="45"/>
      <c r="AA62" s="16"/>
      <c r="AB62" s="23"/>
    </row>
    <row r="63" spans="1:28" s="15" customFormat="1" ht="15" customHeight="1" x14ac:dyDescent="0.25">
      <c r="A63" s="41" t="s">
        <v>40</v>
      </c>
      <c r="B63" s="42" t="s">
        <v>50</v>
      </c>
      <c r="C63" s="17">
        <v>39903</v>
      </c>
      <c r="D63" s="17">
        <v>39895</v>
      </c>
      <c r="E63" s="43"/>
      <c r="F63" s="23" t="s">
        <v>42</v>
      </c>
      <c r="G63" s="27">
        <v>480700000</v>
      </c>
      <c r="H63" s="44">
        <v>4800000000</v>
      </c>
      <c r="I63" s="23"/>
      <c r="J63" s="23" t="s">
        <v>12</v>
      </c>
      <c r="K63" s="23" t="s">
        <v>13</v>
      </c>
      <c r="L63" s="23" t="s">
        <v>12</v>
      </c>
      <c r="M63" s="27"/>
      <c r="N63" s="16"/>
      <c r="O63" s="27"/>
      <c r="P63" s="45"/>
      <c r="Q63" s="16"/>
      <c r="R63" s="16"/>
      <c r="S63" s="16"/>
      <c r="T63" s="27"/>
      <c r="U63" s="27"/>
      <c r="V63" s="16">
        <f>(H63)*U8/G8</f>
        <v>4795248813.7146769</v>
      </c>
      <c r="W63" s="27"/>
      <c r="X63" s="45"/>
      <c r="Y63" s="27"/>
      <c r="Z63" s="45"/>
      <c r="AA63" s="16"/>
      <c r="AB63" s="23"/>
    </row>
    <row r="64" spans="1:28" s="15" customFormat="1" ht="15" customHeight="1" x14ac:dyDescent="0.25">
      <c r="A64" s="41" t="s">
        <v>40</v>
      </c>
      <c r="B64" s="42" t="s">
        <v>50</v>
      </c>
      <c r="C64" s="17"/>
      <c r="D64" s="17">
        <v>39927</v>
      </c>
      <c r="E64" s="43"/>
      <c r="F64" s="23" t="s">
        <v>42</v>
      </c>
      <c r="G64" s="27">
        <v>485200000</v>
      </c>
      <c r="H64" s="44">
        <v>4900000000</v>
      </c>
      <c r="I64" s="23"/>
      <c r="J64" s="23" t="s">
        <v>12</v>
      </c>
      <c r="K64" s="23" t="s">
        <v>13</v>
      </c>
      <c r="L64" s="23" t="s">
        <v>12</v>
      </c>
      <c r="M64" s="27"/>
      <c r="N64" s="16"/>
      <c r="O64" s="27"/>
      <c r="P64" s="45"/>
      <c r="Q64" s="16"/>
      <c r="R64" s="16"/>
      <c r="S64" s="16"/>
      <c r="T64" s="27"/>
      <c r="U64" s="27"/>
      <c r="V64" s="16">
        <f>(H64)*U8/G8</f>
        <v>4895149830.6670656</v>
      </c>
      <c r="W64" s="27"/>
      <c r="X64" s="45"/>
      <c r="Y64" s="27"/>
      <c r="Z64" s="45"/>
      <c r="AA64" s="16"/>
      <c r="AB64" s="23"/>
    </row>
    <row r="65" spans="1:28" s="15" customFormat="1" ht="15" customHeight="1" x14ac:dyDescent="0.25">
      <c r="A65" s="41" t="s">
        <v>40</v>
      </c>
      <c r="B65" s="42" t="s">
        <v>50</v>
      </c>
      <c r="C65" s="17">
        <v>39953</v>
      </c>
      <c r="D65" s="17">
        <v>39933</v>
      </c>
      <c r="E65" s="43"/>
      <c r="F65" s="23" t="s">
        <v>54</v>
      </c>
      <c r="G65" s="27">
        <v>31500000</v>
      </c>
      <c r="H65" s="44">
        <v>300000000</v>
      </c>
      <c r="I65" s="23"/>
      <c r="J65" s="23" t="s">
        <v>12</v>
      </c>
      <c r="K65" s="23" t="s">
        <v>13</v>
      </c>
      <c r="L65" s="23" t="s">
        <v>12</v>
      </c>
      <c r="M65" s="27"/>
      <c r="N65" s="16"/>
      <c r="O65" s="27"/>
      <c r="P65" s="45"/>
      <c r="Q65" s="16"/>
      <c r="R65" s="16"/>
      <c r="S65" s="16"/>
      <c r="T65" s="27"/>
      <c r="U65" s="27"/>
      <c r="V65" s="16">
        <f>(H43+H59+H65)*U8/G8</f>
        <v>4595446779.8098984</v>
      </c>
      <c r="W65" s="27"/>
      <c r="X65" s="45"/>
      <c r="Y65" s="27"/>
      <c r="Z65" s="45"/>
      <c r="AA65" s="16"/>
      <c r="AB65" s="23"/>
    </row>
    <row r="66" spans="1:28" s="15" customFormat="1" ht="15" customHeight="1" x14ac:dyDescent="0.25">
      <c r="A66" s="41" t="s">
        <v>40</v>
      </c>
      <c r="B66" s="42" t="s">
        <v>50</v>
      </c>
      <c r="C66" s="17">
        <v>40045</v>
      </c>
      <c r="D66" s="17">
        <v>40039</v>
      </c>
      <c r="E66" s="43"/>
      <c r="F66" s="23" t="s">
        <v>54</v>
      </c>
      <c r="G66" s="27">
        <v>49800000</v>
      </c>
      <c r="H66" s="44">
        <v>500000000</v>
      </c>
      <c r="I66" s="23"/>
      <c r="J66" s="23" t="s">
        <v>12</v>
      </c>
      <c r="K66" s="23" t="s">
        <v>13</v>
      </c>
      <c r="L66" s="23" t="s">
        <v>12</v>
      </c>
      <c r="M66" s="27"/>
      <c r="N66" s="16"/>
      <c r="O66" s="27"/>
      <c r="P66" s="45"/>
      <c r="Q66" s="16"/>
      <c r="R66" s="16"/>
      <c r="S66" s="16"/>
      <c r="T66" s="27"/>
      <c r="U66" s="27"/>
      <c r="V66" s="16">
        <f>(H43+H59+H66)*U8/G8</f>
        <v>4795248813.7146769</v>
      </c>
      <c r="W66" s="27"/>
      <c r="X66" s="45"/>
      <c r="Y66" s="27"/>
      <c r="Z66" s="45"/>
      <c r="AA66" s="16"/>
      <c r="AB66" s="23"/>
    </row>
    <row r="67" spans="1:28" s="15" customFormat="1" ht="15" customHeight="1" x14ac:dyDescent="0.25">
      <c r="A67" s="41" t="s">
        <v>40</v>
      </c>
      <c r="B67" s="42" t="s">
        <v>50</v>
      </c>
      <c r="C67" s="17">
        <v>40133</v>
      </c>
      <c r="D67" s="17">
        <v>40127</v>
      </c>
      <c r="E67" s="43"/>
      <c r="F67" s="23" t="s">
        <v>42</v>
      </c>
      <c r="G67" s="27">
        <v>521400000</v>
      </c>
      <c r="H67" s="44">
        <v>5200000000</v>
      </c>
      <c r="I67" s="23"/>
      <c r="J67" s="23" t="s">
        <v>12</v>
      </c>
      <c r="K67" s="23" t="s">
        <v>13</v>
      </c>
      <c r="L67" s="23" t="s">
        <v>12</v>
      </c>
      <c r="M67" s="27"/>
      <c r="N67" s="16"/>
      <c r="O67" s="27"/>
      <c r="P67" s="45"/>
      <c r="Q67" s="16"/>
      <c r="R67" s="16"/>
      <c r="S67" s="16"/>
      <c r="T67" s="27"/>
      <c r="U67" s="27"/>
      <c r="V67" s="16">
        <f>(H67)*U8/G8</f>
        <v>5194852881.5242329</v>
      </c>
      <c r="W67" s="27"/>
      <c r="X67" s="45"/>
      <c r="Y67" s="27"/>
      <c r="Z67" s="45"/>
      <c r="AA67" s="16"/>
      <c r="AB67" s="23"/>
    </row>
    <row r="68" spans="1:28" s="15" customFormat="1" ht="15" customHeight="1" x14ac:dyDescent="0.25">
      <c r="A68" s="41" t="s">
        <v>40</v>
      </c>
      <c r="B68" s="42" t="s">
        <v>50</v>
      </c>
      <c r="C68" s="17">
        <v>40262</v>
      </c>
      <c r="D68" s="17">
        <v>40256</v>
      </c>
      <c r="E68" s="43"/>
      <c r="F68" s="23" t="s">
        <v>42</v>
      </c>
      <c r="G68" s="27">
        <v>541500000</v>
      </c>
      <c r="H68" s="44">
        <v>5400000000</v>
      </c>
      <c r="I68" s="23"/>
      <c r="J68" s="23" t="s">
        <v>12</v>
      </c>
      <c r="K68" s="23" t="s">
        <v>13</v>
      </c>
      <c r="L68" s="23" t="s">
        <v>12</v>
      </c>
      <c r="M68" s="27"/>
      <c r="N68" s="16"/>
      <c r="O68" s="27"/>
      <c r="P68" s="45"/>
      <c r="Q68" s="16"/>
      <c r="R68" s="16"/>
      <c r="S68" s="16"/>
      <c r="T68" s="27"/>
      <c r="U68" s="27"/>
      <c r="V68" s="16">
        <f>(H68)*U9/G9</f>
        <v>5395198062.4449253</v>
      </c>
      <c r="W68" s="27"/>
      <c r="X68" s="45"/>
      <c r="Y68" s="27"/>
      <c r="Z68" s="45"/>
      <c r="AA68" s="16"/>
      <c r="AB68" s="23"/>
    </row>
    <row r="69" spans="1:28" s="15" customFormat="1" ht="15" customHeight="1" x14ac:dyDescent="0.25">
      <c r="A69" s="41" t="s">
        <v>40</v>
      </c>
      <c r="B69" s="42" t="s">
        <v>50</v>
      </c>
      <c r="C69" s="17">
        <v>40297</v>
      </c>
      <c r="D69" s="17">
        <v>40295</v>
      </c>
      <c r="E69" s="43"/>
      <c r="F69" s="23" t="s">
        <v>42</v>
      </c>
      <c r="G69" s="27">
        <v>550100000</v>
      </c>
      <c r="H69" s="44">
        <v>5500000000</v>
      </c>
      <c r="I69" s="23"/>
      <c r="J69" s="23" t="s">
        <v>12</v>
      </c>
      <c r="K69" s="23" t="s">
        <v>13</v>
      </c>
      <c r="L69" s="23" t="s">
        <v>12</v>
      </c>
      <c r="M69" s="27"/>
      <c r="N69" s="16"/>
      <c r="O69" s="27"/>
      <c r="P69" s="45"/>
      <c r="Q69" s="16"/>
      <c r="R69" s="16"/>
      <c r="S69" s="16"/>
      <c r="T69" s="27"/>
      <c r="U69" s="27"/>
      <c r="V69" s="16">
        <f>(H69)*U9/G9</f>
        <v>5495109137.6753864</v>
      </c>
      <c r="W69" s="27"/>
      <c r="X69" s="45"/>
      <c r="Y69" s="27"/>
      <c r="Z69" s="45"/>
      <c r="AA69" s="16"/>
      <c r="AB69" s="23" t="s">
        <v>55</v>
      </c>
    </row>
    <row r="70" spans="1:28" s="15" customFormat="1" ht="15" customHeight="1" x14ac:dyDescent="0.25">
      <c r="A70" s="41" t="s">
        <v>40</v>
      </c>
      <c r="B70" s="42" t="s">
        <v>46</v>
      </c>
      <c r="C70" s="17"/>
      <c r="D70" s="17">
        <v>38077</v>
      </c>
      <c r="E70" s="43"/>
      <c r="F70" s="23"/>
      <c r="G70" s="27"/>
      <c r="H70" s="44"/>
      <c r="I70" s="23"/>
      <c r="J70" s="23"/>
      <c r="K70" s="23"/>
      <c r="L70" s="23"/>
      <c r="M70" s="27"/>
      <c r="N70" s="16"/>
      <c r="O70" s="27"/>
      <c r="P70" s="45"/>
      <c r="Q70" s="16">
        <v>87000</v>
      </c>
      <c r="R70" s="16" t="s">
        <v>47</v>
      </c>
      <c r="S70" s="16" t="s">
        <v>39</v>
      </c>
      <c r="T70" s="27"/>
      <c r="U70" s="27"/>
      <c r="V70" s="16"/>
      <c r="W70" s="27"/>
      <c r="X70" s="45"/>
      <c r="Y70" s="27"/>
      <c r="Z70" s="45"/>
      <c r="AA70" s="16">
        <f>Q70*T3/E3</f>
        <v>0</v>
      </c>
      <c r="AB70" s="23"/>
    </row>
    <row r="71" spans="1:28" s="15" customFormat="1" ht="15" customHeight="1" x14ac:dyDescent="0.25">
      <c r="A71" s="41" t="s">
        <v>40</v>
      </c>
      <c r="B71" s="42" t="s">
        <v>46</v>
      </c>
      <c r="C71" s="17"/>
      <c r="D71" s="17">
        <v>38168</v>
      </c>
      <c r="E71" s="43"/>
      <c r="F71" s="23"/>
      <c r="G71" s="27"/>
      <c r="H71" s="44"/>
      <c r="I71" s="23"/>
      <c r="J71" s="23"/>
      <c r="K71" s="23"/>
      <c r="L71" s="23"/>
      <c r="M71" s="27"/>
      <c r="N71" s="16"/>
      <c r="O71" s="27"/>
      <c r="P71" s="45"/>
      <c r="Q71" s="57">
        <f>1591000-N4/3</f>
        <v>283333.33333333326</v>
      </c>
      <c r="R71" s="16" t="s">
        <v>47</v>
      </c>
      <c r="S71" s="16" t="s">
        <v>39</v>
      </c>
      <c r="T71" s="27"/>
      <c r="U71" s="27"/>
      <c r="V71" s="16"/>
      <c r="W71" s="27"/>
      <c r="X71" s="45"/>
      <c r="Y71" s="27"/>
      <c r="Z71" s="45"/>
      <c r="AA71" s="16">
        <f>Q71*T3/E3</f>
        <v>0</v>
      </c>
      <c r="AB71" s="23"/>
    </row>
    <row r="72" spans="1:28" s="15" customFormat="1" ht="15" customHeight="1" x14ac:dyDescent="0.25">
      <c r="A72" s="41" t="s">
        <v>40</v>
      </c>
      <c r="B72" s="42" t="s">
        <v>46</v>
      </c>
      <c r="C72" s="17"/>
      <c r="D72" s="17">
        <v>38260</v>
      </c>
      <c r="E72" s="43"/>
      <c r="F72" s="23"/>
      <c r="G72" s="27"/>
      <c r="H72" s="44"/>
      <c r="I72" s="23"/>
      <c r="J72" s="23"/>
      <c r="K72" s="23"/>
      <c r="L72" s="23"/>
      <c r="M72" s="27"/>
      <c r="N72" s="16"/>
      <c r="O72" s="27"/>
      <c r="P72" s="45"/>
      <c r="Q72" s="57">
        <f>5597000-2*N4/3</f>
        <v>2981666.6666666665</v>
      </c>
      <c r="R72" s="16" t="s">
        <v>47</v>
      </c>
      <c r="S72" s="16" t="s">
        <v>39</v>
      </c>
      <c r="T72" s="27"/>
      <c r="U72" s="27"/>
      <c r="V72" s="16"/>
      <c r="W72" s="27"/>
      <c r="X72" s="45"/>
      <c r="Y72" s="27"/>
      <c r="Z72" s="45"/>
      <c r="AA72" s="16">
        <f>Q72*T3/E3</f>
        <v>0</v>
      </c>
      <c r="AB72" s="23"/>
    </row>
    <row r="73" spans="1:28" s="15" customFormat="1" ht="15" customHeight="1" x14ac:dyDescent="0.25">
      <c r="A73" s="41" t="s">
        <v>40</v>
      </c>
      <c r="B73" s="42" t="s">
        <v>46</v>
      </c>
      <c r="C73" s="17"/>
      <c r="D73" s="17">
        <v>38352</v>
      </c>
      <c r="E73" s="43"/>
      <c r="F73" s="23"/>
      <c r="G73" s="27"/>
      <c r="H73" s="44"/>
      <c r="I73" s="23"/>
      <c r="J73" s="23"/>
      <c r="K73" s="23"/>
      <c r="L73" s="23"/>
      <c r="M73" s="27"/>
      <c r="N73" s="16"/>
      <c r="O73" s="27"/>
      <c r="P73" s="45"/>
      <c r="Q73" s="16">
        <v>9338000</v>
      </c>
      <c r="R73" s="16" t="s">
        <v>47</v>
      </c>
      <c r="S73" s="16" t="s">
        <v>48</v>
      </c>
      <c r="T73" s="27"/>
      <c r="U73" s="27"/>
      <c r="V73" s="16"/>
      <c r="W73" s="27"/>
      <c r="X73" s="45"/>
      <c r="Y73" s="27"/>
      <c r="Z73" s="45"/>
      <c r="AA73" s="16">
        <f>Q73*T3/E3</f>
        <v>0</v>
      </c>
      <c r="AB73" s="23"/>
    </row>
    <row r="74" spans="1:28" s="15" customFormat="1" ht="15" customHeight="1" x14ac:dyDescent="0.25">
      <c r="A74" s="41" t="s">
        <v>40</v>
      </c>
      <c r="B74" s="42" t="s">
        <v>46</v>
      </c>
      <c r="C74" s="17"/>
      <c r="D74" s="17">
        <v>38442</v>
      </c>
      <c r="E74" s="43"/>
      <c r="F74" s="23"/>
      <c r="G74" s="27"/>
      <c r="H74" s="44"/>
      <c r="I74" s="23"/>
      <c r="J74" s="23"/>
      <c r="K74" s="23"/>
      <c r="L74" s="23"/>
      <c r="M74" s="27"/>
      <c r="N74" s="16"/>
      <c r="O74" s="27"/>
      <c r="P74" s="45"/>
      <c r="Q74" s="57">
        <f>12901000-N5/3</f>
        <v>3521666.666666666</v>
      </c>
      <c r="R74" s="16" t="s">
        <v>47</v>
      </c>
      <c r="S74" s="16" t="s">
        <v>39</v>
      </c>
      <c r="T74" s="27"/>
      <c r="U74" s="27"/>
      <c r="V74" s="16"/>
      <c r="W74" s="27"/>
      <c r="X74" s="45"/>
      <c r="Y74" s="27"/>
      <c r="Z74" s="45"/>
      <c r="AA74" s="16">
        <f>Q74*T4/E4</f>
        <v>3506389.5617881115</v>
      </c>
      <c r="AB74" s="23"/>
    </row>
    <row r="75" spans="1:28" s="15" customFormat="1" ht="15" customHeight="1" x14ac:dyDescent="0.25">
      <c r="A75" s="41" t="s">
        <v>40</v>
      </c>
      <c r="B75" s="42" t="s">
        <v>46</v>
      </c>
      <c r="C75" s="17"/>
      <c r="D75" s="17">
        <v>38533</v>
      </c>
      <c r="E75" s="43"/>
      <c r="F75" s="23"/>
      <c r="G75" s="27"/>
      <c r="H75" s="44"/>
      <c r="I75" s="23"/>
      <c r="J75" s="23"/>
      <c r="K75" s="23"/>
      <c r="L75" s="23"/>
      <c r="M75" s="27"/>
      <c r="N75" s="16"/>
      <c r="O75" s="27"/>
      <c r="P75" s="45"/>
      <c r="Q75" s="57">
        <f>16695000-N5/3</f>
        <v>7315666.666666666</v>
      </c>
      <c r="R75" s="16" t="s">
        <v>47</v>
      </c>
      <c r="S75" s="16" t="s">
        <v>39</v>
      </c>
      <c r="T75" s="27"/>
      <c r="U75" s="27"/>
      <c r="V75" s="16"/>
      <c r="W75" s="27"/>
      <c r="X75" s="45"/>
      <c r="Y75" s="27"/>
      <c r="Z75" s="45"/>
      <c r="AA75" s="16">
        <f>Q75*T4/E4</f>
        <v>7283931.0660259044</v>
      </c>
      <c r="AB75" s="23"/>
    </row>
    <row r="76" spans="1:28" s="15" customFormat="1" ht="15" customHeight="1" x14ac:dyDescent="0.25">
      <c r="A76" s="41" t="s">
        <v>40</v>
      </c>
      <c r="B76" s="42" t="s">
        <v>46</v>
      </c>
      <c r="C76" s="17"/>
      <c r="D76" s="17">
        <v>38625</v>
      </c>
      <c r="E76" s="43"/>
      <c r="F76" s="23"/>
      <c r="G76" s="27"/>
      <c r="H76" s="44"/>
      <c r="I76" s="23"/>
      <c r="J76" s="23"/>
      <c r="K76" s="23"/>
      <c r="L76" s="23"/>
      <c r="M76" s="27"/>
      <c r="N76" s="16"/>
      <c r="O76" s="27"/>
      <c r="P76" s="45"/>
      <c r="Q76" s="57">
        <f>23588000-N5/3</f>
        <v>14208666.666666666</v>
      </c>
      <c r="R76" s="16" t="s">
        <v>47</v>
      </c>
      <c r="S76" s="16" t="s">
        <v>39</v>
      </c>
      <c r="T76" s="27"/>
      <c r="U76" s="27"/>
      <c r="V76" s="16"/>
      <c r="W76" s="27"/>
      <c r="X76" s="45"/>
      <c r="Y76" s="27"/>
      <c r="Z76" s="45"/>
      <c r="AA76" s="16">
        <f>Q76*T4/E4</f>
        <v>14147029.007172745</v>
      </c>
      <c r="AB76" s="23"/>
    </row>
    <row r="77" spans="1:28" s="15" customFormat="1" ht="15" customHeight="1" x14ac:dyDescent="0.25">
      <c r="A77" s="41" t="s">
        <v>40</v>
      </c>
      <c r="B77" s="42" t="s">
        <v>46</v>
      </c>
      <c r="C77" s="17"/>
      <c r="D77" s="17">
        <v>38717</v>
      </c>
      <c r="E77" s="43"/>
      <c r="F77" s="23"/>
      <c r="G77" s="27"/>
      <c r="H77" s="44"/>
      <c r="I77" s="23"/>
      <c r="J77" s="23"/>
      <c r="K77" s="23"/>
      <c r="L77" s="23"/>
      <c r="M77" s="27"/>
      <c r="N77" s="16"/>
      <c r="O77" s="27"/>
      <c r="P77" s="45"/>
      <c r="Q77" s="16">
        <v>27402000</v>
      </c>
      <c r="R77" s="16" t="s">
        <v>47</v>
      </c>
      <c r="S77" s="16" t="s">
        <v>48</v>
      </c>
      <c r="T77" s="27"/>
      <c r="U77" s="27"/>
      <c r="V77" s="16"/>
      <c r="W77" s="27"/>
      <c r="X77" s="45"/>
      <c r="Y77" s="27"/>
      <c r="Z77" s="45"/>
      <c r="AA77" s="16">
        <f>Q77*T4/E4</f>
        <v>27283129.230132844</v>
      </c>
      <c r="AB77" s="23"/>
    </row>
    <row r="78" spans="1:28" s="15" customFormat="1" ht="15" customHeight="1" x14ac:dyDescent="0.25">
      <c r="A78" s="41" t="s">
        <v>40</v>
      </c>
      <c r="B78" s="42" t="s">
        <v>46</v>
      </c>
      <c r="C78" s="17"/>
      <c r="D78" s="17">
        <v>38807</v>
      </c>
      <c r="E78" s="43"/>
      <c r="F78" s="23"/>
      <c r="G78" s="27"/>
      <c r="H78" s="44"/>
      <c r="I78" s="23"/>
      <c r="J78" s="23"/>
      <c r="K78" s="23"/>
      <c r="L78" s="23"/>
      <c r="M78" s="27"/>
      <c r="N78" s="16"/>
      <c r="O78" s="27"/>
      <c r="P78" s="45"/>
      <c r="Q78" s="16">
        <f>30413000-N6/3</f>
        <v>11217000</v>
      </c>
      <c r="R78" s="16" t="s">
        <v>47</v>
      </c>
      <c r="S78" s="16" t="s">
        <v>39</v>
      </c>
      <c r="T78" s="27"/>
      <c r="U78" s="27"/>
      <c r="V78" s="16"/>
      <c r="W78" s="27"/>
      <c r="X78" s="45"/>
      <c r="Y78" s="27"/>
      <c r="Z78" s="45"/>
      <c r="AA78" s="16">
        <f>Q78*T5/E5</f>
        <v>11198595.751052702</v>
      </c>
      <c r="AB78" s="23"/>
    </row>
    <row r="79" spans="1:28" s="15" customFormat="1" ht="15" customHeight="1" x14ac:dyDescent="0.25">
      <c r="A79" s="41" t="s">
        <v>40</v>
      </c>
      <c r="B79" s="42" t="s">
        <v>46</v>
      </c>
      <c r="C79" s="17"/>
      <c r="D79" s="17">
        <v>38898</v>
      </c>
      <c r="E79" s="43"/>
      <c r="F79" s="23"/>
      <c r="G79" s="27"/>
      <c r="H79" s="44"/>
      <c r="I79" s="23"/>
      <c r="J79" s="23"/>
      <c r="K79" s="23"/>
      <c r="L79" s="23"/>
      <c r="M79" s="27"/>
      <c r="N79" s="16"/>
      <c r="O79" s="27"/>
      <c r="P79" s="45"/>
      <c r="Q79" s="16">
        <f>33508000-N6/3</f>
        <v>14312000</v>
      </c>
      <c r="R79" s="16" t="s">
        <v>47</v>
      </c>
      <c r="S79" s="16" t="s">
        <v>39</v>
      </c>
      <c r="T79" s="27"/>
      <c r="U79" s="27"/>
      <c r="V79" s="16"/>
      <c r="W79" s="27"/>
      <c r="X79" s="45"/>
      <c r="Y79" s="27"/>
      <c r="Z79" s="45"/>
      <c r="AA79" s="16">
        <f>Q79*T5/E5</f>
        <v>14288517.641888764</v>
      </c>
      <c r="AB79" s="23"/>
    </row>
    <row r="80" spans="1:28" s="15" customFormat="1" ht="15" customHeight="1" x14ac:dyDescent="0.25">
      <c r="A80" s="41" t="s">
        <v>40</v>
      </c>
      <c r="B80" s="42" t="s">
        <v>46</v>
      </c>
      <c r="C80" s="17"/>
      <c r="D80" s="17">
        <v>38990</v>
      </c>
      <c r="E80" s="43"/>
      <c r="F80" s="23"/>
      <c r="G80" s="27"/>
      <c r="H80" s="44"/>
      <c r="I80" s="23"/>
      <c r="J80" s="23"/>
      <c r="K80" s="23"/>
      <c r="L80" s="23"/>
      <c r="M80" s="27"/>
      <c r="N80" s="16"/>
      <c r="O80" s="27"/>
      <c r="P80" s="45"/>
      <c r="Q80" s="16">
        <f>36640000-N6/3</f>
        <v>17444000</v>
      </c>
      <c r="R80" s="16" t="s">
        <v>47</v>
      </c>
      <c r="S80" s="16" t="s">
        <v>39</v>
      </c>
      <c r="T80" s="27"/>
      <c r="U80" s="27"/>
      <c r="V80" s="16"/>
      <c r="W80" s="27"/>
      <c r="X80" s="45"/>
      <c r="Y80" s="27"/>
      <c r="Z80" s="45"/>
      <c r="AA80" s="16">
        <f>Q80*T5/E5</f>
        <v>17415378.825119313</v>
      </c>
      <c r="AB80" s="23"/>
    </row>
    <row r="81" spans="1:28" s="15" customFormat="1" ht="15" customHeight="1" x14ac:dyDescent="0.25">
      <c r="A81" s="41" t="s">
        <v>40</v>
      </c>
      <c r="B81" s="42" t="s">
        <v>46</v>
      </c>
      <c r="C81" s="17"/>
      <c r="D81" s="17">
        <v>39082</v>
      </c>
      <c r="E81" s="43"/>
      <c r="F81" s="23"/>
      <c r="G81" s="27"/>
      <c r="H81" s="44"/>
      <c r="I81" s="23"/>
      <c r="J81" s="23"/>
      <c r="K81" s="23"/>
      <c r="L81" s="23"/>
      <c r="M81" s="27"/>
      <c r="N81" s="16"/>
      <c r="O81" s="27"/>
      <c r="P81" s="45"/>
      <c r="Q81" s="16">
        <v>39699000</v>
      </c>
      <c r="R81" s="16" t="s">
        <v>47</v>
      </c>
      <c r="S81" s="16" t="s">
        <v>48</v>
      </c>
      <c r="T81" s="27"/>
      <c r="U81" s="27"/>
      <c r="V81" s="16"/>
      <c r="W81" s="27"/>
      <c r="X81" s="45"/>
      <c r="Y81" s="27"/>
      <c r="Z81" s="45"/>
      <c r="AA81" s="16">
        <f t="shared" ref="AA81:AA88" si="5">Q81*T5/E5</f>
        <v>39633864.02077572</v>
      </c>
      <c r="AB81" s="23"/>
    </row>
    <row r="82" spans="1:28" s="15" customFormat="1" ht="15" customHeight="1" x14ac:dyDescent="0.25">
      <c r="A82" s="41" t="s">
        <v>45</v>
      </c>
      <c r="B82" s="42" t="s">
        <v>46</v>
      </c>
      <c r="C82" s="17"/>
      <c r="D82" s="17">
        <v>39447</v>
      </c>
      <c r="E82" s="43"/>
      <c r="F82" s="23"/>
      <c r="G82" s="27"/>
      <c r="H82" s="44"/>
      <c r="I82" s="23"/>
      <c r="J82" s="23"/>
      <c r="K82" s="23"/>
      <c r="L82" s="23"/>
      <c r="M82" s="27"/>
      <c r="N82" s="16"/>
      <c r="O82" s="27"/>
      <c r="P82" s="45"/>
      <c r="Q82" s="16">
        <v>80004000</v>
      </c>
      <c r="R82" s="16" t="s">
        <v>49</v>
      </c>
      <c r="S82" s="16" t="s">
        <v>39</v>
      </c>
      <c r="T82" s="27"/>
      <c r="U82" s="27"/>
      <c r="V82" s="16"/>
      <c r="W82" s="27"/>
      <c r="X82" s="45"/>
      <c r="Y82" s="27"/>
      <c r="Z82" s="45"/>
      <c r="AA82" s="16">
        <f t="shared" si="5"/>
        <v>79903042.405545071</v>
      </c>
      <c r="AB82" s="23"/>
    </row>
    <row r="83" spans="1:28" s="15" customFormat="1" ht="15" customHeight="1" x14ac:dyDescent="0.25">
      <c r="A83" s="41" t="s">
        <v>45</v>
      </c>
      <c r="B83" s="42" t="s">
        <v>46</v>
      </c>
      <c r="C83" s="17"/>
      <c r="D83" s="17">
        <v>39813</v>
      </c>
      <c r="E83" s="43"/>
      <c r="F83" s="23"/>
      <c r="G83" s="27"/>
      <c r="H83" s="44"/>
      <c r="I83" s="23"/>
      <c r="J83" s="23"/>
      <c r="K83" s="23"/>
      <c r="L83" s="23"/>
      <c r="M83" s="27"/>
      <c r="N83" s="16"/>
      <c r="O83" s="27"/>
      <c r="P83" s="45"/>
      <c r="Q83" s="16">
        <v>101092000</v>
      </c>
      <c r="R83" s="16" t="s">
        <v>49</v>
      </c>
      <c r="S83" s="16" t="s">
        <v>39</v>
      </c>
      <c r="T83" s="27"/>
      <c r="U83" s="27"/>
      <c r="V83" s="16"/>
      <c r="W83" s="27"/>
      <c r="X83" s="45"/>
      <c r="Y83" s="27"/>
      <c r="Z83" s="45"/>
      <c r="AA83" s="16">
        <f t="shared" si="5"/>
        <v>101007067.26657234</v>
      </c>
      <c r="AB83" s="23"/>
    </row>
    <row r="84" spans="1:28" s="15" customFormat="1" ht="15" customHeight="1" x14ac:dyDescent="0.25">
      <c r="A84" s="41" t="s">
        <v>45</v>
      </c>
      <c r="B84" s="42" t="s">
        <v>46</v>
      </c>
      <c r="C84" s="17"/>
      <c r="D84" s="17">
        <v>40178</v>
      </c>
      <c r="E84" s="43"/>
      <c r="F84" s="23"/>
      <c r="G84" s="27"/>
      <c r="H84" s="44"/>
      <c r="I84" s="23"/>
      <c r="J84" s="23"/>
      <c r="K84" s="23"/>
      <c r="L84" s="23"/>
      <c r="M84" s="27"/>
      <c r="N84" s="16"/>
      <c r="O84" s="27"/>
      <c r="P84" s="45"/>
      <c r="Q84" s="16">
        <v>124530000</v>
      </c>
      <c r="R84" s="16" t="s">
        <v>49</v>
      </c>
      <c r="S84" s="16" t="s">
        <v>39</v>
      </c>
      <c r="T84" s="27"/>
      <c r="U84" s="27"/>
      <c r="V84" s="16"/>
      <c r="W84" s="27"/>
      <c r="X84" s="45"/>
      <c r="Y84" s="27"/>
      <c r="Z84" s="45"/>
      <c r="AA84" s="16">
        <f t="shared" si="5"/>
        <v>124434944.84134588</v>
      </c>
      <c r="AB84" s="23"/>
    </row>
    <row r="85" spans="1:28" s="15" customFormat="1" ht="15" customHeight="1" x14ac:dyDescent="0.25">
      <c r="A85" s="41" t="s">
        <v>45</v>
      </c>
      <c r="B85" s="42" t="s">
        <v>46</v>
      </c>
      <c r="C85" s="17"/>
      <c r="D85" s="17">
        <v>40543</v>
      </c>
      <c r="E85" s="43"/>
      <c r="F85" s="23"/>
      <c r="G85" s="27"/>
      <c r="H85" s="44"/>
      <c r="I85" s="23"/>
      <c r="J85" s="23"/>
      <c r="K85" s="23"/>
      <c r="L85" s="23"/>
      <c r="M85" s="27"/>
      <c r="N85" s="16"/>
      <c r="O85" s="27"/>
      <c r="P85" s="45"/>
      <c r="Q85" s="16">
        <v>150246000</v>
      </c>
      <c r="R85" s="16" t="s">
        <v>49</v>
      </c>
      <c r="S85" s="16" t="s">
        <v>39</v>
      </c>
      <c r="T85" s="27"/>
      <c r="U85" s="27"/>
      <c r="V85" s="16"/>
      <c r="W85" s="27"/>
      <c r="X85" s="45"/>
      <c r="Y85" s="27"/>
      <c r="Z85" s="45"/>
      <c r="AA85" s="16">
        <f t="shared" si="5"/>
        <v>150130239.00468102</v>
      </c>
      <c r="AB85" s="23"/>
    </row>
    <row r="86" spans="1:28" s="15" customFormat="1" ht="15" customHeight="1" x14ac:dyDescent="0.25">
      <c r="A86" s="41" t="s">
        <v>45</v>
      </c>
      <c r="B86" s="42" t="s">
        <v>46</v>
      </c>
      <c r="C86" s="17"/>
      <c r="D86" s="17">
        <v>40908</v>
      </c>
      <c r="E86" s="43"/>
      <c r="F86" s="23"/>
      <c r="G86" s="27"/>
      <c r="H86" s="44"/>
      <c r="I86" s="23"/>
      <c r="J86" s="23"/>
      <c r="K86" s="23"/>
      <c r="L86" s="23"/>
      <c r="M86" s="27"/>
      <c r="N86" s="16"/>
      <c r="O86" s="27"/>
      <c r="P86" s="45"/>
      <c r="Q86" s="16">
        <v>140431000</v>
      </c>
      <c r="R86" s="16" t="s">
        <v>49</v>
      </c>
      <c r="S86" s="16" t="s">
        <v>39</v>
      </c>
      <c r="T86" s="27"/>
      <c r="U86" s="27"/>
      <c r="V86" s="16"/>
      <c r="W86" s="27"/>
      <c r="X86" s="45"/>
      <c r="Y86" s="27"/>
      <c r="Z86" s="45"/>
      <c r="AA86" s="16">
        <f t="shared" si="5"/>
        <v>140329649.4490608</v>
      </c>
      <c r="AB86" s="23"/>
    </row>
    <row r="87" spans="1:28" s="15" customFormat="1" ht="15" customHeight="1" x14ac:dyDescent="0.25">
      <c r="A87" s="41" t="s">
        <v>45</v>
      </c>
      <c r="B87" s="42" t="s">
        <v>46</v>
      </c>
      <c r="C87" s="17"/>
      <c r="D87" s="17">
        <v>41274</v>
      </c>
      <c r="E87" s="43"/>
      <c r="F87" s="23"/>
      <c r="G87" s="27"/>
      <c r="H87" s="44"/>
      <c r="I87" s="23"/>
      <c r="J87" s="23"/>
      <c r="K87" s="23"/>
      <c r="L87" s="23"/>
      <c r="M87" s="27"/>
      <c r="N87" s="16"/>
      <c r="O87" s="27"/>
      <c r="P87" s="45"/>
      <c r="Q87" s="16">
        <v>137632000</v>
      </c>
      <c r="R87" s="16" t="s">
        <v>49</v>
      </c>
      <c r="S87" s="16" t="s">
        <v>39</v>
      </c>
      <c r="T87" s="27"/>
      <c r="U87" s="27"/>
      <c r="V87" s="16"/>
      <c r="W87" s="27"/>
      <c r="X87" s="45"/>
      <c r="Y87" s="27"/>
      <c r="Z87" s="45"/>
      <c r="AA87" s="16">
        <f t="shared" si="5"/>
        <v>137530873.11135045</v>
      </c>
      <c r="AB87" s="23"/>
    </row>
    <row r="88" spans="1:28" s="15" customFormat="1" ht="15" customHeight="1" x14ac:dyDescent="0.25">
      <c r="A88" s="41" t="s">
        <v>45</v>
      </c>
      <c r="B88" s="42" t="s">
        <v>46</v>
      </c>
      <c r="C88" s="17"/>
      <c r="D88" s="17">
        <v>41364</v>
      </c>
      <c r="E88" s="43"/>
      <c r="F88" s="23"/>
      <c r="G88" s="27"/>
      <c r="H88" s="44"/>
      <c r="I88" s="23"/>
      <c r="J88" s="23"/>
      <c r="K88" s="23"/>
      <c r="L88" s="23"/>
      <c r="M88" s="27"/>
      <c r="N88" s="16"/>
      <c r="O88" s="27"/>
      <c r="P88" s="45"/>
      <c r="Q88" s="16">
        <v>28753000</v>
      </c>
      <c r="R88" s="16" t="s">
        <v>47</v>
      </c>
      <c r="S88" s="16" t="s">
        <v>39</v>
      </c>
      <c r="T88" s="27"/>
      <c r="U88" s="27"/>
      <c r="V88" s="16"/>
      <c r="W88" s="27"/>
      <c r="X88" s="45"/>
      <c r="Y88" s="27"/>
      <c r="Z88" s="45"/>
      <c r="AA88" s="16">
        <f t="shared" si="5"/>
        <v>28729781.134417247</v>
      </c>
      <c r="AB88" s="23"/>
    </row>
    <row r="89" spans="1:28" s="15" customFormat="1" ht="15" customHeight="1" x14ac:dyDescent="0.25">
      <c r="A89" s="41" t="s">
        <v>45</v>
      </c>
      <c r="B89" s="42" t="s">
        <v>46</v>
      </c>
      <c r="C89" s="17"/>
      <c r="D89" s="17">
        <v>41455</v>
      </c>
      <c r="E89" s="43"/>
      <c r="F89" s="23"/>
      <c r="G89" s="27"/>
      <c r="H89" s="44"/>
      <c r="I89" s="23"/>
      <c r="J89" s="23"/>
      <c r="K89" s="23"/>
      <c r="L89" s="23"/>
      <c r="M89" s="27"/>
      <c r="N89" s="16"/>
      <c r="O89" s="27"/>
      <c r="P89" s="45"/>
      <c r="Q89" s="16">
        <v>27875000</v>
      </c>
      <c r="R89" s="16" t="s">
        <v>47</v>
      </c>
      <c r="S89" s="16" t="s">
        <v>39</v>
      </c>
      <c r="T89" s="27"/>
      <c r="U89" s="27"/>
      <c r="V89" s="16"/>
      <c r="W89" s="27"/>
      <c r="X89" s="45"/>
      <c r="Y89" s="27"/>
      <c r="Z89" s="45"/>
      <c r="AA89" s="16">
        <f>Q89*T12/E12</f>
        <v>27852490.144398179</v>
      </c>
      <c r="AB89" s="23"/>
    </row>
    <row r="90" spans="1:28" s="15" customFormat="1" ht="15" customHeight="1" x14ac:dyDescent="0.25">
      <c r="A90" s="41" t="s">
        <v>45</v>
      </c>
      <c r="B90" s="42" t="s">
        <v>46</v>
      </c>
      <c r="C90" s="17"/>
      <c r="D90" s="17">
        <v>41547</v>
      </c>
      <c r="E90" s="43"/>
      <c r="F90" s="23"/>
      <c r="G90" s="27"/>
      <c r="H90" s="44"/>
      <c r="I90" s="23"/>
      <c r="J90" s="23"/>
      <c r="K90" s="23"/>
      <c r="L90" s="23"/>
      <c r="M90" s="27"/>
      <c r="N90" s="16"/>
      <c r="O90" s="27"/>
      <c r="P90" s="45"/>
      <c r="Q90" s="16">
        <v>50994000</v>
      </c>
      <c r="R90" s="16" t="s">
        <v>47</v>
      </c>
      <c r="S90" s="16" t="s">
        <v>39</v>
      </c>
      <c r="T90" s="27"/>
      <c r="U90" s="27"/>
      <c r="V90" s="16"/>
      <c r="W90" s="27"/>
      <c r="X90" s="45"/>
      <c r="Y90" s="27"/>
      <c r="Z90" s="45"/>
      <c r="AA90" s="16">
        <f>Q90*T12/E12</f>
        <v>50952820.894114465</v>
      </c>
      <c r="AB90" s="23"/>
    </row>
    <row r="91" spans="1:2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:22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:22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:22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:22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spans="1:22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spans="1:22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spans="1:22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spans="1:22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spans="1:22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spans="1:22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spans="1:22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spans="1:22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spans="1:22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spans="1:22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spans="1:22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spans="1:22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</row>
    <row r="876" spans="1:22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</row>
    <row r="877" spans="1:22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</row>
    <row r="878" spans="1:22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</row>
    <row r="879" spans="1:22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</row>
    <row r="880" spans="1:22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</row>
    <row r="881" spans="1:22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</row>
    <row r="882" spans="1:22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</row>
    <row r="883" spans="1:22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</row>
    <row r="884" spans="1:22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</row>
    <row r="885" spans="1:22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</row>
    <row r="886" spans="1:22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spans="1:22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</row>
    <row r="888" spans="1:22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</row>
    <row r="889" spans="1:22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</row>
    <row r="890" spans="1:22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</row>
    <row r="891" spans="1:22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</row>
    <row r="893" spans="1:22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</row>
    <row r="894" spans="1:22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</row>
    <row r="895" spans="1:22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</row>
    <row r="896" spans="1:22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</row>
    <row r="897" spans="1:22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</row>
    <row r="898" spans="1:22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</row>
    <row r="899" spans="1:22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</row>
    <row r="900" spans="1:22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</row>
    <row r="901" spans="1:22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</row>
    <row r="902" spans="1:22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</row>
    <row r="903" spans="1:22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</row>
    <row r="904" spans="1:22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</row>
    <row r="905" spans="1:22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</row>
    <row r="906" spans="1:22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</row>
    <row r="907" spans="1:22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</row>
    <row r="909" spans="1:22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</row>
    <row r="910" spans="1:22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</row>
    <row r="911" spans="1:22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</row>
    <row r="912" spans="1:22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</row>
    <row r="913" spans="1:22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</row>
    <row r="914" spans="1:22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</row>
    <row r="915" spans="1:22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</row>
    <row r="916" spans="1:22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</row>
    <row r="917" spans="1:22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</row>
    <row r="918" spans="1:22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</row>
    <row r="919" spans="1:22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</row>
    <row r="920" spans="1:22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</row>
    <row r="921" spans="1:22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</row>
    <row r="922" spans="1:22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</row>
    <row r="923" spans="1:22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spans="1:22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spans="1:22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spans="1:22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spans="1:22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spans="1:22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spans="1:22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spans="1:22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  <row r="932" spans="1:22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</row>
    <row r="933" spans="1:22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</row>
    <row r="934" spans="1:22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</row>
    <row r="935" spans="1:22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</row>
    <row r="936" spans="1:22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</row>
    <row r="937" spans="1:22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</row>
    <row r="938" spans="1:22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</row>
    <row r="939" spans="1:22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</row>
    <row r="940" spans="1:22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</row>
    <row r="941" spans="1:22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</row>
    <row r="942" spans="1:22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</row>
    <row r="943" spans="1:22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</row>
    <row r="944" spans="1:22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</row>
    <row r="945" spans="1:22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</row>
    <row r="946" spans="1:22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</row>
    <row r="947" spans="1:22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</row>
    <row r="948" spans="1:22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</row>
    <row r="949" spans="1:22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</row>
    <row r="950" spans="1:22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</row>
    <row r="951" spans="1:22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</row>
    <row r="952" spans="1:22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</row>
    <row r="953" spans="1:22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</row>
    <row r="954" spans="1:22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</row>
    <row r="955" spans="1:22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</row>
    <row r="956" spans="1:22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</row>
    <row r="957" spans="1:22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</row>
    <row r="958" spans="1:22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</row>
    <row r="959" spans="1:22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</row>
    <row r="960" spans="1:22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</row>
    <row r="961" spans="1:22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</row>
    <row r="962" spans="1:22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</row>
    <row r="963" spans="1:22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</row>
    <row r="964" spans="1:22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</row>
    <row r="965" spans="1:22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</row>
    <row r="966" spans="1:22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</row>
    <row r="967" spans="1:22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</row>
    <row r="968" spans="1:22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</row>
    <row r="969" spans="1:22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</row>
    <row r="970" spans="1:22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</row>
    <row r="971" spans="1:22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</row>
    <row r="972" spans="1:22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</row>
    <row r="973" spans="1:22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</row>
    <row r="974" spans="1:22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</row>
    <row r="975" spans="1:22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</row>
    <row r="976" spans="1:22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</row>
    <row r="977" spans="1:22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</row>
    <row r="978" spans="1:22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</row>
    <row r="979" spans="1:22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</row>
    <row r="980" spans="1:22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</row>
    <row r="981" spans="1:22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</row>
    <row r="982" spans="1:22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</row>
    <row r="983" spans="1:22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</row>
    <row r="984" spans="1:22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</row>
    <row r="985" spans="1:22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</row>
    <row r="986" spans="1:22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</row>
    <row r="987" spans="1:22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</row>
    <row r="988" spans="1:22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</row>
    <row r="989" spans="1:22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</row>
    <row r="990" spans="1:22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</row>
    <row r="991" spans="1:22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</row>
    <row r="992" spans="1:22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</row>
    <row r="993" spans="1:22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</row>
    <row r="994" spans="1:22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</row>
    <row r="995" spans="1:22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</row>
    <row r="996" spans="1:22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</row>
    <row r="997" spans="1:22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</row>
    <row r="998" spans="1:22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</row>
    <row r="999" spans="1:22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</row>
    <row r="1000" spans="1:22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</row>
    <row r="1001" spans="1:22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</row>
    <row r="1002" spans="1:22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</row>
    <row r="1003" spans="1:22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</row>
    <row r="1004" spans="1:22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</row>
    <row r="1005" spans="1:22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</row>
    <row r="1006" spans="1:22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</row>
    <row r="1007" spans="1:22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</row>
    <row r="1008" spans="1:22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</row>
    <row r="1009" spans="1:22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</row>
    <row r="1010" spans="1:22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</row>
    <row r="1011" spans="1:22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</row>
    <row r="1012" spans="1:22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</row>
    <row r="1013" spans="1:22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</row>
    <row r="1014" spans="1:22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</row>
    <row r="1015" spans="1:22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</row>
    <row r="1016" spans="1:22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</row>
    <row r="1017" spans="1:22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</row>
    <row r="1018" spans="1:22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</row>
    <row r="1019" spans="1:22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</row>
    <row r="1020" spans="1:22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</row>
    <row r="1021" spans="1:22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</row>
    <row r="1022" spans="1:22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</row>
    <row r="1023" spans="1:22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</row>
    <row r="1024" spans="1:22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</row>
    <row r="1025" spans="1:22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</row>
    <row r="1026" spans="1:22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</row>
    <row r="1027" spans="1:22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</row>
    <row r="1028" spans="1:22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</row>
    <row r="1029" spans="1:22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</row>
    <row r="1030" spans="1:22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</row>
    <row r="1031" spans="1:22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</row>
    <row r="1032" spans="1:22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</row>
    <row r="1033" spans="1:22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</row>
    <row r="1034" spans="1:22" x14ac:dyDescent="0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</row>
    <row r="1035" spans="1:22" x14ac:dyDescent="0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</row>
    <row r="1036" spans="1:22" x14ac:dyDescent="0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</row>
    <row r="1037" spans="1:22" x14ac:dyDescent="0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</row>
    <row r="1038" spans="1:22" x14ac:dyDescent="0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</row>
    <row r="1039" spans="1:22" x14ac:dyDescent="0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</row>
    <row r="1040" spans="1:22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</row>
    <row r="1041" spans="1:22" x14ac:dyDescent="0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</row>
    <row r="1042" spans="1:22" x14ac:dyDescent="0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</row>
    <row r="1043" spans="1:22" x14ac:dyDescent="0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</row>
    <row r="1044" spans="1:22" x14ac:dyDescent="0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</row>
    <row r="1045" spans="1:22" x14ac:dyDescent="0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</row>
    <row r="1046" spans="1:22" x14ac:dyDescent="0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</row>
    <row r="1047" spans="1:22" x14ac:dyDescent="0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</row>
    <row r="1048" spans="1:22" x14ac:dyDescent="0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</row>
    <row r="1049" spans="1:22" x14ac:dyDescent="0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</row>
    <row r="1050" spans="1:22" x14ac:dyDescent="0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</row>
    <row r="1051" spans="1:22" x14ac:dyDescent="0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</row>
    <row r="1052" spans="1:22" x14ac:dyDescent="0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</row>
    <row r="1053" spans="1:22" x14ac:dyDescent="0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</row>
    <row r="1054" spans="1:22" x14ac:dyDescent="0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</row>
    <row r="1055" spans="1:22" x14ac:dyDescent="0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</row>
    <row r="1056" spans="1:22" x14ac:dyDescent="0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</row>
    <row r="1057" spans="1:22" x14ac:dyDescent="0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</row>
    <row r="1058" spans="1:22" x14ac:dyDescent="0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</row>
    <row r="1059" spans="1:22" x14ac:dyDescent="0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</row>
    <row r="1060" spans="1:22" x14ac:dyDescent="0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</row>
    <row r="1061" spans="1:22" x14ac:dyDescent="0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</row>
    <row r="1062" spans="1:22" x14ac:dyDescent="0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</row>
    <row r="1063" spans="1:22" x14ac:dyDescent="0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</row>
    <row r="1064" spans="1:22" x14ac:dyDescent="0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</row>
    <row r="1065" spans="1:22" x14ac:dyDescent="0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</row>
    <row r="1066" spans="1:22" x14ac:dyDescent="0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</row>
    <row r="1067" spans="1:22" x14ac:dyDescent="0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</row>
    <row r="1068" spans="1:22" x14ac:dyDescent="0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</row>
    <row r="1069" spans="1:22" x14ac:dyDescent="0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</row>
    <row r="1070" spans="1:22" x14ac:dyDescent="0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</row>
    <row r="1071" spans="1:22" x14ac:dyDescent="0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</row>
    <row r="1072" spans="1:22" x14ac:dyDescent="0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</row>
    <row r="1073" spans="1:22" x14ac:dyDescent="0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</row>
    <row r="1074" spans="1:22" x14ac:dyDescent="0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</row>
    <row r="1075" spans="1:22" x14ac:dyDescent="0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</row>
    <row r="1076" spans="1:22" x14ac:dyDescent="0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</row>
    <row r="1077" spans="1:22" x14ac:dyDescent="0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</row>
    <row r="1078" spans="1:22" x14ac:dyDescent="0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</row>
    <row r="1079" spans="1:22" x14ac:dyDescent="0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</row>
    <row r="1080" spans="1:22" x14ac:dyDescent="0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</row>
    <row r="1081" spans="1:22" x14ac:dyDescent="0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</row>
    <row r="1082" spans="1:22" x14ac:dyDescent="0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</row>
    <row r="1083" spans="1:22" x14ac:dyDescent="0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</row>
    <row r="1084" spans="1:22" x14ac:dyDescent="0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</row>
    <row r="1085" spans="1:22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</row>
    <row r="1086" spans="1:22" x14ac:dyDescent="0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</row>
    <row r="1087" spans="1:22" x14ac:dyDescent="0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</row>
    <row r="1088" spans="1:22" x14ac:dyDescent="0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</row>
    <row r="1089" spans="1:22" x14ac:dyDescent="0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</row>
    <row r="1090" spans="1:22" x14ac:dyDescent="0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</row>
    <row r="1091" spans="1:22" x14ac:dyDescent="0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</row>
    <row r="1092" spans="1:22" x14ac:dyDescent="0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</row>
    <row r="1093" spans="1:22" x14ac:dyDescent="0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</row>
    <row r="1094" spans="1:22" x14ac:dyDescent="0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</row>
    <row r="1095" spans="1:22" x14ac:dyDescent="0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</row>
    <row r="1096" spans="1:22" x14ac:dyDescent="0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</row>
    <row r="1097" spans="1:22" x14ac:dyDescent="0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</row>
    <row r="1098" spans="1:22" x14ac:dyDescent="0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</row>
    <row r="1099" spans="1:22" x14ac:dyDescent="0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</row>
    <row r="1100" spans="1:22" x14ac:dyDescent="0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</row>
    <row r="1101" spans="1:22" x14ac:dyDescent="0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</row>
    <row r="1102" spans="1:22" x14ac:dyDescent="0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</row>
    <row r="1103" spans="1:22" x14ac:dyDescent="0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</row>
    <row r="1104" spans="1:22" x14ac:dyDescent="0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</row>
    <row r="1105" spans="1:22" x14ac:dyDescent="0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</row>
    <row r="1106" spans="1:22" x14ac:dyDescent="0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</row>
    <row r="1107" spans="1:22" x14ac:dyDescent="0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</row>
    <row r="1108" spans="1:22" x14ac:dyDescent="0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</row>
    <row r="1109" spans="1:22" x14ac:dyDescent="0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</row>
    <row r="1110" spans="1:22" x14ac:dyDescent="0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</row>
    <row r="1111" spans="1:22" x14ac:dyDescent="0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</row>
    <row r="1112" spans="1:22" x14ac:dyDescent="0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</row>
    <row r="1113" spans="1:22" x14ac:dyDescent="0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</row>
    <row r="1114" spans="1:22" x14ac:dyDescent="0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</row>
    <row r="1115" spans="1:22" x14ac:dyDescent="0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</row>
    <row r="1116" spans="1:22" x14ac:dyDescent="0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</row>
    <row r="1117" spans="1:22" x14ac:dyDescent="0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</row>
    <row r="1118" spans="1:22" x14ac:dyDescent="0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</row>
    <row r="1119" spans="1:22" x14ac:dyDescent="0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</row>
    <row r="1120" spans="1:22" x14ac:dyDescent="0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</row>
    <row r="1121" spans="1:22" x14ac:dyDescent="0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</row>
    <row r="1122" spans="1:22" x14ac:dyDescent="0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</row>
    <row r="1123" spans="1:22" x14ac:dyDescent="0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</row>
    <row r="1124" spans="1:22" x14ac:dyDescent="0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</row>
    <row r="1125" spans="1:22" x14ac:dyDescent="0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</row>
    <row r="1126" spans="1:22" x14ac:dyDescent="0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</row>
    <row r="1127" spans="1:22" x14ac:dyDescent="0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</row>
    <row r="1128" spans="1:22" x14ac:dyDescent="0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</row>
    <row r="1129" spans="1:22" x14ac:dyDescent="0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</row>
    <row r="1130" spans="1:22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</row>
    <row r="1131" spans="1:22" x14ac:dyDescent="0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</row>
    <row r="1132" spans="1:22" x14ac:dyDescent="0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</row>
    <row r="1133" spans="1:22" x14ac:dyDescent="0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</row>
    <row r="1134" spans="1:22" x14ac:dyDescent="0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</row>
    <row r="1135" spans="1:22" x14ac:dyDescent="0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</row>
    <row r="1136" spans="1:22" x14ac:dyDescent="0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</row>
    <row r="1137" spans="1:22" x14ac:dyDescent="0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</row>
    <row r="1138" spans="1:22" x14ac:dyDescent="0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</row>
    <row r="1139" spans="1:22" x14ac:dyDescent="0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</row>
    <row r="1140" spans="1:22" x14ac:dyDescent="0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</row>
    <row r="1141" spans="1:22" x14ac:dyDescent="0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</row>
    <row r="1142" spans="1:22" x14ac:dyDescent="0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</row>
    <row r="1143" spans="1:22" x14ac:dyDescent="0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</row>
    <row r="1144" spans="1:22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</row>
    <row r="1145" spans="1:22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</row>
    <row r="1146" spans="1:22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</row>
    <row r="1147" spans="1:22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</row>
    <row r="1148" spans="1:22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</row>
    <row r="1149" spans="1:22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</row>
    <row r="1150" spans="1:22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</row>
    <row r="1151" spans="1:22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</row>
    <row r="1152" spans="1:22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</row>
    <row r="1153" spans="1:22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</row>
    <row r="1154" spans="1:22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</row>
    <row r="1155" spans="1:22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</row>
    <row r="1156" spans="1:22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</row>
    <row r="1157" spans="1:22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</row>
    <row r="1158" spans="1:22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</row>
    <row r="1159" spans="1:22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</row>
    <row r="1160" spans="1:22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</row>
    <row r="1161" spans="1:22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</row>
    <row r="1162" spans="1:22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</row>
    <row r="1163" spans="1:22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</row>
    <row r="1164" spans="1:22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</row>
    <row r="1165" spans="1:22" x14ac:dyDescent="0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</row>
    <row r="1166" spans="1:22" x14ac:dyDescent="0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</row>
    <row r="1167" spans="1:22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</row>
    <row r="1168" spans="1:22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</row>
    <row r="1169" spans="1:22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</row>
    <row r="1170" spans="1:22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</row>
    <row r="1171" spans="1:22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</row>
    <row r="1172" spans="1:22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</row>
    <row r="1173" spans="1:22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</row>
    <row r="1174" spans="1:22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</row>
    <row r="1175" spans="1:22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</row>
    <row r="1176" spans="1:22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</row>
    <row r="1177" spans="1:22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</row>
    <row r="1178" spans="1:22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</row>
    <row r="1179" spans="1:22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</row>
    <row r="1180" spans="1:22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</row>
    <row r="1181" spans="1:22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</row>
    <row r="1182" spans="1:22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</row>
    <row r="1183" spans="1:22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</row>
    <row r="1184" spans="1:22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</row>
    <row r="1185" spans="1:22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</row>
    <row r="1186" spans="1:22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</row>
    <row r="1187" spans="1:22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</row>
    <row r="1188" spans="1:22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</row>
    <row r="1189" spans="1:22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</row>
    <row r="1190" spans="1:22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</row>
    <row r="1191" spans="1:22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</row>
    <row r="1192" spans="1:22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</row>
    <row r="1193" spans="1:22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</row>
    <row r="1194" spans="1:22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</row>
    <row r="1195" spans="1:22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</row>
    <row r="1196" spans="1:22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</row>
    <row r="1197" spans="1:22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</row>
    <row r="1198" spans="1:22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</row>
    <row r="1199" spans="1:22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</row>
    <row r="1200" spans="1:22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</row>
    <row r="1201" spans="1:22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</row>
    <row r="1202" spans="1:22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</row>
    <row r="1203" spans="1:22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</row>
    <row r="1204" spans="1:22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</row>
    <row r="1205" spans="1:22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</row>
    <row r="1206" spans="1:22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</row>
    <row r="1207" spans="1:22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</row>
    <row r="1208" spans="1:22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</row>
    <row r="1209" spans="1:22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</row>
    <row r="1210" spans="1:22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</row>
    <row r="1211" spans="1:22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</row>
    <row r="1212" spans="1:22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</row>
    <row r="1213" spans="1:22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</row>
    <row r="1214" spans="1:22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</row>
    <row r="1215" spans="1:22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</row>
    <row r="1216" spans="1:22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</row>
    <row r="1217" spans="1:22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</row>
    <row r="1218" spans="1:22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</row>
    <row r="1219" spans="1:22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</row>
    <row r="1220" spans="1:22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</row>
    <row r="1221" spans="1:22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</row>
    <row r="1222" spans="1:22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</row>
    <row r="1223" spans="1:22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</row>
    <row r="1224" spans="1:22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</row>
    <row r="1225" spans="1:22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</row>
    <row r="1226" spans="1:22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</row>
    <row r="1227" spans="1:22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</row>
    <row r="1228" spans="1:22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</row>
    <row r="1229" spans="1:22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</row>
    <row r="1230" spans="1:22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</row>
    <row r="1231" spans="1:22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</row>
    <row r="1232" spans="1:22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</row>
    <row r="1233" spans="1:22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</row>
    <row r="1234" spans="1:22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</row>
    <row r="1235" spans="1:22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</row>
    <row r="1236" spans="1:22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</row>
    <row r="1237" spans="1:22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</row>
    <row r="1238" spans="1:22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</row>
    <row r="1239" spans="1:22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</row>
    <row r="1240" spans="1:22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</row>
    <row r="1241" spans="1:22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</row>
    <row r="1242" spans="1:22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</row>
    <row r="1243" spans="1:22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</row>
    <row r="1244" spans="1:22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</row>
    <row r="1245" spans="1:22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</row>
    <row r="1246" spans="1:22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</row>
    <row r="1247" spans="1:22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</row>
    <row r="1248" spans="1:22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</row>
    <row r="1249" spans="1:22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</row>
    <row r="1250" spans="1:22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</row>
    <row r="1251" spans="1:22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</row>
    <row r="1252" spans="1:22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</row>
    <row r="1253" spans="1:22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</row>
    <row r="1254" spans="1:22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</row>
    <row r="1255" spans="1:22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</row>
    <row r="1256" spans="1:22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</row>
    <row r="1257" spans="1:22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</row>
    <row r="1258" spans="1:22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</row>
    <row r="1259" spans="1:22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</row>
    <row r="1260" spans="1:22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</row>
    <row r="1261" spans="1:22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</row>
    <row r="1262" spans="1:22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</row>
    <row r="1263" spans="1:22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</row>
    <row r="1264" spans="1:22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</row>
    <row r="1265" spans="1:22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</row>
    <row r="1266" spans="1:22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</row>
    <row r="1267" spans="1:22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</row>
    <row r="1268" spans="1:22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</row>
    <row r="1269" spans="1:22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</row>
    <row r="1270" spans="1:22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</row>
    <row r="1271" spans="1:22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</row>
    <row r="1272" spans="1:22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</row>
    <row r="1273" spans="1:22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</row>
    <row r="1274" spans="1:22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</row>
    <row r="1275" spans="1:22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</row>
    <row r="1276" spans="1:22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</row>
    <row r="1277" spans="1:22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</row>
    <row r="1278" spans="1:22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</row>
    <row r="1279" spans="1:22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</row>
    <row r="1280" spans="1:22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</row>
    <row r="1281" spans="1:22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</row>
    <row r="1282" spans="1:22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</row>
    <row r="1283" spans="1:22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</row>
    <row r="1284" spans="1:22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</row>
    <row r="1285" spans="1:22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</row>
    <row r="1286" spans="1:22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</row>
    <row r="1287" spans="1:22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</row>
    <row r="1288" spans="1:22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</row>
    <row r="1289" spans="1:22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</row>
    <row r="1290" spans="1:22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</row>
    <row r="1291" spans="1:22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</row>
    <row r="1292" spans="1:22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</row>
    <row r="1293" spans="1:22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</row>
    <row r="1294" spans="1:22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</row>
    <row r="1295" spans="1:22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</row>
    <row r="1296" spans="1:22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</row>
    <row r="1297" spans="1:22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</row>
    <row r="1298" spans="1:22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</row>
    <row r="1299" spans="1:22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</row>
    <row r="1300" spans="1:22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</row>
    <row r="1301" spans="1:22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</row>
    <row r="1302" spans="1:22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</row>
    <row r="1303" spans="1:22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</row>
    <row r="1304" spans="1:22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</row>
    <row r="1305" spans="1:22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</row>
    <row r="1306" spans="1:22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</row>
    <row r="1307" spans="1:22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</row>
    <row r="1308" spans="1:22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</row>
    <row r="1309" spans="1:22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</row>
    <row r="1310" spans="1:22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</row>
    <row r="1311" spans="1:22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</row>
    <row r="1312" spans="1:22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</row>
    <row r="1313" spans="1:22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</row>
    <row r="1314" spans="1:22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</row>
    <row r="1315" spans="1:22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</row>
    <row r="1316" spans="1:22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</row>
    <row r="1317" spans="1:22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</row>
    <row r="1318" spans="1:22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</row>
    <row r="1319" spans="1:22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</row>
    <row r="1320" spans="1:22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</row>
    <row r="1321" spans="1:22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</row>
    <row r="1322" spans="1:22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</row>
    <row r="1323" spans="1:22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</row>
    <row r="1324" spans="1:22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</row>
    <row r="1325" spans="1:22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</row>
    <row r="1326" spans="1:22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</row>
    <row r="1327" spans="1:22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</row>
    <row r="1328" spans="1:22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</row>
    <row r="1329" spans="1:22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</row>
    <row r="1330" spans="1:22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</row>
    <row r="1331" spans="1:22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</row>
    <row r="1332" spans="1:22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</row>
    <row r="1333" spans="1:22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</row>
    <row r="1334" spans="1:22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</row>
    <row r="1335" spans="1:22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</row>
    <row r="1336" spans="1:22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</row>
    <row r="1337" spans="1:22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</row>
    <row r="1338" spans="1:22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</row>
    <row r="1339" spans="1:22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</row>
    <row r="1340" spans="1:22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</row>
    <row r="1341" spans="1:22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</row>
    <row r="1342" spans="1:22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</row>
    <row r="1343" spans="1:22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</row>
    <row r="1344" spans="1:22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</row>
    <row r="1345" spans="1:22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</row>
    <row r="1346" spans="1:22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</row>
    <row r="1347" spans="1:22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</row>
    <row r="1348" spans="1:22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</row>
    <row r="1349" spans="1:22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</row>
    <row r="1350" spans="1:22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</row>
    <row r="1351" spans="1:22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</row>
    <row r="1352" spans="1:22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</row>
    <row r="1353" spans="1:22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</row>
    <row r="1354" spans="1:22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</row>
    <row r="1355" spans="1:22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</row>
    <row r="1356" spans="1:22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</row>
    <row r="1357" spans="1:22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</row>
    <row r="1358" spans="1:22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</row>
    <row r="1359" spans="1:22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</row>
    <row r="1360" spans="1:22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</row>
    <row r="1361" spans="1:22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</row>
    <row r="1362" spans="1:22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</row>
    <row r="1363" spans="1:22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</row>
    <row r="1364" spans="1:22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</row>
    <row r="1365" spans="1:22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</row>
    <row r="1366" spans="1:22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</row>
    <row r="1367" spans="1:22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</row>
    <row r="1368" spans="1:22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</row>
    <row r="1369" spans="1:22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</row>
    <row r="1370" spans="1:22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</row>
    <row r="1371" spans="1:22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</row>
    <row r="1372" spans="1:22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</row>
    <row r="1373" spans="1:22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</row>
    <row r="1374" spans="1:22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</row>
    <row r="1375" spans="1:22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</row>
    <row r="1376" spans="1:22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</row>
    <row r="1377" spans="1:22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</row>
    <row r="1378" spans="1:22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</row>
    <row r="1379" spans="1:22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</row>
    <row r="1380" spans="1:22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</row>
    <row r="1381" spans="1:22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</row>
    <row r="1382" spans="1:22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</row>
    <row r="1383" spans="1:22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</row>
    <row r="1384" spans="1:22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</row>
    <row r="1385" spans="1:22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</row>
    <row r="1386" spans="1:22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</row>
    <row r="1387" spans="1:22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</row>
    <row r="1388" spans="1:22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</row>
    <row r="1389" spans="1:22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</row>
    <row r="1390" spans="1:22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</row>
    <row r="1391" spans="1:22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</row>
    <row r="1392" spans="1:22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</row>
    <row r="1393" spans="1:22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</row>
    <row r="1394" spans="1:22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</row>
    <row r="1395" spans="1:22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</row>
    <row r="1396" spans="1:22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</row>
    <row r="1397" spans="1:22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</row>
    <row r="1398" spans="1:22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</row>
    <row r="1399" spans="1:22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</row>
    <row r="1400" spans="1:22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</row>
    <row r="1401" spans="1:22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</row>
    <row r="1402" spans="1:22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</row>
    <row r="1403" spans="1:22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</row>
    <row r="1404" spans="1:22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</row>
    <row r="1405" spans="1:22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</row>
    <row r="1406" spans="1:22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</row>
    <row r="1407" spans="1:22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</row>
    <row r="1408" spans="1:22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</row>
    <row r="1409" spans="1:22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</row>
    <row r="1410" spans="1:22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</row>
    <row r="1411" spans="1:22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</row>
    <row r="1412" spans="1:22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</row>
    <row r="1413" spans="1:22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</row>
    <row r="1414" spans="1:22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</row>
    <row r="1415" spans="1:22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</row>
    <row r="1416" spans="1:22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</row>
    <row r="1417" spans="1:22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</row>
    <row r="1418" spans="1:22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</row>
    <row r="1419" spans="1:22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</row>
    <row r="1420" spans="1:22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</row>
    <row r="1421" spans="1:22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</row>
    <row r="1422" spans="1:22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</row>
    <row r="1423" spans="1:22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</row>
    <row r="1424" spans="1:22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</row>
    <row r="1425" spans="1:22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</row>
    <row r="1426" spans="1:22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</row>
    <row r="1427" spans="1:22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</row>
    <row r="1428" spans="1:22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</row>
    <row r="1429" spans="1:22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</row>
    <row r="1430" spans="1:22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</row>
    <row r="1431" spans="1:22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</row>
    <row r="1432" spans="1:22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</row>
    <row r="1433" spans="1:22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</row>
    <row r="1434" spans="1:22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</row>
    <row r="1435" spans="1:22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</row>
    <row r="1436" spans="1:22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</row>
    <row r="1437" spans="1:22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</row>
    <row r="1438" spans="1:22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</row>
    <row r="1439" spans="1:22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</row>
    <row r="1440" spans="1:22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</row>
    <row r="1441" spans="1:22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</row>
    <row r="1442" spans="1:22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</row>
    <row r="1443" spans="1:22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</row>
    <row r="1444" spans="1:22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</row>
    <row r="1445" spans="1:22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</row>
    <row r="1446" spans="1:22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</row>
    <row r="1447" spans="1:22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</row>
    <row r="1448" spans="1:22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</row>
    <row r="1449" spans="1:22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</row>
    <row r="1450" spans="1:22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</row>
    <row r="1451" spans="1:22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</row>
    <row r="1452" spans="1:22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</row>
    <row r="1453" spans="1:22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</row>
    <row r="1454" spans="1:22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</row>
    <row r="1455" spans="1:22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</row>
    <row r="1456" spans="1:22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</row>
    <row r="1457" spans="1:22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</row>
    <row r="1458" spans="1:22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</row>
    <row r="1459" spans="1:22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</row>
    <row r="1460" spans="1:22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</row>
    <row r="1461" spans="1:22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</row>
    <row r="1462" spans="1:22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</row>
    <row r="1463" spans="1:22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</row>
    <row r="1464" spans="1:22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</row>
    <row r="1465" spans="1:22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</row>
    <row r="1466" spans="1:22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</row>
    <row r="1467" spans="1:22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</row>
    <row r="1468" spans="1:22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</row>
    <row r="1469" spans="1:22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</row>
    <row r="1470" spans="1:22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</row>
    <row r="1471" spans="1:22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</row>
    <row r="1472" spans="1:22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</row>
    <row r="1473" spans="1:22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</row>
    <row r="1474" spans="1:22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</row>
    <row r="1475" spans="1:22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</row>
    <row r="1476" spans="1:22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</row>
    <row r="1477" spans="1:22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</row>
    <row r="1478" spans="1:22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</row>
    <row r="1479" spans="1:22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</row>
    <row r="1480" spans="1:22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</row>
    <row r="1481" spans="1:22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</row>
    <row r="1482" spans="1:22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</row>
    <row r="1483" spans="1:22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</row>
    <row r="1484" spans="1:22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</row>
    <row r="1485" spans="1:22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</row>
    <row r="1486" spans="1:22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</row>
    <row r="1487" spans="1:22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</row>
    <row r="1488" spans="1:22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</row>
    <row r="1489" spans="1:22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</row>
    <row r="1490" spans="1:22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</row>
    <row r="1491" spans="1:22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</row>
    <row r="1492" spans="1:22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</row>
    <row r="1493" spans="1:22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</row>
    <row r="1494" spans="1:22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</row>
    <row r="1495" spans="1:22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</row>
    <row r="1496" spans="1:22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</row>
    <row r="1497" spans="1:22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</row>
    <row r="1498" spans="1:22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</row>
    <row r="1499" spans="1:22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</row>
    <row r="1500" spans="1:22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</row>
    <row r="1501" spans="1:22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</row>
    <row r="1502" spans="1:22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</row>
    <row r="1503" spans="1:22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</row>
    <row r="1504" spans="1:22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</row>
    <row r="1505" spans="1:22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</row>
    <row r="1506" spans="1:22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</row>
    <row r="1507" spans="1:22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</row>
    <row r="1508" spans="1:22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</row>
    <row r="1509" spans="1:22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</row>
    <row r="1510" spans="1:22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</row>
    <row r="1511" spans="1:22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</row>
    <row r="1512" spans="1:22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</row>
    <row r="1513" spans="1:22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</row>
    <row r="1514" spans="1:22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</row>
    <row r="1515" spans="1:22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</row>
    <row r="1516" spans="1:22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</row>
    <row r="1517" spans="1:22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</row>
    <row r="1518" spans="1:22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</row>
    <row r="1519" spans="1:22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</row>
    <row r="1520" spans="1:22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</row>
    <row r="1521" spans="1:22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</row>
    <row r="1522" spans="1:22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</row>
    <row r="1523" spans="1:22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</row>
    <row r="1524" spans="1:22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</row>
    <row r="1525" spans="1:22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</row>
    <row r="1526" spans="1:22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</row>
    <row r="1527" spans="1:22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</row>
    <row r="1528" spans="1:22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</row>
    <row r="1529" spans="1:22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</row>
    <row r="1530" spans="1:22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</row>
    <row r="1531" spans="1:22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</row>
    <row r="1532" spans="1:22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</row>
    <row r="1533" spans="1:22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</row>
    <row r="1534" spans="1:22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</row>
    <row r="1535" spans="1:22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</row>
    <row r="1536" spans="1:22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</row>
    <row r="1537" spans="1:22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</row>
    <row r="1538" spans="1:22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</row>
    <row r="1539" spans="1:22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</row>
    <row r="1540" spans="1:22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</row>
    <row r="1541" spans="1:22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</row>
    <row r="1542" spans="1:22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</row>
    <row r="1543" spans="1:22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</row>
    <row r="1544" spans="1:22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</row>
    <row r="1545" spans="1:22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</row>
    <row r="1546" spans="1:22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</row>
    <row r="1547" spans="1:22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</row>
    <row r="1548" spans="1:22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</row>
    <row r="1549" spans="1:22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</row>
    <row r="1550" spans="1:22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</row>
    <row r="1551" spans="1:22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</row>
    <row r="1552" spans="1:22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</row>
    <row r="1553" spans="1:22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</row>
    <row r="1554" spans="1:22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</row>
    <row r="1555" spans="1:22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</row>
    <row r="1556" spans="1:22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</row>
    <row r="1557" spans="1:22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</row>
    <row r="1558" spans="1:22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</row>
    <row r="1559" spans="1:22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</row>
    <row r="1560" spans="1:22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</row>
    <row r="1561" spans="1:22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</row>
    <row r="1562" spans="1:22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</row>
    <row r="1563" spans="1:22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</row>
    <row r="1564" spans="1:22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</row>
    <row r="1565" spans="1:22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</row>
    <row r="1566" spans="1:22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</row>
    <row r="1567" spans="1:22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</row>
    <row r="1568" spans="1:22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</row>
    <row r="1569" spans="1:22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</row>
    <row r="1570" spans="1:22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</row>
    <row r="1571" spans="1:22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</row>
    <row r="1572" spans="1:22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</row>
    <row r="1573" spans="1:22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</row>
    <row r="1574" spans="1:22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</row>
    <row r="1575" spans="1:22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</row>
    <row r="1576" spans="1:22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</row>
    <row r="1577" spans="1:22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</row>
    <row r="1578" spans="1:22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</row>
    <row r="1579" spans="1:22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</row>
    <row r="1580" spans="1:22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</row>
    <row r="1581" spans="1:22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</row>
    <row r="1582" spans="1:22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</row>
    <row r="1583" spans="1:22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</row>
    <row r="1584" spans="1:22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</row>
    <row r="1585" spans="1:22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</row>
    <row r="1586" spans="1:22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</row>
    <row r="1587" spans="1:22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</row>
    <row r="1588" spans="1:22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</row>
    <row r="1589" spans="1:22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</row>
    <row r="1590" spans="1:22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</row>
    <row r="1591" spans="1:22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</row>
    <row r="1592" spans="1:22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</row>
    <row r="1593" spans="1:22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</row>
    <row r="1594" spans="1:22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</row>
    <row r="1595" spans="1:22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</row>
    <row r="1596" spans="1:22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</row>
    <row r="1597" spans="1:22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</row>
    <row r="1598" spans="1:22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</row>
    <row r="1599" spans="1:22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</row>
    <row r="1600" spans="1:22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</row>
    <row r="1601" spans="1:22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</row>
    <row r="1602" spans="1:22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</row>
    <row r="1603" spans="1:22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</row>
    <row r="1604" spans="1:22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</row>
    <row r="1605" spans="1:22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</row>
    <row r="1606" spans="1:22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</row>
    <row r="1607" spans="1:22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</row>
    <row r="1608" spans="1:22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</row>
    <row r="1609" spans="1:22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</row>
    <row r="1610" spans="1:22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</row>
    <row r="1611" spans="1:22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</row>
    <row r="1612" spans="1:22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</row>
    <row r="1613" spans="1:22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</row>
    <row r="1614" spans="1:22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</row>
    <row r="1615" spans="1:22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</row>
    <row r="1616" spans="1:22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</row>
    <row r="1617" spans="1:22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</row>
    <row r="1618" spans="1:22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</row>
    <row r="1619" spans="1:22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</row>
    <row r="1620" spans="1:22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</row>
    <row r="1621" spans="1:22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</row>
    <row r="1622" spans="1:22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</row>
    <row r="1623" spans="1:22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</row>
    <row r="1624" spans="1:22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</row>
    <row r="1625" spans="1:22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</row>
    <row r="1626" spans="1:22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</row>
    <row r="1627" spans="1:22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</row>
    <row r="1628" spans="1:22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</row>
    <row r="1629" spans="1:22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</row>
    <row r="1630" spans="1:22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</row>
    <row r="1631" spans="1:22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</row>
    <row r="1632" spans="1:22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</row>
    <row r="1633" spans="1:22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</row>
    <row r="1634" spans="1:22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</row>
    <row r="1635" spans="1:22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</row>
    <row r="1636" spans="1:22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</row>
    <row r="1637" spans="1:22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</row>
    <row r="1638" spans="1:22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</row>
    <row r="1639" spans="1:22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</row>
    <row r="1640" spans="1:22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</row>
    <row r="1641" spans="1:22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</row>
    <row r="1642" spans="1:22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</row>
    <row r="1643" spans="1:22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</row>
    <row r="1644" spans="1:22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</row>
    <row r="1645" spans="1:22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</row>
    <row r="1646" spans="1:22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</row>
    <row r="1647" spans="1:22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</row>
    <row r="1648" spans="1:22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</row>
    <row r="1649" spans="1:22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</row>
    <row r="1650" spans="1:22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</row>
    <row r="1651" spans="1:22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</row>
    <row r="1652" spans="1:22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</row>
    <row r="1653" spans="1:22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</row>
    <row r="1654" spans="1:22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</row>
    <row r="1655" spans="1:22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</row>
    <row r="1656" spans="1:22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</row>
    <row r="1657" spans="1:22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</row>
    <row r="1658" spans="1:22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</row>
    <row r="1659" spans="1:22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</row>
    <row r="1660" spans="1:22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</row>
    <row r="1661" spans="1:22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</row>
    <row r="1662" spans="1:22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</row>
    <row r="1663" spans="1:22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</row>
    <row r="1664" spans="1:22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</row>
    <row r="1665" spans="1:22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</row>
    <row r="1666" spans="1:22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</row>
    <row r="1667" spans="1:22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</row>
    <row r="1668" spans="1:22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</row>
    <row r="1669" spans="1:22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</row>
    <row r="1670" spans="1:22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</row>
    <row r="1671" spans="1:22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</row>
    <row r="1672" spans="1:22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</row>
    <row r="1673" spans="1:22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</row>
    <row r="1674" spans="1:22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</row>
    <row r="1675" spans="1:22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</row>
    <row r="1676" spans="1:22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</row>
    <row r="1677" spans="1:22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</row>
    <row r="1678" spans="1:22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</row>
    <row r="1679" spans="1:22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</row>
    <row r="1680" spans="1:22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</row>
    <row r="1681" spans="1:22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</row>
    <row r="1682" spans="1:22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</row>
    <row r="1683" spans="1:22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</row>
    <row r="1684" spans="1:22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</row>
    <row r="1685" spans="1:22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</row>
    <row r="1686" spans="1:22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</row>
    <row r="1687" spans="1:22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</row>
    <row r="1688" spans="1:22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</row>
    <row r="1689" spans="1:22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</row>
    <row r="1690" spans="1:22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</row>
    <row r="1691" spans="1:22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</row>
    <row r="1692" spans="1:22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</row>
    <row r="1693" spans="1:22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</row>
    <row r="1694" spans="1:22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</row>
    <row r="1695" spans="1:22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</row>
    <row r="1696" spans="1:22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</row>
    <row r="1697" spans="1:22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</row>
    <row r="1698" spans="1:22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</row>
    <row r="1699" spans="1:22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</row>
    <row r="1700" spans="1:22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</row>
    <row r="1701" spans="1:22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</row>
    <row r="1702" spans="1:22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</row>
    <row r="1703" spans="1:22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</row>
    <row r="1704" spans="1:22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</row>
    <row r="1705" spans="1:22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</row>
    <row r="1706" spans="1:22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</row>
    <row r="1707" spans="1:22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</row>
    <row r="1708" spans="1:22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</row>
    <row r="1709" spans="1:22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</row>
    <row r="1710" spans="1:22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</row>
    <row r="1711" spans="1:22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</row>
    <row r="1712" spans="1:22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</row>
    <row r="1713" spans="1:22" x14ac:dyDescent="0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</row>
    <row r="1714" spans="1:22" x14ac:dyDescent="0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</row>
    <row r="1715" spans="1:22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</row>
    <row r="1716" spans="1:22" x14ac:dyDescent="0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</row>
    <row r="1717" spans="1:22" x14ac:dyDescent="0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</row>
    <row r="1718" spans="1:22" x14ac:dyDescent="0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</row>
    <row r="1719" spans="1:22" x14ac:dyDescent="0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</row>
    <row r="1720" spans="1:22" x14ac:dyDescent="0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</row>
    <row r="1721" spans="1:22" x14ac:dyDescent="0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</row>
    <row r="1722" spans="1:22" x14ac:dyDescent="0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</row>
    <row r="1723" spans="1:22" x14ac:dyDescent="0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</row>
    <row r="1724" spans="1:22" x14ac:dyDescent="0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</row>
    <row r="1725" spans="1:22" x14ac:dyDescent="0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</row>
    <row r="1726" spans="1:22" x14ac:dyDescent="0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</row>
    <row r="1727" spans="1:22" x14ac:dyDescent="0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</row>
    <row r="1728" spans="1:22" x14ac:dyDescent="0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</row>
    <row r="1729" spans="1:22" x14ac:dyDescent="0.2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</row>
    <row r="1730" spans="1:22" x14ac:dyDescent="0.2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</row>
    <row r="1731" spans="1:22" x14ac:dyDescent="0.2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</row>
    <row r="1732" spans="1:22" x14ac:dyDescent="0.2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</row>
    <row r="1733" spans="1:22" x14ac:dyDescent="0.2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</row>
    <row r="1734" spans="1:22" x14ac:dyDescent="0.2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</row>
    <row r="1735" spans="1:22" x14ac:dyDescent="0.2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</row>
    <row r="1736" spans="1:22" x14ac:dyDescent="0.2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</row>
    <row r="1737" spans="1:22" x14ac:dyDescent="0.2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</row>
    <row r="1738" spans="1:22" x14ac:dyDescent="0.2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</row>
    <row r="1739" spans="1:22" x14ac:dyDescent="0.2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</row>
    <row r="1740" spans="1:22" x14ac:dyDescent="0.2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</row>
    <row r="1741" spans="1:22" x14ac:dyDescent="0.2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</row>
    <row r="1742" spans="1:22" x14ac:dyDescent="0.2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</row>
    <row r="1743" spans="1:22" x14ac:dyDescent="0.2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</row>
    <row r="1744" spans="1:22" x14ac:dyDescent="0.2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</row>
    <row r="1745" spans="1:22" x14ac:dyDescent="0.2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</row>
    <row r="1746" spans="1:22" x14ac:dyDescent="0.2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</row>
    <row r="1747" spans="1:22" x14ac:dyDescent="0.2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</row>
    <row r="1748" spans="1:22" x14ac:dyDescent="0.2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</row>
    <row r="1749" spans="1:22" x14ac:dyDescent="0.2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</row>
    <row r="1750" spans="1:22" x14ac:dyDescent="0.2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</row>
    <row r="1751" spans="1:22" x14ac:dyDescent="0.2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</row>
    <row r="1752" spans="1:22" x14ac:dyDescent="0.2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</row>
    <row r="1753" spans="1:22" x14ac:dyDescent="0.2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</row>
    <row r="1754" spans="1:22" x14ac:dyDescent="0.2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</row>
    <row r="1755" spans="1:22" x14ac:dyDescent="0.2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</row>
    <row r="1756" spans="1:22" x14ac:dyDescent="0.2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</row>
    <row r="1757" spans="1:22" x14ac:dyDescent="0.2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</row>
    <row r="1758" spans="1:22" x14ac:dyDescent="0.2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</row>
    <row r="1759" spans="1:22" x14ac:dyDescent="0.2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</row>
    <row r="1760" spans="1:22" x14ac:dyDescent="0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</row>
    <row r="1761" spans="1:22" x14ac:dyDescent="0.2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</row>
    <row r="1762" spans="1:22" x14ac:dyDescent="0.2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</row>
    <row r="1763" spans="1:22" x14ac:dyDescent="0.2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</row>
    <row r="1764" spans="1:22" x14ac:dyDescent="0.2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</row>
    <row r="1765" spans="1:22" x14ac:dyDescent="0.2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</row>
    <row r="1766" spans="1:22" x14ac:dyDescent="0.2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</row>
    <row r="1767" spans="1:22" x14ac:dyDescent="0.2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</row>
    <row r="1768" spans="1:22" x14ac:dyDescent="0.2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</row>
    <row r="1769" spans="1:22" x14ac:dyDescent="0.2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</row>
    <row r="1770" spans="1:22" x14ac:dyDescent="0.2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</row>
    <row r="1771" spans="1:22" x14ac:dyDescent="0.2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</row>
    <row r="1772" spans="1:22" x14ac:dyDescent="0.2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</row>
    <row r="1773" spans="1:22" x14ac:dyDescent="0.2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</row>
    <row r="1774" spans="1:22" x14ac:dyDescent="0.2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</row>
    <row r="1775" spans="1:22" x14ac:dyDescent="0.2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</row>
    <row r="1776" spans="1:22" x14ac:dyDescent="0.2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</row>
    <row r="1777" spans="1:22" x14ac:dyDescent="0.2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</row>
    <row r="1778" spans="1:22" x14ac:dyDescent="0.2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</row>
    <row r="1779" spans="1:22" x14ac:dyDescent="0.2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</row>
    <row r="1780" spans="1:22" x14ac:dyDescent="0.2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</row>
    <row r="1781" spans="1:22" x14ac:dyDescent="0.2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</row>
    <row r="1782" spans="1:22" x14ac:dyDescent="0.2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</row>
    <row r="1783" spans="1:22" x14ac:dyDescent="0.2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</row>
    <row r="1784" spans="1:22" x14ac:dyDescent="0.2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</row>
    <row r="1785" spans="1:22" x14ac:dyDescent="0.2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</row>
    <row r="1786" spans="1:22" x14ac:dyDescent="0.2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</row>
    <row r="1787" spans="1:22" x14ac:dyDescent="0.2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</row>
    <row r="1788" spans="1:22" x14ac:dyDescent="0.2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</row>
    <row r="1789" spans="1:22" x14ac:dyDescent="0.2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</row>
    <row r="1790" spans="1:22" x14ac:dyDescent="0.2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</row>
    <row r="1791" spans="1:22" x14ac:dyDescent="0.2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</row>
    <row r="1792" spans="1:22" x14ac:dyDescent="0.2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</row>
    <row r="1793" spans="1:22" x14ac:dyDescent="0.2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</row>
    <row r="1794" spans="1:22" x14ac:dyDescent="0.2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</row>
    <row r="1795" spans="1:22" x14ac:dyDescent="0.2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</row>
    <row r="1796" spans="1:22" x14ac:dyDescent="0.2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</row>
    <row r="1797" spans="1:22" x14ac:dyDescent="0.2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</row>
    <row r="1798" spans="1:22" x14ac:dyDescent="0.2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</row>
    <row r="1799" spans="1:22" x14ac:dyDescent="0.2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</row>
    <row r="1800" spans="1:22" x14ac:dyDescent="0.2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</row>
    <row r="1801" spans="1:22" x14ac:dyDescent="0.2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</row>
    <row r="1802" spans="1:22" x14ac:dyDescent="0.2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</row>
    <row r="1803" spans="1:22" x14ac:dyDescent="0.2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</row>
    <row r="1804" spans="1:22" x14ac:dyDescent="0.2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</row>
    <row r="1805" spans="1:22" x14ac:dyDescent="0.2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</row>
    <row r="1806" spans="1:22" x14ac:dyDescent="0.2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</row>
    <row r="1807" spans="1:22" x14ac:dyDescent="0.2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</row>
    <row r="1808" spans="1:22" x14ac:dyDescent="0.2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</row>
    <row r="1809" spans="1:22" x14ac:dyDescent="0.2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</row>
    <row r="1810" spans="1:22" x14ac:dyDescent="0.2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</row>
    <row r="1811" spans="1:22" x14ac:dyDescent="0.2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</row>
    <row r="1812" spans="1:22" x14ac:dyDescent="0.2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</row>
    <row r="1813" spans="1:22" x14ac:dyDescent="0.2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</row>
    <row r="1814" spans="1:22" x14ac:dyDescent="0.2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</row>
    <row r="1815" spans="1:22" x14ac:dyDescent="0.25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</row>
    <row r="1816" spans="1:22" x14ac:dyDescent="0.25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</row>
    <row r="1817" spans="1:22" x14ac:dyDescent="0.25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</row>
    <row r="1818" spans="1:22" x14ac:dyDescent="0.25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</row>
    <row r="1819" spans="1:22" x14ac:dyDescent="0.25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</row>
    <row r="1820" spans="1:22" x14ac:dyDescent="0.25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</row>
    <row r="1821" spans="1:22" x14ac:dyDescent="0.25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</row>
    <row r="1822" spans="1:22" x14ac:dyDescent="0.25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</row>
    <row r="1823" spans="1:22" x14ac:dyDescent="0.25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</row>
    <row r="1824" spans="1:22" x14ac:dyDescent="0.25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</row>
    <row r="1825" spans="1:22" x14ac:dyDescent="0.25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</row>
    <row r="1826" spans="1:22" x14ac:dyDescent="0.25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</row>
    <row r="1827" spans="1:22" x14ac:dyDescent="0.25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</row>
    <row r="1828" spans="1:22" x14ac:dyDescent="0.25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</row>
    <row r="1829" spans="1:22" x14ac:dyDescent="0.25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</row>
    <row r="1830" spans="1:22" x14ac:dyDescent="0.25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</row>
    <row r="1831" spans="1:22" x14ac:dyDescent="0.25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</row>
    <row r="1832" spans="1:22" x14ac:dyDescent="0.25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</row>
    <row r="1833" spans="1:22" x14ac:dyDescent="0.25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</row>
    <row r="1834" spans="1:22" x14ac:dyDescent="0.25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</row>
    <row r="1835" spans="1:22" x14ac:dyDescent="0.25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</row>
    <row r="1836" spans="1:22" x14ac:dyDescent="0.25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</row>
    <row r="1837" spans="1:22" x14ac:dyDescent="0.25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</row>
    <row r="1838" spans="1:22" x14ac:dyDescent="0.25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</row>
    <row r="1839" spans="1:22" x14ac:dyDescent="0.25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</row>
    <row r="1840" spans="1:22" x14ac:dyDescent="0.25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</row>
    <row r="1841" spans="1:22" x14ac:dyDescent="0.25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</row>
    <row r="1842" spans="1:22" x14ac:dyDescent="0.25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</row>
    <row r="1843" spans="1:22" x14ac:dyDescent="0.25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</row>
    <row r="1844" spans="1:22" x14ac:dyDescent="0.25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</row>
    <row r="1845" spans="1:22" x14ac:dyDescent="0.25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</row>
    <row r="1846" spans="1:22" x14ac:dyDescent="0.25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</row>
    <row r="1847" spans="1:22" x14ac:dyDescent="0.25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</row>
    <row r="1848" spans="1:22" x14ac:dyDescent="0.25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</row>
    <row r="1849" spans="1:22" x14ac:dyDescent="0.25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</row>
    <row r="1850" spans="1:22" x14ac:dyDescent="0.25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</row>
    <row r="1851" spans="1:22" x14ac:dyDescent="0.25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</row>
    <row r="1852" spans="1:22" x14ac:dyDescent="0.25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</row>
    <row r="1853" spans="1:22" x14ac:dyDescent="0.25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</row>
    <row r="1854" spans="1:22" x14ac:dyDescent="0.25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</row>
    <row r="1855" spans="1:22" x14ac:dyDescent="0.25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</row>
    <row r="1856" spans="1:22" x14ac:dyDescent="0.25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</row>
    <row r="1857" spans="1:22" x14ac:dyDescent="0.25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</row>
    <row r="1858" spans="1:22" x14ac:dyDescent="0.25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</row>
    <row r="1859" spans="1:22" x14ac:dyDescent="0.25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</row>
    <row r="1860" spans="1:22" x14ac:dyDescent="0.25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</row>
    <row r="1861" spans="1:22" x14ac:dyDescent="0.25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</row>
    <row r="1862" spans="1:22" x14ac:dyDescent="0.25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</row>
    <row r="1863" spans="1:22" x14ac:dyDescent="0.25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</row>
    <row r="1864" spans="1:22" x14ac:dyDescent="0.25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</row>
    <row r="1865" spans="1:22" x14ac:dyDescent="0.25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</row>
    <row r="1866" spans="1:22" x14ac:dyDescent="0.25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</row>
    <row r="1867" spans="1:22" x14ac:dyDescent="0.25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</row>
    <row r="1868" spans="1:22" x14ac:dyDescent="0.25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</row>
    <row r="1869" spans="1:22" x14ac:dyDescent="0.25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</row>
    <row r="1870" spans="1:22" x14ac:dyDescent="0.25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</row>
    <row r="1871" spans="1:22" x14ac:dyDescent="0.25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</row>
    <row r="1872" spans="1:22" x14ac:dyDescent="0.25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</row>
    <row r="1873" spans="1:22" x14ac:dyDescent="0.25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</row>
    <row r="1874" spans="1:22" x14ac:dyDescent="0.25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</row>
    <row r="1875" spans="1:22" x14ac:dyDescent="0.25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</row>
    <row r="1876" spans="1:22" x14ac:dyDescent="0.25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</row>
    <row r="1877" spans="1:22" x14ac:dyDescent="0.25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</row>
    <row r="1878" spans="1:22" x14ac:dyDescent="0.25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</row>
    <row r="1879" spans="1:22" x14ac:dyDescent="0.25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</row>
    <row r="1880" spans="1:22" x14ac:dyDescent="0.25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</row>
    <row r="1881" spans="1:22" x14ac:dyDescent="0.25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</row>
    <row r="1882" spans="1:22" x14ac:dyDescent="0.25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</row>
    <row r="1883" spans="1:22" x14ac:dyDescent="0.25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</row>
    <row r="1884" spans="1:22" x14ac:dyDescent="0.25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</row>
    <row r="1885" spans="1:22" x14ac:dyDescent="0.25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</row>
    <row r="1886" spans="1:22" x14ac:dyDescent="0.25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</row>
    <row r="1887" spans="1:22" x14ac:dyDescent="0.25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</row>
    <row r="1888" spans="1:22" x14ac:dyDescent="0.25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</row>
    <row r="1889" spans="1:22" x14ac:dyDescent="0.25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</row>
    <row r="1890" spans="1:22" x14ac:dyDescent="0.25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</row>
    <row r="1891" spans="1:22" x14ac:dyDescent="0.25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</row>
    <row r="1892" spans="1:22" x14ac:dyDescent="0.25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</row>
    <row r="1893" spans="1:22" x14ac:dyDescent="0.25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</row>
    <row r="1894" spans="1:22" x14ac:dyDescent="0.25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</row>
    <row r="1895" spans="1:22" x14ac:dyDescent="0.25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</row>
    <row r="1896" spans="1:22" x14ac:dyDescent="0.25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</row>
    <row r="1897" spans="1:22" x14ac:dyDescent="0.25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</row>
    <row r="1898" spans="1:22" x14ac:dyDescent="0.25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</row>
    <row r="1899" spans="1:22" x14ac:dyDescent="0.25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</row>
    <row r="1900" spans="1:22" x14ac:dyDescent="0.25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</row>
    <row r="1901" spans="1:22" x14ac:dyDescent="0.25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</row>
    <row r="1902" spans="1:22" x14ac:dyDescent="0.25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</row>
    <row r="1903" spans="1:22" x14ac:dyDescent="0.25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</row>
    <row r="1904" spans="1:22" x14ac:dyDescent="0.25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</row>
    <row r="1905" spans="1:22" x14ac:dyDescent="0.25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</row>
    <row r="1906" spans="1:22" x14ac:dyDescent="0.25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</row>
    <row r="1907" spans="1:22" x14ac:dyDescent="0.25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</row>
    <row r="1908" spans="1:22" x14ac:dyDescent="0.25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</row>
    <row r="1909" spans="1:22" x14ac:dyDescent="0.25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</row>
    <row r="1910" spans="1:22" x14ac:dyDescent="0.25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</row>
    <row r="1911" spans="1:22" x14ac:dyDescent="0.25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</row>
    <row r="1912" spans="1:22" x14ac:dyDescent="0.25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</row>
    <row r="1913" spans="1:22" x14ac:dyDescent="0.25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</row>
    <row r="1914" spans="1:22" x14ac:dyDescent="0.25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</row>
    <row r="1915" spans="1:22" x14ac:dyDescent="0.25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</row>
    <row r="1916" spans="1:22" x14ac:dyDescent="0.25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</row>
    <row r="1917" spans="1:22" x14ac:dyDescent="0.25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</row>
    <row r="1918" spans="1:22" x14ac:dyDescent="0.25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</row>
    <row r="1919" spans="1:22" x14ac:dyDescent="0.25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</row>
    <row r="1920" spans="1:22" x14ac:dyDescent="0.25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</row>
    <row r="1921" spans="1:22" x14ac:dyDescent="0.25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</row>
    <row r="1922" spans="1:22" x14ac:dyDescent="0.25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</row>
    <row r="1923" spans="1:22" x14ac:dyDescent="0.25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</row>
    <row r="1924" spans="1:22" x14ac:dyDescent="0.25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</row>
    <row r="1925" spans="1:22" x14ac:dyDescent="0.25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</row>
    <row r="1926" spans="1:22" x14ac:dyDescent="0.25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</row>
    <row r="1927" spans="1:22" x14ac:dyDescent="0.25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</row>
    <row r="1928" spans="1:22" x14ac:dyDescent="0.25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</row>
    <row r="1929" spans="1:22" x14ac:dyDescent="0.25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</row>
    <row r="1930" spans="1:22" x14ac:dyDescent="0.25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</row>
    <row r="1931" spans="1:22" x14ac:dyDescent="0.25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</row>
    <row r="1932" spans="1:22" x14ac:dyDescent="0.25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</row>
    <row r="1933" spans="1:22" x14ac:dyDescent="0.25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</row>
    <row r="1934" spans="1:22" x14ac:dyDescent="0.25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</row>
    <row r="1935" spans="1:22" x14ac:dyDescent="0.25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</row>
    <row r="1936" spans="1:22" x14ac:dyDescent="0.25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</row>
    <row r="1937" spans="1:22" x14ac:dyDescent="0.25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</row>
    <row r="1938" spans="1:22" x14ac:dyDescent="0.25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</row>
    <row r="1939" spans="1:22" x14ac:dyDescent="0.25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</row>
    <row r="1940" spans="1:22" x14ac:dyDescent="0.25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</row>
    <row r="1941" spans="1:22" x14ac:dyDescent="0.25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</row>
    <row r="1942" spans="1:22" x14ac:dyDescent="0.25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</row>
    <row r="1943" spans="1:22" x14ac:dyDescent="0.25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</row>
    <row r="1944" spans="1:22" x14ac:dyDescent="0.25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</row>
    <row r="1945" spans="1:22" x14ac:dyDescent="0.25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</row>
    <row r="1946" spans="1:22" x14ac:dyDescent="0.25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</row>
    <row r="1947" spans="1:22" x14ac:dyDescent="0.25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</row>
    <row r="1948" spans="1:22" x14ac:dyDescent="0.25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</row>
    <row r="1949" spans="1:22" x14ac:dyDescent="0.25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</row>
    <row r="1950" spans="1:22" x14ac:dyDescent="0.25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</row>
    <row r="1951" spans="1:22" x14ac:dyDescent="0.25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</row>
    <row r="1952" spans="1:22" x14ac:dyDescent="0.25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</row>
    <row r="1953" spans="1:22" x14ac:dyDescent="0.25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</row>
    <row r="1954" spans="1:22" x14ac:dyDescent="0.25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</row>
    <row r="1955" spans="1:22" x14ac:dyDescent="0.25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</row>
    <row r="1956" spans="1:22" x14ac:dyDescent="0.25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</row>
    <row r="1957" spans="1:22" x14ac:dyDescent="0.25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</row>
    <row r="1958" spans="1:22" x14ac:dyDescent="0.25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</row>
    <row r="1959" spans="1:22" x14ac:dyDescent="0.25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</row>
    <row r="1960" spans="1:22" x14ac:dyDescent="0.25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</row>
    <row r="1961" spans="1:22" x14ac:dyDescent="0.25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</row>
    <row r="1962" spans="1:22" x14ac:dyDescent="0.25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</row>
    <row r="1963" spans="1:22" x14ac:dyDescent="0.25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</row>
    <row r="1964" spans="1:22" x14ac:dyDescent="0.25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</row>
    <row r="1965" spans="1:22" x14ac:dyDescent="0.25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</row>
    <row r="1966" spans="1:22" x14ac:dyDescent="0.25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</row>
    <row r="1967" spans="1:22" x14ac:dyDescent="0.25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</row>
    <row r="1968" spans="1:22" x14ac:dyDescent="0.25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</row>
    <row r="1969" spans="1:22" x14ac:dyDescent="0.25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</row>
    <row r="1970" spans="1:22" x14ac:dyDescent="0.25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</row>
    <row r="1971" spans="1:22" x14ac:dyDescent="0.25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</row>
    <row r="1972" spans="1:22" x14ac:dyDescent="0.25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</row>
    <row r="1973" spans="1:22" x14ac:dyDescent="0.25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</row>
    <row r="1974" spans="1:22" x14ac:dyDescent="0.25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</row>
    <row r="1975" spans="1:22" x14ac:dyDescent="0.25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</row>
    <row r="1976" spans="1:22" x14ac:dyDescent="0.25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</row>
    <row r="1977" spans="1:22" x14ac:dyDescent="0.25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</row>
    <row r="1978" spans="1:22" x14ac:dyDescent="0.25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</row>
    <row r="1979" spans="1:22" x14ac:dyDescent="0.25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</row>
    <row r="1980" spans="1:22" x14ac:dyDescent="0.25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</row>
    <row r="1981" spans="1:22" x14ac:dyDescent="0.25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</row>
    <row r="1982" spans="1:22" x14ac:dyDescent="0.25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</row>
    <row r="1983" spans="1:22" x14ac:dyDescent="0.25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</row>
    <row r="1984" spans="1:22" x14ac:dyDescent="0.25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</row>
    <row r="1985" spans="1:22" x14ac:dyDescent="0.25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</row>
    <row r="1986" spans="1:22" x14ac:dyDescent="0.25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</row>
    <row r="1987" spans="1:22" x14ac:dyDescent="0.25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</row>
    <row r="1988" spans="1:22" x14ac:dyDescent="0.25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</row>
    <row r="1989" spans="1:22" x14ac:dyDescent="0.25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</row>
    <row r="1990" spans="1:22" x14ac:dyDescent="0.25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</row>
    <row r="1991" spans="1:22" x14ac:dyDescent="0.25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</row>
    <row r="1992" spans="1:22" x14ac:dyDescent="0.25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</row>
    <row r="1993" spans="1:22" x14ac:dyDescent="0.25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</row>
    <row r="1994" spans="1:22" x14ac:dyDescent="0.25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</row>
    <row r="1995" spans="1:22" x14ac:dyDescent="0.25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</row>
    <row r="1996" spans="1:22" x14ac:dyDescent="0.25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</row>
    <row r="1997" spans="1:22" x14ac:dyDescent="0.25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</row>
    <row r="1998" spans="1:22" x14ac:dyDescent="0.25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</row>
    <row r="1999" spans="1:22" x14ac:dyDescent="0.25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</row>
    <row r="2000" spans="1:22" x14ac:dyDescent="0.25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</row>
    <row r="2001" spans="1:22" x14ac:dyDescent="0.25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</row>
    <row r="2002" spans="1:22" x14ac:dyDescent="0.25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</row>
    <row r="2003" spans="1:22" x14ac:dyDescent="0.25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</row>
    <row r="2004" spans="1:22" x14ac:dyDescent="0.25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</row>
    <row r="2005" spans="1:22" x14ac:dyDescent="0.25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</row>
    <row r="2006" spans="1:22" x14ac:dyDescent="0.25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</row>
    <row r="2007" spans="1:22" x14ac:dyDescent="0.25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</row>
    <row r="2008" spans="1:22" x14ac:dyDescent="0.25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</row>
    <row r="2009" spans="1:22" x14ac:dyDescent="0.25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</row>
    <row r="2010" spans="1:22" x14ac:dyDescent="0.25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</row>
    <row r="2011" spans="1:22" x14ac:dyDescent="0.25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</row>
    <row r="2012" spans="1:22" x14ac:dyDescent="0.25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</row>
    <row r="2013" spans="1:22" x14ac:dyDescent="0.25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</row>
    <row r="2014" spans="1:22" x14ac:dyDescent="0.25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</row>
    <row r="2015" spans="1:22" x14ac:dyDescent="0.25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</row>
    <row r="2016" spans="1:22" x14ac:dyDescent="0.25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</row>
    <row r="2017" spans="1:22" x14ac:dyDescent="0.25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</row>
    <row r="2018" spans="1:22" x14ac:dyDescent="0.25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</row>
    <row r="2019" spans="1:22" x14ac:dyDescent="0.25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</row>
    <row r="2020" spans="1:22" x14ac:dyDescent="0.25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</row>
    <row r="2021" spans="1:22" x14ac:dyDescent="0.25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</row>
    <row r="2022" spans="1:22" x14ac:dyDescent="0.25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</row>
    <row r="2023" spans="1:22" x14ac:dyDescent="0.25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</row>
    <row r="2024" spans="1:22" x14ac:dyDescent="0.25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</row>
    <row r="2025" spans="1:22" x14ac:dyDescent="0.25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</row>
    <row r="2026" spans="1:22" x14ac:dyDescent="0.25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</row>
    <row r="2027" spans="1:22" x14ac:dyDescent="0.25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</row>
    <row r="2028" spans="1:22" x14ac:dyDescent="0.25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</row>
    <row r="2029" spans="1:22" x14ac:dyDescent="0.25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</row>
    <row r="2030" spans="1:22" x14ac:dyDescent="0.25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</row>
    <row r="2031" spans="1:22" x14ac:dyDescent="0.25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</row>
    <row r="2032" spans="1:22" x14ac:dyDescent="0.25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</row>
    <row r="2033" spans="1:22" x14ac:dyDescent="0.25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</row>
    <row r="2034" spans="1:22" x14ac:dyDescent="0.25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</row>
    <row r="2035" spans="1:22" x14ac:dyDescent="0.25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</row>
    <row r="2036" spans="1:22" x14ac:dyDescent="0.25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</row>
    <row r="2037" spans="1:22" x14ac:dyDescent="0.25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</row>
    <row r="2038" spans="1:22" x14ac:dyDescent="0.25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</row>
    <row r="2039" spans="1:22" x14ac:dyDescent="0.25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</row>
    <row r="2040" spans="1:22" x14ac:dyDescent="0.25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</row>
    <row r="2041" spans="1:22" x14ac:dyDescent="0.25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</row>
    <row r="2042" spans="1:22" x14ac:dyDescent="0.25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</row>
    <row r="2043" spans="1:22" x14ac:dyDescent="0.25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</row>
    <row r="2044" spans="1:22" x14ac:dyDescent="0.25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</row>
    <row r="2045" spans="1:22" x14ac:dyDescent="0.25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</row>
    <row r="2046" spans="1:22" x14ac:dyDescent="0.25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</row>
    <row r="2047" spans="1:22" x14ac:dyDescent="0.25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</row>
    <row r="2048" spans="1:22" x14ac:dyDescent="0.25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</row>
    <row r="2049" spans="1:22" x14ac:dyDescent="0.25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</row>
    <row r="2050" spans="1:22" x14ac:dyDescent="0.25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</row>
    <row r="2051" spans="1:22" x14ac:dyDescent="0.25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</row>
    <row r="2052" spans="1:22" x14ac:dyDescent="0.25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</row>
    <row r="2053" spans="1:22" x14ac:dyDescent="0.25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</row>
    <row r="2054" spans="1:22" x14ac:dyDescent="0.25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</row>
    <row r="2055" spans="1:22" x14ac:dyDescent="0.25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</row>
    <row r="2056" spans="1:22" x14ac:dyDescent="0.25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</row>
    <row r="2057" spans="1:22" x14ac:dyDescent="0.25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</row>
    <row r="2058" spans="1:22" x14ac:dyDescent="0.25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</row>
    <row r="2059" spans="1:22" x14ac:dyDescent="0.25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</row>
    <row r="2060" spans="1:22" x14ac:dyDescent="0.25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</row>
    <row r="2061" spans="1:22" x14ac:dyDescent="0.25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</row>
    <row r="2062" spans="1:22" x14ac:dyDescent="0.25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</row>
    <row r="2063" spans="1:22" x14ac:dyDescent="0.25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</row>
    <row r="2064" spans="1:22" x14ac:dyDescent="0.25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</row>
    <row r="2065" spans="1:22" x14ac:dyDescent="0.25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</row>
    <row r="2066" spans="1:22" x14ac:dyDescent="0.25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</row>
    <row r="2067" spans="1:22" x14ac:dyDescent="0.25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</row>
    <row r="2068" spans="1:22" x14ac:dyDescent="0.25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</row>
    <row r="2069" spans="1:22" x14ac:dyDescent="0.25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</row>
    <row r="2070" spans="1:22" x14ac:dyDescent="0.25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</row>
    <row r="2071" spans="1:22" x14ac:dyDescent="0.25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</row>
    <row r="2072" spans="1:22" x14ac:dyDescent="0.25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</row>
    <row r="2073" spans="1:22" x14ac:dyDescent="0.25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</row>
    <row r="2074" spans="1:22" x14ac:dyDescent="0.25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</row>
    <row r="2075" spans="1:22" x14ac:dyDescent="0.25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</row>
    <row r="2076" spans="1:22" x14ac:dyDescent="0.25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</row>
    <row r="2077" spans="1:22" x14ac:dyDescent="0.25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</row>
    <row r="2078" spans="1:22" x14ac:dyDescent="0.25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</row>
    <row r="2079" spans="1:22" x14ac:dyDescent="0.25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</row>
    <row r="2080" spans="1:22" x14ac:dyDescent="0.25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</row>
    <row r="2081" spans="1:22" x14ac:dyDescent="0.25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</row>
    <row r="2082" spans="1:22" x14ac:dyDescent="0.25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</row>
    <row r="2083" spans="1:22" x14ac:dyDescent="0.25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</row>
    <row r="2084" spans="1:22" x14ac:dyDescent="0.25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</row>
    <row r="2085" spans="1:22" x14ac:dyDescent="0.25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</row>
    <row r="2086" spans="1:22" x14ac:dyDescent="0.25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</row>
    <row r="2087" spans="1:22" x14ac:dyDescent="0.25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</row>
    <row r="2088" spans="1:22" x14ac:dyDescent="0.25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</row>
    <row r="2089" spans="1:22" x14ac:dyDescent="0.25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</row>
    <row r="2090" spans="1:22" x14ac:dyDescent="0.25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</row>
    <row r="2091" spans="1:22" x14ac:dyDescent="0.25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</row>
    <row r="2092" spans="1:22" x14ac:dyDescent="0.25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</row>
    <row r="2093" spans="1:22" x14ac:dyDescent="0.25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</row>
    <row r="2094" spans="1:22" x14ac:dyDescent="0.25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</row>
    <row r="2095" spans="1:22" x14ac:dyDescent="0.25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</row>
    <row r="2096" spans="1:22" x14ac:dyDescent="0.25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</row>
    <row r="2097" spans="1:22" x14ac:dyDescent="0.25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</row>
    <row r="2098" spans="1:22" x14ac:dyDescent="0.25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</row>
    <row r="2099" spans="1:22" x14ac:dyDescent="0.25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</row>
    <row r="2100" spans="1:22" x14ac:dyDescent="0.25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</row>
    <row r="2101" spans="1:22" x14ac:dyDescent="0.25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</row>
    <row r="2102" spans="1:22" x14ac:dyDescent="0.25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</row>
    <row r="2103" spans="1:22" x14ac:dyDescent="0.25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</row>
    <row r="2104" spans="1:22" x14ac:dyDescent="0.25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</row>
    <row r="2105" spans="1:22" x14ac:dyDescent="0.25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</row>
    <row r="2106" spans="1:22" x14ac:dyDescent="0.25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</row>
    <row r="2107" spans="1:22" x14ac:dyDescent="0.25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</row>
    <row r="2108" spans="1:22" x14ac:dyDescent="0.25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</row>
    <row r="2109" spans="1:22" x14ac:dyDescent="0.25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</row>
    <row r="2110" spans="1:22" x14ac:dyDescent="0.25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</row>
    <row r="2111" spans="1:22" x14ac:dyDescent="0.25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</row>
    <row r="2112" spans="1:22" x14ac:dyDescent="0.25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</row>
    <row r="2113" spans="1:22" x14ac:dyDescent="0.25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</row>
    <row r="2114" spans="1:22" x14ac:dyDescent="0.25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</row>
    <row r="2115" spans="1:22" x14ac:dyDescent="0.25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</row>
    <row r="2116" spans="1:22" x14ac:dyDescent="0.25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</row>
    <row r="2117" spans="1:22" x14ac:dyDescent="0.25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</row>
    <row r="2118" spans="1:22" x14ac:dyDescent="0.25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</row>
    <row r="2119" spans="1:22" x14ac:dyDescent="0.25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</row>
    <row r="2120" spans="1:22" x14ac:dyDescent="0.25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</row>
    <row r="2121" spans="1:22" x14ac:dyDescent="0.25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</row>
    <row r="2122" spans="1:22" x14ac:dyDescent="0.25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</row>
    <row r="2123" spans="1:22" x14ac:dyDescent="0.25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</row>
    <row r="2124" spans="1:22" x14ac:dyDescent="0.25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</row>
    <row r="2125" spans="1:22" x14ac:dyDescent="0.25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</row>
    <row r="2126" spans="1:22" x14ac:dyDescent="0.25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</row>
    <row r="2127" spans="1:22" x14ac:dyDescent="0.25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</row>
    <row r="2128" spans="1:22" x14ac:dyDescent="0.25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</row>
    <row r="2129" spans="1:22" x14ac:dyDescent="0.25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</row>
    <row r="2130" spans="1:22" x14ac:dyDescent="0.25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</row>
    <row r="2131" spans="1:22" x14ac:dyDescent="0.25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</row>
    <row r="2132" spans="1:22" x14ac:dyDescent="0.25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</row>
    <row r="2133" spans="1:22" x14ac:dyDescent="0.25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</row>
    <row r="2134" spans="1:22" x14ac:dyDescent="0.25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</row>
    <row r="2135" spans="1:22" x14ac:dyDescent="0.25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</row>
    <row r="2136" spans="1:22" x14ac:dyDescent="0.25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</row>
    <row r="2137" spans="1:22" x14ac:dyDescent="0.25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</row>
    <row r="2138" spans="1:22" x14ac:dyDescent="0.25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</row>
    <row r="2139" spans="1:22" x14ac:dyDescent="0.25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</row>
    <row r="2140" spans="1:22" x14ac:dyDescent="0.25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</row>
    <row r="2141" spans="1:22" x14ac:dyDescent="0.25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</row>
    <row r="2142" spans="1:22" x14ac:dyDescent="0.25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</row>
    <row r="2143" spans="1:22" x14ac:dyDescent="0.25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</row>
    <row r="2144" spans="1:22" x14ac:dyDescent="0.25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</row>
    <row r="2145" spans="1:22" x14ac:dyDescent="0.25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</row>
    <row r="2146" spans="1:22" x14ac:dyDescent="0.25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</row>
    <row r="2147" spans="1:22" x14ac:dyDescent="0.25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</row>
    <row r="2148" spans="1:22" x14ac:dyDescent="0.25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</row>
    <row r="2149" spans="1:22" x14ac:dyDescent="0.25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</row>
    <row r="2150" spans="1:22" x14ac:dyDescent="0.25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</row>
    <row r="2151" spans="1:22" x14ac:dyDescent="0.25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</row>
    <row r="2152" spans="1:22" x14ac:dyDescent="0.25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</row>
    <row r="2153" spans="1:22" x14ac:dyDescent="0.25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</row>
    <row r="2154" spans="1:22" x14ac:dyDescent="0.2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</row>
    <row r="2155" spans="1:22" x14ac:dyDescent="0.2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</row>
    <row r="2156" spans="1:22" x14ac:dyDescent="0.2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</row>
    <row r="2157" spans="1:22" x14ac:dyDescent="0.25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</row>
    <row r="2158" spans="1:22" x14ac:dyDescent="0.25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</row>
    <row r="2159" spans="1:22" x14ac:dyDescent="0.25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</row>
    <row r="2160" spans="1:22" x14ac:dyDescent="0.25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</row>
    <row r="2161" spans="1:22" x14ac:dyDescent="0.25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</row>
    <row r="2162" spans="1:22" x14ac:dyDescent="0.25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</row>
    <row r="2163" spans="1:22" x14ac:dyDescent="0.25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</row>
    <row r="2164" spans="1:22" x14ac:dyDescent="0.25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</row>
    <row r="2165" spans="1:22" x14ac:dyDescent="0.25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</row>
    <row r="2166" spans="1:22" x14ac:dyDescent="0.25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</row>
    <row r="2167" spans="1:22" x14ac:dyDescent="0.25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</row>
    <row r="2168" spans="1:22" x14ac:dyDescent="0.25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</row>
    <row r="2169" spans="1:22" x14ac:dyDescent="0.25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</row>
    <row r="2170" spans="1:22" x14ac:dyDescent="0.25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</row>
    <row r="2171" spans="1:22" x14ac:dyDescent="0.25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</row>
    <row r="2172" spans="1:22" x14ac:dyDescent="0.25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</row>
    <row r="2173" spans="1:22" x14ac:dyDescent="0.25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</row>
    <row r="2174" spans="1:22" x14ac:dyDescent="0.25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</row>
    <row r="2175" spans="1:22" x14ac:dyDescent="0.25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</row>
    <row r="2176" spans="1:22" x14ac:dyDescent="0.25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</row>
    <row r="2177" spans="1:22" x14ac:dyDescent="0.25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</row>
    <row r="2178" spans="1:22" x14ac:dyDescent="0.25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</row>
    <row r="2179" spans="1:22" x14ac:dyDescent="0.25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</row>
    <row r="2180" spans="1:22" x14ac:dyDescent="0.25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</row>
    <row r="2181" spans="1:22" x14ac:dyDescent="0.25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</row>
    <row r="2182" spans="1:22" x14ac:dyDescent="0.25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</row>
    <row r="2183" spans="1:22" x14ac:dyDescent="0.25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</row>
    <row r="2184" spans="1:22" x14ac:dyDescent="0.25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</row>
    <row r="2185" spans="1:22" x14ac:dyDescent="0.25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</row>
    <row r="2186" spans="1:22" x14ac:dyDescent="0.25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</row>
    <row r="2187" spans="1:22" x14ac:dyDescent="0.25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</row>
    <row r="2188" spans="1:22" x14ac:dyDescent="0.25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</row>
    <row r="2189" spans="1:22" x14ac:dyDescent="0.25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</row>
    <row r="2190" spans="1:22" x14ac:dyDescent="0.25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</row>
    <row r="2191" spans="1:22" x14ac:dyDescent="0.25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</row>
    <row r="2192" spans="1:22" x14ac:dyDescent="0.25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</row>
    <row r="2193" spans="1:22" x14ac:dyDescent="0.25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</row>
    <row r="2194" spans="1:22" x14ac:dyDescent="0.25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</row>
    <row r="2195" spans="1:22" x14ac:dyDescent="0.25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</row>
    <row r="2196" spans="1:22" x14ac:dyDescent="0.25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</row>
    <row r="2197" spans="1:22" x14ac:dyDescent="0.25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</row>
    <row r="2198" spans="1:22" x14ac:dyDescent="0.25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</row>
    <row r="2199" spans="1:22" x14ac:dyDescent="0.25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</row>
    <row r="2200" spans="1:22" x14ac:dyDescent="0.25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</row>
    <row r="2201" spans="1:22" x14ac:dyDescent="0.25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</row>
    <row r="2202" spans="1:22" x14ac:dyDescent="0.25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</row>
    <row r="2203" spans="1:22" x14ac:dyDescent="0.25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</row>
    <row r="2204" spans="1:22" x14ac:dyDescent="0.25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</row>
    <row r="2205" spans="1:22" x14ac:dyDescent="0.25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</row>
    <row r="2206" spans="1:22" x14ac:dyDescent="0.25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</row>
    <row r="2207" spans="1:22" x14ac:dyDescent="0.25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</row>
    <row r="2208" spans="1:22" x14ac:dyDescent="0.25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</row>
    <row r="2209" spans="1:22" x14ac:dyDescent="0.25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</row>
    <row r="2210" spans="1:22" x14ac:dyDescent="0.25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</row>
    <row r="2211" spans="1:22" x14ac:dyDescent="0.25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</row>
    <row r="2212" spans="1:22" x14ac:dyDescent="0.25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</row>
    <row r="2213" spans="1:22" x14ac:dyDescent="0.25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</row>
    <row r="2214" spans="1:22" x14ac:dyDescent="0.25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</row>
    <row r="2215" spans="1:22" x14ac:dyDescent="0.25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</row>
    <row r="2216" spans="1:22" x14ac:dyDescent="0.25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</row>
    <row r="2217" spans="1:22" x14ac:dyDescent="0.25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</row>
    <row r="2218" spans="1:22" x14ac:dyDescent="0.25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</row>
    <row r="2219" spans="1:22" x14ac:dyDescent="0.25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</row>
    <row r="2220" spans="1:22" x14ac:dyDescent="0.25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</row>
    <row r="2221" spans="1:22" x14ac:dyDescent="0.25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</row>
    <row r="2222" spans="1:22" x14ac:dyDescent="0.25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</row>
    <row r="2223" spans="1:22" x14ac:dyDescent="0.25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</row>
    <row r="2224" spans="1:22" x14ac:dyDescent="0.25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</row>
    <row r="2225" spans="1:22" x14ac:dyDescent="0.25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</row>
    <row r="2226" spans="1:22" x14ac:dyDescent="0.25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</row>
    <row r="2227" spans="1:22" x14ac:dyDescent="0.25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</row>
    <row r="2228" spans="1:22" x14ac:dyDescent="0.25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</row>
    <row r="2229" spans="1:22" x14ac:dyDescent="0.25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</row>
    <row r="2230" spans="1:22" x14ac:dyDescent="0.25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</row>
    <row r="2231" spans="1:22" x14ac:dyDescent="0.25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</row>
    <row r="2232" spans="1:22" x14ac:dyDescent="0.25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</row>
    <row r="2233" spans="1:22" x14ac:dyDescent="0.25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</row>
    <row r="2234" spans="1:22" x14ac:dyDescent="0.25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</row>
    <row r="2235" spans="1:22" x14ac:dyDescent="0.25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</row>
    <row r="2236" spans="1:22" x14ac:dyDescent="0.25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</row>
    <row r="2237" spans="1:22" x14ac:dyDescent="0.25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</row>
    <row r="2238" spans="1:22" x14ac:dyDescent="0.25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</row>
    <row r="2239" spans="1:22" x14ac:dyDescent="0.25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</row>
    <row r="2240" spans="1:22" x14ac:dyDescent="0.25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</row>
    <row r="2241" spans="1:22" x14ac:dyDescent="0.25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</row>
    <row r="2242" spans="1:22" x14ac:dyDescent="0.25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</row>
    <row r="2243" spans="1:22" x14ac:dyDescent="0.25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</row>
    <row r="2244" spans="1:22" x14ac:dyDescent="0.25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</row>
    <row r="2245" spans="1:22" x14ac:dyDescent="0.25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</row>
    <row r="2246" spans="1:22" x14ac:dyDescent="0.25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</row>
    <row r="2247" spans="1:22" x14ac:dyDescent="0.25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</row>
    <row r="2248" spans="1:22" x14ac:dyDescent="0.25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</row>
    <row r="2249" spans="1:22" x14ac:dyDescent="0.25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</row>
    <row r="2250" spans="1:22" x14ac:dyDescent="0.25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</row>
    <row r="2251" spans="1:22" x14ac:dyDescent="0.25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</row>
    <row r="2252" spans="1:22" x14ac:dyDescent="0.25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</row>
    <row r="2253" spans="1:22" x14ac:dyDescent="0.25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</row>
    <row r="2254" spans="1:22" x14ac:dyDescent="0.25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</row>
    <row r="2255" spans="1:22" x14ac:dyDescent="0.25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</row>
    <row r="2256" spans="1:22" x14ac:dyDescent="0.25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</row>
    <row r="2257" spans="1:22" x14ac:dyDescent="0.25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</row>
    <row r="2258" spans="1:22" x14ac:dyDescent="0.25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</row>
    <row r="2259" spans="1:22" x14ac:dyDescent="0.25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</row>
    <row r="2260" spans="1:22" x14ac:dyDescent="0.25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</row>
    <row r="2261" spans="1:22" x14ac:dyDescent="0.25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</row>
    <row r="2262" spans="1:22" x14ac:dyDescent="0.25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</row>
    <row r="2263" spans="1:22" x14ac:dyDescent="0.25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</row>
    <row r="2264" spans="1:22" x14ac:dyDescent="0.25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</row>
    <row r="2265" spans="1:22" x14ac:dyDescent="0.25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</row>
    <row r="2266" spans="1:22" x14ac:dyDescent="0.2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</row>
    <row r="2267" spans="1:22" x14ac:dyDescent="0.25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</row>
    <row r="2268" spans="1:22" x14ac:dyDescent="0.25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</row>
    <row r="2269" spans="1:22" x14ac:dyDescent="0.25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</row>
    <row r="2270" spans="1:22" x14ac:dyDescent="0.25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</row>
    <row r="2271" spans="1:22" x14ac:dyDescent="0.25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</row>
    <row r="2272" spans="1:22" x14ac:dyDescent="0.25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</row>
    <row r="2273" spans="1:22" x14ac:dyDescent="0.25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</row>
    <row r="2274" spans="1:22" x14ac:dyDescent="0.25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</row>
    <row r="2275" spans="1:22" x14ac:dyDescent="0.25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</row>
    <row r="2276" spans="1:22" x14ac:dyDescent="0.25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</row>
    <row r="2277" spans="1:22" x14ac:dyDescent="0.25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</row>
    <row r="2278" spans="1:22" x14ac:dyDescent="0.25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</row>
    <row r="2279" spans="1:22" x14ac:dyDescent="0.25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</row>
    <row r="2280" spans="1:22" x14ac:dyDescent="0.25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</row>
    <row r="2281" spans="1:22" x14ac:dyDescent="0.25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</row>
    <row r="2282" spans="1:22" x14ac:dyDescent="0.25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</row>
    <row r="2283" spans="1:22" x14ac:dyDescent="0.25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</row>
    <row r="2284" spans="1:22" x14ac:dyDescent="0.25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</row>
    <row r="2285" spans="1:22" x14ac:dyDescent="0.25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</row>
    <row r="2286" spans="1:22" x14ac:dyDescent="0.25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</row>
    <row r="2287" spans="1:22" x14ac:dyDescent="0.25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</row>
    <row r="2288" spans="1:22" x14ac:dyDescent="0.25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</row>
    <row r="2289" spans="1:22" x14ac:dyDescent="0.25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</row>
    <row r="2290" spans="1:22" x14ac:dyDescent="0.25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</row>
    <row r="2291" spans="1:22" x14ac:dyDescent="0.25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</row>
    <row r="2292" spans="1:22" x14ac:dyDescent="0.25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</row>
    <row r="2293" spans="1:22" x14ac:dyDescent="0.25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</row>
    <row r="2294" spans="1:22" x14ac:dyDescent="0.25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</row>
    <row r="2295" spans="1:22" x14ac:dyDescent="0.25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</row>
    <row r="2296" spans="1:22" x14ac:dyDescent="0.25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</row>
    <row r="2297" spans="1:22" x14ac:dyDescent="0.25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</row>
    <row r="2298" spans="1:22" x14ac:dyDescent="0.25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</row>
    <row r="2299" spans="1:22" x14ac:dyDescent="0.25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</row>
    <row r="2300" spans="1:22" x14ac:dyDescent="0.25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</row>
    <row r="2301" spans="1:22" x14ac:dyDescent="0.25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</row>
    <row r="2302" spans="1:22" x14ac:dyDescent="0.25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</row>
    <row r="2303" spans="1:22" x14ac:dyDescent="0.25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</row>
    <row r="2304" spans="1:22" x14ac:dyDescent="0.25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</row>
    <row r="2305" spans="1:22" x14ac:dyDescent="0.25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</row>
    <row r="2306" spans="1:22" x14ac:dyDescent="0.25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</row>
    <row r="2307" spans="1:22" x14ac:dyDescent="0.25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</row>
    <row r="2308" spans="1:22" x14ac:dyDescent="0.25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</row>
    <row r="2309" spans="1:22" x14ac:dyDescent="0.25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</row>
    <row r="2310" spans="1:22" x14ac:dyDescent="0.25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</row>
    <row r="2311" spans="1:22" x14ac:dyDescent="0.25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</row>
    <row r="2312" spans="1:22" x14ac:dyDescent="0.25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</row>
    <row r="2313" spans="1:22" x14ac:dyDescent="0.25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</row>
    <row r="2314" spans="1:22" x14ac:dyDescent="0.25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</row>
    <row r="2315" spans="1:22" x14ac:dyDescent="0.25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</row>
    <row r="2316" spans="1:22" x14ac:dyDescent="0.25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</row>
    <row r="2317" spans="1:22" x14ac:dyDescent="0.25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</row>
    <row r="2318" spans="1:22" x14ac:dyDescent="0.25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</row>
    <row r="2319" spans="1:22" x14ac:dyDescent="0.25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</row>
    <row r="2320" spans="1:22" x14ac:dyDescent="0.25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</row>
    <row r="2321" spans="1:22" x14ac:dyDescent="0.25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</row>
    <row r="2322" spans="1:22" x14ac:dyDescent="0.25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</row>
    <row r="2323" spans="1:22" x14ac:dyDescent="0.25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</row>
    <row r="2324" spans="1:22" x14ac:dyDescent="0.25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</row>
    <row r="2325" spans="1:22" x14ac:dyDescent="0.25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</row>
    <row r="2326" spans="1:22" x14ac:dyDescent="0.25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</row>
    <row r="2327" spans="1:22" x14ac:dyDescent="0.25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</row>
    <row r="2328" spans="1:22" x14ac:dyDescent="0.25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</row>
    <row r="2329" spans="1:22" x14ac:dyDescent="0.25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</row>
    <row r="2330" spans="1:22" x14ac:dyDescent="0.25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</row>
    <row r="2331" spans="1:22" x14ac:dyDescent="0.25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</row>
    <row r="2332" spans="1:22" x14ac:dyDescent="0.25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</row>
    <row r="2333" spans="1:22" x14ac:dyDescent="0.25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</row>
    <row r="2334" spans="1:22" x14ac:dyDescent="0.25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</row>
    <row r="2335" spans="1:22" x14ac:dyDescent="0.25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</row>
    <row r="2336" spans="1:22" x14ac:dyDescent="0.25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</row>
    <row r="2337" spans="1:22" x14ac:dyDescent="0.25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</row>
    <row r="2338" spans="1:22" x14ac:dyDescent="0.25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</row>
    <row r="2339" spans="1:22" x14ac:dyDescent="0.25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</row>
    <row r="2340" spans="1:22" x14ac:dyDescent="0.25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</row>
    <row r="2341" spans="1:22" x14ac:dyDescent="0.25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</row>
    <row r="2342" spans="1:22" x14ac:dyDescent="0.25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</row>
    <row r="2343" spans="1:22" x14ac:dyDescent="0.25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</row>
    <row r="2344" spans="1:22" x14ac:dyDescent="0.25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</row>
    <row r="2345" spans="1:22" x14ac:dyDescent="0.25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</row>
    <row r="2346" spans="1:22" x14ac:dyDescent="0.25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</row>
    <row r="2347" spans="1:22" x14ac:dyDescent="0.25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</row>
    <row r="2348" spans="1:22" x14ac:dyDescent="0.25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</row>
    <row r="2349" spans="1:22" x14ac:dyDescent="0.25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</row>
    <row r="2350" spans="1:22" x14ac:dyDescent="0.25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</row>
    <row r="2351" spans="1:22" x14ac:dyDescent="0.25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</row>
    <row r="2352" spans="1:22" x14ac:dyDescent="0.25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</row>
    <row r="2353" spans="1:22" x14ac:dyDescent="0.25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</row>
    <row r="2354" spans="1:22" x14ac:dyDescent="0.25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</row>
    <row r="2355" spans="1:22" x14ac:dyDescent="0.25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</row>
    <row r="2356" spans="1:22" x14ac:dyDescent="0.25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</row>
    <row r="2357" spans="1:22" x14ac:dyDescent="0.25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</row>
    <row r="2358" spans="1:22" x14ac:dyDescent="0.25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</row>
    <row r="2359" spans="1:22" x14ac:dyDescent="0.25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</row>
    <row r="2360" spans="1:22" x14ac:dyDescent="0.25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</row>
    <row r="2361" spans="1:22" x14ac:dyDescent="0.25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</row>
    <row r="2362" spans="1:22" x14ac:dyDescent="0.25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</row>
    <row r="2363" spans="1:22" x14ac:dyDescent="0.25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</row>
    <row r="2364" spans="1:22" x14ac:dyDescent="0.25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</row>
    <row r="2365" spans="1:22" x14ac:dyDescent="0.25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</row>
    <row r="2366" spans="1:22" x14ac:dyDescent="0.25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</row>
    <row r="2367" spans="1:22" x14ac:dyDescent="0.25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</row>
    <row r="2368" spans="1:22" x14ac:dyDescent="0.25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</row>
    <row r="2369" spans="1:22" x14ac:dyDescent="0.25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</row>
    <row r="2370" spans="1:22" x14ac:dyDescent="0.25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</row>
    <row r="2371" spans="1:22" x14ac:dyDescent="0.25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</row>
    <row r="2372" spans="1:22" x14ac:dyDescent="0.25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</row>
    <row r="2373" spans="1:22" x14ac:dyDescent="0.25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</row>
    <row r="2374" spans="1:22" x14ac:dyDescent="0.25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</row>
    <row r="2375" spans="1:22" x14ac:dyDescent="0.25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</row>
    <row r="2376" spans="1:22" x14ac:dyDescent="0.25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</row>
    <row r="2377" spans="1:22" x14ac:dyDescent="0.25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</row>
    <row r="2378" spans="1:22" x14ac:dyDescent="0.25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</row>
    <row r="2379" spans="1:22" x14ac:dyDescent="0.25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</row>
    <row r="2380" spans="1:22" x14ac:dyDescent="0.25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</row>
    <row r="2381" spans="1:22" x14ac:dyDescent="0.25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</row>
    <row r="2382" spans="1:22" x14ac:dyDescent="0.25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</row>
    <row r="2383" spans="1:22" x14ac:dyDescent="0.25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</row>
    <row r="2384" spans="1:22" x14ac:dyDescent="0.25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</row>
    <row r="2385" spans="1:22" x14ac:dyDescent="0.25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</row>
    <row r="2386" spans="1:22" x14ac:dyDescent="0.25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</row>
    <row r="2387" spans="1:22" x14ac:dyDescent="0.25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</row>
    <row r="2388" spans="1:22" x14ac:dyDescent="0.25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</row>
    <row r="2389" spans="1:22" x14ac:dyDescent="0.25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</row>
    <row r="2390" spans="1:22" x14ac:dyDescent="0.25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</row>
    <row r="2391" spans="1:22" x14ac:dyDescent="0.25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</row>
    <row r="2392" spans="1:22" x14ac:dyDescent="0.25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</row>
    <row r="2393" spans="1:22" x14ac:dyDescent="0.25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</row>
    <row r="2394" spans="1:22" x14ac:dyDescent="0.25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</row>
    <row r="2395" spans="1:22" x14ac:dyDescent="0.25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</row>
    <row r="2396" spans="1:22" x14ac:dyDescent="0.25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</row>
    <row r="2397" spans="1:22" x14ac:dyDescent="0.25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</row>
    <row r="2398" spans="1:22" x14ac:dyDescent="0.25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</row>
    <row r="2399" spans="1:22" x14ac:dyDescent="0.25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</row>
    <row r="2400" spans="1:22" x14ac:dyDescent="0.25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</row>
    <row r="2401" spans="1:22" x14ac:dyDescent="0.25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</row>
    <row r="2402" spans="1:22" x14ac:dyDescent="0.25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</row>
    <row r="2403" spans="1:22" x14ac:dyDescent="0.25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</row>
    <row r="2404" spans="1:22" x14ac:dyDescent="0.25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</row>
    <row r="2405" spans="1:22" x14ac:dyDescent="0.25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</row>
    <row r="2406" spans="1:22" x14ac:dyDescent="0.25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</row>
    <row r="2407" spans="1:22" x14ac:dyDescent="0.25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</row>
    <row r="2408" spans="1:22" x14ac:dyDescent="0.25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</row>
    <row r="2409" spans="1:22" x14ac:dyDescent="0.25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</row>
    <row r="2410" spans="1:22" x14ac:dyDescent="0.25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</row>
    <row r="2411" spans="1:22" x14ac:dyDescent="0.25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</row>
    <row r="2412" spans="1:22" x14ac:dyDescent="0.25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</row>
    <row r="2413" spans="1:22" x14ac:dyDescent="0.25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</row>
    <row r="2414" spans="1:22" x14ac:dyDescent="0.25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</row>
    <row r="2415" spans="1:22" x14ac:dyDescent="0.25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</row>
    <row r="2416" spans="1:22" x14ac:dyDescent="0.25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</row>
    <row r="2417" spans="1:22" x14ac:dyDescent="0.25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</row>
    <row r="2418" spans="1:22" x14ac:dyDescent="0.25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</row>
    <row r="2419" spans="1:22" x14ac:dyDescent="0.25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</row>
    <row r="2420" spans="1:22" x14ac:dyDescent="0.25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</row>
    <row r="2421" spans="1:22" x14ac:dyDescent="0.25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</row>
    <row r="2422" spans="1:22" x14ac:dyDescent="0.25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</row>
    <row r="2423" spans="1:22" x14ac:dyDescent="0.25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</row>
    <row r="2424" spans="1:22" x14ac:dyDescent="0.25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</row>
    <row r="2425" spans="1:22" x14ac:dyDescent="0.25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</row>
    <row r="2426" spans="1:22" x14ac:dyDescent="0.25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</row>
    <row r="2427" spans="1:22" x14ac:dyDescent="0.25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</row>
    <row r="2428" spans="1:22" x14ac:dyDescent="0.25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</row>
    <row r="2429" spans="1:22" x14ac:dyDescent="0.25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</row>
    <row r="2430" spans="1:22" x14ac:dyDescent="0.25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</row>
    <row r="2431" spans="1:22" x14ac:dyDescent="0.25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</row>
    <row r="2432" spans="1:22" x14ac:dyDescent="0.25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</row>
    <row r="2433" spans="1:22" x14ac:dyDescent="0.25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</row>
    <row r="2434" spans="1:22" x14ac:dyDescent="0.25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</row>
    <row r="2435" spans="1:22" x14ac:dyDescent="0.25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</row>
    <row r="2436" spans="1:22" x14ac:dyDescent="0.25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</row>
    <row r="2437" spans="1:22" x14ac:dyDescent="0.25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</row>
    <row r="2438" spans="1:22" x14ac:dyDescent="0.25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</row>
    <row r="2439" spans="1:22" x14ac:dyDescent="0.25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</row>
    <row r="2440" spans="1:22" x14ac:dyDescent="0.25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</row>
    <row r="2441" spans="1:22" x14ac:dyDescent="0.25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</row>
    <row r="2442" spans="1:22" x14ac:dyDescent="0.25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</row>
    <row r="2443" spans="1:22" x14ac:dyDescent="0.25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</row>
    <row r="2444" spans="1:22" x14ac:dyDescent="0.25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</row>
    <row r="2445" spans="1:22" x14ac:dyDescent="0.25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</row>
    <row r="2446" spans="1:22" x14ac:dyDescent="0.25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</row>
    <row r="2447" spans="1:22" x14ac:dyDescent="0.25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</row>
    <row r="2448" spans="1:22" x14ac:dyDescent="0.25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</row>
    <row r="2449" spans="1:22" x14ac:dyDescent="0.25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</row>
    <row r="2450" spans="1:22" x14ac:dyDescent="0.25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</row>
    <row r="2451" spans="1:22" x14ac:dyDescent="0.25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</row>
    <row r="2452" spans="1:22" x14ac:dyDescent="0.25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</row>
    <row r="2453" spans="1:22" x14ac:dyDescent="0.25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</row>
    <row r="2454" spans="1:22" x14ac:dyDescent="0.25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</row>
    <row r="2455" spans="1:22" x14ac:dyDescent="0.25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</row>
    <row r="2456" spans="1:22" x14ac:dyDescent="0.25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</row>
    <row r="2457" spans="1:22" x14ac:dyDescent="0.25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</row>
    <row r="2458" spans="1:22" x14ac:dyDescent="0.25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</row>
    <row r="2459" spans="1:22" x14ac:dyDescent="0.25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</row>
    <row r="2460" spans="1:22" x14ac:dyDescent="0.25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</row>
    <row r="2461" spans="1:22" x14ac:dyDescent="0.25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</row>
    <row r="2462" spans="1:22" x14ac:dyDescent="0.25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</row>
    <row r="2463" spans="1:22" x14ac:dyDescent="0.25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</row>
    <row r="2464" spans="1:22" x14ac:dyDescent="0.25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</row>
    <row r="2465" spans="1:22" x14ac:dyDescent="0.25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</row>
    <row r="2466" spans="1:22" x14ac:dyDescent="0.25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</row>
    <row r="2467" spans="1:22" x14ac:dyDescent="0.25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</row>
    <row r="2468" spans="1:22" x14ac:dyDescent="0.25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</row>
    <row r="2469" spans="1:22" x14ac:dyDescent="0.25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</row>
    <row r="2470" spans="1:22" x14ac:dyDescent="0.25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</row>
    <row r="2471" spans="1:22" x14ac:dyDescent="0.25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</row>
    <row r="2472" spans="1:22" x14ac:dyDescent="0.25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</row>
    <row r="2473" spans="1:22" x14ac:dyDescent="0.25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</row>
    <row r="2474" spans="1:22" x14ac:dyDescent="0.25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</row>
    <row r="2475" spans="1:22" x14ac:dyDescent="0.25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</row>
    <row r="2476" spans="1:22" x14ac:dyDescent="0.25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</row>
    <row r="2477" spans="1:22" x14ac:dyDescent="0.25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</row>
    <row r="2478" spans="1:22" x14ac:dyDescent="0.25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</row>
    <row r="2479" spans="1:22" x14ac:dyDescent="0.25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</row>
    <row r="2480" spans="1:22" x14ac:dyDescent="0.25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</row>
    <row r="2481" spans="1:22" x14ac:dyDescent="0.25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</row>
    <row r="2482" spans="1:22" x14ac:dyDescent="0.25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</row>
    <row r="2483" spans="1:22" x14ac:dyDescent="0.25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</row>
    <row r="2484" spans="1:22" x14ac:dyDescent="0.25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</row>
    <row r="2485" spans="1:22" x14ac:dyDescent="0.25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</row>
    <row r="2486" spans="1:22" x14ac:dyDescent="0.25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</row>
    <row r="2487" spans="1:22" x14ac:dyDescent="0.25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</row>
    <row r="2488" spans="1:22" x14ac:dyDescent="0.25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</row>
    <row r="2489" spans="1:22" x14ac:dyDescent="0.25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</row>
    <row r="2490" spans="1:22" x14ac:dyDescent="0.25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</row>
    <row r="2491" spans="1:22" x14ac:dyDescent="0.25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</row>
    <row r="2492" spans="1:22" x14ac:dyDescent="0.25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</row>
    <row r="2493" spans="1:22" x14ac:dyDescent="0.25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</row>
    <row r="2494" spans="1:22" x14ac:dyDescent="0.25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</row>
    <row r="2495" spans="1:22" x14ac:dyDescent="0.25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</row>
    <row r="2496" spans="1:22" x14ac:dyDescent="0.25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</row>
    <row r="2497" spans="1:22" x14ac:dyDescent="0.25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</row>
    <row r="2498" spans="1:22" x14ac:dyDescent="0.25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</row>
    <row r="2499" spans="1:22" x14ac:dyDescent="0.25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</row>
    <row r="2500" spans="1:22" x14ac:dyDescent="0.25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</row>
    <row r="2501" spans="1:22" x14ac:dyDescent="0.25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</row>
    <row r="2502" spans="1:22" x14ac:dyDescent="0.25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</row>
    <row r="2503" spans="1:22" x14ac:dyDescent="0.25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</row>
    <row r="2504" spans="1:22" x14ac:dyDescent="0.25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</row>
    <row r="2505" spans="1:22" x14ac:dyDescent="0.25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</row>
    <row r="2506" spans="1:22" x14ac:dyDescent="0.25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</row>
    <row r="2507" spans="1:22" x14ac:dyDescent="0.25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</row>
    <row r="2508" spans="1:22" x14ac:dyDescent="0.25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</row>
    <row r="2509" spans="1:22" x14ac:dyDescent="0.25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</row>
    <row r="2510" spans="1:22" x14ac:dyDescent="0.25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</row>
    <row r="2511" spans="1:22" x14ac:dyDescent="0.25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</row>
    <row r="2512" spans="1:22" x14ac:dyDescent="0.25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</row>
    <row r="2513" spans="1:22" x14ac:dyDescent="0.25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</row>
    <row r="2514" spans="1:22" x14ac:dyDescent="0.25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</row>
    <row r="2515" spans="1:22" x14ac:dyDescent="0.25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</row>
    <row r="2516" spans="1:22" x14ac:dyDescent="0.25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</row>
    <row r="2517" spans="1:22" x14ac:dyDescent="0.25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</row>
    <row r="2518" spans="1:22" x14ac:dyDescent="0.25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</row>
    <row r="2519" spans="1:22" x14ac:dyDescent="0.25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</row>
    <row r="2520" spans="1:22" x14ac:dyDescent="0.25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</row>
    <row r="2521" spans="1:22" x14ac:dyDescent="0.25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</row>
    <row r="2522" spans="1:22" x14ac:dyDescent="0.25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</row>
    <row r="2523" spans="1:22" x14ac:dyDescent="0.25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</row>
    <row r="2524" spans="1:22" x14ac:dyDescent="0.25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</row>
    <row r="2525" spans="1:22" x14ac:dyDescent="0.25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</row>
    <row r="2526" spans="1:22" x14ac:dyDescent="0.25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</row>
    <row r="2527" spans="1:22" x14ac:dyDescent="0.25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</row>
    <row r="2528" spans="1:22" x14ac:dyDescent="0.25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</row>
    <row r="2529" spans="1:22" x14ac:dyDescent="0.25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</row>
    <row r="2530" spans="1:22" x14ac:dyDescent="0.25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</row>
    <row r="2531" spans="1:22" x14ac:dyDescent="0.25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</row>
    <row r="2532" spans="1:22" x14ac:dyDescent="0.25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</row>
    <row r="2533" spans="1:22" x14ac:dyDescent="0.25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</row>
    <row r="2534" spans="1:22" x14ac:dyDescent="0.25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</row>
    <row r="2535" spans="1:22" x14ac:dyDescent="0.25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</row>
    <row r="2536" spans="1:22" x14ac:dyDescent="0.25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</row>
    <row r="2537" spans="1:22" x14ac:dyDescent="0.25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</row>
    <row r="2538" spans="1:22" x14ac:dyDescent="0.25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</row>
    <row r="2539" spans="1:22" x14ac:dyDescent="0.25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</row>
    <row r="2540" spans="1:22" x14ac:dyDescent="0.25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</row>
    <row r="2541" spans="1:22" x14ac:dyDescent="0.25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</row>
    <row r="2542" spans="1:22" x14ac:dyDescent="0.25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</row>
    <row r="2543" spans="1:22" x14ac:dyDescent="0.25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</row>
    <row r="2544" spans="1:22" x14ac:dyDescent="0.25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</row>
    <row r="2545" spans="1:22" x14ac:dyDescent="0.25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</row>
    <row r="2546" spans="1:22" x14ac:dyDescent="0.25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</row>
    <row r="2547" spans="1:22" x14ac:dyDescent="0.2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</row>
    <row r="2548" spans="1:22" x14ac:dyDescent="0.2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</row>
    <row r="2549" spans="1:22" x14ac:dyDescent="0.2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</row>
    <row r="2550" spans="1:22" x14ac:dyDescent="0.2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</row>
    <row r="2551" spans="1:22" x14ac:dyDescent="0.2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</row>
    <row r="2552" spans="1:22" x14ac:dyDescent="0.2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</row>
    <row r="2553" spans="1:22" x14ac:dyDescent="0.2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</row>
    <row r="2554" spans="1:22" x14ac:dyDescent="0.2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</row>
    <row r="2555" spans="1:22" x14ac:dyDescent="0.2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</row>
    <row r="2556" spans="1:22" x14ac:dyDescent="0.2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</row>
    <row r="2557" spans="1:22" x14ac:dyDescent="0.2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</row>
    <row r="2558" spans="1:22" x14ac:dyDescent="0.2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</row>
    <row r="2559" spans="1:22" x14ac:dyDescent="0.2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</row>
    <row r="2560" spans="1:22" x14ac:dyDescent="0.2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</row>
    <row r="2561" spans="1:22" x14ac:dyDescent="0.2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</row>
    <row r="2562" spans="1:22" x14ac:dyDescent="0.2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</row>
    <row r="2563" spans="1:22" x14ac:dyDescent="0.2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</row>
    <row r="2564" spans="1:22" x14ac:dyDescent="0.2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</row>
    <row r="2565" spans="1:22" x14ac:dyDescent="0.2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</row>
    <row r="2566" spans="1:22" x14ac:dyDescent="0.2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</row>
    <row r="2567" spans="1:22" x14ac:dyDescent="0.2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</row>
    <row r="2568" spans="1:22" x14ac:dyDescent="0.2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</row>
    <row r="2569" spans="1:22" x14ac:dyDescent="0.2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</row>
    <row r="2570" spans="1:22" x14ac:dyDescent="0.2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</row>
    <row r="2571" spans="1:22" x14ac:dyDescent="0.2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</row>
    <row r="2572" spans="1:22" x14ac:dyDescent="0.2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</row>
    <row r="2573" spans="1:22" x14ac:dyDescent="0.2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</row>
    <row r="2574" spans="1:22" x14ac:dyDescent="0.2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</row>
    <row r="2575" spans="1:22" x14ac:dyDescent="0.2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</row>
    <row r="2576" spans="1:22" x14ac:dyDescent="0.2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</row>
    <row r="2577" spans="1:22" x14ac:dyDescent="0.2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</row>
    <row r="2578" spans="1:22" x14ac:dyDescent="0.2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</row>
    <row r="2579" spans="1:22" x14ac:dyDescent="0.2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</row>
    <row r="2580" spans="1:22" x14ac:dyDescent="0.2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</row>
    <row r="2581" spans="1:22" x14ac:dyDescent="0.25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</row>
    <row r="2582" spans="1:22" x14ac:dyDescent="0.25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</row>
    <row r="2583" spans="1:22" x14ac:dyDescent="0.25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</row>
    <row r="2584" spans="1:22" x14ac:dyDescent="0.25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</row>
    <row r="2585" spans="1:22" x14ac:dyDescent="0.25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</row>
    <row r="2586" spans="1:22" x14ac:dyDescent="0.25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</row>
    <row r="2587" spans="1:22" x14ac:dyDescent="0.25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</row>
    <row r="2588" spans="1:22" x14ac:dyDescent="0.25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</row>
    <row r="2589" spans="1:22" x14ac:dyDescent="0.25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</row>
    <row r="2590" spans="1:22" x14ac:dyDescent="0.25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</row>
    <row r="2591" spans="1:22" x14ac:dyDescent="0.25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</row>
    <row r="2592" spans="1:22" x14ac:dyDescent="0.25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</row>
    <row r="2593" spans="1:22" x14ac:dyDescent="0.25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</row>
    <row r="2594" spans="1:22" x14ac:dyDescent="0.25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</row>
    <row r="2595" spans="1:22" x14ac:dyDescent="0.25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</row>
    <row r="2596" spans="1:22" x14ac:dyDescent="0.25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</row>
    <row r="2597" spans="1:22" x14ac:dyDescent="0.25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</row>
    <row r="2598" spans="1:22" x14ac:dyDescent="0.25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</row>
    <row r="2599" spans="1:22" x14ac:dyDescent="0.25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</row>
    <row r="2600" spans="1:22" x14ac:dyDescent="0.25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</row>
    <row r="2601" spans="1:22" x14ac:dyDescent="0.25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</row>
    <row r="2602" spans="1:22" x14ac:dyDescent="0.25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</row>
    <row r="2603" spans="1:22" x14ac:dyDescent="0.25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</row>
    <row r="2604" spans="1:22" x14ac:dyDescent="0.25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</row>
    <row r="2605" spans="1:22" x14ac:dyDescent="0.25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</row>
    <row r="2606" spans="1:22" x14ac:dyDescent="0.25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</row>
    <row r="2607" spans="1:22" x14ac:dyDescent="0.25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</row>
    <row r="2608" spans="1:22" x14ac:dyDescent="0.25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</row>
    <row r="2609" spans="1:22" x14ac:dyDescent="0.25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</row>
    <row r="2610" spans="1:22" x14ac:dyDescent="0.25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</row>
    <row r="2611" spans="1:22" x14ac:dyDescent="0.25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</row>
    <row r="2612" spans="1:22" x14ac:dyDescent="0.25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</row>
    <row r="2613" spans="1:22" x14ac:dyDescent="0.25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</row>
    <row r="2614" spans="1:22" x14ac:dyDescent="0.25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</row>
    <row r="2615" spans="1:22" x14ac:dyDescent="0.25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</row>
    <row r="2616" spans="1:22" x14ac:dyDescent="0.25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</row>
    <row r="2617" spans="1:22" x14ac:dyDescent="0.25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</row>
    <row r="2618" spans="1:22" x14ac:dyDescent="0.25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</row>
    <row r="2619" spans="1:22" x14ac:dyDescent="0.25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</row>
    <row r="2620" spans="1:22" x14ac:dyDescent="0.25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</row>
    <row r="2621" spans="1:22" x14ac:dyDescent="0.25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</row>
    <row r="2622" spans="1:22" x14ac:dyDescent="0.25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</row>
    <row r="2623" spans="1:22" x14ac:dyDescent="0.25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</row>
    <row r="2624" spans="1:22" x14ac:dyDescent="0.25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</row>
    <row r="2625" spans="1:22" x14ac:dyDescent="0.25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</row>
    <row r="2626" spans="1:22" x14ac:dyDescent="0.25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</row>
    <row r="2627" spans="1:22" x14ac:dyDescent="0.25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</row>
    <row r="2628" spans="1:22" x14ac:dyDescent="0.25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</row>
    <row r="2629" spans="1:22" x14ac:dyDescent="0.25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</row>
    <row r="2630" spans="1:22" x14ac:dyDescent="0.25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</row>
    <row r="2631" spans="1:22" x14ac:dyDescent="0.25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</row>
    <row r="2632" spans="1:22" x14ac:dyDescent="0.25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</row>
    <row r="2633" spans="1:22" x14ac:dyDescent="0.25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</row>
    <row r="2634" spans="1:22" x14ac:dyDescent="0.25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</row>
    <row r="2635" spans="1:22" x14ac:dyDescent="0.25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</row>
    <row r="2636" spans="1:22" x14ac:dyDescent="0.25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</row>
    <row r="2637" spans="1:22" x14ac:dyDescent="0.25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</row>
    <row r="2638" spans="1:22" x14ac:dyDescent="0.25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</row>
    <row r="2639" spans="1:22" x14ac:dyDescent="0.25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</row>
    <row r="2640" spans="1:22" x14ac:dyDescent="0.25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</row>
    <row r="2641" spans="1:22" x14ac:dyDescent="0.25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</row>
    <row r="2642" spans="1:22" x14ac:dyDescent="0.25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</row>
    <row r="2643" spans="1:22" x14ac:dyDescent="0.25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</row>
    <row r="2644" spans="1:22" x14ac:dyDescent="0.25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</row>
    <row r="2645" spans="1:22" x14ac:dyDescent="0.25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</row>
    <row r="2646" spans="1:22" x14ac:dyDescent="0.25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</row>
    <row r="2647" spans="1:22" x14ac:dyDescent="0.25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</row>
    <row r="2648" spans="1:22" x14ac:dyDescent="0.25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</row>
    <row r="2649" spans="1:22" x14ac:dyDescent="0.25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</row>
    <row r="2650" spans="1:22" x14ac:dyDescent="0.25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</row>
    <row r="2651" spans="1:22" x14ac:dyDescent="0.25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</row>
    <row r="2652" spans="1:22" x14ac:dyDescent="0.25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</row>
    <row r="2653" spans="1:22" x14ac:dyDescent="0.25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</row>
    <row r="2654" spans="1:22" x14ac:dyDescent="0.25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</row>
    <row r="2655" spans="1:22" x14ac:dyDescent="0.25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</row>
    <row r="2656" spans="1:22" x14ac:dyDescent="0.25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</row>
    <row r="2657" spans="1:22" x14ac:dyDescent="0.25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</row>
    <row r="2658" spans="1:22" x14ac:dyDescent="0.25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</row>
    <row r="2659" spans="1:22" x14ac:dyDescent="0.25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</row>
    <row r="2660" spans="1:22" x14ac:dyDescent="0.25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</row>
    <row r="2661" spans="1:22" x14ac:dyDescent="0.25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</row>
    <row r="2662" spans="1:22" x14ac:dyDescent="0.25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</row>
    <row r="2663" spans="1:22" x14ac:dyDescent="0.25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</row>
    <row r="2664" spans="1:22" x14ac:dyDescent="0.25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</row>
    <row r="2665" spans="1:22" x14ac:dyDescent="0.25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</row>
    <row r="2666" spans="1:22" x14ac:dyDescent="0.25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</row>
    <row r="2667" spans="1:22" x14ac:dyDescent="0.25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</row>
    <row r="2668" spans="1:22" x14ac:dyDescent="0.25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</row>
    <row r="2669" spans="1:22" x14ac:dyDescent="0.25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</row>
    <row r="2670" spans="1:22" x14ac:dyDescent="0.25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</row>
    <row r="2671" spans="1:22" x14ac:dyDescent="0.25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</row>
    <row r="2672" spans="1:22" x14ac:dyDescent="0.25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</row>
    <row r="2673" spans="1:22" x14ac:dyDescent="0.25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</row>
    <row r="2674" spans="1:22" x14ac:dyDescent="0.25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</row>
    <row r="2675" spans="1:22" x14ac:dyDescent="0.25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</row>
    <row r="2676" spans="1:22" x14ac:dyDescent="0.25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</row>
    <row r="2677" spans="1:22" x14ac:dyDescent="0.25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</row>
    <row r="2678" spans="1:22" x14ac:dyDescent="0.25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</row>
    <row r="2679" spans="1:22" x14ac:dyDescent="0.25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</row>
    <row r="2680" spans="1:22" x14ac:dyDescent="0.25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</row>
    <row r="2681" spans="1:22" x14ac:dyDescent="0.25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</row>
    <row r="2682" spans="1:22" x14ac:dyDescent="0.25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</row>
    <row r="2683" spans="1:22" x14ac:dyDescent="0.25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</row>
    <row r="2684" spans="1:22" x14ac:dyDescent="0.25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</row>
    <row r="2685" spans="1:22" x14ac:dyDescent="0.25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</row>
    <row r="2686" spans="1:22" x14ac:dyDescent="0.25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</row>
    <row r="2687" spans="1:22" x14ac:dyDescent="0.25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</row>
    <row r="2688" spans="1:22" x14ac:dyDescent="0.25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</row>
    <row r="2689" spans="1:22" x14ac:dyDescent="0.25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</row>
    <row r="2690" spans="1:22" x14ac:dyDescent="0.25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</row>
    <row r="2691" spans="1:22" x14ac:dyDescent="0.25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</row>
    <row r="2692" spans="1:22" x14ac:dyDescent="0.25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</row>
    <row r="2693" spans="1:22" x14ac:dyDescent="0.25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</row>
    <row r="2694" spans="1:22" x14ac:dyDescent="0.25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</row>
    <row r="2695" spans="1:22" x14ac:dyDescent="0.25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</row>
    <row r="2696" spans="1:22" x14ac:dyDescent="0.25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</row>
    <row r="2697" spans="1:22" x14ac:dyDescent="0.25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</row>
    <row r="2698" spans="1:22" x14ac:dyDescent="0.25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</row>
    <row r="2699" spans="1:22" x14ac:dyDescent="0.25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</row>
    <row r="2700" spans="1:22" x14ac:dyDescent="0.25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</row>
    <row r="2701" spans="1:22" x14ac:dyDescent="0.25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</row>
    <row r="2702" spans="1:22" x14ac:dyDescent="0.25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</row>
    <row r="2703" spans="1:22" x14ac:dyDescent="0.25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</row>
    <row r="2704" spans="1:22" x14ac:dyDescent="0.25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</row>
    <row r="2705" spans="1:22" x14ac:dyDescent="0.25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</row>
    <row r="2706" spans="1:22" x14ac:dyDescent="0.25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</row>
    <row r="2707" spans="1:22" x14ac:dyDescent="0.25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</row>
    <row r="2708" spans="1:22" x14ac:dyDescent="0.25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</row>
    <row r="2709" spans="1:22" x14ac:dyDescent="0.25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</row>
    <row r="2710" spans="1:22" x14ac:dyDescent="0.25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</row>
    <row r="2711" spans="1:22" x14ac:dyDescent="0.25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</row>
    <row r="2712" spans="1:22" x14ac:dyDescent="0.25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</row>
    <row r="2713" spans="1:22" x14ac:dyDescent="0.25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</row>
    <row r="2714" spans="1:22" x14ac:dyDescent="0.25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</row>
    <row r="2715" spans="1:22" x14ac:dyDescent="0.25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</row>
    <row r="2716" spans="1:22" x14ac:dyDescent="0.25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</row>
    <row r="2717" spans="1:22" x14ac:dyDescent="0.25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</row>
    <row r="2718" spans="1:22" x14ac:dyDescent="0.25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</row>
    <row r="2719" spans="1:22" x14ac:dyDescent="0.25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</row>
    <row r="2720" spans="1:22" x14ac:dyDescent="0.25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</row>
    <row r="2721" spans="1:22" x14ac:dyDescent="0.25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</row>
    <row r="2722" spans="1:22" x14ac:dyDescent="0.25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</row>
    <row r="2723" spans="1:22" x14ac:dyDescent="0.25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</row>
    <row r="2724" spans="1:22" x14ac:dyDescent="0.25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</row>
    <row r="2725" spans="1:22" x14ac:dyDescent="0.25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</row>
    <row r="2726" spans="1:22" x14ac:dyDescent="0.25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</row>
    <row r="2727" spans="1:22" x14ac:dyDescent="0.25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</row>
    <row r="2728" spans="1:22" x14ac:dyDescent="0.25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</row>
    <row r="2729" spans="1:22" x14ac:dyDescent="0.25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</row>
    <row r="2730" spans="1:22" x14ac:dyDescent="0.25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</row>
    <row r="2731" spans="1:22" x14ac:dyDescent="0.25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</row>
    <row r="2732" spans="1:22" x14ac:dyDescent="0.25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</row>
    <row r="2733" spans="1:22" x14ac:dyDescent="0.25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</row>
    <row r="2734" spans="1:22" x14ac:dyDescent="0.25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</row>
    <row r="2735" spans="1:22" x14ac:dyDescent="0.25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</row>
    <row r="2736" spans="1:22" x14ac:dyDescent="0.25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</row>
    <row r="2737" spans="1:22" x14ac:dyDescent="0.25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</row>
    <row r="2738" spans="1:22" x14ac:dyDescent="0.25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</row>
    <row r="2739" spans="1:22" x14ac:dyDescent="0.25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</row>
    <row r="2740" spans="1:22" x14ac:dyDescent="0.25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</row>
    <row r="2741" spans="1:22" x14ac:dyDescent="0.25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</row>
    <row r="2742" spans="1:22" x14ac:dyDescent="0.25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</row>
    <row r="2743" spans="1:22" x14ac:dyDescent="0.25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</row>
    <row r="2744" spans="1:22" x14ac:dyDescent="0.25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</row>
    <row r="2745" spans="1:22" x14ac:dyDescent="0.25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</row>
    <row r="2746" spans="1:22" x14ac:dyDescent="0.25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</row>
    <row r="2747" spans="1:22" x14ac:dyDescent="0.25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</row>
    <row r="2748" spans="1:22" x14ac:dyDescent="0.25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</row>
    <row r="2749" spans="1:22" x14ac:dyDescent="0.25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</row>
    <row r="2750" spans="1:22" x14ac:dyDescent="0.25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</row>
    <row r="2751" spans="1:22" x14ac:dyDescent="0.25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</row>
    <row r="2752" spans="1:22" x14ac:dyDescent="0.25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</row>
    <row r="2753" spans="1:22" x14ac:dyDescent="0.25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</row>
    <row r="2754" spans="1:22" x14ac:dyDescent="0.25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</row>
    <row r="2755" spans="1:22" x14ac:dyDescent="0.25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</row>
    <row r="2756" spans="1:22" x14ac:dyDescent="0.25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</row>
    <row r="2757" spans="1:22" x14ac:dyDescent="0.25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</row>
    <row r="2758" spans="1:22" x14ac:dyDescent="0.25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</row>
    <row r="2759" spans="1:22" x14ac:dyDescent="0.25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</row>
    <row r="2760" spans="1:22" x14ac:dyDescent="0.25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</row>
    <row r="2761" spans="1:22" x14ac:dyDescent="0.25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</row>
    <row r="2762" spans="1:22" x14ac:dyDescent="0.25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</row>
    <row r="2763" spans="1:22" x14ac:dyDescent="0.25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</row>
    <row r="2764" spans="1:22" x14ac:dyDescent="0.25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</row>
    <row r="2765" spans="1:22" x14ac:dyDescent="0.25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</row>
    <row r="2766" spans="1:22" x14ac:dyDescent="0.25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</row>
    <row r="2767" spans="1:22" x14ac:dyDescent="0.25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</row>
    <row r="2768" spans="1:22" x14ac:dyDescent="0.25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</row>
    <row r="2769" spans="1:22" x14ac:dyDescent="0.25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</row>
    <row r="2770" spans="1:22" x14ac:dyDescent="0.25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</row>
    <row r="2771" spans="1:22" x14ac:dyDescent="0.25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</row>
    <row r="2772" spans="1:22" x14ac:dyDescent="0.25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</row>
    <row r="2773" spans="1:22" x14ac:dyDescent="0.25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</row>
    <row r="2774" spans="1:22" x14ac:dyDescent="0.25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</row>
    <row r="2775" spans="1:22" x14ac:dyDescent="0.25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</row>
    <row r="2776" spans="1:22" x14ac:dyDescent="0.25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</row>
    <row r="2777" spans="1:22" x14ac:dyDescent="0.25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</row>
    <row r="2778" spans="1:22" x14ac:dyDescent="0.25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</row>
    <row r="2779" spans="1:22" x14ac:dyDescent="0.25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</row>
    <row r="2780" spans="1:22" x14ac:dyDescent="0.25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</row>
    <row r="2781" spans="1:22" x14ac:dyDescent="0.25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</row>
    <row r="2782" spans="1:22" x14ac:dyDescent="0.25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</row>
    <row r="2783" spans="1:22" x14ac:dyDescent="0.25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</row>
    <row r="2784" spans="1:22" x14ac:dyDescent="0.25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</row>
    <row r="2785" spans="1:22" x14ac:dyDescent="0.25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</row>
    <row r="2786" spans="1:22" x14ac:dyDescent="0.25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</row>
    <row r="2787" spans="1:22" x14ac:dyDescent="0.25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</row>
    <row r="2788" spans="1:22" x14ac:dyDescent="0.25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</row>
    <row r="2789" spans="1:22" x14ac:dyDescent="0.25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</row>
    <row r="2790" spans="1:22" x14ac:dyDescent="0.25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</row>
    <row r="2791" spans="1:22" x14ac:dyDescent="0.25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</row>
    <row r="2792" spans="1:22" x14ac:dyDescent="0.25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</row>
    <row r="2793" spans="1:22" x14ac:dyDescent="0.25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</row>
    <row r="2794" spans="1:22" x14ac:dyDescent="0.25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</row>
    <row r="2795" spans="1:22" x14ac:dyDescent="0.25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</row>
    <row r="2796" spans="1:22" x14ac:dyDescent="0.25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</row>
    <row r="2797" spans="1:22" x14ac:dyDescent="0.25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</row>
    <row r="2798" spans="1:22" x14ac:dyDescent="0.25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</row>
    <row r="2799" spans="1:22" x14ac:dyDescent="0.25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</row>
    <row r="2800" spans="1:22" x14ac:dyDescent="0.25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</row>
    <row r="2801" spans="1:22" x14ac:dyDescent="0.25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</row>
    <row r="2802" spans="1:22" x14ac:dyDescent="0.25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</row>
    <row r="2803" spans="1:22" x14ac:dyDescent="0.25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</row>
    <row r="2804" spans="1:22" x14ac:dyDescent="0.25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</row>
    <row r="2805" spans="1:22" x14ac:dyDescent="0.25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</row>
    <row r="2806" spans="1:22" x14ac:dyDescent="0.25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</row>
    <row r="2807" spans="1:22" x14ac:dyDescent="0.25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</row>
    <row r="2808" spans="1:22" x14ac:dyDescent="0.25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</row>
    <row r="2809" spans="1:22" x14ac:dyDescent="0.25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</row>
    <row r="2810" spans="1:22" x14ac:dyDescent="0.25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</row>
    <row r="2811" spans="1:22" x14ac:dyDescent="0.25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</row>
    <row r="2812" spans="1:22" x14ac:dyDescent="0.25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</row>
    <row r="2813" spans="1:22" x14ac:dyDescent="0.25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</row>
    <row r="2814" spans="1:22" x14ac:dyDescent="0.25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</row>
    <row r="2815" spans="1:22" x14ac:dyDescent="0.25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</row>
    <row r="2816" spans="1:22" x14ac:dyDescent="0.25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</row>
    <row r="2817" spans="1:22" x14ac:dyDescent="0.25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</row>
    <row r="2818" spans="1:22" x14ac:dyDescent="0.25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</row>
    <row r="2819" spans="1:22" x14ac:dyDescent="0.25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</row>
    <row r="2820" spans="1:22" x14ac:dyDescent="0.25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</row>
    <row r="2821" spans="1:22" x14ac:dyDescent="0.25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</row>
    <row r="2822" spans="1:22" x14ac:dyDescent="0.25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</row>
    <row r="2823" spans="1:22" x14ac:dyDescent="0.25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</row>
    <row r="2824" spans="1:22" x14ac:dyDescent="0.25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</row>
    <row r="2825" spans="1:22" x14ac:dyDescent="0.25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</row>
    <row r="2826" spans="1:22" x14ac:dyDescent="0.25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</row>
    <row r="2827" spans="1:22" x14ac:dyDescent="0.25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</row>
    <row r="2828" spans="1:22" x14ac:dyDescent="0.25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</row>
    <row r="2829" spans="1:22" x14ac:dyDescent="0.25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</row>
    <row r="2830" spans="1:22" x14ac:dyDescent="0.25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</row>
    <row r="2831" spans="1:22" x14ac:dyDescent="0.25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</row>
    <row r="2832" spans="1:22" x14ac:dyDescent="0.25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</row>
    <row r="2833" spans="1:22" x14ac:dyDescent="0.25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</row>
    <row r="2834" spans="1:22" x14ac:dyDescent="0.25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</row>
    <row r="2835" spans="1:22" x14ac:dyDescent="0.25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</row>
    <row r="2836" spans="1:22" x14ac:dyDescent="0.25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</row>
    <row r="2837" spans="1:22" x14ac:dyDescent="0.25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</row>
    <row r="2838" spans="1:22" x14ac:dyDescent="0.25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</row>
    <row r="2839" spans="1:22" x14ac:dyDescent="0.25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</row>
    <row r="2840" spans="1:22" x14ac:dyDescent="0.25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</row>
    <row r="2841" spans="1:22" x14ac:dyDescent="0.25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</row>
    <row r="2842" spans="1:22" x14ac:dyDescent="0.25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</row>
    <row r="2843" spans="1:22" x14ac:dyDescent="0.25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</row>
    <row r="2844" spans="1:22" x14ac:dyDescent="0.25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</row>
    <row r="2845" spans="1:22" x14ac:dyDescent="0.25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</row>
    <row r="2846" spans="1:22" x14ac:dyDescent="0.25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</row>
    <row r="2847" spans="1:22" x14ac:dyDescent="0.25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</row>
    <row r="2848" spans="1:22" x14ac:dyDescent="0.25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</row>
    <row r="2849" spans="1:22" x14ac:dyDescent="0.25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</row>
    <row r="2850" spans="1:22" x14ac:dyDescent="0.25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</row>
    <row r="2851" spans="1:22" x14ac:dyDescent="0.25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</row>
    <row r="2852" spans="1:22" x14ac:dyDescent="0.25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</row>
    <row r="2853" spans="1:22" x14ac:dyDescent="0.25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</row>
    <row r="2854" spans="1:22" x14ac:dyDescent="0.25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</row>
    <row r="2855" spans="1:22" x14ac:dyDescent="0.25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</row>
    <row r="2856" spans="1:22" x14ac:dyDescent="0.25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</row>
    <row r="2857" spans="1:22" x14ac:dyDescent="0.25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</row>
    <row r="2858" spans="1:22" x14ac:dyDescent="0.25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</row>
    <row r="2859" spans="1:22" x14ac:dyDescent="0.25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</row>
    <row r="2860" spans="1:22" x14ac:dyDescent="0.25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</row>
    <row r="2861" spans="1:22" x14ac:dyDescent="0.25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</row>
    <row r="2862" spans="1:22" x14ac:dyDescent="0.25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</row>
    <row r="2863" spans="1:22" x14ac:dyDescent="0.25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</row>
    <row r="2864" spans="1:22" x14ac:dyDescent="0.25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</row>
    <row r="2865" spans="1:22" x14ac:dyDescent="0.25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</row>
    <row r="2866" spans="1:22" x14ac:dyDescent="0.25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</row>
    <row r="2867" spans="1:22" x14ac:dyDescent="0.25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</row>
    <row r="2868" spans="1:22" x14ac:dyDescent="0.25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</row>
    <row r="2869" spans="1:22" x14ac:dyDescent="0.25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</row>
    <row r="2870" spans="1:22" x14ac:dyDescent="0.25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</row>
    <row r="2871" spans="1:22" x14ac:dyDescent="0.25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</row>
    <row r="2872" spans="1:22" x14ac:dyDescent="0.25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</row>
    <row r="2873" spans="1:22" x14ac:dyDescent="0.25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</row>
    <row r="2874" spans="1:22" x14ac:dyDescent="0.25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</row>
    <row r="2875" spans="1:22" x14ac:dyDescent="0.25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</row>
    <row r="2876" spans="1:22" x14ac:dyDescent="0.25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</row>
    <row r="2877" spans="1:22" x14ac:dyDescent="0.25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</row>
    <row r="2878" spans="1:22" x14ac:dyDescent="0.25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</row>
    <row r="2879" spans="1:22" x14ac:dyDescent="0.25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</row>
    <row r="2880" spans="1:22" x14ac:dyDescent="0.25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</row>
    <row r="2881" spans="1:22" x14ac:dyDescent="0.25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</row>
    <row r="2882" spans="1:22" x14ac:dyDescent="0.25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</row>
    <row r="2883" spans="1:22" x14ac:dyDescent="0.25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</row>
    <row r="2884" spans="1:22" x14ac:dyDescent="0.25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</row>
    <row r="2885" spans="1:22" x14ac:dyDescent="0.25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</row>
    <row r="2886" spans="1:22" x14ac:dyDescent="0.25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</row>
    <row r="2887" spans="1:22" x14ac:dyDescent="0.25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</row>
    <row r="2888" spans="1:22" x14ac:dyDescent="0.25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</row>
    <row r="2889" spans="1:22" x14ac:dyDescent="0.25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</row>
    <row r="2890" spans="1:22" x14ac:dyDescent="0.25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</row>
    <row r="2891" spans="1:22" x14ac:dyDescent="0.25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</row>
    <row r="2892" spans="1:22" x14ac:dyDescent="0.25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</row>
    <row r="2893" spans="1:22" x14ac:dyDescent="0.25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</row>
    <row r="2894" spans="1:22" x14ac:dyDescent="0.25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</row>
    <row r="2895" spans="1:22" x14ac:dyDescent="0.25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</row>
    <row r="2896" spans="1:22" x14ac:dyDescent="0.25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</row>
    <row r="2897" spans="1:22" x14ac:dyDescent="0.25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</row>
    <row r="2898" spans="1:22" x14ac:dyDescent="0.25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</row>
    <row r="2899" spans="1:22" x14ac:dyDescent="0.25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</row>
    <row r="2900" spans="1:22" x14ac:dyDescent="0.25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</row>
    <row r="2901" spans="1:22" x14ac:dyDescent="0.25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</row>
    <row r="2902" spans="1:22" x14ac:dyDescent="0.25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</row>
    <row r="2903" spans="1:22" x14ac:dyDescent="0.25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</row>
    <row r="2904" spans="1:22" x14ac:dyDescent="0.25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</row>
    <row r="2905" spans="1:22" x14ac:dyDescent="0.25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</row>
    <row r="2906" spans="1:22" x14ac:dyDescent="0.25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</row>
    <row r="2907" spans="1:22" x14ac:dyDescent="0.25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</row>
    <row r="2908" spans="1:22" x14ac:dyDescent="0.25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</row>
    <row r="2909" spans="1:22" x14ac:dyDescent="0.25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</row>
    <row r="2910" spans="1:22" x14ac:dyDescent="0.25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</row>
    <row r="2911" spans="1:22" x14ac:dyDescent="0.25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</row>
    <row r="2912" spans="1:22" x14ac:dyDescent="0.25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</row>
    <row r="2913" spans="1:22" x14ac:dyDescent="0.25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</row>
    <row r="2914" spans="1:22" x14ac:dyDescent="0.25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</row>
    <row r="2915" spans="1:22" x14ac:dyDescent="0.25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</row>
    <row r="2916" spans="1:22" x14ac:dyDescent="0.25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</row>
    <row r="2917" spans="1:22" x14ac:dyDescent="0.25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</row>
    <row r="2918" spans="1:22" x14ac:dyDescent="0.25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</row>
    <row r="2919" spans="1:22" x14ac:dyDescent="0.25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</row>
    <row r="2920" spans="1:22" x14ac:dyDescent="0.25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</row>
    <row r="2921" spans="1:22" x14ac:dyDescent="0.25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</row>
    <row r="2922" spans="1:22" x14ac:dyDescent="0.25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</row>
    <row r="2923" spans="1:22" x14ac:dyDescent="0.25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</row>
    <row r="2924" spans="1:22" x14ac:dyDescent="0.25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</row>
    <row r="2925" spans="1:22" x14ac:dyDescent="0.25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</row>
    <row r="2926" spans="1:22" x14ac:dyDescent="0.25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</row>
    <row r="2927" spans="1:22" x14ac:dyDescent="0.25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</row>
    <row r="2928" spans="1:22" x14ac:dyDescent="0.25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</row>
    <row r="2929" spans="1:22" x14ac:dyDescent="0.25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</row>
    <row r="2930" spans="1:22" x14ac:dyDescent="0.25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</row>
    <row r="2931" spans="1:22" x14ac:dyDescent="0.25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</row>
    <row r="2932" spans="1:22" x14ac:dyDescent="0.25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</row>
    <row r="2933" spans="1:22" x14ac:dyDescent="0.25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</row>
    <row r="2934" spans="1:22" x14ac:dyDescent="0.25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</row>
    <row r="2935" spans="1:22" x14ac:dyDescent="0.25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</row>
    <row r="2936" spans="1:22" x14ac:dyDescent="0.25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</row>
    <row r="2937" spans="1:22" x14ac:dyDescent="0.25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</row>
    <row r="2938" spans="1:22" x14ac:dyDescent="0.25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</row>
    <row r="2939" spans="1:22" x14ac:dyDescent="0.25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</row>
    <row r="2940" spans="1:22" x14ac:dyDescent="0.25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</row>
    <row r="2941" spans="1:22" x14ac:dyDescent="0.25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</row>
    <row r="2942" spans="1:22" x14ac:dyDescent="0.25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</row>
    <row r="2943" spans="1:22" x14ac:dyDescent="0.25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</row>
    <row r="2944" spans="1:22" x14ac:dyDescent="0.25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</row>
    <row r="2945" spans="1:22" x14ac:dyDescent="0.25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</row>
    <row r="2946" spans="1:22" x14ac:dyDescent="0.25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</row>
    <row r="2947" spans="1:22" x14ac:dyDescent="0.25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</row>
    <row r="2948" spans="1:22" x14ac:dyDescent="0.25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</row>
    <row r="2949" spans="1:22" x14ac:dyDescent="0.25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</row>
    <row r="2950" spans="1:22" x14ac:dyDescent="0.25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</row>
    <row r="2951" spans="1:22" x14ac:dyDescent="0.25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</row>
    <row r="2952" spans="1:22" x14ac:dyDescent="0.25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</row>
    <row r="2953" spans="1:22" x14ac:dyDescent="0.25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</row>
    <row r="2954" spans="1:22" x14ac:dyDescent="0.25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</row>
    <row r="2955" spans="1:22" x14ac:dyDescent="0.25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</row>
    <row r="2956" spans="1:22" x14ac:dyDescent="0.25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</row>
    <row r="2957" spans="1:22" x14ac:dyDescent="0.25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</row>
    <row r="2958" spans="1:22" x14ac:dyDescent="0.25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</row>
    <row r="2959" spans="1:22" x14ac:dyDescent="0.25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</row>
    <row r="2960" spans="1:22" x14ac:dyDescent="0.25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</row>
    <row r="2961" spans="1:22" x14ac:dyDescent="0.25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</row>
    <row r="2962" spans="1:22" x14ac:dyDescent="0.25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</row>
    <row r="2963" spans="1:22" x14ac:dyDescent="0.25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</row>
    <row r="2964" spans="1:22" x14ac:dyDescent="0.25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</row>
    <row r="2965" spans="1:22" x14ac:dyDescent="0.25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</row>
    <row r="2966" spans="1:22" x14ac:dyDescent="0.25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</row>
    <row r="2967" spans="1:22" x14ac:dyDescent="0.25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</row>
    <row r="2968" spans="1:22" x14ac:dyDescent="0.25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</row>
    <row r="2969" spans="1:22" x14ac:dyDescent="0.25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</row>
    <row r="2970" spans="1:22" x14ac:dyDescent="0.25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</row>
    <row r="2971" spans="1:22" x14ac:dyDescent="0.25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</row>
    <row r="2972" spans="1:22" x14ac:dyDescent="0.25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</row>
    <row r="2973" spans="1:22" x14ac:dyDescent="0.25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</row>
    <row r="2974" spans="1:22" x14ac:dyDescent="0.25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</row>
    <row r="2975" spans="1:22" x14ac:dyDescent="0.25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</row>
    <row r="2976" spans="1:22" x14ac:dyDescent="0.25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</row>
    <row r="2977" spans="1:22" x14ac:dyDescent="0.25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</row>
    <row r="2978" spans="1:22" x14ac:dyDescent="0.25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</row>
    <row r="2979" spans="1:22" x14ac:dyDescent="0.25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</row>
    <row r="2980" spans="1:22" x14ac:dyDescent="0.25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</row>
    <row r="2981" spans="1:22" x14ac:dyDescent="0.25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</row>
    <row r="2982" spans="1:22" x14ac:dyDescent="0.25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</row>
    <row r="2983" spans="1:22" x14ac:dyDescent="0.25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</row>
    <row r="2984" spans="1:22" x14ac:dyDescent="0.25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</row>
    <row r="2985" spans="1:22" x14ac:dyDescent="0.25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</row>
    <row r="2986" spans="1:22" x14ac:dyDescent="0.25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</row>
    <row r="2987" spans="1:22" x14ac:dyDescent="0.25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</row>
    <row r="2988" spans="1:22" x14ac:dyDescent="0.25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</row>
    <row r="2989" spans="1:22" x14ac:dyDescent="0.25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</row>
    <row r="2990" spans="1:22" x14ac:dyDescent="0.25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</row>
    <row r="2991" spans="1:22" x14ac:dyDescent="0.25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</row>
    <row r="2992" spans="1:22" x14ac:dyDescent="0.25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</row>
    <row r="2993" spans="1:22" x14ac:dyDescent="0.25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</row>
    <row r="2994" spans="1:22" x14ac:dyDescent="0.25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</row>
    <row r="2995" spans="1:22" x14ac:dyDescent="0.25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</row>
    <row r="2996" spans="1:22" x14ac:dyDescent="0.25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</row>
    <row r="2997" spans="1:22" x14ac:dyDescent="0.25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</row>
    <row r="2998" spans="1:22" x14ac:dyDescent="0.25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</row>
    <row r="2999" spans="1:22" x14ac:dyDescent="0.25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</row>
    <row r="3000" spans="1:22" x14ac:dyDescent="0.25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</row>
    <row r="3001" spans="1:22" x14ac:dyDescent="0.25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</row>
    <row r="3002" spans="1:22" x14ac:dyDescent="0.25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</row>
    <row r="3003" spans="1:22" x14ac:dyDescent="0.25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</row>
    <row r="3004" spans="1:22" x14ac:dyDescent="0.25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</row>
    <row r="3005" spans="1:22" x14ac:dyDescent="0.25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</row>
    <row r="3006" spans="1:22" x14ac:dyDescent="0.25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</row>
    <row r="3007" spans="1:22" x14ac:dyDescent="0.25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</row>
    <row r="3008" spans="1:22" x14ac:dyDescent="0.25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</row>
    <row r="3009" spans="1:22" x14ac:dyDescent="0.25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</row>
    <row r="3010" spans="1:22" x14ac:dyDescent="0.25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</row>
    <row r="3011" spans="1:22" x14ac:dyDescent="0.25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</row>
    <row r="3012" spans="1:22" x14ac:dyDescent="0.25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</row>
    <row r="3013" spans="1:22" x14ac:dyDescent="0.25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</row>
    <row r="3014" spans="1:22" x14ac:dyDescent="0.25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</row>
    <row r="3015" spans="1:22" x14ac:dyDescent="0.25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</row>
    <row r="3016" spans="1:22" x14ac:dyDescent="0.25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</row>
    <row r="3017" spans="1:22" x14ac:dyDescent="0.25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</row>
    <row r="3018" spans="1:22" x14ac:dyDescent="0.25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</row>
    <row r="3019" spans="1:22" x14ac:dyDescent="0.25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</row>
    <row r="3020" spans="1:22" x14ac:dyDescent="0.25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</row>
    <row r="3021" spans="1:22" x14ac:dyDescent="0.25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</row>
    <row r="3022" spans="1:22" x14ac:dyDescent="0.25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</row>
    <row r="3023" spans="1:22" x14ac:dyDescent="0.2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</row>
    <row r="3024" spans="1:22" x14ac:dyDescent="0.2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</row>
    <row r="3025" spans="1:22" x14ac:dyDescent="0.2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</row>
    <row r="3026" spans="1:22" x14ac:dyDescent="0.2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</row>
    <row r="3027" spans="1:22" x14ac:dyDescent="0.2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</row>
    <row r="3028" spans="1:22" x14ac:dyDescent="0.2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</row>
    <row r="3029" spans="1:22" x14ac:dyDescent="0.2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</row>
    <row r="3030" spans="1:22" x14ac:dyDescent="0.2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</row>
    <row r="3031" spans="1:22" x14ac:dyDescent="0.2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</row>
    <row r="3032" spans="1:22" x14ac:dyDescent="0.2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</row>
    <row r="3033" spans="1:22" x14ac:dyDescent="0.2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</row>
    <row r="3034" spans="1:22" x14ac:dyDescent="0.2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</row>
    <row r="3035" spans="1:22" x14ac:dyDescent="0.2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</row>
    <row r="3036" spans="1:22" x14ac:dyDescent="0.2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</row>
    <row r="3037" spans="1:22" x14ac:dyDescent="0.2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</row>
    <row r="3038" spans="1:22" x14ac:dyDescent="0.2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</row>
    <row r="3039" spans="1:22" x14ac:dyDescent="0.2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</row>
    <row r="3040" spans="1:22" x14ac:dyDescent="0.2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</row>
    <row r="3041" spans="1:22" x14ac:dyDescent="0.2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</row>
    <row r="3042" spans="1:22" x14ac:dyDescent="0.2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</row>
    <row r="3043" spans="1:22" x14ac:dyDescent="0.2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</row>
    <row r="3044" spans="1:22" x14ac:dyDescent="0.2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</row>
    <row r="3045" spans="1:22" x14ac:dyDescent="0.2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</row>
    <row r="3046" spans="1:22" x14ac:dyDescent="0.2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</row>
    <row r="3047" spans="1:22" x14ac:dyDescent="0.2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</row>
    <row r="3048" spans="1:22" x14ac:dyDescent="0.2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</row>
    <row r="3049" spans="1:22" x14ac:dyDescent="0.2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</row>
    <row r="3050" spans="1:22" x14ac:dyDescent="0.2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</row>
    <row r="3051" spans="1:22" x14ac:dyDescent="0.2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</row>
    <row r="3052" spans="1:22" x14ac:dyDescent="0.2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</row>
    <row r="3053" spans="1:22" x14ac:dyDescent="0.2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</row>
    <row r="3054" spans="1:22" x14ac:dyDescent="0.2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</row>
    <row r="3055" spans="1:22" x14ac:dyDescent="0.2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</row>
    <row r="3056" spans="1:22" x14ac:dyDescent="0.2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</row>
    <row r="3057" spans="1:22" x14ac:dyDescent="0.2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</row>
    <row r="3058" spans="1:22" x14ac:dyDescent="0.2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</row>
    <row r="3059" spans="1:22" x14ac:dyDescent="0.2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</row>
    <row r="3060" spans="1:22" x14ac:dyDescent="0.2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</row>
    <row r="3061" spans="1:22" x14ac:dyDescent="0.2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</row>
    <row r="3062" spans="1:22" x14ac:dyDescent="0.2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</row>
    <row r="3063" spans="1:22" x14ac:dyDescent="0.2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</row>
    <row r="3064" spans="1:22" x14ac:dyDescent="0.2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</row>
    <row r="3065" spans="1:22" x14ac:dyDescent="0.2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</row>
    <row r="3066" spans="1:22" x14ac:dyDescent="0.2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</row>
    <row r="3067" spans="1:22" x14ac:dyDescent="0.2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</row>
    <row r="3068" spans="1:22" x14ac:dyDescent="0.2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</row>
    <row r="3069" spans="1:22" x14ac:dyDescent="0.2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</row>
    <row r="3070" spans="1:22" x14ac:dyDescent="0.2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</row>
    <row r="3071" spans="1:22" x14ac:dyDescent="0.2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</row>
    <row r="3072" spans="1:22" x14ac:dyDescent="0.2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</row>
    <row r="3073" spans="1:22" x14ac:dyDescent="0.2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</row>
    <row r="3074" spans="1:22" x14ac:dyDescent="0.2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</row>
    <row r="3075" spans="1:22" x14ac:dyDescent="0.2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</row>
    <row r="3076" spans="1:22" x14ac:dyDescent="0.2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</row>
    <row r="3077" spans="1:22" x14ac:dyDescent="0.2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</row>
    <row r="3078" spans="1:22" x14ac:dyDescent="0.2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</row>
    <row r="3079" spans="1:22" x14ac:dyDescent="0.2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</row>
    <row r="3080" spans="1:22" x14ac:dyDescent="0.2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</row>
    <row r="3081" spans="1:22" x14ac:dyDescent="0.2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</row>
    <row r="3082" spans="1:22" x14ac:dyDescent="0.2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</row>
    <row r="3083" spans="1:22" x14ac:dyDescent="0.2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</row>
    <row r="3084" spans="1:22" x14ac:dyDescent="0.2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</row>
    <row r="3085" spans="1:22" x14ac:dyDescent="0.2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</row>
    <row r="3086" spans="1:22" x14ac:dyDescent="0.2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</row>
    <row r="3087" spans="1:22" x14ac:dyDescent="0.2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</row>
    <row r="3088" spans="1:22" x14ac:dyDescent="0.2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</row>
    <row r="3089" spans="1:22" x14ac:dyDescent="0.2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</row>
    <row r="3090" spans="1:22" x14ac:dyDescent="0.2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</row>
    <row r="3091" spans="1:22" x14ac:dyDescent="0.2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</row>
    <row r="3092" spans="1:22" x14ac:dyDescent="0.2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</row>
    <row r="3093" spans="1:22" x14ac:dyDescent="0.2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</row>
    <row r="3094" spans="1:22" x14ac:dyDescent="0.2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</row>
    <row r="3095" spans="1:22" x14ac:dyDescent="0.2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</row>
    <row r="3096" spans="1:22" x14ac:dyDescent="0.2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</row>
    <row r="3097" spans="1:22" x14ac:dyDescent="0.2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</row>
    <row r="3098" spans="1:22" x14ac:dyDescent="0.2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</row>
    <row r="3099" spans="1:22" x14ac:dyDescent="0.2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</row>
    <row r="3100" spans="1:22" x14ac:dyDescent="0.2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</row>
    <row r="3101" spans="1:22" x14ac:dyDescent="0.2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</row>
    <row r="3102" spans="1:22" x14ac:dyDescent="0.2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</row>
    <row r="3103" spans="1:22" x14ac:dyDescent="0.2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</row>
    <row r="3104" spans="1:22" x14ac:dyDescent="0.2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</row>
    <row r="3105" spans="1:22" x14ac:dyDescent="0.2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</row>
    <row r="3106" spans="1:22" x14ac:dyDescent="0.2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</row>
    <row r="3107" spans="1:22" x14ac:dyDescent="0.2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</row>
    <row r="3108" spans="1:22" x14ac:dyDescent="0.2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</row>
    <row r="3109" spans="1:22" x14ac:dyDescent="0.2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</row>
    <row r="3110" spans="1:22" x14ac:dyDescent="0.2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</row>
    <row r="3111" spans="1:22" x14ac:dyDescent="0.2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</row>
    <row r="3112" spans="1:22" x14ac:dyDescent="0.2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</row>
    <row r="3113" spans="1:22" x14ac:dyDescent="0.2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</row>
    <row r="3114" spans="1:22" x14ac:dyDescent="0.2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</row>
    <row r="3115" spans="1:22" x14ac:dyDescent="0.2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</row>
    <row r="3116" spans="1:22" x14ac:dyDescent="0.2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</row>
    <row r="3117" spans="1:22" x14ac:dyDescent="0.2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</row>
    <row r="3118" spans="1:22" x14ac:dyDescent="0.2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</row>
    <row r="3119" spans="1:22" x14ac:dyDescent="0.2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</row>
    <row r="3120" spans="1:22" x14ac:dyDescent="0.2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</row>
    <row r="3121" spans="1:22" x14ac:dyDescent="0.2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</row>
    <row r="3122" spans="1:22" x14ac:dyDescent="0.2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</row>
    <row r="3123" spans="1:22" x14ac:dyDescent="0.2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</row>
    <row r="3124" spans="1:22" x14ac:dyDescent="0.2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</row>
    <row r="3125" spans="1:22" x14ac:dyDescent="0.2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</row>
    <row r="3126" spans="1:22" x14ac:dyDescent="0.2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</row>
    <row r="3127" spans="1:22" x14ac:dyDescent="0.2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</row>
    <row r="3128" spans="1:22" x14ac:dyDescent="0.2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</row>
    <row r="3129" spans="1:22" x14ac:dyDescent="0.2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</row>
    <row r="3130" spans="1:22" x14ac:dyDescent="0.2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</row>
    <row r="3131" spans="1:22" x14ac:dyDescent="0.2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</row>
    <row r="3132" spans="1:22" x14ac:dyDescent="0.2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</row>
    <row r="3133" spans="1:22" x14ac:dyDescent="0.2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</row>
    <row r="3134" spans="1:22" x14ac:dyDescent="0.2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</row>
    <row r="3135" spans="1:22" x14ac:dyDescent="0.2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</row>
    <row r="3136" spans="1:22" x14ac:dyDescent="0.2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</row>
    <row r="3137" spans="1:22" x14ac:dyDescent="0.2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</row>
    <row r="3138" spans="1:22" x14ac:dyDescent="0.2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</row>
    <row r="3139" spans="1:22" x14ac:dyDescent="0.2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</row>
    <row r="3140" spans="1:22" x14ac:dyDescent="0.2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</row>
    <row r="3141" spans="1:22" x14ac:dyDescent="0.2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</row>
    <row r="3142" spans="1:22" x14ac:dyDescent="0.2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</row>
    <row r="3143" spans="1:22" x14ac:dyDescent="0.2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</row>
    <row r="3144" spans="1:22" x14ac:dyDescent="0.2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</row>
    <row r="3145" spans="1:22" x14ac:dyDescent="0.2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</row>
    <row r="3146" spans="1:22" x14ac:dyDescent="0.2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</row>
    <row r="3147" spans="1:22" x14ac:dyDescent="0.2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</row>
    <row r="3148" spans="1:22" x14ac:dyDescent="0.2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</row>
    <row r="3149" spans="1:22" x14ac:dyDescent="0.2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</row>
    <row r="3150" spans="1:22" x14ac:dyDescent="0.2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</row>
    <row r="3151" spans="1:22" x14ac:dyDescent="0.2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</row>
    <row r="3152" spans="1:22" x14ac:dyDescent="0.2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</row>
    <row r="3153" spans="1:22" x14ac:dyDescent="0.2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</row>
    <row r="3154" spans="1:22" x14ac:dyDescent="0.2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</row>
    <row r="3155" spans="1:22" x14ac:dyDescent="0.2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</row>
    <row r="3156" spans="1:22" x14ac:dyDescent="0.2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</row>
    <row r="3157" spans="1:22" x14ac:dyDescent="0.2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</row>
    <row r="3158" spans="1:22" x14ac:dyDescent="0.2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</row>
    <row r="3159" spans="1:22" x14ac:dyDescent="0.2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</row>
    <row r="3160" spans="1:22" x14ac:dyDescent="0.2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</row>
    <row r="3161" spans="1:22" x14ac:dyDescent="0.2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</row>
    <row r="3162" spans="1:22" x14ac:dyDescent="0.2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</row>
    <row r="3163" spans="1:22" x14ac:dyDescent="0.2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</row>
    <row r="3164" spans="1:22" x14ac:dyDescent="0.2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</row>
    <row r="3165" spans="1:22" x14ac:dyDescent="0.2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</row>
    <row r="3166" spans="1:22" x14ac:dyDescent="0.2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</row>
    <row r="3167" spans="1:22" x14ac:dyDescent="0.2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</row>
    <row r="3168" spans="1:22" x14ac:dyDescent="0.2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</row>
    <row r="3169" spans="1:22" x14ac:dyDescent="0.2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</row>
    <row r="3170" spans="1:22" x14ac:dyDescent="0.2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</row>
    <row r="3171" spans="1:22" x14ac:dyDescent="0.2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</row>
    <row r="3172" spans="1:22" x14ac:dyDescent="0.2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</row>
    <row r="3173" spans="1:22" x14ac:dyDescent="0.2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</row>
    <row r="3174" spans="1:22" x14ac:dyDescent="0.2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</row>
    <row r="3175" spans="1:22" x14ac:dyDescent="0.2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</row>
    <row r="3176" spans="1:22" x14ac:dyDescent="0.2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</row>
    <row r="3177" spans="1:22" x14ac:dyDescent="0.2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</row>
    <row r="3178" spans="1:22" x14ac:dyDescent="0.2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</row>
    <row r="3179" spans="1:22" x14ac:dyDescent="0.2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</row>
    <row r="3180" spans="1:22" x14ac:dyDescent="0.2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</row>
    <row r="3181" spans="1:22" x14ac:dyDescent="0.2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</row>
    <row r="3182" spans="1:22" x14ac:dyDescent="0.2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</row>
    <row r="3183" spans="1:22" x14ac:dyDescent="0.2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</row>
    <row r="3184" spans="1:22" x14ac:dyDescent="0.2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</row>
    <row r="3185" spans="1:22" x14ac:dyDescent="0.2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</row>
    <row r="3186" spans="1:22" x14ac:dyDescent="0.2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</row>
    <row r="3187" spans="1:22" x14ac:dyDescent="0.2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</row>
    <row r="3188" spans="1:22" x14ac:dyDescent="0.2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</row>
    <row r="3189" spans="1:22" x14ac:dyDescent="0.2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</row>
    <row r="3190" spans="1:22" x14ac:dyDescent="0.2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</row>
    <row r="3191" spans="1:22" x14ac:dyDescent="0.2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</row>
    <row r="3192" spans="1:22" x14ac:dyDescent="0.2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</row>
    <row r="3193" spans="1:22" x14ac:dyDescent="0.2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</row>
    <row r="3194" spans="1:22" x14ac:dyDescent="0.2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</row>
    <row r="3195" spans="1:22" x14ac:dyDescent="0.2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</row>
    <row r="3196" spans="1:22" x14ac:dyDescent="0.2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</row>
    <row r="3197" spans="1:22" x14ac:dyDescent="0.2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</row>
    <row r="3198" spans="1:22" x14ac:dyDescent="0.2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</row>
    <row r="3199" spans="1:22" x14ac:dyDescent="0.2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</row>
    <row r="3200" spans="1:22" x14ac:dyDescent="0.2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</row>
    <row r="3201" spans="1:22" x14ac:dyDescent="0.2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</row>
    <row r="3202" spans="1:22" x14ac:dyDescent="0.2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</row>
    <row r="3203" spans="1:22" x14ac:dyDescent="0.2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</row>
    <row r="3204" spans="1:22" x14ac:dyDescent="0.2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</row>
    <row r="3205" spans="1:22" x14ac:dyDescent="0.2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</row>
    <row r="3206" spans="1:22" x14ac:dyDescent="0.2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</row>
    <row r="3207" spans="1:22" x14ac:dyDescent="0.2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</row>
    <row r="3208" spans="1:22" x14ac:dyDescent="0.2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</row>
    <row r="3209" spans="1:22" x14ac:dyDescent="0.2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</row>
    <row r="3210" spans="1:22" x14ac:dyDescent="0.2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</row>
    <row r="3211" spans="1:22" x14ac:dyDescent="0.2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</row>
    <row r="3212" spans="1:22" x14ac:dyDescent="0.2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</row>
    <row r="3213" spans="1:22" x14ac:dyDescent="0.2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</row>
    <row r="3214" spans="1:22" x14ac:dyDescent="0.2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</row>
    <row r="3215" spans="1:22" x14ac:dyDescent="0.2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</row>
    <row r="3216" spans="1:22" x14ac:dyDescent="0.2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</row>
    <row r="3217" spans="1:22" x14ac:dyDescent="0.2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</row>
    <row r="3218" spans="1:22" x14ac:dyDescent="0.2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</row>
    <row r="3219" spans="1:22" x14ac:dyDescent="0.2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</row>
    <row r="3220" spans="1:22" x14ac:dyDescent="0.2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</row>
    <row r="3221" spans="1:22" x14ac:dyDescent="0.2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</row>
    <row r="3222" spans="1:22" x14ac:dyDescent="0.2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</row>
    <row r="3223" spans="1:22" x14ac:dyDescent="0.2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</row>
    <row r="3224" spans="1:22" x14ac:dyDescent="0.2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</row>
    <row r="3225" spans="1:22" x14ac:dyDescent="0.2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</row>
    <row r="3226" spans="1:22" x14ac:dyDescent="0.2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</row>
    <row r="3227" spans="1:22" x14ac:dyDescent="0.2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</row>
    <row r="3228" spans="1:22" x14ac:dyDescent="0.2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</row>
    <row r="3229" spans="1:22" x14ac:dyDescent="0.2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</row>
    <row r="3230" spans="1:22" x14ac:dyDescent="0.2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</row>
    <row r="3231" spans="1:22" x14ac:dyDescent="0.2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</row>
    <row r="3232" spans="1:22" x14ac:dyDescent="0.2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</row>
    <row r="3233" spans="1:22" x14ac:dyDescent="0.2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</row>
    <row r="3234" spans="1:22" x14ac:dyDescent="0.2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</row>
    <row r="3235" spans="1:22" x14ac:dyDescent="0.2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</row>
    <row r="3236" spans="1:22" x14ac:dyDescent="0.2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</row>
    <row r="3237" spans="1:22" x14ac:dyDescent="0.2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</row>
    <row r="3238" spans="1:22" x14ac:dyDescent="0.2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</row>
    <row r="3239" spans="1:22" x14ac:dyDescent="0.2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</row>
    <row r="3240" spans="1:22" x14ac:dyDescent="0.2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</row>
    <row r="3241" spans="1:22" x14ac:dyDescent="0.2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</row>
    <row r="3242" spans="1:22" x14ac:dyDescent="0.2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</row>
    <row r="3243" spans="1:22" x14ac:dyDescent="0.2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</row>
    <row r="3244" spans="1:22" x14ac:dyDescent="0.2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</row>
    <row r="3245" spans="1:22" x14ac:dyDescent="0.2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</row>
    <row r="3246" spans="1:22" x14ac:dyDescent="0.2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</row>
    <row r="3247" spans="1:22" x14ac:dyDescent="0.2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</row>
    <row r="3248" spans="1:22" x14ac:dyDescent="0.2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</row>
    <row r="3249" spans="1:22" x14ac:dyDescent="0.2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</row>
    <row r="3250" spans="1:22" x14ac:dyDescent="0.2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</row>
    <row r="3251" spans="1:22" x14ac:dyDescent="0.2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</row>
    <row r="3252" spans="1:22" x14ac:dyDescent="0.2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</row>
    <row r="3253" spans="1:22" x14ac:dyDescent="0.2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</row>
    <row r="3254" spans="1:22" x14ac:dyDescent="0.2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</row>
    <row r="3255" spans="1:22" x14ac:dyDescent="0.2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</row>
    <row r="3256" spans="1:22" x14ac:dyDescent="0.2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</row>
    <row r="3257" spans="1:22" x14ac:dyDescent="0.2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</row>
    <row r="3258" spans="1:22" x14ac:dyDescent="0.2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</row>
    <row r="3259" spans="1:22" x14ac:dyDescent="0.2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</row>
    <row r="3260" spans="1:22" x14ac:dyDescent="0.2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</row>
    <row r="3261" spans="1:22" x14ac:dyDescent="0.2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</row>
    <row r="3262" spans="1:22" x14ac:dyDescent="0.2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</row>
    <row r="3263" spans="1:22" x14ac:dyDescent="0.2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</row>
    <row r="3264" spans="1:22" x14ac:dyDescent="0.2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</row>
    <row r="3265" spans="1:22" x14ac:dyDescent="0.2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</row>
    <row r="3266" spans="1:22" x14ac:dyDescent="0.2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</row>
    <row r="3267" spans="1:22" x14ac:dyDescent="0.2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</row>
    <row r="3268" spans="1:22" x14ac:dyDescent="0.2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</row>
    <row r="3269" spans="1:22" x14ac:dyDescent="0.2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</row>
    <row r="3270" spans="1:22" x14ac:dyDescent="0.2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</row>
    <row r="3271" spans="1:22" x14ac:dyDescent="0.2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</row>
    <row r="3272" spans="1:22" x14ac:dyDescent="0.2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</row>
    <row r="3273" spans="1:22" x14ac:dyDescent="0.2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</row>
    <row r="3274" spans="1:22" x14ac:dyDescent="0.2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</row>
    <row r="3275" spans="1:22" x14ac:dyDescent="0.2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</row>
    <row r="3276" spans="1:22" x14ac:dyDescent="0.2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</row>
    <row r="3277" spans="1:22" x14ac:dyDescent="0.2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</row>
    <row r="3278" spans="1:22" x14ac:dyDescent="0.2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</row>
    <row r="3279" spans="1:22" x14ac:dyDescent="0.2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</row>
    <row r="3280" spans="1:22" x14ac:dyDescent="0.2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</row>
    <row r="3281" spans="1:22" x14ac:dyDescent="0.2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</row>
    <row r="3282" spans="1:22" x14ac:dyDescent="0.2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</row>
    <row r="3283" spans="1:22" x14ac:dyDescent="0.2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</row>
    <row r="3284" spans="1:22" x14ac:dyDescent="0.2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</row>
    <row r="3285" spans="1:22" x14ac:dyDescent="0.2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</row>
    <row r="3286" spans="1:22" x14ac:dyDescent="0.2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</row>
    <row r="3287" spans="1:22" x14ac:dyDescent="0.2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</row>
    <row r="3288" spans="1:22" x14ac:dyDescent="0.2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</row>
    <row r="3289" spans="1:22" x14ac:dyDescent="0.2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</row>
    <row r="3290" spans="1:22" x14ac:dyDescent="0.2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</row>
    <row r="3291" spans="1:22" x14ac:dyDescent="0.2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</row>
    <row r="3292" spans="1:22" x14ac:dyDescent="0.2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</row>
    <row r="3293" spans="1:22" x14ac:dyDescent="0.2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</row>
    <row r="3294" spans="1:22" x14ac:dyDescent="0.2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</row>
    <row r="3295" spans="1:22" x14ac:dyDescent="0.2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</row>
    <row r="3296" spans="1:22" x14ac:dyDescent="0.2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</row>
    <row r="3297" spans="1:22" x14ac:dyDescent="0.2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</row>
    <row r="3298" spans="1:22" x14ac:dyDescent="0.2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</row>
    <row r="3299" spans="1:22" x14ac:dyDescent="0.2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</row>
    <row r="3300" spans="1:22" x14ac:dyDescent="0.2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</row>
    <row r="3301" spans="1:22" x14ac:dyDescent="0.2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</row>
    <row r="3302" spans="1:22" x14ac:dyDescent="0.2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</row>
    <row r="3303" spans="1:22" x14ac:dyDescent="0.2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</row>
    <row r="3304" spans="1:22" x14ac:dyDescent="0.2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</row>
    <row r="3305" spans="1:22" x14ac:dyDescent="0.2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</row>
    <row r="3306" spans="1:22" x14ac:dyDescent="0.2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</row>
    <row r="3307" spans="1:22" x14ac:dyDescent="0.2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</row>
    <row r="3308" spans="1:22" x14ac:dyDescent="0.2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</row>
    <row r="3309" spans="1:22" x14ac:dyDescent="0.2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</row>
    <row r="3310" spans="1:22" x14ac:dyDescent="0.2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</row>
    <row r="3311" spans="1:22" x14ac:dyDescent="0.2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</row>
    <row r="3312" spans="1:22" x14ac:dyDescent="0.2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</row>
    <row r="3313" spans="1:22" x14ac:dyDescent="0.2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</row>
    <row r="3314" spans="1:22" x14ac:dyDescent="0.2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</row>
    <row r="3315" spans="1:22" x14ac:dyDescent="0.2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</row>
    <row r="3316" spans="1:22" x14ac:dyDescent="0.2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</row>
    <row r="3317" spans="1:22" x14ac:dyDescent="0.2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</row>
    <row r="3318" spans="1:22" x14ac:dyDescent="0.2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</row>
    <row r="3319" spans="1:22" x14ac:dyDescent="0.2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</row>
    <row r="3320" spans="1:22" x14ac:dyDescent="0.2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</row>
    <row r="3321" spans="1:22" x14ac:dyDescent="0.2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</row>
    <row r="3322" spans="1:22" x14ac:dyDescent="0.2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</row>
    <row r="3323" spans="1:22" x14ac:dyDescent="0.2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</row>
    <row r="3324" spans="1:22" x14ac:dyDescent="0.2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</row>
    <row r="3325" spans="1:22" x14ac:dyDescent="0.2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</row>
    <row r="3326" spans="1:22" x14ac:dyDescent="0.2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</row>
    <row r="3327" spans="1:22" x14ac:dyDescent="0.2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</row>
    <row r="3328" spans="1:22" x14ac:dyDescent="0.2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</row>
    <row r="3329" spans="1:22" x14ac:dyDescent="0.2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</row>
    <row r="3330" spans="1:22" x14ac:dyDescent="0.2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</row>
    <row r="3331" spans="1:22" x14ac:dyDescent="0.2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</row>
    <row r="3332" spans="1:22" x14ac:dyDescent="0.2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</row>
    <row r="3333" spans="1:22" x14ac:dyDescent="0.2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</row>
    <row r="3334" spans="1:22" x14ac:dyDescent="0.2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</row>
    <row r="3335" spans="1:22" x14ac:dyDescent="0.2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</row>
    <row r="3336" spans="1:22" x14ac:dyDescent="0.2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</row>
    <row r="3337" spans="1:22" x14ac:dyDescent="0.2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</row>
    <row r="3338" spans="1:22" x14ac:dyDescent="0.2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</row>
    <row r="3339" spans="1:22" x14ac:dyDescent="0.2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</row>
    <row r="3340" spans="1:22" x14ac:dyDescent="0.2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</row>
    <row r="3341" spans="1:22" x14ac:dyDescent="0.2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</row>
    <row r="3342" spans="1:22" x14ac:dyDescent="0.2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</row>
    <row r="3343" spans="1:22" x14ac:dyDescent="0.2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</row>
    <row r="3344" spans="1:22" x14ac:dyDescent="0.2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</row>
    <row r="3345" spans="1:22" x14ac:dyDescent="0.2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</row>
    <row r="3346" spans="1:22" x14ac:dyDescent="0.2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</row>
    <row r="3347" spans="1:22" x14ac:dyDescent="0.2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</row>
    <row r="3348" spans="1:22" x14ac:dyDescent="0.2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</row>
    <row r="3349" spans="1:22" x14ac:dyDescent="0.2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</row>
    <row r="3350" spans="1:22" x14ac:dyDescent="0.2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</row>
    <row r="3351" spans="1:22" x14ac:dyDescent="0.2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</row>
    <row r="3352" spans="1:22" x14ac:dyDescent="0.2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</row>
    <row r="3353" spans="1:22" x14ac:dyDescent="0.2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</row>
    <row r="3354" spans="1:22" x14ac:dyDescent="0.2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</row>
    <row r="3355" spans="1:22" x14ac:dyDescent="0.2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</row>
    <row r="3356" spans="1:22" x14ac:dyDescent="0.2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</row>
    <row r="3357" spans="1:22" x14ac:dyDescent="0.2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</row>
    <row r="3358" spans="1:22" x14ac:dyDescent="0.2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</row>
    <row r="3359" spans="1:22" x14ac:dyDescent="0.2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</row>
    <row r="3360" spans="1:22" x14ac:dyDescent="0.2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</row>
    <row r="3361" spans="1:22" x14ac:dyDescent="0.2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</row>
    <row r="3362" spans="1:22" x14ac:dyDescent="0.2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</row>
    <row r="3363" spans="1:22" x14ac:dyDescent="0.2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</row>
    <row r="3364" spans="1:22" x14ac:dyDescent="0.2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</row>
    <row r="3365" spans="1:22" x14ac:dyDescent="0.2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</row>
    <row r="3366" spans="1:22" x14ac:dyDescent="0.2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</row>
    <row r="3367" spans="1:22" x14ac:dyDescent="0.2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</row>
    <row r="3368" spans="1:22" x14ac:dyDescent="0.2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</row>
    <row r="3369" spans="1:22" x14ac:dyDescent="0.2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</row>
    <row r="3370" spans="1:22" x14ac:dyDescent="0.2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</row>
    <row r="3371" spans="1:22" x14ac:dyDescent="0.2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</row>
    <row r="3372" spans="1:22" x14ac:dyDescent="0.2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</row>
    <row r="3373" spans="1:22" x14ac:dyDescent="0.2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</row>
    <row r="3374" spans="1:22" x14ac:dyDescent="0.2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</row>
    <row r="3375" spans="1:22" x14ac:dyDescent="0.2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</row>
    <row r="3376" spans="1:22" x14ac:dyDescent="0.2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</row>
    <row r="3377" spans="1:22" x14ac:dyDescent="0.2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</row>
    <row r="3378" spans="1:22" x14ac:dyDescent="0.2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</row>
    <row r="3379" spans="1:22" x14ac:dyDescent="0.2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</row>
    <row r="3380" spans="1:22" x14ac:dyDescent="0.2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</row>
    <row r="3381" spans="1:22" x14ac:dyDescent="0.2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</row>
    <row r="3382" spans="1:22" x14ac:dyDescent="0.2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</row>
    <row r="3383" spans="1:22" x14ac:dyDescent="0.2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</row>
    <row r="3384" spans="1:22" x14ac:dyDescent="0.2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</row>
    <row r="3385" spans="1:22" x14ac:dyDescent="0.2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</row>
    <row r="3386" spans="1:22" x14ac:dyDescent="0.2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</row>
    <row r="3387" spans="1:22" x14ac:dyDescent="0.2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</row>
    <row r="3388" spans="1:22" x14ac:dyDescent="0.2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</row>
    <row r="3389" spans="1:22" x14ac:dyDescent="0.2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</row>
    <row r="3390" spans="1:22" x14ac:dyDescent="0.2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</row>
    <row r="3391" spans="1:22" x14ac:dyDescent="0.2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</row>
    <row r="3392" spans="1:22" x14ac:dyDescent="0.2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</row>
    <row r="3393" spans="1:22" x14ac:dyDescent="0.2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</row>
    <row r="3394" spans="1:22" x14ac:dyDescent="0.2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</row>
    <row r="3395" spans="1:22" x14ac:dyDescent="0.2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</row>
    <row r="3396" spans="1:22" x14ac:dyDescent="0.2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</row>
    <row r="3397" spans="1:22" x14ac:dyDescent="0.2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</row>
    <row r="3398" spans="1:22" x14ac:dyDescent="0.2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</row>
    <row r="3399" spans="1:22" x14ac:dyDescent="0.2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</row>
    <row r="3400" spans="1:22" x14ac:dyDescent="0.2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</row>
    <row r="3401" spans="1:22" x14ac:dyDescent="0.2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</row>
    <row r="3402" spans="1:22" x14ac:dyDescent="0.2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</row>
    <row r="3403" spans="1:22" x14ac:dyDescent="0.2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</row>
    <row r="3404" spans="1:22" x14ac:dyDescent="0.2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</row>
    <row r="3405" spans="1:22" x14ac:dyDescent="0.2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</row>
    <row r="3406" spans="1:22" x14ac:dyDescent="0.2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</row>
    <row r="3407" spans="1:22" x14ac:dyDescent="0.2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</row>
    <row r="3408" spans="1:22" x14ac:dyDescent="0.2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</row>
    <row r="3409" spans="1:22" x14ac:dyDescent="0.2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</row>
    <row r="3410" spans="1:22" x14ac:dyDescent="0.2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</row>
    <row r="3411" spans="1:22" x14ac:dyDescent="0.2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</row>
    <row r="3412" spans="1:22" x14ac:dyDescent="0.2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</row>
    <row r="3413" spans="1:22" x14ac:dyDescent="0.2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</row>
    <row r="3414" spans="1:22" x14ac:dyDescent="0.2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</row>
    <row r="3415" spans="1:22" x14ac:dyDescent="0.2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</row>
    <row r="3416" spans="1:22" x14ac:dyDescent="0.2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</row>
    <row r="3417" spans="1:22" x14ac:dyDescent="0.2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</row>
    <row r="3418" spans="1:22" x14ac:dyDescent="0.2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</row>
    <row r="3419" spans="1:22" x14ac:dyDescent="0.2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</row>
    <row r="3420" spans="1:22" x14ac:dyDescent="0.2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</row>
    <row r="3421" spans="1:22" x14ac:dyDescent="0.2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</row>
    <row r="3422" spans="1:22" x14ac:dyDescent="0.2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</row>
    <row r="3423" spans="1:22" x14ac:dyDescent="0.2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</row>
    <row r="3424" spans="1:22" x14ac:dyDescent="0.2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</row>
    <row r="3425" spans="1:22" x14ac:dyDescent="0.2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</row>
    <row r="3426" spans="1:22" x14ac:dyDescent="0.2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</row>
    <row r="3427" spans="1:22" x14ac:dyDescent="0.2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</row>
    <row r="3428" spans="1:22" x14ac:dyDescent="0.2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</row>
    <row r="3429" spans="1:22" x14ac:dyDescent="0.2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</row>
    <row r="3430" spans="1:22" x14ac:dyDescent="0.2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</row>
    <row r="3431" spans="1:22" x14ac:dyDescent="0.2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</row>
    <row r="3432" spans="1:22" x14ac:dyDescent="0.2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</row>
    <row r="3433" spans="1:22" x14ac:dyDescent="0.2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</row>
    <row r="3434" spans="1:22" x14ac:dyDescent="0.2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</row>
    <row r="3435" spans="1:22" x14ac:dyDescent="0.2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</row>
    <row r="3436" spans="1:22" x14ac:dyDescent="0.2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</row>
    <row r="3437" spans="1:22" x14ac:dyDescent="0.2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</row>
    <row r="3438" spans="1:22" x14ac:dyDescent="0.2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</row>
    <row r="3439" spans="1:22" x14ac:dyDescent="0.2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</row>
    <row r="3440" spans="1:22" x14ac:dyDescent="0.2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</row>
    <row r="3441" spans="1:22" x14ac:dyDescent="0.2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</row>
    <row r="3442" spans="1:22" x14ac:dyDescent="0.2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</row>
    <row r="3443" spans="1:22" x14ac:dyDescent="0.2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</row>
    <row r="3444" spans="1:22" x14ac:dyDescent="0.2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</row>
    <row r="3445" spans="1:22" x14ac:dyDescent="0.2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</row>
    <row r="3446" spans="1:22" x14ac:dyDescent="0.2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</row>
    <row r="3447" spans="1:22" x14ac:dyDescent="0.2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</row>
    <row r="3448" spans="1:22" x14ac:dyDescent="0.2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</row>
    <row r="3449" spans="1:22" x14ac:dyDescent="0.2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</row>
    <row r="3450" spans="1:22" x14ac:dyDescent="0.2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</row>
    <row r="3451" spans="1:22" x14ac:dyDescent="0.2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</row>
    <row r="3452" spans="1:22" x14ac:dyDescent="0.2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</row>
    <row r="3453" spans="1:22" x14ac:dyDescent="0.2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</row>
    <row r="3454" spans="1:22" x14ac:dyDescent="0.2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</row>
    <row r="3455" spans="1:22" x14ac:dyDescent="0.2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</row>
    <row r="3456" spans="1:22" x14ac:dyDescent="0.2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</row>
    <row r="3457" spans="1:22" x14ac:dyDescent="0.2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</row>
    <row r="3458" spans="1:22" x14ac:dyDescent="0.2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</row>
    <row r="3459" spans="1:22" x14ac:dyDescent="0.2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</row>
    <row r="3460" spans="1:22" x14ac:dyDescent="0.2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</row>
    <row r="3461" spans="1:22" x14ac:dyDescent="0.2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</row>
    <row r="3462" spans="1:22" x14ac:dyDescent="0.2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</row>
    <row r="3463" spans="1:22" x14ac:dyDescent="0.2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</row>
    <row r="3464" spans="1:22" x14ac:dyDescent="0.2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</row>
    <row r="3465" spans="1:22" x14ac:dyDescent="0.2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</row>
    <row r="3466" spans="1:22" x14ac:dyDescent="0.2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</row>
    <row r="3467" spans="1:22" x14ac:dyDescent="0.2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</row>
    <row r="3468" spans="1:22" x14ac:dyDescent="0.2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</row>
    <row r="3469" spans="1:22" x14ac:dyDescent="0.2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</row>
    <row r="3470" spans="1:22" x14ac:dyDescent="0.2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</row>
    <row r="3471" spans="1:22" x14ac:dyDescent="0.2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</row>
    <row r="3472" spans="1:22" x14ac:dyDescent="0.2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</row>
    <row r="3473" spans="1:22" x14ac:dyDescent="0.2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</row>
    <row r="3474" spans="1:22" x14ac:dyDescent="0.2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</row>
    <row r="3475" spans="1:22" x14ac:dyDescent="0.2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</row>
    <row r="3476" spans="1:22" x14ac:dyDescent="0.25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</row>
    <row r="3477" spans="1:22" x14ac:dyDescent="0.25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</row>
    <row r="3478" spans="1:22" x14ac:dyDescent="0.25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</row>
    <row r="3479" spans="1:22" x14ac:dyDescent="0.25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</row>
    <row r="3480" spans="1:22" x14ac:dyDescent="0.25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</row>
    <row r="3481" spans="1:22" x14ac:dyDescent="0.25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</row>
    <row r="3482" spans="1:22" x14ac:dyDescent="0.25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</row>
    <row r="3483" spans="1:22" x14ac:dyDescent="0.25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</row>
    <row r="3484" spans="1:22" x14ac:dyDescent="0.25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</row>
    <row r="3485" spans="1:22" x14ac:dyDescent="0.25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</row>
    <row r="3486" spans="1:22" x14ac:dyDescent="0.25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</row>
    <row r="3487" spans="1:22" x14ac:dyDescent="0.25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</row>
    <row r="3488" spans="1:22" x14ac:dyDescent="0.25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</row>
    <row r="3489" spans="1:22" x14ac:dyDescent="0.25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</row>
    <row r="3490" spans="1:22" x14ac:dyDescent="0.25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</row>
    <row r="3491" spans="1:22" x14ac:dyDescent="0.25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</row>
    <row r="3492" spans="1:22" x14ac:dyDescent="0.25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</row>
    <row r="3493" spans="1:22" x14ac:dyDescent="0.25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</row>
    <row r="3494" spans="1:22" x14ac:dyDescent="0.25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</row>
    <row r="3495" spans="1:22" x14ac:dyDescent="0.25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</row>
    <row r="3496" spans="1:22" x14ac:dyDescent="0.25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</row>
    <row r="3497" spans="1:22" x14ac:dyDescent="0.25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</row>
    <row r="3498" spans="1:22" x14ac:dyDescent="0.25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</row>
    <row r="3499" spans="1:22" x14ac:dyDescent="0.25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</row>
    <row r="3500" spans="1:22" x14ac:dyDescent="0.25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</row>
    <row r="3501" spans="1:22" x14ac:dyDescent="0.25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</row>
    <row r="3502" spans="1:22" x14ac:dyDescent="0.25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</row>
    <row r="3503" spans="1:22" x14ac:dyDescent="0.25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</row>
    <row r="3504" spans="1:22" x14ac:dyDescent="0.25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</row>
    <row r="3505" spans="1:22" x14ac:dyDescent="0.25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</row>
    <row r="3506" spans="1:22" x14ac:dyDescent="0.25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</row>
    <row r="3507" spans="1:22" x14ac:dyDescent="0.25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</row>
    <row r="3508" spans="1:22" x14ac:dyDescent="0.25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</row>
    <row r="3509" spans="1:22" x14ac:dyDescent="0.25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</row>
    <row r="3510" spans="1:22" x14ac:dyDescent="0.25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</row>
    <row r="3511" spans="1:22" x14ac:dyDescent="0.25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</row>
    <row r="3512" spans="1:22" x14ac:dyDescent="0.25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</row>
    <row r="3513" spans="1:22" x14ac:dyDescent="0.25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</row>
    <row r="3514" spans="1:22" x14ac:dyDescent="0.25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</row>
    <row r="3515" spans="1:22" x14ac:dyDescent="0.25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</row>
    <row r="3516" spans="1:22" x14ac:dyDescent="0.25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</row>
    <row r="3517" spans="1:22" x14ac:dyDescent="0.25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</row>
    <row r="3518" spans="1:22" x14ac:dyDescent="0.25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</row>
    <row r="3519" spans="1:22" x14ac:dyDescent="0.25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</row>
    <row r="3520" spans="1:22" x14ac:dyDescent="0.25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</row>
    <row r="3521" spans="1:22" x14ac:dyDescent="0.25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</row>
    <row r="3522" spans="1:22" x14ac:dyDescent="0.25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</row>
    <row r="3523" spans="1:22" x14ac:dyDescent="0.25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</row>
    <row r="3524" spans="1:22" x14ac:dyDescent="0.25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</row>
    <row r="3525" spans="1:22" x14ac:dyDescent="0.25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</row>
    <row r="3526" spans="1:22" x14ac:dyDescent="0.25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</row>
    <row r="3527" spans="1:22" x14ac:dyDescent="0.25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</row>
    <row r="3528" spans="1:22" x14ac:dyDescent="0.25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</row>
    <row r="3529" spans="1:22" x14ac:dyDescent="0.25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</row>
    <row r="3530" spans="1:22" x14ac:dyDescent="0.25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</row>
    <row r="3531" spans="1:22" x14ac:dyDescent="0.25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</row>
    <row r="3532" spans="1:22" x14ac:dyDescent="0.25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</row>
    <row r="3533" spans="1:22" x14ac:dyDescent="0.25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</row>
    <row r="3534" spans="1:22" x14ac:dyDescent="0.25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</row>
    <row r="3535" spans="1:22" x14ac:dyDescent="0.25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</row>
    <row r="3536" spans="1:22" x14ac:dyDescent="0.25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</row>
    <row r="3537" spans="1:22" x14ac:dyDescent="0.25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</row>
    <row r="3538" spans="1:22" x14ac:dyDescent="0.25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</row>
    <row r="3539" spans="1:22" x14ac:dyDescent="0.25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</row>
    <row r="3540" spans="1:22" x14ac:dyDescent="0.25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</row>
    <row r="3541" spans="1:22" x14ac:dyDescent="0.25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</row>
    <row r="3542" spans="1:22" x14ac:dyDescent="0.25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</row>
    <row r="3543" spans="1:22" x14ac:dyDescent="0.25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</row>
    <row r="3544" spans="1:22" x14ac:dyDescent="0.25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</row>
    <row r="3545" spans="1:22" x14ac:dyDescent="0.25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</row>
    <row r="3546" spans="1:22" x14ac:dyDescent="0.25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</row>
    <row r="3547" spans="1:22" x14ac:dyDescent="0.25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</row>
    <row r="3548" spans="1:22" x14ac:dyDescent="0.25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</row>
    <row r="3549" spans="1:22" x14ac:dyDescent="0.25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</row>
    <row r="3550" spans="1:22" x14ac:dyDescent="0.25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</row>
    <row r="3551" spans="1:22" x14ac:dyDescent="0.25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</row>
    <row r="3552" spans="1:22" x14ac:dyDescent="0.25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</row>
    <row r="3553" spans="1:22" x14ac:dyDescent="0.25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</row>
    <row r="3554" spans="1:22" x14ac:dyDescent="0.25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</row>
    <row r="3555" spans="1:22" x14ac:dyDescent="0.25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</row>
    <row r="3556" spans="1:22" x14ac:dyDescent="0.25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</row>
    <row r="3557" spans="1:22" x14ac:dyDescent="0.25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</row>
    <row r="3558" spans="1:22" x14ac:dyDescent="0.25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</row>
    <row r="3559" spans="1:22" x14ac:dyDescent="0.25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</row>
    <row r="3560" spans="1:22" x14ac:dyDescent="0.25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</row>
    <row r="3561" spans="1:22" x14ac:dyDescent="0.25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</row>
    <row r="3562" spans="1:22" x14ac:dyDescent="0.25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</row>
    <row r="3563" spans="1:22" x14ac:dyDescent="0.25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</row>
    <row r="3564" spans="1:22" x14ac:dyDescent="0.25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</row>
    <row r="3565" spans="1:22" x14ac:dyDescent="0.25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</row>
    <row r="3566" spans="1:22" x14ac:dyDescent="0.25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</row>
    <row r="3567" spans="1:22" x14ac:dyDescent="0.25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</row>
    <row r="3568" spans="1:22" x14ac:dyDescent="0.25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</row>
    <row r="3569" spans="1:22" x14ac:dyDescent="0.25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</row>
    <row r="3570" spans="1:22" x14ac:dyDescent="0.25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</row>
    <row r="3571" spans="1:22" x14ac:dyDescent="0.25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</row>
    <row r="3572" spans="1:22" x14ac:dyDescent="0.25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</row>
    <row r="3573" spans="1:22" x14ac:dyDescent="0.25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</row>
    <row r="3574" spans="1:22" x14ac:dyDescent="0.25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</row>
    <row r="3575" spans="1:22" x14ac:dyDescent="0.25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</row>
    <row r="3576" spans="1:22" x14ac:dyDescent="0.25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</row>
    <row r="3577" spans="1:22" x14ac:dyDescent="0.25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</row>
    <row r="3578" spans="1:22" x14ac:dyDescent="0.25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</row>
    <row r="3579" spans="1:22" x14ac:dyDescent="0.25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</row>
    <row r="3580" spans="1:22" x14ac:dyDescent="0.25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</row>
    <row r="3581" spans="1:22" x14ac:dyDescent="0.25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</row>
    <row r="3582" spans="1:22" x14ac:dyDescent="0.25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</row>
    <row r="3583" spans="1:22" x14ac:dyDescent="0.25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</row>
    <row r="3584" spans="1:22" x14ac:dyDescent="0.25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</row>
    <row r="3585" spans="1:22" x14ac:dyDescent="0.25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</row>
    <row r="3586" spans="1:22" x14ac:dyDescent="0.25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</row>
    <row r="3587" spans="1:22" x14ac:dyDescent="0.25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</row>
    <row r="3588" spans="1:22" x14ac:dyDescent="0.25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</row>
    <row r="3589" spans="1:22" x14ac:dyDescent="0.25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</row>
    <row r="3590" spans="1:22" x14ac:dyDescent="0.25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</row>
    <row r="3591" spans="1:22" x14ac:dyDescent="0.25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</row>
    <row r="3592" spans="1:22" x14ac:dyDescent="0.25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</row>
    <row r="3593" spans="1:22" x14ac:dyDescent="0.25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</row>
    <row r="3594" spans="1:22" x14ac:dyDescent="0.25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</row>
    <row r="3595" spans="1:22" x14ac:dyDescent="0.25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</row>
    <row r="3596" spans="1:22" x14ac:dyDescent="0.25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</row>
    <row r="3597" spans="1:22" x14ac:dyDescent="0.25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</row>
    <row r="3598" spans="1:22" x14ac:dyDescent="0.25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</row>
    <row r="3599" spans="1:22" x14ac:dyDescent="0.25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</row>
    <row r="3600" spans="1:22" x14ac:dyDescent="0.25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</row>
    <row r="3601" spans="1:22" x14ac:dyDescent="0.25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</row>
    <row r="3602" spans="1:22" x14ac:dyDescent="0.25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</row>
    <row r="3603" spans="1:22" x14ac:dyDescent="0.25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</row>
    <row r="3604" spans="1:22" x14ac:dyDescent="0.25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</row>
    <row r="3605" spans="1:22" x14ac:dyDescent="0.25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</row>
    <row r="3606" spans="1:22" x14ac:dyDescent="0.25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</row>
    <row r="3607" spans="1:22" x14ac:dyDescent="0.25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</row>
    <row r="3608" spans="1:22" x14ac:dyDescent="0.25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</row>
    <row r="3609" spans="1:22" x14ac:dyDescent="0.25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</row>
    <row r="3610" spans="1:22" x14ac:dyDescent="0.25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</row>
    <row r="3611" spans="1:22" x14ac:dyDescent="0.25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</row>
    <row r="3612" spans="1:22" x14ac:dyDescent="0.25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</row>
    <row r="3613" spans="1:22" x14ac:dyDescent="0.25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</row>
    <row r="3614" spans="1:22" x14ac:dyDescent="0.25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</row>
    <row r="3615" spans="1:22" x14ac:dyDescent="0.25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</row>
    <row r="3616" spans="1:22" x14ac:dyDescent="0.25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</row>
    <row r="3617" spans="1:22" x14ac:dyDescent="0.25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</row>
    <row r="3618" spans="1:22" x14ac:dyDescent="0.25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</row>
    <row r="3619" spans="1:22" x14ac:dyDescent="0.25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</row>
    <row r="3620" spans="1:22" x14ac:dyDescent="0.25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</row>
    <row r="3621" spans="1:22" x14ac:dyDescent="0.25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</row>
    <row r="3622" spans="1:22" x14ac:dyDescent="0.25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</row>
    <row r="3623" spans="1:22" x14ac:dyDescent="0.25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</row>
    <row r="3624" spans="1:22" x14ac:dyDescent="0.25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</row>
    <row r="3625" spans="1:22" x14ac:dyDescent="0.25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</row>
    <row r="3626" spans="1:22" x14ac:dyDescent="0.25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</row>
    <row r="3627" spans="1:22" x14ac:dyDescent="0.25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</row>
    <row r="3628" spans="1:22" x14ac:dyDescent="0.25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</row>
    <row r="3629" spans="1:22" x14ac:dyDescent="0.25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</row>
    <row r="3630" spans="1:22" x14ac:dyDescent="0.25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</row>
    <row r="3631" spans="1:22" x14ac:dyDescent="0.25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</row>
    <row r="3632" spans="1:22" x14ac:dyDescent="0.25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</row>
    <row r="3633" spans="1:22" x14ac:dyDescent="0.25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</row>
    <row r="3634" spans="1:22" x14ac:dyDescent="0.25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</row>
    <row r="3635" spans="1:22" x14ac:dyDescent="0.25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</row>
    <row r="3636" spans="1:22" x14ac:dyDescent="0.25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</row>
    <row r="3637" spans="1:22" x14ac:dyDescent="0.25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</row>
    <row r="3638" spans="1:22" x14ac:dyDescent="0.25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</row>
    <row r="3639" spans="1:22" x14ac:dyDescent="0.25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</row>
    <row r="3640" spans="1:22" x14ac:dyDescent="0.25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</row>
    <row r="3641" spans="1:22" x14ac:dyDescent="0.25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</row>
    <row r="3642" spans="1:22" x14ac:dyDescent="0.25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</row>
    <row r="3643" spans="1:22" x14ac:dyDescent="0.25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</row>
    <row r="3644" spans="1:22" x14ac:dyDescent="0.25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</row>
    <row r="3645" spans="1:22" x14ac:dyDescent="0.25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</row>
    <row r="3646" spans="1:22" x14ac:dyDescent="0.25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</row>
    <row r="3647" spans="1:22" x14ac:dyDescent="0.25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</row>
    <row r="3648" spans="1:22" x14ac:dyDescent="0.25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</row>
    <row r="3649" spans="1:22" x14ac:dyDescent="0.25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</row>
    <row r="3650" spans="1:22" x14ac:dyDescent="0.25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</row>
    <row r="3651" spans="1:22" x14ac:dyDescent="0.25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</row>
    <row r="3652" spans="1:22" x14ac:dyDescent="0.25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</row>
    <row r="3653" spans="1:22" x14ac:dyDescent="0.25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</row>
    <row r="3654" spans="1:22" x14ac:dyDescent="0.25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</row>
    <row r="3655" spans="1:22" x14ac:dyDescent="0.25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</row>
    <row r="3656" spans="1:22" x14ac:dyDescent="0.25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</row>
    <row r="3657" spans="1:22" x14ac:dyDescent="0.25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</row>
    <row r="3658" spans="1:22" x14ac:dyDescent="0.25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</row>
    <row r="3659" spans="1:22" x14ac:dyDescent="0.25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</row>
    <row r="3660" spans="1:22" x14ac:dyDescent="0.25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</row>
    <row r="3661" spans="1:22" x14ac:dyDescent="0.25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</row>
    <row r="3662" spans="1:22" x14ac:dyDescent="0.25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</row>
    <row r="3663" spans="1:22" x14ac:dyDescent="0.25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</row>
    <row r="3664" spans="1:22" x14ac:dyDescent="0.25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</row>
    <row r="3665" spans="1:22" x14ac:dyDescent="0.25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</row>
    <row r="3666" spans="1:22" x14ac:dyDescent="0.25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</row>
    <row r="3667" spans="1:22" x14ac:dyDescent="0.25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</row>
    <row r="3668" spans="1:22" x14ac:dyDescent="0.25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</row>
    <row r="3669" spans="1:22" x14ac:dyDescent="0.25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</row>
    <row r="3670" spans="1:22" x14ac:dyDescent="0.25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</row>
    <row r="3671" spans="1:22" x14ac:dyDescent="0.25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</row>
    <row r="3672" spans="1:22" x14ac:dyDescent="0.25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</row>
    <row r="3673" spans="1:22" x14ac:dyDescent="0.25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</row>
    <row r="3674" spans="1:22" x14ac:dyDescent="0.25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</row>
    <row r="3675" spans="1:22" x14ac:dyDescent="0.25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</row>
    <row r="3676" spans="1:22" x14ac:dyDescent="0.25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</row>
    <row r="3677" spans="1:22" x14ac:dyDescent="0.25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</row>
    <row r="3678" spans="1:22" x14ac:dyDescent="0.25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</row>
    <row r="3679" spans="1:22" x14ac:dyDescent="0.25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</row>
    <row r="3680" spans="1:22" x14ac:dyDescent="0.25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</row>
    <row r="3681" spans="1:22" x14ac:dyDescent="0.25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</row>
    <row r="3682" spans="1:22" x14ac:dyDescent="0.25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</row>
    <row r="3683" spans="1:22" x14ac:dyDescent="0.25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</row>
    <row r="3684" spans="1:22" x14ac:dyDescent="0.25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</row>
    <row r="3685" spans="1:22" x14ac:dyDescent="0.25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</row>
    <row r="3686" spans="1:22" x14ac:dyDescent="0.25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</row>
    <row r="3687" spans="1:22" x14ac:dyDescent="0.25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</row>
    <row r="3688" spans="1:22" x14ac:dyDescent="0.25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</row>
    <row r="3689" spans="1:22" x14ac:dyDescent="0.25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</row>
    <row r="3690" spans="1:22" x14ac:dyDescent="0.25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</row>
    <row r="3691" spans="1:22" x14ac:dyDescent="0.25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</row>
    <row r="3692" spans="1:22" x14ac:dyDescent="0.25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</row>
    <row r="3693" spans="1:22" x14ac:dyDescent="0.25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</row>
    <row r="3694" spans="1:22" x14ac:dyDescent="0.25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</row>
    <row r="3695" spans="1:22" x14ac:dyDescent="0.25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</row>
    <row r="3696" spans="1:22" x14ac:dyDescent="0.25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</row>
    <row r="3697" spans="1:22" x14ac:dyDescent="0.25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</row>
    <row r="3698" spans="1:22" x14ac:dyDescent="0.25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</row>
    <row r="3699" spans="1:22" x14ac:dyDescent="0.25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</row>
    <row r="3700" spans="1:22" x14ac:dyDescent="0.25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</row>
    <row r="3701" spans="1:22" x14ac:dyDescent="0.25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</row>
    <row r="3702" spans="1:22" x14ac:dyDescent="0.25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</row>
    <row r="3703" spans="1:22" x14ac:dyDescent="0.25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</row>
    <row r="3704" spans="1:22" x14ac:dyDescent="0.25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</row>
    <row r="3705" spans="1:22" x14ac:dyDescent="0.25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</row>
    <row r="3706" spans="1:22" x14ac:dyDescent="0.25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</row>
    <row r="3707" spans="1:22" x14ac:dyDescent="0.25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</row>
    <row r="3708" spans="1:22" x14ac:dyDescent="0.25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</row>
    <row r="3709" spans="1:22" x14ac:dyDescent="0.25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</row>
    <row r="3710" spans="1:22" x14ac:dyDescent="0.25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</row>
    <row r="3711" spans="1:22" x14ac:dyDescent="0.25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</row>
    <row r="3712" spans="1:22" x14ac:dyDescent="0.25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</row>
    <row r="3713" spans="1:22" x14ac:dyDescent="0.25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</row>
    <row r="3714" spans="1:22" x14ac:dyDescent="0.25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</row>
    <row r="3715" spans="1:22" x14ac:dyDescent="0.25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</row>
    <row r="3716" spans="1:22" x14ac:dyDescent="0.25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</row>
    <row r="3717" spans="1:22" x14ac:dyDescent="0.25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</row>
    <row r="3718" spans="1:22" x14ac:dyDescent="0.25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</row>
    <row r="3719" spans="1:22" x14ac:dyDescent="0.25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</row>
    <row r="3720" spans="1:22" x14ac:dyDescent="0.25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</row>
    <row r="3721" spans="1:22" x14ac:dyDescent="0.25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</row>
    <row r="3722" spans="1:22" x14ac:dyDescent="0.25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</row>
    <row r="3723" spans="1:22" x14ac:dyDescent="0.25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</row>
    <row r="3724" spans="1:22" x14ac:dyDescent="0.25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</row>
    <row r="3725" spans="1:22" x14ac:dyDescent="0.25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</row>
    <row r="3726" spans="1:22" x14ac:dyDescent="0.25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</row>
    <row r="3727" spans="1:22" x14ac:dyDescent="0.25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</row>
    <row r="3728" spans="1:22" x14ac:dyDescent="0.25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</row>
    <row r="3729" spans="1:22" x14ac:dyDescent="0.25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</row>
    <row r="3730" spans="1:22" x14ac:dyDescent="0.25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</row>
    <row r="3731" spans="1:22" x14ac:dyDescent="0.25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</row>
    <row r="3732" spans="1:22" x14ac:dyDescent="0.25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</row>
    <row r="3733" spans="1:22" x14ac:dyDescent="0.25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</row>
    <row r="3734" spans="1:22" x14ac:dyDescent="0.25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</row>
    <row r="3735" spans="1:22" x14ac:dyDescent="0.25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</row>
    <row r="3736" spans="1:22" x14ac:dyDescent="0.25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</row>
    <row r="3737" spans="1:22" x14ac:dyDescent="0.25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</row>
    <row r="3738" spans="1:22" x14ac:dyDescent="0.25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</row>
    <row r="3739" spans="1:22" x14ac:dyDescent="0.25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</row>
    <row r="3740" spans="1:22" x14ac:dyDescent="0.25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</row>
    <row r="3741" spans="1:22" x14ac:dyDescent="0.25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</row>
    <row r="3742" spans="1:22" x14ac:dyDescent="0.25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</row>
    <row r="3743" spans="1:22" x14ac:dyDescent="0.25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</row>
    <row r="3744" spans="1:22" x14ac:dyDescent="0.25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</row>
    <row r="3745" spans="1:22" x14ac:dyDescent="0.25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</row>
    <row r="3746" spans="1:22" x14ac:dyDescent="0.25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</row>
    <row r="3747" spans="1:22" x14ac:dyDescent="0.25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</row>
    <row r="3748" spans="1:22" x14ac:dyDescent="0.25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</row>
    <row r="3749" spans="1:22" x14ac:dyDescent="0.25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</row>
    <row r="3750" spans="1:22" x14ac:dyDescent="0.25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</row>
    <row r="3751" spans="1:22" x14ac:dyDescent="0.25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</row>
    <row r="3752" spans="1:22" x14ac:dyDescent="0.25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</row>
    <row r="3753" spans="1:22" x14ac:dyDescent="0.25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</row>
    <row r="3754" spans="1:22" x14ac:dyDescent="0.25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</row>
    <row r="3755" spans="1:22" x14ac:dyDescent="0.25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</row>
    <row r="3756" spans="1:22" x14ac:dyDescent="0.25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</row>
    <row r="3757" spans="1:22" x14ac:dyDescent="0.25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</row>
    <row r="3758" spans="1:22" x14ac:dyDescent="0.25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</row>
    <row r="3759" spans="1:22" x14ac:dyDescent="0.25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</row>
    <row r="3760" spans="1:22" x14ac:dyDescent="0.25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</row>
    <row r="3761" spans="1:22" x14ac:dyDescent="0.25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</row>
    <row r="3762" spans="1:22" x14ac:dyDescent="0.25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</row>
    <row r="3763" spans="1:22" x14ac:dyDescent="0.25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</row>
    <row r="3764" spans="1:22" x14ac:dyDescent="0.25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</row>
    <row r="3765" spans="1:22" x14ac:dyDescent="0.25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</row>
    <row r="3766" spans="1:22" x14ac:dyDescent="0.25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</row>
    <row r="3767" spans="1:22" x14ac:dyDescent="0.25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</row>
    <row r="3768" spans="1:22" x14ac:dyDescent="0.25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</row>
    <row r="3769" spans="1:22" x14ac:dyDescent="0.25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</row>
    <row r="3770" spans="1:22" x14ac:dyDescent="0.25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</row>
    <row r="3771" spans="1:22" x14ac:dyDescent="0.25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</row>
    <row r="3772" spans="1:22" x14ac:dyDescent="0.25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</row>
    <row r="3773" spans="1:22" x14ac:dyDescent="0.25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</row>
    <row r="3774" spans="1:22" x14ac:dyDescent="0.25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</row>
    <row r="3775" spans="1:22" x14ac:dyDescent="0.25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</row>
    <row r="3776" spans="1:22" x14ac:dyDescent="0.25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</row>
    <row r="3777" spans="1:22" x14ac:dyDescent="0.25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</row>
    <row r="3778" spans="1:22" x14ac:dyDescent="0.25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</row>
    <row r="3779" spans="1:22" x14ac:dyDescent="0.25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</row>
    <row r="3780" spans="1:22" x14ac:dyDescent="0.25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</row>
    <row r="3781" spans="1:22" x14ac:dyDescent="0.25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</row>
    <row r="3782" spans="1:22" x14ac:dyDescent="0.25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</row>
    <row r="3783" spans="1:22" x14ac:dyDescent="0.25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</row>
    <row r="3784" spans="1:22" x14ac:dyDescent="0.25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</row>
    <row r="3785" spans="1:22" x14ac:dyDescent="0.25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</row>
    <row r="3786" spans="1:22" x14ac:dyDescent="0.25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</row>
    <row r="3787" spans="1:22" x14ac:dyDescent="0.25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</row>
    <row r="3788" spans="1:22" x14ac:dyDescent="0.25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</row>
    <row r="3789" spans="1:22" x14ac:dyDescent="0.25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</row>
    <row r="3790" spans="1:22" x14ac:dyDescent="0.25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</row>
    <row r="3791" spans="1:22" x14ac:dyDescent="0.25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</row>
    <row r="3792" spans="1:22" x14ac:dyDescent="0.25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</row>
    <row r="3793" spans="1:22" x14ac:dyDescent="0.25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</row>
    <row r="3794" spans="1:22" x14ac:dyDescent="0.25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</row>
    <row r="3795" spans="1:22" x14ac:dyDescent="0.25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</row>
    <row r="3796" spans="1:22" x14ac:dyDescent="0.25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</row>
    <row r="3797" spans="1:22" x14ac:dyDescent="0.25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</row>
    <row r="3798" spans="1:22" x14ac:dyDescent="0.25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</row>
    <row r="3799" spans="1:22" x14ac:dyDescent="0.25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</row>
    <row r="3800" spans="1:22" x14ac:dyDescent="0.25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</row>
    <row r="3801" spans="1:22" x14ac:dyDescent="0.25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</row>
    <row r="3802" spans="1:22" x14ac:dyDescent="0.25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</row>
    <row r="3803" spans="1:22" x14ac:dyDescent="0.25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</row>
    <row r="3804" spans="1:22" x14ac:dyDescent="0.25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</row>
    <row r="3805" spans="1:22" x14ac:dyDescent="0.25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</row>
    <row r="3806" spans="1:22" x14ac:dyDescent="0.25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</row>
    <row r="3807" spans="1:22" x14ac:dyDescent="0.25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</row>
    <row r="3808" spans="1:22" x14ac:dyDescent="0.25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</row>
    <row r="3809" spans="1:22" x14ac:dyDescent="0.25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</row>
    <row r="3810" spans="1:22" x14ac:dyDescent="0.25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</row>
    <row r="3811" spans="1:22" x14ac:dyDescent="0.25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</row>
    <row r="3812" spans="1:22" x14ac:dyDescent="0.25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</row>
    <row r="3813" spans="1:22" x14ac:dyDescent="0.25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</row>
    <row r="3814" spans="1:22" x14ac:dyDescent="0.25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</row>
    <row r="3815" spans="1:22" x14ac:dyDescent="0.25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</row>
    <row r="3816" spans="1:22" x14ac:dyDescent="0.25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</row>
    <row r="3817" spans="1:22" x14ac:dyDescent="0.25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</row>
    <row r="3818" spans="1:22" x14ac:dyDescent="0.25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</row>
    <row r="3819" spans="1:22" x14ac:dyDescent="0.25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</row>
    <row r="3820" spans="1:22" x14ac:dyDescent="0.25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</row>
    <row r="3821" spans="1:22" x14ac:dyDescent="0.25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</row>
    <row r="3822" spans="1:22" x14ac:dyDescent="0.25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</row>
    <row r="3823" spans="1:22" x14ac:dyDescent="0.25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</row>
    <row r="3824" spans="1:22" x14ac:dyDescent="0.25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</row>
    <row r="3825" spans="1:22" x14ac:dyDescent="0.25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</row>
    <row r="3826" spans="1:22" x14ac:dyDescent="0.25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</row>
    <row r="3827" spans="1:22" x14ac:dyDescent="0.25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</row>
    <row r="3828" spans="1:22" x14ac:dyDescent="0.25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</row>
    <row r="3829" spans="1:22" x14ac:dyDescent="0.25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</row>
    <row r="3830" spans="1:22" x14ac:dyDescent="0.25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</row>
    <row r="3831" spans="1:22" x14ac:dyDescent="0.25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</row>
    <row r="3832" spans="1:22" x14ac:dyDescent="0.25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</row>
    <row r="3833" spans="1:22" x14ac:dyDescent="0.25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</row>
    <row r="3834" spans="1:22" x14ac:dyDescent="0.25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</row>
    <row r="3835" spans="1:22" x14ac:dyDescent="0.25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</row>
    <row r="3836" spans="1:22" x14ac:dyDescent="0.25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</row>
    <row r="3837" spans="1:22" x14ac:dyDescent="0.25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</row>
    <row r="3838" spans="1:22" x14ac:dyDescent="0.25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</row>
    <row r="3839" spans="1:22" x14ac:dyDescent="0.25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</row>
    <row r="3840" spans="1:22" x14ac:dyDescent="0.25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</row>
    <row r="3841" spans="1:22" x14ac:dyDescent="0.25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</row>
    <row r="3842" spans="1:22" x14ac:dyDescent="0.25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</row>
    <row r="3843" spans="1:22" x14ac:dyDescent="0.25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</row>
    <row r="3844" spans="1:22" x14ac:dyDescent="0.25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</row>
    <row r="3845" spans="1:22" x14ac:dyDescent="0.25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</row>
    <row r="3846" spans="1:22" x14ac:dyDescent="0.25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</row>
    <row r="3847" spans="1:22" x14ac:dyDescent="0.25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</row>
    <row r="3848" spans="1:22" x14ac:dyDescent="0.25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</row>
    <row r="3849" spans="1:22" x14ac:dyDescent="0.25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</row>
    <row r="3850" spans="1:22" x14ac:dyDescent="0.25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</row>
    <row r="3851" spans="1:22" x14ac:dyDescent="0.25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</row>
    <row r="3852" spans="1:22" x14ac:dyDescent="0.25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</row>
    <row r="3853" spans="1:22" x14ac:dyDescent="0.25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</row>
    <row r="3854" spans="1:22" x14ac:dyDescent="0.25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</row>
    <row r="3855" spans="1:22" x14ac:dyDescent="0.25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</row>
    <row r="3856" spans="1:22" x14ac:dyDescent="0.25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</row>
    <row r="3857" spans="1:22" x14ac:dyDescent="0.25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</row>
    <row r="3858" spans="1:22" x14ac:dyDescent="0.25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</row>
    <row r="3859" spans="1:22" x14ac:dyDescent="0.25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</row>
    <row r="3860" spans="1:22" x14ac:dyDescent="0.25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</row>
    <row r="3861" spans="1:22" x14ac:dyDescent="0.25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</row>
    <row r="3862" spans="1:22" x14ac:dyDescent="0.25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</row>
    <row r="3863" spans="1:22" x14ac:dyDescent="0.25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</row>
    <row r="3864" spans="1:22" x14ac:dyDescent="0.25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</row>
    <row r="3865" spans="1:22" x14ac:dyDescent="0.25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</row>
    <row r="3866" spans="1:22" x14ac:dyDescent="0.25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</row>
    <row r="3867" spans="1:22" x14ac:dyDescent="0.25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</row>
    <row r="3868" spans="1:22" x14ac:dyDescent="0.25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</row>
    <row r="3869" spans="1:22" x14ac:dyDescent="0.25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</row>
    <row r="3870" spans="1:22" x14ac:dyDescent="0.25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</row>
    <row r="3871" spans="1:22" x14ac:dyDescent="0.25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</row>
    <row r="3872" spans="1:22" x14ac:dyDescent="0.25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</row>
    <row r="3873" spans="1:22" x14ac:dyDescent="0.25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</row>
    <row r="3874" spans="1:22" x14ac:dyDescent="0.25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</row>
    <row r="3875" spans="1:22" x14ac:dyDescent="0.25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</row>
    <row r="3876" spans="1:22" x14ac:dyDescent="0.25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</row>
    <row r="3877" spans="1:22" x14ac:dyDescent="0.25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</row>
    <row r="3878" spans="1:22" x14ac:dyDescent="0.25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</row>
    <row r="3879" spans="1:22" x14ac:dyDescent="0.25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</row>
    <row r="3880" spans="1:22" x14ac:dyDescent="0.25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</row>
    <row r="3881" spans="1:22" x14ac:dyDescent="0.25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</row>
    <row r="3882" spans="1:22" x14ac:dyDescent="0.25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</row>
    <row r="3883" spans="1:22" x14ac:dyDescent="0.25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</row>
    <row r="3884" spans="1:22" x14ac:dyDescent="0.25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</row>
    <row r="3885" spans="1:22" x14ac:dyDescent="0.25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</row>
    <row r="3886" spans="1:22" x14ac:dyDescent="0.25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</row>
    <row r="3887" spans="1:22" x14ac:dyDescent="0.25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</row>
    <row r="3888" spans="1:22" x14ac:dyDescent="0.25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</row>
    <row r="3889" spans="1:22" x14ac:dyDescent="0.25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</row>
    <row r="3890" spans="1:22" x14ac:dyDescent="0.25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</row>
    <row r="3891" spans="1:22" x14ac:dyDescent="0.25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</row>
    <row r="3892" spans="1:22" x14ac:dyDescent="0.25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</row>
    <row r="3893" spans="1:22" x14ac:dyDescent="0.25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</row>
    <row r="3894" spans="1:22" x14ac:dyDescent="0.25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</row>
    <row r="3895" spans="1:22" x14ac:dyDescent="0.25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</row>
    <row r="3896" spans="1:22" x14ac:dyDescent="0.25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</row>
    <row r="3897" spans="1:22" x14ac:dyDescent="0.25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</row>
    <row r="3898" spans="1:22" x14ac:dyDescent="0.25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</row>
    <row r="3899" spans="1:22" x14ac:dyDescent="0.25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</row>
    <row r="3900" spans="1:22" x14ac:dyDescent="0.25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</row>
    <row r="3901" spans="1:22" x14ac:dyDescent="0.25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</row>
    <row r="3902" spans="1:22" x14ac:dyDescent="0.25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</row>
    <row r="3903" spans="1:22" x14ac:dyDescent="0.25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</row>
    <row r="3904" spans="1:22" x14ac:dyDescent="0.25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</row>
    <row r="3905" spans="1:22" x14ac:dyDescent="0.25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</row>
    <row r="3906" spans="1:22" x14ac:dyDescent="0.25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</row>
    <row r="3907" spans="1:22" x14ac:dyDescent="0.25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</row>
    <row r="3908" spans="1:22" x14ac:dyDescent="0.25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</row>
    <row r="3909" spans="1:22" x14ac:dyDescent="0.25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</row>
    <row r="3910" spans="1:22" x14ac:dyDescent="0.25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</row>
    <row r="3911" spans="1:22" x14ac:dyDescent="0.25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</row>
    <row r="3912" spans="1:22" x14ac:dyDescent="0.25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</row>
    <row r="3913" spans="1:22" x14ac:dyDescent="0.25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</row>
    <row r="3914" spans="1:22" x14ac:dyDescent="0.25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</row>
    <row r="3915" spans="1:22" x14ac:dyDescent="0.25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</row>
    <row r="3916" spans="1:22" x14ac:dyDescent="0.25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</row>
    <row r="3917" spans="1:22" x14ac:dyDescent="0.25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</row>
    <row r="3918" spans="1:22" x14ac:dyDescent="0.25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</row>
    <row r="3919" spans="1:22" x14ac:dyDescent="0.25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</row>
    <row r="3920" spans="1:22" x14ac:dyDescent="0.25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</row>
    <row r="3921" spans="1:22" x14ac:dyDescent="0.25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</row>
    <row r="3922" spans="1:22" x14ac:dyDescent="0.25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</row>
    <row r="3923" spans="1:22" x14ac:dyDescent="0.25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</row>
    <row r="3924" spans="1:22" x14ac:dyDescent="0.25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</row>
    <row r="3925" spans="1:22" x14ac:dyDescent="0.25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</row>
    <row r="3926" spans="1:22" x14ac:dyDescent="0.25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</row>
    <row r="3927" spans="1:22" x14ac:dyDescent="0.25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</row>
    <row r="3928" spans="1:22" x14ac:dyDescent="0.25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</row>
    <row r="3929" spans="1:22" x14ac:dyDescent="0.25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</row>
    <row r="3930" spans="1:22" x14ac:dyDescent="0.25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</row>
    <row r="3931" spans="1:22" x14ac:dyDescent="0.25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</row>
    <row r="3932" spans="1:22" x14ac:dyDescent="0.25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</row>
    <row r="3933" spans="1:22" x14ac:dyDescent="0.25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</row>
    <row r="3934" spans="1:22" x14ac:dyDescent="0.25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</row>
    <row r="3935" spans="1:22" x14ac:dyDescent="0.25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</row>
    <row r="3936" spans="1:22" x14ac:dyDescent="0.25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</row>
    <row r="3937" spans="1:22" x14ac:dyDescent="0.25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</row>
    <row r="3938" spans="1:22" x14ac:dyDescent="0.25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</row>
    <row r="3939" spans="1:22" x14ac:dyDescent="0.25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</row>
    <row r="3940" spans="1:22" x14ac:dyDescent="0.25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</row>
    <row r="3941" spans="1:22" x14ac:dyDescent="0.25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</row>
    <row r="3942" spans="1:22" x14ac:dyDescent="0.25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</row>
    <row r="3943" spans="1:22" x14ac:dyDescent="0.25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</row>
    <row r="3944" spans="1:22" x14ac:dyDescent="0.25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</row>
    <row r="3945" spans="1:22" x14ac:dyDescent="0.25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</row>
    <row r="3946" spans="1:22" x14ac:dyDescent="0.25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</row>
    <row r="3947" spans="1:22" x14ac:dyDescent="0.25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</row>
    <row r="3948" spans="1:22" x14ac:dyDescent="0.25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</row>
    <row r="3949" spans="1:22" x14ac:dyDescent="0.25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</row>
    <row r="3950" spans="1:22" x14ac:dyDescent="0.25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</row>
    <row r="3951" spans="1:22" x14ac:dyDescent="0.25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</row>
    <row r="3952" spans="1:22" x14ac:dyDescent="0.25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</row>
    <row r="3953" spans="1:22" x14ac:dyDescent="0.25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</row>
    <row r="3954" spans="1:22" x14ac:dyDescent="0.25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</row>
    <row r="3955" spans="1:22" x14ac:dyDescent="0.25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</row>
    <row r="3956" spans="1:22" x14ac:dyDescent="0.25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</row>
    <row r="3957" spans="1:22" x14ac:dyDescent="0.25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</row>
    <row r="3958" spans="1:22" x14ac:dyDescent="0.25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</row>
    <row r="3959" spans="1:22" x14ac:dyDescent="0.25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</row>
    <row r="3960" spans="1:22" x14ac:dyDescent="0.25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</row>
    <row r="3961" spans="1:22" x14ac:dyDescent="0.25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</row>
    <row r="3962" spans="1:22" x14ac:dyDescent="0.25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</row>
    <row r="3963" spans="1:22" x14ac:dyDescent="0.25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</row>
    <row r="3964" spans="1:22" x14ac:dyDescent="0.25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</row>
    <row r="3965" spans="1:22" x14ac:dyDescent="0.25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</row>
    <row r="3966" spans="1:22" x14ac:dyDescent="0.25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</row>
    <row r="3967" spans="1:22" x14ac:dyDescent="0.25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</row>
    <row r="3968" spans="1:22" x14ac:dyDescent="0.25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</row>
    <row r="3969" spans="1:22" x14ac:dyDescent="0.25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</row>
    <row r="3970" spans="1:22" x14ac:dyDescent="0.25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</row>
    <row r="3971" spans="1:22" x14ac:dyDescent="0.25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</row>
    <row r="3972" spans="1:22" x14ac:dyDescent="0.25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</row>
    <row r="3973" spans="1:22" x14ac:dyDescent="0.25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</row>
    <row r="3974" spans="1:22" x14ac:dyDescent="0.25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</row>
    <row r="3975" spans="1:22" x14ac:dyDescent="0.25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</row>
    <row r="3976" spans="1:22" x14ac:dyDescent="0.25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</row>
    <row r="3977" spans="1:22" x14ac:dyDescent="0.25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</row>
    <row r="3978" spans="1:22" x14ac:dyDescent="0.25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</row>
    <row r="3979" spans="1:22" x14ac:dyDescent="0.25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</row>
    <row r="3980" spans="1:22" x14ac:dyDescent="0.25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</row>
    <row r="3981" spans="1:22" x14ac:dyDescent="0.25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</row>
    <row r="3982" spans="1:22" x14ac:dyDescent="0.25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</row>
    <row r="3983" spans="1:22" x14ac:dyDescent="0.25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</row>
    <row r="3984" spans="1:22" x14ac:dyDescent="0.25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</row>
    <row r="3985" spans="1:22" x14ac:dyDescent="0.25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</row>
    <row r="3986" spans="1:22" x14ac:dyDescent="0.25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</row>
    <row r="3987" spans="1:22" x14ac:dyDescent="0.25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</row>
    <row r="3988" spans="1:22" x14ac:dyDescent="0.25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</row>
    <row r="3989" spans="1:22" x14ac:dyDescent="0.25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</row>
    <row r="3990" spans="1:22" x14ac:dyDescent="0.25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</row>
    <row r="3991" spans="1:22" x14ac:dyDescent="0.25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</row>
    <row r="3992" spans="1:22" x14ac:dyDescent="0.25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</row>
    <row r="3993" spans="1:22" x14ac:dyDescent="0.25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</row>
    <row r="3994" spans="1:22" x14ac:dyDescent="0.25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</row>
    <row r="3995" spans="1:22" x14ac:dyDescent="0.25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</row>
    <row r="3996" spans="1:22" x14ac:dyDescent="0.25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</row>
    <row r="3997" spans="1:22" x14ac:dyDescent="0.25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</row>
    <row r="3998" spans="1:22" x14ac:dyDescent="0.25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</row>
    <row r="3999" spans="1:22" x14ac:dyDescent="0.25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</row>
    <row r="4000" spans="1:22" x14ac:dyDescent="0.25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</row>
    <row r="4001" spans="1:22" x14ac:dyDescent="0.25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</row>
    <row r="4002" spans="1:22" x14ac:dyDescent="0.25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</row>
    <row r="4003" spans="1:22" x14ac:dyDescent="0.25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</row>
    <row r="4004" spans="1:22" x14ac:dyDescent="0.25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</row>
    <row r="4005" spans="1:22" x14ac:dyDescent="0.25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</row>
    <row r="4006" spans="1:22" x14ac:dyDescent="0.25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</row>
    <row r="4007" spans="1:22" x14ac:dyDescent="0.25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</row>
    <row r="4008" spans="1:22" x14ac:dyDescent="0.25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</row>
    <row r="4009" spans="1:22" x14ac:dyDescent="0.25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</row>
    <row r="4010" spans="1:22" x14ac:dyDescent="0.25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</row>
    <row r="4011" spans="1:22" x14ac:dyDescent="0.25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</row>
    <row r="4012" spans="1:22" x14ac:dyDescent="0.25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</row>
    <row r="4013" spans="1:22" x14ac:dyDescent="0.25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</row>
    <row r="4014" spans="1:22" x14ac:dyDescent="0.25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</row>
    <row r="4015" spans="1:22" x14ac:dyDescent="0.25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</row>
    <row r="4016" spans="1:22" x14ac:dyDescent="0.25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</row>
    <row r="4017" spans="1:22" x14ac:dyDescent="0.25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</row>
    <row r="4018" spans="1:22" x14ac:dyDescent="0.25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</row>
    <row r="4019" spans="1:22" x14ac:dyDescent="0.25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</row>
    <row r="4020" spans="1:22" x14ac:dyDescent="0.25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</row>
    <row r="4021" spans="1:22" x14ac:dyDescent="0.25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</row>
    <row r="4022" spans="1:22" x14ac:dyDescent="0.25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</row>
    <row r="4023" spans="1:22" x14ac:dyDescent="0.25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</row>
    <row r="4024" spans="1:22" x14ac:dyDescent="0.25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</row>
    <row r="4025" spans="1:22" x14ac:dyDescent="0.25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</row>
    <row r="4026" spans="1:22" x14ac:dyDescent="0.25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</row>
    <row r="4027" spans="1:22" x14ac:dyDescent="0.25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</row>
    <row r="4028" spans="1:22" x14ac:dyDescent="0.25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</row>
    <row r="4029" spans="1:22" x14ac:dyDescent="0.25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</row>
    <row r="4030" spans="1:22" x14ac:dyDescent="0.25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</row>
    <row r="4031" spans="1:22" x14ac:dyDescent="0.25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</row>
    <row r="4032" spans="1:22" x14ac:dyDescent="0.25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</row>
    <row r="4033" spans="1:22" x14ac:dyDescent="0.25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</row>
    <row r="4034" spans="1:22" x14ac:dyDescent="0.25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</row>
    <row r="4035" spans="1:22" x14ac:dyDescent="0.25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</row>
    <row r="4036" spans="1:22" x14ac:dyDescent="0.25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</row>
    <row r="4037" spans="1:22" x14ac:dyDescent="0.25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</row>
    <row r="4038" spans="1:22" x14ac:dyDescent="0.25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</row>
    <row r="4039" spans="1:22" x14ac:dyDescent="0.25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</row>
    <row r="4040" spans="1:22" x14ac:dyDescent="0.25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</row>
    <row r="4041" spans="1:22" x14ac:dyDescent="0.25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</row>
    <row r="4042" spans="1:22" x14ac:dyDescent="0.25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</row>
    <row r="4043" spans="1:22" x14ac:dyDescent="0.25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</row>
    <row r="4044" spans="1:22" x14ac:dyDescent="0.25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</row>
    <row r="4045" spans="1:22" x14ac:dyDescent="0.25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</row>
    <row r="4046" spans="1:22" x14ac:dyDescent="0.25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</row>
    <row r="4047" spans="1:22" x14ac:dyDescent="0.25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</row>
    <row r="4048" spans="1:22" x14ac:dyDescent="0.25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</row>
    <row r="4049" spans="1:22" x14ac:dyDescent="0.25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</row>
    <row r="4050" spans="1:22" x14ac:dyDescent="0.25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</row>
    <row r="4051" spans="1:22" x14ac:dyDescent="0.25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</row>
    <row r="4052" spans="1:22" x14ac:dyDescent="0.25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</row>
    <row r="4053" spans="1:22" x14ac:dyDescent="0.25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</row>
    <row r="4054" spans="1:22" x14ac:dyDescent="0.25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</row>
    <row r="4055" spans="1:22" x14ac:dyDescent="0.25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</row>
    <row r="4056" spans="1:22" x14ac:dyDescent="0.25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</row>
    <row r="4057" spans="1:22" x14ac:dyDescent="0.25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</row>
    <row r="4058" spans="1:22" x14ac:dyDescent="0.25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</row>
    <row r="4059" spans="1:22" x14ac:dyDescent="0.25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</row>
    <row r="4060" spans="1:22" x14ac:dyDescent="0.25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</row>
    <row r="4061" spans="1:22" x14ac:dyDescent="0.25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</row>
    <row r="4062" spans="1:22" x14ac:dyDescent="0.25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</row>
    <row r="4063" spans="1:22" x14ac:dyDescent="0.25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</row>
    <row r="4064" spans="1:22" x14ac:dyDescent="0.25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</row>
    <row r="4065" spans="1:22" x14ac:dyDescent="0.25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</row>
    <row r="4066" spans="1:22" x14ac:dyDescent="0.25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</row>
    <row r="4067" spans="1:22" x14ac:dyDescent="0.25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</row>
    <row r="4068" spans="1:22" x14ac:dyDescent="0.25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</row>
    <row r="4069" spans="1:22" x14ac:dyDescent="0.25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</row>
    <row r="4070" spans="1:22" x14ac:dyDescent="0.25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</row>
    <row r="4071" spans="1:22" x14ac:dyDescent="0.25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</row>
    <row r="4072" spans="1:22" x14ac:dyDescent="0.25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</row>
    <row r="4073" spans="1:22" x14ac:dyDescent="0.25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</row>
    <row r="4074" spans="1:22" x14ac:dyDescent="0.25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</row>
    <row r="4075" spans="1:22" x14ac:dyDescent="0.25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</row>
    <row r="4076" spans="1:22" x14ac:dyDescent="0.25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</row>
    <row r="4077" spans="1:22" x14ac:dyDescent="0.25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</row>
    <row r="4078" spans="1:22" x14ac:dyDescent="0.25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</row>
    <row r="4079" spans="1:22" x14ac:dyDescent="0.25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</row>
    <row r="4080" spans="1:22" x14ac:dyDescent="0.25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</row>
    <row r="4081" spans="1:22" x14ac:dyDescent="0.25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</row>
    <row r="4082" spans="1:22" x14ac:dyDescent="0.25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</row>
    <row r="4083" spans="1:22" x14ac:dyDescent="0.25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</row>
    <row r="4084" spans="1:22" x14ac:dyDescent="0.25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</row>
    <row r="4085" spans="1:22" x14ac:dyDescent="0.25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</row>
    <row r="4086" spans="1:22" x14ac:dyDescent="0.25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</row>
    <row r="4087" spans="1:22" x14ac:dyDescent="0.25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</row>
    <row r="4088" spans="1:22" x14ac:dyDescent="0.25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</row>
    <row r="4089" spans="1:22" x14ac:dyDescent="0.25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</row>
    <row r="4090" spans="1:22" x14ac:dyDescent="0.25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</row>
    <row r="4091" spans="1:22" x14ac:dyDescent="0.25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</row>
    <row r="4092" spans="1:22" x14ac:dyDescent="0.25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</row>
    <row r="4093" spans="1:22" x14ac:dyDescent="0.25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</row>
    <row r="4094" spans="1:22" x14ac:dyDescent="0.25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</row>
    <row r="4095" spans="1:22" x14ac:dyDescent="0.25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</row>
    <row r="4096" spans="1:22" x14ac:dyDescent="0.25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</row>
    <row r="4097" spans="1:22" x14ac:dyDescent="0.25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</row>
    <row r="4098" spans="1:22" x14ac:dyDescent="0.25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</row>
    <row r="4099" spans="1:22" x14ac:dyDescent="0.25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</row>
    <row r="4100" spans="1:22" x14ac:dyDescent="0.25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</row>
    <row r="4101" spans="1:22" x14ac:dyDescent="0.25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</row>
    <row r="4102" spans="1:22" x14ac:dyDescent="0.25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</row>
    <row r="4103" spans="1:22" x14ac:dyDescent="0.25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</row>
    <row r="4104" spans="1:22" x14ac:dyDescent="0.25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</row>
    <row r="4105" spans="1:22" x14ac:dyDescent="0.25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</row>
    <row r="4106" spans="1:22" x14ac:dyDescent="0.25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</row>
    <row r="4107" spans="1:22" x14ac:dyDescent="0.25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</row>
    <row r="4108" spans="1:22" x14ac:dyDescent="0.25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</row>
    <row r="4109" spans="1:22" x14ac:dyDescent="0.25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</row>
    <row r="4110" spans="1:22" x14ac:dyDescent="0.25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</row>
    <row r="4111" spans="1:22" x14ac:dyDescent="0.25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</row>
    <row r="4112" spans="1:22" x14ac:dyDescent="0.25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</row>
    <row r="4113" spans="1:22" x14ac:dyDescent="0.25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</row>
    <row r="4114" spans="1:22" x14ac:dyDescent="0.25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</row>
    <row r="4115" spans="1:22" x14ac:dyDescent="0.25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</row>
    <row r="4116" spans="1:22" x14ac:dyDescent="0.25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</row>
    <row r="4117" spans="1:22" x14ac:dyDescent="0.25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</row>
    <row r="4118" spans="1:22" x14ac:dyDescent="0.25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</row>
    <row r="4119" spans="1:22" x14ac:dyDescent="0.25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</row>
    <row r="4120" spans="1:22" x14ac:dyDescent="0.25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</row>
    <row r="4121" spans="1:22" x14ac:dyDescent="0.25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</row>
    <row r="4122" spans="1:22" x14ac:dyDescent="0.25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</row>
    <row r="4123" spans="1:22" x14ac:dyDescent="0.25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</row>
    <row r="4124" spans="1:22" x14ac:dyDescent="0.25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</row>
    <row r="4125" spans="1:22" x14ac:dyDescent="0.25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</row>
    <row r="4126" spans="1:22" x14ac:dyDescent="0.25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</row>
    <row r="4127" spans="1:22" x14ac:dyDescent="0.25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</row>
    <row r="4128" spans="1:22" x14ac:dyDescent="0.25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</row>
    <row r="4129" spans="1:22" x14ac:dyDescent="0.25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</row>
    <row r="4130" spans="1:22" x14ac:dyDescent="0.25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</row>
    <row r="4131" spans="1:22" x14ac:dyDescent="0.25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</row>
    <row r="4132" spans="1:22" x14ac:dyDescent="0.25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</row>
    <row r="4133" spans="1:22" x14ac:dyDescent="0.25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</row>
    <row r="4134" spans="1:22" x14ac:dyDescent="0.25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</row>
    <row r="4135" spans="1:22" x14ac:dyDescent="0.25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</row>
    <row r="4136" spans="1:22" x14ac:dyDescent="0.25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</row>
    <row r="4137" spans="1:22" x14ac:dyDescent="0.25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</row>
    <row r="4138" spans="1:22" x14ac:dyDescent="0.25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</row>
    <row r="4139" spans="1:22" x14ac:dyDescent="0.25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</row>
    <row r="4140" spans="1:22" x14ac:dyDescent="0.25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</row>
    <row r="4141" spans="1:22" x14ac:dyDescent="0.25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</row>
    <row r="4142" spans="1:22" x14ac:dyDescent="0.25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</row>
    <row r="4143" spans="1:22" x14ac:dyDescent="0.25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</row>
    <row r="4144" spans="1:22" x14ac:dyDescent="0.25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</row>
    <row r="4145" spans="1:22" x14ac:dyDescent="0.25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</row>
    <row r="4146" spans="1:22" x14ac:dyDescent="0.25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</row>
    <row r="4147" spans="1:22" x14ac:dyDescent="0.25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</row>
    <row r="4148" spans="1:22" x14ac:dyDescent="0.25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</row>
    <row r="4149" spans="1:22" x14ac:dyDescent="0.25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</row>
    <row r="4150" spans="1:22" x14ac:dyDescent="0.25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</row>
    <row r="4151" spans="1:22" x14ac:dyDescent="0.25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</row>
    <row r="4152" spans="1:22" x14ac:dyDescent="0.25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</row>
    <row r="4153" spans="1:22" x14ac:dyDescent="0.25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</row>
    <row r="4154" spans="1:22" x14ac:dyDescent="0.25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</row>
    <row r="4155" spans="1:22" x14ac:dyDescent="0.25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</row>
    <row r="4156" spans="1:22" x14ac:dyDescent="0.25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</row>
    <row r="4157" spans="1:22" x14ac:dyDescent="0.25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</row>
    <row r="4158" spans="1:22" x14ac:dyDescent="0.25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</row>
    <row r="4159" spans="1:22" x14ac:dyDescent="0.25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</row>
    <row r="4160" spans="1:22" x14ac:dyDescent="0.25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</row>
    <row r="4161" spans="1:22" x14ac:dyDescent="0.25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</row>
    <row r="4162" spans="1:22" x14ac:dyDescent="0.25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</row>
    <row r="4163" spans="1:22" x14ac:dyDescent="0.25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</row>
    <row r="4164" spans="1:22" x14ac:dyDescent="0.25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</row>
    <row r="4165" spans="1:22" x14ac:dyDescent="0.25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</row>
    <row r="4166" spans="1:22" x14ac:dyDescent="0.25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</row>
    <row r="4167" spans="1:22" x14ac:dyDescent="0.25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</row>
    <row r="4168" spans="1:22" x14ac:dyDescent="0.25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</row>
    <row r="4169" spans="1:22" x14ac:dyDescent="0.25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</row>
    <row r="4170" spans="1:22" x14ac:dyDescent="0.25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</row>
    <row r="4171" spans="1:22" x14ac:dyDescent="0.25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</row>
    <row r="4172" spans="1:22" x14ac:dyDescent="0.25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</row>
    <row r="4173" spans="1:22" x14ac:dyDescent="0.25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</row>
    <row r="4174" spans="1:22" x14ac:dyDescent="0.25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</row>
    <row r="4175" spans="1:22" x14ac:dyDescent="0.25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</row>
    <row r="4176" spans="1:22" x14ac:dyDescent="0.25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</row>
    <row r="4177" spans="1:22" x14ac:dyDescent="0.25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</row>
    <row r="4178" spans="1:22" x14ac:dyDescent="0.25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</row>
    <row r="4179" spans="1:22" x14ac:dyDescent="0.25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</row>
    <row r="4180" spans="1:22" x14ac:dyDescent="0.25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</row>
    <row r="4181" spans="1:22" x14ac:dyDescent="0.25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</row>
    <row r="4182" spans="1:22" x14ac:dyDescent="0.25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</row>
    <row r="4183" spans="1:22" x14ac:dyDescent="0.25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</row>
    <row r="4184" spans="1:22" x14ac:dyDescent="0.25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</row>
    <row r="4185" spans="1:22" x14ac:dyDescent="0.25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</row>
    <row r="4186" spans="1:22" x14ac:dyDescent="0.25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</row>
    <row r="4187" spans="1:22" x14ac:dyDescent="0.25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</row>
    <row r="4188" spans="1:22" x14ac:dyDescent="0.25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</row>
    <row r="4189" spans="1:22" x14ac:dyDescent="0.25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</row>
    <row r="4190" spans="1:22" x14ac:dyDescent="0.25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</row>
    <row r="4191" spans="1:22" x14ac:dyDescent="0.25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</row>
    <row r="4192" spans="1:22" x14ac:dyDescent="0.25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</row>
    <row r="4193" spans="1:22" x14ac:dyDescent="0.25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</row>
    <row r="4194" spans="1:22" x14ac:dyDescent="0.25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</row>
    <row r="4195" spans="1:22" x14ac:dyDescent="0.25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</row>
    <row r="4196" spans="1:22" x14ac:dyDescent="0.25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</row>
    <row r="4197" spans="1:22" x14ac:dyDescent="0.25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</row>
    <row r="4198" spans="1:22" x14ac:dyDescent="0.25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</row>
    <row r="4199" spans="1:22" x14ac:dyDescent="0.25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</row>
    <row r="4200" spans="1:22" x14ac:dyDescent="0.25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</row>
    <row r="4201" spans="1:22" x14ac:dyDescent="0.25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</row>
    <row r="4202" spans="1:22" x14ac:dyDescent="0.25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</row>
    <row r="4203" spans="1:22" x14ac:dyDescent="0.25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</row>
    <row r="4204" spans="1:22" x14ac:dyDescent="0.25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</row>
    <row r="4205" spans="1:22" x14ac:dyDescent="0.25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</row>
    <row r="4206" spans="1:22" x14ac:dyDescent="0.25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</row>
    <row r="4207" spans="1:22" x14ac:dyDescent="0.25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</row>
    <row r="4208" spans="1:22" x14ac:dyDescent="0.25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</row>
    <row r="4209" spans="1:22" x14ac:dyDescent="0.25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</row>
    <row r="4210" spans="1:22" x14ac:dyDescent="0.25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</row>
    <row r="4211" spans="1:22" x14ac:dyDescent="0.25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</row>
    <row r="4212" spans="1:22" x14ac:dyDescent="0.25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</row>
    <row r="4213" spans="1:22" x14ac:dyDescent="0.25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</row>
    <row r="4214" spans="1:22" x14ac:dyDescent="0.25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</row>
    <row r="4215" spans="1:22" x14ac:dyDescent="0.25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</row>
    <row r="4216" spans="1:22" x14ac:dyDescent="0.25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</row>
    <row r="4217" spans="1:22" x14ac:dyDescent="0.25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</row>
    <row r="4218" spans="1:22" x14ac:dyDescent="0.25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</row>
    <row r="4219" spans="1:22" x14ac:dyDescent="0.25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</row>
    <row r="4220" spans="1:22" x14ac:dyDescent="0.25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</row>
    <row r="4221" spans="1:22" x14ac:dyDescent="0.25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</row>
    <row r="4222" spans="1:22" x14ac:dyDescent="0.25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</row>
    <row r="4223" spans="1:22" x14ac:dyDescent="0.25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</row>
    <row r="4224" spans="1:22" x14ac:dyDescent="0.25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</row>
    <row r="4225" spans="1:22" x14ac:dyDescent="0.25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</row>
    <row r="4226" spans="1:22" x14ac:dyDescent="0.25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</row>
    <row r="4227" spans="1:22" x14ac:dyDescent="0.25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</row>
    <row r="4228" spans="1:22" x14ac:dyDescent="0.25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</row>
    <row r="4229" spans="1:22" x14ac:dyDescent="0.25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</row>
    <row r="4230" spans="1:22" x14ac:dyDescent="0.25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</row>
    <row r="4231" spans="1:22" x14ac:dyDescent="0.25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</row>
    <row r="4232" spans="1:22" x14ac:dyDescent="0.25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</row>
    <row r="4233" spans="1:22" x14ac:dyDescent="0.25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</row>
    <row r="4234" spans="1:22" x14ac:dyDescent="0.25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</row>
    <row r="4235" spans="1:22" x14ac:dyDescent="0.25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</row>
    <row r="4236" spans="1:22" x14ac:dyDescent="0.25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</row>
    <row r="4237" spans="1:22" x14ac:dyDescent="0.25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</row>
    <row r="4238" spans="1:22" x14ac:dyDescent="0.25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</row>
    <row r="4239" spans="1:22" x14ac:dyDescent="0.25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</row>
    <row r="4240" spans="1:22" x14ac:dyDescent="0.25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</row>
    <row r="4241" spans="1:22" x14ac:dyDescent="0.25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</row>
    <row r="4242" spans="1:22" x14ac:dyDescent="0.25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</row>
    <row r="4243" spans="1:22" x14ac:dyDescent="0.25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</row>
    <row r="4244" spans="1:22" x14ac:dyDescent="0.25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</row>
    <row r="4245" spans="1:22" x14ac:dyDescent="0.25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</row>
    <row r="4246" spans="1:22" x14ac:dyDescent="0.25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</row>
    <row r="4247" spans="1:22" x14ac:dyDescent="0.25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</row>
    <row r="4248" spans="1:22" x14ac:dyDescent="0.25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</row>
    <row r="4249" spans="1:22" x14ac:dyDescent="0.25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</row>
    <row r="4250" spans="1:22" x14ac:dyDescent="0.25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</row>
    <row r="4251" spans="1:22" x14ac:dyDescent="0.25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</row>
    <row r="4252" spans="1:22" x14ac:dyDescent="0.25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</row>
    <row r="4253" spans="1:22" x14ac:dyDescent="0.25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</row>
    <row r="4254" spans="1:22" x14ac:dyDescent="0.25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</row>
    <row r="4255" spans="1:22" x14ac:dyDescent="0.25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</row>
    <row r="4256" spans="1:22" x14ac:dyDescent="0.25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</row>
    <row r="4257" spans="1:22" x14ac:dyDescent="0.25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</row>
    <row r="4258" spans="1:22" x14ac:dyDescent="0.25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</row>
    <row r="4259" spans="1:22" x14ac:dyDescent="0.25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</row>
    <row r="4260" spans="1:22" x14ac:dyDescent="0.25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</row>
    <row r="4261" spans="1:22" x14ac:dyDescent="0.25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</row>
    <row r="4262" spans="1:22" x14ac:dyDescent="0.25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</row>
    <row r="4263" spans="1:22" x14ac:dyDescent="0.25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</row>
    <row r="4264" spans="1:22" x14ac:dyDescent="0.25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</row>
    <row r="4265" spans="1:22" x14ac:dyDescent="0.25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</row>
    <row r="4266" spans="1:22" x14ac:dyDescent="0.25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</row>
    <row r="4267" spans="1:22" x14ac:dyDescent="0.25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</row>
    <row r="4268" spans="1:22" x14ac:dyDescent="0.25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</row>
    <row r="4269" spans="1:22" x14ac:dyDescent="0.25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</row>
    <row r="4270" spans="1:22" x14ac:dyDescent="0.25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</row>
    <row r="4271" spans="1:22" x14ac:dyDescent="0.25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</row>
    <row r="4272" spans="1:22" x14ac:dyDescent="0.25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</row>
    <row r="4273" spans="1:22" x14ac:dyDescent="0.25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</row>
    <row r="4274" spans="1:22" x14ac:dyDescent="0.25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</row>
    <row r="4275" spans="1:22" x14ac:dyDescent="0.25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</row>
    <row r="4276" spans="1:22" x14ac:dyDescent="0.25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</row>
    <row r="4277" spans="1:22" x14ac:dyDescent="0.25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</row>
    <row r="4278" spans="1:22" x14ac:dyDescent="0.25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</row>
    <row r="4279" spans="1:22" x14ac:dyDescent="0.25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</row>
    <row r="4280" spans="1:22" x14ac:dyDescent="0.25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</row>
    <row r="4281" spans="1:22" x14ac:dyDescent="0.25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</row>
    <row r="4282" spans="1:22" x14ac:dyDescent="0.25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</row>
    <row r="4283" spans="1:22" x14ac:dyDescent="0.25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</row>
    <row r="4284" spans="1:22" x14ac:dyDescent="0.25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</row>
    <row r="4285" spans="1:22" x14ac:dyDescent="0.25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</row>
    <row r="4286" spans="1:22" x14ac:dyDescent="0.25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</row>
    <row r="4287" spans="1:22" x14ac:dyDescent="0.25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</row>
    <row r="4288" spans="1:22" x14ac:dyDescent="0.25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</row>
    <row r="4289" spans="1:22" x14ac:dyDescent="0.25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</row>
    <row r="4290" spans="1:22" x14ac:dyDescent="0.25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</row>
    <row r="4291" spans="1:22" x14ac:dyDescent="0.25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</row>
    <row r="4292" spans="1:22" x14ac:dyDescent="0.25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</row>
    <row r="4293" spans="1:22" x14ac:dyDescent="0.25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</row>
    <row r="4294" spans="1:22" x14ac:dyDescent="0.25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</row>
    <row r="4295" spans="1:22" x14ac:dyDescent="0.25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</row>
    <row r="4296" spans="1:22" x14ac:dyDescent="0.25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</row>
    <row r="4297" spans="1:22" x14ac:dyDescent="0.25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</row>
    <row r="4298" spans="1:22" x14ac:dyDescent="0.25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</row>
    <row r="4299" spans="1:22" x14ac:dyDescent="0.25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</row>
    <row r="4300" spans="1:22" x14ac:dyDescent="0.25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</row>
    <row r="4301" spans="1:22" x14ac:dyDescent="0.25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</row>
    <row r="4302" spans="1:22" x14ac:dyDescent="0.25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</row>
    <row r="4303" spans="1:22" x14ac:dyDescent="0.25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</row>
    <row r="4304" spans="1:22" x14ac:dyDescent="0.25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</row>
    <row r="4305" spans="1:22" x14ac:dyDescent="0.25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</row>
    <row r="4306" spans="1:22" x14ac:dyDescent="0.25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</row>
    <row r="4307" spans="1:22" x14ac:dyDescent="0.25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</row>
    <row r="4308" spans="1:22" x14ac:dyDescent="0.25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</row>
    <row r="4309" spans="1:22" x14ac:dyDescent="0.25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</row>
    <row r="4310" spans="1:22" x14ac:dyDescent="0.25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</row>
    <row r="4311" spans="1:22" x14ac:dyDescent="0.25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</row>
    <row r="4312" spans="1:22" x14ac:dyDescent="0.25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</row>
    <row r="4313" spans="1:22" x14ac:dyDescent="0.25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</row>
    <row r="4314" spans="1:22" x14ac:dyDescent="0.25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</row>
    <row r="4315" spans="1:22" x14ac:dyDescent="0.25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</row>
    <row r="4316" spans="1:22" x14ac:dyDescent="0.25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</row>
    <row r="4317" spans="1:22" x14ac:dyDescent="0.25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</row>
    <row r="4318" spans="1:22" x14ac:dyDescent="0.25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</row>
    <row r="4319" spans="1:22" x14ac:dyDescent="0.25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</row>
    <row r="4320" spans="1:22" x14ac:dyDescent="0.25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</row>
    <row r="4321" spans="1:22" x14ac:dyDescent="0.25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</row>
    <row r="4322" spans="1:22" x14ac:dyDescent="0.25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</row>
    <row r="4323" spans="1:22" x14ac:dyDescent="0.25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</row>
    <row r="4324" spans="1:22" x14ac:dyDescent="0.25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</row>
    <row r="4325" spans="1:22" x14ac:dyDescent="0.25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</row>
    <row r="4326" spans="1:22" x14ac:dyDescent="0.25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</row>
    <row r="4327" spans="1:22" x14ac:dyDescent="0.25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</row>
    <row r="4328" spans="1:22" x14ac:dyDescent="0.25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</row>
    <row r="4329" spans="1:22" x14ac:dyDescent="0.25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</row>
    <row r="4330" spans="1:22" x14ac:dyDescent="0.25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</row>
    <row r="4331" spans="1:22" x14ac:dyDescent="0.25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</row>
    <row r="4332" spans="1:22" x14ac:dyDescent="0.25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</row>
    <row r="4333" spans="1:22" x14ac:dyDescent="0.25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</row>
    <row r="4334" spans="1:22" x14ac:dyDescent="0.25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</row>
    <row r="4335" spans="1:22" x14ac:dyDescent="0.25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</row>
    <row r="4336" spans="1:22" x14ac:dyDescent="0.25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</row>
    <row r="4337" spans="1:22" x14ac:dyDescent="0.25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</row>
    <row r="4338" spans="1:22" x14ac:dyDescent="0.25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</row>
    <row r="4339" spans="1:22" x14ac:dyDescent="0.25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</row>
    <row r="4340" spans="1:22" x14ac:dyDescent="0.25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</row>
    <row r="4341" spans="1:22" x14ac:dyDescent="0.25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</row>
    <row r="4342" spans="1:22" x14ac:dyDescent="0.25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</row>
    <row r="4343" spans="1:22" x14ac:dyDescent="0.25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</row>
    <row r="4344" spans="1:22" x14ac:dyDescent="0.25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</row>
    <row r="4345" spans="1:22" x14ac:dyDescent="0.25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</row>
    <row r="4346" spans="1:22" x14ac:dyDescent="0.25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</row>
    <row r="4347" spans="1:22" x14ac:dyDescent="0.25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</row>
    <row r="4348" spans="1:22" x14ac:dyDescent="0.25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</row>
    <row r="4349" spans="1:22" x14ac:dyDescent="0.25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</row>
    <row r="4350" spans="1:22" x14ac:dyDescent="0.25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</row>
    <row r="4351" spans="1:22" x14ac:dyDescent="0.25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</row>
    <row r="4352" spans="1:22" x14ac:dyDescent="0.25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</row>
    <row r="4353" spans="1:22" x14ac:dyDescent="0.25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</row>
    <row r="4354" spans="1:22" x14ac:dyDescent="0.25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</row>
    <row r="4355" spans="1:22" x14ac:dyDescent="0.25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</row>
    <row r="4356" spans="1:22" x14ac:dyDescent="0.25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</row>
    <row r="4357" spans="1:22" x14ac:dyDescent="0.25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</row>
    <row r="4358" spans="1:22" x14ac:dyDescent="0.25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</row>
    <row r="4359" spans="1:22" x14ac:dyDescent="0.25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</row>
    <row r="4360" spans="1:22" x14ac:dyDescent="0.25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</row>
    <row r="4361" spans="1:22" x14ac:dyDescent="0.25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</row>
    <row r="4362" spans="1:22" x14ac:dyDescent="0.25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</row>
    <row r="4363" spans="1:22" x14ac:dyDescent="0.25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</row>
    <row r="4364" spans="1:22" x14ac:dyDescent="0.25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</row>
    <row r="4365" spans="1:22" x14ac:dyDescent="0.25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</row>
    <row r="4366" spans="1:22" x14ac:dyDescent="0.25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</row>
    <row r="4367" spans="1:22" x14ac:dyDescent="0.25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</row>
    <row r="4368" spans="1:22" x14ac:dyDescent="0.25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</row>
    <row r="4369" spans="1:22" x14ac:dyDescent="0.25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</row>
    <row r="4370" spans="1:22" x14ac:dyDescent="0.25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</row>
    <row r="4371" spans="1:22" x14ac:dyDescent="0.25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</row>
    <row r="4372" spans="1:22" x14ac:dyDescent="0.25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</row>
    <row r="4373" spans="1:22" x14ac:dyDescent="0.25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</row>
    <row r="4374" spans="1:22" x14ac:dyDescent="0.25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</row>
    <row r="4375" spans="1:22" x14ac:dyDescent="0.25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</row>
    <row r="4376" spans="1:22" x14ac:dyDescent="0.25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</row>
    <row r="4377" spans="1:22" x14ac:dyDescent="0.25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</row>
    <row r="4378" spans="1:22" x14ac:dyDescent="0.25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</row>
    <row r="4379" spans="1:22" x14ac:dyDescent="0.25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</row>
    <row r="4380" spans="1:22" x14ac:dyDescent="0.25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</row>
    <row r="4381" spans="1:22" x14ac:dyDescent="0.25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</row>
    <row r="4382" spans="1:22" x14ac:dyDescent="0.25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</row>
    <row r="4383" spans="1:22" x14ac:dyDescent="0.25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</row>
    <row r="4384" spans="1:22" x14ac:dyDescent="0.25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</row>
    <row r="4385" spans="1:22" x14ac:dyDescent="0.25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</row>
    <row r="4386" spans="1:22" x14ac:dyDescent="0.25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</row>
    <row r="4387" spans="1:22" x14ac:dyDescent="0.25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</row>
    <row r="4388" spans="1:22" x14ac:dyDescent="0.25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</row>
    <row r="4389" spans="1:22" x14ac:dyDescent="0.25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</row>
    <row r="4390" spans="1:22" x14ac:dyDescent="0.25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</row>
    <row r="4391" spans="1:22" x14ac:dyDescent="0.25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</row>
    <row r="4392" spans="1:22" x14ac:dyDescent="0.25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</row>
    <row r="4393" spans="1:22" x14ac:dyDescent="0.25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</row>
    <row r="4394" spans="1:22" x14ac:dyDescent="0.25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</row>
    <row r="4395" spans="1:22" x14ac:dyDescent="0.25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</row>
    <row r="4396" spans="1:22" x14ac:dyDescent="0.25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</row>
    <row r="4397" spans="1:22" x14ac:dyDescent="0.25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</row>
    <row r="4398" spans="1:22" x14ac:dyDescent="0.25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</row>
    <row r="4399" spans="1:22" x14ac:dyDescent="0.25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</row>
    <row r="4400" spans="1:22" x14ac:dyDescent="0.25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</row>
    <row r="4401" spans="1:22" x14ac:dyDescent="0.25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</row>
    <row r="4402" spans="1:22" x14ac:dyDescent="0.25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</row>
    <row r="4403" spans="1:22" x14ac:dyDescent="0.25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</row>
    <row r="4404" spans="1:22" x14ac:dyDescent="0.25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</row>
    <row r="4405" spans="1:22" x14ac:dyDescent="0.25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</row>
    <row r="4406" spans="1:22" x14ac:dyDescent="0.25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</row>
    <row r="4407" spans="1:22" x14ac:dyDescent="0.25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</row>
    <row r="4408" spans="1:22" x14ac:dyDescent="0.25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</row>
    <row r="4409" spans="1:22" x14ac:dyDescent="0.25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</row>
    <row r="4410" spans="1:22" x14ac:dyDescent="0.25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</row>
    <row r="4411" spans="1:22" x14ac:dyDescent="0.25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</row>
    <row r="4412" spans="1:22" x14ac:dyDescent="0.25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</row>
    <row r="4413" spans="1:22" x14ac:dyDescent="0.25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</row>
    <row r="4414" spans="1:22" x14ac:dyDescent="0.25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</row>
    <row r="4415" spans="1:22" x14ac:dyDescent="0.25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</row>
    <row r="4416" spans="1:22" x14ac:dyDescent="0.25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</row>
    <row r="4417" spans="1:22" x14ac:dyDescent="0.25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</row>
    <row r="4418" spans="1:22" x14ac:dyDescent="0.25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</row>
    <row r="4419" spans="1:22" x14ac:dyDescent="0.25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</row>
    <row r="4420" spans="1:22" x14ac:dyDescent="0.25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</row>
    <row r="4421" spans="1:22" x14ac:dyDescent="0.25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</row>
    <row r="4422" spans="1:22" x14ac:dyDescent="0.25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</row>
    <row r="4423" spans="1:22" x14ac:dyDescent="0.25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</row>
    <row r="4424" spans="1:22" x14ac:dyDescent="0.25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</row>
    <row r="4425" spans="1:22" x14ac:dyDescent="0.25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</row>
    <row r="4426" spans="1:22" x14ac:dyDescent="0.25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</row>
    <row r="4427" spans="1:22" x14ac:dyDescent="0.25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</row>
    <row r="4428" spans="1:22" x14ac:dyDescent="0.25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</row>
    <row r="4429" spans="1:22" x14ac:dyDescent="0.25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</row>
    <row r="4430" spans="1:22" x14ac:dyDescent="0.25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</row>
    <row r="4431" spans="1:22" x14ac:dyDescent="0.25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</row>
    <row r="4432" spans="1:22" x14ac:dyDescent="0.25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</row>
    <row r="4433" spans="1:22" x14ac:dyDescent="0.25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</row>
    <row r="4434" spans="1:22" x14ac:dyDescent="0.25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</row>
    <row r="4435" spans="1:22" x14ac:dyDescent="0.25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</row>
    <row r="4436" spans="1:22" x14ac:dyDescent="0.25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</row>
    <row r="4437" spans="1:22" x14ac:dyDescent="0.25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</row>
    <row r="4438" spans="1:22" x14ac:dyDescent="0.25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</row>
    <row r="4439" spans="1:22" x14ac:dyDescent="0.25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</row>
    <row r="4440" spans="1:22" x14ac:dyDescent="0.25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</row>
    <row r="4441" spans="1:22" x14ac:dyDescent="0.25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</row>
    <row r="4442" spans="1:22" x14ac:dyDescent="0.25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</row>
    <row r="4443" spans="1:22" x14ac:dyDescent="0.25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</row>
    <row r="4444" spans="1:22" x14ac:dyDescent="0.25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</row>
    <row r="4445" spans="1:22" x14ac:dyDescent="0.25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</row>
    <row r="4446" spans="1:22" x14ac:dyDescent="0.25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</row>
    <row r="4447" spans="1:22" x14ac:dyDescent="0.25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</row>
    <row r="4448" spans="1:22" x14ac:dyDescent="0.25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</row>
    <row r="4449" spans="1:22" x14ac:dyDescent="0.25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</row>
    <row r="4450" spans="1:22" x14ac:dyDescent="0.25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</row>
    <row r="4451" spans="1:22" x14ac:dyDescent="0.25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</row>
    <row r="4452" spans="1:22" x14ac:dyDescent="0.25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</row>
    <row r="4453" spans="1:22" x14ac:dyDescent="0.25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</row>
    <row r="4454" spans="1:22" x14ac:dyDescent="0.25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</row>
    <row r="4455" spans="1:22" x14ac:dyDescent="0.25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</row>
    <row r="4456" spans="1:22" x14ac:dyDescent="0.25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</row>
    <row r="4457" spans="1:22" x14ac:dyDescent="0.25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</row>
    <row r="4458" spans="1:22" x14ac:dyDescent="0.25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</row>
    <row r="4459" spans="1:22" x14ac:dyDescent="0.25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</row>
    <row r="4460" spans="1:22" x14ac:dyDescent="0.25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</row>
    <row r="4461" spans="1:22" x14ac:dyDescent="0.25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</row>
    <row r="4462" spans="1:22" x14ac:dyDescent="0.25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</row>
    <row r="4463" spans="1:22" x14ac:dyDescent="0.25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</row>
    <row r="4464" spans="1:22" x14ac:dyDescent="0.25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</row>
    <row r="4465" spans="1:22" x14ac:dyDescent="0.25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</row>
    <row r="4466" spans="1:22" x14ac:dyDescent="0.25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</row>
    <row r="4467" spans="1:22" x14ac:dyDescent="0.25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</row>
    <row r="4468" spans="1:22" x14ac:dyDescent="0.25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</row>
    <row r="4469" spans="1:22" x14ac:dyDescent="0.25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</row>
    <row r="4470" spans="1:22" x14ac:dyDescent="0.25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</row>
    <row r="4471" spans="1:22" x14ac:dyDescent="0.25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</row>
    <row r="4472" spans="1:22" x14ac:dyDescent="0.25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</row>
    <row r="4473" spans="1:22" x14ac:dyDescent="0.25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</row>
    <row r="4474" spans="1:22" x14ac:dyDescent="0.25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</row>
    <row r="4475" spans="1:22" x14ac:dyDescent="0.25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</row>
    <row r="4476" spans="1:22" x14ac:dyDescent="0.25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</row>
    <row r="4477" spans="1:22" x14ac:dyDescent="0.25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</row>
    <row r="4478" spans="1:22" x14ac:dyDescent="0.25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</row>
    <row r="4479" spans="1:22" x14ac:dyDescent="0.25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</row>
    <row r="4480" spans="1:22" x14ac:dyDescent="0.25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</row>
    <row r="4481" spans="1:22" x14ac:dyDescent="0.25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</row>
    <row r="4482" spans="1:22" x14ac:dyDescent="0.25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</row>
    <row r="4483" spans="1:22" x14ac:dyDescent="0.25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</row>
    <row r="4484" spans="1:22" x14ac:dyDescent="0.25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</row>
    <row r="4485" spans="1:22" x14ac:dyDescent="0.25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</row>
    <row r="4486" spans="1:22" x14ac:dyDescent="0.25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</row>
    <row r="4487" spans="1:22" x14ac:dyDescent="0.25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</row>
    <row r="4488" spans="1:22" x14ac:dyDescent="0.25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</row>
    <row r="4489" spans="1:22" x14ac:dyDescent="0.25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</row>
    <row r="4490" spans="1:22" x14ac:dyDescent="0.25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</row>
    <row r="4491" spans="1:22" x14ac:dyDescent="0.25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</row>
    <row r="4492" spans="1:22" x14ac:dyDescent="0.25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</row>
    <row r="4493" spans="1:22" x14ac:dyDescent="0.25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</row>
    <row r="4494" spans="1:22" x14ac:dyDescent="0.25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</row>
    <row r="4495" spans="1:22" x14ac:dyDescent="0.25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</row>
    <row r="4496" spans="1:22" x14ac:dyDescent="0.25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</row>
    <row r="4497" spans="1:22" x14ac:dyDescent="0.25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</row>
    <row r="4498" spans="1:22" x14ac:dyDescent="0.25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</row>
    <row r="4499" spans="1:22" x14ac:dyDescent="0.25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</row>
    <row r="4500" spans="1:22" x14ac:dyDescent="0.25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</row>
    <row r="4501" spans="1:22" x14ac:dyDescent="0.25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</row>
    <row r="4502" spans="1:22" x14ac:dyDescent="0.25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</row>
    <row r="4503" spans="1:22" x14ac:dyDescent="0.25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</row>
    <row r="4504" spans="1:22" x14ac:dyDescent="0.25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</row>
    <row r="4505" spans="1:22" x14ac:dyDescent="0.25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</row>
    <row r="4506" spans="1:22" x14ac:dyDescent="0.25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</row>
    <row r="4507" spans="1:22" x14ac:dyDescent="0.25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</row>
    <row r="4508" spans="1:22" x14ac:dyDescent="0.25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</row>
    <row r="4509" spans="1:22" x14ac:dyDescent="0.25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</row>
    <row r="4510" spans="1:22" x14ac:dyDescent="0.25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</row>
    <row r="4511" spans="1:22" x14ac:dyDescent="0.25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</row>
    <row r="4512" spans="1:22" x14ac:dyDescent="0.25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</row>
    <row r="4513" spans="1:22" x14ac:dyDescent="0.25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</row>
    <row r="4514" spans="1:22" x14ac:dyDescent="0.25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</row>
    <row r="4515" spans="1:22" x14ac:dyDescent="0.25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</row>
    <row r="4516" spans="1:22" x14ac:dyDescent="0.25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</row>
    <row r="4517" spans="1:22" x14ac:dyDescent="0.25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</row>
    <row r="4518" spans="1:22" x14ac:dyDescent="0.25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</row>
    <row r="4519" spans="1:22" x14ac:dyDescent="0.25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</row>
    <row r="4520" spans="1:22" x14ac:dyDescent="0.25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</row>
    <row r="4521" spans="1:22" x14ac:dyDescent="0.25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</row>
    <row r="4522" spans="1:22" x14ac:dyDescent="0.25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</row>
    <row r="4523" spans="1:22" x14ac:dyDescent="0.25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</row>
    <row r="4524" spans="1:22" x14ac:dyDescent="0.25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</row>
    <row r="4525" spans="1:22" x14ac:dyDescent="0.25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</row>
    <row r="4526" spans="1:22" x14ac:dyDescent="0.25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</row>
    <row r="4527" spans="1:22" x14ac:dyDescent="0.25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</row>
    <row r="4528" spans="1:22" x14ac:dyDescent="0.25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</row>
    <row r="4529" spans="1:22" x14ac:dyDescent="0.25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</row>
    <row r="4530" spans="1:22" x14ac:dyDescent="0.25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</row>
    <row r="4531" spans="1:22" x14ac:dyDescent="0.25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</row>
    <row r="4532" spans="1:22" x14ac:dyDescent="0.25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</row>
    <row r="4533" spans="1:22" x14ac:dyDescent="0.25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</row>
    <row r="4534" spans="1:22" x14ac:dyDescent="0.25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</row>
    <row r="4535" spans="1:22" x14ac:dyDescent="0.25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</row>
    <row r="4536" spans="1:22" x14ac:dyDescent="0.25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</row>
    <row r="4537" spans="1:22" x14ac:dyDescent="0.25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</row>
    <row r="4538" spans="1:22" x14ac:dyDescent="0.25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</row>
    <row r="4539" spans="1:22" x14ac:dyDescent="0.25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</row>
    <row r="4540" spans="1:22" x14ac:dyDescent="0.25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</row>
    <row r="4541" spans="1:22" x14ac:dyDescent="0.25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</row>
    <row r="4542" spans="1:22" x14ac:dyDescent="0.25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</row>
    <row r="4543" spans="1:22" x14ac:dyDescent="0.25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</row>
    <row r="4544" spans="1:22" x14ac:dyDescent="0.25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</row>
    <row r="4545" spans="1:22" x14ac:dyDescent="0.25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</row>
    <row r="4546" spans="1:22" x14ac:dyDescent="0.25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</row>
    <row r="4547" spans="1:22" x14ac:dyDescent="0.25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</row>
    <row r="4548" spans="1:22" x14ac:dyDescent="0.25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</row>
    <row r="4549" spans="1:22" x14ac:dyDescent="0.25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</row>
    <row r="4550" spans="1:22" x14ac:dyDescent="0.25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</row>
    <row r="4551" spans="1:22" x14ac:dyDescent="0.25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</row>
    <row r="4552" spans="1:22" x14ac:dyDescent="0.25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</row>
    <row r="4553" spans="1:22" x14ac:dyDescent="0.25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</row>
    <row r="4554" spans="1:22" x14ac:dyDescent="0.25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</row>
    <row r="4555" spans="1:22" x14ac:dyDescent="0.25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</row>
    <row r="4556" spans="1:22" x14ac:dyDescent="0.25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</row>
    <row r="4557" spans="1:22" x14ac:dyDescent="0.25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</row>
    <row r="4558" spans="1:22" x14ac:dyDescent="0.25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</row>
    <row r="4559" spans="1:22" x14ac:dyDescent="0.25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</row>
    <row r="4560" spans="1:22" x14ac:dyDescent="0.25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</row>
    <row r="4561" spans="1:22" x14ac:dyDescent="0.25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</row>
    <row r="4562" spans="1:22" x14ac:dyDescent="0.25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</row>
    <row r="4563" spans="1:22" x14ac:dyDescent="0.25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</row>
    <row r="4564" spans="1:22" x14ac:dyDescent="0.25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</row>
    <row r="4565" spans="1:22" x14ac:dyDescent="0.25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</row>
    <row r="4566" spans="1:22" x14ac:dyDescent="0.25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</row>
    <row r="4567" spans="1:22" x14ac:dyDescent="0.25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</row>
    <row r="4568" spans="1:22" x14ac:dyDescent="0.25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</row>
    <row r="4569" spans="1:22" x14ac:dyDescent="0.25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</row>
    <row r="4570" spans="1:22" x14ac:dyDescent="0.25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</row>
    <row r="4571" spans="1:22" x14ac:dyDescent="0.25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</row>
    <row r="4572" spans="1:22" x14ac:dyDescent="0.25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</row>
    <row r="4573" spans="1:22" x14ac:dyDescent="0.25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</row>
    <row r="4574" spans="1:22" x14ac:dyDescent="0.25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</row>
    <row r="4575" spans="1:22" x14ac:dyDescent="0.25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</row>
    <row r="4576" spans="1:22" x14ac:dyDescent="0.25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</row>
    <row r="4577" spans="1:22" x14ac:dyDescent="0.25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</row>
    <row r="4578" spans="1:22" x14ac:dyDescent="0.25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</row>
    <row r="4579" spans="1:22" x14ac:dyDescent="0.25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</row>
    <row r="4580" spans="1:22" x14ac:dyDescent="0.25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</row>
    <row r="4581" spans="1:22" x14ac:dyDescent="0.25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</row>
    <row r="4582" spans="1:22" x14ac:dyDescent="0.25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</row>
    <row r="4583" spans="1:22" x14ac:dyDescent="0.25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</row>
    <row r="4584" spans="1:22" x14ac:dyDescent="0.25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</row>
    <row r="4585" spans="1:22" x14ac:dyDescent="0.25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</row>
    <row r="4586" spans="1:22" x14ac:dyDescent="0.25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</row>
    <row r="4587" spans="1:22" x14ac:dyDescent="0.25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</row>
    <row r="4588" spans="1:22" x14ac:dyDescent="0.25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</row>
    <row r="4589" spans="1:22" x14ac:dyDescent="0.25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</row>
    <row r="4590" spans="1:22" x14ac:dyDescent="0.25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</row>
    <row r="4591" spans="1:22" x14ac:dyDescent="0.25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</row>
    <row r="4592" spans="1:22" x14ac:dyDescent="0.25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</row>
    <row r="4593" spans="1:22" x14ac:dyDescent="0.25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</row>
    <row r="4594" spans="1:22" x14ac:dyDescent="0.25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</row>
    <row r="4595" spans="1:22" x14ac:dyDescent="0.25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</row>
    <row r="4596" spans="1:22" x14ac:dyDescent="0.25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</row>
    <row r="4597" spans="1:22" x14ac:dyDescent="0.25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</row>
    <row r="4598" spans="1:22" x14ac:dyDescent="0.25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</row>
    <row r="4599" spans="1:22" x14ac:dyDescent="0.25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</row>
    <row r="4600" spans="1:22" x14ac:dyDescent="0.25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</row>
    <row r="4601" spans="1:22" x14ac:dyDescent="0.25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</row>
    <row r="4602" spans="1:22" x14ac:dyDescent="0.25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</row>
    <row r="4603" spans="1:22" x14ac:dyDescent="0.25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</row>
    <row r="4604" spans="1:22" x14ac:dyDescent="0.25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</row>
    <row r="4605" spans="1:22" x14ac:dyDescent="0.25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</row>
    <row r="4606" spans="1:22" x14ac:dyDescent="0.25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</row>
    <row r="4607" spans="1:22" x14ac:dyDescent="0.25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</row>
    <row r="4608" spans="1:22" x14ac:dyDescent="0.25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</row>
    <row r="4609" spans="1:22" x14ac:dyDescent="0.25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</row>
    <row r="4610" spans="1:22" x14ac:dyDescent="0.25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</row>
    <row r="4611" spans="1:22" x14ac:dyDescent="0.25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</row>
    <row r="4612" spans="1:22" x14ac:dyDescent="0.25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</row>
    <row r="4613" spans="1:22" x14ac:dyDescent="0.25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</row>
    <row r="4614" spans="1:22" x14ac:dyDescent="0.25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</row>
    <row r="4615" spans="1:22" x14ac:dyDescent="0.25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</row>
    <row r="4616" spans="1:22" x14ac:dyDescent="0.25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</row>
    <row r="4617" spans="1:22" x14ac:dyDescent="0.25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</row>
    <row r="4618" spans="1:22" x14ac:dyDescent="0.25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</row>
    <row r="4619" spans="1:22" x14ac:dyDescent="0.25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</row>
    <row r="4620" spans="1:22" x14ac:dyDescent="0.25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</row>
    <row r="4621" spans="1:22" x14ac:dyDescent="0.25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</row>
    <row r="4622" spans="1:22" x14ac:dyDescent="0.25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</row>
    <row r="4623" spans="1:22" x14ac:dyDescent="0.25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</row>
    <row r="4624" spans="1:22" x14ac:dyDescent="0.25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</row>
    <row r="4625" spans="1:22" x14ac:dyDescent="0.25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</row>
    <row r="4626" spans="1:22" x14ac:dyDescent="0.25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</row>
    <row r="4627" spans="1:22" x14ac:dyDescent="0.25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</row>
    <row r="4628" spans="1:22" x14ac:dyDescent="0.25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</row>
    <row r="4629" spans="1:22" x14ac:dyDescent="0.25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</row>
    <row r="4630" spans="1:22" x14ac:dyDescent="0.25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</row>
    <row r="4631" spans="1:22" x14ac:dyDescent="0.25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</row>
    <row r="4632" spans="1:22" x14ac:dyDescent="0.25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</row>
    <row r="4633" spans="1:22" x14ac:dyDescent="0.25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</row>
    <row r="4634" spans="1:22" x14ac:dyDescent="0.25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</row>
    <row r="4635" spans="1:22" x14ac:dyDescent="0.25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</row>
    <row r="4636" spans="1:22" x14ac:dyDescent="0.25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</row>
    <row r="4637" spans="1:22" x14ac:dyDescent="0.25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</row>
    <row r="4638" spans="1:22" x14ac:dyDescent="0.25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</row>
    <row r="4639" spans="1:22" x14ac:dyDescent="0.25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</row>
    <row r="4640" spans="1:22" x14ac:dyDescent="0.25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</row>
    <row r="4641" spans="1:22" x14ac:dyDescent="0.25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</row>
    <row r="4642" spans="1:22" x14ac:dyDescent="0.25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</row>
    <row r="4643" spans="1:22" x14ac:dyDescent="0.25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</row>
    <row r="4644" spans="1:22" x14ac:dyDescent="0.25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</row>
    <row r="4645" spans="1:22" x14ac:dyDescent="0.25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</row>
    <row r="4646" spans="1:22" x14ac:dyDescent="0.25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</row>
    <row r="4647" spans="1:22" x14ac:dyDescent="0.25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</row>
    <row r="4648" spans="1:22" x14ac:dyDescent="0.25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</row>
    <row r="4649" spans="1:22" x14ac:dyDescent="0.25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</row>
    <row r="4650" spans="1:22" x14ac:dyDescent="0.25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</row>
    <row r="4651" spans="1:22" x14ac:dyDescent="0.25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</row>
    <row r="4652" spans="1:22" x14ac:dyDescent="0.25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</row>
    <row r="4653" spans="1:22" x14ac:dyDescent="0.25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</row>
    <row r="4654" spans="1:22" x14ac:dyDescent="0.25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</row>
    <row r="4655" spans="1:22" x14ac:dyDescent="0.25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</row>
    <row r="4656" spans="1:22" x14ac:dyDescent="0.25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</row>
    <row r="4657" spans="1:22" x14ac:dyDescent="0.25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</row>
    <row r="4658" spans="1:22" x14ac:dyDescent="0.25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</row>
    <row r="4659" spans="1:22" x14ac:dyDescent="0.25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</row>
    <row r="4660" spans="1:22" x14ac:dyDescent="0.25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</row>
    <row r="4661" spans="1:22" x14ac:dyDescent="0.25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</row>
    <row r="4662" spans="1:22" x14ac:dyDescent="0.25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</row>
    <row r="4663" spans="1:22" x14ac:dyDescent="0.25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</row>
    <row r="4664" spans="1:22" x14ac:dyDescent="0.25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</row>
    <row r="4665" spans="1:22" x14ac:dyDescent="0.25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</row>
    <row r="4666" spans="1:22" x14ac:dyDescent="0.25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</row>
    <row r="4667" spans="1:22" x14ac:dyDescent="0.25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</row>
    <row r="4668" spans="1:22" x14ac:dyDescent="0.25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</row>
    <row r="4669" spans="1:22" x14ac:dyDescent="0.25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</row>
    <row r="4670" spans="1:22" x14ac:dyDescent="0.25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</row>
    <row r="4671" spans="1:22" x14ac:dyDescent="0.25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</row>
    <row r="4672" spans="1:22" x14ac:dyDescent="0.25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</row>
    <row r="4673" spans="1:22" x14ac:dyDescent="0.25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</row>
    <row r="4674" spans="1:22" x14ac:dyDescent="0.25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</row>
    <row r="4675" spans="1:22" x14ac:dyDescent="0.25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</row>
    <row r="4676" spans="1:22" x14ac:dyDescent="0.25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</row>
    <row r="4677" spans="1:22" x14ac:dyDescent="0.25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</row>
    <row r="4678" spans="1:22" x14ac:dyDescent="0.25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</row>
    <row r="4679" spans="1:22" x14ac:dyDescent="0.25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</row>
    <row r="4680" spans="1:22" x14ac:dyDescent="0.25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</row>
    <row r="4681" spans="1:22" x14ac:dyDescent="0.25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</row>
    <row r="4682" spans="1:22" x14ac:dyDescent="0.25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</row>
    <row r="4683" spans="1:22" x14ac:dyDescent="0.25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</row>
    <row r="4684" spans="1:22" x14ac:dyDescent="0.25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</row>
    <row r="4685" spans="1:22" x14ac:dyDescent="0.25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</row>
    <row r="4686" spans="1:22" x14ac:dyDescent="0.25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</row>
    <row r="4687" spans="1:22" x14ac:dyDescent="0.25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</row>
    <row r="4688" spans="1:22" x14ac:dyDescent="0.25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</row>
    <row r="4689" spans="1:22" x14ac:dyDescent="0.25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</row>
    <row r="4690" spans="1:22" x14ac:dyDescent="0.25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</row>
    <row r="4691" spans="1:22" x14ac:dyDescent="0.25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</row>
    <row r="4692" spans="1:22" x14ac:dyDescent="0.25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</row>
    <row r="4693" spans="1:22" x14ac:dyDescent="0.25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</row>
    <row r="4694" spans="1:22" x14ac:dyDescent="0.25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</row>
    <row r="4695" spans="1:22" x14ac:dyDescent="0.25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</row>
    <row r="4696" spans="1:22" x14ac:dyDescent="0.25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</row>
    <row r="4697" spans="1:22" x14ac:dyDescent="0.25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</row>
    <row r="4698" spans="1:22" x14ac:dyDescent="0.25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</row>
    <row r="4699" spans="1:22" x14ac:dyDescent="0.25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</row>
    <row r="4700" spans="1:22" x14ac:dyDescent="0.25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</row>
    <row r="4701" spans="1:22" x14ac:dyDescent="0.25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</row>
    <row r="4702" spans="1:22" x14ac:dyDescent="0.25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</row>
    <row r="4703" spans="1:22" x14ac:dyDescent="0.25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</row>
    <row r="4704" spans="1:22" x14ac:dyDescent="0.25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</row>
    <row r="4705" spans="1:22" x14ac:dyDescent="0.25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</row>
    <row r="4706" spans="1:22" x14ac:dyDescent="0.25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</row>
    <row r="4707" spans="1:22" x14ac:dyDescent="0.25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</row>
    <row r="4708" spans="1:22" x14ac:dyDescent="0.25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</row>
    <row r="4709" spans="1:22" x14ac:dyDescent="0.25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</row>
    <row r="4710" spans="1:22" x14ac:dyDescent="0.25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</row>
    <row r="4711" spans="1:22" x14ac:dyDescent="0.25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</row>
    <row r="4712" spans="1:22" x14ac:dyDescent="0.25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</row>
    <row r="4713" spans="1:22" x14ac:dyDescent="0.25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</row>
    <row r="4714" spans="1:22" x14ac:dyDescent="0.25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</row>
    <row r="4715" spans="1:22" x14ac:dyDescent="0.25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</row>
    <row r="4716" spans="1:22" x14ac:dyDescent="0.25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</row>
    <row r="4717" spans="1:22" x14ac:dyDescent="0.25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</row>
    <row r="4718" spans="1:22" x14ac:dyDescent="0.25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</row>
    <row r="4719" spans="1:22" x14ac:dyDescent="0.25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</row>
    <row r="4720" spans="1:22" x14ac:dyDescent="0.25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</row>
    <row r="4721" spans="1:22" x14ac:dyDescent="0.25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</row>
    <row r="4722" spans="1:22" x14ac:dyDescent="0.25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</row>
    <row r="4723" spans="1:22" x14ac:dyDescent="0.25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</row>
    <row r="4724" spans="1:22" x14ac:dyDescent="0.25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</row>
    <row r="4725" spans="1:22" x14ac:dyDescent="0.25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</row>
    <row r="4726" spans="1:22" x14ac:dyDescent="0.25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</row>
    <row r="4727" spans="1:22" x14ac:dyDescent="0.25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</row>
    <row r="4728" spans="1:22" x14ac:dyDescent="0.25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</row>
    <row r="4729" spans="1:22" x14ac:dyDescent="0.25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</row>
    <row r="4730" spans="1:22" x14ac:dyDescent="0.25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</row>
    <row r="4731" spans="1:22" x14ac:dyDescent="0.25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</row>
    <row r="4732" spans="1:22" x14ac:dyDescent="0.25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</row>
    <row r="4733" spans="1:22" x14ac:dyDescent="0.25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</row>
    <row r="4734" spans="1:22" x14ac:dyDescent="0.25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</row>
    <row r="4735" spans="1:22" x14ac:dyDescent="0.25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</row>
    <row r="4736" spans="1:22" x14ac:dyDescent="0.25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</row>
    <row r="4737" spans="1:22" x14ac:dyDescent="0.25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</row>
    <row r="4738" spans="1:22" x14ac:dyDescent="0.25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</row>
    <row r="4739" spans="1:22" x14ac:dyDescent="0.25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</row>
    <row r="4740" spans="1:22" x14ac:dyDescent="0.25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</row>
    <row r="4741" spans="1:22" x14ac:dyDescent="0.25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</row>
    <row r="4742" spans="1:22" x14ac:dyDescent="0.25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</row>
    <row r="4743" spans="1:22" x14ac:dyDescent="0.25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</row>
    <row r="4744" spans="1:22" x14ac:dyDescent="0.25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</row>
    <row r="4745" spans="1:22" x14ac:dyDescent="0.25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</row>
    <row r="4746" spans="1:22" x14ac:dyDescent="0.25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</row>
    <row r="4747" spans="1:22" x14ac:dyDescent="0.25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</row>
    <row r="4748" spans="1:22" x14ac:dyDescent="0.25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</row>
    <row r="4749" spans="1:22" x14ac:dyDescent="0.25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</row>
    <row r="4750" spans="1:22" x14ac:dyDescent="0.25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</row>
    <row r="4751" spans="1:22" x14ac:dyDescent="0.25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</row>
    <row r="4752" spans="1:22" x14ac:dyDescent="0.25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</row>
    <row r="4753" spans="1:22" x14ac:dyDescent="0.25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</row>
    <row r="4754" spans="1:22" x14ac:dyDescent="0.25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</row>
    <row r="4755" spans="1:22" x14ac:dyDescent="0.25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</row>
    <row r="4756" spans="1:22" x14ac:dyDescent="0.25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</row>
    <row r="4757" spans="1:22" x14ac:dyDescent="0.25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</row>
    <row r="4758" spans="1:22" x14ac:dyDescent="0.25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</row>
    <row r="4759" spans="1:22" x14ac:dyDescent="0.25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</row>
    <row r="4760" spans="1:22" x14ac:dyDescent="0.25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</row>
    <row r="4761" spans="1:22" x14ac:dyDescent="0.25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</row>
    <row r="4762" spans="1:22" x14ac:dyDescent="0.25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</row>
    <row r="4763" spans="1:22" x14ac:dyDescent="0.25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</row>
    <row r="4764" spans="1:22" x14ac:dyDescent="0.25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</row>
    <row r="4765" spans="1:22" x14ac:dyDescent="0.25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</row>
    <row r="4766" spans="1:22" x14ac:dyDescent="0.25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</row>
    <row r="4767" spans="1:22" x14ac:dyDescent="0.25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</row>
    <row r="4768" spans="1:22" x14ac:dyDescent="0.25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</row>
    <row r="4769" spans="1:22" x14ac:dyDescent="0.25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</row>
    <row r="4770" spans="1:22" x14ac:dyDescent="0.25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</row>
    <row r="4771" spans="1:22" x14ac:dyDescent="0.25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</row>
    <row r="4772" spans="1:22" x14ac:dyDescent="0.25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</row>
    <row r="4773" spans="1:22" x14ac:dyDescent="0.25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</row>
    <row r="4774" spans="1:22" x14ac:dyDescent="0.25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</row>
    <row r="4775" spans="1:22" x14ac:dyDescent="0.25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</row>
    <row r="4776" spans="1:22" x14ac:dyDescent="0.25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</row>
    <row r="4777" spans="1:22" x14ac:dyDescent="0.25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</row>
    <row r="4778" spans="1:22" x14ac:dyDescent="0.25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</row>
    <row r="4779" spans="1:22" x14ac:dyDescent="0.25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</row>
    <row r="4780" spans="1:22" x14ac:dyDescent="0.25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</row>
    <row r="4781" spans="1:22" x14ac:dyDescent="0.25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</row>
    <row r="4782" spans="1:22" x14ac:dyDescent="0.25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</row>
    <row r="4783" spans="1:22" x14ac:dyDescent="0.25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</row>
    <row r="4784" spans="1:22" x14ac:dyDescent="0.25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</row>
    <row r="4785" spans="1:22" x14ac:dyDescent="0.25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</row>
    <row r="4786" spans="1:22" x14ac:dyDescent="0.25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</row>
    <row r="4787" spans="1:22" x14ac:dyDescent="0.25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</row>
    <row r="4788" spans="1:22" x14ac:dyDescent="0.25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</row>
    <row r="4789" spans="1:22" x14ac:dyDescent="0.25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</row>
    <row r="4790" spans="1:22" x14ac:dyDescent="0.25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</row>
    <row r="4791" spans="1:22" x14ac:dyDescent="0.25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</row>
    <row r="4792" spans="1:22" x14ac:dyDescent="0.25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</row>
    <row r="4793" spans="1:22" x14ac:dyDescent="0.25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</row>
    <row r="4794" spans="1:22" x14ac:dyDescent="0.25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</row>
    <row r="4795" spans="1:22" x14ac:dyDescent="0.25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</row>
    <row r="4796" spans="1:22" x14ac:dyDescent="0.25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</row>
    <row r="4797" spans="1:22" x14ac:dyDescent="0.25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</row>
    <row r="4798" spans="1:22" x14ac:dyDescent="0.25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</row>
    <row r="4799" spans="1:22" x14ac:dyDescent="0.25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</row>
    <row r="4800" spans="1:22" x14ac:dyDescent="0.25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</row>
    <row r="4801" spans="1:22" x14ac:dyDescent="0.25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</row>
    <row r="4802" spans="1:22" x14ac:dyDescent="0.25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</row>
    <row r="4803" spans="1:22" x14ac:dyDescent="0.25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</row>
    <row r="4804" spans="1:22" x14ac:dyDescent="0.25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</row>
    <row r="4805" spans="1:22" x14ac:dyDescent="0.25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</row>
    <row r="4806" spans="1:22" x14ac:dyDescent="0.25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</row>
    <row r="4807" spans="1:22" x14ac:dyDescent="0.25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</row>
    <row r="4808" spans="1:22" x14ac:dyDescent="0.25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</row>
    <row r="4809" spans="1:22" x14ac:dyDescent="0.25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</row>
    <row r="4810" spans="1:22" x14ac:dyDescent="0.25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</row>
    <row r="4811" spans="1:22" x14ac:dyDescent="0.25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</row>
    <row r="4812" spans="1:22" x14ac:dyDescent="0.25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</row>
    <row r="4813" spans="1:22" x14ac:dyDescent="0.25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</row>
    <row r="4814" spans="1:22" x14ac:dyDescent="0.25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</row>
    <row r="4815" spans="1:22" x14ac:dyDescent="0.25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</row>
    <row r="4816" spans="1:22" x14ac:dyDescent="0.25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</row>
    <row r="4817" spans="1:22" x14ac:dyDescent="0.25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</row>
    <row r="4818" spans="1:22" x14ac:dyDescent="0.25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</row>
    <row r="4819" spans="1:22" x14ac:dyDescent="0.25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</row>
    <row r="4820" spans="1:22" x14ac:dyDescent="0.25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</row>
    <row r="4821" spans="1:22" x14ac:dyDescent="0.25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</row>
    <row r="4822" spans="1:22" x14ac:dyDescent="0.25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</row>
    <row r="4823" spans="1:22" x14ac:dyDescent="0.25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</row>
    <row r="4824" spans="1:22" x14ac:dyDescent="0.25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</row>
    <row r="4825" spans="1:22" x14ac:dyDescent="0.25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</row>
    <row r="4826" spans="1:22" x14ac:dyDescent="0.25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</row>
    <row r="4827" spans="1:22" x14ac:dyDescent="0.25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</row>
    <row r="4828" spans="1:22" x14ac:dyDescent="0.25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</row>
    <row r="4829" spans="1:22" x14ac:dyDescent="0.25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</row>
    <row r="4830" spans="1:22" x14ac:dyDescent="0.25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</row>
    <row r="4831" spans="1:22" x14ac:dyDescent="0.25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</row>
    <row r="4832" spans="1:22" x14ac:dyDescent="0.25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</row>
    <row r="4833" spans="1:22" x14ac:dyDescent="0.25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</row>
    <row r="4834" spans="1:22" x14ac:dyDescent="0.25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</row>
    <row r="4835" spans="1:22" x14ac:dyDescent="0.25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</row>
    <row r="4836" spans="1:22" x14ac:dyDescent="0.25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</row>
    <row r="4837" spans="1:22" x14ac:dyDescent="0.25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</row>
    <row r="4838" spans="1:22" x14ac:dyDescent="0.25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</row>
    <row r="4839" spans="1:22" x14ac:dyDescent="0.25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</row>
    <row r="4840" spans="1:22" x14ac:dyDescent="0.25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</row>
    <row r="4841" spans="1:22" x14ac:dyDescent="0.25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</row>
    <row r="4842" spans="1:22" x14ac:dyDescent="0.25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</row>
    <row r="4843" spans="1:22" x14ac:dyDescent="0.25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</row>
    <row r="4844" spans="1:22" x14ac:dyDescent="0.25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</row>
    <row r="4845" spans="1:22" x14ac:dyDescent="0.25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</row>
    <row r="4846" spans="1:22" x14ac:dyDescent="0.25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</row>
    <row r="4847" spans="1:22" x14ac:dyDescent="0.25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</row>
    <row r="4848" spans="1:22" x14ac:dyDescent="0.25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</row>
    <row r="4849" spans="1:22" x14ac:dyDescent="0.25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</row>
    <row r="4850" spans="1:22" x14ac:dyDescent="0.25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</row>
    <row r="4851" spans="1:22" x14ac:dyDescent="0.25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</row>
    <row r="4852" spans="1:22" x14ac:dyDescent="0.25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</row>
    <row r="4853" spans="1:22" x14ac:dyDescent="0.25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</row>
    <row r="4854" spans="1:22" x14ac:dyDescent="0.25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</row>
    <row r="4855" spans="1:22" x14ac:dyDescent="0.25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</row>
    <row r="4856" spans="1:22" x14ac:dyDescent="0.25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</row>
    <row r="4857" spans="1:22" x14ac:dyDescent="0.25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</row>
    <row r="4858" spans="1:22" x14ac:dyDescent="0.25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</row>
    <row r="4859" spans="1:22" x14ac:dyDescent="0.25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</row>
    <row r="4860" spans="1:22" x14ac:dyDescent="0.25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</row>
    <row r="4861" spans="1:22" x14ac:dyDescent="0.25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</row>
    <row r="4862" spans="1:22" x14ac:dyDescent="0.25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</row>
    <row r="4863" spans="1:22" x14ac:dyDescent="0.25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</row>
    <row r="4864" spans="1:22" x14ac:dyDescent="0.25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</row>
    <row r="4865" spans="1:22" x14ac:dyDescent="0.25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</row>
    <row r="4866" spans="1:22" x14ac:dyDescent="0.25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</row>
    <row r="4867" spans="1:22" x14ac:dyDescent="0.25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</row>
    <row r="4868" spans="1:22" x14ac:dyDescent="0.25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</row>
    <row r="4869" spans="1:22" x14ac:dyDescent="0.25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</row>
    <row r="4870" spans="1:22" x14ac:dyDescent="0.25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</row>
    <row r="4871" spans="1:22" x14ac:dyDescent="0.25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</row>
    <row r="4872" spans="1:22" x14ac:dyDescent="0.25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</row>
    <row r="4873" spans="1:22" x14ac:dyDescent="0.25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</row>
    <row r="4874" spans="1:22" x14ac:dyDescent="0.25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</row>
    <row r="4875" spans="1:22" x14ac:dyDescent="0.25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</row>
    <row r="4876" spans="1:22" x14ac:dyDescent="0.25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</row>
    <row r="4877" spans="1:22" x14ac:dyDescent="0.25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</row>
    <row r="4878" spans="1:22" x14ac:dyDescent="0.25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</row>
    <row r="4879" spans="1:22" x14ac:dyDescent="0.25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</row>
    <row r="4880" spans="1:22" x14ac:dyDescent="0.25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</row>
    <row r="4881" spans="1:22" x14ac:dyDescent="0.25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</row>
    <row r="4882" spans="1:22" x14ac:dyDescent="0.25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</row>
    <row r="4883" spans="1:22" x14ac:dyDescent="0.25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</row>
    <row r="4884" spans="1:22" x14ac:dyDescent="0.25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</row>
    <row r="4885" spans="1:22" x14ac:dyDescent="0.25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</row>
    <row r="4886" spans="1:22" x14ac:dyDescent="0.25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</row>
    <row r="4887" spans="1:22" x14ac:dyDescent="0.25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</row>
    <row r="4888" spans="1:22" x14ac:dyDescent="0.25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</row>
    <row r="4889" spans="1:22" x14ac:dyDescent="0.25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</row>
    <row r="4890" spans="1:22" x14ac:dyDescent="0.25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</row>
    <row r="4891" spans="1:22" x14ac:dyDescent="0.25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</row>
    <row r="4892" spans="1:22" x14ac:dyDescent="0.25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</row>
    <row r="4893" spans="1:22" x14ac:dyDescent="0.25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</row>
    <row r="4894" spans="1:22" x14ac:dyDescent="0.25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</row>
    <row r="4895" spans="1:22" x14ac:dyDescent="0.25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</row>
    <row r="4896" spans="1:22" x14ac:dyDescent="0.25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</row>
    <row r="4897" spans="1:22" x14ac:dyDescent="0.25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</row>
    <row r="4898" spans="1:22" x14ac:dyDescent="0.25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</row>
    <row r="4899" spans="1:22" x14ac:dyDescent="0.25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</row>
    <row r="4900" spans="1:22" x14ac:dyDescent="0.25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</row>
    <row r="4901" spans="1:22" x14ac:dyDescent="0.25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</row>
    <row r="4902" spans="1:22" x14ac:dyDescent="0.25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</row>
    <row r="4903" spans="1:22" x14ac:dyDescent="0.25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</row>
    <row r="4904" spans="1:22" x14ac:dyDescent="0.25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</row>
    <row r="4905" spans="1:22" x14ac:dyDescent="0.25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</row>
    <row r="4906" spans="1:22" x14ac:dyDescent="0.25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</row>
    <row r="4907" spans="1:22" x14ac:dyDescent="0.25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</row>
    <row r="4908" spans="1:22" x14ac:dyDescent="0.25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</row>
    <row r="4909" spans="1:22" x14ac:dyDescent="0.25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</row>
    <row r="4910" spans="1:22" x14ac:dyDescent="0.25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</row>
    <row r="4911" spans="1:22" x14ac:dyDescent="0.25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</row>
    <row r="4912" spans="1:22" x14ac:dyDescent="0.25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</row>
    <row r="4913" spans="1:22" x14ac:dyDescent="0.25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</row>
    <row r="4914" spans="1:22" x14ac:dyDescent="0.25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</row>
    <row r="4915" spans="1:22" x14ac:dyDescent="0.25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</row>
    <row r="4916" spans="1:22" x14ac:dyDescent="0.25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</row>
    <row r="4917" spans="1:22" x14ac:dyDescent="0.25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</row>
    <row r="4918" spans="1:22" x14ac:dyDescent="0.25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</row>
    <row r="4919" spans="1:22" x14ac:dyDescent="0.25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</row>
    <row r="4920" spans="1:22" x14ac:dyDescent="0.25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</row>
    <row r="4921" spans="1:22" x14ac:dyDescent="0.25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</row>
    <row r="4922" spans="1:22" x14ac:dyDescent="0.25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</row>
    <row r="4923" spans="1:22" x14ac:dyDescent="0.25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</row>
    <row r="4924" spans="1:22" x14ac:dyDescent="0.25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</row>
    <row r="4925" spans="1:22" x14ac:dyDescent="0.25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</row>
    <row r="4926" spans="1:22" x14ac:dyDescent="0.25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</row>
    <row r="4927" spans="1:22" x14ac:dyDescent="0.25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</row>
    <row r="4928" spans="1:22" x14ac:dyDescent="0.25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</row>
    <row r="4929" spans="1:22" x14ac:dyDescent="0.25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</row>
    <row r="4930" spans="1:22" x14ac:dyDescent="0.25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</row>
    <row r="4931" spans="1:22" x14ac:dyDescent="0.25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</row>
    <row r="4932" spans="1:22" x14ac:dyDescent="0.25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</row>
    <row r="4933" spans="1:22" x14ac:dyDescent="0.25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</row>
    <row r="4934" spans="1:22" x14ac:dyDescent="0.25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</row>
    <row r="4935" spans="1:22" x14ac:dyDescent="0.25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</row>
    <row r="4936" spans="1:22" x14ac:dyDescent="0.25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</row>
    <row r="4937" spans="1:22" x14ac:dyDescent="0.25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</row>
    <row r="4938" spans="1:22" x14ac:dyDescent="0.25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</row>
    <row r="4939" spans="1:22" x14ac:dyDescent="0.25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</row>
    <row r="4940" spans="1:22" x14ac:dyDescent="0.25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</row>
    <row r="4941" spans="1:22" x14ac:dyDescent="0.25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</row>
    <row r="4942" spans="1:22" x14ac:dyDescent="0.25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</row>
    <row r="4943" spans="1:22" x14ac:dyDescent="0.25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</row>
    <row r="4944" spans="1:22" x14ac:dyDescent="0.25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</row>
    <row r="4945" spans="1:22" x14ac:dyDescent="0.25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</row>
    <row r="4946" spans="1:22" x14ac:dyDescent="0.25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</row>
    <row r="4947" spans="1:22" x14ac:dyDescent="0.25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</row>
    <row r="4948" spans="1:22" x14ac:dyDescent="0.25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</row>
    <row r="4949" spans="1:22" x14ac:dyDescent="0.25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</row>
    <row r="4950" spans="1:22" x14ac:dyDescent="0.25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</row>
    <row r="4951" spans="1:22" x14ac:dyDescent="0.25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</row>
    <row r="4952" spans="1:22" x14ac:dyDescent="0.25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</row>
    <row r="4953" spans="1:22" x14ac:dyDescent="0.25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</row>
    <row r="4954" spans="1:22" x14ac:dyDescent="0.25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</row>
    <row r="4955" spans="1:22" x14ac:dyDescent="0.25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</row>
    <row r="4956" spans="1:22" x14ac:dyDescent="0.25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</row>
    <row r="4957" spans="1:22" x14ac:dyDescent="0.25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</row>
    <row r="4958" spans="1:22" x14ac:dyDescent="0.25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</row>
    <row r="4959" spans="1:22" x14ac:dyDescent="0.25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</row>
    <row r="4960" spans="1:22" x14ac:dyDescent="0.25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</row>
    <row r="4961" spans="1:22" x14ac:dyDescent="0.25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</row>
    <row r="4962" spans="1:22" x14ac:dyDescent="0.25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</row>
    <row r="4963" spans="1:22" x14ac:dyDescent="0.25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</row>
    <row r="4964" spans="1:22" x14ac:dyDescent="0.25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</row>
    <row r="4965" spans="1:22" x14ac:dyDescent="0.25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</row>
    <row r="4966" spans="1:22" x14ac:dyDescent="0.25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</row>
    <row r="4967" spans="1:22" x14ac:dyDescent="0.25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</row>
    <row r="4968" spans="1:22" x14ac:dyDescent="0.25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</row>
    <row r="4969" spans="1:22" x14ac:dyDescent="0.25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</row>
    <row r="4970" spans="1:22" x14ac:dyDescent="0.25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</row>
    <row r="4971" spans="1:22" x14ac:dyDescent="0.25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</row>
    <row r="4972" spans="1:22" x14ac:dyDescent="0.25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</row>
    <row r="4973" spans="1:22" x14ac:dyDescent="0.25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</row>
    <row r="4974" spans="1:22" x14ac:dyDescent="0.25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</row>
    <row r="4975" spans="1:22" x14ac:dyDescent="0.25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</row>
    <row r="4976" spans="1:22" x14ac:dyDescent="0.25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</row>
    <row r="4977" spans="1:22" x14ac:dyDescent="0.25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</row>
    <row r="4978" spans="1:22" x14ac:dyDescent="0.25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</row>
    <row r="4979" spans="1:22" x14ac:dyDescent="0.25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</row>
    <row r="4980" spans="1:22" x14ac:dyDescent="0.25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</row>
    <row r="4981" spans="1:22" x14ac:dyDescent="0.25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</row>
    <row r="4982" spans="1:22" x14ac:dyDescent="0.25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</row>
    <row r="4983" spans="1:22" x14ac:dyDescent="0.25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</row>
    <row r="4984" spans="1:22" x14ac:dyDescent="0.25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</row>
    <row r="4985" spans="1:22" x14ac:dyDescent="0.25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</row>
    <row r="4986" spans="1:22" x14ac:dyDescent="0.25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</row>
    <row r="4987" spans="1:22" x14ac:dyDescent="0.25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</row>
    <row r="4988" spans="1:22" x14ac:dyDescent="0.25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</row>
    <row r="4989" spans="1:22" x14ac:dyDescent="0.25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</row>
    <row r="4990" spans="1:22" x14ac:dyDescent="0.25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</row>
    <row r="4991" spans="1:22" x14ac:dyDescent="0.25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</row>
    <row r="4992" spans="1:22" x14ac:dyDescent="0.25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</row>
    <row r="4993" spans="1:22" x14ac:dyDescent="0.25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</row>
    <row r="4994" spans="1:22" x14ac:dyDescent="0.25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</row>
    <row r="4995" spans="1:22" x14ac:dyDescent="0.25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</row>
    <row r="4996" spans="1:22" x14ac:dyDescent="0.25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</row>
    <row r="4997" spans="1:22" x14ac:dyDescent="0.25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</row>
    <row r="4998" spans="1:22" x14ac:dyDescent="0.25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</row>
    <row r="4999" spans="1:22" x14ac:dyDescent="0.25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</row>
    <row r="5000" spans="1:22" x14ac:dyDescent="0.25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</row>
    <row r="5001" spans="1:22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</row>
    <row r="5002" spans="1:22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</row>
    <row r="5003" spans="1:22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</row>
    <row r="5004" spans="1:22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</row>
    <row r="5005" spans="1:22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</row>
    <row r="5006" spans="1:22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</row>
    <row r="5007" spans="1:22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</row>
    <row r="5008" spans="1:22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</row>
    <row r="5009" spans="1:22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</row>
    <row r="5010" spans="1:22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</row>
    <row r="5011" spans="1:22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</row>
    <row r="5012" spans="1:22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</row>
    <row r="5013" spans="1:22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</row>
    <row r="5014" spans="1:22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</row>
    <row r="5015" spans="1:22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</row>
    <row r="5016" spans="1:22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</row>
    <row r="5017" spans="1:22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</row>
    <row r="5018" spans="1:22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</row>
    <row r="5019" spans="1:22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</row>
    <row r="5020" spans="1:22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</row>
    <row r="5021" spans="1:22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</row>
    <row r="5022" spans="1:22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</row>
    <row r="5023" spans="1:22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</row>
    <row r="5024" spans="1:22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</row>
    <row r="5025" spans="1:22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</row>
    <row r="5026" spans="1:22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</row>
    <row r="5027" spans="1:22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</row>
    <row r="5028" spans="1:22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</row>
    <row r="5029" spans="1:22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</row>
    <row r="5030" spans="1:22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</row>
    <row r="5031" spans="1:22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</row>
    <row r="5032" spans="1:22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</row>
    <row r="5033" spans="1:22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</row>
    <row r="5034" spans="1:22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</row>
    <row r="5035" spans="1:22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</row>
    <row r="5036" spans="1:22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</row>
    <row r="5037" spans="1:22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</row>
    <row r="5038" spans="1:22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</row>
    <row r="5039" spans="1:22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</row>
    <row r="5040" spans="1:22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</row>
    <row r="5041" spans="1:22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</row>
    <row r="5042" spans="1:22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</row>
    <row r="5043" spans="1:22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</row>
    <row r="5044" spans="1:22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</row>
    <row r="5045" spans="1:22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</row>
    <row r="5046" spans="1:22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</row>
    <row r="5047" spans="1:22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</row>
    <row r="5048" spans="1:22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</row>
    <row r="5049" spans="1:22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</row>
    <row r="5050" spans="1:22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</row>
    <row r="5051" spans="1:22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</row>
    <row r="5052" spans="1:22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</row>
    <row r="5053" spans="1:22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</row>
    <row r="5054" spans="1:22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</row>
    <row r="5055" spans="1:22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</row>
    <row r="5056" spans="1:22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</row>
    <row r="5057" spans="1:22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</row>
    <row r="5058" spans="1:22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</row>
    <row r="5059" spans="1:22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</row>
    <row r="5060" spans="1:22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</row>
    <row r="5061" spans="1:22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</row>
    <row r="5062" spans="1:22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</row>
    <row r="5063" spans="1:22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</row>
    <row r="5064" spans="1:22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</row>
    <row r="5065" spans="1:22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</row>
    <row r="5066" spans="1:22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</row>
    <row r="5067" spans="1:22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</row>
    <row r="5068" spans="1:22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</row>
    <row r="5069" spans="1:22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</row>
    <row r="5070" spans="1:22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</row>
    <row r="5071" spans="1:22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</row>
    <row r="5072" spans="1:22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</row>
    <row r="5073" spans="1:22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</row>
    <row r="5074" spans="1:22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</row>
    <row r="5075" spans="1:22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</row>
    <row r="5076" spans="1:22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</row>
    <row r="5077" spans="1:22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</row>
    <row r="5078" spans="1:22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</row>
    <row r="5079" spans="1:22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</row>
    <row r="5080" spans="1:22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</row>
    <row r="5081" spans="1:22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</row>
    <row r="5082" spans="1:22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</row>
    <row r="5083" spans="1:22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</row>
    <row r="5084" spans="1:22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</row>
    <row r="5085" spans="1:22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</row>
    <row r="5086" spans="1:22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</row>
    <row r="5087" spans="1:22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</row>
    <row r="5088" spans="1:22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</row>
    <row r="5089" spans="1:22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</row>
    <row r="5090" spans="1:22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</row>
    <row r="5091" spans="1:22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</row>
    <row r="5092" spans="1:22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</row>
    <row r="5093" spans="1:22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</row>
    <row r="5094" spans="1:22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</row>
    <row r="5095" spans="1:22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</row>
    <row r="5096" spans="1:22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</row>
    <row r="5097" spans="1:22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</row>
    <row r="5098" spans="1:22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</row>
    <row r="5099" spans="1:22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</row>
    <row r="5100" spans="1:22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</row>
    <row r="5101" spans="1:22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</row>
    <row r="5102" spans="1:22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</row>
    <row r="5103" spans="1:22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</row>
    <row r="5104" spans="1:22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</row>
    <row r="5105" spans="1:22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</row>
    <row r="5106" spans="1:22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</row>
    <row r="5107" spans="1:22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</row>
    <row r="5108" spans="1:22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</row>
    <row r="5109" spans="1:22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</row>
    <row r="5110" spans="1:22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</row>
    <row r="5111" spans="1:22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</row>
    <row r="5112" spans="1:22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</row>
    <row r="5113" spans="1:22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</row>
    <row r="5114" spans="1:22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</row>
    <row r="5115" spans="1:22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</row>
    <row r="5116" spans="1:22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</row>
    <row r="5117" spans="1:22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</row>
    <row r="5118" spans="1:22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</row>
    <row r="5119" spans="1:22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</row>
    <row r="5120" spans="1:22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</row>
    <row r="5121" spans="1:22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</row>
    <row r="5122" spans="1:22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</row>
    <row r="5123" spans="1:22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</row>
    <row r="5124" spans="1:22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</row>
    <row r="5125" spans="1:22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</row>
    <row r="5126" spans="1:22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</row>
    <row r="5127" spans="1:22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</row>
    <row r="5128" spans="1:22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</row>
    <row r="5129" spans="1:22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</row>
    <row r="5130" spans="1:22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</row>
    <row r="5131" spans="1:22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</row>
    <row r="5132" spans="1:22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</row>
    <row r="5133" spans="1:22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</row>
    <row r="5134" spans="1:22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</row>
    <row r="5135" spans="1:22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</row>
    <row r="5136" spans="1:22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</row>
    <row r="5137" spans="1:22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</row>
    <row r="5138" spans="1:22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</row>
    <row r="5139" spans="1:22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</row>
    <row r="5140" spans="1:22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</row>
    <row r="5141" spans="1:22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</row>
    <row r="5142" spans="1:22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</row>
    <row r="5143" spans="1:22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</row>
    <row r="5144" spans="1:22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</row>
    <row r="5145" spans="1:22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</row>
    <row r="5146" spans="1:22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</row>
    <row r="5147" spans="1:22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</row>
    <row r="5148" spans="1:22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</row>
    <row r="5149" spans="1:22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</row>
    <row r="5150" spans="1:22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</row>
    <row r="5151" spans="1:22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</row>
    <row r="5152" spans="1:22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</row>
    <row r="5153" spans="1:22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</row>
    <row r="5154" spans="1:22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</row>
    <row r="5155" spans="1:22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</row>
    <row r="5156" spans="1:22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</row>
    <row r="5157" spans="1:22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</row>
    <row r="5158" spans="1:22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</row>
    <row r="5159" spans="1:22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</row>
    <row r="5160" spans="1:22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</row>
    <row r="5161" spans="1:22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</row>
    <row r="5162" spans="1:22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</row>
    <row r="5163" spans="1:22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</row>
    <row r="5164" spans="1:22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</row>
    <row r="5165" spans="1:22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</row>
    <row r="5166" spans="1:22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</row>
    <row r="5167" spans="1:22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</row>
    <row r="5168" spans="1:22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</row>
    <row r="5169" spans="1:22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</row>
    <row r="5170" spans="1:22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</row>
    <row r="5171" spans="1:22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</row>
    <row r="5172" spans="1:22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</row>
    <row r="5173" spans="1:22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</row>
    <row r="5174" spans="1:22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</row>
    <row r="5175" spans="1:22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</row>
    <row r="5176" spans="1:22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</row>
    <row r="5177" spans="1:22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</row>
    <row r="5178" spans="1:22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</row>
    <row r="5179" spans="1:22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</row>
    <row r="5180" spans="1:22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</row>
    <row r="5181" spans="1:22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</row>
    <row r="5182" spans="1:22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</row>
    <row r="5183" spans="1:22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</row>
    <row r="5184" spans="1:22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</row>
    <row r="5185" spans="1:22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</row>
    <row r="5186" spans="1:22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</row>
    <row r="5187" spans="1:22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</row>
    <row r="5188" spans="1:22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</row>
    <row r="5189" spans="1:22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</row>
    <row r="5190" spans="1:22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</row>
    <row r="5191" spans="1:22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</row>
    <row r="5192" spans="1:22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</row>
    <row r="5193" spans="1:22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</row>
    <row r="5194" spans="1:22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</row>
    <row r="5195" spans="1:22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</row>
    <row r="5196" spans="1:22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</row>
    <row r="5197" spans="1:22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</row>
    <row r="5198" spans="1:22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</row>
    <row r="5199" spans="1:22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</row>
    <row r="5200" spans="1:22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</row>
    <row r="5201" spans="1:22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</row>
    <row r="5202" spans="1:22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</row>
    <row r="5203" spans="1:22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</row>
    <row r="5204" spans="1:22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</row>
    <row r="5205" spans="1:22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</row>
    <row r="5206" spans="1:22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</row>
    <row r="5207" spans="1:22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</row>
    <row r="5208" spans="1:22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</row>
    <row r="5209" spans="1:22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</row>
    <row r="5210" spans="1:22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</row>
    <row r="5211" spans="1:22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</row>
    <row r="5212" spans="1:22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</row>
    <row r="5213" spans="1:22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</row>
    <row r="5214" spans="1:22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</row>
    <row r="5215" spans="1:22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</row>
    <row r="5216" spans="1:22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</row>
    <row r="5217" spans="1:22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</row>
    <row r="5218" spans="1:22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</row>
    <row r="5219" spans="1:22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</row>
    <row r="5220" spans="1:22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</row>
    <row r="5221" spans="1:22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</row>
    <row r="5222" spans="1:22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</row>
    <row r="5223" spans="1:22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</row>
    <row r="5224" spans="1:22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</row>
    <row r="5225" spans="1:22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</row>
    <row r="5226" spans="1:22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</row>
    <row r="5227" spans="1:22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</row>
    <row r="5228" spans="1:22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</row>
    <row r="5229" spans="1:22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</row>
    <row r="5230" spans="1:22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</row>
    <row r="5231" spans="1:22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</row>
    <row r="5232" spans="1:22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</row>
    <row r="5233" spans="1:22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</row>
    <row r="5234" spans="1:22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</row>
    <row r="5235" spans="1:22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</row>
    <row r="5236" spans="1:22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</row>
    <row r="5237" spans="1:22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</row>
    <row r="5238" spans="1:22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</row>
    <row r="5239" spans="1:22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</row>
    <row r="5240" spans="1:22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</row>
    <row r="5241" spans="1:22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</row>
    <row r="5242" spans="1:22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</row>
    <row r="5243" spans="1:22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</row>
    <row r="5244" spans="1:22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</row>
    <row r="5245" spans="1:22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</row>
    <row r="5246" spans="1:22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</row>
    <row r="5247" spans="1:22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</row>
    <row r="5248" spans="1:22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</row>
    <row r="5249" spans="1:22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</row>
    <row r="5250" spans="1:22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</row>
    <row r="5251" spans="1:22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</row>
    <row r="5252" spans="1:22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</row>
    <row r="5253" spans="1:22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</row>
    <row r="5254" spans="1:22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</row>
    <row r="5255" spans="1:22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</row>
    <row r="5256" spans="1:22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</row>
    <row r="5257" spans="1:22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</row>
    <row r="5258" spans="1:22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</row>
    <row r="5259" spans="1:22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</row>
    <row r="5260" spans="1:22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</row>
    <row r="5261" spans="1:22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</row>
    <row r="5262" spans="1:22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</row>
    <row r="5263" spans="1:22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</row>
    <row r="5264" spans="1:22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</row>
    <row r="5265" spans="1:22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</row>
    <row r="5266" spans="1:22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</row>
    <row r="5267" spans="1:22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</row>
    <row r="5268" spans="1:22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</row>
    <row r="5269" spans="1:22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</row>
    <row r="5270" spans="1:22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</row>
    <row r="5271" spans="1:22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</row>
    <row r="5272" spans="1:22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</row>
    <row r="5273" spans="1:22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</row>
    <row r="5274" spans="1:22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</row>
    <row r="5275" spans="1:22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</row>
    <row r="5276" spans="1:22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</row>
    <row r="5277" spans="1:22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</row>
    <row r="5278" spans="1:22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</row>
    <row r="5279" spans="1:22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</row>
    <row r="5280" spans="1:22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</row>
    <row r="5281" spans="1:22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</row>
    <row r="5282" spans="1:22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</row>
    <row r="5283" spans="1:22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</row>
    <row r="5284" spans="1:22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</row>
    <row r="5285" spans="1:22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</row>
    <row r="5286" spans="1:22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</row>
    <row r="5287" spans="1:22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</row>
    <row r="5288" spans="1:22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</row>
    <row r="5289" spans="1:22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</row>
    <row r="5290" spans="1:22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</row>
    <row r="5291" spans="1:22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</row>
    <row r="5292" spans="1:22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</row>
    <row r="5293" spans="1:22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</row>
    <row r="5294" spans="1:22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</row>
    <row r="5295" spans="1:22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</row>
    <row r="5296" spans="1:22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</row>
    <row r="5297" spans="1:22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</row>
    <row r="5298" spans="1:22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</row>
    <row r="5299" spans="1:22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</row>
    <row r="5300" spans="1:22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</row>
    <row r="5301" spans="1:22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</row>
    <row r="5302" spans="1:22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</row>
    <row r="5303" spans="1:22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</row>
    <row r="5304" spans="1:22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</row>
    <row r="5305" spans="1:22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</row>
    <row r="5306" spans="1:22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</row>
    <row r="5307" spans="1:22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</row>
    <row r="5308" spans="1:22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</row>
    <row r="5309" spans="1:22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</row>
    <row r="5310" spans="1:22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</row>
    <row r="5311" spans="1:22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</row>
    <row r="5312" spans="1:22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</row>
    <row r="5313" spans="1:22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</row>
    <row r="5314" spans="1:22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</row>
    <row r="5315" spans="1:22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</row>
    <row r="5316" spans="1:22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</row>
    <row r="5317" spans="1:22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</row>
    <row r="5318" spans="1:22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</row>
    <row r="5319" spans="1:22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</row>
    <row r="5320" spans="1:22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</row>
    <row r="5321" spans="1:22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</row>
    <row r="5322" spans="1:22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</row>
    <row r="5323" spans="1:22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</row>
    <row r="5324" spans="1:22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</row>
    <row r="5325" spans="1:22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</row>
    <row r="5326" spans="1:22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</row>
    <row r="5327" spans="1:22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</row>
    <row r="5328" spans="1:22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</row>
    <row r="5329" spans="1:22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</row>
    <row r="5330" spans="1:22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</row>
    <row r="5331" spans="1:22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</row>
    <row r="5332" spans="1:22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</row>
    <row r="5333" spans="1:22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</row>
    <row r="5334" spans="1:22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</row>
    <row r="5335" spans="1:22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</row>
    <row r="5336" spans="1:22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</row>
    <row r="5337" spans="1:22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</row>
    <row r="5338" spans="1:22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</row>
    <row r="5339" spans="1:22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</row>
    <row r="5340" spans="1:22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</row>
    <row r="5341" spans="1:22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</row>
    <row r="5342" spans="1:22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</row>
    <row r="5343" spans="1:22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</row>
    <row r="5344" spans="1:22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</row>
    <row r="5345" spans="1:22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</row>
    <row r="5346" spans="1:22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</row>
    <row r="5347" spans="1:22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</row>
    <row r="5348" spans="1:22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</row>
    <row r="5349" spans="1:22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</row>
    <row r="5350" spans="1:22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</row>
    <row r="5351" spans="1:22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</row>
    <row r="5352" spans="1:22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</row>
    <row r="5353" spans="1:22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</row>
    <row r="5354" spans="1:22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</row>
    <row r="5355" spans="1:22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</row>
    <row r="5356" spans="1:22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</row>
    <row r="5357" spans="1:22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</row>
    <row r="5358" spans="1:22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</row>
    <row r="5359" spans="1:22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</row>
    <row r="5360" spans="1:22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</row>
    <row r="5361" spans="1:22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</row>
    <row r="5362" spans="1:22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</row>
    <row r="5363" spans="1:22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</row>
    <row r="5364" spans="1:22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</row>
    <row r="5365" spans="1:22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</row>
    <row r="5366" spans="1:22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</row>
    <row r="5367" spans="1:22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</row>
    <row r="5368" spans="1:22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</row>
    <row r="5369" spans="1:22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</row>
    <row r="5370" spans="1:22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</row>
    <row r="5371" spans="1:22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</row>
    <row r="5372" spans="1:22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</row>
    <row r="5373" spans="1:22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</row>
    <row r="5374" spans="1:22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</row>
    <row r="5375" spans="1:22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</row>
    <row r="5376" spans="1:22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</row>
    <row r="5377" spans="1:22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</row>
    <row r="5378" spans="1:22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</row>
    <row r="5379" spans="1:22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</row>
    <row r="5380" spans="1:22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</row>
    <row r="5381" spans="1:22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</row>
    <row r="5382" spans="1:22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</row>
    <row r="5383" spans="1:22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</row>
    <row r="5384" spans="1:22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</row>
    <row r="5385" spans="1:22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</row>
    <row r="5386" spans="1:22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</row>
    <row r="5387" spans="1:22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</row>
    <row r="5388" spans="1:22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</row>
    <row r="5389" spans="1:22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</row>
    <row r="5390" spans="1:22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</row>
    <row r="5391" spans="1:22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</row>
    <row r="5392" spans="1:22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</row>
    <row r="5393" spans="1:22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</row>
    <row r="5394" spans="1:22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</row>
    <row r="5395" spans="1:22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</row>
    <row r="5396" spans="1:22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</row>
    <row r="5397" spans="1:22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</row>
    <row r="5398" spans="1:22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</row>
    <row r="5399" spans="1:22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</row>
    <row r="5400" spans="1:22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</row>
    <row r="5401" spans="1:22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</row>
    <row r="5402" spans="1:22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</row>
    <row r="5403" spans="1:22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</row>
    <row r="5404" spans="1:22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</row>
    <row r="5405" spans="1:22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</row>
    <row r="5406" spans="1:22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</row>
    <row r="5407" spans="1:22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</row>
    <row r="5408" spans="1:22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</row>
    <row r="5409" spans="1:22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</row>
    <row r="5410" spans="1:22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</row>
    <row r="5411" spans="1:22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</row>
    <row r="5412" spans="1:22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</row>
    <row r="5413" spans="1:22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</row>
    <row r="5414" spans="1:22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</row>
    <row r="5415" spans="1:22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</row>
    <row r="5416" spans="1:22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</row>
    <row r="5417" spans="1:22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</row>
    <row r="5418" spans="1:22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</row>
    <row r="5419" spans="1:22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</row>
    <row r="5420" spans="1:22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</row>
    <row r="5421" spans="1:22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</row>
    <row r="5422" spans="1:22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</row>
    <row r="5423" spans="1:22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</row>
    <row r="5424" spans="1:22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</row>
    <row r="5425" spans="1:22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</row>
    <row r="5426" spans="1:22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</row>
    <row r="5427" spans="1:22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</row>
    <row r="5428" spans="1:22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</row>
    <row r="5429" spans="1:22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</row>
    <row r="5430" spans="1:22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</row>
    <row r="5431" spans="1:22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</row>
    <row r="5432" spans="1:22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</row>
    <row r="5433" spans="1:22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</row>
    <row r="5434" spans="1:22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</row>
    <row r="5435" spans="1:22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</row>
    <row r="5436" spans="1:22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</row>
    <row r="5437" spans="1:22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</row>
    <row r="5438" spans="1:22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</row>
    <row r="5439" spans="1:22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</row>
    <row r="5440" spans="1:22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</row>
    <row r="5441" spans="1:22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</row>
    <row r="5442" spans="1:22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</row>
    <row r="5443" spans="1:22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</row>
    <row r="5444" spans="1:22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</row>
    <row r="5445" spans="1:22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</row>
    <row r="5446" spans="1:22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</row>
    <row r="5447" spans="1:22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</row>
    <row r="5448" spans="1:22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</row>
    <row r="5449" spans="1:22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</row>
    <row r="5450" spans="1:22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</row>
    <row r="5451" spans="1:22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</row>
    <row r="5452" spans="1:22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</row>
    <row r="5453" spans="1:22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</row>
    <row r="5454" spans="1:22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</row>
    <row r="5455" spans="1:22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</row>
    <row r="5456" spans="1:22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</row>
    <row r="5457" spans="1:22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</row>
    <row r="5458" spans="1:22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</row>
    <row r="5459" spans="1:22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</row>
    <row r="5460" spans="1:22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</row>
    <row r="5461" spans="1:22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</row>
    <row r="5462" spans="1:22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</row>
    <row r="5463" spans="1:22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</row>
    <row r="5464" spans="1:22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</row>
    <row r="5465" spans="1:22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</row>
    <row r="5466" spans="1:22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</row>
    <row r="5467" spans="1:22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</row>
    <row r="5468" spans="1:22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</row>
    <row r="5469" spans="1:22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</row>
    <row r="5470" spans="1:22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</row>
    <row r="5471" spans="1:22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</row>
    <row r="5472" spans="1:22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</row>
    <row r="5473" spans="1:22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</row>
    <row r="5474" spans="1:22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</row>
    <row r="5475" spans="1:22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</row>
    <row r="5476" spans="1:22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</row>
    <row r="5477" spans="1:22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</row>
    <row r="5478" spans="1:22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</row>
    <row r="5479" spans="1:22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</row>
    <row r="5480" spans="1:22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</row>
    <row r="5481" spans="1:22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</row>
    <row r="5482" spans="1:22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</row>
    <row r="5483" spans="1:22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</row>
    <row r="5484" spans="1:22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</row>
    <row r="5485" spans="1:22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</row>
    <row r="5486" spans="1:22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</row>
    <row r="5487" spans="1:22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</row>
    <row r="5488" spans="1:22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</row>
    <row r="5489" spans="1:22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</row>
    <row r="5490" spans="1:22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</row>
    <row r="5491" spans="1:22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</row>
    <row r="5492" spans="1:22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</row>
    <row r="5493" spans="1:22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</row>
    <row r="5494" spans="1:22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</row>
    <row r="5495" spans="1:22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</row>
    <row r="5496" spans="1:22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</row>
    <row r="5497" spans="1:22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</row>
    <row r="5498" spans="1:22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</row>
    <row r="5499" spans="1:22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</row>
    <row r="5500" spans="1:22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</row>
    <row r="5501" spans="1:22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</row>
    <row r="5502" spans="1:22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</row>
  </sheetData>
  <autoFilter ref="A2:AB90">
    <sortState ref="A3:AG90">
      <sortCondition ref="D2"/>
    </sortState>
  </autoFilter>
  <sortState ref="A3:AM90">
    <sortCondition ref="B3:B331"/>
    <sortCondition ref="D3:D331"/>
    <sortCondition ref="C3:C331"/>
  </sortState>
  <mergeCells count="5">
    <mergeCell ref="Q1:S1"/>
    <mergeCell ref="O1:P1"/>
    <mergeCell ref="M1:N1"/>
    <mergeCell ref="T1:AA1"/>
    <mergeCell ref="F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132"/>
  <sheetViews>
    <sheetView workbookViewId="0">
      <selection activeCell="F11" sqref="F11"/>
    </sheetView>
  </sheetViews>
  <sheetFormatPr defaultRowHeight="15" x14ac:dyDescent="0.25"/>
  <cols>
    <col min="1" max="1" width="18" style="5" customWidth="1"/>
    <col min="2" max="2" width="18" style="5" bestFit="1" customWidth="1"/>
    <col min="3" max="3" width="18" style="5" customWidth="1"/>
    <col min="4" max="4" width="35.85546875" style="5" bestFit="1" customWidth="1"/>
    <col min="5" max="5" width="19" style="5" customWidth="1"/>
    <col min="6" max="6" width="18" style="5" bestFit="1" customWidth="1"/>
    <col min="7" max="8" width="23.140625" style="5" customWidth="1"/>
    <col min="9" max="16384" width="9.140625" style="5"/>
  </cols>
  <sheetData>
    <row r="1" spans="1:321" x14ac:dyDescent="0.25">
      <c r="A1" s="73" t="s">
        <v>77</v>
      </c>
      <c r="B1" s="73"/>
      <c r="C1" s="73"/>
      <c r="D1" s="73"/>
      <c r="E1" s="73"/>
      <c r="G1" s="67" t="s">
        <v>78</v>
      </c>
      <c r="H1" s="74"/>
    </row>
    <row r="2" spans="1:321" ht="45" x14ac:dyDescent="0.25">
      <c r="A2" s="22" t="s">
        <v>38</v>
      </c>
      <c r="B2" s="22" t="s">
        <v>37</v>
      </c>
      <c r="C2" s="22" t="s">
        <v>73</v>
      </c>
      <c r="D2" s="22" t="s">
        <v>9</v>
      </c>
      <c r="E2" s="22" t="s">
        <v>10</v>
      </c>
      <c r="G2" s="22" t="s">
        <v>37</v>
      </c>
      <c r="H2" s="22" t="s">
        <v>73</v>
      </c>
    </row>
    <row r="3" spans="1:321" x14ac:dyDescent="0.25">
      <c r="A3" s="38">
        <f t="shared" ref="A3:A23" si="0">YEAR(B3)</f>
        <v>2004</v>
      </c>
      <c r="B3" s="30">
        <v>38077</v>
      </c>
      <c r="C3" s="53">
        <v>0</v>
      </c>
      <c r="D3" s="5" t="s">
        <v>47</v>
      </c>
      <c r="E3" s="5" t="s">
        <v>39</v>
      </c>
      <c r="G3" s="30">
        <v>38442</v>
      </c>
      <c r="H3" s="53">
        <f t="shared" ref="H3:H10" si="1">C7</f>
        <v>3506389.5617881115</v>
      </c>
    </row>
    <row r="4" spans="1:321" x14ac:dyDescent="0.25">
      <c r="A4" s="38">
        <f t="shared" si="0"/>
        <v>2004</v>
      </c>
      <c r="B4" s="30">
        <v>38168</v>
      </c>
      <c r="C4" s="53">
        <v>0</v>
      </c>
      <c r="D4" s="5" t="s">
        <v>47</v>
      </c>
      <c r="E4" s="5" t="s">
        <v>39</v>
      </c>
      <c r="G4" s="30">
        <v>38533</v>
      </c>
      <c r="H4" s="53">
        <f t="shared" si="1"/>
        <v>7283931.0660259044</v>
      </c>
    </row>
    <row r="5" spans="1:321" x14ac:dyDescent="0.25">
      <c r="A5" s="38">
        <f t="shared" si="0"/>
        <v>2004</v>
      </c>
      <c r="B5" s="30">
        <v>38260</v>
      </c>
      <c r="C5" s="53">
        <v>0</v>
      </c>
      <c r="D5" s="5" t="s">
        <v>47</v>
      </c>
      <c r="E5" s="5" t="s">
        <v>39</v>
      </c>
      <c r="G5" s="30">
        <v>38625</v>
      </c>
      <c r="H5" s="53">
        <f t="shared" si="1"/>
        <v>14147029.007172745</v>
      </c>
    </row>
    <row r="6" spans="1:321" x14ac:dyDescent="0.25">
      <c r="A6" s="38">
        <f t="shared" si="0"/>
        <v>2004</v>
      </c>
      <c r="B6" s="30">
        <v>38352</v>
      </c>
      <c r="C6" s="53">
        <v>0</v>
      </c>
      <c r="D6" s="5" t="s">
        <v>47</v>
      </c>
      <c r="E6" s="5" t="s">
        <v>48</v>
      </c>
      <c r="G6" s="30">
        <v>38717</v>
      </c>
      <c r="H6" s="53">
        <f t="shared" si="1"/>
        <v>27283129.230132844</v>
      </c>
    </row>
    <row r="7" spans="1:321" x14ac:dyDescent="0.25">
      <c r="A7" s="38">
        <f t="shared" si="0"/>
        <v>2005</v>
      </c>
      <c r="B7" s="30">
        <v>38442</v>
      </c>
      <c r="C7" s="53">
        <v>3506389.5617881115</v>
      </c>
      <c r="D7" s="5" t="s">
        <v>47</v>
      </c>
      <c r="E7" s="5" t="s">
        <v>39</v>
      </c>
      <c r="G7" s="30">
        <v>38807</v>
      </c>
      <c r="H7" s="53">
        <f t="shared" si="1"/>
        <v>11198747.008941488</v>
      </c>
    </row>
    <row r="8" spans="1:321" x14ac:dyDescent="0.25">
      <c r="A8" s="38">
        <f t="shared" si="0"/>
        <v>2005</v>
      </c>
      <c r="B8" s="30">
        <v>38533</v>
      </c>
      <c r="C8" s="53">
        <v>7283931.0660259044</v>
      </c>
      <c r="D8" s="5" t="s">
        <v>47</v>
      </c>
      <c r="E8" s="5" t="s">
        <v>39</v>
      </c>
      <c r="G8" s="30">
        <v>38898</v>
      </c>
      <c r="H8" s="53">
        <f t="shared" si="1"/>
        <v>14288710.634926502</v>
      </c>
    </row>
    <row r="9" spans="1:321" x14ac:dyDescent="0.25">
      <c r="A9" s="38">
        <f t="shared" si="0"/>
        <v>2005</v>
      </c>
      <c r="B9" s="30">
        <v>38625</v>
      </c>
      <c r="C9" s="53">
        <v>14147029.007172745</v>
      </c>
      <c r="D9" s="5" t="s">
        <v>47</v>
      </c>
      <c r="E9" s="5" t="s">
        <v>39</v>
      </c>
      <c r="G9" s="30">
        <v>38990</v>
      </c>
      <c r="H9" s="53">
        <f t="shared" si="1"/>
        <v>17415614.052239932</v>
      </c>
    </row>
    <row r="10" spans="1:321" x14ac:dyDescent="0.25">
      <c r="A10" s="38">
        <f t="shared" si="0"/>
        <v>2005</v>
      </c>
      <c r="B10" s="30">
        <v>38717</v>
      </c>
      <c r="C10" s="53">
        <v>27283129.230132844</v>
      </c>
      <c r="D10" s="5" t="s">
        <v>47</v>
      </c>
      <c r="E10" s="5" t="s">
        <v>48</v>
      </c>
      <c r="G10" s="17">
        <v>39082</v>
      </c>
      <c r="H10" s="53">
        <f t="shared" si="1"/>
        <v>39634399.349912465</v>
      </c>
    </row>
    <row r="11" spans="1:321" x14ac:dyDescent="0.25">
      <c r="A11" s="38">
        <f t="shared" si="0"/>
        <v>2006</v>
      </c>
      <c r="B11" s="30">
        <v>38807</v>
      </c>
      <c r="C11" s="53">
        <v>11198747.008941488</v>
      </c>
      <c r="D11" s="5" t="s">
        <v>47</v>
      </c>
      <c r="E11" s="5" t="s">
        <v>39</v>
      </c>
      <c r="G11" s="30">
        <v>39172</v>
      </c>
      <c r="H11" s="54">
        <f>VLOOKUP(YEAR(G11),A:C,3,FALSE)/4</f>
        <v>19975944.621206615</v>
      </c>
    </row>
    <row r="12" spans="1:321" x14ac:dyDescent="0.25">
      <c r="A12" s="38">
        <f t="shared" si="0"/>
        <v>2006</v>
      </c>
      <c r="B12" s="30">
        <v>38898</v>
      </c>
      <c r="C12" s="53">
        <v>14288710.634926502</v>
      </c>
      <c r="D12" s="5" t="s">
        <v>47</v>
      </c>
      <c r="E12" s="5" t="s">
        <v>39</v>
      </c>
      <c r="G12" s="30">
        <v>39263</v>
      </c>
      <c r="H12" s="54">
        <f t="shared" ref="H12:H34" si="2">VLOOKUP(YEAR(G12),A:C,3,FALSE)/4</f>
        <v>19975944.621206615</v>
      </c>
    </row>
    <row r="13" spans="1:321" x14ac:dyDescent="0.25">
      <c r="A13" s="38">
        <f t="shared" si="0"/>
        <v>2006</v>
      </c>
      <c r="B13" s="30">
        <v>38990</v>
      </c>
      <c r="C13" s="53">
        <v>17415614.052239932</v>
      </c>
      <c r="D13" s="5" t="s">
        <v>47</v>
      </c>
      <c r="E13" s="5" t="s">
        <v>39</v>
      </c>
      <c r="G13" s="30">
        <v>39355</v>
      </c>
      <c r="H13" s="54">
        <f t="shared" si="2"/>
        <v>19975944.621206615</v>
      </c>
    </row>
    <row r="14" spans="1:321" x14ac:dyDescent="0.25">
      <c r="A14" s="38">
        <f t="shared" si="0"/>
        <v>2006</v>
      </c>
      <c r="B14" s="17">
        <v>39082</v>
      </c>
      <c r="C14" s="53">
        <v>39634399.349912465</v>
      </c>
      <c r="D14" s="16" t="s">
        <v>47</v>
      </c>
      <c r="E14" s="16" t="s">
        <v>48</v>
      </c>
      <c r="G14" s="30">
        <v>39447</v>
      </c>
      <c r="H14" s="54">
        <f t="shared" si="2"/>
        <v>19975944.621206615</v>
      </c>
    </row>
    <row r="15" spans="1:321" x14ac:dyDescent="0.25">
      <c r="A15" s="38">
        <f t="shared" si="0"/>
        <v>2007</v>
      </c>
      <c r="B15" s="17">
        <v>39447</v>
      </c>
      <c r="C15" s="53">
        <v>79903778.48482646</v>
      </c>
      <c r="D15" s="16" t="s">
        <v>49</v>
      </c>
      <c r="E15" s="16" t="s">
        <v>39</v>
      </c>
      <c r="F15" s="7"/>
      <c r="G15" s="30">
        <v>39538</v>
      </c>
      <c r="H15" s="54">
        <f t="shared" si="2"/>
        <v>25252006.153394993</v>
      </c>
      <c r="K15" s="7"/>
      <c r="L15" s="6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</row>
    <row r="16" spans="1:321" x14ac:dyDescent="0.25">
      <c r="A16" s="38">
        <f t="shared" si="0"/>
        <v>2008</v>
      </c>
      <c r="B16" s="17">
        <v>39813</v>
      </c>
      <c r="C16" s="53">
        <v>101008024.61357997</v>
      </c>
      <c r="D16" s="16" t="s">
        <v>49</v>
      </c>
      <c r="E16" s="16" t="s">
        <v>39</v>
      </c>
      <c r="F16" s="7"/>
      <c r="G16" s="30">
        <v>39629</v>
      </c>
      <c r="H16" s="54">
        <f t="shared" si="2"/>
        <v>25252006.153394993</v>
      </c>
      <c r="K16" s="7"/>
      <c r="L16" s="6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</row>
    <row r="17" spans="1:321" x14ac:dyDescent="0.25">
      <c r="A17" s="38">
        <f t="shared" si="0"/>
        <v>2009</v>
      </c>
      <c r="B17" s="17">
        <v>40178</v>
      </c>
      <c r="C17" s="53">
        <v>124435973.02175382</v>
      </c>
      <c r="D17" s="16" t="s">
        <v>49</v>
      </c>
      <c r="E17" s="16" t="s">
        <v>39</v>
      </c>
      <c r="F17" s="7"/>
      <c r="G17" s="30">
        <v>39721</v>
      </c>
      <c r="H17" s="54">
        <f t="shared" si="2"/>
        <v>25252006.153394993</v>
      </c>
      <c r="K17" s="7"/>
      <c r="L17" s="6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</row>
    <row r="18" spans="1:321" x14ac:dyDescent="0.25">
      <c r="A18" s="38">
        <f t="shared" si="0"/>
        <v>2010</v>
      </c>
      <c r="B18" s="17">
        <v>40543</v>
      </c>
      <c r="C18" s="53">
        <v>150131354.35761443</v>
      </c>
      <c r="D18" s="16" t="s">
        <v>49</v>
      </c>
      <c r="E18" s="16" t="s">
        <v>39</v>
      </c>
      <c r="F18" s="7"/>
      <c r="G18" s="17">
        <v>39813</v>
      </c>
      <c r="H18" s="54">
        <f t="shared" si="2"/>
        <v>25252006.153394993</v>
      </c>
      <c r="K18" s="7"/>
      <c r="L18" s="6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</row>
    <row r="19" spans="1:321" x14ac:dyDescent="0.25">
      <c r="A19" s="38">
        <f t="shared" si="0"/>
        <v>2011</v>
      </c>
      <c r="B19" s="17">
        <v>40908</v>
      </c>
      <c r="C19" s="53">
        <v>140330630.1302996</v>
      </c>
      <c r="D19" s="16" t="s">
        <v>49</v>
      </c>
      <c r="E19" s="16" t="s">
        <v>39</v>
      </c>
      <c r="F19" s="7"/>
      <c r="G19" s="30">
        <v>39903</v>
      </c>
      <c r="H19" s="54">
        <f t="shared" si="2"/>
        <v>31108993.255438454</v>
      </c>
      <c r="K19" s="7"/>
      <c r="L19" s="6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</row>
    <row r="20" spans="1:321" x14ac:dyDescent="0.25">
      <c r="A20" s="38">
        <f t="shared" si="0"/>
        <v>2012</v>
      </c>
      <c r="B20" s="17">
        <v>41274</v>
      </c>
      <c r="C20" s="53">
        <v>137531832.19586268</v>
      </c>
      <c r="D20" s="16" t="s">
        <v>49</v>
      </c>
      <c r="E20" s="16" t="s">
        <v>39</v>
      </c>
      <c r="F20" s="7"/>
      <c r="G20" s="30">
        <v>39994</v>
      </c>
      <c r="H20" s="54">
        <f t="shared" si="2"/>
        <v>31108993.255438454</v>
      </c>
      <c r="K20" s="7"/>
      <c r="L20" s="6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</row>
    <row r="21" spans="1:321" x14ac:dyDescent="0.25">
      <c r="A21" s="38">
        <f t="shared" si="0"/>
        <v>2013</v>
      </c>
      <c r="B21" s="17">
        <v>41364</v>
      </c>
      <c r="C21" s="53">
        <v>28729981.476275526</v>
      </c>
      <c r="D21" s="16" t="s">
        <v>47</v>
      </c>
      <c r="E21" s="16" t="s">
        <v>39</v>
      </c>
      <c r="G21" s="30">
        <v>40086</v>
      </c>
      <c r="H21" s="54">
        <f t="shared" si="2"/>
        <v>31108993.255438454</v>
      </c>
    </row>
    <row r="22" spans="1:321" x14ac:dyDescent="0.25">
      <c r="A22" s="38">
        <f t="shared" si="0"/>
        <v>2013</v>
      </c>
      <c r="B22" s="17">
        <v>41455</v>
      </c>
      <c r="C22" s="53">
        <v>27852685.186728019</v>
      </c>
      <c r="D22" s="16" t="s">
        <v>47</v>
      </c>
      <c r="E22" s="16" t="s">
        <v>39</v>
      </c>
      <c r="G22" s="30">
        <v>40178</v>
      </c>
      <c r="H22" s="54">
        <f t="shared" si="2"/>
        <v>31108993.255438454</v>
      </c>
    </row>
    <row r="23" spans="1:321" x14ac:dyDescent="0.25">
      <c r="A23" s="38">
        <f t="shared" si="0"/>
        <v>2013</v>
      </c>
      <c r="B23" s="14">
        <v>41547</v>
      </c>
      <c r="C23" s="53">
        <v>50953131.84859135</v>
      </c>
      <c r="D23" s="16" t="s">
        <v>47</v>
      </c>
      <c r="E23" s="5" t="s">
        <v>39</v>
      </c>
      <c r="G23" s="30">
        <v>40268</v>
      </c>
      <c r="H23" s="54">
        <f t="shared" si="2"/>
        <v>37532838.589403607</v>
      </c>
    </row>
    <row r="24" spans="1:321" x14ac:dyDescent="0.25">
      <c r="C24" s="55"/>
      <c r="D24" s="55"/>
      <c r="E24" s="55"/>
      <c r="G24" s="30">
        <v>40359</v>
      </c>
      <c r="H24" s="54">
        <f t="shared" si="2"/>
        <v>37532838.589403607</v>
      </c>
    </row>
    <row r="25" spans="1:321" x14ac:dyDescent="0.25">
      <c r="C25" s="55"/>
      <c r="D25" s="55"/>
      <c r="E25" s="55"/>
      <c r="G25" s="30">
        <v>40451</v>
      </c>
      <c r="H25" s="54">
        <f t="shared" si="2"/>
        <v>37532838.589403607</v>
      </c>
    </row>
    <row r="26" spans="1:321" x14ac:dyDescent="0.25">
      <c r="C26" s="55"/>
      <c r="D26" s="55"/>
      <c r="E26" s="55"/>
      <c r="G26" s="17">
        <v>40543</v>
      </c>
      <c r="H26" s="54">
        <f t="shared" si="2"/>
        <v>37532838.589403607</v>
      </c>
    </row>
    <row r="27" spans="1:321" x14ac:dyDescent="0.25">
      <c r="C27" s="55"/>
      <c r="D27" s="55"/>
      <c r="E27" s="55"/>
      <c r="G27" s="30">
        <v>40633</v>
      </c>
      <c r="H27" s="54">
        <f t="shared" si="2"/>
        <v>35082657.532574899</v>
      </c>
    </row>
    <row r="28" spans="1:321" x14ac:dyDescent="0.25">
      <c r="C28" s="55"/>
      <c r="D28" s="55"/>
      <c r="E28" s="55"/>
      <c r="G28" s="30">
        <v>40724</v>
      </c>
      <c r="H28" s="54">
        <f t="shared" si="2"/>
        <v>35082657.532574899</v>
      </c>
    </row>
    <row r="29" spans="1:321" x14ac:dyDescent="0.25">
      <c r="C29" s="55"/>
      <c r="D29" s="55"/>
      <c r="E29" s="55"/>
      <c r="G29" s="30">
        <v>40816</v>
      </c>
      <c r="H29" s="54">
        <f t="shared" si="2"/>
        <v>35082657.532574899</v>
      </c>
    </row>
    <row r="30" spans="1:321" x14ac:dyDescent="0.25">
      <c r="C30" s="55"/>
      <c r="D30" s="55"/>
      <c r="E30" s="55"/>
      <c r="G30" s="30">
        <v>40908</v>
      </c>
      <c r="H30" s="54">
        <f t="shared" si="2"/>
        <v>35082657.532574899</v>
      </c>
    </row>
    <row r="31" spans="1:321" x14ac:dyDescent="0.25">
      <c r="C31" s="55"/>
      <c r="D31" s="55"/>
      <c r="E31" s="55"/>
      <c r="G31" s="30">
        <v>40999</v>
      </c>
      <c r="H31" s="54">
        <f t="shared" si="2"/>
        <v>34382958.04896567</v>
      </c>
    </row>
    <row r="32" spans="1:321" s="23" customFormat="1" x14ac:dyDescent="0.25">
      <c r="A32" s="14"/>
      <c r="B32" s="14"/>
      <c r="C32" s="16"/>
      <c r="D32" s="16"/>
      <c r="G32" s="17">
        <v>41090</v>
      </c>
      <c r="H32" s="54">
        <f t="shared" si="2"/>
        <v>34382958.04896567</v>
      </c>
      <c r="I32" s="5"/>
      <c r="J32" s="5"/>
    </row>
    <row r="33" spans="1:10" s="23" customFormat="1" x14ac:dyDescent="0.25">
      <c r="A33" s="14"/>
      <c r="B33" s="14"/>
      <c r="C33" s="16"/>
      <c r="D33" s="16"/>
      <c r="G33" s="30">
        <v>41182</v>
      </c>
      <c r="H33" s="54">
        <f t="shared" si="2"/>
        <v>34382958.04896567</v>
      </c>
      <c r="I33" s="5"/>
      <c r="J33" s="5"/>
    </row>
    <row r="34" spans="1:10" s="23" customFormat="1" x14ac:dyDescent="0.25">
      <c r="A34" s="14"/>
      <c r="B34" s="14"/>
      <c r="C34" s="16"/>
      <c r="D34" s="16"/>
      <c r="G34" s="30">
        <v>41274</v>
      </c>
      <c r="H34" s="54">
        <f t="shared" si="2"/>
        <v>34382958.04896567</v>
      </c>
      <c r="I34" s="5"/>
      <c r="J34" s="5"/>
    </row>
    <row r="35" spans="1:10" s="23" customFormat="1" x14ac:dyDescent="0.25">
      <c r="A35" s="14"/>
      <c r="B35" s="14"/>
      <c r="C35" s="16"/>
      <c r="D35" s="16"/>
      <c r="G35" s="17">
        <v>41364</v>
      </c>
      <c r="H35" s="53">
        <f>+C21</f>
        <v>28729981.476275526</v>
      </c>
      <c r="I35" s="5"/>
      <c r="J35" s="5"/>
    </row>
    <row r="36" spans="1:10" s="23" customFormat="1" x14ac:dyDescent="0.25">
      <c r="A36" s="14"/>
      <c r="B36" s="14"/>
      <c r="C36" s="16"/>
      <c r="D36" s="16"/>
      <c r="G36" s="17">
        <v>41455</v>
      </c>
      <c r="H36" s="53">
        <f>+C22</f>
        <v>27852685.186728019</v>
      </c>
      <c r="I36" s="5"/>
      <c r="J36" s="5"/>
    </row>
    <row r="37" spans="1:10" s="23" customFormat="1" x14ac:dyDescent="0.25">
      <c r="A37" s="14"/>
      <c r="B37" s="14"/>
      <c r="C37" s="16"/>
      <c r="D37" s="16"/>
      <c r="G37" s="14">
        <v>41547</v>
      </c>
      <c r="H37" s="53">
        <f>+C23</f>
        <v>50953131.84859135</v>
      </c>
      <c r="I37" s="5"/>
      <c r="J37" s="5"/>
    </row>
    <row r="38" spans="1:10" s="23" customFormat="1" x14ac:dyDescent="0.25">
      <c r="A38" s="14"/>
      <c r="B38" s="14"/>
      <c r="C38" s="16"/>
      <c r="D38" s="16"/>
      <c r="G38" s="6"/>
      <c r="H38" s="53"/>
      <c r="I38" s="5"/>
      <c r="J38" s="5"/>
    </row>
    <row r="39" spans="1:10" s="23" customFormat="1" x14ac:dyDescent="0.25">
      <c r="A39" s="14"/>
      <c r="B39" s="14"/>
      <c r="C39" s="16"/>
      <c r="D39" s="16"/>
      <c r="G39" s="6"/>
      <c r="H39" s="53"/>
      <c r="I39" s="5"/>
      <c r="J39" s="5"/>
    </row>
    <row r="40" spans="1:10" s="23" customFormat="1" x14ac:dyDescent="0.25">
      <c r="A40" s="14"/>
      <c r="B40" s="14"/>
      <c r="C40" s="16"/>
      <c r="D40" s="16"/>
      <c r="G40" s="6"/>
      <c r="H40" s="53"/>
      <c r="I40" s="5"/>
      <c r="J40" s="5"/>
    </row>
    <row r="41" spans="1:10" s="23" customFormat="1" x14ac:dyDescent="0.25">
      <c r="A41" s="14"/>
      <c r="B41" s="14"/>
      <c r="C41" s="16"/>
      <c r="D41" s="16"/>
      <c r="G41" s="6"/>
      <c r="H41" s="53"/>
      <c r="I41" s="5"/>
      <c r="J41" s="5"/>
    </row>
    <row r="42" spans="1:10" s="23" customFormat="1" x14ac:dyDescent="0.25">
      <c r="A42" s="14"/>
      <c r="B42" s="14"/>
      <c r="C42" s="16"/>
      <c r="D42" s="16"/>
      <c r="G42" s="6"/>
      <c r="H42" s="53"/>
      <c r="I42" s="5"/>
      <c r="J42" s="5"/>
    </row>
    <row r="43" spans="1:10" s="23" customFormat="1" x14ac:dyDescent="0.25">
      <c r="A43" s="14"/>
      <c r="B43" s="14"/>
      <c r="C43" s="16"/>
      <c r="D43" s="16"/>
      <c r="G43" s="6"/>
      <c r="H43" s="53"/>
      <c r="I43" s="5"/>
      <c r="J43" s="5"/>
    </row>
    <row r="44" spans="1:10" s="23" customFormat="1" x14ac:dyDescent="0.25">
      <c r="A44" s="14"/>
      <c r="B44" s="14"/>
      <c r="C44" s="16"/>
      <c r="D44" s="16"/>
      <c r="G44" s="6"/>
      <c r="H44" s="53"/>
      <c r="I44" s="5"/>
      <c r="J44" s="5"/>
    </row>
    <row r="45" spans="1:10" s="23" customFormat="1" x14ac:dyDescent="0.25">
      <c r="A45" s="14"/>
      <c r="B45" s="14"/>
      <c r="C45" s="16"/>
      <c r="D45" s="16"/>
      <c r="G45" s="6"/>
      <c r="H45" s="53"/>
      <c r="I45" s="5"/>
      <c r="J45" s="5"/>
    </row>
    <row r="46" spans="1:10" s="23" customFormat="1" x14ac:dyDescent="0.25">
      <c r="A46" s="14"/>
      <c r="B46" s="14"/>
      <c r="C46" s="16"/>
      <c r="D46" s="16"/>
      <c r="G46" s="6"/>
      <c r="H46" s="53"/>
      <c r="I46" s="5"/>
      <c r="J46" s="5"/>
    </row>
    <row r="47" spans="1:10" s="23" customFormat="1" x14ac:dyDescent="0.25">
      <c r="A47" s="14"/>
      <c r="B47" s="14"/>
      <c r="C47" s="16"/>
      <c r="D47" s="16"/>
      <c r="G47" s="6"/>
      <c r="H47" s="53"/>
      <c r="I47" s="5"/>
      <c r="J47" s="5"/>
    </row>
    <row r="48" spans="1:10" s="23" customFormat="1" x14ac:dyDescent="0.25">
      <c r="A48" s="14"/>
      <c r="B48" s="14"/>
      <c r="C48" s="16"/>
      <c r="D48" s="16"/>
      <c r="G48" s="6"/>
      <c r="H48" s="53"/>
      <c r="I48" s="5"/>
      <c r="J48" s="5"/>
    </row>
    <row r="49" spans="1:10" s="23" customFormat="1" x14ac:dyDescent="0.25">
      <c r="A49" s="14"/>
      <c r="B49" s="14"/>
      <c r="C49" s="16"/>
      <c r="D49" s="16"/>
      <c r="G49" s="6"/>
      <c r="H49" s="53"/>
      <c r="I49" s="5"/>
      <c r="J49" s="5"/>
    </row>
    <row r="50" spans="1:10" s="23" customFormat="1" x14ac:dyDescent="0.25">
      <c r="A50" s="14"/>
      <c r="B50" s="14"/>
      <c r="C50" s="16"/>
      <c r="D50" s="16"/>
      <c r="G50" s="6"/>
      <c r="H50" s="53"/>
      <c r="I50" s="5"/>
      <c r="J50" s="5"/>
    </row>
    <row r="51" spans="1:10" s="23" customFormat="1" x14ac:dyDescent="0.25">
      <c r="A51" s="14"/>
      <c r="B51" s="14"/>
      <c r="C51" s="16"/>
      <c r="D51" s="16"/>
      <c r="G51" s="6"/>
      <c r="H51" s="53"/>
      <c r="I51" s="5"/>
      <c r="J51" s="5"/>
    </row>
    <row r="52" spans="1:10" s="23" customFormat="1" x14ac:dyDescent="0.25">
      <c r="A52" s="14"/>
      <c r="B52" s="14"/>
      <c r="C52" s="16"/>
      <c r="D52" s="16"/>
      <c r="G52" s="6"/>
      <c r="H52" s="53"/>
      <c r="I52" s="5"/>
      <c r="J52" s="5"/>
    </row>
    <row r="53" spans="1:10" s="23" customFormat="1" x14ac:dyDescent="0.25">
      <c r="A53" s="14"/>
      <c r="B53" s="14"/>
      <c r="C53" s="16"/>
      <c r="D53" s="16"/>
      <c r="G53" s="6"/>
      <c r="H53" s="53"/>
      <c r="I53" s="5"/>
      <c r="J53" s="5"/>
    </row>
    <row r="54" spans="1:10" s="23" customFormat="1" x14ac:dyDescent="0.25">
      <c r="G54" s="6"/>
      <c r="H54" s="53"/>
      <c r="I54" s="5"/>
      <c r="J54" s="5"/>
    </row>
    <row r="55" spans="1:10" s="23" customFormat="1" x14ac:dyDescent="0.25">
      <c r="G55" s="6"/>
      <c r="H55" s="53"/>
      <c r="I55" s="5"/>
      <c r="J55" s="5"/>
    </row>
    <row r="56" spans="1:10" s="23" customFormat="1" x14ac:dyDescent="0.25">
      <c r="G56" s="6"/>
      <c r="H56" s="53"/>
      <c r="I56" s="5"/>
      <c r="J56" s="5"/>
    </row>
    <row r="57" spans="1:10" s="23" customFormat="1" x14ac:dyDescent="0.25">
      <c r="G57" s="6"/>
      <c r="H57" s="53"/>
      <c r="I57" s="5"/>
      <c r="J57" s="5"/>
    </row>
    <row r="58" spans="1:10" s="23" customFormat="1" x14ac:dyDescent="0.25">
      <c r="G58" s="6"/>
      <c r="H58" s="53"/>
      <c r="I58" s="5"/>
      <c r="J58" s="5"/>
    </row>
    <row r="59" spans="1:10" s="23" customFormat="1" x14ac:dyDescent="0.25">
      <c r="G59" s="6"/>
      <c r="H59" s="53"/>
      <c r="I59" s="5"/>
      <c r="J59" s="5"/>
    </row>
    <row r="60" spans="1:10" s="23" customFormat="1" x14ac:dyDescent="0.25">
      <c r="G60" s="6"/>
      <c r="H60" s="53"/>
      <c r="I60" s="5"/>
      <c r="J60" s="5"/>
    </row>
    <row r="61" spans="1:10" s="23" customFormat="1" x14ac:dyDescent="0.25">
      <c r="G61" s="6"/>
      <c r="H61" s="53"/>
      <c r="I61" s="5"/>
      <c r="J61" s="5"/>
    </row>
    <row r="62" spans="1:10" s="23" customFormat="1" x14ac:dyDescent="0.25">
      <c r="G62" s="6"/>
      <c r="H62" s="53"/>
      <c r="I62" s="5"/>
      <c r="J62" s="5"/>
    </row>
    <row r="63" spans="1:10" s="23" customFormat="1" x14ac:dyDescent="0.25">
      <c r="G63" s="6"/>
      <c r="H63" s="53"/>
      <c r="I63" s="5"/>
      <c r="J63" s="5"/>
    </row>
    <row r="64" spans="1:10" s="23" customFormat="1" x14ac:dyDescent="0.25">
      <c r="G64" s="6"/>
      <c r="H64" s="53"/>
      <c r="I64" s="5"/>
      <c r="J64" s="5"/>
    </row>
    <row r="65" spans="7:10" s="23" customFormat="1" x14ac:dyDescent="0.25">
      <c r="G65" s="6"/>
      <c r="H65" s="53"/>
      <c r="I65" s="5"/>
      <c r="J65" s="5"/>
    </row>
    <row r="66" spans="7:10" s="23" customFormat="1" x14ac:dyDescent="0.25">
      <c r="G66" s="6"/>
      <c r="H66" s="53"/>
      <c r="I66" s="5"/>
      <c r="J66" s="5"/>
    </row>
    <row r="67" spans="7:10" s="23" customFormat="1" x14ac:dyDescent="0.25">
      <c r="G67" s="6"/>
      <c r="H67" s="53"/>
      <c r="I67" s="5"/>
      <c r="J67" s="5"/>
    </row>
    <row r="68" spans="7:10" x14ac:dyDescent="0.25">
      <c r="G68" s="6"/>
      <c r="H68" s="53"/>
    </row>
    <row r="69" spans="7:10" x14ac:dyDescent="0.25">
      <c r="G69" s="6"/>
      <c r="H69" s="53"/>
    </row>
    <row r="70" spans="7:10" x14ac:dyDescent="0.25">
      <c r="G70" s="6"/>
      <c r="H70" s="53"/>
    </row>
    <row r="71" spans="7:10" x14ac:dyDescent="0.25">
      <c r="G71" s="6"/>
      <c r="H71" s="53"/>
    </row>
    <row r="72" spans="7:10" x14ac:dyDescent="0.25">
      <c r="G72" s="6"/>
      <c r="H72" s="53"/>
    </row>
    <row r="73" spans="7:10" x14ac:dyDescent="0.25">
      <c r="G73" s="6"/>
      <c r="H73" s="53"/>
    </row>
    <row r="74" spans="7:10" x14ac:dyDescent="0.25">
      <c r="G74" s="6"/>
      <c r="H74" s="53"/>
    </row>
    <row r="75" spans="7:10" x14ac:dyDescent="0.25">
      <c r="G75" s="6"/>
      <c r="H75" s="53"/>
    </row>
    <row r="76" spans="7:10" x14ac:dyDescent="0.25">
      <c r="G76" s="6"/>
      <c r="H76" s="53"/>
    </row>
    <row r="77" spans="7:10" x14ac:dyDescent="0.25">
      <c r="G77" s="6"/>
      <c r="H77" s="53"/>
    </row>
    <row r="78" spans="7:10" x14ac:dyDescent="0.25">
      <c r="G78" s="6"/>
      <c r="H78" s="53"/>
    </row>
    <row r="79" spans="7:10" x14ac:dyDescent="0.25">
      <c r="G79" s="6"/>
      <c r="H79" s="53"/>
    </row>
    <row r="80" spans="7:10" x14ac:dyDescent="0.25">
      <c r="G80" s="6"/>
      <c r="H80" s="53"/>
    </row>
    <row r="81" spans="7:8" x14ac:dyDescent="0.25">
      <c r="G81" s="6"/>
      <c r="H81" s="53"/>
    </row>
    <row r="82" spans="7:8" x14ac:dyDescent="0.25">
      <c r="G82" s="6"/>
      <c r="H82" s="53"/>
    </row>
    <row r="83" spans="7:8" x14ac:dyDescent="0.25">
      <c r="G83" s="6"/>
      <c r="H83" s="53"/>
    </row>
    <row r="84" spans="7:8" x14ac:dyDescent="0.25">
      <c r="G84" s="6"/>
      <c r="H84" s="53"/>
    </row>
    <row r="85" spans="7:8" x14ac:dyDescent="0.25">
      <c r="G85" s="6"/>
      <c r="H85" s="53"/>
    </row>
    <row r="86" spans="7:8" x14ac:dyDescent="0.25">
      <c r="G86" s="6"/>
      <c r="H86" s="53"/>
    </row>
    <row r="87" spans="7:8" x14ac:dyDescent="0.25">
      <c r="G87" s="6"/>
      <c r="H87" s="53"/>
    </row>
    <row r="88" spans="7:8" x14ac:dyDescent="0.25">
      <c r="G88" s="6"/>
      <c r="H88" s="53"/>
    </row>
    <row r="89" spans="7:8" x14ac:dyDescent="0.25">
      <c r="G89" s="6"/>
      <c r="H89" s="53"/>
    </row>
    <row r="90" spans="7:8" x14ac:dyDescent="0.25">
      <c r="G90" s="6"/>
      <c r="H90" s="53"/>
    </row>
    <row r="91" spans="7:8" x14ac:dyDescent="0.25">
      <c r="G91" s="6"/>
      <c r="H91" s="53"/>
    </row>
    <row r="92" spans="7:8" x14ac:dyDescent="0.25">
      <c r="G92" s="6"/>
      <c r="H92" s="53"/>
    </row>
    <row r="93" spans="7:8" x14ac:dyDescent="0.25">
      <c r="G93" s="6"/>
      <c r="H93" s="53"/>
    </row>
    <row r="94" spans="7:8" x14ac:dyDescent="0.25">
      <c r="G94" s="6"/>
      <c r="H94" s="53"/>
    </row>
    <row r="95" spans="7:8" x14ac:dyDescent="0.25">
      <c r="G95" s="6"/>
      <c r="H95" s="53"/>
    </row>
    <row r="96" spans="7:8" x14ac:dyDescent="0.25">
      <c r="G96" s="6"/>
      <c r="H96" s="53"/>
    </row>
    <row r="97" spans="7:8" x14ac:dyDescent="0.25">
      <c r="G97" s="6"/>
      <c r="H97" s="53"/>
    </row>
    <row r="98" spans="7:8" x14ac:dyDescent="0.25">
      <c r="G98" s="6"/>
      <c r="H98" s="53"/>
    </row>
    <row r="99" spans="7:8" x14ac:dyDescent="0.25">
      <c r="G99" s="6"/>
      <c r="H99" s="53"/>
    </row>
    <row r="100" spans="7:8" x14ac:dyDescent="0.25">
      <c r="G100" s="6"/>
      <c r="H100" s="53"/>
    </row>
    <row r="101" spans="7:8" x14ac:dyDescent="0.25">
      <c r="G101" s="6"/>
      <c r="H101" s="53"/>
    </row>
    <row r="102" spans="7:8" x14ac:dyDescent="0.25">
      <c r="G102" s="6"/>
      <c r="H102" s="53"/>
    </row>
    <row r="103" spans="7:8" x14ac:dyDescent="0.25">
      <c r="G103" s="6"/>
      <c r="H103" s="53"/>
    </row>
    <row r="104" spans="7:8" x14ac:dyDescent="0.25">
      <c r="G104" s="6"/>
      <c r="H104" s="53"/>
    </row>
    <row r="105" spans="7:8" x14ac:dyDescent="0.25">
      <c r="G105" s="6"/>
      <c r="H105" s="53"/>
    </row>
    <row r="106" spans="7:8" x14ac:dyDescent="0.25">
      <c r="G106" s="6"/>
      <c r="H106" s="53"/>
    </row>
    <row r="107" spans="7:8" x14ac:dyDescent="0.25">
      <c r="G107" s="6"/>
      <c r="H107" s="53"/>
    </row>
    <row r="108" spans="7:8" x14ac:dyDescent="0.25">
      <c r="G108" s="6"/>
      <c r="H108" s="53"/>
    </row>
    <row r="109" spans="7:8" x14ac:dyDescent="0.25">
      <c r="G109" s="6"/>
      <c r="H109" s="53"/>
    </row>
    <row r="110" spans="7:8" x14ac:dyDescent="0.25">
      <c r="G110" s="6"/>
      <c r="H110" s="53"/>
    </row>
    <row r="111" spans="7:8" x14ac:dyDescent="0.25">
      <c r="G111" s="6"/>
      <c r="H111" s="53"/>
    </row>
    <row r="112" spans="7:8" x14ac:dyDescent="0.25">
      <c r="G112" s="6"/>
      <c r="H112" s="53"/>
    </row>
    <row r="113" spans="1:306" x14ac:dyDescent="0.25">
      <c r="G113" s="6"/>
      <c r="H113" s="53"/>
    </row>
    <row r="114" spans="1:306" x14ac:dyDescent="0.25">
      <c r="G114" s="6"/>
      <c r="H114" s="53"/>
    </row>
    <row r="115" spans="1:306" x14ac:dyDescent="0.25">
      <c r="G115" s="6"/>
      <c r="H115" s="53"/>
    </row>
    <row r="116" spans="1:306" x14ac:dyDescent="0.25">
      <c r="G116" s="6"/>
      <c r="H116" s="53"/>
    </row>
    <row r="117" spans="1:306" x14ac:dyDescent="0.25">
      <c r="G117" s="6"/>
      <c r="H117" s="53"/>
    </row>
    <row r="118" spans="1:306" x14ac:dyDescent="0.25">
      <c r="G118" s="6"/>
      <c r="H118" s="53"/>
    </row>
    <row r="119" spans="1:306" x14ac:dyDescent="0.25">
      <c r="G119" s="6"/>
      <c r="H119" s="53"/>
    </row>
    <row r="120" spans="1:306" x14ac:dyDescent="0.25">
      <c r="G120" s="6"/>
      <c r="H120" s="53"/>
    </row>
    <row r="121" spans="1:306" x14ac:dyDescent="0.25">
      <c r="G121" s="6"/>
      <c r="H121" s="53"/>
    </row>
    <row r="122" spans="1:306" x14ac:dyDescent="0.25">
      <c r="G122" s="6"/>
      <c r="H122" s="53"/>
    </row>
    <row r="123" spans="1:306" x14ac:dyDescent="0.25">
      <c r="G123" s="6"/>
      <c r="H123" s="53"/>
    </row>
    <row r="124" spans="1:306" x14ac:dyDescent="0.25">
      <c r="A124" s="23"/>
      <c r="B124" s="23"/>
      <c r="C124" s="23"/>
      <c r="D124" s="23"/>
      <c r="E124" s="23"/>
      <c r="F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</row>
    <row r="125" spans="1:306" x14ac:dyDescent="0.25">
      <c r="A125" s="23"/>
      <c r="B125" s="23"/>
      <c r="C125" s="23"/>
      <c r="D125" s="23"/>
      <c r="E125" s="23"/>
      <c r="F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</row>
    <row r="126" spans="1:306" x14ac:dyDescent="0.25">
      <c r="A126" s="23"/>
      <c r="B126" s="23"/>
      <c r="C126" s="23"/>
      <c r="D126" s="23"/>
      <c r="E126" s="23"/>
      <c r="F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</row>
    <row r="127" spans="1:306" x14ac:dyDescent="0.25">
      <c r="A127" s="23"/>
      <c r="B127" s="23"/>
      <c r="C127" s="23"/>
      <c r="D127" s="23"/>
      <c r="E127" s="23"/>
      <c r="F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</row>
    <row r="128" spans="1:306" x14ac:dyDescent="0.25">
      <c r="A128" s="23"/>
      <c r="B128" s="23"/>
      <c r="C128" s="23"/>
      <c r="D128" s="23"/>
      <c r="E128" s="23"/>
      <c r="F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</row>
    <row r="129" spans="1:306" x14ac:dyDescent="0.25">
      <c r="A129" s="23"/>
      <c r="B129" s="23"/>
      <c r="C129" s="23"/>
      <c r="D129" s="23"/>
      <c r="E129" s="23"/>
      <c r="F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</row>
    <row r="130" spans="1:306" x14ac:dyDescent="0.25">
      <c r="A130" s="23"/>
      <c r="B130" s="23"/>
      <c r="C130" s="23"/>
      <c r="D130" s="23"/>
      <c r="E130" s="23"/>
      <c r="F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</row>
    <row r="131" spans="1:306" x14ac:dyDescent="0.25">
      <c r="A131" s="23"/>
      <c r="B131" s="23"/>
      <c r="C131" s="23"/>
      <c r="D131" s="23"/>
      <c r="E131" s="23"/>
      <c r="F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</row>
    <row r="132" spans="1:306" x14ac:dyDescent="0.25">
      <c r="A132" s="23"/>
      <c r="B132" s="23"/>
      <c r="C132" s="23"/>
      <c r="D132" s="23"/>
      <c r="E132" s="23"/>
      <c r="F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</row>
  </sheetData>
  <mergeCells count="2">
    <mergeCell ref="A1:E1"/>
    <mergeCell ref="G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2"/>
  <sheetViews>
    <sheetView workbookViewId="0">
      <selection activeCell="B23" sqref="B23"/>
    </sheetView>
  </sheetViews>
  <sheetFormatPr defaultRowHeight="15" x14ac:dyDescent="0.25"/>
  <cols>
    <col min="1" max="1" width="11.42578125" style="5" customWidth="1"/>
    <col min="2" max="2" width="13.5703125" style="5" bestFit="1" customWidth="1"/>
    <col min="3" max="16384" width="9.140625" style="5"/>
  </cols>
  <sheetData>
    <row r="1" spans="1:18" x14ac:dyDescent="0.25">
      <c r="A1" s="75" t="s">
        <v>89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3" spans="1:18" x14ac:dyDescent="0.25">
      <c r="A3" s="5" t="s">
        <v>87</v>
      </c>
    </row>
    <row r="4" spans="1:18" x14ac:dyDescent="0.25">
      <c r="A4" s="5" t="s">
        <v>18</v>
      </c>
      <c r="B4" s="5" t="s">
        <v>88</v>
      </c>
    </row>
    <row r="5" spans="1:18" x14ac:dyDescent="0.25">
      <c r="A5" s="6">
        <v>35198</v>
      </c>
      <c r="B5" s="5">
        <v>3.83</v>
      </c>
    </row>
    <row r="6" spans="1:18" x14ac:dyDescent="0.25">
      <c r="A6" s="6">
        <v>35199</v>
      </c>
      <c r="B6" s="5">
        <v>3.84</v>
      </c>
    </row>
    <row r="7" spans="1:18" x14ac:dyDescent="0.25">
      <c r="A7" s="6">
        <v>35200</v>
      </c>
      <c r="B7" s="5">
        <v>3.84</v>
      </c>
    </row>
    <row r="8" spans="1:18" x14ac:dyDescent="0.25">
      <c r="A8" s="6">
        <v>35201</v>
      </c>
      <c r="B8" s="5">
        <v>3.83</v>
      </c>
    </row>
    <row r="9" spans="1:18" x14ac:dyDescent="0.25">
      <c r="A9" s="6">
        <v>35202</v>
      </c>
      <c r="B9" s="5">
        <v>3.83</v>
      </c>
    </row>
    <row r="10" spans="1:18" x14ac:dyDescent="0.25">
      <c r="A10" s="6">
        <v>35203</v>
      </c>
      <c r="B10" s="5">
        <v>3.83</v>
      </c>
    </row>
    <row r="11" spans="1:18" x14ac:dyDescent="0.25">
      <c r="A11" s="6">
        <v>35204</v>
      </c>
      <c r="B11" s="5">
        <v>3.83</v>
      </c>
    </row>
    <row r="12" spans="1:18" x14ac:dyDescent="0.25">
      <c r="A12" s="6">
        <v>35205</v>
      </c>
      <c r="B12" s="5">
        <v>3.84</v>
      </c>
    </row>
    <row r="13" spans="1:18" x14ac:dyDescent="0.25">
      <c r="A13" s="6">
        <v>35206</v>
      </c>
      <c r="B13" s="5">
        <v>3.84</v>
      </c>
    </row>
    <row r="14" spans="1:18" x14ac:dyDescent="0.25">
      <c r="A14" s="6">
        <v>35207</v>
      </c>
      <c r="B14" s="5">
        <v>3.85</v>
      </c>
    </row>
    <row r="15" spans="1:18" x14ac:dyDescent="0.25">
      <c r="A15" s="6">
        <v>35208</v>
      </c>
      <c r="B15" s="5">
        <v>3.84</v>
      </c>
    </row>
    <row r="16" spans="1:18" x14ac:dyDescent="0.25">
      <c r="A16" s="6">
        <v>35209</v>
      </c>
      <c r="B16" s="5">
        <v>3.84</v>
      </c>
    </row>
    <row r="17" spans="1:2" x14ac:dyDescent="0.25">
      <c r="A17" s="6">
        <v>35210</v>
      </c>
      <c r="B17" s="5">
        <v>3.84</v>
      </c>
    </row>
    <row r="18" spans="1:2" x14ac:dyDescent="0.25">
      <c r="A18" s="6">
        <v>35211</v>
      </c>
      <c r="B18" s="5">
        <v>3.84</v>
      </c>
    </row>
    <row r="19" spans="1:2" x14ac:dyDescent="0.25">
      <c r="A19" s="6">
        <v>35212</v>
      </c>
      <c r="B19" s="5">
        <v>3.84</v>
      </c>
    </row>
    <row r="20" spans="1:2" x14ac:dyDescent="0.25">
      <c r="A20" s="6">
        <v>35213</v>
      </c>
      <c r="B20" s="5">
        <v>3.83</v>
      </c>
    </row>
    <row r="21" spans="1:2" x14ac:dyDescent="0.25">
      <c r="A21" s="6">
        <v>35214</v>
      </c>
      <c r="B21" s="5">
        <v>3.84</v>
      </c>
    </row>
    <row r="22" spans="1:2" x14ac:dyDescent="0.25">
      <c r="A22" s="6">
        <v>35215</v>
      </c>
      <c r="B22" s="5">
        <v>3.84</v>
      </c>
    </row>
    <row r="23" spans="1:2" x14ac:dyDescent="0.25">
      <c r="A23" s="6">
        <v>35216</v>
      </c>
      <c r="B23" s="5">
        <v>3.85</v>
      </c>
    </row>
    <row r="24" spans="1:2" x14ac:dyDescent="0.25">
      <c r="A24" s="6">
        <v>35217</v>
      </c>
      <c r="B24" s="5">
        <v>3.85</v>
      </c>
    </row>
    <row r="25" spans="1:2" x14ac:dyDescent="0.25">
      <c r="A25" s="6">
        <v>35218</v>
      </c>
      <c r="B25" s="5">
        <v>3.85</v>
      </c>
    </row>
    <row r="26" spans="1:2" x14ac:dyDescent="0.25">
      <c r="A26" s="6">
        <v>35219</v>
      </c>
      <c r="B26" s="5">
        <v>3.85</v>
      </c>
    </row>
    <row r="27" spans="1:2" x14ac:dyDescent="0.25">
      <c r="A27" s="6">
        <v>35220</v>
      </c>
      <c r="B27" s="5">
        <v>3.86</v>
      </c>
    </row>
    <row r="28" spans="1:2" x14ac:dyDescent="0.25">
      <c r="A28" s="6">
        <v>35221</v>
      </c>
      <c r="B28" s="5">
        <v>3.87</v>
      </c>
    </row>
    <row r="29" spans="1:2" x14ac:dyDescent="0.25">
      <c r="A29" s="6">
        <v>35222</v>
      </c>
      <c r="B29" s="5">
        <v>3.87</v>
      </c>
    </row>
    <row r="30" spans="1:2" x14ac:dyDescent="0.25">
      <c r="A30" s="6">
        <v>35223</v>
      </c>
      <c r="B30" s="5">
        <v>3.85</v>
      </c>
    </row>
    <row r="31" spans="1:2" x14ac:dyDescent="0.25">
      <c r="A31" s="6">
        <v>35224</v>
      </c>
      <c r="B31" s="5">
        <v>3.85</v>
      </c>
    </row>
    <row r="32" spans="1:2" x14ac:dyDescent="0.25">
      <c r="A32" s="6">
        <v>35225</v>
      </c>
      <c r="B32" s="5">
        <v>3.85</v>
      </c>
    </row>
    <row r="33" spans="1:2" x14ac:dyDescent="0.25">
      <c r="A33" s="6">
        <v>35226</v>
      </c>
      <c r="B33" s="5">
        <v>3.87</v>
      </c>
    </row>
    <row r="34" spans="1:2" x14ac:dyDescent="0.25">
      <c r="A34" s="6">
        <v>35227</v>
      </c>
      <c r="B34" s="5">
        <v>3.88</v>
      </c>
    </row>
    <row r="35" spans="1:2" x14ac:dyDescent="0.25">
      <c r="A35" s="6">
        <v>35228</v>
      </c>
      <c r="B35" s="5">
        <v>3.87</v>
      </c>
    </row>
    <row r="36" spans="1:2" x14ac:dyDescent="0.25">
      <c r="A36" s="6">
        <v>35229</v>
      </c>
      <c r="B36" s="5">
        <v>3.87</v>
      </c>
    </row>
    <row r="37" spans="1:2" x14ac:dyDescent="0.25">
      <c r="A37" s="6">
        <v>35230</v>
      </c>
      <c r="B37" s="5">
        <v>3.9</v>
      </c>
    </row>
    <row r="38" spans="1:2" x14ac:dyDescent="0.25">
      <c r="A38" s="6">
        <v>35231</v>
      </c>
      <c r="B38" s="5">
        <v>3.9</v>
      </c>
    </row>
    <row r="39" spans="1:2" x14ac:dyDescent="0.25">
      <c r="A39" s="6">
        <v>35232</v>
      </c>
      <c r="B39" s="5">
        <v>3.9</v>
      </c>
    </row>
    <row r="40" spans="1:2" x14ac:dyDescent="0.25">
      <c r="A40" s="6">
        <v>35233</v>
      </c>
      <c r="B40" s="5">
        <v>3.9</v>
      </c>
    </row>
    <row r="41" spans="1:2" x14ac:dyDescent="0.25">
      <c r="A41" s="6">
        <v>35234</v>
      </c>
      <c r="B41" s="5">
        <v>3.9</v>
      </c>
    </row>
    <row r="42" spans="1:2" x14ac:dyDescent="0.25">
      <c r="A42" s="6">
        <v>35235</v>
      </c>
      <c r="B42" s="5">
        <v>3.88</v>
      </c>
    </row>
    <row r="43" spans="1:2" x14ac:dyDescent="0.25">
      <c r="A43" s="6">
        <v>35236</v>
      </c>
      <c r="B43" s="5">
        <v>3.87</v>
      </c>
    </row>
    <row r="44" spans="1:2" x14ac:dyDescent="0.25">
      <c r="A44" s="6">
        <v>35237</v>
      </c>
      <c r="B44" s="5">
        <v>3.88</v>
      </c>
    </row>
    <row r="45" spans="1:2" x14ac:dyDescent="0.25">
      <c r="A45" s="6">
        <v>35238</v>
      </c>
      <c r="B45" s="5">
        <v>3.88</v>
      </c>
    </row>
    <row r="46" spans="1:2" x14ac:dyDescent="0.25">
      <c r="A46" s="6">
        <v>35239</v>
      </c>
      <c r="B46" s="5">
        <v>3.88</v>
      </c>
    </row>
    <row r="47" spans="1:2" x14ac:dyDescent="0.25">
      <c r="A47" s="6">
        <v>35240</v>
      </c>
      <c r="B47" s="5">
        <v>3.89</v>
      </c>
    </row>
    <row r="48" spans="1:2" x14ac:dyDescent="0.25">
      <c r="A48" s="6">
        <v>35241</v>
      </c>
      <c r="B48" s="5">
        <v>3.9</v>
      </c>
    </row>
    <row r="49" spans="1:2" x14ac:dyDescent="0.25">
      <c r="A49" s="6">
        <v>35242</v>
      </c>
      <c r="B49" s="5">
        <v>3.91</v>
      </c>
    </row>
    <row r="50" spans="1:2" x14ac:dyDescent="0.25">
      <c r="A50" s="6">
        <v>35243</v>
      </c>
      <c r="B50" s="5">
        <v>3.91</v>
      </c>
    </row>
    <row r="51" spans="1:2" x14ac:dyDescent="0.25">
      <c r="A51" s="6">
        <v>35244</v>
      </c>
      <c r="B51" s="5">
        <v>3.92</v>
      </c>
    </row>
    <row r="52" spans="1:2" x14ac:dyDescent="0.25">
      <c r="A52" s="6">
        <v>35245</v>
      </c>
      <c r="B52" s="5">
        <v>3.92</v>
      </c>
    </row>
    <row r="53" spans="1:2" x14ac:dyDescent="0.25">
      <c r="A53" s="6">
        <v>35246</v>
      </c>
      <c r="B53" s="5">
        <v>3.92</v>
      </c>
    </row>
    <row r="54" spans="1:2" x14ac:dyDescent="0.25">
      <c r="A54" s="6">
        <v>35247</v>
      </c>
      <c r="B54" s="5">
        <v>3.93</v>
      </c>
    </row>
    <row r="55" spans="1:2" x14ac:dyDescent="0.25">
      <c r="A55" s="6">
        <v>35248</v>
      </c>
      <c r="B55" s="5">
        <v>3.94</v>
      </c>
    </row>
    <row r="56" spans="1:2" x14ac:dyDescent="0.25">
      <c r="A56" s="6">
        <v>35249</v>
      </c>
      <c r="B56" s="5">
        <v>3.94</v>
      </c>
    </row>
    <row r="57" spans="1:2" x14ac:dyDescent="0.25">
      <c r="A57" s="6">
        <v>35250</v>
      </c>
      <c r="B57" s="5">
        <v>3.94</v>
      </c>
    </row>
    <row r="58" spans="1:2" x14ac:dyDescent="0.25">
      <c r="A58" s="6">
        <v>35251</v>
      </c>
      <c r="B58" s="5">
        <v>3.92</v>
      </c>
    </row>
    <row r="59" spans="1:2" x14ac:dyDescent="0.25">
      <c r="A59" s="6">
        <v>35252</v>
      </c>
      <c r="B59" s="5">
        <v>3.92</v>
      </c>
    </row>
    <row r="60" spans="1:2" x14ac:dyDescent="0.25">
      <c r="A60" s="6">
        <v>35253</v>
      </c>
      <c r="B60" s="5">
        <v>3.92</v>
      </c>
    </row>
    <row r="61" spans="1:2" x14ac:dyDescent="0.25">
      <c r="A61" s="6">
        <v>35254</v>
      </c>
      <c r="B61" s="5">
        <v>3.91</v>
      </c>
    </row>
    <row r="62" spans="1:2" x14ac:dyDescent="0.25">
      <c r="A62" s="6">
        <v>35255</v>
      </c>
      <c r="B62" s="5">
        <v>3.92</v>
      </c>
    </row>
    <row r="63" spans="1:2" x14ac:dyDescent="0.25">
      <c r="A63" s="6">
        <v>35256</v>
      </c>
      <c r="B63" s="5">
        <v>3.91</v>
      </c>
    </row>
    <row r="64" spans="1:2" x14ac:dyDescent="0.25">
      <c r="A64" s="6">
        <v>35257</v>
      </c>
      <c r="B64" s="5">
        <v>3.89</v>
      </c>
    </row>
    <row r="65" spans="1:2" x14ac:dyDescent="0.25">
      <c r="A65" s="6">
        <v>35258</v>
      </c>
      <c r="B65" s="5">
        <v>3.89</v>
      </c>
    </row>
    <row r="66" spans="1:2" x14ac:dyDescent="0.25">
      <c r="A66" s="6">
        <v>35259</v>
      </c>
      <c r="B66" s="5">
        <v>3.89</v>
      </c>
    </row>
    <row r="67" spans="1:2" x14ac:dyDescent="0.25">
      <c r="A67" s="6">
        <v>35260</v>
      </c>
      <c r="B67" s="5">
        <v>3.89</v>
      </c>
    </row>
    <row r="68" spans="1:2" x14ac:dyDescent="0.25">
      <c r="A68" s="6">
        <v>35261</v>
      </c>
      <c r="B68" s="5">
        <v>3.88</v>
      </c>
    </row>
    <row r="69" spans="1:2" x14ac:dyDescent="0.25">
      <c r="A69" s="6">
        <v>35262</v>
      </c>
      <c r="B69" s="5">
        <v>3.86</v>
      </c>
    </row>
    <row r="70" spans="1:2" x14ac:dyDescent="0.25">
      <c r="A70" s="6">
        <v>35263</v>
      </c>
      <c r="B70" s="5">
        <v>3.87</v>
      </c>
    </row>
    <row r="71" spans="1:2" x14ac:dyDescent="0.25">
      <c r="A71" s="6">
        <v>35264</v>
      </c>
      <c r="B71" s="5">
        <v>3.91</v>
      </c>
    </row>
    <row r="72" spans="1:2" x14ac:dyDescent="0.25">
      <c r="A72" s="6">
        <v>35265</v>
      </c>
      <c r="B72" s="5">
        <v>3.92</v>
      </c>
    </row>
    <row r="73" spans="1:2" x14ac:dyDescent="0.25">
      <c r="A73" s="6">
        <v>35266</v>
      </c>
      <c r="B73" s="5">
        <v>3.92</v>
      </c>
    </row>
    <row r="74" spans="1:2" x14ac:dyDescent="0.25">
      <c r="A74" s="6">
        <v>35267</v>
      </c>
      <c r="B74" s="5">
        <v>3.92</v>
      </c>
    </row>
    <row r="75" spans="1:2" x14ac:dyDescent="0.25">
      <c r="A75" s="6">
        <v>35268</v>
      </c>
      <c r="B75" s="5">
        <v>3.9</v>
      </c>
    </row>
    <row r="76" spans="1:2" x14ac:dyDescent="0.25">
      <c r="A76" s="6">
        <v>35269</v>
      </c>
      <c r="B76" s="5">
        <v>3.89</v>
      </c>
    </row>
    <row r="77" spans="1:2" x14ac:dyDescent="0.25">
      <c r="A77" s="6">
        <v>35270</v>
      </c>
      <c r="B77" s="5">
        <v>3.86</v>
      </c>
    </row>
    <row r="78" spans="1:2" x14ac:dyDescent="0.25">
      <c r="A78" s="6">
        <v>35271</v>
      </c>
      <c r="B78" s="5">
        <v>3.86</v>
      </c>
    </row>
    <row r="79" spans="1:2" x14ac:dyDescent="0.25">
      <c r="A79" s="6">
        <v>35272</v>
      </c>
      <c r="B79" s="5">
        <v>3.88</v>
      </c>
    </row>
    <row r="80" spans="1:2" x14ac:dyDescent="0.25">
      <c r="A80" s="6">
        <v>35273</v>
      </c>
      <c r="B80" s="5">
        <v>3.88</v>
      </c>
    </row>
    <row r="81" spans="1:2" x14ac:dyDescent="0.25">
      <c r="A81" s="6">
        <v>35274</v>
      </c>
      <c r="B81" s="5">
        <v>3.88</v>
      </c>
    </row>
    <row r="82" spans="1:2" x14ac:dyDescent="0.25">
      <c r="A82" s="6">
        <v>35275</v>
      </c>
      <c r="B82" s="5">
        <v>3.9</v>
      </c>
    </row>
    <row r="83" spans="1:2" x14ac:dyDescent="0.25">
      <c r="A83" s="6">
        <v>35276</v>
      </c>
      <c r="B83" s="5">
        <v>3.91</v>
      </c>
    </row>
    <row r="84" spans="1:2" x14ac:dyDescent="0.25">
      <c r="A84" s="6">
        <v>35277</v>
      </c>
      <c r="B84" s="5">
        <v>3.93</v>
      </c>
    </row>
    <row r="85" spans="1:2" x14ac:dyDescent="0.25">
      <c r="A85" s="6">
        <v>35278</v>
      </c>
      <c r="B85" s="5">
        <v>3.95</v>
      </c>
    </row>
    <row r="86" spans="1:2" x14ac:dyDescent="0.25">
      <c r="A86" s="6">
        <v>35279</v>
      </c>
      <c r="B86" s="5">
        <v>3.99</v>
      </c>
    </row>
    <row r="87" spans="1:2" x14ac:dyDescent="0.25">
      <c r="A87" s="6">
        <v>35280</v>
      </c>
      <c r="B87" s="5">
        <v>3.99</v>
      </c>
    </row>
    <row r="88" spans="1:2" x14ac:dyDescent="0.25">
      <c r="A88" s="6">
        <v>35281</v>
      </c>
      <c r="B88" s="5">
        <v>3.99</v>
      </c>
    </row>
    <row r="89" spans="1:2" x14ac:dyDescent="0.25">
      <c r="A89" s="6">
        <v>35282</v>
      </c>
      <c r="B89" s="5">
        <v>3.99</v>
      </c>
    </row>
    <row r="90" spans="1:2" x14ac:dyDescent="0.25">
      <c r="A90" s="6">
        <v>35283</v>
      </c>
      <c r="B90" s="5">
        <v>3.98</v>
      </c>
    </row>
    <row r="91" spans="1:2" x14ac:dyDescent="0.25">
      <c r="A91" s="6">
        <v>35284</v>
      </c>
      <c r="B91" s="5">
        <v>3.99</v>
      </c>
    </row>
    <row r="92" spans="1:2" x14ac:dyDescent="0.25">
      <c r="A92" s="6">
        <v>35285</v>
      </c>
      <c r="B92" s="5">
        <v>3.99</v>
      </c>
    </row>
    <row r="93" spans="1:2" x14ac:dyDescent="0.25">
      <c r="A93" s="6">
        <v>35286</v>
      </c>
      <c r="B93" s="5">
        <v>3.99</v>
      </c>
    </row>
    <row r="94" spans="1:2" x14ac:dyDescent="0.25">
      <c r="A94" s="6">
        <v>35287</v>
      </c>
      <c r="B94" s="5">
        <v>3.99</v>
      </c>
    </row>
    <row r="95" spans="1:2" x14ac:dyDescent="0.25">
      <c r="A95" s="6">
        <v>35288</v>
      </c>
      <c r="B95" s="5">
        <v>3.99</v>
      </c>
    </row>
    <row r="96" spans="1:2" x14ac:dyDescent="0.25">
      <c r="A96" s="6">
        <v>35289</v>
      </c>
      <c r="B96" s="5">
        <v>4</v>
      </c>
    </row>
    <row r="97" spans="1:2" x14ac:dyDescent="0.25">
      <c r="A97" s="6">
        <v>35290</v>
      </c>
      <c r="B97" s="5">
        <v>4.01</v>
      </c>
    </row>
    <row r="98" spans="1:2" x14ac:dyDescent="0.25">
      <c r="A98" s="6">
        <v>35291</v>
      </c>
      <c r="B98" s="5">
        <v>4.01</v>
      </c>
    </row>
    <row r="99" spans="1:2" x14ac:dyDescent="0.25">
      <c r="A99" s="6">
        <v>35292</v>
      </c>
      <c r="B99" s="5">
        <v>4.01</v>
      </c>
    </row>
    <row r="100" spans="1:2" x14ac:dyDescent="0.25">
      <c r="A100" s="6">
        <v>35293</v>
      </c>
      <c r="B100" s="5">
        <v>4.0199999999999996</v>
      </c>
    </row>
    <row r="101" spans="1:2" x14ac:dyDescent="0.25">
      <c r="A101" s="6">
        <v>35294</v>
      </c>
      <c r="B101" s="5">
        <v>4.0199999999999996</v>
      </c>
    </row>
    <row r="102" spans="1:2" x14ac:dyDescent="0.25">
      <c r="A102" s="6">
        <v>35295</v>
      </c>
      <c r="B102" s="5">
        <v>4.0199999999999996</v>
      </c>
    </row>
    <row r="103" spans="1:2" x14ac:dyDescent="0.25">
      <c r="A103" s="6">
        <v>35296</v>
      </c>
      <c r="B103" s="5">
        <v>4.04</v>
      </c>
    </row>
    <row r="104" spans="1:2" x14ac:dyDescent="0.25">
      <c r="A104" s="6">
        <v>35297</v>
      </c>
      <c r="B104" s="5">
        <v>4.05</v>
      </c>
    </row>
    <row r="105" spans="1:2" x14ac:dyDescent="0.25">
      <c r="A105" s="6">
        <v>35298</v>
      </c>
      <c r="B105" s="5">
        <v>4.05</v>
      </c>
    </row>
    <row r="106" spans="1:2" x14ac:dyDescent="0.25">
      <c r="A106" s="6">
        <v>35299</v>
      </c>
      <c r="B106" s="5">
        <v>4.0599999999999996</v>
      </c>
    </row>
    <row r="107" spans="1:2" x14ac:dyDescent="0.25">
      <c r="A107" s="6">
        <v>35300</v>
      </c>
      <c r="B107" s="5">
        <v>4.0599999999999996</v>
      </c>
    </row>
    <row r="108" spans="1:2" x14ac:dyDescent="0.25">
      <c r="A108" s="6">
        <v>35301</v>
      </c>
      <c r="B108" s="5">
        <v>4.0599999999999996</v>
      </c>
    </row>
    <row r="109" spans="1:2" x14ac:dyDescent="0.25">
      <c r="A109" s="6">
        <v>35302</v>
      </c>
      <c r="B109" s="5">
        <v>4.0599999999999996</v>
      </c>
    </row>
    <row r="110" spans="1:2" x14ac:dyDescent="0.25">
      <c r="A110" s="6">
        <v>35303</v>
      </c>
      <c r="B110" s="5">
        <v>4.0599999999999996</v>
      </c>
    </row>
    <row r="111" spans="1:2" x14ac:dyDescent="0.25">
      <c r="A111" s="6">
        <v>35304</v>
      </c>
      <c r="B111" s="5">
        <v>4.07</v>
      </c>
    </row>
    <row r="112" spans="1:2" x14ac:dyDescent="0.25">
      <c r="A112" s="6">
        <v>35305</v>
      </c>
      <c r="B112" s="5">
        <v>4.07</v>
      </c>
    </row>
    <row r="113" spans="1:2" x14ac:dyDescent="0.25">
      <c r="A113" s="6">
        <v>35306</v>
      </c>
      <c r="B113" s="5">
        <v>4.08</v>
      </c>
    </row>
    <row r="114" spans="1:2" x14ac:dyDescent="0.25">
      <c r="A114" s="6">
        <v>35307</v>
      </c>
      <c r="B114" s="5">
        <v>4.08</v>
      </c>
    </row>
    <row r="115" spans="1:2" x14ac:dyDescent="0.25">
      <c r="A115" s="6">
        <v>35308</v>
      </c>
      <c r="B115" s="5">
        <v>4.08</v>
      </c>
    </row>
    <row r="116" spans="1:2" x14ac:dyDescent="0.25">
      <c r="A116" s="6">
        <v>35309</v>
      </c>
      <c r="B116" s="5">
        <v>4.08</v>
      </c>
    </row>
    <row r="117" spans="1:2" x14ac:dyDescent="0.25">
      <c r="A117" s="6">
        <v>35310</v>
      </c>
      <c r="B117" s="5">
        <v>4.08</v>
      </c>
    </row>
    <row r="118" spans="1:2" x14ac:dyDescent="0.25">
      <c r="A118" s="6">
        <v>35311</v>
      </c>
      <c r="B118" s="5">
        <v>4.09</v>
      </c>
    </row>
    <row r="119" spans="1:2" x14ac:dyDescent="0.25">
      <c r="A119" s="6">
        <v>35312</v>
      </c>
      <c r="B119" s="5">
        <v>4.09</v>
      </c>
    </row>
    <row r="120" spans="1:2" x14ac:dyDescent="0.25">
      <c r="A120" s="6">
        <v>35313</v>
      </c>
      <c r="B120" s="5">
        <v>4.08</v>
      </c>
    </row>
    <row r="121" spans="1:2" x14ac:dyDescent="0.25">
      <c r="A121" s="6">
        <v>35314</v>
      </c>
      <c r="B121" s="5">
        <v>4.09</v>
      </c>
    </row>
    <row r="122" spans="1:2" x14ac:dyDescent="0.25">
      <c r="A122" s="6">
        <v>35315</v>
      </c>
      <c r="B122" s="5">
        <v>4.09</v>
      </c>
    </row>
    <row r="123" spans="1:2" x14ac:dyDescent="0.25">
      <c r="A123" s="6">
        <v>35316</v>
      </c>
      <c r="B123" s="5">
        <v>4.09</v>
      </c>
    </row>
    <row r="124" spans="1:2" x14ac:dyDescent="0.25">
      <c r="A124" s="6">
        <v>35317</v>
      </c>
      <c r="B124" s="5">
        <v>4.1100000000000003</v>
      </c>
    </row>
    <row r="125" spans="1:2" x14ac:dyDescent="0.25">
      <c r="A125" s="6">
        <v>35318</v>
      </c>
      <c r="B125" s="5">
        <v>4.13</v>
      </c>
    </row>
    <row r="126" spans="1:2" x14ac:dyDescent="0.25">
      <c r="A126" s="6">
        <v>35319</v>
      </c>
      <c r="B126" s="5">
        <v>4.12</v>
      </c>
    </row>
    <row r="127" spans="1:2" x14ac:dyDescent="0.25">
      <c r="A127" s="6">
        <v>35320</v>
      </c>
      <c r="B127" s="5">
        <v>4.13</v>
      </c>
    </row>
    <row r="128" spans="1:2" x14ac:dyDescent="0.25">
      <c r="A128" s="6">
        <v>35321</v>
      </c>
      <c r="B128" s="5">
        <v>4.1399999999999997</v>
      </c>
    </row>
    <row r="129" spans="1:2" x14ac:dyDescent="0.25">
      <c r="A129" s="6">
        <v>35322</v>
      </c>
      <c r="B129" s="5">
        <v>4.1399999999999997</v>
      </c>
    </row>
    <row r="130" spans="1:2" x14ac:dyDescent="0.25">
      <c r="A130" s="6">
        <v>35323</v>
      </c>
      <c r="B130" s="5">
        <v>4.1399999999999997</v>
      </c>
    </row>
    <row r="131" spans="1:2" x14ac:dyDescent="0.25">
      <c r="A131" s="6">
        <v>35324</v>
      </c>
      <c r="B131" s="5">
        <v>4.1500000000000004</v>
      </c>
    </row>
    <row r="132" spans="1:2" x14ac:dyDescent="0.25">
      <c r="A132" s="6">
        <v>35325</v>
      </c>
      <c r="B132" s="5">
        <v>4.1500000000000004</v>
      </c>
    </row>
    <row r="133" spans="1:2" x14ac:dyDescent="0.25">
      <c r="A133" s="6">
        <v>35326</v>
      </c>
      <c r="B133" s="5">
        <v>4.13</v>
      </c>
    </row>
    <row r="134" spans="1:2" x14ac:dyDescent="0.25">
      <c r="A134" s="6">
        <v>35327</v>
      </c>
      <c r="B134" s="5">
        <v>4.13</v>
      </c>
    </row>
    <row r="135" spans="1:2" x14ac:dyDescent="0.25">
      <c r="A135" s="6">
        <v>35328</v>
      </c>
      <c r="B135" s="5">
        <v>4.1399999999999997</v>
      </c>
    </row>
    <row r="136" spans="1:2" x14ac:dyDescent="0.25">
      <c r="A136" s="6">
        <v>35329</v>
      </c>
      <c r="B136" s="5">
        <v>4.1399999999999997</v>
      </c>
    </row>
    <row r="137" spans="1:2" x14ac:dyDescent="0.25">
      <c r="A137" s="6">
        <v>35330</v>
      </c>
      <c r="B137" s="5">
        <v>4.1399999999999997</v>
      </c>
    </row>
    <row r="138" spans="1:2" x14ac:dyDescent="0.25">
      <c r="A138" s="6">
        <v>35331</v>
      </c>
      <c r="B138" s="5">
        <v>4.13</v>
      </c>
    </row>
    <row r="139" spans="1:2" x14ac:dyDescent="0.25">
      <c r="A139" s="6">
        <v>35332</v>
      </c>
      <c r="B139" s="5">
        <v>4.13</v>
      </c>
    </row>
    <row r="140" spans="1:2" x14ac:dyDescent="0.25">
      <c r="A140" s="6">
        <v>35333</v>
      </c>
      <c r="B140" s="5">
        <v>4.1399999999999997</v>
      </c>
    </row>
    <row r="141" spans="1:2" x14ac:dyDescent="0.25">
      <c r="A141" s="6">
        <v>35334</v>
      </c>
      <c r="B141" s="5">
        <v>4.16</v>
      </c>
    </row>
    <row r="142" spans="1:2" x14ac:dyDescent="0.25">
      <c r="A142" s="6">
        <v>35335</v>
      </c>
      <c r="B142" s="5">
        <v>4.16</v>
      </c>
    </row>
    <row r="143" spans="1:2" x14ac:dyDescent="0.25">
      <c r="A143" s="6">
        <v>35336</v>
      </c>
      <c r="B143" s="5">
        <v>4.16</v>
      </c>
    </row>
    <row r="144" spans="1:2" x14ac:dyDescent="0.25">
      <c r="A144" s="6">
        <v>35337</v>
      </c>
      <c r="B144" s="5">
        <v>4.16</v>
      </c>
    </row>
    <row r="145" spans="1:2" x14ac:dyDescent="0.25">
      <c r="A145" s="6">
        <v>35338</v>
      </c>
      <c r="B145" s="5">
        <v>4.17</v>
      </c>
    </row>
    <row r="146" spans="1:2" x14ac:dyDescent="0.25">
      <c r="A146" s="6">
        <v>35339</v>
      </c>
      <c r="B146" s="5">
        <v>4.1900000000000004</v>
      </c>
    </row>
    <row r="147" spans="1:2" x14ac:dyDescent="0.25">
      <c r="A147" s="6">
        <v>35340</v>
      </c>
      <c r="B147" s="5">
        <v>4.1900000000000004</v>
      </c>
    </row>
    <row r="148" spans="1:2" x14ac:dyDescent="0.25">
      <c r="A148" s="6">
        <v>35341</v>
      </c>
      <c r="B148" s="5">
        <v>4.2</v>
      </c>
    </row>
    <row r="149" spans="1:2" x14ac:dyDescent="0.25">
      <c r="A149" s="6">
        <v>35342</v>
      </c>
      <c r="B149" s="5">
        <v>4.2300000000000004</v>
      </c>
    </row>
    <row r="150" spans="1:2" x14ac:dyDescent="0.25">
      <c r="A150" s="6">
        <v>35343</v>
      </c>
      <c r="B150" s="5">
        <v>4.2300000000000004</v>
      </c>
    </row>
    <row r="151" spans="1:2" x14ac:dyDescent="0.25">
      <c r="A151" s="6">
        <v>35344</v>
      </c>
      <c r="B151" s="5">
        <v>4.2300000000000004</v>
      </c>
    </row>
    <row r="152" spans="1:2" x14ac:dyDescent="0.25">
      <c r="A152" s="6">
        <v>35345</v>
      </c>
      <c r="B152" s="5">
        <v>4.22</v>
      </c>
    </row>
    <row r="153" spans="1:2" x14ac:dyDescent="0.25">
      <c r="A153" s="6">
        <v>35346</v>
      </c>
      <c r="B153" s="5">
        <v>4.2300000000000004</v>
      </c>
    </row>
    <row r="154" spans="1:2" x14ac:dyDescent="0.25">
      <c r="A154" s="6">
        <v>35347</v>
      </c>
      <c r="B154" s="5">
        <v>4.21</v>
      </c>
    </row>
    <row r="155" spans="1:2" x14ac:dyDescent="0.25">
      <c r="A155" s="6">
        <v>35348</v>
      </c>
      <c r="B155" s="5">
        <v>4.21</v>
      </c>
    </row>
    <row r="156" spans="1:2" x14ac:dyDescent="0.25">
      <c r="A156" s="6">
        <v>35349</v>
      </c>
      <c r="B156" s="5">
        <v>4.22</v>
      </c>
    </row>
    <row r="157" spans="1:2" x14ac:dyDescent="0.25">
      <c r="A157" s="6">
        <v>35350</v>
      </c>
      <c r="B157" s="5">
        <v>4.22</v>
      </c>
    </row>
    <row r="158" spans="1:2" x14ac:dyDescent="0.25">
      <c r="A158" s="6">
        <v>35351</v>
      </c>
      <c r="B158" s="5">
        <v>4.22</v>
      </c>
    </row>
    <row r="159" spans="1:2" x14ac:dyDescent="0.25">
      <c r="A159" s="6">
        <v>35352</v>
      </c>
      <c r="B159" s="5">
        <v>4.2300000000000004</v>
      </c>
    </row>
    <row r="160" spans="1:2" x14ac:dyDescent="0.25">
      <c r="A160" s="6">
        <v>35353</v>
      </c>
      <c r="B160" s="5">
        <v>4.2300000000000004</v>
      </c>
    </row>
    <row r="161" spans="1:2" x14ac:dyDescent="0.25">
      <c r="A161" s="6">
        <v>35354</v>
      </c>
      <c r="B161" s="5">
        <v>4.2300000000000004</v>
      </c>
    </row>
    <row r="162" spans="1:2" x14ac:dyDescent="0.25">
      <c r="A162" s="6">
        <v>35355</v>
      </c>
      <c r="B162" s="5">
        <v>4.2300000000000004</v>
      </c>
    </row>
    <row r="163" spans="1:2" x14ac:dyDescent="0.25">
      <c r="A163" s="6">
        <v>35356</v>
      </c>
      <c r="B163" s="5">
        <v>4.2300000000000004</v>
      </c>
    </row>
    <row r="164" spans="1:2" x14ac:dyDescent="0.25">
      <c r="A164" s="6">
        <v>35357</v>
      </c>
      <c r="B164" s="5">
        <v>4.2300000000000004</v>
      </c>
    </row>
    <row r="165" spans="1:2" x14ac:dyDescent="0.25">
      <c r="A165" s="6">
        <v>35358</v>
      </c>
      <c r="B165" s="5">
        <v>4.2300000000000004</v>
      </c>
    </row>
    <row r="166" spans="1:2" x14ac:dyDescent="0.25">
      <c r="A166" s="6">
        <v>35359</v>
      </c>
      <c r="B166" s="5">
        <v>4.2300000000000004</v>
      </c>
    </row>
    <row r="167" spans="1:2" x14ac:dyDescent="0.25">
      <c r="A167" s="6">
        <v>35360</v>
      </c>
      <c r="B167" s="5">
        <v>4.2300000000000004</v>
      </c>
    </row>
    <row r="168" spans="1:2" x14ac:dyDescent="0.25">
      <c r="A168" s="6">
        <v>35361</v>
      </c>
      <c r="B168" s="5">
        <v>4.24</v>
      </c>
    </row>
    <row r="169" spans="1:2" x14ac:dyDescent="0.25">
      <c r="A169" s="6">
        <v>35362</v>
      </c>
      <c r="B169" s="5">
        <v>4.25</v>
      </c>
    </row>
    <row r="170" spans="1:2" x14ac:dyDescent="0.25">
      <c r="A170" s="6">
        <v>35363</v>
      </c>
      <c r="B170" s="5">
        <v>4.26</v>
      </c>
    </row>
    <row r="171" spans="1:2" x14ac:dyDescent="0.25">
      <c r="A171" s="6">
        <v>35364</v>
      </c>
      <c r="B171" s="5">
        <v>4.26</v>
      </c>
    </row>
    <row r="172" spans="1:2" x14ac:dyDescent="0.25">
      <c r="A172" s="6">
        <v>35365</v>
      </c>
      <c r="B172" s="5">
        <v>4.26</v>
      </c>
    </row>
    <row r="173" spans="1:2" x14ac:dyDescent="0.25">
      <c r="A173" s="6">
        <v>35366</v>
      </c>
      <c r="B173" s="5">
        <v>4.25</v>
      </c>
    </row>
    <row r="174" spans="1:2" x14ac:dyDescent="0.25">
      <c r="A174" s="6">
        <v>35367</v>
      </c>
      <c r="B174" s="5">
        <v>4.26</v>
      </c>
    </row>
    <row r="175" spans="1:2" x14ac:dyDescent="0.25">
      <c r="A175" s="6">
        <v>35368</v>
      </c>
      <c r="B175" s="5">
        <v>4.24</v>
      </c>
    </row>
    <row r="176" spans="1:2" x14ac:dyDescent="0.25">
      <c r="A176" s="6">
        <v>35369</v>
      </c>
      <c r="B176" s="5">
        <v>4.28</v>
      </c>
    </row>
    <row r="177" spans="1:2" x14ac:dyDescent="0.25">
      <c r="A177" s="6">
        <v>35370</v>
      </c>
      <c r="B177" s="5">
        <v>4.3099999999999996</v>
      </c>
    </row>
    <row r="178" spans="1:2" x14ac:dyDescent="0.25">
      <c r="A178" s="6">
        <v>35371</v>
      </c>
      <c r="B178" s="5">
        <v>4.3099999999999996</v>
      </c>
    </row>
    <row r="179" spans="1:2" x14ac:dyDescent="0.25">
      <c r="A179" s="6">
        <v>35372</v>
      </c>
      <c r="B179" s="5">
        <v>4.3099999999999996</v>
      </c>
    </row>
    <row r="180" spans="1:2" x14ac:dyDescent="0.25">
      <c r="A180" s="6">
        <v>35373</v>
      </c>
      <c r="B180" s="5">
        <v>4.3099999999999996</v>
      </c>
    </row>
    <row r="181" spans="1:2" x14ac:dyDescent="0.25">
      <c r="A181" s="6">
        <v>35374</v>
      </c>
      <c r="B181" s="5">
        <v>4.34</v>
      </c>
    </row>
    <row r="182" spans="1:2" x14ac:dyDescent="0.25">
      <c r="A182" s="6">
        <v>35375</v>
      </c>
      <c r="B182" s="5">
        <v>4.37</v>
      </c>
    </row>
    <row r="183" spans="1:2" x14ac:dyDescent="0.25">
      <c r="A183" s="6">
        <v>35376</v>
      </c>
      <c r="B183" s="5">
        <v>4.37</v>
      </c>
    </row>
    <row r="184" spans="1:2" x14ac:dyDescent="0.25">
      <c r="A184" s="6">
        <v>35377</v>
      </c>
      <c r="B184" s="5">
        <v>4.4000000000000004</v>
      </c>
    </row>
    <row r="185" spans="1:2" x14ac:dyDescent="0.25">
      <c r="A185" s="6">
        <v>35378</v>
      </c>
      <c r="B185" s="5">
        <v>4.4000000000000004</v>
      </c>
    </row>
    <row r="186" spans="1:2" x14ac:dyDescent="0.25">
      <c r="A186" s="6">
        <v>35379</v>
      </c>
      <c r="B186" s="5">
        <v>4.4000000000000004</v>
      </c>
    </row>
    <row r="187" spans="1:2" x14ac:dyDescent="0.25">
      <c r="A187" s="6">
        <v>35380</v>
      </c>
      <c r="B187" s="5">
        <v>4.4000000000000004</v>
      </c>
    </row>
    <row r="188" spans="1:2" x14ac:dyDescent="0.25">
      <c r="A188" s="6">
        <v>35381</v>
      </c>
      <c r="B188" s="5">
        <v>4.41</v>
      </c>
    </row>
    <row r="189" spans="1:2" x14ac:dyDescent="0.25">
      <c r="A189" s="6">
        <v>35382</v>
      </c>
      <c r="B189" s="5">
        <v>4.43</v>
      </c>
    </row>
    <row r="190" spans="1:2" x14ac:dyDescent="0.25">
      <c r="A190" s="6">
        <v>35383</v>
      </c>
      <c r="B190" s="5">
        <v>4.43</v>
      </c>
    </row>
    <row r="191" spans="1:2" x14ac:dyDescent="0.25">
      <c r="A191" s="6">
        <v>35384</v>
      </c>
      <c r="B191" s="5">
        <v>4.43</v>
      </c>
    </row>
    <row r="192" spans="1:2" x14ac:dyDescent="0.25">
      <c r="A192" s="6">
        <v>35385</v>
      </c>
      <c r="B192" s="5">
        <v>4.43</v>
      </c>
    </row>
    <row r="193" spans="1:2" x14ac:dyDescent="0.25">
      <c r="A193" s="6">
        <v>35386</v>
      </c>
      <c r="B193" s="5">
        <v>4.43</v>
      </c>
    </row>
    <row r="194" spans="1:2" x14ac:dyDescent="0.25">
      <c r="A194" s="6">
        <v>35387</v>
      </c>
      <c r="B194" s="5">
        <v>4.45</v>
      </c>
    </row>
    <row r="195" spans="1:2" x14ac:dyDescent="0.25">
      <c r="A195" s="6">
        <v>35388</v>
      </c>
      <c r="B195" s="5">
        <v>4.46</v>
      </c>
    </row>
    <row r="196" spans="1:2" x14ac:dyDescent="0.25">
      <c r="A196" s="6">
        <v>35389</v>
      </c>
      <c r="B196" s="5">
        <v>4.47</v>
      </c>
    </row>
    <row r="197" spans="1:2" x14ac:dyDescent="0.25">
      <c r="A197" s="6">
        <v>35390</v>
      </c>
      <c r="B197" s="5">
        <v>4.4400000000000004</v>
      </c>
    </row>
    <row r="198" spans="1:2" x14ac:dyDescent="0.25">
      <c r="A198" s="6">
        <v>35391</v>
      </c>
      <c r="B198" s="5">
        <v>4.43</v>
      </c>
    </row>
    <row r="199" spans="1:2" x14ac:dyDescent="0.25">
      <c r="A199" s="6">
        <v>35392</v>
      </c>
      <c r="B199" s="5">
        <v>4.43</v>
      </c>
    </row>
    <row r="200" spans="1:2" x14ac:dyDescent="0.25">
      <c r="A200" s="6">
        <v>35393</v>
      </c>
      <c r="B200" s="5">
        <v>4.43</v>
      </c>
    </row>
    <row r="201" spans="1:2" x14ac:dyDescent="0.25">
      <c r="A201" s="6">
        <v>35394</v>
      </c>
      <c r="B201" s="5">
        <v>4.45</v>
      </c>
    </row>
    <row r="202" spans="1:2" x14ac:dyDescent="0.25">
      <c r="A202" s="6">
        <v>35395</v>
      </c>
      <c r="B202" s="5">
        <v>4.4400000000000004</v>
      </c>
    </row>
    <row r="203" spans="1:2" x14ac:dyDescent="0.25">
      <c r="A203" s="6">
        <v>35396</v>
      </c>
      <c r="B203" s="5">
        <v>4.46</v>
      </c>
    </row>
    <row r="204" spans="1:2" x14ac:dyDescent="0.25">
      <c r="A204" s="6">
        <v>35397</v>
      </c>
      <c r="B204" s="5">
        <v>4.46</v>
      </c>
    </row>
    <row r="205" spans="1:2" x14ac:dyDescent="0.25">
      <c r="A205" s="6">
        <v>35398</v>
      </c>
      <c r="B205" s="5">
        <v>4.47</v>
      </c>
    </row>
    <row r="206" spans="1:2" x14ac:dyDescent="0.25">
      <c r="A206" s="6">
        <v>35399</v>
      </c>
      <c r="B206" s="5">
        <v>4.47</v>
      </c>
    </row>
    <row r="207" spans="1:2" x14ac:dyDescent="0.25">
      <c r="A207" s="6">
        <v>35400</v>
      </c>
      <c r="B207" s="5">
        <v>4.47</v>
      </c>
    </row>
    <row r="208" spans="1:2" x14ac:dyDescent="0.25">
      <c r="A208" s="6">
        <v>35401</v>
      </c>
      <c r="B208" s="5">
        <v>4.5</v>
      </c>
    </row>
    <row r="209" spans="1:2" x14ac:dyDescent="0.25">
      <c r="A209" s="6">
        <v>35402</v>
      </c>
      <c r="B209" s="5">
        <v>4.53</v>
      </c>
    </row>
    <row r="210" spans="1:2" x14ac:dyDescent="0.25">
      <c r="A210" s="6">
        <v>35403</v>
      </c>
      <c r="B210" s="5">
        <v>4.53</v>
      </c>
    </row>
    <row r="211" spans="1:2" x14ac:dyDescent="0.25">
      <c r="A211" s="6">
        <v>35404</v>
      </c>
      <c r="B211" s="5">
        <v>4.54</v>
      </c>
    </row>
    <row r="212" spans="1:2" x14ac:dyDescent="0.25">
      <c r="A212" s="6">
        <v>35405</v>
      </c>
      <c r="B212" s="5">
        <v>4.53</v>
      </c>
    </row>
    <row r="213" spans="1:2" x14ac:dyDescent="0.25">
      <c r="A213" s="6">
        <v>35406</v>
      </c>
      <c r="B213" s="5">
        <v>4.53</v>
      </c>
    </row>
    <row r="214" spans="1:2" x14ac:dyDescent="0.25">
      <c r="A214" s="6">
        <v>35407</v>
      </c>
      <c r="B214" s="5">
        <v>4.53</v>
      </c>
    </row>
    <row r="215" spans="1:2" x14ac:dyDescent="0.25">
      <c r="A215" s="6">
        <v>35408</v>
      </c>
      <c r="B215" s="5">
        <v>4.59</v>
      </c>
    </row>
    <row r="216" spans="1:2" x14ac:dyDescent="0.25">
      <c r="A216" s="6">
        <v>35409</v>
      </c>
      <c r="B216" s="5">
        <v>4.6399999999999997</v>
      </c>
    </row>
    <row r="217" spans="1:2" x14ac:dyDescent="0.25">
      <c r="A217" s="6">
        <v>35410</v>
      </c>
      <c r="B217" s="5">
        <v>4.63</v>
      </c>
    </row>
    <row r="218" spans="1:2" x14ac:dyDescent="0.25">
      <c r="A218" s="6">
        <v>35411</v>
      </c>
      <c r="B218" s="5">
        <v>4.6500000000000004</v>
      </c>
    </row>
    <row r="219" spans="1:2" x14ac:dyDescent="0.25">
      <c r="A219" s="6">
        <v>35412</v>
      </c>
      <c r="B219" s="5">
        <v>4.68</v>
      </c>
    </row>
    <row r="220" spans="1:2" x14ac:dyDescent="0.25">
      <c r="A220" s="6">
        <v>35413</v>
      </c>
      <c r="B220" s="5">
        <v>4.68</v>
      </c>
    </row>
    <row r="221" spans="1:2" x14ac:dyDescent="0.25">
      <c r="A221" s="6">
        <v>35414</v>
      </c>
      <c r="B221" s="5">
        <v>4.68</v>
      </c>
    </row>
    <row r="222" spans="1:2" x14ac:dyDescent="0.25">
      <c r="A222" s="6">
        <v>35415</v>
      </c>
      <c r="B222" s="5">
        <v>4.6500000000000004</v>
      </c>
    </row>
    <row r="223" spans="1:2" x14ac:dyDescent="0.25">
      <c r="A223" s="6">
        <v>35416</v>
      </c>
      <c r="B223" s="5">
        <v>4.67</v>
      </c>
    </row>
    <row r="224" spans="1:2" x14ac:dyDescent="0.25">
      <c r="A224" s="6">
        <v>35417</v>
      </c>
      <c r="B224" s="5">
        <v>4.6900000000000004</v>
      </c>
    </row>
    <row r="225" spans="1:2" x14ac:dyDescent="0.25">
      <c r="A225" s="6">
        <v>35418</v>
      </c>
      <c r="B225" s="5">
        <v>4.78</v>
      </c>
    </row>
    <row r="226" spans="1:2" x14ac:dyDescent="0.25">
      <c r="A226" s="6">
        <v>35419</v>
      </c>
      <c r="B226" s="5">
        <v>4.79</v>
      </c>
    </row>
    <row r="227" spans="1:2" x14ac:dyDescent="0.25">
      <c r="A227" s="6">
        <v>35420</v>
      </c>
      <c r="B227" s="5">
        <v>4.79</v>
      </c>
    </row>
    <row r="228" spans="1:2" x14ac:dyDescent="0.25">
      <c r="A228" s="6">
        <v>35421</v>
      </c>
      <c r="B228" s="5">
        <v>4.79</v>
      </c>
    </row>
    <row r="229" spans="1:2" x14ac:dyDescent="0.25">
      <c r="A229" s="6">
        <v>35422</v>
      </c>
      <c r="B229" s="5">
        <v>4.8</v>
      </c>
    </row>
    <row r="230" spans="1:2" x14ac:dyDescent="0.25">
      <c r="A230" s="6">
        <v>35423</v>
      </c>
      <c r="B230" s="5">
        <v>4.82</v>
      </c>
    </row>
    <row r="231" spans="1:2" x14ac:dyDescent="0.25">
      <c r="A231" s="6">
        <v>35424</v>
      </c>
      <c r="B231" s="5">
        <v>4.82</v>
      </c>
    </row>
    <row r="232" spans="1:2" x14ac:dyDescent="0.25">
      <c r="A232" s="6">
        <v>35425</v>
      </c>
      <c r="B232" s="5">
        <v>4.84</v>
      </c>
    </row>
    <row r="233" spans="1:2" x14ac:dyDescent="0.25">
      <c r="A233" s="6">
        <v>35426</v>
      </c>
      <c r="B233" s="5">
        <v>4.9000000000000004</v>
      </c>
    </row>
    <row r="234" spans="1:2" x14ac:dyDescent="0.25">
      <c r="A234" s="6">
        <v>35427</v>
      </c>
      <c r="B234" s="5">
        <v>4.9000000000000004</v>
      </c>
    </row>
    <row r="235" spans="1:2" x14ac:dyDescent="0.25">
      <c r="A235" s="6">
        <v>35428</v>
      </c>
      <c r="B235" s="5">
        <v>4.9000000000000004</v>
      </c>
    </row>
    <row r="236" spans="1:2" x14ac:dyDescent="0.25">
      <c r="A236" s="6">
        <v>35429</v>
      </c>
      <c r="B236" s="5">
        <v>4.93</v>
      </c>
    </row>
    <row r="237" spans="1:2" x14ac:dyDescent="0.25">
      <c r="A237" s="6">
        <v>35430</v>
      </c>
      <c r="B237" s="5">
        <v>4.9800000000000004</v>
      </c>
    </row>
    <row r="238" spans="1:2" x14ac:dyDescent="0.25">
      <c r="A238" s="6">
        <v>35431</v>
      </c>
      <c r="B238" s="5">
        <v>4.9800000000000004</v>
      </c>
    </row>
    <row r="239" spans="1:2" x14ac:dyDescent="0.25">
      <c r="A239" s="6">
        <v>35432</v>
      </c>
      <c r="B239" s="5">
        <v>4.87</v>
      </c>
    </row>
    <row r="240" spans="1:2" x14ac:dyDescent="0.25">
      <c r="A240" s="6">
        <v>35433</v>
      </c>
      <c r="B240" s="5">
        <v>4.8499999999999996</v>
      </c>
    </row>
    <row r="241" spans="1:2" x14ac:dyDescent="0.25">
      <c r="A241" s="6">
        <v>35434</v>
      </c>
      <c r="B241" s="5">
        <v>4.8499999999999996</v>
      </c>
    </row>
    <row r="242" spans="1:2" x14ac:dyDescent="0.25">
      <c r="A242" s="6">
        <v>35435</v>
      </c>
      <c r="B242" s="5">
        <v>4.8499999999999996</v>
      </c>
    </row>
    <row r="243" spans="1:2" x14ac:dyDescent="0.25">
      <c r="A243" s="6">
        <v>35436</v>
      </c>
      <c r="B243" s="5">
        <v>4.87</v>
      </c>
    </row>
    <row r="244" spans="1:2" x14ac:dyDescent="0.25">
      <c r="A244" s="6">
        <v>35437</v>
      </c>
      <c r="B244" s="5">
        <v>4.8899999999999997</v>
      </c>
    </row>
    <row r="245" spans="1:2" x14ac:dyDescent="0.25">
      <c r="A245" s="6">
        <v>35438</v>
      </c>
      <c r="B245" s="5">
        <v>4.9000000000000004</v>
      </c>
    </row>
    <row r="246" spans="1:2" x14ac:dyDescent="0.25">
      <c r="A246" s="6">
        <v>35439</v>
      </c>
      <c r="B246" s="5">
        <v>4.92</v>
      </c>
    </row>
    <row r="247" spans="1:2" x14ac:dyDescent="0.25">
      <c r="A247" s="6">
        <v>35440</v>
      </c>
      <c r="B247" s="5">
        <v>4.92</v>
      </c>
    </row>
    <row r="248" spans="1:2" x14ac:dyDescent="0.25">
      <c r="A248" s="6">
        <v>35441</v>
      </c>
      <c r="B248" s="5">
        <v>4.92</v>
      </c>
    </row>
    <row r="249" spans="1:2" x14ac:dyDescent="0.25">
      <c r="A249" s="6">
        <v>35442</v>
      </c>
      <c r="B249" s="5">
        <v>4.92</v>
      </c>
    </row>
    <row r="250" spans="1:2" x14ac:dyDescent="0.25">
      <c r="A250" s="6">
        <v>35443</v>
      </c>
      <c r="B250" s="5">
        <v>4.95</v>
      </c>
    </row>
    <row r="251" spans="1:2" x14ac:dyDescent="0.25">
      <c r="A251" s="6">
        <v>35444</v>
      </c>
      <c r="B251" s="5">
        <v>4.9800000000000004</v>
      </c>
    </row>
    <row r="252" spans="1:2" x14ac:dyDescent="0.25">
      <c r="A252" s="6">
        <v>35445</v>
      </c>
      <c r="B252" s="5">
        <v>4.99</v>
      </c>
    </row>
    <row r="253" spans="1:2" x14ac:dyDescent="0.25">
      <c r="A253" s="6">
        <v>35446</v>
      </c>
      <c r="B253" s="5">
        <v>4.99</v>
      </c>
    </row>
    <row r="254" spans="1:2" x14ac:dyDescent="0.25">
      <c r="A254" s="6">
        <v>35447</v>
      </c>
      <c r="B254" s="5">
        <v>5.01</v>
      </c>
    </row>
    <row r="255" spans="1:2" x14ac:dyDescent="0.25">
      <c r="A255" s="6">
        <v>35448</v>
      </c>
      <c r="B255" s="5">
        <v>5.01</v>
      </c>
    </row>
    <row r="256" spans="1:2" x14ac:dyDescent="0.25">
      <c r="A256" s="6">
        <v>35449</v>
      </c>
      <c r="B256" s="5">
        <v>5.01</v>
      </c>
    </row>
    <row r="257" spans="1:2" x14ac:dyDescent="0.25">
      <c r="A257" s="6">
        <v>35450</v>
      </c>
      <c r="B257" s="5">
        <v>5.01</v>
      </c>
    </row>
    <row r="258" spans="1:2" x14ac:dyDescent="0.25">
      <c r="A258" s="6">
        <v>35451</v>
      </c>
      <c r="B258" s="5">
        <v>5.0199999999999996</v>
      </c>
    </row>
    <row r="259" spans="1:2" x14ac:dyDescent="0.25">
      <c r="A259" s="6">
        <v>35452</v>
      </c>
      <c r="B259" s="5">
        <v>5.01</v>
      </c>
    </row>
    <row r="260" spans="1:2" x14ac:dyDescent="0.25">
      <c r="A260" s="6">
        <v>35453</v>
      </c>
      <c r="B260" s="5">
        <v>5.01</v>
      </c>
    </row>
    <row r="261" spans="1:2" x14ac:dyDescent="0.25">
      <c r="A261" s="6">
        <v>35454</v>
      </c>
      <c r="B261" s="5">
        <v>4.97</v>
      </c>
    </row>
    <row r="262" spans="1:2" x14ac:dyDescent="0.25">
      <c r="A262" s="6">
        <v>35455</v>
      </c>
      <c r="B262" s="5">
        <v>4.97</v>
      </c>
    </row>
    <row r="263" spans="1:2" x14ac:dyDescent="0.25">
      <c r="A263" s="6">
        <v>35456</v>
      </c>
      <c r="B263" s="5">
        <v>4.97</v>
      </c>
    </row>
    <row r="264" spans="1:2" x14ac:dyDescent="0.25">
      <c r="A264" s="6">
        <v>35457</v>
      </c>
      <c r="B264" s="5">
        <v>4.9400000000000004</v>
      </c>
    </row>
    <row r="265" spans="1:2" x14ac:dyDescent="0.25">
      <c r="A265" s="6">
        <v>35458</v>
      </c>
      <c r="B265" s="5">
        <v>4.9400000000000004</v>
      </c>
    </row>
    <row r="266" spans="1:2" x14ac:dyDescent="0.25">
      <c r="A266" s="6">
        <v>35459</v>
      </c>
      <c r="B266" s="5">
        <v>4.9400000000000004</v>
      </c>
    </row>
    <row r="267" spans="1:2" x14ac:dyDescent="0.25">
      <c r="A267" s="6">
        <v>35460</v>
      </c>
      <c r="B267" s="5">
        <v>4.96</v>
      </c>
    </row>
    <row r="268" spans="1:2" x14ac:dyDescent="0.25">
      <c r="A268" s="6">
        <v>35461</v>
      </c>
      <c r="B268" s="5">
        <v>4.99</v>
      </c>
    </row>
    <row r="269" spans="1:2" x14ac:dyDescent="0.25">
      <c r="A269" s="6">
        <v>35462</v>
      </c>
      <c r="B269" s="5">
        <v>4.99</v>
      </c>
    </row>
    <row r="270" spans="1:2" x14ac:dyDescent="0.25">
      <c r="A270" s="6">
        <v>35463</v>
      </c>
      <c r="B270" s="5">
        <v>4.99</v>
      </c>
    </row>
    <row r="271" spans="1:2" x14ac:dyDescent="0.25">
      <c r="A271" s="6">
        <v>35464</v>
      </c>
      <c r="B271" s="5">
        <v>5</v>
      </c>
    </row>
    <row r="272" spans="1:2" x14ac:dyDescent="0.25">
      <c r="A272" s="6">
        <v>35465</v>
      </c>
      <c r="B272" s="5">
        <v>4.9800000000000004</v>
      </c>
    </row>
    <row r="273" spans="1:2" x14ac:dyDescent="0.25">
      <c r="A273" s="6">
        <v>35466</v>
      </c>
      <c r="B273" s="5">
        <v>4.95</v>
      </c>
    </row>
    <row r="274" spans="1:2" x14ac:dyDescent="0.25">
      <c r="A274" s="6">
        <v>35467</v>
      </c>
      <c r="B274" s="5">
        <v>4.96</v>
      </c>
    </row>
    <row r="275" spans="1:2" x14ac:dyDescent="0.25">
      <c r="A275" s="6">
        <v>35468</v>
      </c>
      <c r="B275" s="5">
        <v>4.99</v>
      </c>
    </row>
    <row r="276" spans="1:2" x14ac:dyDescent="0.25">
      <c r="A276" s="6">
        <v>35469</v>
      </c>
      <c r="B276" s="5">
        <v>4.99</v>
      </c>
    </row>
    <row r="277" spans="1:2" x14ac:dyDescent="0.25">
      <c r="A277" s="6">
        <v>35470</v>
      </c>
      <c r="B277" s="5">
        <v>4.99</v>
      </c>
    </row>
    <row r="278" spans="1:2" x14ac:dyDescent="0.25">
      <c r="A278" s="6">
        <v>35471</v>
      </c>
      <c r="B278" s="5">
        <v>4.9800000000000004</v>
      </c>
    </row>
    <row r="279" spans="1:2" x14ac:dyDescent="0.25">
      <c r="A279" s="6">
        <v>35472</v>
      </c>
      <c r="B279" s="5">
        <v>4.9800000000000004</v>
      </c>
    </row>
    <row r="280" spans="1:2" x14ac:dyDescent="0.25">
      <c r="A280" s="6">
        <v>35473</v>
      </c>
      <c r="B280" s="5">
        <v>4.9800000000000004</v>
      </c>
    </row>
    <row r="281" spans="1:2" x14ac:dyDescent="0.25">
      <c r="A281" s="6">
        <v>35474</v>
      </c>
      <c r="B281" s="5">
        <v>5</v>
      </c>
    </row>
    <row r="282" spans="1:2" x14ac:dyDescent="0.25">
      <c r="A282" s="6">
        <v>35475</v>
      </c>
      <c r="B282" s="5">
        <v>5</v>
      </c>
    </row>
    <row r="283" spans="1:2" x14ac:dyDescent="0.25">
      <c r="A283" s="6">
        <v>35476</v>
      </c>
      <c r="B283" s="5">
        <v>5</v>
      </c>
    </row>
    <row r="284" spans="1:2" x14ac:dyDescent="0.25">
      <c r="A284" s="6">
        <v>35477</v>
      </c>
      <c r="B284" s="5">
        <v>5</v>
      </c>
    </row>
    <row r="285" spans="1:2" x14ac:dyDescent="0.25">
      <c r="A285" s="6">
        <v>35478</v>
      </c>
      <c r="B285" s="5">
        <v>5</v>
      </c>
    </row>
    <row r="286" spans="1:2" x14ac:dyDescent="0.25">
      <c r="A286" s="6">
        <v>35479</v>
      </c>
      <c r="B286" s="5">
        <v>5.01</v>
      </c>
    </row>
    <row r="287" spans="1:2" x14ac:dyDescent="0.25">
      <c r="A287" s="6">
        <v>35480</v>
      </c>
      <c r="B287" s="5">
        <v>5.0199999999999996</v>
      </c>
    </row>
    <row r="288" spans="1:2" x14ac:dyDescent="0.25">
      <c r="A288" s="6">
        <v>35481</v>
      </c>
      <c r="B288" s="5">
        <v>5</v>
      </c>
    </row>
    <row r="289" spans="1:2" x14ac:dyDescent="0.25">
      <c r="A289" s="6">
        <v>35482</v>
      </c>
      <c r="B289" s="5">
        <v>4.99</v>
      </c>
    </row>
    <row r="290" spans="1:2" x14ac:dyDescent="0.25">
      <c r="A290" s="6">
        <v>35483</v>
      </c>
      <c r="B290" s="5">
        <v>4.99</v>
      </c>
    </row>
    <row r="291" spans="1:2" x14ac:dyDescent="0.25">
      <c r="A291" s="6">
        <v>35484</v>
      </c>
      <c r="B291" s="5">
        <v>4.99</v>
      </c>
    </row>
    <row r="292" spans="1:2" x14ac:dyDescent="0.25">
      <c r="A292" s="6">
        <v>35485</v>
      </c>
      <c r="B292" s="5">
        <v>4.9800000000000004</v>
      </c>
    </row>
    <row r="293" spans="1:2" x14ac:dyDescent="0.25">
      <c r="A293" s="6">
        <v>35486</v>
      </c>
      <c r="B293" s="5">
        <v>4.99</v>
      </c>
    </row>
    <row r="294" spans="1:2" x14ac:dyDescent="0.25">
      <c r="A294" s="6">
        <v>35487</v>
      </c>
      <c r="B294" s="5">
        <v>4.97</v>
      </c>
    </row>
    <row r="295" spans="1:2" x14ac:dyDescent="0.25">
      <c r="A295" s="6">
        <v>35488</v>
      </c>
      <c r="B295" s="5">
        <v>4.96</v>
      </c>
    </row>
    <row r="296" spans="1:2" x14ac:dyDescent="0.25">
      <c r="A296" s="6">
        <v>35489</v>
      </c>
      <c r="B296" s="5">
        <v>4.97</v>
      </c>
    </row>
    <row r="297" spans="1:2" x14ac:dyDescent="0.25">
      <c r="A297" s="6">
        <v>35490</v>
      </c>
      <c r="B297" s="5">
        <v>4.97</v>
      </c>
    </row>
    <row r="298" spans="1:2" x14ac:dyDescent="0.25">
      <c r="A298" s="6">
        <v>35491</v>
      </c>
      <c r="B298" s="5">
        <v>4.97</v>
      </c>
    </row>
    <row r="299" spans="1:2" x14ac:dyDescent="0.25">
      <c r="A299" s="6">
        <v>35492</v>
      </c>
      <c r="B299" s="5">
        <v>5.01</v>
      </c>
    </row>
    <row r="300" spans="1:2" x14ac:dyDescent="0.25">
      <c r="A300" s="6">
        <v>35493</v>
      </c>
      <c r="B300" s="5">
        <v>5.04</v>
      </c>
    </row>
    <row r="301" spans="1:2" x14ac:dyDescent="0.25">
      <c r="A301" s="6">
        <v>35494</v>
      </c>
      <c r="B301" s="5">
        <v>5.0599999999999996</v>
      </c>
    </row>
    <row r="302" spans="1:2" x14ac:dyDescent="0.25">
      <c r="A302" s="6">
        <v>35495</v>
      </c>
      <c r="B302" s="5">
        <v>5.0999999999999996</v>
      </c>
    </row>
    <row r="303" spans="1:2" x14ac:dyDescent="0.25">
      <c r="A303" s="6">
        <v>35496</v>
      </c>
      <c r="B303" s="5">
        <v>5.14</v>
      </c>
    </row>
    <row r="304" spans="1:2" x14ac:dyDescent="0.25">
      <c r="A304" s="6">
        <v>35497</v>
      </c>
      <c r="B304" s="5">
        <v>5.14</v>
      </c>
    </row>
    <row r="305" spans="1:2" x14ac:dyDescent="0.25">
      <c r="A305" s="6">
        <v>35498</v>
      </c>
      <c r="B305" s="5">
        <v>5.14</v>
      </c>
    </row>
    <row r="306" spans="1:2" x14ac:dyDescent="0.25">
      <c r="A306" s="6">
        <v>35499</v>
      </c>
      <c r="B306" s="5">
        <v>5.16</v>
      </c>
    </row>
    <row r="307" spans="1:2" x14ac:dyDescent="0.25">
      <c r="A307" s="6">
        <v>35500</v>
      </c>
      <c r="B307" s="5">
        <v>5.17</v>
      </c>
    </row>
    <row r="308" spans="1:2" x14ac:dyDescent="0.25">
      <c r="A308" s="6">
        <v>35501</v>
      </c>
      <c r="B308" s="5">
        <v>5.15</v>
      </c>
    </row>
    <row r="309" spans="1:2" x14ac:dyDescent="0.25">
      <c r="A309" s="6">
        <v>35502</v>
      </c>
      <c r="B309" s="5">
        <v>5.13</v>
      </c>
    </row>
    <row r="310" spans="1:2" x14ac:dyDescent="0.25">
      <c r="A310" s="6">
        <v>35503</v>
      </c>
      <c r="B310" s="5">
        <v>5.15</v>
      </c>
    </row>
    <row r="311" spans="1:2" x14ac:dyDescent="0.25">
      <c r="A311" s="6">
        <v>35504</v>
      </c>
      <c r="B311" s="5">
        <v>5.15</v>
      </c>
    </row>
    <row r="312" spans="1:2" x14ac:dyDescent="0.25">
      <c r="A312" s="6">
        <v>35505</v>
      </c>
      <c r="B312" s="5">
        <v>5.15</v>
      </c>
    </row>
    <row r="313" spans="1:2" x14ac:dyDescent="0.25">
      <c r="A313" s="6">
        <v>35506</v>
      </c>
      <c r="B313" s="5">
        <v>5.13</v>
      </c>
    </row>
    <row r="314" spans="1:2" x14ac:dyDescent="0.25">
      <c r="A314" s="6">
        <v>35507</v>
      </c>
      <c r="B314" s="5">
        <v>5.1100000000000003</v>
      </c>
    </row>
    <row r="315" spans="1:2" x14ac:dyDescent="0.25">
      <c r="A315" s="6">
        <v>35508</v>
      </c>
      <c r="B315" s="5">
        <v>5.12</v>
      </c>
    </row>
    <row r="316" spans="1:2" x14ac:dyDescent="0.25">
      <c r="A316" s="6">
        <v>35509</v>
      </c>
      <c r="B316" s="5">
        <v>5.12</v>
      </c>
    </row>
    <row r="317" spans="1:2" x14ac:dyDescent="0.25">
      <c r="A317" s="6">
        <v>35510</v>
      </c>
      <c r="B317" s="5">
        <v>5.1100000000000003</v>
      </c>
    </row>
    <row r="318" spans="1:2" x14ac:dyDescent="0.25">
      <c r="A318" s="6">
        <v>35511</v>
      </c>
      <c r="B318" s="5">
        <v>5.1100000000000003</v>
      </c>
    </row>
    <row r="319" spans="1:2" x14ac:dyDescent="0.25">
      <c r="A319" s="6">
        <v>35512</v>
      </c>
      <c r="B319" s="5">
        <v>5.1100000000000003</v>
      </c>
    </row>
    <row r="320" spans="1:2" x14ac:dyDescent="0.25">
      <c r="A320" s="6">
        <v>35513</v>
      </c>
      <c r="B320" s="5">
        <v>5.1100000000000003</v>
      </c>
    </row>
    <row r="321" spans="1:2" x14ac:dyDescent="0.25">
      <c r="A321" s="6">
        <v>35514</v>
      </c>
      <c r="B321" s="5">
        <v>5.13</v>
      </c>
    </row>
    <row r="322" spans="1:2" x14ac:dyDescent="0.25">
      <c r="A322" s="6">
        <v>35515</v>
      </c>
      <c r="B322" s="5">
        <v>5.14</v>
      </c>
    </row>
    <row r="323" spans="1:2" x14ac:dyDescent="0.25">
      <c r="A323" s="6">
        <v>35516</v>
      </c>
      <c r="B323" s="5">
        <v>5.09</v>
      </c>
    </row>
    <row r="324" spans="1:2" x14ac:dyDescent="0.25">
      <c r="A324" s="6">
        <v>35517</v>
      </c>
      <c r="B324" s="5">
        <v>5.09</v>
      </c>
    </row>
    <row r="325" spans="1:2" x14ac:dyDescent="0.25">
      <c r="A325" s="6">
        <v>35518</v>
      </c>
      <c r="B325" s="5">
        <v>5.09</v>
      </c>
    </row>
    <row r="326" spans="1:2" x14ac:dyDescent="0.25">
      <c r="A326" s="6">
        <v>35519</v>
      </c>
      <c r="B326" s="5">
        <v>5.09</v>
      </c>
    </row>
    <row r="327" spans="1:2" x14ac:dyDescent="0.25">
      <c r="A327" s="6">
        <v>35520</v>
      </c>
      <c r="B327" s="5">
        <v>4.99</v>
      </c>
    </row>
    <row r="328" spans="1:2" x14ac:dyDescent="0.25">
      <c r="A328" s="6">
        <v>35521</v>
      </c>
      <c r="B328" s="5">
        <v>4.97</v>
      </c>
    </row>
    <row r="329" spans="1:2" x14ac:dyDescent="0.25">
      <c r="A329" s="6">
        <v>35522</v>
      </c>
      <c r="B329" s="5">
        <v>4.93</v>
      </c>
    </row>
    <row r="330" spans="1:2" x14ac:dyDescent="0.25">
      <c r="A330" s="6">
        <v>35523</v>
      </c>
      <c r="B330" s="5">
        <v>4.9000000000000004</v>
      </c>
    </row>
    <row r="331" spans="1:2" x14ac:dyDescent="0.25">
      <c r="A331" s="6">
        <v>35524</v>
      </c>
      <c r="B331" s="5">
        <v>4.9000000000000004</v>
      </c>
    </row>
    <row r="332" spans="1:2" x14ac:dyDescent="0.25">
      <c r="A332" s="6">
        <v>35525</v>
      </c>
      <c r="B332" s="5">
        <v>4.9000000000000004</v>
      </c>
    </row>
    <row r="333" spans="1:2" x14ac:dyDescent="0.25">
      <c r="A333" s="6">
        <v>35526</v>
      </c>
      <c r="B333" s="5">
        <v>4.9000000000000004</v>
      </c>
    </row>
    <row r="334" spans="1:2" x14ac:dyDescent="0.25">
      <c r="A334" s="6">
        <v>35527</v>
      </c>
      <c r="B334" s="5">
        <v>4.95</v>
      </c>
    </row>
    <row r="335" spans="1:2" x14ac:dyDescent="0.25">
      <c r="A335" s="6">
        <v>35528</v>
      </c>
      <c r="B335" s="5">
        <v>4.97</v>
      </c>
    </row>
    <row r="336" spans="1:2" x14ac:dyDescent="0.25">
      <c r="A336" s="6">
        <v>35529</v>
      </c>
      <c r="B336" s="5">
        <v>4.97</v>
      </c>
    </row>
    <row r="337" spans="1:2" x14ac:dyDescent="0.25">
      <c r="A337" s="6">
        <v>35530</v>
      </c>
      <c r="B337" s="5">
        <v>4.95</v>
      </c>
    </row>
    <row r="338" spans="1:2" x14ac:dyDescent="0.25">
      <c r="A338" s="6">
        <v>35531</v>
      </c>
      <c r="B338" s="5">
        <v>4.9000000000000004</v>
      </c>
    </row>
    <row r="339" spans="1:2" x14ac:dyDescent="0.25">
      <c r="A339" s="6">
        <v>35532</v>
      </c>
      <c r="B339" s="5">
        <v>4.9000000000000004</v>
      </c>
    </row>
    <row r="340" spans="1:2" x14ac:dyDescent="0.25">
      <c r="A340" s="6">
        <v>35533</v>
      </c>
      <c r="B340" s="5">
        <v>4.9000000000000004</v>
      </c>
    </row>
    <row r="341" spans="1:2" x14ac:dyDescent="0.25">
      <c r="A341" s="6">
        <v>35534</v>
      </c>
      <c r="B341" s="5">
        <v>4.8600000000000003</v>
      </c>
    </row>
    <row r="342" spans="1:2" x14ac:dyDescent="0.25">
      <c r="A342" s="6">
        <v>35535</v>
      </c>
      <c r="B342" s="5">
        <v>4.8899999999999997</v>
      </c>
    </row>
    <row r="343" spans="1:2" x14ac:dyDescent="0.25">
      <c r="A343" s="6">
        <v>35536</v>
      </c>
      <c r="B343" s="5">
        <v>4.88</v>
      </c>
    </row>
    <row r="344" spans="1:2" x14ac:dyDescent="0.25">
      <c r="A344" s="6">
        <v>35537</v>
      </c>
      <c r="B344" s="5">
        <v>4.8600000000000003</v>
      </c>
    </row>
    <row r="345" spans="1:2" x14ac:dyDescent="0.25">
      <c r="A345" s="6">
        <v>35538</v>
      </c>
      <c r="B345" s="5">
        <v>4.87</v>
      </c>
    </row>
    <row r="346" spans="1:2" x14ac:dyDescent="0.25">
      <c r="A346" s="6">
        <v>35539</v>
      </c>
      <c r="B346" s="5">
        <v>4.87</v>
      </c>
    </row>
    <row r="347" spans="1:2" x14ac:dyDescent="0.25">
      <c r="A347" s="6">
        <v>35540</v>
      </c>
      <c r="B347" s="5">
        <v>4.87</v>
      </c>
    </row>
    <row r="348" spans="1:2" x14ac:dyDescent="0.25">
      <c r="A348" s="6">
        <v>35541</v>
      </c>
      <c r="B348" s="5">
        <v>4.8600000000000003</v>
      </c>
    </row>
    <row r="349" spans="1:2" x14ac:dyDescent="0.25">
      <c r="A349" s="6">
        <v>35542</v>
      </c>
      <c r="B349" s="5">
        <v>4.8499999999999996</v>
      </c>
    </row>
    <row r="350" spans="1:2" x14ac:dyDescent="0.25">
      <c r="A350" s="6">
        <v>35543</v>
      </c>
      <c r="B350" s="5">
        <v>4.82</v>
      </c>
    </row>
    <row r="351" spans="1:2" x14ac:dyDescent="0.25">
      <c r="A351" s="6">
        <v>35544</v>
      </c>
      <c r="B351" s="5">
        <v>4.79</v>
      </c>
    </row>
    <row r="352" spans="1:2" x14ac:dyDescent="0.25">
      <c r="A352" s="6">
        <v>35545</v>
      </c>
      <c r="B352" s="5">
        <v>4.78</v>
      </c>
    </row>
    <row r="353" spans="1:2" x14ac:dyDescent="0.25">
      <c r="A353" s="6">
        <v>35546</v>
      </c>
      <c r="B353" s="5">
        <v>4.78</v>
      </c>
    </row>
    <row r="354" spans="1:2" x14ac:dyDescent="0.25">
      <c r="A354" s="6">
        <v>35547</v>
      </c>
      <c r="B354" s="5">
        <v>4.78</v>
      </c>
    </row>
    <row r="355" spans="1:2" x14ac:dyDescent="0.25">
      <c r="A355" s="6">
        <v>35548</v>
      </c>
      <c r="B355" s="5">
        <v>4.79</v>
      </c>
    </row>
    <row r="356" spans="1:2" x14ac:dyDescent="0.25">
      <c r="A356" s="6">
        <v>35549</v>
      </c>
      <c r="B356" s="5">
        <v>4.8499999999999996</v>
      </c>
    </row>
    <row r="357" spans="1:2" x14ac:dyDescent="0.25">
      <c r="A357" s="6">
        <v>35550</v>
      </c>
      <c r="B357" s="5">
        <v>4.84</v>
      </c>
    </row>
    <row r="358" spans="1:2" x14ac:dyDescent="0.25">
      <c r="A358" s="6">
        <v>35551</v>
      </c>
      <c r="B358" s="5">
        <v>4.8600000000000003</v>
      </c>
    </row>
    <row r="359" spans="1:2" x14ac:dyDescent="0.25">
      <c r="A359" s="6">
        <v>35552</v>
      </c>
      <c r="B359" s="5">
        <v>4.93</v>
      </c>
    </row>
    <row r="360" spans="1:2" x14ac:dyDescent="0.25">
      <c r="A360" s="6">
        <v>35553</v>
      </c>
      <c r="B360" s="5">
        <v>4.93</v>
      </c>
    </row>
    <row r="361" spans="1:2" x14ac:dyDescent="0.25">
      <c r="A361" s="6">
        <v>35554</v>
      </c>
      <c r="B361" s="5">
        <v>4.93</v>
      </c>
    </row>
    <row r="362" spans="1:2" x14ac:dyDescent="0.25">
      <c r="A362" s="6">
        <v>35555</v>
      </c>
      <c r="B362" s="5">
        <v>4.97</v>
      </c>
    </row>
    <row r="363" spans="1:2" x14ac:dyDescent="0.25">
      <c r="A363" s="6">
        <v>35556</v>
      </c>
      <c r="B363" s="5">
        <v>4.95</v>
      </c>
    </row>
    <row r="364" spans="1:2" x14ac:dyDescent="0.25">
      <c r="A364" s="6">
        <v>35557</v>
      </c>
      <c r="B364" s="5">
        <v>4.91</v>
      </c>
    </row>
    <row r="365" spans="1:2" x14ac:dyDescent="0.25">
      <c r="A365" s="6">
        <v>35558</v>
      </c>
      <c r="B365" s="5">
        <v>4.9000000000000004</v>
      </c>
    </row>
    <row r="366" spans="1:2" x14ac:dyDescent="0.25">
      <c r="A366" s="6">
        <v>35559</v>
      </c>
      <c r="B366" s="5">
        <v>4.91</v>
      </c>
    </row>
    <row r="367" spans="1:2" x14ac:dyDescent="0.25">
      <c r="A367" s="6">
        <v>35560</v>
      </c>
      <c r="B367" s="5">
        <v>4.91</v>
      </c>
    </row>
    <row r="368" spans="1:2" x14ac:dyDescent="0.25">
      <c r="A368" s="6">
        <v>35561</v>
      </c>
      <c r="B368" s="5">
        <v>4.91</v>
      </c>
    </row>
    <row r="369" spans="1:2" x14ac:dyDescent="0.25">
      <c r="A369" s="6">
        <v>35562</v>
      </c>
      <c r="B369" s="5">
        <v>4.92</v>
      </c>
    </row>
    <row r="370" spans="1:2" x14ac:dyDescent="0.25">
      <c r="A370" s="6">
        <v>35563</v>
      </c>
      <c r="B370" s="5">
        <v>4.91</v>
      </c>
    </row>
    <row r="371" spans="1:2" x14ac:dyDescent="0.25">
      <c r="A371" s="6">
        <v>35564</v>
      </c>
      <c r="B371" s="5">
        <v>4.93</v>
      </c>
    </row>
    <row r="372" spans="1:2" x14ac:dyDescent="0.25">
      <c r="A372" s="6">
        <v>35565</v>
      </c>
      <c r="B372" s="5">
        <v>4.95</v>
      </c>
    </row>
    <row r="373" spans="1:2" x14ac:dyDescent="0.25">
      <c r="A373" s="6">
        <v>35566</v>
      </c>
      <c r="B373" s="5">
        <v>4.9400000000000004</v>
      </c>
    </row>
    <row r="374" spans="1:2" x14ac:dyDescent="0.25">
      <c r="A374" s="6">
        <v>35567</v>
      </c>
      <c r="B374" s="5">
        <v>4.9400000000000004</v>
      </c>
    </row>
    <row r="375" spans="1:2" x14ac:dyDescent="0.25">
      <c r="A375" s="6">
        <v>35568</v>
      </c>
      <c r="B375" s="5">
        <v>4.9400000000000004</v>
      </c>
    </row>
    <row r="376" spans="1:2" x14ac:dyDescent="0.25">
      <c r="A376" s="6">
        <v>35569</v>
      </c>
      <c r="B376" s="5">
        <v>4.95</v>
      </c>
    </row>
    <row r="377" spans="1:2" x14ac:dyDescent="0.25">
      <c r="A377" s="6">
        <v>35570</v>
      </c>
      <c r="B377" s="5">
        <v>4.95</v>
      </c>
    </row>
    <row r="378" spans="1:2" x14ac:dyDescent="0.25">
      <c r="A378" s="6">
        <v>35571</v>
      </c>
      <c r="B378" s="5">
        <v>4.95</v>
      </c>
    </row>
    <row r="379" spans="1:2" x14ac:dyDescent="0.25">
      <c r="A379" s="6">
        <v>35572</v>
      </c>
      <c r="B379" s="5">
        <v>4.95</v>
      </c>
    </row>
    <row r="380" spans="1:2" x14ac:dyDescent="0.25">
      <c r="A380" s="6">
        <v>35573</v>
      </c>
      <c r="B380" s="5">
        <v>4.97</v>
      </c>
    </row>
    <row r="381" spans="1:2" x14ac:dyDescent="0.25">
      <c r="A381" s="6">
        <v>35574</v>
      </c>
      <c r="B381" s="5">
        <v>4.97</v>
      </c>
    </row>
    <row r="382" spans="1:2" x14ac:dyDescent="0.25">
      <c r="A382" s="6">
        <v>35575</v>
      </c>
      <c r="B382" s="5">
        <v>4.97</v>
      </c>
    </row>
    <row r="383" spans="1:2" x14ac:dyDescent="0.25">
      <c r="A383" s="6">
        <v>35576</v>
      </c>
      <c r="B383" s="5">
        <v>4.97</v>
      </c>
    </row>
    <row r="384" spans="1:2" x14ac:dyDescent="0.25">
      <c r="A384" s="6">
        <v>35577</v>
      </c>
      <c r="B384" s="5">
        <v>4.96</v>
      </c>
    </row>
    <row r="385" spans="1:2" x14ac:dyDescent="0.25">
      <c r="A385" s="6">
        <v>35578</v>
      </c>
      <c r="B385" s="5">
        <v>4.97</v>
      </c>
    </row>
    <row r="386" spans="1:2" x14ac:dyDescent="0.25">
      <c r="A386" s="6">
        <v>35579</v>
      </c>
      <c r="B386" s="5">
        <v>4.96</v>
      </c>
    </row>
    <row r="387" spans="1:2" x14ac:dyDescent="0.25">
      <c r="A387" s="6">
        <v>35580</v>
      </c>
      <c r="B387" s="5">
        <v>4.9800000000000004</v>
      </c>
    </row>
    <row r="388" spans="1:2" x14ac:dyDescent="0.25">
      <c r="A388" s="6">
        <v>35581</v>
      </c>
      <c r="B388" s="5">
        <v>4.9800000000000004</v>
      </c>
    </row>
    <row r="389" spans="1:2" x14ac:dyDescent="0.25">
      <c r="A389" s="6">
        <v>35582</v>
      </c>
      <c r="B389" s="5">
        <v>4.9800000000000004</v>
      </c>
    </row>
    <row r="390" spans="1:2" x14ac:dyDescent="0.25">
      <c r="A390" s="6">
        <v>35583</v>
      </c>
      <c r="B390" s="5">
        <v>4.99</v>
      </c>
    </row>
    <row r="391" spans="1:2" x14ac:dyDescent="0.25">
      <c r="A391" s="6">
        <v>35584</v>
      </c>
      <c r="B391" s="5">
        <v>4.9800000000000004</v>
      </c>
    </row>
    <row r="392" spans="1:2" x14ac:dyDescent="0.25">
      <c r="A392" s="6">
        <v>35585</v>
      </c>
      <c r="B392" s="5">
        <v>4.97</v>
      </c>
    </row>
    <row r="393" spans="1:2" x14ac:dyDescent="0.25">
      <c r="A393" s="6">
        <v>35586</v>
      </c>
      <c r="B393" s="5">
        <v>4.9800000000000004</v>
      </c>
    </row>
    <row r="394" spans="1:2" x14ac:dyDescent="0.25">
      <c r="A394" s="6">
        <v>35587</v>
      </c>
      <c r="B394" s="5">
        <v>5.01</v>
      </c>
    </row>
    <row r="395" spans="1:2" x14ac:dyDescent="0.25">
      <c r="A395" s="6">
        <v>35588</v>
      </c>
      <c r="B395" s="5">
        <v>5.01</v>
      </c>
    </row>
    <row r="396" spans="1:2" x14ac:dyDescent="0.25">
      <c r="A396" s="6">
        <v>35589</v>
      </c>
      <c r="B396" s="5">
        <v>5.01</v>
      </c>
    </row>
    <row r="397" spans="1:2" x14ac:dyDescent="0.25">
      <c r="A397" s="6">
        <v>35590</v>
      </c>
      <c r="B397" s="5">
        <v>5.0199999999999996</v>
      </c>
    </row>
    <row r="398" spans="1:2" x14ac:dyDescent="0.25">
      <c r="A398" s="6">
        <v>35591</v>
      </c>
      <c r="B398" s="5">
        <v>5.03</v>
      </c>
    </row>
    <row r="399" spans="1:2" x14ac:dyDescent="0.25">
      <c r="A399" s="6">
        <v>35592</v>
      </c>
      <c r="B399" s="5">
        <v>5.05</v>
      </c>
    </row>
    <row r="400" spans="1:2" x14ac:dyDescent="0.25">
      <c r="A400" s="6">
        <v>35593</v>
      </c>
      <c r="B400" s="5">
        <v>5.08</v>
      </c>
    </row>
    <row r="401" spans="1:2" x14ac:dyDescent="0.25">
      <c r="A401" s="6">
        <v>35594</v>
      </c>
      <c r="B401" s="5">
        <v>5.15</v>
      </c>
    </row>
    <row r="402" spans="1:2" x14ac:dyDescent="0.25">
      <c r="A402" s="6">
        <v>35595</v>
      </c>
      <c r="B402" s="5">
        <v>5.15</v>
      </c>
    </row>
    <row r="403" spans="1:2" x14ac:dyDescent="0.25">
      <c r="A403" s="6">
        <v>35596</v>
      </c>
      <c r="B403" s="5">
        <v>5.15</v>
      </c>
    </row>
    <row r="404" spans="1:2" x14ac:dyDescent="0.25">
      <c r="A404" s="6">
        <v>35597</v>
      </c>
      <c r="B404" s="5">
        <v>5.17</v>
      </c>
    </row>
    <row r="405" spans="1:2" x14ac:dyDescent="0.25">
      <c r="A405" s="6">
        <v>35598</v>
      </c>
      <c r="B405" s="5">
        <v>5.15</v>
      </c>
    </row>
    <row r="406" spans="1:2" x14ac:dyDescent="0.25">
      <c r="A406" s="6">
        <v>35599</v>
      </c>
      <c r="B406" s="5">
        <v>5.15</v>
      </c>
    </row>
    <row r="407" spans="1:2" x14ac:dyDescent="0.25">
      <c r="A407" s="6">
        <v>35600</v>
      </c>
      <c r="B407" s="5">
        <v>5.17</v>
      </c>
    </row>
    <row r="408" spans="1:2" x14ac:dyDescent="0.25">
      <c r="A408" s="6">
        <v>35601</v>
      </c>
      <c r="B408" s="5">
        <v>5.14</v>
      </c>
    </row>
    <row r="409" spans="1:2" x14ac:dyDescent="0.25">
      <c r="A409" s="6">
        <v>35602</v>
      </c>
      <c r="B409" s="5">
        <v>5.14</v>
      </c>
    </row>
    <row r="410" spans="1:2" x14ac:dyDescent="0.25">
      <c r="A410" s="6">
        <v>35603</v>
      </c>
      <c r="B410" s="5">
        <v>5.14</v>
      </c>
    </row>
    <row r="411" spans="1:2" x14ac:dyDescent="0.25">
      <c r="A411" s="6">
        <v>35604</v>
      </c>
      <c r="B411" s="5">
        <v>5.13</v>
      </c>
    </row>
    <row r="412" spans="1:2" x14ac:dyDescent="0.25">
      <c r="A412" s="6">
        <v>35605</v>
      </c>
      <c r="B412" s="5">
        <v>5.12</v>
      </c>
    </row>
    <row r="413" spans="1:2" x14ac:dyDescent="0.25">
      <c r="A413" s="6">
        <v>35606</v>
      </c>
      <c r="B413" s="5">
        <v>5.12</v>
      </c>
    </row>
    <row r="414" spans="1:2" x14ac:dyDescent="0.25">
      <c r="A414" s="6">
        <v>35607</v>
      </c>
      <c r="B414" s="5">
        <v>5.15</v>
      </c>
    </row>
    <row r="415" spans="1:2" x14ac:dyDescent="0.25">
      <c r="A415" s="6">
        <v>35608</v>
      </c>
      <c r="B415" s="5">
        <v>5.18</v>
      </c>
    </row>
    <row r="416" spans="1:2" x14ac:dyDescent="0.25">
      <c r="A416" s="6">
        <v>35609</v>
      </c>
      <c r="B416" s="5">
        <v>5.18</v>
      </c>
    </row>
    <row r="417" spans="1:2" x14ac:dyDescent="0.25">
      <c r="A417" s="6">
        <v>35610</v>
      </c>
      <c r="B417" s="5">
        <v>5.18</v>
      </c>
    </row>
    <row r="418" spans="1:2" x14ac:dyDescent="0.25">
      <c r="A418" s="6">
        <v>35611</v>
      </c>
      <c r="B418" s="5">
        <v>5.23</v>
      </c>
    </row>
    <row r="419" spans="1:2" x14ac:dyDescent="0.25">
      <c r="A419" s="6">
        <v>35612</v>
      </c>
      <c r="B419" s="5">
        <v>5.23</v>
      </c>
    </row>
    <row r="420" spans="1:2" x14ac:dyDescent="0.25">
      <c r="A420" s="6">
        <v>35613</v>
      </c>
      <c r="B420" s="5">
        <v>5.23</v>
      </c>
    </row>
    <row r="421" spans="1:2" x14ac:dyDescent="0.25">
      <c r="A421" s="6">
        <v>35614</v>
      </c>
      <c r="B421" s="5">
        <v>5.25</v>
      </c>
    </row>
    <row r="422" spans="1:2" x14ac:dyDescent="0.25">
      <c r="A422" s="6">
        <v>35615</v>
      </c>
      <c r="B422" s="5">
        <v>5.25</v>
      </c>
    </row>
    <row r="423" spans="1:2" x14ac:dyDescent="0.25">
      <c r="A423" s="6">
        <v>35616</v>
      </c>
      <c r="B423" s="5">
        <v>5.25</v>
      </c>
    </row>
    <row r="424" spans="1:2" x14ac:dyDescent="0.25">
      <c r="A424" s="6">
        <v>35617</v>
      </c>
      <c r="B424" s="5">
        <v>5.25</v>
      </c>
    </row>
    <row r="425" spans="1:2" x14ac:dyDescent="0.25">
      <c r="A425" s="6">
        <v>35618</v>
      </c>
      <c r="B425" s="5">
        <v>5.25</v>
      </c>
    </row>
    <row r="426" spans="1:2" x14ac:dyDescent="0.25">
      <c r="A426" s="6">
        <v>35619</v>
      </c>
      <c r="B426" s="5">
        <v>5.26</v>
      </c>
    </row>
    <row r="427" spans="1:2" x14ac:dyDescent="0.25">
      <c r="A427" s="6">
        <v>35620</v>
      </c>
      <c r="B427" s="5">
        <v>5.23</v>
      </c>
    </row>
    <row r="428" spans="1:2" x14ac:dyDescent="0.25">
      <c r="A428" s="6">
        <v>35621</v>
      </c>
      <c r="B428" s="5">
        <v>5.25</v>
      </c>
    </row>
    <row r="429" spans="1:2" x14ac:dyDescent="0.25">
      <c r="A429" s="6">
        <v>35622</v>
      </c>
      <c r="B429" s="5">
        <v>5.28</v>
      </c>
    </row>
    <row r="430" spans="1:2" x14ac:dyDescent="0.25">
      <c r="A430" s="6">
        <v>35623</v>
      </c>
      <c r="B430" s="5">
        <v>5.28</v>
      </c>
    </row>
    <row r="431" spans="1:2" x14ac:dyDescent="0.25">
      <c r="A431" s="6">
        <v>35624</v>
      </c>
      <c r="B431" s="5">
        <v>5.28</v>
      </c>
    </row>
    <row r="432" spans="1:2" x14ac:dyDescent="0.25">
      <c r="A432" s="6">
        <v>35625</v>
      </c>
      <c r="B432" s="5">
        <v>5.3</v>
      </c>
    </row>
    <row r="433" spans="1:2" x14ac:dyDescent="0.25">
      <c r="A433" s="6">
        <v>35626</v>
      </c>
      <c r="B433" s="5">
        <v>5.31</v>
      </c>
    </row>
    <row r="434" spans="1:2" x14ac:dyDescent="0.25">
      <c r="A434" s="6">
        <v>35627</v>
      </c>
      <c r="B434" s="5">
        <v>5.33</v>
      </c>
    </row>
    <row r="435" spans="1:2" x14ac:dyDescent="0.25">
      <c r="A435" s="6">
        <v>35628</v>
      </c>
      <c r="B435" s="5">
        <v>5.35</v>
      </c>
    </row>
    <row r="436" spans="1:2" x14ac:dyDescent="0.25">
      <c r="A436" s="6">
        <v>35629</v>
      </c>
      <c r="B436" s="5">
        <v>5.35</v>
      </c>
    </row>
    <row r="437" spans="1:2" x14ac:dyDescent="0.25">
      <c r="A437" s="6">
        <v>35630</v>
      </c>
      <c r="B437" s="5">
        <v>5.35</v>
      </c>
    </row>
    <row r="438" spans="1:2" x14ac:dyDescent="0.25">
      <c r="A438" s="6">
        <v>35631</v>
      </c>
      <c r="B438" s="5">
        <v>5.35</v>
      </c>
    </row>
    <row r="439" spans="1:2" x14ac:dyDescent="0.25">
      <c r="A439" s="6">
        <v>35632</v>
      </c>
      <c r="B439" s="5">
        <v>5.33</v>
      </c>
    </row>
    <row r="440" spans="1:2" x14ac:dyDescent="0.25">
      <c r="A440" s="6">
        <v>35633</v>
      </c>
      <c r="B440" s="5">
        <v>5.35</v>
      </c>
    </row>
    <row r="441" spans="1:2" x14ac:dyDescent="0.25">
      <c r="A441" s="6">
        <v>35634</v>
      </c>
      <c r="B441" s="5">
        <v>5.38</v>
      </c>
    </row>
    <row r="442" spans="1:2" x14ac:dyDescent="0.25">
      <c r="A442" s="6">
        <v>35635</v>
      </c>
      <c r="B442" s="5">
        <v>5.39</v>
      </c>
    </row>
    <row r="443" spans="1:2" x14ac:dyDescent="0.25">
      <c r="A443" s="6">
        <v>35636</v>
      </c>
      <c r="B443" s="5">
        <v>5.39</v>
      </c>
    </row>
    <row r="444" spans="1:2" x14ac:dyDescent="0.25">
      <c r="A444" s="6">
        <v>35637</v>
      </c>
      <c r="B444" s="5">
        <v>5.39</v>
      </c>
    </row>
    <row r="445" spans="1:2" x14ac:dyDescent="0.25">
      <c r="A445" s="6">
        <v>35638</v>
      </c>
      <c r="B445" s="5">
        <v>5.39</v>
      </c>
    </row>
    <row r="446" spans="1:2" x14ac:dyDescent="0.25">
      <c r="A446" s="6">
        <v>35639</v>
      </c>
      <c r="B446" s="5">
        <v>5.37</v>
      </c>
    </row>
    <row r="447" spans="1:2" x14ac:dyDescent="0.25">
      <c r="A447" s="6">
        <v>35640</v>
      </c>
      <c r="B447" s="5">
        <v>5.36</v>
      </c>
    </row>
    <row r="448" spans="1:2" x14ac:dyDescent="0.25">
      <c r="A448" s="6">
        <v>35641</v>
      </c>
      <c r="B448" s="5">
        <v>5.38</v>
      </c>
    </row>
    <row r="449" spans="1:2" x14ac:dyDescent="0.25">
      <c r="A449" s="6">
        <v>35642</v>
      </c>
      <c r="B449" s="5">
        <v>5.38</v>
      </c>
    </row>
    <row r="450" spans="1:2" x14ac:dyDescent="0.25">
      <c r="A450" s="6">
        <v>35643</v>
      </c>
      <c r="B450" s="5">
        <v>5.39</v>
      </c>
    </row>
    <row r="451" spans="1:2" x14ac:dyDescent="0.25">
      <c r="A451" s="6">
        <v>35644</v>
      </c>
      <c r="B451" s="5">
        <v>5.39</v>
      </c>
    </row>
    <row r="452" spans="1:2" x14ac:dyDescent="0.25">
      <c r="A452" s="6">
        <v>35645</v>
      </c>
      <c r="B452" s="5">
        <v>5.39</v>
      </c>
    </row>
    <row r="453" spans="1:2" x14ac:dyDescent="0.25">
      <c r="A453" s="6">
        <v>35646</v>
      </c>
      <c r="B453" s="5">
        <v>5.39</v>
      </c>
    </row>
    <row r="454" spans="1:2" x14ac:dyDescent="0.25">
      <c r="A454" s="6">
        <v>35647</v>
      </c>
      <c r="B454" s="5">
        <v>5.41</v>
      </c>
    </row>
    <row r="455" spans="1:2" x14ac:dyDescent="0.25">
      <c r="A455" s="6">
        <v>35648</v>
      </c>
      <c r="B455" s="5">
        <v>5.44</v>
      </c>
    </row>
    <row r="456" spans="1:2" x14ac:dyDescent="0.25">
      <c r="A456" s="6">
        <v>35649</v>
      </c>
      <c r="B456" s="5">
        <v>5.43</v>
      </c>
    </row>
    <row r="457" spans="1:2" x14ac:dyDescent="0.25">
      <c r="A457" s="6">
        <v>35650</v>
      </c>
      <c r="B457" s="5">
        <v>5.39</v>
      </c>
    </row>
    <row r="458" spans="1:2" x14ac:dyDescent="0.25">
      <c r="A458" s="6">
        <v>35651</v>
      </c>
      <c r="B458" s="5">
        <v>5.39</v>
      </c>
    </row>
    <row r="459" spans="1:2" x14ac:dyDescent="0.25">
      <c r="A459" s="6">
        <v>35652</v>
      </c>
      <c r="B459" s="5">
        <v>5.39</v>
      </c>
    </row>
    <row r="460" spans="1:2" x14ac:dyDescent="0.25">
      <c r="A460" s="6">
        <v>35653</v>
      </c>
      <c r="B460" s="5">
        <v>5.35</v>
      </c>
    </row>
    <row r="461" spans="1:2" x14ac:dyDescent="0.25">
      <c r="A461" s="6">
        <v>35654</v>
      </c>
      <c r="B461" s="5">
        <v>5.35</v>
      </c>
    </row>
    <row r="462" spans="1:2" x14ac:dyDescent="0.25">
      <c r="A462" s="6">
        <v>35655</v>
      </c>
      <c r="B462" s="5">
        <v>5.32</v>
      </c>
    </row>
    <row r="463" spans="1:2" x14ac:dyDescent="0.25">
      <c r="A463" s="6">
        <v>35656</v>
      </c>
      <c r="B463" s="5">
        <v>5.34</v>
      </c>
    </row>
    <row r="464" spans="1:2" x14ac:dyDescent="0.25">
      <c r="A464" s="6">
        <v>35657</v>
      </c>
      <c r="B464" s="5">
        <v>5.31</v>
      </c>
    </row>
    <row r="465" spans="1:2" x14ac:dyDescent="0.25">
      <c r="A465" s="6">
        <v>35658</v>
      </c>
      <c r="B465" s="5">
        <v>5.31</v>
      </c>
    </row>
    <row r="466" spans="1:2" x14ac:dyDescent="0.25">
      <c r="A466" s="6">
        <v>35659</v>
      </c>
      <c r="B466" s="5">
        <v>5.31</v>
      </c>
    </row>
    <row r="467" spans="1:2" x14ac:dyDescent="0.25">
      <c r="A467" s="6">
        <v>35660</v>
      </c>
      <c r="B467" s="5">
        <v>5.32</v>
      </c>
    </row>
    <row r="468" spans="1:2" x14ac:dyDescent="0.25">
      <c r="A468" s="6">
        <v>35661</v>
      </c>
      <c r="B468" s="5">
        <v>5.33</v>
      </c>
    </row>
    <row r="469" spans="1:2" x14ac:dyDescent="0.25">
      <c r="A469" s="6">
        <v>35662</v>
      </c>
      <c r="B469" s="5">
        <v>5.34</v>
      </c>
    </row>
    <row r="470" spans="1:2" x14ac:dyDescent="0.25">
      <c r="A470" s="6">
        <v>35663</v>
      </c>
      <c r="B470" s="5">
        <v>5.32</v>
      </c>
    </row>
    <row r="471" spans="1:2" x14ac:dyDescent="0.25">
      <c r="A471" s="6">
        <v>35664</v>
      </c>
      <c r="B471" s="5">
        <v>5.31</v>
      </c>
    </row>
    <row r="472" spans="1:2" x14ac:dyDescent="0.25">
      <c r="A472" s="6">
        <v>35665</v>
      </c>
      <c r="B472" s="5">
        <v>5.31</v>
      </c>
    </row>
    <row r="473" spans="1:2" x14ac:dyDescent="0.25">
      <c r="A473" s="6">
        <v>35666</v>
      </c>
      <c r="B473" s="5">
        <v>5.31</v>
      </c>
    </row>
    <row r="474" spans="1:2" x14ac:dyDescent="0.25">
      <c r="A474" s="6">
        <v>35667</v>
      </c>
      <c r="B474" s="5">
        <v>5.31</v>
      </c>
    </row>
    <row r="475" spans="1:2" x14ac:dyDescent="0.25">
      <c r="A475" s="6">
        <v>35668</v>
      </c>
      <c r="B475" s="5">
        <v>5.31</v>
      </c>
    </row>
    <row r="476" spans="1:2" x14ac:dyDescent="0.25">
      <c r="A476" s="6">
        <v>35669</v>
      </c>
      <c r="B476" s="5">
        <v>5.31</v>
      </c>
    </row>
    <row r="477" spans="1:2" x14ac:dyDescent="0.25">
      <c r="A477" s="6">
        <v>35670</v>
      </c>
      <c r="B477" s="5">
        <v>5.32</v>
      </c>
    </row>
    <row r="478" spans="1:2" x14ac:dyDescent="0.25">
      <c r="A478" s="6">
        <v>35671</v>
      </c>
      <c r="B478" s="5">
        <v>5.34</v>
      </c>
    </row>
    <row r="479" spans="1:2" x14ac:dyDescent="0.25">
      <c r="A479" s="6">
        <v>35672</v>
      </c>
      <c r="B479" s="5">
        <v>5.34</v>
      </c>
    </row>
    <row r="480" spans="1:2" x14ac:dyDescent="0.25">
      <c r="A480" s="6">
        <v>35673</v>
      </c>
      <c r="B480" s="5">
        <v>5.34</v>
      </c>
    </row>
    <row r="481" spans="1:2" x14ac:dyDescent="0.25">
      <c r="A481" s="6">
        <v>35674</v>
      </c>
      <c r="B481" s="5">
        <v>5.34</v>
      </c>
    </row>
    <row r="482" spans="1:2" x14ac:dyDescent="0.25">
      <c r="A482" s="6">
        <v>35675</v>
      </c>
      <c r="B482" s="5">
        <v>5.35</v>
      </c>
    </row>
    <row r="483" spans="1:2" x14ac:dyDescent="0.25">
      <c r="A483" s="6">
        <v>35676</v>
      </c>
      <c r="B483" s="5">
        <v>5.37</v>
      </c>
    </row>
    <row r="484" spans="1:2" x14ac:dyDescent="0.25">
      <c r="A484" s="6">
        <v>35677</v>
      </c>
      <c r="B484" s="5">
        <v>5.39</v>
      </c>
    </row>
    <row r="485" spans="1:2" x14ac:dyDescent="0.25">
      <c r="A485" s="6">
        <v>35678</v>
      </c>
      <c r="B485" s="5">
        <v>5.39</v>
      </c>
    </row>
    <row r="486" spans="1:2" x14ac:dyDescent="0.25">
      <c r="A486" s="6">
        <v>35679</v>
      </c>
      <c r="B486" s="5">
        <v>5.39</v>
      </c>
    </row>
    <row r="487" spans="1:2" x14ac:dyDescent="0.25">
      <c r="A487" s="6">
        <v>35680</v>
      </c>
      <c r="B487" s="5">
        <v>5.39</v>
      </c>
    </row>
    <row r="488" spans="1:2" x14ac:dyDescent="0.25">
      <c r="A488" s="6">
        <v>35681</v>
      </c>
      <c r="B488" s="5">
        <v>5.43</v>
      </c>
    </row>
    <row r="489" spans="1:2" x14ac:dyDescent="0.25">
      <c r="A489" s="6">
        <v>35682</v>
      </c>
      <c r="B489" s="5">
        <v>5.45</v>
      </c>
    </row>
    <row r="490" spans="1:2" x14ac:dyDescent="0.25">
      <c r="A490" s="6">
        <v>35683</v>
      </c>
      <c r="B490" s="5">
        <v>5.47</v>
      </c>
    </row>
    <row r="491" spans="1:2" x14ac:dyDescent="0.25">
      <c r="A491" s="6">
        <v>35684</v>
      </c>
      <c r="B491" s="5">
        <v>5.49</v>
      </c>
    </row>
    <row r="492" spans="1:2" x14ac:dyDescent="0.25">
      <c r="A492" s="6">
        <v>35685</v>
      </c>
      <c r="B492" s="5">
        <v>5.54</v>
      </c>
    </row>
    <row r="493" spans="1:2" x14ac:dyDescent="0.25">
      <c r="A493" s="6">
        <v>35686</v>
      </c>
      <c r="B493" s="5">
        <v>5.54</v>
      </c>
    </row>
    <row r="494" spans="1:2" x14ac:dyDescent="0.25">
      <c r="A494" s="6">
        <v>35687</v>
      </c>
      <c r="B494" s="5">
        <v>5.54</v>
      </c>
    </row>
    <row r="495" spans="1:2" x14ac:dyDescent="0.25">
      <c r="A495" s="6">
        <v>35688</v>
      </c>
      <c r="B495" s="5">
        <v>5.57</v>
      </c>
    </row>
    <row r="496" spans="1:2" x14ac:dyDescent="0.25">
      <c r="A496" s="6">
        <v>35689</v>
      </c>
      <c r="B496" s="5">
        <v>5.59</v>
      </c>
    </row>
    <row r="497" spans="1:2" x14ac:dyDescent="0.25">
      <c r="A497" s="6">
        <v>35690</v>
      </c>
      <c r="B497" s="5">
        <v>5.58</v>
      </c>
    </row>
    <row r="498" spans="1:2" x14ac:dyDescent="0.25">
      <c r="A498" s="6">
        <v>35691</v>
      </c>
      <c r="B498" s="5">
        <v>5.61</v>
      </c>
    </row>
    <row r="499" spans="1:2" x14ac:dyDescent="0.25">
      <c r="A499" s="6">
        <v>35692</v>
      </c>
      <c r="B499" s="5">
        <v>5.6</v>
      </c>
    </row>
    <row r="500" spans="1:2" x14ac:dyDescent="0.25">
      <c r="A500" s="6">
        <v>35693</v>
      </c>
      <c r="B500" s="5">
        <v>5.6</v>
      </c>
    </row>
    <row r="501" spans="1:2" x14ac:dyDescent="0.25">
      <c r="A501" s="6">
        <v>35694</v>
      </c>
      <c r="B501" s="5">
        <v>5.6</v>
      </c>
    </row>
    <row r="502" spans="1:2" x14ac:dyDescent="0.25">
      <c r="A502" s="6">
        <v>35695</v>
      </c>
      <c r="B502" s="5">
        <v>5.62</v>
      </c>
    </row>
    <row r="503" spans="1:2" x14ac:dyDescent="0.25">
      <c r="A503" s="6">
        <v>35696</v>
      </c>
      <c r="B503" s="5">
        <v>5.64</v>
      </c>
    </row>
    <row r="504" spans="1:2" x14ac:dyDescent="0.25">
      <c r="A504" s="6">
        <v>35697</v>
      </c>
      <c r="B504" s="5">
        <v>5.66</v>
      </c>
    </row>
    <row r="505" spans="1:2" x14ac:dyDescent="0.25">
      <c r="A505" s="6">
        <v>35698</v>
      </c>
      <c r="B505" s="5">
        <v>5.69</v>
      </c>
    </row>
    <row r="506" spans="1:2" x14ac:dyDescent="0.25">
      <c r="A506" s="6">
        <v>35699</v>
      </c>
      <c r="B506" s="5">
        <v>5.71</v>
      </c>
    </row>
    <row r="507" spans="1:2" x14ac:dyDescent="0.25">
      <c r="A507" s="6">
        <v>35700</v>
      </c>
      <c r="B507" s="5">
        <v>5.71</v>
      </c>
    </row>
    <row r="508" spans="1:2" x14ac:dyDescent="0.25">
      <c r="A508" s="6">
        <v>35701</v>
      </c>
      <c r="B508" s="5">
        <v>5.71</v>
      </c>
    </row>
    <row r="509" spans="1:2" x14ac:dyDescent="0.25">
      <c r="A509" s="6">
        <v>35702</v>
      </c>
      <c r="B509" s="5">
        <v>5.78</v>
      </c>
    </row>
    <row r="510" spans="1:2" x14ac:dyDescent="0.25">
      <c r="A510" s="6">
        <v>35703</v>
      </c>
      <c r="B510" s="5">
        <v>5.84</v>
      </c>
    </row>
    <row r="511" spans="1:2" x14ac:dyDescent="0.25">
      <c r="A511" s="6">
        <v>35704</v>
      </c>
      <c r="B511" s="5">
        <v>5.85</v>
      </c>
    </row>
    <row r="512" spans="1:2" x14ac:dyDescent="0.25">
      <c r="A512" s="6">
        <v>35705</v>
      </c>
      <c r="B512" s="5">
        <v>5.86</v>
      </c>
    </row>
    <row r="513" spans="1:2" x14ac:dyDescent="0.25">
      <c r="A513" s="6">
        <v>35706</v>
      </c>
      <c r="B513" s="5">
        <v>5.91</v>
      </c>
    </row>
    <row r="514" spans="1:2" x14ac:dyDescent="0.25">
      <c r="A514" s="6">
        <v>35707</v>
      </c>
      <c r="B514" s="5">
        <v>5.91</v>
      </c>
    </row>
    <row r="515" spans="1:2" x14ac:dyDescent="0.25">
      <c r="A515" s="6">
        <v>35708</v>
      </c>
      <c r="B515" s="5">
        <v>5.91</v>
      </c>
    </row>
    <row r="516" spans="1:2" x14ac:dyDescent="0.25">
      <c r="A516" s="6">
        <v>35709</v>
      </c>
      <c r="B516" s="5">
        <v>5.95</v>
      </c>
    </row>
    <row r="517" spans="1:2" x14ac:dyDescent="0.25">
      <c r="A517" s="6">
        <v>35710</v>
      </c>
      <c r="B517" s="5">
        <v>5.94</v>
      </c>
    </row>
    <row r="518" spans="1:2" x14ac:dyDescent="0.25">
      <c r="A518" s="6">
        <v>35711</v>
      </c>
      <c r="B518" s="5">
        <v>5.93</v>
      </c>
    </row>
    <row r="519" spans="1:2" x14ac:dyDescent="0.25">
      <c r="A519" s="6">
        <v>35712</v>
      </c>
      <c r="B519" s="5">
        <v>5.88</v>
      </c>
    </row>
    <row r="520" spans="1:2" x14ac:dyDescent="0.25">
      <c r="A520" s="6">
        <v>35713</v>
      </c>
      <c r="B520" s="5">
        <v>5.86</v>
      </c>
    </row>
    <row r="521" spans="1:2" x14ac:dyDescent="0.25">
      <c r="A521" s="6">
        <v>35714</v>
      </c>
      <c r="B521" s="5">
        <v>5.86</v>
      </c>
    </row>
    <row r="522" spans="1:2" x14ac:dyDescent="0.25">
      <c r="A522" s="6">
        <v>35715</v>
      </c>
      <c r="B522" s="5">
        <v>5.86</v>
      </c>
    </row>
    <row r="523" spans="1:2" x14ac:dyDescent="0.25">
      <c r="A523" s="6">
        <v>35716</v>
      </c>
      <c r="B523" s="5">
        <v>5.85</v>
      </c>
    </row>
    <row r="524" spans="1:2" x14ac:dyDescent="0.25">
      <c r="A524" s="6">
        <v>35717</v>
      </c>
      <c r="B524" s="5">
        <v>5.86</v>
      </c>
    </row>
    <row r="525" spans="1:2" x14ac:dyDescent="0.25">
      <c r="A525" s="6">
        <v>35718</v>
      </c>
      <c r="B525" s="5">
        <v>5.86</v>
      </c>
    </row>
    <row r="526" spans="1:2" x14ac:dyDescent="0.25">
      <c r="A526" s="6">
        <v>35719</v>
      </c>
      <c r="B526" s="5">
        <v>5.83</v>
      </c>
    </row>
    <row r="527" spans="1:2" x14ac:dyDescent="0.25">
      <c r="A527" s="6">
        <v>35720</v>
      </c>
      <c r="B527" s="5">
        <v>5.78</v>
      </c>
    </row>
    <row r="528" spans="1:2" x14ac:dyDescent="0.25">
      <c r="A528" s="6">
        <v>35721</v>
      </c>
      <c r="B528" s="5">
        <v>5.78</v>
      </c>
    </row>
    <row r="529" spans="1:2" x14ac:dyDescent="0.25">
      <c r="A529" s="6">
        <v>35722</v>
      </c>
      <c r="B529" s="5">
        <v>5.78</v>
      </c>
    </row>
    <row r="530" spans="1:2" x14ac:dyDescent="0.25">
      <c r="A530" s="6">
        <v>35723</v>
      </c>
      <c r="B530" s="5">
        <v>5.79</v>
      </c>
    </row>
    <row r="531" spans="1:2" x14ac:dyDescent="0.25">
      <c r="A531" s="6">
        <v>35724</v>
      </c>
      <c r="B531" s="5">
        <v>5.81</v>
      </c>
    </row>
    <row r="532" spans="1:2" x14ac:dyDescent="0.25">
      <c r="A532" s="6">
        <v>35725</v>
      </c>
      <c r="B532" s="5">
        <v>5.8</v>
      </c>
    </row>
    <row r="533" spans="1:2" x14ac:dyDescent="0.25">
      <c r="A533" s="6">
        <v>35726</v>
      </c>
      <c r="B533" s="5">
        <v>5.75</v>
      </c>
    </row>
    <row r="534" spans="1:2" x14ac:dyDescent="0.25">
      <c r="A534" s="6">
        <v>35727</v>
      </c>
      <c r="B534" s="5">
        <v>5.76</v>
      </c>
    </row>
    <row r="535" spans="1:2" x14ac:dyDescent="0.25">
      <c r="A535" s="6">
        <v>35728</v>
      </c>
      <c r="B535" s="5">
        <v>5.76</v>
      </c>
    </row>
    <row r="536" spans="1:2" x14ac:dyDescent="0.25">
      <c r="A536" s="6">
        <v>35729</v>
      </c>
      <c r="B536" s="5">
        <v>5.76</v>
      </c>
    </row>
    <row r="537" spans="1:2" x14ac:dyDescent="0.25">
      <c r="A537" s="6">
        <v>35730</v>
      </c>
      <c r="B537" s="5">
        <v>5.57</v>
      </c>
    </row>
    <row r="538" spans="1:2" x14ac:dyDescent="0.25">
      <c r="A538" s="6">
        <v>35731</v>
      </c>
      <c r="B538" s="5">
        <v>5.59</v>
      </c>
    </row>
    <row r="539" spans="1:2" x14ac:dyDescent="0.25">
      <c r="A539" s="6">
        <v>35732</v>
      </c>
      <c r="B539" s="5">
        <v>5.64</v>
      </c>
    </row>
    <row r="540" spans="1:2" x14ac:dyDescent="0.25">
      <c r="A540" s="6">
        <v>35733</v>
      </c>
      <c r="B540" s="5">
        <v>5.62</v>
      </c>
    </row>
    <row r="541" spans="1:2" x14ac:dyDescent="0.25">
      <c r="A541" s="6">
        <v>35734</v>
      </c>
      <c r="B541" s="5">
        <v>5.67</v>
      </c>
    </row>
    <row r="542" spans="1:2" x14ac:dyDescent="0.25">
      <c r="A542" s="6">
        <v>35735</v>
      </c>
      <c r="B542" s="5">
        <v>5.67</v>
      </c>
    </row>
    <row r="543" spans="1:2" x14ac:dyDescent="0.25">
      <c r="A543" s="6">
        <v>35736</v>
      </c>
      <c r="B543" s="5">
        <v>5.67</v>
      </c>
    </row>
    <row r="544" spans="1:2" x14ac:dyDescent="0.25">
      <c r="A544" s="6">
        <v>35737</v>
      </c>
      <c r="B544" s="5">
        <v>5.7</v>
      </c>
    </row>
    <row r="545" spans="1:2" x14ac:dyDescent="0.25">
      <c r="A545" s="6">
        <v>35738</v>
      </c>
      <c r="B545" s="5">
        <v>5.69</v>
      </c>
    </row>
    <row r="546" spans="1:2" x14ac:dyDescent="0.25">
      <c r="A546" s="6">
        <v>35739</v>
      </c>
      <c r="B546" s="5">
        <v>5.71</v>
      </c>
    </row>
    <row r="547" spans="1:2" x14ac:dyDescent="0.25">
      <c r="A547" s="6">
        <v>35740</v>
      </c>
      <c r="B547" s="5">
        <v>5.7</v>
      </c>
    </row>
    <row r="548" spans="1:2" x14ac:dyDescent="0.25">
      <c r="A548" s="6">
        <v>35741</v>
      </c>
      <c r="B548" s="5">
        <v>5.64</v>
      </c>
    </row>
    <row r="549" spans="1:2" x14ac:dyDescent="0.25">
      <c r="A549" s="6">
        <v>35742</v>
      </c>
      <c r="B549" s="5">
        <v>5.64</v>
      </c>
    </row>
    <row r="550" spans="1:2" x14ac:dyDescent="0.25">
      <c r="A550" s="6">
        <v>35743</v>
      </c>
      <c r="B550" s="5">
        <v>5.64</v>
      </c>
    </row>
    <row r="551" spans="1:2" x14ac:dyDescent="0.25">
      <c r="A551" s="6">
        <v>35744</v>
      </c>
      <c r="B551" s="5">
        <v>5.62</v>
      </c>
    </row>
    <row r="552" spans="1:2" x14ac:dyDescent="0.25">
      <c r="A552" s="6">
        <v>35745</v>
      </c>
      <c r="B552" s="5">
        <v>5.6</v>
      </c>
    </row>
    <row r="553" spans="1:2" x14ac:dyDescent="0.25">
      <c r="A553" s="6">
        <v>35746</v>
      </c>
      <c r="B553" s="5">
        <v>5.55</v>
      </c>
    </row>
    <row r="554" spans="1:2" x14ac:dyDescent="0.25">
      <c r="A554" s="6">
        <v>35747</v>
      </c>
      <c r="B554" s="5">
        <v>5.53</v>
      </c>
    </row>
    <row r="555" spans="1:2" x14ac:dyDescent="0.25">
      <c r="A555" s="6">
        <v>35748</v>
      </c>
      <c r="B555" s="5">
        <v>5.6</v>
      </c>
    </row>
    <row r="556" spans="1:2" x14ac:dyDescent="0.25">
      <c r="A556" s="6">
        <v>35749</v>
      </c>
      <c r="B556" s="5">
        <v>5.6</v>
      </c>
    </row>
    <row r="557" spans="1:2" x14ac:dyDescent="0.25">
      <c r="A557" s="6">
        <v>35750</v>
      </c>
      <c r="B557" s="5">
        <v>5.6</v>
      </c>
    </row>
    <row r="558" spans="1:2" x14ac:dyDescent="0.25">
      <c r="A558" s="6">
        <v>35751</v>
      </c>
      <c r="B558" s="5">
        <v>5.67</v>
      </c>
    </row>
    <row r="559" spans="1:2" x14ac:dyDescent="0.25">
      <c r="A559" s="6">
        <v>35752</v>
      </c>
      <c r="B559" s="5">
        <v>5.7</v>
      </c>
    </row>
    <row r="560" spans="1:2" x14ac:dyDescent="0.25">
      <c r="A560" s="6">
        <v>35753</v>
      </c>
      <c r="B560" s="5">
        <v>5.71</v>
      </c>
    </row>
    <row r="561" spans="1:2" x14ac:dyDescent="0.25">
      <c r="A561" s="6">
        <v>35754</v>
      </c>
      <c r="B561" s="5">
        <v>5.73</v>
      </c>
    </row>
    <row r="562" spans="1:2" x14ac:dyDescent="0.25">
      <c r="A562" s="6">
        <v>35755</v>
      </c>
      <c r="B562" s="5">
        <v>5.75</v>
      </c>
    </row>
    <row r="563" spans="1:2" x14ac:dyDescent="0.25">
      <c r="A563" s="6">
        <v>35756</v>
      </c>
      <c r="B563" s="5">
        <v>5.75</v>
      </c>
    </row>
    <row r="564" spans="1:2" x14ac:dyDescent="0.25">
      <c r="A564" s="6">
        <v>35757</v>
      </c>
      <c r="B564" s="5">
        <v>5.75</v>
      </c>
    </row>
    <row r="565" spans="1:2" x14ac:dyDescent="0.25">
      <c r="A565" s="6">
        <v>35758</v>
      </c>
      <c r="B565" s="5">
        <v>5.74</v>
      </c>
    </row>
    <row r="566" spans="1:2" x14ac:dyDescent="0.25">
      <c r="A566" s="6">
        <v>35759</v>
      </c>
      <c r="B566" s="5">
        <v>5.75</v>
      </c>
    </row>
    <row r="567" spans="1:2" x14ac:dyDescent="0.25">
      <c r="A567" s="6">
        <v>35760</v>
      </c>
      <c r="B567" s="5">
        <v>5.75</v>
      </c>
    </row>
    <row r="568" spans="1:2" x14ac:dyDescent="0.25">
      <c r="A568" s="6">
        <v>35761</v>
      </c>
      <c r="B568" s="5">
        <v>5.75</v>
      </c>
    </row>
    <row r="569" spans="1:2" x14ac:dyDescent="0.25">
      <c r="A569" s="6">
        <v>35762</v>
      </c>
      <c r="B569" s="5">
        <v>5.77</v>
      </c>
    </row>
    <row r="570" spans="1:2" x14ac:dyDescent="0.25">
      <c r="A570" s="6">
        <v>35763</v>
      </c>
      <c r="B570" s="5">
        <v>5.77</v>
      </c>
    </row>
    <row r="571" spans="1:2" x14ac:dyDescent="0.25">
      <c r="A571" s="6">
        <v>35764</v>
      </c>
      <c r="B571" s="5">
        <v>5.77</v>
      </c>
    </row>
    <row r="572" spans="1:2" x14ac:dyDescent="0.25">
      <c r="A572" s="6">
        <v>35765</v>
      </c>
      <c r="B572" s="5">
        <v>5.8</v>
      </c>
    </row>
    <row r="573" spans="1:2" x14ac:dyDescent="0.25">
      <c r="A573" s="6">
        <v>35766</v>
      </c>
      <c r="B573" s="5">
        <v>5.78</v>
      </c>
    </row>
    <row r="574" spans="1:2" x14ac:dyDescent="0.25">
      <c r="A574" s="6">
        <v>35767</v>
      </c>
      <c r="B574" s="5">
        <v>5.78</v>
      </c>
    </row>
    <row r="575" spans="1:2" x14ac:dyDescent="0.25">
      <c r="A575" s="6">
        <v>35768</v>
      </c>
      <c r="B575" s="5">
        <v>5.8</v>
      </c>
    </row>
    <row r="576" spans="1:2" x14ac:dyDescent="0.25">
      <c r="A576" s="6">
        <v>35769</v>
      </c>
      <c r="B576" s="5">
        <v>5.8</v>
      </c>
    </row>
    <row r="577" spans="1:2" x14ac:dyDescent="0.25">
      <c r="A577" s="6">
        <v>35770</v>
      </c>
      <c r="B577" s="5">
        <v>5.8</v>
      </c>
    </row>
    <row r="578" spans="1:2" x14ac:dyDescent="0.25">
      <c r="A578" s="6">
        <v>35771</v>
      </c>
      <c r="B578" s="5">
        <v>5.8</v>
      </c>
    </row>
    <row r="579" spans="1:2" x14ac:dyDescent="0.25">
      <c r="A579" s="6">
        <v>35772</v>
      </c>
      <c r="B579" s="5">
        <v>5.81</v>
      </c>
    </row>
    <row r="580" spans="1:2" x14ac:dyDescent="0.25">
      <c r="A580" s="6">
        <v>35773</v>
      </c>
      <c r="B580" s="5">
        <v>5.78</v>
      </c>
    </row>
    <row r="581" spans="1:2" x14ac:dyDescent="0.25">
      <c r="A581" s="6">
        <v>35774</v>
      </c>
      <c r="B581" s="5">
        <v>5.76</v>
      </c>
    </row>
    <row r="582" spans="1:2" x14ac:dyDescent="0.25">
      <c r="A582" s="6">
        <v>35775</v>
      </c>
      <c r="B582" s="5">
        <v>5.74</v>
      </c>
    </row>
    <row r="583" spans="1:2" x14ac:dyDescent="0.25">
      <c r="A583" s="6">
        <v>35776</v>
      </c>
      <c r="B583" s="5">
        <v>5.74</v>
      </c>
    </row>
    <row r="584" spans="1:2" x14ac:dyDescent="0.25">
      <c r="A584" s="6">
        <v>35777</v>
      </c>
      <c r="B584" s="5">
        <v>5.74</v>
      </c>
    </row>
    <row r="585" spans="1:2" x14ac:dyDescent="0.25">
      <c r="A585" s="6">
        <v>35778</v>
      </c>
      <c r="B585" s="5">
        <v>5.74</v>
      </c>
    </row>
    <row r="586" spans="1:2" x14ac:dyDescent="0.25">
      <c r="A586" s="6">
        <v>35779</v>
      </c>
      <c r="B586" s="5">
        <v>5.73</v>
      </c>
    </row>
    <row r="587" spans="1:2" x14ac:dyDescent="0.25">
      <c r="A587" s="6">
        <v>35780</v>
      </c>
      <c r="B587" s="5">
        <v>5.75</v>
      </c>
    </row>
    <row r="588" spans="1:2" x14ac:dyDescent="0.25">
      <c r="A588" s="6">
        <v>35781</v>
      </c>
      <c r="B588" s="5">
        <v>5.76</v>
      </c>
    </row>
    <row r="589" spans="1:2" x14ac:dyDescent="0.25">
      <c r="A589" s="6">
        <v>35782</v>
      </c>
      <c r="B589" s="5">
        <v>5.76</v>
      </c>
    </row>
    <row r="590" spans="1:2" x14ac:dyDescent="0.25">
      <c r="A590" s="6">
        <v>35783</v>
      </c>
      <c r="B590" s="5">
        <v>5.73</v>
      </c>
    </row>
    <row r="591" spans="1:2" x14ac:dyDescent="0.25">
      <c r="A591" s="6">
        <v>35784</v>
      </c>
      <c r="B591" s="5">
        <v>5.73</v>
      </c>
    </row>
    <row r="592" spans="1:2" x14ac:dyDescent="0.25">
      <c r="A592" s="6">
        <v>35785</v>
      </c>
      <c r="B592" s="5">
        <v>5.73</v>
      </c>
    </row>
    <row r="593" spans="1:2" x14ac:dyDescent="0.25">
      <c r="A593" s="6">
        <v>35786</v>
      </c>
      <c r="B593" s="5">
        <v>5.71</v>
      </c>
    </row>
    <row r="594" spans="1:2" x14ac:dyDescent="0.25">
      <c r="A594" s="6">
        <v>35787</v>
      </c>
      <c r="B594" s="5">
        <v>5.76</v>
      </c>
    </row>
    <row r="595" spans="1:2" x14ac:dyDescent="0.25">
      <c r="A595" s="6">
        <v>35788</v>
      </c>
      <c r="B595" s="5">
        <v>5.76</v>
      </c>
    </row>
    <row r="596" spans="1:2" x14ac:dyDescent="0.25">
      <c r="A596" s="6">
        <v>35789</v>
      </c>
      <c r="B596" s="5">
        <v>5.76</v>
      </c>
    </row>
    <row r="597" spans="1:2" x14ac:dyDescent="0.25">
      <c r="A597" s="6">
        <v>35790</v>
      </c>
      <c r="B597" s="5">
        <v>5.78</v>
      </c>
    </row>
    <row r="598" spans="1:2" x14ac:dyDescent="0.25">
      <c r="A598" s="6">
        <v>35791</v>
      </c>
      <c r="B598" s="5">
        <v>5.78</v>
      </c>
    </row>
    <row r="599" spans="1:2" x14ac:dyDescent="0.25">
      <c r="A599" s="6">
        <v>35792</v>
      </c>
      <c r="B599" s="5">
        <v>5.78</v>
      </c>
    </row>
    <row r="600" spans="1:2" x14ac:dyDescent="0.25">
      <c r="A600" s="6">
        <v>35793</v>
      </c>
      <c r="B600" s="5">
        <v>5.84</v>
      </c>
    </row>
    <row r="601" spans="1:2" x14ac:dyDescent="0.25">
      <c r="A601" s="6">
        <v>35794</v>
      </c>
      <c r="B601" s="5">
        <v>5.92</v>
      </c>
    </row>
    <row r="602" spans="1:2" x14ac:dyDescent="0.25">
      <c r="A602" s="6">
        <v>35795</v>
      </c>
      <c r="B602" s="5">
        <v>5.91</v>
      </c>
    </row>
    <row r="603" spans="1:2" x14ac:dyDescent="0.25">
      <c r="A603" s="6">
        <v>35796</v>
      </c>
      <c r="B603" s="5">
        <v>5.91</v>
      </c>
    </row>
    <row r="604" spans="1:2" x14ac:dyDescent="0.25">
      <c r="A604" s="6">
        <v>35797</v>
      </c>
      <c r="B604" s="5">
        <v>5.9</v>
      </c>
    </row>
    <row r="605" spans="1:2" x14ac:dyDescent="0.25">
      <c r="A605" s="6">
        <v>35798</v>
      </c>
      <c r="B605" s="5">
        <v>5.9</v>
      </c>
    </row>
    <row r="606" spans="1:2" x14ac:dyDescent="0.25">
      <c r="A606" s="6">
        <v>35799</v>
      </c>
      <c r="B606" s="5">
        <v>5.9</v>
      </c>
    </row>
    <row r="607" spans="1:2" x14ac:dyDescent="0.25">
      <c r="A607" s="6">
        <v>35800</v>
      </c>
      <c r="B607" s="5">
        <v>5.9</v>
      </c>
    </row>
    <row r="608" spans="1:2" x14ac:dyDescent="0.25">
      <c r="A608" s="6">
        <v>35801</v>
      </c>
      <c r="B608" s="5">
        <v>5.88</v>
      </c>
    </row>
    <row r="609" spans="1:2" x14ac:dyDescent="0.25">
      <c r="A609" s="6">
        <v>35802</v>
      </c>
      <c r="B609" s="5">
        <v>5.88</v>
      </c>
    </row>
    <row r="610" spans="1:2" x14ac:dyDescent="0.25">
      <c r="A610" s="6">
        <v>35803</v>
      </c>
      <c r="B610" s="5">
        <v>5.87</v>
      </c>
    </row>
    <row r="611" spans="1:2" x14ac:dyDescent="0.25">
      <c r="A611" s="6">
        <v>35804</v>
      </c>
      <c r="B611" s="5">
        <v>5.82</v>
      </c>
    </row>
    <row r="612" spans="1:2" x14ac:dyDescent="0.25">
      <c r="A612" s="6">
        <v>35805</v>
      </c>
      <c r="B612" s="5">
        <v>5.82</v>
      </c>
    </row>
    <row r="613" spans="1:2" x14ac:dyDescent="0.25">
      <c r="A613" s="6">
        <v>35806</v>
      </c>
      <c r="B613" s="5">
        <v>5.82</v>
      </c>
    </row>
    <row r="614" spans="1:2" x14ac:dyDescent="0.25">
      <c r="A614" s="6">
        <v>35807</v>
      </c>
      <c r="B614" s="5">
        <v>5.8</v>
      </c>
    </row>
    <row r="615" spans="1:2" x14ac:dyDescent="0.25">
      <c r="A615" s="6">
        <v>35808</v>
      </c>
      <c r="B615" s="5">
        <v>5.83</v>
      </c>
    </row>
    <row r="616" spans="1:2" x14ac:dyDescent="0.25">
      <c r="A616" s="6">
        <v>35809</v>
      </c>
      <c r="B616" s="5">
        <v>5.86</v>
      </c>
    </row>
    <row r="617" spans="1:2" x14ac:dyDescent="0.25">
      <c r="A617" s="6">
        <v>35810</v>
      </c>
      <c r="B617" s="5">
        <v>5.87</v>
      </c>
    </row>
    <row r="618" spans="1:2" x14ac:dyDescent="0.25">
      <c r="A618" s="6">
        <v>35811</v>
      </c>
      <c r="B618" s="5">
        <v>5.87</v>
      </c>
    </row>
    <row r="619" spans="1:2" x14ac:dyDescent="0.25">
      <c r="A619" s="6">
        <v>35812</v>
      </c>
      <c r="B619" s="5">
        <v>5.87</v>
      </c>
    </row>
    <row r="620" spans="1:2" x14ac:dyDescent="0.25">
      <c r="A620" s="6">
        <v>35813</v>
      </c>
      <c r="B620" s="5">
        <v>5.87</v>
      </c>
    </row>
    <row r="621" spans="1:2" x14ac:dyDescent="0.25">
      <c r="A621" s="6">
        <v>35814</v>
      </c>
      <c r="B621" s="5">
        <v>5.87</v>
      </c>
    </row>
    <row r="622" spans="1:2" x14ac:dyDescent="0.25">
      <c r="A622" s="6">
        <v>35815</v>
      </c>
      <c r="B622" s="5">
        <v>5.91</v>
      </c>
    </row>
    <row r="623" spans="1:2" x14ac:dyDescent="0.25">
      <c r="A623" s="6">
        <v>35816</v>
      </c>
      <c r="B623" s="5">
        <v>5.88</v>
      </c>
    </row>
    <row r="624" spans="1:2" x14ac:dyDescent="0.25">
      <c r="A624" s="6">
        <v>35817</v>
      </c>
      <c r="B624" s="5">
        <v>5.88</v>
      </c>
    </row>
    <row r="625" spans="1:2" x14ac:dyDescent="0.25">
      <c r="A625" s="6">
        <v>35818</v>
      </c>
      <c r="B625" s="5">
        <v>5.88</v>
      </c>
    </row>
    <row r="626" spans="1:2" x14ac:dyDescent="0.25">
      <c r="A626" s="6">
        <v>35819</v>
      </c>
      <c r="B626" s="5">
        <v>5.88</v>
      </c>
    </row>
    <row r="627" spans="1:2" x14ac:dyDescent="0.25">
      <c r="A627" s="6">
        <v>35820</v>
      </c>
      <c r="B627" s="5">
        <v>5.88</v>
      </c>
    </row>
    <row r="628" spans="1:2" x14ac:dyDescent="0.25">
      <c r="A628" s="6">
        <v>35821</v>
      </c>
      <c r="B628" s="5">
        <v>5.86</v>
      </c>
    </row>
    <row r="629" spans="1:2" x14ac:dyDescent="0.25">
      <c r="A629" s="6">
        <v>35822</v>
      </c>
      <c r="B629" s="5">
        <v>5.88</v>
      </c>
    </row>
    <row r="630" spans="1:2" x14ac:dyDescent="0.25">
      <c r="A630" s="6">
        <v>35823</v>
      </c>
      <c r="B630" s="5">
        <v>5.89</v>
      </c>
    </row>
    <row r="631" spans="1:2" x14ac:dyDescent="0.25">
      <c r="A631" s="6">
        <v>35824</v>
      </c>
      <c r="B631" s="5">
        <v>5.87</v>
      </c>
    </row>
    <row r="632" spans="1:2" x14ac:dyDescent="0.25">
      <c r="A632" s="6">
        <v>35825</v>
      </c>
      <c r="B632" s="5">
        <v>5.84</v>
      </c>
    </row>
    <row r="633" spans="1:2" x14ac:dyDescent="0.25">
      <c r="A633" s="6">
        <v>35826</v>
      </c>
      <c r="B633" s="5">
        <v>5.84</v>
      </c>
    </row>
    <row r="634" spans="1:2" x14ac:dyDescent="0.25">
      <c r="A634" s="6">
        <v>35827</v>
      </c>
      <c r="B634" s="5">
        <v>5.84</v>
      </c>
    </row>
    <row r="635" spans="1:2" x14ac:dyDescent="0.25">
      <c r="A635" s="6">
        <v>35828</v>
      </c>
      <c r="B635" s="5">
        <v>5.84</v>
      </c>
    </row>
    <row r="636" spans="1:2" x14ac:dyDescent="0.25">
      <c r="A636" s="6">
        <v>35829</v>
      </c>
      <c r="B636" s="5">
        <v>5.85</v>
      </c>
    </row>
    <row r="637" spans="1:2" x14ac:dyDescent="0.25">
      <c r="A637" s="6">
        <v>35830</v>
      </c>
      <c r="B637" s="5">
        <v>5.88</v>
      </c>
    </row>
    <row r="638" spans="1:2" x14ac:dyDescent="0.25">
      <c r="A638" s="6">
        <v>35831</v>
      </c>
      <c r="B638" s="5">
        <v>5.86</v>
      </c>
    </row>
    <row r="639" spans="1:2" x14ac:dyDescent="0.25">
      <c r="A639" s="6">
        <v>35832</v>
      </c>
      <c r="B639" s="5">
        <v>5.88</v>
      </c>
    </row>
    <row r="640" spans="1:2" x14ac:dyDescent="0.25">
      <c r="A640" s="6">
        <v>35833</v>
      </c>
      <c r="B640" s="5">
        <v>5.88</v>
      </c>
    </row>
    <row r="641" spans="1:2" x14ac:dyDescent="0.25">
      <c r="A641" s="6">
        <v>35834</v>
      </c>
      <c r="B641" s="5">
        <v>5.88</v>
      </c>
    </row>
    <row r="642" spans="1:2" x14ac:dyDescent="0.25">
      <c r="A642" s="6">
        <v>35835</v>
      </c>
      <c r="B642" s="5">
        <v>5.86</v>
      </c>
    </row>
    <row r="643" spans="1:2" x14ac:dyDescent="0.25">
      <c r="A643" s="6">
        <v>35836</v>
      </c>
      <c r="B643" s="5">
        <v>5.88</v>
      </c>
    </row>
    <row r="644" spans="1:2" x14ac:dyDescent="0.25">
      <c r="A644" s="6">
        <v>35837</v>
      </c>
      <c r="B644" s="5">
        <v>5.87</v>
      </c>
    </row>
    <row r="645" spans="1:2" x14ac:dyDescent="0.25">
      <c r="A645" s="6">
        <v>35838</v>
      </c>
      <c r="B645" s="5">
        <v>5.83</v>
      </c>
    </row>
    <row r="646" spans="1:2" x14ac:dyDescent="0.25">
      <c r="A646" s="6">
        <v>35839</v>
      </c>
      <c r="B646" s="5">
        <v>5.82</v>
      </c>
    </row>
    <row r="647" spans="1:2" x14ac:dyDescent="0.25">
      <c r="A647" s="6">
        <v>35840</v>
      </c>
      <c r="B647" s="5">
        <v>5.82</v>
      </c>
    </row>
    <row r="648" spans="1:2" x14ac:dyDescent="0.25">
      <c r="A648" s="6">
        <v>35841</v>
      </c>
      <c r="B648" s="5">
        <v>5.82</v>
      </c>
    </row>
    <row r="649" spans="1:2" x14ac:dyDescent="0.25">
      <c r="A649" s="6">
        <v>35842</v>
      </c>
      <c r="B649" s="5">
        <v>5.82</v>
      </c>
    </row>
    <row r="650" spans="1:2" x14ac:dyDescent="0.25">
      <c r="A650" s="6">
        <v>35843</v>
      </c>
      <c r="B650" s="5">
        <v>5.8</v>
      </c>
    </row>
    <row r="651" spans="1:2" x14ac:dyDescent="0.25">
      <c r="A651" s="6">
        <v>35844</v>
      </c>
      <c r="B651" s="5">
        <v>5.79</v>
      </c>
    </row>
    <row r="652" spans="1:2" x14ac:dyDescent="0.25">
      <c r="A652" s="6">
        <v>35845</v>
      </c>
      <c r="B652" s="5">
        <v>5.75</v>
      </c>
    </row>
    <row r="653" spans="1:2" x14ac:dyDescent="0.25">
      <c r="A653" s="6">
        <v>35846</v>
      </c>
      <c r="B653" s="5">
        <v>5.72</v>
      </c>
    </row>
    <row r="654" spans="1:2" x14ac:dyDescent="0.25">
      <c r="A654" s="6">
        <v>35847</v>
      </c>
      <c r="B654" s="5">
        <v>5.72</v>
      </c>
    </row>
    <row r="655" spans="1:2" x14ac:dyDescent="0.25">
      <c r="A655" s="6">
        <v>35848</v>
      </c>
      <c r="B655" s="5">
        <v>5.72</v>
      </c>
    </row>
    <row r="656" spans="1:2" x14ac:dyDescent="0.25">
      <c r="A656" s="6">
        <v>35849</v>
      </c>
      <c r="B656" s="5">
        <v>5.75</v>
      </c>
    </row>
    <row r="657" spans="1:2" x14ac:dyDescent="0.25">
      <c r="A657" s="6">
        <v>35850</v>
      </c>
      <c r="B657" s="5">
        <v>5.75</v>
      </c>
    </row>
    <row r="658" spans="1:2" x14ac:dyDescent="0.25">
      <c r="A658" s="6">
        <v>35851</v>
      </c>
      <c r="B658" s="5">
        <v>5.77</v>
      </c>
    </row>
    <row r="659" spans="1:2" x14ac:dyDescent="0.25">
      <c r="A659" s="6">
        <v>35852</v>
      </c>
      <c r="B659" s="5">
        <v>5.75</v>
      </c>
    </row>
    <row r="660" spans="1:2" x14ac:dyDescent="0.25">
      <c r="A660" s="6">
        <v>35853</v>
      </c>
      <c r="B660" s="5">
        <v>5.74</v>
      </c>
    </row>
    <row r="661" spans="1:2" x14ac:dyDescent="0.25">
      <c r="A661" s="6">
        <v>35854</v>
      </c>
      <c r="B661" s="5">
        <v>5.74</v>
      </c>
    </row>
    <row r="662" spans="1:2" x14ac:dyDescent="0.25">
      <c r="A662" s="6">
        <v>35855</v>
      </c>
      <c r="B662" s="5">
        <v>5.74</v>
      </c>
    </row>
    <row r="663" spans="1:2" x14ac:dyDescent="0.25">
      <c r="A663" s="6">
        <v>35856</v>
      </c>
      <c r="B663" s="5">
        <v>5.73</v>
      </c>
    </row>
    <row r="664" spans="1:2" x14ac:dyDescent="0.25">
      <c r="A664" s="6">
        <v>35857</v>
      </c>
      <c r="B664" s="5">
        <v>5.73</v>
      </c>
    </row>
    <row r="665" spans="1:2" x14ac:dyDescent="0.25">
      <c r="A665" s="6">
        <v>35858</v>
      </c>
      <c r="B665" s="5">
        <v>5.71</v>
      </c>
    </row>
    <row r="666" spans="1:2" x14ac:dyDescent="0.25">
      <c r="A666" s="6">
        <v>35859</v>
      </c>
      <c r="B666" s="5">
        <v>5.68</v>
      </c>
    </row>
    <row r="667" spans="1:2" x14ac:dyDescent="0.25">
      <c r="A667" s="6">
        <v>35860</v>
      </c>
      <c r="B667" s="5">
        <v>5.7</v>
      </c>
    </row>
    <row r="668" spans="1:2" x14ac:dyDescent="0.25">
      <c r="A668" s="6">
        <v>35861</v>
      </c>
      <c r="B668" s="5">
        <v>5.7</v>
      </c>
    </row>
    <row r="669" spans="1:2" x14ac:dyDescent="0.25">
      <c r="A669" s="6">
        <v>35862</v>
      </c>
      <c r="B669" s="5">
        <v>5.7</v>
      </c>
    </row>
    <row r="670" spans="1:2" x14ac:dyDescent="0.25">
      <c r="A670" s="6">
        <v>35863</v>
      </c>
      <c r="B670" s="5">
        <v>5.67</v>
      </c>
    </row>
    <row r="671" spans="1:2" x14ac:dyDescent="0.25">
      <c r="A671" s="6">
        <v>35864</v>
      </c>
      <c r="B671" s="5">
        <v>5.67</v>
      </c>
    </row>
    <row r="672" spans="1:2" x14ac:dyDescent="0.25">
      <c r="A672" s="6">
        <v>35865</v>
      </c>
      <c r="B672" s="5">
        <v>5.65</v>
      </c>
    </row>
    <row r="673" spans="1:2" x14ac:dyDescent="0.25">
      <c r="A673" s="6">
        <v>35866</v>
      </c>
      <c r="B673" s="5">
        <v>5.66</v>
      </c>
    </row>
    <row r="674" spans="1:2" x14ac:dyDescent="0.25">
      <c r="A674" s="6">
        <v>35867</v>
      </c>
      <c r="B674" s="5">
        <v>5.65</v>
      </c>
    </row>
    <row r="675" spans="1:2" x14ac:dyDescent="0.25">
      <c r="A675" s="6">
        <v>35868</v>
      </c>
      <c r="B675" s="5">
        <v>5.65</v>
      </c>
    </row>
    <row r="676" spans="1:2" x14ac:dyDescent="0.25">
      <c r="A676" s="6">
        <v>35869</v>
      </c>
      <c r="B676" s="5">
        <v>5.65</v>
      </c>
    </row>
    <row r="677" spans="1:2" x14ac:dyDescent="0.25">
      <c r="A677" s="6">
        <v>35870</v>
      </c>
      <c r="B677" s="5">
        <v>5.66</v>
      </c>
    </row>
    <row r="678" spans="1:2" x14ac:dyDescent="0.25">
      <c r="A678" s="6">
        <v>35871</v>
      </c>
      <c r="B678" s="5">
        <v>5.68</v>
      </c>
    </row>
    <row r="679" spans="1:2" x14ac:dyDescent="0.25">
      <c r="A679" s="6">
        <v>35872</v>
      </c>
      <c r="B679" s="5">
        <v>5.66</v>
      </c>
    </row>
    <row r="680" spans="1:2" x14ac:dyDescent="0.25">
      <c r="A680" s="6">
        <v>35873</v>
      </c>
      <c r="B680" s="5">
        <v>5.66</v>
      </c>
    </row>
    <row r="681" spans="1:2" x14ac:dyDescent="0.25">
      <c r="A681" s="6">
        <v>35874</v>
      </c>
      <c r="B681" s="5">
        <v>5.71</v>
      </c>
    </row>
    <row r="682" spans="1:2" x14ac:dyDescent="0.25">
      <c r="A682" s="6">
        <v>35875</v>
      </c>
      <c r="B682" s="5">
        <v>5.71</v>
      </c>
    </row>
    <row r="683" spans="1:2" x14ac:dyDescent="0.25">
      <c r="A683" s="6">
        <v>35876</v>
      </c>
      <c r="B683" s="5">
        <v>5.71</v>
      </c>
    </row>
    <row r="684" spans="1:2" x14ac:dyDescent="0.25">
      <c r="A684" s="6">
        <v>35877</v>
      </c>
      <c r="B684" s="5">
        <v>5.73</v>
      </c>
    </row>
    <row r="685" spans="1:2" x14ac:dyDescent="0.25">
      <c r="A685" s="6">
        <v>35878</v>
      </c>
      <c r="B685" s="5">
        <v>5.75</v>
      </c>
    </row>
    <row r="686" spans="1:2" x14ac:dyDescent="0.25">
      <c r="A686" s="6">
        <v>35879</v>
      </c>
      <c r="B686" s="5">
        <v>5.8</v>
      </c>
    </row>
    <row r="687" spans="1:2" x14ac:dyDescent="0.25">
      <c r="A687" s="6">
        <v>35880</v>
      </c>
      <c r="B687" s="5">
        <v>5.85</v>
      </c>
    </row>
    <row r="688" spans="1:2" x14ac:dyDescent="0.25">
      <c r="A688" s="6">
        <v>35881</v>
      </c>
      <c r="B688" s="5">
        <v>5.85</v>
      </c>
    </row>
    <row r="689" spans="1:2" x14ac:dyDescent="0.25">
      <c r="A689" s="6">
        <v>35882</v>
      </c>
      <c r="B689" s="5">
        <v>5.85</v>
      </c>
    </row>
    <row r="690" spans="1:2" x14ac:dyDescent="0.25">
      <c r="A690" s="6">
        <v>35883</v>
      </c>
      <c r="B690" s="5">
        <v>5.85</v>
      </c>
    </row>
    <row r="691" spans="1:2" x14ac:dyDescent="0.25">
      <c r="A691" s="6">
        <v>35884</v>
      </c>
      <c r="B691" s="5">
        <v>5.86</v>
      </c>
    </row>
    <row r="692" spans="1:2" x14ac:dyDescent="0.25">
      <c r="A692" s="6">
        <v>35885</v>
      </c>
      <c r="B692" s="5">
        <v>5.89</v>
      </c>
    </row>
    <row r="693" spans="1:2" x14ac:dyDescent="0.25">
      <c r="A693" s="6">
        <v>35886</v>
      </c>
      <c r="B693" s="5">
        <v>5.9</v>
      </c>
    </row>
    <row r="694" spans="1:2" x14ac:dyDescent="0.25">
      <c r="A694" s="6">
        <v>35887</v>
      </c>
      <c r="B694" s="5">
        <v>5.91</v>
      </c>
    </row>
    <row r="695" spans="1:2" x14ac:dyDescent="0.25">
      <c r="A695" s="6">
        <v>35888</v>
      </c>
      <c r="B695" s="5">
        <v>5.9</v>
      </c>
    </row>
    <row r="696" spans="1:2" x14ac:dyDescent="0.25">
      <c r="A696" s="6">
        <v>35889</v>
      </c>
      <c r="B696" s="5">
        <v>5.9</v>
      </c>
    </row>
    <row r="697" spans="1:2" x14ac:dyDescent="0.25">
      <c r="A697" s="6">
        <v>35890</v>
      </c>
      <c r="B697" s="5">
        <v>5.9</v>
      </c>
    </row>
    <row r="698" spans="1:2" x14ac:dyDescent="0.25">
      <c r="A698" s="6">
        <v>35891</v>
      </c>
      <c r="B698" s="5">
        <v>5.9</v>
      </c>
    </row>
    <row r="699" spans="1:2" x14ac:dyDescent="0.25">
      <c r="A699" s="6">
        <v>35892</v>
      </c>
      <c r="B699" s="5">
        <v>5.93</v>
      </c>
    </row>
    <row r="700" spans="1:2" x14ac:dyDescent="0.25">
      <c r="A700" s="6">
        <v>35893</v>
      </c>
      <c r="B700" s="5">
        <v>5.89</v>
      </c>
    </row>
    <row r="701" spans="1:2" x14ac:dyDescent="0.25">
      <c r="A701" s="6">
        <v>35894</v>
      </c>
      <c r="B701" s="5">
        <v>5.87</v>
      </c>
    </row>
    <row r="702" spans="1:2" x14ac:dyDescent="0.25">
      <c r="A702" s="6">
        <v>35895</v>
      </c>
      <c r="B702" s="5">
        <v>5.87</v>
      </c>
    </row>
    <row r="703" spans="1:2" x14ac:dyDescent="0.25">
      <c r="A703" s="6">
        <v>35896</v>
      </c>
      <c r="B703" s="5">
        <v>5.87</v>
      </c>
    </row>
    <row r="704" spans="1:2" x14ac:dyDescent="0.25">
      <c r="A704" s="6">
        <v>35897</v>
      </c>
      <c r="B704" s="5">
        <v>5.87</v>
      </c>
    </row>
    <row r="705" spans="1:2" x14ac:dyDescent="0.25">
      <c r="A705" s="6">
        <v>35898</v>
      </c>
      <c r="B705" s="5">
        <v>5.85</v>
      </c>
    </row>
    <row r="706" spans="1:2" x14ac:dyDescent="0.25">
      <c r="A706" s="6">
        <v>35899</v>
      </c>
      <c r="B706" s="5">
        <v>5.84</v>
      </c>
    </row>
    <row r="707" spans="1:2" x14ac:dyDescent="0.25">
      <c r="A707" s="6">
        <v>35900</v>
      </c>
      <c r="B707" s="5">
        <v>5.83</v>
      </c>
    </row>
    <row r="708" spans="1:2" x14ac:dyDescent="0.25">
      <c r="A708" s="6">
        <v>35901</v>
      </c>
      <c r="B708" s="5">
        <v>5.79</v>
      </c>
    </row>
    <row r="709" spans="1:2" x14ac:dyDescent="0.25">
      <c r="A709" s="6">
        <v>35902</v>
      </c>
      <c r="B709" s="5">
        <v>5.78</v>
      </c>
    </row>
    <row r="710" spans="1:2" x14ac:dyDescent="0.25">
      <c r="A710" s="6">
        <v>35903</v>
      </c>
      <c r="B710" s="5">
        <v>5.78</v>
      </c>
    </row>
    <row r="711" spans="1:2" x14ac:dyDescent="0.25">
      <c r="A711" s="6">
        <v>35904</v>
      </c>
      <c r="B711" s="5">
        <v>5.78</v>
      </c>
    </row>
    <row r="712" spans="1:2" x14ac:dyDescent="0.25">
      <c r="A712" s="6">
        <v>35905</v>
      </c>
      <c r="B712" s="5">
        <v>5.76</v>
      </c>
    </row>
    <row r="713" spans="1:2" x14ac:dyDescent="0.25">
      <c r="A713" s="6">
        <v>35906</v>
      </c>
      <c r="B713" s="5">
        <v>5.72</v>
      </c>
    </row>
    <row r="714" spans="1:2" x14ac:dyDescent="0.25">
      <c r="A714" s="6">
        <v>35907</v>
      </c>
      <c r="B714" s="5">
        <v>5.72</v>
      </c>
    </row>
    <row r="715" spans="1:2" x14ac:dyDescent="0.25">
      <c r="A715" s="6">
        <v>35908</v>
      </c>
      <c r="B715" s="5">
        <v>5.69</v>
      </c>
    </row>
    <row r="716" spans="1:2" x14ac:dyDescent="0.25">
      <c r="A716" s="6">
        <v>35909</v>
      </c>
      <c r="B716" s="5">
        <v>5.67</v>
      </c>
    </row>
    <row r="717" spans="1:2" x14ac:dyDescent="0.25">
      <c r="A717" s="6">
        <v>35910</v>
      </c>
      <c r="B717" s="5">
        <v>5.67</v>
      </c>
    </row>
    <row r="718" spans="1:2" x14ac:dyDescent="0.25">
      <c r="A718" s="6">
        <v>35911</v>
      </c>
      <c r="B718" s="5">
        <v>5.67</v>
      </c>
    </row>
    <row r="719" spans="1:2" x14ac:dyDescent="0.25">
      <c r="A719" s="6">
        <v>35912</v>
      </c>
      <c r="B719" s="5">
        <v>5.6</v>
      </c>
    </row>
    <row r="720" spans="1:2" x14ac:dyDescent="0.25">
      <c r="A720" s="6">
        <v>35913</v>
      </c>
      <c r="B720" s="5">
        <v>5.63</v>
      </c>
    </row>
    <row r="721" spans="1:2" x14ac:dyDescent="0.25">
      <c r="A721" s="6">
        <v>35914</v>
      </c>
      <c r="B721" s="5">
        <v>5.66</v>
      </c>
    </row>
    <row r="722" spans="1:2" x14ac:dyDescent="0.25">
      <c r="A722" s="6">
        <v>35915</v>
      </c>
      <c r="B722" s="5">
        <v>5.69</v>
      </c>
    </row>
    <row r="723" spans="1:2" x14ac:dyDescent="0.25">
      <c r="A723" s="6">
        <v>35916</v>
      </c>
      <c r="B723" s="5">
        <v>5.75</v>
      </c>
    </row>
    <row r="724" spans="1:2" x14ac:dyDescent="0.25">
      <c r="A724" s="6">
        <v>35917</v>
      </c>
      <c r="B724" s="5">
        <v>5.75</v>
      </c>
    </row>
    <row r="725" spans="1:2" x14ac:dyDescent="0.25">
      <c r="A725" s="6">
        <v>35918</v>
      </c>
      <c r="B725" s="5">
        <v>5.75</v>
      </c>
    </row>
    <row r="726" spans="1:2" x14ac:dyDescent="0.25">
      <c r="A726" s="6">
        <v>35919</v>
      </c>
      <c r="B726" s="5">
        <v>5.77</v>
      </c>
    </row>
    <row r="727" spans="1:2" x14ac:dyDescent="0.25">
      <c r="A727" s="6">
        <v>35920</v>
      </c>
      <c r="B727" s="5">
        <v>5.77</v>
      </c>
    </row>
    <row r="728" spans="1:2" x14ac:dyDescent="0.25">
      <c r="A728" s="6">
        <v>35921</v>
      </c>
      <c r="B728" s="5">
        <v>5.75</v>
      </c>
    </row>
    <row r="729" spans="1:2" x14ac:dyDescent="0.25">
      <c r="A729" s="6">
        <v>35922</v>
      </c>
      <c r="B729" s="5">
        <v>5.75</v>
      </c>
    </row>
    <row r="730" spans="1:2" x14ac:dyDescent="0.25">
      <c r="A730" s="6">
        <v>35923</v>
      </c>
      <c r="B730" s="5">
        <v>5.75</v>
      </c>
    </row>
    <row r="731" spans="1:2" x14ac:dyDescent="0.25">
      <c r="A731" s="6">
        <v>35924</v>
      </c>
      <c r="B731" s="5">
        <v>5.75</v>
      </c>
    </row>
    <row r="732" spans="1:2" x14ac:dyDescent="0.25">
      <c r="A732" s="6">
        <v>35925</v>
      </c>
      <c r="B732" s="5">
        <v>5.75</v>
      </c>
    </row>
    <row r="733" spans="1:2" x14ac:dyDescent="0.25">
      <c r="A733" s="6">
        <v>35926</v>
      </c>
      <c r="B733" s="5">
        <v>5.72</v>
      </c>
    </row>
    <row r="734" spans="1:2" x14ac:dyDescent="0.25">
      <c r="A734" s="6">
        <v>35927</v>
      </c>
      <c r="B734" s="5">
        <v>5.72</v>
      </c>
    </row>
    <row r="735" spans="1:2" x14ac:dyDescent="0.25">
      <c r="A735" s="6">
        <v>35928</v>
      </c>
      <c r="B735" s="5">
        <v>5.72</v>
      </c>
    </row>
    <row r="736" spans="1:2" x14ac:dyDescent="0.25">
      <c r="A736" s="6">
        <v>35929</v>
      </c>
      <c r="B736" s="5">
        <v>5.71</v>
      </c>
    </row>
    <row r="737" spans="1:2" x14ac:dyDescent="0.25">
      <c r="A737" s="6">
        <v>35930</v>
      </c>
      <c r="B737" s="5">
        <v>5.69</v>
      </c>
    </row>
    <row r="738" spans="1:2" x14ac:dyDescent="0.25">
      <c r="A738" s="6">
        <v>35931</v>
      </c>
      <c r="B738" s="5">
        <v>5.69</v>
      </c>
    </row>
    <row r="739" spans="1:2" x14ac:dyDescent="0.25">
      <c r="A739" s="6">
        <v>35932</v>
      </c>
      <c r="B739" s="5">
        <v>5.69</v>
      </c>
    </row>
    <row r="740" spans="1:2" x14ac:dyDescent="0.25">
      <c r="A740" s="6">
        <v>35933</v>
      </c>
      <c r="B740" s="5">
        <v>5.69</v>
      </c>
    </row>
    <row r="741" spans="1:2" x14ac:dyDescent="0.25">
      <c r="A741" s="6">
        <v>35934</v>
      </c>
      <c r="B741" s="5">
        <v>5.69</v>
      </c>
    </row>
    <row r="742" spans="1:2" x14ac:dyDescent="0.25">
      <c r="A742" s="6">
        <v>35935</v>
      </c>
      <c r="B742" s="5">
        <v>5.67</v>
      </c>
    </row>
    <row r="743" spans="1:2" x14ac:dyDescent="0.25">
      <c r="A743" s="6">
        <v>35936</v>
      </c>
      <c r="B743" s="5">
        <v>5.64</v>
      </c>
    </row>
    <row r="744" spans="1:2" x14ac:dyDescent="0.25">
      <c r="A744" s="6">
        <v>35937</v>
      </c>
      <c r="B744" s="5">
        <v>5.64</v>
      </c>
    </row>
    <row r="745" spans="1:2" x14ac:dyDescent="0.25">
      <c r="A745" s="6">
        <v>35938</v>
      </c>
      <c r="B745" s="5">
        <v>5.64</v>
      </c>
    </row>
    <row r="746" spans="1:2" x14ac:dyDescent="0.25">
      <c r="A746" s="6">
        <v>35939</v>
      </c>
      <c r="B746" s="5">
        <v>5.64</v>
      </c>
    </row>
    <row r="747" spans="1:2" x14ac:dyDescent="0.25">
      <c r="A747" s="6">
        <v>35940</v>
      </c>
      <c r="B747" s="5">
        <v>5.64</v>
      </c>
    </row>
    <row r="748" spans="1:2" x14ac:dyDescent="0.25">
      <c r="A748" s="6">
        <v>35941</v>
      </c>
      <c r="B748" s="5">
        <v>5.6</v>
      </c>
    </row>
    <row r="749" spans="1:2" x14ac:dyDescent="0.25">
      <c r="A749" s="6">
        <v>35942</v>
      </c>
      <c r="B749" s="5">
        <v>5.59</v>
      </c>
    </row>
    <row r="750" spans="1:2" x14ac:dyDescent="0.25">
      <c r="A750" s="6">
        <v>35943</v>
      </c>
      <c r="B750" s="5">
        <v>5.6</v>
      </c>
    </row>
    <row r="751" spans="1:2" x14ac:dyDescent="0.25">
      <c r="A751" s="6">
        <v>35944</v>
      </c>
      <c r="B751" s="5">
        <v>5.64</v>
      </c>
    </row>
    <row r="752" spans="1:2" x14ac:dyDescent="0.25">
      <c r="A752" s="6">
        <v>35945</v>
      </c>
      <c r="B752" s="5">
        <v>5.64</v>
      </c>
    </row>
    <row r="753" spans="1:2" x14ac:dyDescent="0.25">
      <c r="A753" s="6">
        <v>35946</v>
      </c>
      <c r="B753" s="5">
        <v>5.64</v>
      </c>
    </row>
    <row r="754" spans="1:2" x14ac:dyDescent="0.25">
      <c r="A754" s="6">
        <v>35947</v>
      </c>
      <c r="B754" s="5">
        <v>5.64</v>
      </c>
    </row>
    <row r="755" spans="1:2" x14ac:dyDescent="0.25">
      <c r="A755" s="6">
        <v>35948</v>
      </c>
      <c r="B755" s="5">
        <v>5.63</v>
      </c>
    </row>
    <row r="756" spans="1:2" x14ac:dyDescent="0.25">
      <c r="A756" s="6">
        <v>35949</v>
      </c>
      <c r="B756" s="5">
        <v>5.64</v>
      </c>
    </row>
    <row r="757" spans="1:2" x14ac:dyDescent="0.25">
      <c r="A757" s="6">
        <v>35950</v>
      </c>
      <c r="B757" s="5">
        <v>5.62</v>
      </c>
    </row>
    <row r="758" spans="1:2" x14ac:dyDescent="0.25">
      <c r="A758" s="6">
        <v>35951</v>
      </c>
      <c r="B758" s="5">
        <v>5.61</v>
      </c>
    </row>
    <row r="759" spans="1:2" x14ac:dyDescent="0.25">
      <c r="A759" s="6">
        <v>35952</v>
      </c>
      <c r="B759" s="5">
        <v>5.61</v>
      </c>
    </row>
    <row r="760" spans="1:2" x14ac:dyDescent="0.25">
      <c r="A760" s="6">
        <v>35953</v>
      </c>
      <c r="B760" s="5">
        <v>5.61</v>
      </c>
    </row>
    <row r="761" spans="1:2" x14ac:dyDescent="0.25">
      <c r="A761" s="6">
        <v>35954</v>
      </c>
      <c r="B761" s="5">
        <v>5.6</v>
      </c>
    </row>
    <row r="762" spans="1:2" x14ac:dyDescent="0.25">
      <c r="A762" s="6">
        <v>35955</v>
      </c>
      <c r="B762" s="5">
        <v>5.6</v>
      </c>
    </row>
    <row r="763" spans="1:2" x14ac:dyDescent="0.25">
      <c r="A763" s="6">
        <v>35956</v>
      </c>
      <c r="B763" s="5">
        <v>5.56</v>
      </c>
    </row>
    <row r="764" spans="1:2" x14ac:dyDescent="0.25">
      <c r="A764" s="6">
        <v>35957</v>
      </c>
      <c r="B764" s="5">
        <v>5.51</v>
      </c>
    </row>
    <row r="765" spans="1:2" x14ac:dyDescent="0.25">
      <c r="A765" s="6">
        <v>35958</v>
      </c>
      <c r="B765" s="5">
        <v>5.43</v>
      </c>
    </row>
    <row r="766" spans="1:2" x14ac:dyDescent="0.25">
      <c r="A766" s="6">
        <v>35959</v>
      </c>
      <c r="B766" s="5">
        <v>5.43</v>
      </c>
    </row>
    <row r="767" spans="1:2" x14ac:dyDescent="0.25">
      <c r="A767" s="6">
        <v>35960</v>
      </c>
      <c r="B767" s="5">
        <v>5.43</v>
      </c>
    </row>
    <row r="768" spans="1:2" x14ac:dyDescent="0.25">
      <c r="A768" s="6">
        <v>35961</v>
      </c>
      <c r="B768" s="5">
        <v>5.4</v>
      </c>
    </row>
    <row r="769" spans="1:2" x14ac:dyDescent="0.25">
      <c r="A769" s="6">
        <v>35962</v>
      </c>
      <c r="B769" s="5">
        <v>5.39</v>
      </c>
    </row>
    <row r="770" spans="1:2" x14ac:dyDescent="0.25">
      <c r="A770" s="6">
        <v>35963</v>
      </c>
      <c r="B770" s="5">
        <v>5.42</v>
      </c>
    </row>
    <row r="771" spans="1:2" x14ac:dyDescent="0.25">
      <c r="A771" s="6">
        <v>35964</v>
      </c>
      <c r="B771" s="5">
        <v>5.43</v>
      </c>
    </row>
    <row r="772" spans="1:2" x14ac:dyDescent="0.25">
      <c r="A772" s="6">
        <v>35965</v>
      </c>
      <c r="B772" s="5">
        <v>5.44</v>
      </c>
    </row>
    <row r="773" spans="1:2" x14ac:dyDescent="0.25">
      <c r="A773" s="6">
        <v>35966</v>
      </c>
      <c r="B773" s="5">
        <v>5.44</v>
      </c>
    </row>
    <row r="774" spans="1:2" x14ac:dyDescent="0.25">
      <c r="A774" s="6">
        <v>35967</v>
      </c>
      <c r="B774" s="5">
        <v>5.44</v>
      </c>
    </row>
    <row r="775" spans="1:2" x14ac:dyDescent="0.25">
      <c r="A775" s="6">
        <v>35968</v>
      </c>
      <c r="B775" s="5">
        <v>5.44</v>
      </c>
    </row>
    <row r="776" spans="1:2" x14ac:dyDescent="0.25">
      <c r="A776" s="6">
        <v>35969</v>
      </c>
      <c r="B776" s="5">
        <v>5.44</v>
      </c>
    </row>
    <row r="777" spans="1:2" x14ac:dyDescent="0.25">
      <c r="A777" s="6">
        <v>35970</v>
      </c>
      <c r="B777" s="5">
        <v>5.44</v>
      </c>
    </row>
    <row r="778" spans="1:2" x14ac:dyDescent="0.25">
      <c r="A778" s="6">
        <v>35971</v>
      </c>
      <c r="B778" s="5">
        <v>5.46</v>
      </c>
    </row>
    <row r="779" spans="1:2" x14ac:dyDescent="0.25">
      <c r="A779" s="6">
        <v>35972</v>
      </c>
      <c r="B779" s="5">
        <v>5.47</v>
      </c>
    </row>
    <row r="780" spans="1:2" x14ac:dyDescent="0.25">
      <c r="A780" s="6">
        <v>35973</v>
      </c>
      <c r="B780" s="5">
        <v>5.47</v>
      </c>
    </row>
    <row r="781" spans="1:2" x14ac:dyDescent="0.25">
      <c r="A781" s="6">
        <v>35974</v>
      </c>
      <c r="B781" s="5">
        <v>5.47</v>
      </c>
    </row>
    <row r="782" spans="1:2" x14ac:dyDescent="0.25">
      <c r="A782" s="6">
        <v>35975</v>
      </c>
      <c r="B782" s="5">
        <v>5.54</v>
      </c>
    </row>
    <row r="783" spans="1:2" x14ac:dyDescent="0.25">
      <c r="A783" s="6">
        <v>35976</v>
      </c>
      <c r="B783" s="5">
        <v>5.64</v>
      </c>
    </row>
    <row r="784" spans="1:2" x14ac:dyDescent="0.25">
      <c r="A784" s="6">
        <v>35977</v>
      </c>
      <c r="B784" s="5">
        <v>5.6</v>
      </c>
    </row>
    <row r="785" spans="1:2" x14ac:dyDescent="0.25">
      <c r="A785" s="6">
        <v>35978</v>
      </c>
      <c r="B785" s="5">
        <v>5.63</v>
      </c>
    </row>
    <row r="786" spans="1:2" x14ac:dyDescent="0.25">
      <c r="A786" s="6">
        <v>35979</v>
      </c>
      <c r="B786" s="5">
        <v>5.63</v>
      </c>
    </row>
    <row r="787" spans="1:2" x14ac:dyDescent="0.25">
      <c r="A787" s="6">
        <v>35980</v>
      </c>
      <c r="B787" s="5">
        <v>5.63</v>
      </c>
    </row>
    <row r="788" spans="1:2" x14ac:dyDescent="0.25">
      <c r="A788" s="6">
        <v>35981</v>
      </c>
      <c r="B788" s="5">
        <v>5.63</v>
      </c>
    </row>
    <row r="789" spans="1:2" x14ac:dyDescent="0.25">
      <c r="A789" s="6">
        <v>35982</v>
      </c>
      <c r="B789" s="5">
        <v>5.67</v>
      </c>
    </row>
    <row r="790" spans="1:2" x14ac:dyDescent="0.25">
      <c r="A790" s="6">
        <v>35983</v>
      </c>
      <c r="B790" s="5">
        <v>5.75</v>
      </c>
    </row>
    <row r="791" spans="1:2" x14ac:dyDescent="0.25">
      <c r="A791" s="6">
        <v>35984</v>
      </c>
      <c r="B791" s="5">
        <v>5.76</v>
      </c>
    </row>
    <row r="792" spans="1:2" x14ac:dyDescent="0.25">
      <c r="A792" s="6">
        <v>35985</v>
      </c>
      <c r="B792" s="5">
        <v>5.76</v>
      </c>
    </row>
    <row r="793" spans="1:2" x14ac:dyDescent="0.25">
      <c r="A793" s="6">
        <v>35986</v>
      </c>
      <c r="B793" s="5">
        <v>5.72</v>
      </c>
    </row>
    <row r="794" spans="1:2" x14ac:dyDescent="0.25">
      <c r="A794" s="6">
        <v>35987</v>
      </c>
      <c r="B794" s="5">
        <v>5.72</v>
      </c>
    </row>
    <row r="795" spans="1:2" x14ac:dyDescent="0.25">
      <c r="A795" s="6">
        <v>35988</v>
      </c>
      <c r="B795" s="5">
        <v>5.72</v>
      </c>
    </row>
    <row r="796" spans="1:2" x14ac:dyDescent="0.25">
      <c r="A796" s="6">
        <v>35989</v>
      </c>
      <c r="B796" s="5">
        <v>5.72</v>
      </c>
    </row>
    <row r="797" spans="1:2" x14ac:dyDescent="0.25">
      <c r="A797" s="6">
        <v>35990</v>
      </c>
      <c r="B797" s="5">
        <v>5.7</v>
      </c>
    </row>
    <row r="798" spans="1:2" x14ac:dyDescent="0.25">
      <c r="A798" s="6">
        <v>35991</v>
      </c>
      <c r="B798" s="5">
        <v>5.69</v>
      </c>
    </row>
    <row r="799" spans="1:2" x14ac:dyDescent="0.25">
      <c r="A799" s="6">
        <v>35992</v>
      </c>
      <c r="B799" s="5">
        <v>5.72</v>
      </c>
    </row>
    <row r="800" spans="1:2" x14ac:dyDescent="0.25">
      <c r="A800" s="6">
        <v>35993</v>
      </c>
      <c r="B800" s="5">
        <v>5.67</v>
      </c>
    </row>
    <row r="801" spans="1:2" x14ac:dyDescent="0.25">
      <c r="A801" s="6">
        <v>35994</v>
      </c>
      <c r="B801" s="5">
        <v>5.67</v>
      </c>
    </row>
    <row r="802" spans="1:2" x14ac:dyDescent="0.25">
      <c r="A802" s="6">
        <v>35995</v>
      </c>
      <c r="B802" s="5">
        <v>5.67</v>
      </c>
    </row>
    <row r="803" spans="1:2" x14ac:dyDescent="0.25">
      <c r="A803" s="6">
        <v>35996</v>
      </c>
      <c r="B803" s="5">
        <v>5.67</v>
      </c>
    </row>
    <row r="804" spans="1:2" x14ac:dyDescent="0.25">
      <c r="A804" s="6">
        <v>35997</v>
      </c>
      <c r="B804" s="5">
        <v>5.63</v>
      </c>
    </row>
    <row r="805" spans="1:2" x14ac:dyDescent="0.25">
      <c r="A805" s="6">
        <v>35998</v>
      </c>
      <c r="B805" s="5">
        <v>5.6</v>
      </c>
    </row>
    <row r="806" spans="1:2" x14ac:dyDescent="0.25">
      <c r="A806" s="6">
        <v>35999</v>
      </c>
      <c r="B806" s="5">
        <v>5.54</v>
      </c>
    </row>
    <row r="807" spans="1:2" x14ac:dyDescent="0.25">
      <c r="A807" s="6">
        <v>36000</v>
      </c>
      <c r="B807" s="5">
        <v>5.49</v>
      </c>
    </row>
    <row r="808" spans="1:2" x14ac:dyDescent="0.25">
      <c r="A808" s="6">
        <v>36001</v>
      </c>
      <c r="B808" s="5">
        <v>5.49</v>
      </c>
    </row>
    <row r="809" spans="1:2" x14ac:dyDescent="0.25">
      <c r="A809" s="6">
        <v>36002</v>
      </c>
      <c r="B809" s="5">
        <v>5.49</v>
      </c>
    </row>
    <row r="810" spans="1:2" x14ac:dyDescent="0.25">
      <c r="A810" s="6">
        <v>36003</v>
      </c>
      <c r="B810" s="5">
        <v>5.39</v>
      </c>
    </row>
    <row r="811" spans="1:2" x14ac:dyDescent="0.25">
      <c r="A811" s="6">
        <v>36004</v>
      </c>
      <c r="B811" s="5">
        <v>5.34</v>
      </c>
    </row>
    <row r="812" spans="1:2" x14ac:dyDescent="0.25">
      <c r="A812" s="6">
        <v>36005</v>
      </c>
      <c r="B812" s="5">
        <v>5.27</v>
      </c>
    </row>
    <row r="813" spans="1:2" x14ac:dyDescent="0.25">
      <c r="A813" s="6">
        <v>36006</v>
      </c>
      <c r="B813" s="5">
        <v>5.29</v>
      </c>
    </row>
    <row r="814" spans="1:2" x14ac:dyDescent="0.25">
      <c r="A814" s="6">
        <v>36007</v>
      </c>
      <c r="B814" s="5">
        <v>5.25</v>
      </c>
    </row>
    <row r="815" spans="1:2" x14ac:dyDescent="0.25">
      <c r="A815" s="6">
        <v>36008</v>
      </c>
      <c r="B815" s="5">
        <v>5.25</v>
      </c>
    </row>
    <row r="816" spans="1:2" x14ac:dyDescent="0.25">
      <c r="A816" s="6">
        <v>36009</v>
      </c>
      <c r="B816" s="5">
        <v>5.25</v>
      </c>
    </row>
    <row r="817" spans="1:2" x14ac:dyDescent="0.25">
      <c r="A817" s="6">
        <v>36010</v>
      </c>
      <c r="B817" s="5">
        <v>5.19</v>
      </c>
    </row>
    <row r="818" spans="1:2" x14ac:dyDescent="0.25">
      <c r="A818" s="6">
        <v>36011</v>
      </c>
      <c r="B818" s="5">
        <v>5.04</v>
      </c>
    </row>
    <row r="819" spans="1:2" x14ac:dyDescent="0.25">
      <c r="A819" s="6">
        <v>36012</v>
      </c>
      <c r="B819" s="5">
        <v>5</v>
      </c>
    </row>
    <row r="820" spans="1:2" x14ac:dyDescent="0.25">
      <c r="A820" s="6">
        <v>36013</v>
      </c>
      <c r="B820" s="5">
        <v>5.05</v>
      </c>
    </row>
    <row r="821" spans="1:2" x14ac:dyDescent="0.25">
      <c r="A821" s="6">
        <v>36014</v>
      </c>
      <c r="B821" s="5">
        <v>5.18</v>
      </c>
    </row>
    <row r="822" spans="1:2" x14ac:dyDescent="0.25">
      <c r="A822" s="6">
        <v>36015</v>
      </c>
      <c r="B822" s="5">
        <v>5.18</v>
      </c>
    </row>
    <row r="823" spans="1:2" x14ac:dyDescent="0.25">
      <c r="A823" s="6">
        <v>36016</v>
      </c>
      <c r="B823" s="5">
        <v>5.18</v>
      </c>
    </row>
    <row r="824" spans="1:2" x14ac:dyDescent="0.25">
      <c r="A824" s="6">
        <v>36017</v>
      </c>
      <c r="B824" s="5">
        <v>5.19</v>
      </c>
    </row>
    <row r="825" spans="1:2" x14ac:dyDescent="0.25">
      <c r="A825" s="6">
        <v>36018</v>
      </c>
      <c r="B825" s="5">
        <v>5.12</v>
      </c>
    </row>
    <row r="826" spans="1:2" x14ac:dyDescent="0.25">
      <c r="A826" s="6">
        <v>36019</v>
      </c>
      <c r="B826" s="5">
        <v>5.19</v>
      </c>
    </row>
    <row r="827" spans="1:2" x14ac:dyDescent="0.25">
      <c r="A827" s="6">
        <v>36020</v>
      </c>
      <c r="B827" s="5">
        <v>5.19</v>
      </c>
    </row>
    <row r="828" spans="1:2" x14ac:dyDescent="0.25">
      <c r="A828" s="6">
        <v>36021</v>
      </c>
      <c r="B828" s="5">
        <v>5.18</v>
      </c>
    </row>
    <row r="829" spans="1:2" x14ac:dyDescent="0.25">
      <c r="A829" s="6">
        <v>36022</v>
      </c>
      <c r="B829" s="5">
        <v>5.18</v>
      </c>
    </row>
    <row r="830" spans="1:2" x14ac:dyDescent="0.25">
      <c r="A830" s="6">
        <v>36023</v>
      </c>
      <c r="B830" s="5">
        <v>5.18</v>
      </c>
    </row>
    <row r="831" spans="1:2" x14ac:dyDescent="0.25">
      <c r="A831" s="6">
        <v>36024</v>
      </c>
      <c r="B831" s="5">
        <v>5.21</v>
      </c>
    </row>
    <row r="832" spans="1:2" x14ac:dyDescent="0.25">
      <c r="A832" s="6">
        <v>36025</v>
      </c>
      <c r="B832" s="5">
        <v>5.24</v>
      </c>
    </row>
    <row r="833" spans="1:2" x14ac:dyDescent="0.25">
      <c r="A833" s="6">
        <v>36026</v>
      </c>
      <c r="B833" s="5">
        <v>5.23</v>
      </c>
    </row>
    <row r="834" spans="1:2" x14ac:dyDescent="0.25">
      <c r="A834" s="6">
        <v>36027</v>
      </c>
      <c r="B834" s="5">
        <v>5.21</v>
      </c>
    </row>
    <row r="835" spans="1:2" x14ac:dyDescent="0.25">
      <c r="A835" s="6">
        <v>36028</v>
      </c>
      <c r="B835" s="5">
        <v>5.16</v>
      </c>
    </row>
    <row r="836" spans="1:2" x14ac:dyDescent="0.25">
      <c r="A836" s="6">
        <v>36029</v>
      </c>
      <c r="B836" s="5">
        <v>5.16</v>
      </c>
    </row>
    <row r="837" spans="1:2" x14ac:dyDescent="0.25">
      <c r="A837" s="6">
        <v>36030</v>
      </c>
      <c r="B837" s="5">
        <v>5.16</v>
      </c>
    </row>
    <row r="838" spans="1:2" x14ac:dyDescent="0.25">
      <c r="A838" s="6">
        <v>36031</v>
      </c>
      <c r="B838" s="5">
        <v>5.16</v>
      </c>
    </row>
    <row r="839" spans="1:2" x14ac:dyDescent="0.25">
      <c r="A839" s="6">
        <v>36032</v>
      </c>
      <c r="B839" s="5">
        <v>5.16</v>
      </c>
    </row>
    <row r="840" spans="1:2" x14ac:dyDescent="0.25">
      <c r="A840" s="6">
        <v>36033</v>
      </c>
      <c r="B840" s="5">
        <v>5.17</v>
      </c>
    </row>
    <row r="841" spans="1:2" x14ac:dyDescent="0.25">
      <c r="A841" s="6">
        <v>36034</v>
      </c>
      <c r="B841" s="5">
        <v>5.04</v>
      </c>
    </row>
    <row r="842" spans="1:2" x14ac:dyDescent="0.25">
      <c r="A842" s="6">
        <v>36035</v>
      </c>
      <c r="B842" s="5">
        <v>5.01</v>
      </c>
    </row>
    <row r="843" spans="1:2" x14ac:dyDescent="0.25">
      <c r="A843" s="6">
        <v>36036</v>
      </c>
      <c r="B843" s="5">
        <v>5.01</v>
      </c>
    </row>
    <row r="844" spans="1:2" x14ac:dyDescent="0.25">
      <c r="A844" s="6">
        <v>36037</v>
      </c>
      <c r="B844" s="5">
        <v>5.01</v>
      </c>
    </row>
    <row r="845" spans="1:2" x14ac:dyDescent="0.25">
      <c r="A845" s="6">
        <v>36038</v>
      </c>
      <c r="B845" s="5">
        <v>4.7699999999999996</v>
      </c>
    </row>
    <row r="846" spans="1:2" x14ac:dyDescent="0.25">
      <c r="A846" s="6">
        <v>36039</v>
      </c>
      <c r="B846" s="5">
        <v>4.7699999999999996</v>
      </c>
    </row>
    <row r="847" spans="1:2" x14ac:dyDescent="0.25">
      <c r="A847" s="6">
        <v>36040</v>
      </c>
      <c r="B847" s="5">
        <v>4.75</v>
      </c>
    </row>
    <row r="848" spans="1:2" x14ac:dyDescent="0.25">
      <c r="A848" s="6">
        <v>36041</v>
      </c>
      <c r="B848" s="5">
        <v>4.7300000000000004</v>
      </c>
    </row>
    <row r="849" spans="1:2" x14ac:dyDescent="0.25">
      <c r="A849" s="6">
        <v>36042</v>
      </c>
      <c r="B849" s="5">
        <v>4.71</v>
      </c>
    </row>
    <row r="850" spans="1:2" x14ac:dyDescent="0.25">
      <c r="A850" s="6">
        <v>36043</v>
      </c>
      <c r="B850" s="5">
        <v>4.71</v>
      </c>
    </row>
    <row r="851" spans="1:2" x14ac:dyDescent="0.25">
      <c r="A851" s="6">
        <v>36044</v>
      </c>
      <c r="B851" s="5">
        <v>4.71</v>
      </c>
    </row>
    <row r="852" spans="1:2" x14ac:dyDescent="0.25">
      <c r="A852" s="6">
        <v>36045</v>
      </c>
      <c r="B852" s="5">
        <v>4.71</v>
      </c>
    </row>
    <row r="853" spans="1:2" x14ac:dyDescent="0.25">
      <c r="A853" s="6">
        <v>36046</v>
      </c>
      <c r="B853" s="5">
        <v>4.74</v>
      </c>
    </row>
    <row r="854" spans="1:2" x14ac:dyDescent="0.25">
      <c r="A854" s="6">
        <v>36047</v>
      </c>
      <c r="B854" s="5">
        <v>4.6900000000000004</v>
      </c>
    </row>
    <row r="855" spans="1:2" x14ac:dyDescent="0.25">
      <c r="A855" s="6">
        <v>36048</v>
      </c>
      <c r="B855" s="5">
        <v>4.5599999999999996</v>
      </c>
    </row>
    <row r="856" spans="1:2" x14ac:dyDescent="0.25">
      <c r="A856" s="6">
        <v>36049</v>
      </c>
      <c r="B856" s="5">
        <v>4.55</v>
      </c>
    </row>
    <row r="857" spans="1:2" x14ac:dyDescent="0.25">
      <c r="A857" s="6">
        <v>36050</v>
      </c>
      <c r="B857" s="5">
        <v>4.55</v>
      </c>
    </row>
    <row r="858" spans="1:2" x14ac:dyDescent="0.25">
      <c r="A858" s="6">
        <v>36051</v>
      </c>
      <c r="B858" s="5">
        <v>4.55</v>
      </c>
    </row>
    <row r="859" spans="1:2" x14ac:dyDescent="0.25">
      <c r="A859" s="6">
        <v>36052</v>
      </c>
      <c r="B859" s="5">
        <v>4.57</v>
      </c>
    </row>
    <row r="860" spans="1:2" x14ac:dyDescent="0.25">
      <c r="A860" s="6">
        <v>36053</v>
      </c>
      <c r="B860" s="5">
        <v>4.59</v>
      </c>
    </row>
    <row r="861" spans="1:2" x14ac:dyDescent="0.25">
      <c r="A861" s="6">
        <v>36054</v>
      </c>
      <c r="B861" s="5">
        <v>4.6900000000000004</v>
      </c>
    </row>
    <row r="862" spans="1:2" x14ac:dyDescent="0.25">
      <c r="A862" s="6">
        <v>36055</v>
      </c>
      <c r="B862" s="5">
        <v>4.71</v>
      </c>
    </row>
    <row r="863" spans="1:2" x14ac:dyDescent="0.25">
      <c r="A863" s="6">
        <v>36056</v>
      </c>
      <c r="B863" s="5">
        <v>4.82</v>
      </c>
    </row>
    <row r="864" spans="1:2" x14ac:dyDescent="0.25">
      <c r="A864" s="6">
        <v>36057</v>
      </c>
      <c r="B864" s="5">
        <v>4.82</v>
      </c>
    </row>
    <row r="865" spans="1:2" x14ac:dyDescent="0.25">
      <c r="A865" s="6">
        <v>36058</v>
      </c>
      <c r="B865" s="5">
        <v>4.82</v>
      </c>
    </row>
    <row r="866" spans="1:2" x14ac:dyDescent="0.25">
      <c r="A866" s="6">
        <v>36059</v>
      </c>
      <c r="B866" s="5">
        <v>4.95</v>
      </c>
    </row>
    <row r="867" spans="1:2" x14ac:dyDescent="0.25">
      <c r="A867" s="6">
        <v>36060</v>
      </c>
      <c r="B867" s="5">
        <v>5.16</v>
      </c>
    </row>
    <row r="868" spans="1:2" x14ac:dyDescent="0.25">
      <c r="A868" s="6">
        <v>36061</v>
      </c>
      <c r="B868" s="5">
        <v>5.23</v>
      </c>
    </row>
    <row r="869" spans="1:2" x14ac:dyDescent="0.25">
      <c r="A869" s="6">
        <v>36062</v>
      </c>
      <c r="B869" s="5">
        <v>5.17</v>
      </c>
    </row>
    <row r="870" spans="1:2" x14ac:dyDescent="0.25">
      <c r="A870" s="6">
        <v>36063</v>
      </c>
      <c r="B870" s="5">
        <v>5.1100000000000003</v>
      </c>
    </row>
    <row r="871" spans="1:2" x14ac:dyDescent="0.25">
      <c r="A871" s="6">
        <v>36064</v>
      </c>
      <c r="B871" s="5">
        <v>5.1100000000000003</v>
      </c>
    </row>
    <row r="872" spans="1:2" x14ac:dyDescent="0.25">
      <c r="A872" s="6">
        <v>36065</v>
      </c>
      <c r="B872" s="5">
        <v>5.1100000000000003</v>
      </c>
    </row>
    <row r="873" spans="1:2" x14ac:dyDescent="0.25">
      <c r="A873" s="6">
        <v>36066</v>
      </c>
      <c r="B873" s="5">
        <v>5.0999999999999996</v>
      </c>
    </row>
    <row r="874" spans="1:2" x14ac:dyDescent="0.25">
      <c r="A874" s="6">
        <v>36067</v>
      </c>
      <c r="B874" s="5">
        <v>5.08</v>
      </c>
    </row>
    <row r="875" spans="1:2" x14ac:dyDescent="0.25">
      <c r="A875" s="6">
        <v>36068</v>
      </c>
      <c r="B875" s="5">
        <v>5.05</v>
      </c>
    </row>
    <row r="876" spans="1:2" x14ac:dyDescent="0.25">
      <c r="A876" s="6">
        <v>36069</v>
      </c>
      <c r="B876" s="5">
        <v>4.95</v>
      </c>
    </row>
    <row r="877" spans="1:2" x14ac:dyDescent="0.25">
      <c r="A877" s="6">
        <v>36070</v>
      </c>
      <c r="B877" s="5">
        <v>4.92</v>
      </c>
    </row>
    <row r="878" spans="1:2" x14ac:dyDescent="0.25">
      <c r="A878" s="6">
        <v>36071</v>
      </c>
      <c r="B878" s="5">
        <v>4.92</v>
      </c>
    </row>
    <row r="879" spans="1:2" x14ac:dyDescent="0.25">
      <c r="A879" s="6">
        <v>36072</v>
      </c>
      <c r="B879" s="5">
        <v>4.92</v>
      </c>
    </row>
    <row r="880" spans="1:2" x14ac:dyDescent="0.25">
      <c r="A880" s="6">
        <v>36073</v>
      </c>
      <c r="B880" s="5">
        <v>4.78</v>
      </c>
    </row>
    <row r="881" spans="1:2" x14ac:dyDescent="0.25">
      <c r="A881" s="6">
        <v>36074</v>
      </c>
      <c r="B881" s="5">
        <v>4.75</v>
      </c>
    </row>
    <row r="882" spans="1:2" x14ac:dyDescent="0.25">
      <c r="A882" s="6">
        <v>36075</v>
      </c>
      <c r="B882" s="5">
        <v>4.6399999999999997</v>
      </c>
    </row>
    <row r="883" spans="1:2" x14ac:dyDescent="0.25">
      <c r="A883" s="6">
        <v>36076</v>
      </c>
      <c r="B883" s="5">
        <v>4.4800000000000004</v>
      </c>
    </row>
    <row r="884" spans="1:2" x14ac:dyDescent="0.25">
      <c r="A884" s="6">
        <v>36077</v>
      </c>
      <c r="B884" s="5">
        <v>4.59</v>
      </c>
    </row>
    <row r="885" spans="1:2" x14ac:dyDescent="0.25">
      <c r="A885" s="6">
        <v>36078</v>
      </c>
      <c r="B885" s="5">
        <v>4.59</v>
      </c>
    </row>
    <row r="886" spans="1:2" x14ac:dyDescent="0.25">
      <c r="A886" s="6">
        <v>36079</v>
      </c>
      <c r="B886" s="5">
        <v>4.59</v>
      </c>
    </row>
    <row r="887" spans="1:2" x14ac:dyDescent="0.25">
      <c r="A887" s="6">
        <v>36080</v>
      </c>
      <c r="B887" s="5">
        <v>4.66</v>
      </c>
    </row>
    <row r="888" spans="1:2" x14ac:dyDescent="0.25">
      <c r="A888" s="6">
        <v>36081</v>
      </c>
      <c r="B888" s="5">
        <v>4.62</v>
      </c>
    </row>
    <row r="889" spans="1:2" x14ac:dyDescent="0.25">
      <c r="A889" s="6">
        <v>36082</v>
      </c>
      <c r="B889" s="5">
        <v>4.62</v>
      </c>
    </row>
    <row r="890" spans="1:2" x14ac:dyDescent="0.25">
      <c r="A890" s="6">
        <v>36083</v>
      </c>
      <c r="B890" s="5">
        <v>4.68</v>
      </c>
    </row>
    <row r="891" spans="1:2" x14ac:dyDescent="0.25">
      <c r="A891" s="6">
        <v>36084</v>
      </c>
      <c r="B891" s="5">
        <v>4.78</v>
      </c>
    </row>
    <row r="892" spans="1:2" x14ac:dyDescent="0.25">
      <c r="A892" s="6">
        <v>36085</v>
      </c>
      <c r="B892" s="5">
        <v>4.78</v>
      </c>
    </row>
    <row r="893" spans="1:2" x14ac:dyDescent="0.25">
      <c r="A893" s="6">
        <v>36086</v>
      </c>
      <c r="B893" s="5">
        <v>4.78</v>
      </c>
    </row>
    <row r="894" spans="1:2" x14ac:dyDescent="0.25">
      <c r="A894" s="6">
        <v>36087</v>
      </c>
      <c r="B894" s="5">
        <v>4.8499999999999996</v>
      </c>
    </row>
    <row r="895" spans="1:2" x14ac:dyDescent="0.25">
      <c r="A895" s="6">
        <v>36088</v>
      </c>
      <c r="B895" s="5">
        <v>4.92</v>
      </c>
    </row>
    <row r="896" spans="1:2" x14ac:dyDescent="0.25">
      <c r="A896" s="6">
        <v>36089</v>
      </c>
      <c r="B896" s="5">
        <v>4.8899999999999997</v>
      </c>
    </row>
    <row r="897" spans="1:2" x14ac:dyDescent="0.25">
      <c r="A897" s="6">
        <v>36090</v>
      </c>
      <c r="B897" s="5">
        <v>4.9000000000000004</v>
      </c>
    </row>
    <row r="898" spans="1:2" x14ac:dyDescent="0.25">
      <c r="A898" s="6">
        <v>36091</v>
      </c>
      <c r="B898" s="5">
        <v>4.9000000000000004</v>
      </c>
    </row>
    <row r="899" spans="1:2" x14ac:dyDescent="0.25">
      <c r="A899" s="6">
        <v>36092</v>
      </c>
      <c r="B899" s="5">
        <v>4.9000000000000004</v>
      </c>
    </row>
    <row r="900" spans="1:2" x14ac:dyDescent="0.25">
      <c r="A900" s="6">
        <v>36093</v>
      </c>
      <c r="B900" s="5">
        <v>4.9000000000000004</v>
      </c>
    </row>
    <row r="901" spans="1:2" x14ac:dyDescent="0.25">
      <c r="A901" s="6">
        <v>36094</v>
      </c>
      <c r="B901" s="5">
        <v>4.9000000000000004</v>
      </c>
    </row>
    <row r="902" spans="1:2" x14ac:dyDescent="0.25">
      <c r="A902" s="6">
        <v>36095</v>
      </c>
      <c r="B902" s="5">
        <v>4.8899999999999997</v>
      </c>
    </row>
    <row r="903" spans="1:2" x14ac:dyDescent="0.25">
      <c r="A903" s="6">
        <v>36096</v>
      </c>
      <c r="B903" s="5">
        <v>4.8899999999999997</v>
      </c>
    </row>
    <row r="904" spans="1:2" x14ac:dyDescent="0.25">
      <c r="A904" s="6">
        <v>36097</v>
      </c>
      <c r="B904" s="5">
        <v>4.8899999999999997</v>
      </c>
    </row>
    <row r="905" spans="1:2" x14ac:dyDescent="0.25">
      <c r="A905" s="6">
        <v>36098</v>
      </c>
      <c r="B905" s="5">
        <v>4.96</v>
      </c>
    </row>
    <row r="906" spans="1:2" x14ac:dyDescent="0.25">
      <c r="A906" s="6">
        <v>36099</v>
      </c>
      <c r="B906" s="5">
        <v>4.96</v>
      </c>
    </row>
    <row r="907" spans="1:2" x14ac:dyDescent="0.25">
      <c r="A907" s="6">
        <v>36100</v>
      </c>
      <c r="B907" s="5">
        <v>4.96</v>
      </c>
    </row>
    <row r="908" spans="1:2" x14ac:dyDescent="0.25">
      <c r="A908" s="6">
        <v>36101</v>
      </c>
      <c r="B908" s="5">
        <v>5</v>
      </c>
    </row>
    <row r="909" spans="1:2" x14ac:dyDescent="0.25">
      <c r="A909" s="6">
        <v>36102</v>
      </c>
      <c r="B909" s="5">
        <v>5</v>
      </c>
    </row>
    <row r="910" spans="1:2" x14ac:dyDescent="0.25">
      <c r="A910" s="6">
        <v>36103</v>
      </c>
      <c r="B910" s="5">
        <v>5.07</v>
      </c>
    </row>
    <row r="911" spans="1:2" x14ac:dyDescent="0.25">
      <c r="A911" s="6">
        <v>36104</v>
      </c>
      <c r="B911" s="5">
        <v>5.05</v>
      </c>
    </row>
    <row r="912" spans="1:2" x14ac:dyDescent="0.25">
      <c r="A912" s="6">
        <v>36105</v>
      </c>
      <c r="B912" s="5">
        <v>5.05</v>
      </c>
    </row>
    <row r="913" spans="1:2" x14ac:dyDescent="0.25">
      <c r="A913" s="6">
        <v>36106</v>
      </c>
      <c r="B913" s="5">
        <v>5.05</v>
      </c>
    </row>
    <row r="914" spans="1:2" x14ac:dyDescent="0.25">
      <c r="A914" s="6">
        <v>36107</v>
      </c>
      <c r="B914" s="5">
        <v>5.05</v>
      </c>
    </row>
    <row r="915" spans="1:2" x14ac:dyDescent="0.25">
      <c r="A915" s="6">
        <v>36108</v>
      </c>
      <c r="B915" s="5">
        <v>5</v>
      </c>
    </row>
    <row r="916" spans="1:2" x14ac:dyDescent="0.25">
      <c r="A916" s="6">
        <v>36109</v>
      </c>
      <c r="B916" s="5">
        <v>4.97</v>
      </c>
    </row>
    <row r="917" spans="1:2" x14ac:dyDescent="0.25">
      <c r="A917" s="6">
        <v>36110</v>
      </c>
      <c r="B917" s="5">
        <v>4.92</v>
      </c>
    </row>
    <row r="918" spans="1:2" x14ac:dyDescent="0.25">
      <c r="A918" s="6">
        <v>36111</v>
      </c>
      <c r="B918" s="5">
        <v>4.91</v>
      </c>
    </row>
    <row r="919" spans="1:2" x14ac:dyDescent="0.25">
      <c r="A919" s="6">
        <v>36112</v>
      </c>
      <c r="B919" s="5">
        <v>4.9000000000000004</v>
      </c>
    </row>
    <row r="920" spans="1:2" x14ac:dyDescent="0.25">
      <c r="A920" s="6">
        <v>36113</v>
      </c>
      <c r="B920" s="5">
        <v>4.9000000000000004</v>
      </c>
    </row>
    <row r="921" spans="1:2" x14ac:dyDescent="0.25">
      <c r="A921" s="6">
        <v>36114</v>
      </c>
      <c r="B921" s="5">
        <v>4.9000000000000004</v>
      </c>
    </row>
    <row r="922" spans="1:2" x14ac:dyDescent="0.25">
      <c r="A922" s="6">
        <v>36115</v>
      </c>
      <c r="B922" s="5">
        <v>4.91</v>
      </c>
    </row>
    <row r="923" spans="1:2" x14ac:dyDescent="0.25">
      <c r="A923" s="6">
        <v>36116</v>
      </c>
      <c r="B923" s="5">
        <v>4.91</v>
      </c>
    </row>
    <row r="924" spans="1:2" x14ac:dyDescent="0.25">
      <c r="A924" s="6">
        <v>36117</v>
      </c>
      <c r="B924" s="5">
        <v>4.93</v>
      </c>
    </row>
    <row r="925" spans="1:2" x14ac:dyDescent="0.25">
      <c r="A925" s="6">
        <v>36118</v>
      </c>
      <c r="B925" s="5">
        <v>4.9400000000000004</v>
      </c>
    </row>
    <row r="926" spans="1:2" x14ac:dyDescent="0.25">
      <c r="A926" s="6">
        <v>36119</v>
      </c>
      <c r="B926" s="5">
        <v>4.97</v>
      </c>
    </row>
    <row r="927" spans="1:2" x14ac:dyDescent="0.25">
      <c r="A927" s="6">
        <v>36120</v>
      </c>
      <c r="B927" s="5">
        <v>4.97</v>
      </c>
    </row>
    <row r="928" spans="1:2" x14ac:dyDescent="0.25">
      <c r="A928" s="6">
        <v>36121</v>
      </c>
      <c r="B928" s="5">
        <v>4.97</v>
      </c>
    </row>
    <row r="929" spans="1:2" x14ac:dyDescent="0.25">
      <c r="A929" s="6">
        <v>36122</v>
      </c>
      <c r="B929" s="5">
        <v>4.99</v>
      </c>
    </row>
    <row r="930" spans="1:2" x14ac:dyDescent="0.25">
      <c r="A930" s="6">
        <v>36123</v>
      </c>
      <c r="B930" s="5">
        <v>5.01</v>
      </c>
    </row>
    <row r="931" spans="1:2" x14ac:dyDescent="0.25">
      <c r="A931" s="6">
        <v>36124</v>
      </c>
      <c r="B931" s="5">
        <v>5.04</v>
      </c>
    </row>
    <row r="932" spans="1:2" x14ac:dyDescent="0.25">
      <c r="A932" s="6">
        <v>36125</v>
      </c>
      <c r="B932" s="5">
        <v>5.04</v>
      </c>
    </row>
    <row r="933" spans="1:2" x14ac:dyDescent="0.25">
      <c r="A933" s="6">
        <v>36126</v>
      </c>
      <c r="B933" s="5">
        <v>5.03</v>
      </c>
    </row>
    <row r="934" spans="1:2" x14ac:dyDescent="0.25">
      <c r="A934" s="6">
        <v>36127</v>
      </c>
      <c r="B934" s="5">
        <v>5.03</v>
      </c>
    </row>
    <row r="935" spans="1:2" x14ac:dyDescent="0.25">
      <c r="A935" s="6">
        <v>36128</v>
      </c>
      <c r="B935" s="5">
        <v>5.03</v>
      </c>
    </row>
    <row r="936" spans="1:2" x14ac:dyDescent="0.25">
      <c r="A936" s="6">
        <v>36129</v>
      </c>
      <c r="B936" s="5">
        <v>5.04</v>
      </c>
    </row>
    <row r="937" spans="1:2" x14ac:dyDescent="0.25">
      <c r="A937" s="6">
        <v>36130</v>
      </c>
      <c r="B937" s="5">
        <v>5</v>
      </c>
    </row>
    <row r="938" spans="1:2" x14ac:dyDescent="0.25">
      <c r="A938" s="6">
        <v>36131</v>
      </c>
      <c r="B938" s="5">
        <v>5.0199999999999996</v>
      </c>
    </row>
    <row r="939" spans="1:2" x14ac:dyDescent="0.25">
      <c r="A939" s="6">
        <v>36132</v>
      </c>
      <c r="B939" s="5">
        <v>5.03</v>
      </c>
    </row>
    <row r="940" spans="1:2" x14ac:dyDescent="0.25">
      <c r="A940" s="6">
        <v>36133</v>
      </c>
      <c r="B940" s="5">
        <v>5.04</v>
      </c>
    </row>
    <row r="941" spans="1:2" x14ac:dyDescent="0.25">
      <c r="A941" s="6">
        <v>36134</v>
      </c>
      <c r="B941" s="5">
        <v>5.04</v>
      </c>
    </row>
    <row r="942" spans="1:2" x14ac:dyDescent="0.25">
      <c r="A942" s="6">
        <v>36135</v>
      </c>
      <c r="B942" s="5">
        <v>5.04</v>
      </c>
    </row>
    <row r="943" spans="1:2" x14ac:dyDescent="0.25">
      <c r="A943" s="6">
        <v>36136</v>
      </c>
      <c r="B943" s="5">
        <v>5.0599999999999996</v>
      </c>
    </row>
    <row r="944" spans="1:2" x14ac:dyDescent="0.25">
      <c r="A944" s="6">
        <v>36137</v>
      </c>
      <c r="B944" s="5">
        <v>5.0199999999999996</v>
      </c>
    </row>
    <row r="945" spans="1:2" x14ac:dyDescent="0.25">
      <c r="A945" s="6">
        <v>36138</v>
      </c>
      <c r="B945" s="5">
        <v>4.99</v>
      </c>
    </row>
    <row r="946" spans="1:2" x14ac:dyDescent="0.25">
      <c r="A946" s="6">
        <v>36139</v>
      </c>
      <c r="B946" s="5">
        <v>4.9400000000000004</v>
      </c>
    </row>
    <row r="947" spans="1:2" x14ac:dyDescent="0.25">
      <c r="A947" s="6">
        <v>36140</v>
      </c>
      <c r="B947" s="5">
        <v>4.93</v>
      </c>
    </row>
    <row r="948" spans="1:2" x14ac:dyDescent="0.25">
      <c r="A948" s="6">
        <v>36141</v>
      </c>
      <c r="B948" s="5">
        <v>4.93</v>
      </c>
    </row>
    <row r="949" spans="1:2" x14ac:dyDescent="0.25">
      <c r="A949" s="6">
        <v>36142</v>
      </c>
      <c r="B949" s="5">
        <v>4.93</v>
      </c>
    </row>
    <row r="950" spans="1:2" x14ac:dyDescent="0.25">
      <c r="A950" s="6">
        <v>36143</v>
      </c>
      <c r="B950" s="5">
        <v>4.92</v>
      </c>
    </row>
    <row r="951" spans="1:2" x14ac:dyDescent="0.25">
      <c r="A951" s="6">
        <v>36144</v>
      </c>
      <c r="B951" s="5">
        <v>4.95</v>
      </c>
    </row>
    <row r="952" spans="1:2" x14ac:dyDescent="0.25">
      <c r="A952" s="6">
        <v>36145</v>
      </c>
      <c r="B952" s="5">
        <v>4.95</v>
      </c>
    </row>
    <row r="953" spans="1:2" x14ac:dyDescent="0.25">
      <c r="A953" s="6">
        <v>36146</v>
      </c>
      <c r="B953" s="5">
        <v>4.92</v>
      </c>
    </row>
    <row r="954" spans="1:2" x14ac:dyDescent="0.25">
      <c r="A954" s="6">
        <v>36147</v>
      </c>
      <c r="B954" s="5">
        <v>4.91</v>
      </c>
    </row>
    <row r="955" spans="1:2" x14ac:dyDescent="0.25">
      <c r="A955" s="6">
        <v>36148</v>
      </c>
      <c r="B955" s="5">
        <v>4.91</v>
      </c>
    </row>
    <row r="956" spans="1:2" x14ac:dyDescent="0.25">
      <c r="A956" s="6">
        <v>36149</v>
      </c>
      <c r="B956" s="5">
        <v>4.91</v>
      </c>
    </row>
    <row r="957" spans="1:2" x14ac:dyDescent="0.25">
      <c r="A957" s="6">
        <v>36150</v>
      </c>
      <c r="B957" s="5">
        <v>4.91</v>
      </c>
    </row>
    <row r="958" spans="1:2" x14ac:dyDescent="0.25">
      <c r="A958" s="6">
        <v>36151</v>
      </c>
      <c r="B958" s="5">
        <v>4.87</v>
      </c>
    </row>
    <row r="959" spans="1:2" x14ac:dyDescent="0.25">
      <c r="A959" s="6">
        <v>36152</v>
      </c>
      <c r="B959" s="5">
        <v>4.8600000000000003</v>
      </c>
    </row>
    <row r="960" spans="1:2" x14ac:dyDescent="0.25">
      <c r="A960" s="6">
        <v>36153</v>
      </c>
      <c r="B960" s="5">
        <v>4.88</v>
      </c>
    </row>
    <row r="961" spans="1:2" x14ac:dyDescent="0.25">
      <c r="A961" s="6">
        <v>36154</v>
      </c>
      <c r="B961" s="5">
        <v>4.88</v>
      </c>
    </row>
    <row r="962" spans="1:2" x14ac:dyDescent="0.25">
      <c r="A962" s="6">
        <v>36155</v>
      </c>
      <c r="B962" s="5">
        <v>4.88</v>
      </c>
    </row>
    <row r="963" spans="1:2" x14ac:dyDescent="0.25">
      <c r="A963" s="6">
        <v>36156</v>
      </c>
      <c r="B963" s="5">
        <v>4.88</v>
      </c>
    </row>
    <row r="964" spans="1:2" x14ac:dyDescent="0.25">
      <c r="A964" s="6">
        <v>36157</v>
      </c>
      <c r="B964" s="5">
        <v>4.8499999999999996</v>
      </c>
    </row>
    <row r="965" spans="1:2" x14ac:dyDescent="0.25">
      <c r="A965" s="6">
        <v>36158</v>
      </c>
      <c r="B965" s="5">
        <v>4.87</v>
      </c>
    </row>
    <row r="966" spans="1:2" x14ac:dyDescent="0.25">
      <c r="A966" s="6">
        <v>36159</v>
      </c>
      <c r="B966" s="5">
        <v>4.88</v>
      </c>
    </row>
    <row r="967" spans="1:2" x14ac:dyDescent="0.25">
      <c r="A967" s="6">
        <v>36160</v>
      </c>
      <c r="B967" s="5">
        <v>4.95</v>
      </c>
    </row>
    <row r="968" spans="1:2" x14ac:dyDescent="0.25">
      <c r="A968" s="6">
        <v>36161</v>
      </c>
      <c r="B968" s="5">
        <v>4.95</v>
      </c>
    </row>
    <row r="969" spans="1:2" x14ac:dyDescent="0.25">
      <c r="A969" s="6">
        <v>36162</v>
      </c>
      <c r="B969" s="5">
        <v>4.95</v>
      </c>
    </row>
    <row r="970" spans="1:2" x14ac:dyDescent="0.25">
      <c r="A970" s="6">
        <v>36163</v>
      </c>
      <c r="B970" s="5">
        <v>4.95</v>
      </c>
    </row>
    <row r="971" spans="1:2" x14ac:dyDescent="0.25">
      <c r="A971" s="6">
        <v>36164</v>
      </c>
      <c r="B971" s="5">
        <v>5</v>
      </c>
    </row>
    <row r="972" spans="1:2" x14ac:dyDescent="0.25">
      <c r="A972" s="6">
        <v>36165</v>
      </c>
      <c r="B972" s="5">
        <v>5.03</v>
      </c>
    </row>
    <row r="973" spans="1:2" x14ac:dyDescent="0.25">
      <c r="A973" s="6">
        <v>36166</v>
      </c>
      <c r="B973" s="5">
        <v>5.04</v>
      </c>
    </row>
    <row r="974" spans="1:2" x14ac:dyDescent="0.25">
      <c r="A974" s="6">
        <v>36167</v>
      </c>
      <c r="B974" s="5">
        <v>5</v>
      </c>
    </row>
    <row r="975" spans="1:2" x14ac:dyDescent="0.25">
      <c r="A975" s="6">
        <v>36168</v>
      </c>
      <c r="B975" s="5">
        <v>5</v>
      </c>
    </row>
    <row r="976" spans="1:2" x14ac:dyDescent="0.25">
      <c r="A976" s="6">
        <v>36169</v>
      </c>
      <c r="B976" s="5">
        <v>5</v>
      </c>
    </row>
    <row r="977" spans="1:2" x14ac:dyDescent="0.25">
      <c r="A977" s="6">
        <v>36170</v>
      </c>
      <c r="B977" s="5">
        <v>5</v>
      </c>
    </row>
    <row r="978" spans="1:2" x14ac:dyDescent="0.25">
      <c r="A978" s="6">
        <v>36171</v>
      </c>
      <c r="B978" s="5">
        <v>4.9800000000000004</v>
      </c>
    </row>
    <row r="979" spans="1:2" x14ac:dyDescent="0.25">
      <c r="A979" s="6">
        <v>36172</v>
      </c>
      <c r="B979" s="5">
        <v>4.96</v>
      </c>
    </row>
    <row r="980" spans="1:2" x14ac:dyDescent="0.25">
      <c r="A980" s="6">
        <v>36173</v>
      </c>
      <c r="B980" s="5">
        <v>4.96</v>
      </c>
    </row>
    <row r="981" spans="1:2" x14ac:dyDescent="0.25">
      <c r="A981" s="6">
        <v>36174</v>
      </c>
      <c r="B981" s="5">
        <v>4.93</v>
      </c>
    </row>
    <row r="982" spans="1:2" x14ac:dyDescent="0.25">
      <c r="A982" s="6">
        <v>36175</v>
      </c>
      <c r="B982" s="5">
        <v>4.9400000000000004</v>
      </c>
    </row>
    <row r="983" spans="1:2" x14ac:dyDescent="0.25">
      <c r="A983" s="6">
        <v>36176</v>
      </c>
      <c r="B983" s="5">
        <v>4.9400000000000004</v>
      </c>
    </row>
    <row r="984" spans="1:2" x14ac:dyDescent="0.25">
      <c r="A984" s="6">
        <v>36177</v>
      </c>
      <c r="B984" s="5">
        <v>4.9400000000000004</v>
      </c>
    </row>
    <row r="985" spans="1:2" x14ac:dyDescent="0.25">
      <c r="A985" s="6">
        <v>36178</v>
      </c>
      <c r="B985" s="5">
        <v>4.9400000000000004</v>
      </c>
    </row>
    <row r="986" spans="1:2" x14ac:dyDescent="0.25">
      <c r="A986" s="6">
        <v>36179</v>
      </c>
      <c r="B986" s="5">
        <v>4.96</v>
      </c>
    </row>
    <row r="987" spans="1:2" x14ac:dyDescent="0.25">
      <c r="A987" s="6">
        <v>36180</v>
      </c>
      <c r="B987" s="5">
        <v>4.9400000000000004</v>
      </c>
    </row>
    <row r="988" spans="1:2" x14ac:dyDescent="0.25">
      <c r="A988" s="6">
        <v>36181</v>
      </c>
      <c r="B988" s="5">
        <v>4.93</v>
      </c>
    </row>
    <row r="989" spans="1:2" x14ac:dyDescent="0.25">
      <c r="A989" s="6">
        <v>36182</v>
      </c>
      <c r="B989" s="5">
        <v>4.93</v>
      </c>
    </row>
    <row r="990" spans="1:2" x14ac:dyDescent="0.25">
      <c r="A990" s="6">
        <v>36183</v>
      </c>
      <c r="B990" s="5">
        <v>4.93</v>
      </c>
    </row>
    <row r="991" spans="1:2" x14ac:dyDescent="0.25">
      <c r="A991" s="6">
        <v>36184</v>
      </c>
      <c r="B991" s="5">
        <v>4.93</v>
      </c>
    </row>
    <row r="992" spans="1:2" x14ac:dyDescent="0.25">
      <c r="A992" s="6">
        <v>36185</v>
      </c>
      <c r="B992" s="5">
        <v>4.93</v>
      </c>
    </row>
    <row r="993" spans="1:2" x14ac:dyDescent="0.25">
      <c r="A993" s="6">
        <v>36186</v>
      </c>
      <c r="B993" s="5">
        <v>4.92</v>
      </c>
    </row>
    <row r="994" spans="1:2" x14ac:dyDescent="0.25">
      <c r="A994" s="6">
        <v>36187</v>
      </c>
      <c r="B994" s="5">
        <v>4.8899999999999997</v>
      </c>
    </row>
    <row r="995" spans="1:2" x14ac:dyDescent="0.25">
      <c r="A995" s="6">
        <v>36188</v>
      </c>
      <c r="B995" s="5">
        <v>4.8600000000000003</v>
      </c>
    </row>
    <row r="996" spans="1:2" x14ac:dyDescent="0.25">
      <c r="A996" s="6">
        <v>36189</v>
      </c>
      <c r="B996" s="5">
        <v>4.83</v>
      </c>
    </row>
    <row r="997" spans="1:2" x14ac:dyDescent="0.25">
      <c r="A997" s="6">
        <v>36190</v>
      </c>
      <c r="B997" s="5">
        <v>4.83</v>
      </c>
    </row>
    <row r="998" spans="1:2" x14ac:dyDescent="0.25">
      <c r="A998" s="6">
        <v>36191</v>
      </c>
      <c r="B998" s="5">
        <v>4.83</v>
      </c>
    </row>
    <row r="999" spans="1:2" x14ac:dyDescent="0.25">
      <c r="A999" s="6">
        <v>36192</v>
      </c>
      <c r="B999" s="5">
        <v>4.84</v>
      </c>
    </row>
    <row r="1000" spans="1:2" x14ac:dyDescent="0.25">
      <c r="A1000" s="6">
        <v>36193</v>
      </c>
      <c r="B1000" s="5">
        <v>4.8600000000000003</v>
      </c>
    </row>
    <row r="1001" spans="1:2" x14ac:dyDescent="0.25">
      <c r="A1001" s="6">
        <v>36194</v>
      </c>
      <c r="B1001" s="5">
        <v>4.88</v>
      </c>
    </row>
    <row r="1002" spans="1:2" x14ac:dyDescent="0.25">
      <c r="A1002" s="6">
        <v>36195</v>
      </c>
      <c r="B1002" s="5">
        <v>4.88</v>
      </c>
    </row>
    <row r="1003" spans="1:2" x14ac:dyDescent="0.25">
      <c r="A1003" s="6">
        <v>36196</v>
      </c>
      <c r="B1003" s="5">
        <v>4.8600000000000003</v>
      </c>
    </row>
    <row r="1004" spans="1:2" x14ac:dyDescent="0.25">
      <c r="A1004" s="6">
        <v>36197</v>
      </c>
      <c r="B1004" s="5">
        <v>4.8600000000000003</v>
      </c>
    </row>
    <row r="1005" spans="1:2" x14ac:dyDescent="0.25">
      <c r="A1005" s="6">
        <v>36198</v>
      </c>
      <c r="B1005" s="5">
        <v>4.8600000000000003</v>
      </c>
    </row>
    <row r="1006" spans="1:2" x14ac:dyDescent="0.25">
      <c r="A1006" s="6">
        <v>36199</v>
      </c>
      <c r="B1006" s="5">
        <v>4.8499999999999996</v>
      </c>
    </row>
    <row r="1007" spans="1:2" x14ac:dyDescent="0.25">
      <c r="A1007" s="6">
        <v>36200</v>
      </c>
      <c r="B1007" s="5">
        <v>4.8499999999999996</v>
      </c>
    </row>
    <row r="1008" spans="1:2" x14ac:dyDescent="0.25">
      <c r="A1008" s="6">
        <v>36201</v>
      </c>
      <c r="B1008" s="5">
        <v>4.8</v>
      </c>
    </row>
    <row r="1009" spans="1:2" x14ac:dyDescent="0.25">
      <c r="A1009" s="6">
        <v>36202</v>
      </c>
      <c r="B1009" s="5">
        <v>4.78</v>
      </c>
    </row>
    <row r="1010" spans="1:2" x14ac:dyDescent="0.25">
      <c r="A1010" s="6">
        <v>36203</v>
      </c>
      <c r="B1010" s="5">
        <v>4.7300000000000004</v>
      </c>
    </row>
    <row r="1011" spans="1:2" x14ac:dyDescent="0.25">
      <c r="A1011" s="6">
        <v>36204</v>
      </c>
      <c r="B1011" s="5">
        <v>4.7300000000000004</v>
      </c>
    </row>
    <row r="1012" spans="1:2" x14ac:dyDescent="0.25">
      <c r="A1012" s="6">
        <v>36205</v>
      </c>
      <c r="B1012" s="5">
        <v>4.7300000000000004</v>
      </c>
    </row>
    <row r="1013" spans="1:2" x14ac:dyDescent="0.25">
      <c r="A1013" s="6">
        <v>36206</v>
      </c>
      <c r="B1013" s="5">
        <v>4.7300000000000004</v>
      </c>
    </row>
    <row r="1014" spans="1:2" x14ac:dyDescent="0.25">
      <c r="A1014" s="6">
        <v>36207</v>
      </c>
      <c r="B1014" s="5">
        <v>4.7300000000000004</v>
      </c>
    </row>
    <row r="1015" spans="1:2" x14ac:dyDescent="0.25">
      <c r="A1015" s="6">
        <v>36208</v>
      </c>
      <c r="B1015" s="5">
        <v>4.72</v>
      </c>
    </row>
    <row r="1016" spans="1:2" x14ac:dyDescent="0.25">
      <c r="A1016" s="6">
        <v>36209</v>
      </c>
      <c r="B1016" s="5">
        <v>4.74</v>
      </c>
    </row>
    <row r="1017" spans="1:2" x14ac:dyDescent="0.25">
      <c r="A1017" s="6">
        <v>36210</v>
      </c>
      <c r="B1017" s="5">
        <v>4.7300000000000004</v>
      </c>
    </row>
    <row r="1018" spans="1:2" x14ac:dyDescent="0.25">
      <c r="A1018" s="6">
        <v>36211</v>
      </c>
      <c r="B1018" s="5">
        <v>4.7300000000000004</v>
      </c>
    </row>
    <row r="1019" spans="1:2" x14ac:dyDescent="0.25">
      <c r="A1019" s="6">
        <v>36212</v>
      </c>
      <c r="B1019" s="5">
        <v>4.7300000000000004</v>
      </c>
    </row>
    <row r="1020" spans="1:2" x14ac:dyDescent="0.25">
      <c r="A1020" s="6">
        <v>36213</v>
      </c>
      <c r="B1020" s="5">
        <v>4.78</v>
      </c>
    </row>
    <row r="1021" spans="1:2" x14ac:dyDescent="0.25">
      <c r="A1021" s="6">
        <v>36214</v>
      </c>
      <c r="B1021" s="5">
        <v>4.78</v>
      </c>
    </row>
    <row r="1022" spans="1:2" x14ac:dyDescent="0.25">
      <c r="A1022" s="6">
        <v>36215</v>
      </c>
      <c r="B1022" s="5">
        <v>4.78</v>
      </c>
    </row>
    <row r="1023" spans="1:2" x14ac:dyDescent="0.25">
      <c r="A1023" s="6">
        <v>36216</v>
      </c>
      <c r="B1023" s="5">
        <v>4.76</v>
      </c>
    </row>
    <row r="1024" spans="1:2" x14ac:dyDescent="0.25">
      <c r="A1024" s="6">
        <v>36217</v>
      </c>
      <c r="B1024" s="5">
        <v>4.75</v>
      </c>
    </row>
    <row r="1025" spans="1:2" x14ac:dyDescent="0.25">
      <c r="A1025" s="6">
        <v>36218</v>
      </c>
      <c r="B1025" s="5">
        <v>4.75</v>
      </c>
    </row>
    <row r="1026" spans="1:2" x14ac:dyDescent="0.25">
      <c r="A1026" s="6">
        <v>36219</v>
      </c>
      <c r="B1026" s="5">
        <v>4.75</v>
      </c>
    </row>
    <row r="1027" spans="1:2" x14ac:dyDescent="0.25">
      <c r="A1027" s="6">
        <v>36220</v>
      </c>
      <c r="B1027" s="5">
        <v>4.76</v>
      </c>
    </row>
    <row r="1028" spans="1:2" x14ac:dyDescent="0.25">
      <c r="A1028" s="6">
        <v>36221</v>
      </c>
      <c r="B1028" s="5">
        <v>4.75</v>
      </c>
    </row>
    <row r="1029" spans="1:2" x14ac:dyDescent="0.25">
      <c r="A1029" s="6">
        <v>36222</v>
      </c>
      <c r="B1029" s="5">
        <v>4.75</v>
      </c>
    </row>
    <row r="1030" spans="1:2" x14ac:dyDescent="0.25">
      <c r="A1030" s="6">
        <v>36223</v>
      </c>
      <c r="B1030" s="5">
        <v>4.75</v>
      </c>
    </row>
    <row r="1031" spans="1:2" x14ac:dyDescent="0.25">
      <c r="A1031" s="6">
        <v>36224</v>
      </c>
      <c r="B1031" s="5">
        <v>4.76</v>
      </c>
    </row>
    <row r="1032" spans="1:2" x14ac:dyDescent="0.25">
      <c r="A1032" s="6">
        <v>36225</v>
      </c>
      <c r="B1032" s="5">
        <v>4.76</v>
      </c>
    </row>
    <row r="1033" spans="1:2" x14ac:dyDescent="0.25">
      <c r="A1033" s="6">
        <v>36226</v>
      </c>
      <c r="B1033" s="5">
        <v>4.76</v>
      </c>
    </row>
    <row r="1034" spans="1:2" x14ac:dyDescent="0.25">
      <c r="A1034" s="6">
        <v>36227</v>
      </c>
      <c r="B1034" s="5">
        <v>4.75</v>
      </c>
    </row>
    <row r="1035" spans="1:2" x14ac:dyDescent="0.25">
      <c r="A1035" s="6">
        <v>36228</v>
      </c>
      <c r="B1035" s="5">
        <v>4.76</v>
      </c>
    </row>
    <row r="1036" spans="1:2" x14ac:dyDescent="0.25">
      <c r="A1036" s="6">
        <v>36229</v>
      </c>
      <c r="B1036" s="5">
        <v>4.75</v>
      </c>
    </row>
    <row r="1037" spans="1:2" x14ac:dyDescent="0.25">
      <c r="A1037" s="6">
        <v>36230</v>
      </c>
      <c r="B1037" s="5">
        <v>4.75</v>
      </c>
    </row>
    <row r="1038" spans="1:2" x14ac:dyDescent="0.25">
      <c r="A1038" s="6">
        <v>36231</v>
      </c>
      <c r="B1038" s="5">
        <v>4.75</v>
      </c>
    </row>
    <row r="1039" spans="1:2" x14ac:dyDescent="0.25">
      <c r="A1039" s="6">
        <v>36232</v>
      </c>
      <c r="B1039" s="5">
        <v>4.75</v>
      </c>
    </row>
    <row r="1040" spans="1:2" x14ac:dyDescent="0.25">
      <c r="A1040" s="6">
        <v>36233</v>
      </c>
      <c r="B1040" s="5">
        <v>4.75</v>
      </c>
    </row>
    <row r="1041" spans="1:2" x14ac:dyDescent="0.25">
      <c r="A1041" s="6">
        <v>36234</v>
      </c>
      <c r="B1041" s="5">
        <v>4.72</v>
      </c>
    </row>
    <row r="1042" spans="1:2" x14ac:dyDescent="0.25">
      <c r="A1042" s="6">
        <v>36235</v>
      </c>
      <c r="B1042" s="5">
        <v>4.71</v>
      </c>
    </row>
    <row r="1043" spans="1:2" x14ac:dyDescent="0.25">
      <c r="A1043" s="6">
        <v>36236</v>
      </c>
      <c r="B1043" s="5">
        <v>4.71</v>
      </c>
    </row>
    <row r="1044" spans="1:2" x14ac:dyDescent="0.25">
      <c r="A1044" s="6">
        <v>36237</v>
      </c>
      <c r="B1044" s="5">
        <v>4.68</v>
      </c>
    </row>
    <row r="1045" spans="1:2" x14ac:dyDescent="0.25">
      <c r="A1045" s="6">
        <v>36238</v>
      </c>
      <c r="B1045" s="5">
        <v>4.68</v>
      </c>
    </row>
    <row r="1046" spans="1:2" x14ac:dyDescent="0.25">
      <c r="A1046" s="6">
        <v>36239</v>
      </c>
      <c r="B1046" s="5">
        <v>4.68</v>
      </c>
    </row>
    <row r="1047" spans="1:2" x14ac:dyDescent="0.25">
      <c r="A1047" s="6">
        <v>36240</v>
      </c>
      <c r="B1047" s="5">
        <v>4.68</v>
      </c>
    </row>
    <row r="1048" spans="1:2" x14ac:dyDescent="0.25">
      <c r="A1048" s="6">
        <v>36241</v>
      </c>
      <c r="B1048" s="5">
        <v>4.6399999999999997</v>
      </c>
    </row>
    <row r="1049" spans="1:2" x14ac:dyDescent="0.25">
      <c r="A1049" s="6">
        <v>36242</v>
      </c>
      <c r="B1049" s="5">
        <v>4.6100000000000003</v>
      </c>
    </row>
    <row r="1050" spans="1:2" x14ac:dyDescent="0.25">
      <c r="A1050" s="6">
        <v>36243</v>
      </c>
      <c r="B1050" s="5">
        <v>4.62</v>
      </c>
    </row>
    <row r="1051" spans="1:2" x14ac:dyDescent="0.25">
      <c r="A1051" s="6">
        <v>36244</v>
      </c>
      <c r="B1051" s="5">
        <v>4.63</v>
      </c>
    </row>
    <row r="1052" spans="1:2" x14ac:dyDescent="0.25">
      <c r="A1052" s="6">
        <v>36245</v>
      </c>
      <c r="B1052" s="5">
        <v>4.63</v>
      </c>
    </row>
    <row r="1053" spans="1:2" x14ac:dyDescent="0.25">
      <c r="A1053" s="6">
        <v>36246</v>
      </c>
      <c r="B1053" s="5">
        <v>4.63</v>
      </c>
    </row>
    <row r="1054" spans="1:2" x14ac:dyDescent="0.25">
      <c r="A1054" s="6">
        <v>36247</v>
      </c>
      <c r="B1054" s="5">
        <v>4.63</v>
      </c>
    </row>
    <row r="1055" spans="1:2" x14ac:dyDescent="0.25">
      <c r="A1055" s="6">
        <v>36248</v>
      </c>
      <c r="B1055" s="5">
        <v>4.68</v>
      </c>
    </row>
    <row r="1056" spans="1:2" x14ac:dyDescent="0.25">
      <c r="A1056" s="6">
        <v>36249</v>
      </c>
      <c r="B1056" s="5">
        <v>4.7</v>
      </c>
    </row>
    <row r="1057" spans="1:2" x14ac:dyDescent="0.25">
      <c r="A1057" s="6">
        <v>36250</v>
      </c>
      <c r="B1057" s="5">
        <v>4.7300000000000004</v>
      </c>
    </row>
    <row r="1058" spans="1:2" x14ac:dyDescent="0.25">
      <c r="A1058" s="6">
        <v>36251</v>
      </c>
      <c r="B1058" s="5">
        <v>4.71</v>
      </c>
    </row>
    <row r="1059" spans="1:2" x14ac:dyDescent="0.25">
      <c r="A1059" s="6">
        <v>36252</v>
      </c>
      <c r="B1059" s="5">
        <v>4.71</v>
      </c>
    </row>
    <row r="1060" spans="1:2" x14ac:dyDescent="0.25">
      <c r="A1060" s="6">
        <v>36253</v>
      </c>
      <c r="B1060" s="5">
        <v>4.71</v>
      </c>
    </row>
    <row r="1061" spans="1:2" x14ac:dyDescent="0.25">
      <c r="A1061" s="6">
        <v>36254</v>
      </c>
      <c r="B1061" s="5">
        <v>4.71</v>
      </c>
    </row>
    <row r="1062" spans="1:2" x14ac:dyDescent="0.25">
      <c r="A1062" s="6">
        <v>36255</v>
      </c>
      <c r="B1062" s="5">
        <v>4.71</v>
      </c>
    </row>
    <row r="1063" spans="1:2" x14ac:dyDescent="0.25">
      <c r="A1063" s="6">
        <v>36256</v>
      </c>
      <c r="B1063" s="5">
        <v>4.6900000000000004</v>
      </c>
    </row>
    <row r="1064" spans="1:2" x14ac:dyDescent="0.25">
      <c r="A1064" s="6">
        <v>36257</v>
      </c>
      <c r="B1064" s="5">
        <v>4.67</v>
      </c>
    </row>
    <row r="1065" spans="1:2" x14ac:dyDescent="0.25">
      <c r="A1065" s="6">
        <v>36258</v>
      </c>
      <c r="B1065" s="5">
        <v>4.67</v>
      </c>
    </row>
    <row r="1066" spans="1:2" x14ac:dyDescent="0.25">
      <c r="A1066" s="6">
        <v>36259</v>
      </c>
      <c r="B1066" s="5">
        <v>4.67</v>
      </c>
    </row>
    <row r="1067" spans="1:2" x14ac:dyDescent="0.25">
      <c r="A1067" s="6">
        <v>36260</v>
      </c>
      <c r="B1067" s="5">
        <v>4.67</v>
      </c>
    </row>
    <row r="1068" spans="1:2" x14ac:dyDescent="0.25">
      <c r="A1068" s="6">
        <v>36261</v>
      </c>
      <c r="B1068" s="5">
        <v>4.67</v>
      </c>
    </row>
    <row r="1069" spans="1:2" x14ac:dyDescent="0.25">
      <c r="A1069" s="6">
        <v>36262</v>
      </c>
      <c r="B1069" s="5">
        <v>4.72</v>
      </c>
    </row>
    <row r="1070" spans="1:2" x14ac:dyDescent="0.25">
      <c r="A1070" s="6">
        <v>36263</v>
      </c>
      <c r="B1070" s="5">
        <v>4.7300000000000004</v>
      </c>
    </row>
    <row r="1071" spans="1:2" x14ac:dyDescent="0.25">
      <c r="A1071" s="6">
        <v>36264</v>
      </c>
      <c r="B1071" s="5">
        <v>4.8</v>
      </c>
    </row>
    <row r="1072" spans="1:2" x14ac:dyDescent="0.25">
      <c r="A1072" s="6">
        <v>36265</v>
      </c>
      <c r="B1072" s="5">
        <v>4.87</v>
      </c>
    </row>
    <row r="1073" spans="1:2" x14ac:dyDescent="0.25">
      <c r="A1073" s="6">
        <v>36266</v>
      </c>
      <c r="B1073" s="5">
        <v>5.05</v>
      </c>
    </row>
    <row r="1074" spans="1:2" x14ac:dyDescent="0.25">
      <c r="A1074" s="6">
        <v>36267</v>
      </c>
      <c r="B1074" s="5">
        <v>5.05</v>
      </c>
    </row>
    <row r="1075" spans="1:2" x14ac:dyDescent="0.25">
      <c r="A1075" s="6">
        <v>36268</v>
      </c>
      <c r="B1075" s="5">
        <v>5.05</v>
      </c>
    </row>
    <row r="1076" spans="1:2" x14ac:dyDescent="0.25">
      <c r="A1076" s="6">
        <v>36269</v>
      </c>
      <c r="B1076" s="5">
        <v>5.13</v>
      </c>
    </row>
    <row r="1077" spans="1:2" x14ac:dyDescent="0.25">
      <c r="A1077" s="6">
        <v>36270</v>
      </c>
      <c r="B1077" s="5">
        <v>5.13</v>
      </c>
    </row>
    <row r="1078" spans="1:2" x14ac:dyDescent="0.25">
      <c r="A1078" s="6">
        <v>36271</v>
      </c>
      <c r="B1078" s="5">
        <v>5.15</v>
      </c>
    </row>
    <row r="1079" spans="1:2" x14ac:dyDescent="0.25">
      <c r="A1079" s="6">
        <v>36272</v>
      </c>
      <c r="B1079" s="5">
        <v>5.17</v>
      </c>
    </row>
    <row r="1080" spans="1:2" x14ac:dyDescent="0.25">
      <c r="A1080" s="6">
        <v>36273</v>
      </c>
      <c r="B1080" s="5">
        <v>5.18</v>
      </c>
    </row>
    <row r="1081" spans="1:2" x14ac:dyDescent="0.25">
      <c r="A1081" s="6">
        <v>36274</v>
      </c>
      <c r="B1081" s="5">
        <v>5.18</v>
      </c>
    </row>
    <row r="1082" spans="1:2" x14ac:dyDescent="0.25">
      <c r="A1082" s="6">
        <v>36275</v>
      </c>
      <c r="B1082" s="5">
        <v>5.18</v>
      </c>
    </row>
    <row r="1083" spans="1:2" x14ac:dyDescent="0.25">
      <c r="A1083" s="6">
        <v>36276</v>
      </c>
      <c r="B1083" s="5">
        <v>5.15</v>
      </c>
    </row>
    <row r="1084" spans="1:2" x14ac:dyDescent="0.25">
      <c r="A1084" s="6">
        <v>36277</v>
      </c>
      <c r="B1084" s="5">
        <v>5.12</v>
      </c>
    </row>
    <row r="1085" spans="1:2" x14ac:dyDescent="0.25">
      <c r="A1085" s="6">
        <v>36278</v>
      </c>
      <c r="B1085" s="5">
        <v>5.14</v>
      </c>
    </row>
    <row r="1086" spans="1:2" x14ac:dyDescent="0.25">
      <c r="A1086" s="6">
        <v>36279</v>
      </c>
      <c r="B1086" s="5">
        <v>5.13</v>
      </c>
    </row>
    <row r="1087" spans="1:2" x14ac:dyDescent="0.25">
      <c r="A1087" s="6">
        <v>36280</v>
      </c>
      <c r="B1087" s="5">
        <v>5.18</v>
      </c>
    </row>
    <row r="1088" spans="1:2" x14ac:dyDescent="0.25">
      <c r="A1088" s="6">
        <v>36281</v>
      </c>
      <c r="B1088" s="5">
        <v>5.18</v>
      </c>
    </row>
    <row r="1089" spans="1:2" x14ac:dyDescent="0.25">
      <c r="A1089" s="6">
        <v>36282</v>
      </c>
      <c r="B1089" s="5">
        <v>5.18</v>
      </c>
    </row>
    <row r="1090" spans="1:2" x14ac:dyDescent="0.25">
      <c r="A1090" s="6">
        <v>36283</v>
      </c>
      <c r="B1090" s="5">
        <v>5.2</v>
      </c>
    </row>
    <row r="1091" spans="1:2" x14ac:dyDescent="0.25">
      <c r="A1091" s="6">
        <v>36284</v>
      </c>
      <c r="B1091" s="5">
        <v>5.2</v>
      </c>
    </row>
    <row r="1092" spans="1:2" x14ac:dyDescent="0.25">
      <c r="A1092" s="6">
        <v>36285</v>
      </c>
      <c r="B1092" s="5">
        <v>5.23</v>
      </c>
    </row>
    <row r="1093" spans="1:2" x14ac:dyDescent="0.25">
      <c r="A1093" s="6">
        <v>36286</v>
      </c>
      <c r="B1093" s="5">
        <v>5.24</v>
      </c>
    </row>
    <row r="1094" spans="1:2" x14ac:dyDescent="0.25">
      <c r="A1094" s="6">
        <v>36287</v>
      </c>
      <c r="B1094" s="5">
        <v>5.26</v>
      </c>
    </row>
    <row r="1095" spans="1:2" x14ac:dyDescent="0.25">
      <c r="A1095" s="6">
        <v>36288</v>
      </c>
      <c r="B1095" s="5">
        <v>5.26</v>
      </c>
    </row>
    <row r="1096" spans="1:2" x14ac:dyDescent="0.25">
      <c r="A1096" s="6">
        <v>36289</v>
      </c>
      <c r="B1096" s="5">
        <v>5.26</v>
      </c>
    </row>
    <row r="1097" spans="1:2" x14ac:dyDescent="0.25">
      <c r="A1097" s="6">
        <v>36290</v>
      </c>
      <c r="B1097" s="5">
        <v>5.34</v>
      </c>
    </row>
    <row r="1098" spans="1:2" x14ac:dyDescent="0.25">
      <c r="A1098" s="6">
        <v>36291</v>
      </c>
      <c r="B1098" s="5">
        <v>5.37</v>
      </c>
    </row>
    <row r="1099" spans="1:2" x14ac:dyDescent="0.25">
      <c r="A1099" s="6">
        <v>36292</v>
      </c>
      <c r="B1099" s="5">
        <v>5.38</v>
      </c>
    </row>
    <row r="1100" spans="1:2" x14ac:dyDescent="0.25">
      <c r="A1100" s="6">
        <v>36293</v>
      </c>
      <c r="B1100" s="5">
        <v>5.38</v>
      </c>
    </row>
    <row r="1101" spans="1:2" x14ac:dyDescent="0.25">
      <c r="A1101" s="6">
        <v>36294</v>
      </c>
      <c r="B1101" s="5">
        <v>5.31</v>
      </c>
    </row>
    <row r="1102" spans="1:2" x14ac:dyDescent="0.25">
      <c r="A1102" s="6">
        <v>36295</v>
      </c>
      <c r="B1102" s="5">
        <v>5.31</v>
      </c>
    </row>
    <row r="1103" spans="1:2" x14ac:dyDescent="0.25">
      <c r="A1103" s="6">
        <v>36296</v>
      </c>
      <c r="B1103" s="5">
        <v>5.31</v>
      </c>
    </row>
    <row r="1104" spans="1:2" x14ac:dyDescent="0.25">
      <c r="A1104" s="6">
        <v>36297</v>
      </c>
      <c r="B1104" s="5">
        <v>5.27</v>
      </c>
    </row>
    <row r="1105" spans="1:2" x14ac:dyDescent="0.25">
      <c r="A1105" s="6">
        <v>36298</v>
      </c>
      <c r="B1105" s="5">
        <v>5.23</v>
      </c>
    </row>
    <row r="1106" spans="1:2" x14ac:dyDescent="0.25">
      <c r="A1106" s="6">
        <v>36299</v>
      </c>
      <c r="B1106" s="5">
        <v>5.26</v>
      </c>
    </row>
    <row r="1107" spans="1:2" x14ac:dyDescent="0.25">
      <c r="A1107" s="6">
        <v>36300</v>
      </c>
      <c r="B1107" s="5">
        <v>5.31</v>
      </c>
    </row>
    <row r="1108" spans="1:2" x14ac:dyDescent="0.25">
      <c r="A1108" s="6">
        <v>36301</v>
      </c>
      <c r="B1108" s="5">
        <v>5.34</v>
      </c>
    </row>
    <row r="1109" spans="1:2" x14ac:dyDescent="0.25">
      <c r="A1109" s="6">
        <v>36302</v>
      </c>
      <c r="B1109" s="5">
        <v>5.34</v>
      </c>
    </row>
    <row r="1110" spans="1:2" x14ac:dyDescent="0.25">
      <c r="A1110" s="6">
        <v>36303</v>
      </c>
      <c r="B1110" s="5">
        <v>5.34</v>
      </c>
    </row>
    <row r="1111" spans="1:2" x14ac:dyDescent="0.25">
      <c r="A1111" s="6">
        <v>36304</v>
      </c>
      <c r="B1111" s="5">
        <v>5.32</v>
      </c>
    </row>
    <row r="1112" spans="1:2" x14ac:dyDescent="0.25">
      <c r="A1112" s="6">
        <v>36305</v>
      </c>
      <c r="B1112" s="5">
        <v>5.31</v>
      </c>
    </row>
    <row r="1113" spans="1:2" x14ac:dyDescent="0.25">
      <c r="A1113" s="6">
        <v>36306</v>
      </c>
      <c r="B1113" s="5">
        <v>5.27</v>
      </c>
    </row>
    <row r="1114" spans="1:2" x14ac:dyDescent="0.25">
      <c r="A1114" s="6">
        <v>36307</v>
      </c>
      <c r="B1114" s="5">
        <v>5.27</v>
      </c>
    </row>
    <row r="1115" spans="1:2" x14ac:dyDescent="0.25">
      <c r="A1115" s="6">
        <v>36308</v>
      </c>
      <c r="B1115" s="5">
        <v>5.29</v>
      </c>
    </row>
    <row r="1116" spans="1:2" x14ac:dyDescent="0.25">
      <c r="A1116" s="6">
        <v>36309</v>
      </c>
      <c r="B1116" s="5">
        <v>5.29</v>
      </c>
    </row>
    <row r="1117" spans="1:2" x14ac:dyDescent="0.25">
      <c r="A1117" s="6">
        <v>36310</v>
      </c>
      <c r="B1117" s="5">
        <v>5.29</v>
      </c>
    </row>
    <row r="1118" spans="1:2" x14ac:dyDescent="0.25">
      <c r="A1118" s="6">
        <v>36311</v>
      </c>
      <c r="B1118" s="5">
        <v>5.29</v>
      </c>
    </row>
    <row r="1119" spans="1:2" x14ac:dyDescent="0.25">
      <c r="A1119" s="6">
        <v>36312</v>
      </c>
      <c r="B1119" s="5">
        <v>5.28</v>
      </c>
    </row>
    <row r="1120" spans="1:2" x14ac:dyDescent="0.25">
      <c r="A1120" s="6">
        <v>36313</v>
      </c>
      <c r="B1120" s="5">
        <v>5.28</v>
      </c>
    </row>
    <row r="1121" spans="1:2" x14ac:dyDescent="0.25">
      <c r="A1121" s="6">
        <v>36314</v>
      </c>
      <c r="B1121" s="5">
        <v>5.29</v>
      </c>
    </row>
    <row r="1122" spans="1:2" x14ac:dyDescent="0.25">
      <c r="A1122" s="6">
        <v>36315</v>
      </c>
      <c r="B1122" s="5">
        <v>5.29</v>
      </c>
    </row>
    <row r="1123" spans="1:2" x14ac:dyDescent="0.25">
      <c r="A1123" s="6">
        <v>36316</v>
      </c>
      <c r="B1123" s="5">
        <v>5.29</v>
      </c>
    </row>
    <row r="1124" spans="1:2" x14ac:dyDescent="0.25">
      <c r="A1124" s="6">
        <v>36317</v>
      </c>
      <c r="B1124" s="5">
        <v>5.29</v>
      </c>
    </row>
    <row r="1125" spans="1:2" x14ac:dyDescent="0.25">
      <c r="A1125" s="6">
        <v>36318</v>
      </c>
      <c r="B1125" s="5">
        <v>5.28</v>
      </c>
    </row>
    <row r="1126" spans="1:2" x14ac:dyDescent="0.25">
      <c r="A1126" s="6">
        <v>36319</v>
      </c>
      <c r="B1126" s="5">
        <v>5.27</v>
      </c>
    </row>
    <row r="1127" spans="1:2" x14ac:dyDescent="0.25">
      <c r="A1127" s="6">
        <v>36320</v>
      </c>
      <c r="B1127" s="5">
        <v>5.26</v>
      </c>
    </row>
    <row r="1128" spans="1:2" x14ac:dyDescent="0.25">
      <c r="A1128" s="6">
        <v>36321</v>
      </c>
      <c r="B1128" s="5">
        <v>5.24</v>
      </c>
    </row>
    <row r="1129" spans="1:2" x14ac:dyDescent="0.25">
      <c r="A1129" s="6">
        <v>36322</v>
      </c>
      <c r="B1129" s="5">
        <v>5.22</v>
      </c>
    </row>
    <row r="1130" spans="1:2" x14ac:dyDescent="0.25">
      <c r="A1130" s="6">
        <v>36323</v>
      </c>
      <c r="B1130" s="5">
        <v>5.22</v>
      </c>
    </row>
    <row r="1131" spans="1:2" x14ac:dyDescent="0.25">
      <c r="A1131" s="6">
        <v>36324</v>
      </c>
      <c r="B1131" s="5">
        <v>5.22</v>
      </c>
    </row>
    <row r="1132" spans="1:2" x14ac:dyDescent="0.25">
      <c r="A1132" s="6">
        <v>36325</v>
      </c>
      <c r="B1132" s="5">
        <v>5.2</v>
      </c>
    </row>
    <row r="1133" spans="1:2" x14ac:dyDescent="0.25">
      <c r="A1133" s="6">
        <v>36326</v>
      </c>
      <c r="B1133" s="5">
        <v>5.25</v>
      </c>
    </row>
    <row r="1134" spans="1:2" x14ac:dyDescent="0.25">
      <c r="A1134" s="6">
        <v>36327</v>
      </c>
      <c r="B1134" s="5">
        <v>5.28</v>
      </c>
    </row>
    <row r="1135" spans="1:2" x14ac:dyDescent="0.25">
      <c r="A1135" s="6">
        <v>36328</v>
      </c>
      <c r="B1135" s="5">
        <v>5.28</v>
      </c>
    </row>
    <row r="1136" spans="1:2" x14ac:dyDescent="0.25">
      <c r="A1136" s="6">
        <v>36329</v>
      </c>
      <c r="B1136" s="5">
        <v>5.27</v>
      </c>
    </row>
    <row r="1137" spans="1:2" x14ac:dyDescent="0.25">
      <c r="A1137" s="6">
        <v>36330</v>
      </c>
      <c r="B1137" s="5">
        <v>5.27</v>
      </c>
    </row>
    <row r="1138" spans="1:2" x14ac:dyDescent="0.25">
      <c r="A1138" s="6">
        <v>36331</v>
      </c>
      <c r="B1138" s="5">
        <v>5.27</v>
      </c>
    </row>
    <row r="1139" spans="1:2" x14ac:dyDescent="0.25">
      <c r="A1139" s="6">
        <v>36332</v>
      </c>
      <c r="B1139" s="5">
        <v>5.26</v>
      </c>
    </row>
    <row r="1140" spans="1:2" x14ac:dyDescent="0.25">
      <c r="A1140" s="6">
        <v>36333</v>
      </c>
      <c r="B1140" s="5">
        <v>5.23</v>
      </c>
    </row>
    <row r="1141" spans="1:2" x14ac:dyDescent="0.25">
      <c r="A1141" s="6">
        <v>36334</v>
      </c>
      <c r="B1141" s="5">
        <v>5.2</v>
      </c>
    </row>
    <row r="1142" spans="1:2" x14ac:dyDescent="0.25">
      <c r="A1142" s="6">
        <v>36335</v>
      </c>
      <c r="B1142" s="5">
        <v>5.17</v>
      </c>
    </row>
    <row r="1143" spans="1:2" x14ac:dyDescent="0.25">
      <c r="A1143" s="6">
        <v>36336</v>
      </c>
      <c r="B1143" s="5">
        <v>5.15</v>
      </c>
    </row>
    <row r="1144" spans="1:2" x14ac:dyDescent="0.25">
      <c r="A1144" s="6">
        <v>36337</v>
      </c>
      <c r="B1144" s="5">
        <v>5.15</v>
      </c>
    </row>
    <row r="1145" spans="1:2" x14ac:dyDescent="0.25">
      <c r="A1145" s="6">
        <v>36338</v>
      </c>
      <c r="B1145" s="5">
        <v>5.15</v>
      </c>
    </row>
    <row r="1146" spans="1:2" x14ac:dyDescent="0.25">
      <c r="A1146" s="6">
        <v>36339</v>
      </c>
      <c r="B1146" s="5">
        <v>5.19</v>
      </c>
    </row>
    <row r="1147" spans="1:2" x14ac:dyDescent="0.25">
      <c r="A1147" s="6">
        <v>36340</v>
      </c>
      <c r="B1147" s="5">
        <v>5.19</v>
      </c>
    </row>
    <row r="1148" spans="1:2" x14ac:dyDescent="0.25">
      <c r="A1148" s="6">
        <v>36341</v>
      </c>
      <c r="B1148" s="5">
        <v>5.19</v>
      </c>
    </row>
    <row r="1149" spans="1:2" x14ac:dyDescent="0.25">
      <c r="A1149" s="6">
        <v>36342</v>
      </c>
      <c r="B1149" s="5">
        <v>5.18</v>
      </c>
    </row>
    <row r="1150" spans="1:2" x14ac:dyDescent="0.25">
      <c r="A1150" s="6">
        <v>36343</v>
      </c>
      <c r="B1150" s="5">
        <v>5.19</v>
      </c>
    </row>
    <row r="1151" spans="1:2" x14ac:dyDescent="0.25">
      <c r="A1151" s="6">
        <v>36344</v>
      </c>
      <c r="B1151" s="5">
        <v>5.19</v>
      </c>
    </row>
    <row r="1152" spans="1:2" x14ac:dyDescent="0.25">
      <c r="A1152" s="6">
        <v>36345</v>
      </c>
      <c r="B1152" s="5">
        <v>5.19</v>
      </c>
    </row>
    <row r="1153" spans="1:2" x14ac:dyDescent="0.25">
      <c r="A1153" s="6">
        <v>36346</v>
      </c>
      <c r="B1153" s="5">
        <v>5.19</v>
      </c>
    </row>
    <row r="1154" spans="1:2" x14ac:dyDescent="0.25">
      <c r="A1154" s="6">
        <v>36347</v>
      </c>
      <c r="B1154" s="5">
        <v>5.17</v>
      </c>
    </row>
    <row r="1155" spans="1:2" x14ac:dyDescent="0.25">
      <c r="A1155" s="6">
        <v>36348</v>
      </c>
      <c r="B1155" s="5">
        <v>5.13</v>
      </c>
    </row>
    <row r="1156" spans="1:2" x14ac:dyDescent="0.25">
      <c r="A1156" s="6">
        <v>36349</v>
      </c>
      <c r="B1156" s="5">
        <v>5.09</v>
      </c>
    </row>
    <row r="1157" spans="1:2" x14ac:dyDescent="0.25">
      <c r="A1157" s="6">
        <v>36350</v>
      </c>
      <c r="B1157" s="5">
        <v>5.12</v>
      </c>
    </row>
    <row r="1158" spans="1:2" x14ac:dyDescent="0.25">
      <c r="A1158" s="6">
        <v>36351</v>
      </c>
      <c r="B1158" s="5">
        <v>5.12</v>
      </c>
    </row>
    <row r="1159" spans="1:2" x14ac:dyDescent="0.25">
      <c r="A1159" s="6">
        <v>36352</v>
      </c>
      <c r="B1159" s="5">
        <v>5.12</v>
      </c>
    </row>
    <row r="1160" spans="1:2" x14ac:dyDescent="0.25">
      <c r="A1160" s="6">
        <v>36353</v>
      </c>
      <c r="B1160" s="5">
        <v>5.13</v>
      </c>
    </row>
    <row r="1161" spans="1:2" x14ac:dyDescent="0.25">
      <c r="A1161" s="6">
        <v>36354</v>
      </c>
      <c r="B1161" s="5">
        <v>5.12</v>
      </c>
    </row>
    <row r="1162" spans="1:2" x14ac:dyDescent="0.25">
      <c r="A1162" s="6">
        <v>36355</v>
      </c>
      <c r="B1162" s="5">
        <v>5.1100000000000003</v>
      </c>
    </row>
    <row r="1163" spans="1:2" x14ac:dyDescent="0.25">
      <c r="A1163" s="6">
        <v>36356</v>
      </c>
      <c r="B1163" s="5">
        <v>5.13</v>
      </c>
    </row>
    <row r="1164" spans="1:2" x14ac:dyDescent="0.25">
      <c r="A1164" s="6">
        <v>36357</v>
      </c>
      <c r="B1164" s="5">
        <v>5.13</v>
      </c>
    </row>
    <row r="1165" spans="1:2" x14ac:dyDescent="0.25">
      <c r="A1165" s="6">
        <v>36358</v>
      </c>
      <c r="B1165" s="5">
        <v>5.13</v>
      </c>
    </row>
    <row r="1166" spans="1:2" x14ac:dyDescent="0.25">
      <c r="A1166" s="6">
        <v>36359</v>
      </c>
      <c r="B1166" s="5">
        <v>5.13</v>
      </c>
    </row>
    <row r="1167" spans="1:2" x14ac:dyDescent="0.25">
      <c r="A1167" s="6">
        <v>36360</v>
      </c>
      <c r="B1167" s="5">
        <v>5.12</v>
      </c>
    </row>
    <row r="1168" spans="1:2" x14ac:dyDescent="0.25">
      <c r="A1168" s="6">
        <v>36361</v>
      </c>
      <c r="B1168" s="5">
        <v>5.09</v>
      </c>
    </row>
    <row r="1169" spans="1:2" x14ac:dyDescent="0.25">
      <c r="A1169" s="6">
        <v>36362</v>
      </c>
      <c r="B1169" s="5">
        <v>5.09</v>
      </c>
    </row>
    <row r="1170" spans="1:2" x14ac:dyDescent="0.25">
      <c r="A1170" s="6">
        <v>36363</v>
      </c>
      <c r="B1170" s="5">
        <v>5.07</v>
      </c>
    </row>
    <row r="1171" spans="1:2" x14ac:dyDescent="0.25">
      <c r="A1171" s="6">
        <v>36364</v>
      </c>
      <c r="B1171" s="5">
        <v>5.0599999999999996</v>
      </c>
    </row>
    <row r="1172" spans="1:2" x14ac:dyDescent="0.25">
      <c r="A1172" s="6">
        <v>36365</v>
      </c>
      <c r="B1172" s="5">
        <v>5.0599999999999996</v>
      </c>
    </row>
    <row r="1173" spans="1:2" x14ac:dyDescent="0.25">
      <c r="A1173" s="6">
        <v>36366</v>
      </c>
      <c r="B1173" s="5">
        <v>5.0599999999999996</v>
      </c>
    </row>
    <row r="1174" spans="1:2" x14ac:dyDescent="0.25">
      <c r="A1174" s="6">
        <v>36367</v>
      </c>
      <c r="B1174" s="5">
        <v>5.03</v>
      </c>
    </row>
    <row r="1175" spans="1:2" x14ac:dyDescent="0.25">
      <c r="A1175" s="6">
        <v>36368</v>
      </c>
      <c r="B1175" s="5">
        <v>5.03</v>
      </c>
    </row>
    <row r="1176" spans="1:2" x14ac:dyDescent="0.25">
      <c r="A1176" s="6">
        <v>36369</v>
      </c>
      <c r="B1176" s="5">
        <v>5.0199999999999996</v>
      </c>
    </row>
    <row r="1177" spans="1:2" x14ac:dyDescent="0.25">
      <c r="A1177" s="6">
        <v>36370</v>
      </c>
      <c r="B1177" s="5">
        <v>4.9800000000000004</v>
      </c>
    </row>
    <row r="1178" spans="1:2" x14ac:dyDescent="0.25">
      <c r="A1178" s="6">
        <v>36371</v>
      </c>
      <c r="B1178" s="5">
        <v>5.04</v>
      </c>
    </row>
    <row r="1179" spans="1:2" x14ac:dyDescent="0.25">
      <c r="A1179" s="6">
        <v>36372</v>
      </c>
      <c r="B1179" s="5">
        <v>5.04</v>
      </c>
    </row>
    <row r="1180" spans="1:2" x14ac:dyDescent="0.25">
      <c r="A1180" s="6">
        <v>36373</v>
      </c>
      <c r="B1180" s="5">
        <v>5.04</v>
      </c>
    </row>
    <row r="1181" spans="1:2" x14ac:dyDescent="0.25">
      <c r="A1181" s="6">
        <v>36374</v>
      </c>
      <c r="B1181" s="5">
        <v>5.0199999999999996</v>
      </c>
    </row>
    <row r="1182" spans="1:2" x14ac:dyDescent="0.25">
      <c r="A1182" s="6">
        <v>36375</v>
      </c>
      <c r="B1182" s="5">
        <v>5.01</v>
      </c>
    </row>
    <row r="1183" spans="1:2" x14ac:dyDescent="0.25">
      <c r="A1183" s="6">
        <v>36376</v>
      </c>
      <c r="B1183" s="5">
        <v>4.97</v>
      </c>
    </row>
    <row r="1184" spans="1:2" x14ac:dyDescent="0.25">
      <c r="A1184" s="6">
        <v>36377</v>
      </c>
      <c r="B1184" s="5">
        <v>4.9400000000000004</v>
      </c>
    </row>
    <row r="1185" spans="1:2" x14ac:dyDescent="0.25">
      <c r="A1185" s="6">
        <v>36378</v>
      </c>
      <c r="B1185" s="5">
        <v>4.9400000000000004</v>
      </c>
    </row>
    <row r="1186" spans="1:2" x14ac:dyDescent="0.25">
      <c r="A1186" s="6">
        <v>36379</v>
      </c>
      <c r="B1186" s="5">
        <v>4.9400000000000004</v>
      </c>
    </row>
    <row r="1187" spans="1:2" x14ac:dyDescent="0.25">
      <c r="A1187" s="6">
        <v>36380</v>
      </c>
      <c r="B1187" s="5">
        <v>4.9400000000000004</v>
      </c>
    </row>
    <row r="1188" spans="1:2" x14ac:dyDescent="0.25">
      <c r="A1188" s="6">
        <v>36381</v>
      </c>
      <c r="B1188" s="5">
        <v>4.92</v>
      </c>
    </row>
    <row r="1189" spans="1:2" x14ac:dyDescent="0.25">
      <c r="A1189" s="6">
        <v>36382</v>
      </c>
      <c r="B1189" s="5">
        <v>4.9000000000000004</v>
      </c>
    </row>
    <row r="1190" spans="1:2" x14ac:dyDescent="0.25">
      <c r="A1190" s="6">
        <v>36383</v>
      </c>
      <c r="B1190" s="5">
        <v>4.9000000000000004</v>
      </c>
    </row>
    <row r="1191" spans="1:2" x14ac:dyDescent="0.25">
      <c r="A1191" s="6">
        <v>36384</v>
      </c>
      <c r="B1191" s="5">
        <v>4.92</v>
      </c>
    </row>
    <row r="1192" spans="1:2" x14ac:dyDescent="0.25">
      <c r="A1192" s="6">
        <v>36385</v>
      </c>
      <c r="B1192" s="5">
        <v>4.95</v>
      </c>
    </row>
    <row r="1193" spans="1:2" x14ac:dyDescent="0.25">
      <c r="A1193" s="6">
        <v>36386</v>
      </c>
      <c r="B1193" s="5">
        <v>4.95</v>
      </c>
    </row>
    <row r="1194" spans="1:2" x14ac:dyDescent="0.25">
      <c r="A1194" s="6">
        <v>36387</v>
      </c>
      <c r="B1194" s="5">
        <v>4.95</v>
      </c>
    </row>
    <row r="1195" spans="1:2" x14ac:dyDescent="0.25">
      <c r="A1195" s="6">
        <v>36388</v>
      </c>
      <c r="B1195" s="5">
        <v>4.95</v>
      </c>
    </row>
    <row r="1196" spans="1:2" x14ac:dyDescent="0.25">
      <c r="A1196" s="6">
        <v>36389</v>
      </c>
      <c r="B1196" s="5">
        <v>4.96</v>
      </c>
    </row>
    <row r="1197" spans="1:2" x14ac:dyDescent="0.25">
      <c r="A1197" s="6">
        <v>36390</v>
      </c>
      <c r="B1197" s="5">
        <v>4.97</v>
      </c>
    </row>
    <row r="1198" spans="1:2" x14ac:dyDescent="0.25">
      <c r="A1198" s="6">
        <v>36391</v>
      </c>
      <c r="B1198" s="5">
        <v>4.97</v>
      </c>
    </row>
    <row r="1199" spans="1:2" x14ac:dyDescent="0.25">
      <c r="A1199" s="6">
        <v>36392</v>
      </c>
      <c r="B1199" s="5">
        <v>4.9800000000000004</v>
      </c>
    </row>
    <row r="1200" spans="1:2" x14ac:dyDescent="0.25">
      <c r="A1200" s="6">
        <v>36393</v>
      </c>
      <c r="B1200" s="5">
        <v>4.9800000000000004</v>
      </c>
    </row>
    <row r="1201" spans="1:2" x14ac:dyDescent="0.25">
      <c r="A1201" s="6">
        <v>36394</v>
      </c>
      <c r="B1201" s="5">
        <v>4.9800000000000004</v>
      </c>
    </row>
    <row r="1202" spans="1:2" x14ac:dyDescent="0.25">
      <c r="A1202" s="6">
        <v>36395</v>
      </c>
      <c r="B1202" s="5">
        <v>4.99</v>
      </c>
    </row>
    <row r="1203" spans="1:2" x14ac:dyDescent="0.25">
      <c r="A1203" s="6">
        <v>36396</v>
      </c>
      <c r="B1203" s="5">
        <v>4.97</v>
      </c>
    </row>
    <row r="1204" spans="1:2" x14ac:dyDescent="0.25">
      <c r="A1204" s="6">
        <v>36397</v>
      </c>
      <c r="B1204" s="5">
        <v>4.95</v>
      </c>
    </row>
    <row r="1205" spans="1:2" x14ac:dyDescent="0.25">
      <c r="A1205" s="6">
        <v>36398</v>
      </c>
      <c r="B1205" s="5">
        <v>4.9400000000000004</v>
      </c>
    </row>
    <row r="1206" spans="1:2" x14ac:dyDescent="0.25">
      <c r="A1206" s="6">
        <v>36399</v>
      </c>
      <c r="B1206" s="5">
        <v>4.9400000000000004</v>
      </c>
    </row>
    <row r="1207" spans="1:2" x14ac:dyDescent="0.25">
      <c r="A1207" s="6">
        <v>36400</v>
      </c>
      <c r="B1207" s="5">
        <v>4.9400000000000004</v>
      </c>
    </row>
    <row r="1208" spans="1:2" x14ac:dyDescent="0.25">
      <c r="A1208" s="6">
        <v>36401</v>
      </c>
      <c r="B1208" s="5">
        <v>4.9400000000000004</v>
      </c>
    </row>
    <row r="1209" spans="1:2" x14ac:dyDescent="0.25">
      <c r="A1209" s="6">
        <v>36402</v>
      </c>
      <c r="B1209" s="5">
        <v>4.92</v>
      </c>
    </row>
    <row r="1210" spans="1:2" x14ac:dyDescent="0.25">
      <c r="A1210" s="6">
        <v>36403</v>
      </c>
      <c r="B1210" s="5">
        <v>4.99</v>
      </c>
    </row>
    <row r="1211" spans="1:2" x14ac:dyDescent="0.25">
      <c r="A1211" s="6">
        <v>36404</v>
      </c>
      <c r="B1211" s="5">
        <v>4.97</v>
      </c>
    </row>
    <row r="1212" spans="1:2" x14ac:dyDescent="0.25">
      <c r="A1212" s="6">
        <v>36405</v>
      </c>
      <c r="B1212" s="5">
        <v>4.93</v>
      </c>
    </row>
    <row r="1213" spans="1:2" x14ac:dyDescent="0.25">
      <c r="A1213" s="6">
        <v>36406</v>
      </c>
      <c r="B1213" s="5">
        <v>4.97</v>
      </c>
    </row>
    <row r="1214" spans="1:2" x14ac:dyDescent="0.25">
      <c r="A1214" s="6">
        <v>36407</v>
      </c>
      <c r="B1214" s="5">
        <v>4.97</v>
      </c>
    </row>
    <row r="1215" spans="1:2" x14ac:dyDescent="0.25">
      <c r="A1215" s="6">
        <v>36408</v>
      </c>
      <c r="B1215" s="5">
        <v>4.97</v>
      </c>
    </row>
    <row r="1216" spans="1:2" x14ac:dyDescent="0.25">
      <c r="A1216" s="6">
        <v>36409</v>
      </c>
      <c r="B1216" s="5">
        <v>4.97</v>
      </c>
    </row>
    <row r="1217" spans="1:2" x14ac:dyDescent="0.25">
      <c r="A1217" s="6">
        <v>36410</v>
      </c>
      <c r="B1217" s="5">
        <v>4.97</v>
      </c>
    </row>
    <row r="1218" spans="1:2" x14ac:dyDescent="0.25">
      <c r="A1218" s="6">
        <v>36411</v>
      </c>
      <c r="B1218" s="5">
        <v>4.96</v>
      </c>
    </row>
    <row r="1219" spans="1:2" x14ac:dyDescent="0.25">
      <c r="A1219" s="6">
        <v>36412</v>
      </c>
      <c r="B1219" s="5">
        <v>4.9400000000000004</v>
      </c>
    </row>
    <row r="1220" spans="1:2" x14ac:dyDescent="0.25">
      <c r="A1220" s="6">
        <v>36413</v>
      </c>
      <c r="B1220" s="5">
        <v>4.9400000000000004</v>
      </c>
    </row>
    <row r="1221" spans="1:2" x14ac:dyDescent="0.25">
      <c r="A1221" s="6">
        <v>36414</v>
      </c>
      <c r="B1221" s="5">
        <v>4.9400000000000004</v>
      </c>
    </row>
    <row r="1222" spans="1:2" x14ac:dyDescent="0.25">
      <c r="A1222" s="6">
        <v>36415</v>
      </c>
      <c r="B1222" s="5">
        <v>4.9400000000000004</v>
      </c>
    </row>
    <row r="1223" spans="1:2" x14ac:dyDescent="0.25">
      <c r="A1223" s="6">
        <v>36416</v>
      </c>
      <c r="B1223" s="5">
        <v>4.93</v>
      </c>
    </row>
    <row r="1224" spans="1:2" x14ac:dyDescent="0.25">
      <c r="A1224" s="6">
        <v>36417</v>
      </c>
      <c r="B1224" s="5">
        <v>4.8899999999999997</v>
      </c>
    </row>
    <row r="1225" spans="1:2" x14ac:dyDescent="0.25">
      <c r="A1225" s="6">
        <v>36418</v>
      </c>
      <c r="B1225" s="5">
        <v>4.8600000000000003</v>
      </c>
    </row>
    <row r="1226" spans="1:2" x14ac:dyDescent="0.25">
      <c r="A1226" s="6">
        <v>36419</v>
      </c>
      <c r="B1226" s="5">
        <v>4.8499999999999996</v>
      </c>
    </row>
    <row r="1227" spans="1:2" x14ac:dyDescent="0.25">
      <c r="A1227" s="6">
        <v>36420</v>
      </c>
      <c r="B1227" s="5">
        <v>4.8499999999999996</v>
      </c>
    </row>
    <row r="1228" spans="1:2" x14ac:dyDescent="0.25">
      <c r="A1228" s="6">
        <v>36421</v>
      </c>
      <c r="B1228" s="5">
        <v>4.8499999999999996</v>
      </c>
    </row>
    <row r="1229" spans="1:2" x14ac:dyDescent="0.25">
      <c r="A1229" s="6">
        <v>36422</v>
      </c>
      <c r="B1229" s="5">
        <v>4.8499999999999996</v>
      </c>
    </row>
    <row r="1230" spans="1:2" x14ac:dyDescent="0.25">
      <c r="A1230" s="6">
        <v>36423</v>
      </c>
      <c r="B1230" s="5">
        <v>4.84</v>
      </c>
    </row>
    <row r="1231" spans="1:2" x14ac:dyDescent="0.25">
      <c r="A1231" s="6">
        <v>36424</v>
      </c>
      <c r="B1231" s="5">
        <v>4.8</v>
      </c>
    </row>
    <row r="1232" spans="1:2" x14ac:dyDescent="0.25">
      <c r="A1232" s="6">
        <v>36425</v>
      </c>
      <c r="B1232" s="5">
        <v>4.79</v>
      </c>
    </row>
    <row r="1233" spans="1:2" x14ac:dyDescent="0.25">
      <c r="A1233" s="6">
        <v>36426</v>
      </c>
      <c r="B1233" s="5">
        <v>4.7699999999999996</v>
      </c>
    </row>
    <row r="1234" spans="1:2" x14ac:dyDescent="0.25">
      <c r="A1234" s="6">
        <v>36427</v>
      </c>
      <c r="B1234" s="5">
        <v>4.75</v>
      </c>
    </row>
    <row r="1235" spans="1:2" x14ac:dyDescent="0.25">
      <c r="A1235" s="6">
        <v>36428</v>
      </c>
      <c r="B1235" s="5">
        <v>4.75</v>
      </c>
    </row>
    <row r="1236" spans="1:2" x14ac:dyDescent="0.25">
      <c r="A1236" s="6">
        <v>36429</v>
      </c>
      <c r="B1236" s="5">
        <v>4.75</v>
      </c>
    </row>
    <row r="1237" spans="1:2" x14ac:dyDescent="0.25">
      <c r="A1237" s="6">
        <v>36430</v>
      </c>
      <c r="B1237" s="5">
        <v>4.74</v>
      </c>
    </row>
    <row r="1238" spans="1:2" x14ac:dyDescent="0.25">
      <c r="A1238" s="6">
        <v>36431</v>
      </c>
      <c r="B1238" s="5">
        <v>4.74</v>
      </c>
    </row>
    <row r="1239" spans="1:2" x14ac:dyDescent="0.25">
      <c r="A1239" s="6">
        <v>36432</v>
      </c>
      <c r="B1239" s="5">
        <v>4.74</v>
      </c>
    </row>
    <row r="1240" spans="1:2" x14ac:dyDescent="0.25">
      <c r="A1240" s="6">
        <v>36433</v>
      </c>
      <c r="B1240" s="5">
        <v>4.78</v>
      </c>
    </row>
    <row r="1241" spans="1:2" x14ac:dyDescent="0.25">
      <c r="A1241" s="6">
        <v>36434</v>
      </c>
      <c r="B1241" s="5">
        <v>4.75</v>
      </c>
    </row>
    <row r="1242" spans="1:2" x14ac:dyDescent="0.25">
      <c r="A1242" s="6">
        <v>36435</v>
      </c>
      <c r="B1242" s="5">
        <v>4.75</v>
      </c>
    </row>
    <row r="1243" spans="1:2" x14ac:dyDescent="0.25">
      <c r="A1243" s="6">
        <v>36436</v>
      </c>
      <c r="B1243" s="5">
        <v>4.75</v>
      </c>
    </row>
    <row r="1244" spans="1:2" x14ac:dyDescent="0.25">
      <c r="A1244" s="6">
        <v>36437</v>
      </c>
      <c r="B1244" s="5">
        <v>4.78</v>
      </c>
    </row>
    <row r="1245" spans="1:2" x14ac:dyDescent="0.25">
      <c r="A1245" s="6">
        <v>36438</v>
      </c>
      <c r="B1245" s="5">
        <v>4.8</v>
      </c>
    </row>
    <row r="1246" spans="1:2" x14ac:dyDescent="0.25">
      <c r="A1246" s="6">
        <v>36439</v>
      </c>
      <c r="B1246" s="5">
        <v>4.8</v>
      </c>
    </row>
    <row r="1247" spans="1:2" x14ac:dyDescent="0.25">
      <c r="A1247" s="6">
        <v>36440</v>
      </c>
      <c r="B1247" s="5">
        <v>4.76</v>
      </c>
    </row>
    <row r="1248" spans="1:2" x14ac:dyDescent="0.25">
      <c r="A1248" s="6">
        <v>36441</v>
      </c>
      <c r="B1248" s="5">
        <v>4.75</v>
      </c>
    </row>
    <row r="1249" spans="1:2" x14ac:dyDescent="0.25">
      <c r="A1249" s="6">
        <v>36442</v>
      </c>
      <c r="B1249" s="5">
        <v>4.75</v>
      </c>
    </row>
    <row r="1250" spans="1:2" x14ac:dyDescent="0.25">
      <c r="A1250" s="6">
        <v>36443</v>
      </c>
      <c r="B1250" s="5">
        <v>4.75</v>
      </c>
    </row>
    <row r="1251" spans="1:2" x14ac:dyDescent="0.25">
      <c r="A1251" s="6">
        <v>36444</v>
      </c>
      <c r="B1251" s="5">
        <v>4.7699999999999996</v>
      </c>
    </row>
    <row r="1252" spans="1:2" x14ac:dyDescent="0.25">
      <c r="A1252" s="6">
        <v>36445</v>
      </c>
      <c r="B1252" s="5">
        <v>4.75</v>
      </c>
    </row>
    <row r="1253" spans="1:2" x14ac:dyDescent="0.25">
      <c r="A1253" s="6">
        <v>36446</v>
      </c>
      <c r="B1253" s="5">
        <v>4.7</v>
      </c>
    </row>
    <row r="1254" spans="1:2" x14ac:dyDescent="0.25">
      <c r="A1254" s="6">
        <v>36447</v>
      </c>
      <c r="B1254" s="5">
        <v>4.68</v>
      </c>
    </row>
    <row r="1255" spans="1:2" x14ac:dyDescent="0.25">
      <c r="A1255" s="6">
        <v>36448</v>
      </c>
      <c r="B1255" s="5">
        <v>4.6399999999999997</v>
      </c>
    </row>
    <row r="1256" spans="1:2" x14ac:dyDescent="0.25">
      <c r="A1256" s="6">
        <v>36449</v>
      </c>
      <c r="B1256" s="5">
        <v>4.6399999999999997</v>
      </c>
    </row>
    <row r="1257" spans="1:2" x14ac:dyDescent="0.25">
      <c r="A1257" s="6">
        <v>36450</v>
      </c>
      <c r="B1257" s="5">
        <v>4.6399999999999997</v>
      </c>
    </row>
    <row r="1258" spans="1:2" x14ac:dyDescent="0.25">
      <c r="A1258" s="6">
        <v>36451</v>
      </c>
      <c r="B1258" s="5">
        <v>4.63</v>
      </c>
    </row>
    <row r="1259" spans="1:2" x14ac:dyDescent="0.25">
      <c r="A1259" s="6">
        <v>36452</v>
      </c>
      <c r="B1259" s="5">
        <v>4.63</v>
      </c>
    </row>
    <row r="1260" spans="1:2" x14ac:dyDescent="0.25">
      <c r="A1260" s="6">
        <v>36453</v>
      </c>
      <c r="B1260" s="5">
        <v>4.63</v>
      </c>
    </row>
    <row r="1261" spans="1:2" x14ac:dyDescent="0.25">
      <c r="A1261" s="6">
        <v>36454</v>
      </c>
      <c r="B1261" s="5">
        <v>4.5999999999999996</v>
      </c>
    </row>
    <row r="1262" spans="1:2" x14ac:dyDescent="0.25">
      <c r="A1262" s="6">
        <v>36455</v>
      </c>
      <c r="B1262" s="5">
        <v>4.6100000000000003</v>
      </c>
    </row>
    <row r="1263" spans="1:2" x14ac:dyDescent="0.25">
      <c r="A1263" s="6">
        <v>36456</v>
      </c>
      <c r="B1263" s="5">
        <v>4.6100000000000003</v>
      </c>
    </row>
    <row r="1264" spans="1:2" x14ac:dyDescent="0.25">
      <c r="A1264" s="6">
        <v>36457</v>
      </c>
      <c r="B1264" s="5">
        <v>4.6100000000000003</v>
      </c>
    </row>
    <row r="1265" spans="1:2" x14ac:dyDescent="0.25">
      <c r="A1265" s="6">
        <v>36458</v>
      </c>
      <c r="B1265" s="5">
        <v>4.5999999999999996</v>
      </c>
    </row>
    <row r="1266" spans="1:2" x14ac:dyDescent="0.25">
      <c r="A1266" s="6">
        <v>36459</v>
      </c>
      <c r="B1266" s="5">
        <v>4.58</v>
      </c>
    </row>
    <row r="1267" spans="1:2" x14ac:dyDescent="0.25">
      <c r="A1267" s="6">
        <v>36460</v>
      </c>
      <c r="B1267" s="5">
        <v>4.59</v>
      </c>
    </row>
    <row r="1268" spans="1:2" x14ac:dyDescent="0.25">
      <c r="A1268" s="6">
        <v>36461</v>
      </c>
      <c r="B1268" s="5">
        <v>4.6100000000000003</v>
      </c>
    </row>
    <row r="1269" spans="1:2" x14ac:dyDescent="0.25">
      <c r="A1269" s="6">
        <v>36462</v>
      </c>
      <c r="B1269" s="5">
        <v>4.68</v>
      </c>
    </row>
    <row r="1270" spans="1:2" x14ac:dyDescent="0.25">
      <c r="A1270" s="6">
        <v>36463</v>
      </c>
      <c r="B1270" s="5">
        <v>4.68</v>
      </c>
    </row>
    <row r="1271" spans="1:2" x14ac:dyDescent="0.25">
      <c r="A1271" s="6">
        <v>36464</v>
      </c>
      <c r="B1271" s="5">
        <v>4.68</v>
      </c>
    </row>
    <row r="1272" spans="1:2" x14ac:dyDescent="0.25">
      <c r="A1272" s="6">
        <v>36465</v>
      </c>
      <c r="B1272" s="5">
        <v>4.7</v>
      </c>
    </row>
    <row r="1273" spans="1:2" x14ac:dyDescent="0.25">
      <c r="A1273" s="6">
        <v>36466</v>
      </c>
      <c r="B1273" s="5">
        <v>4.75</v>
      </c>
    </row>
    <row r="1274" spans="1:2" x14ac:dyDescent="0.25">
      <c r="A1274" s="6">
        <v>36467</v>
      </c>
      <c r="B1274" s="5">
        <v>4.76</v>
      </c>
    </row>
    <row r="1275" spans="1:2" x14ac:dyDescent="0.25">
      <c r="A1275" s="6">
        <v>36468</v>
      </c>
      <c r="B1275" s="5">
        <v>4.75</v>
      </c>
    </row>
    <row r="1276" spans="1:2" x14ac:dyDescent="0.25">
      <c r="A1276" s="6">
        <v>36469</v>
      </c>
      <c r="B1276" s="5">
        <v>4.7300000000000004</v>
      </c>
    </row>
    <row r="1277" spans="1:2" x14ac:dyDescent="0.25">
      <c r="A1277" s="6">
        <v>36470</v>
      </c>
      <c r="B1277" s="5">
        <v>4.7300000000000004</v>
      </c>
    </row>
    <row r="1278" spans="1:2" x14ac:dyDescent="0.25">
      <c r="A1278" s="6">
        <v>36471</v>
      </c>
      <c r="B1278" s="5">
        <v>4.7300000000000004</v>
      </c>
    </row>
    <row r="1279" spans="1:2" x14ac:dyDescent="0.25">
      <c r="A1279" s="6">
        <v>36472</v>
      </c>
      <c r="B1279" s="5">
        <v>4.74</v>
      </c>
    </row>
    <row r="1280" spans="1:2" x14ac:dyDescent="0.25">
      <c r="A1280" s="6">
        <v>36473</v>
      </c>
      <c r="B1280" s="5">
        <v>4.7300000000000004</v>
      </c>
    </row>
    <row r="1281" spans="1:2" x14ac:dyDescent="0.25">
      <c r="A1281" s="6">
        <v>36474</v>
      </c>
      <c r="B1281" s="5">
        <v>4.71</v>
      </c>
    </row>
    <row r="1282" spans="1:2" x14ac:dyDescent="0.25">
      <c r="A1282" s="6">
        <v>36475</v>
      </c>
      <c r="B1282" s="5">
        <v>4.7</v>
      </c>
    </row>
    <row r="1283" spans="1:2" x14ac:dyDescent="0.25">
      <c r="A1283" s="6">
        <v>36476</v>
      </c>
      <c r="B1283" s="5">
        <v>4.7</v>
      </c>
    </row>
    <row r="1284" spans="1:2" x14ac:dyDescent="0.25">
      <c r="A1284" s="6">
        <v>36477</v>
      </c>
      <c r="B1284" s="5">
        <v>4.7</v>
      </c>
    </row>
    <row r="1285" spans="1:2" x14ac:dyDescent="0.25">
      <c r="A1285" s="6">
        <v>36478</v>
      </c>
      <c r="B1285" s="5">
        <v>4.7</v>
      </c>
    </row>
    <row r="1286" spans="1:2" x14ac:dyDescent="0.25">
      <c r="A1286" s="6">
        <v>36479</v>
      </c>
      <c r="B1286" s="5">
        <v>4.67</v>
      </c>
    </row>
    <row r="1287" spans="1:2" x14ac:dyDescent="0.25">
      <c r="A1287" s="6">
        <v>36480</v>
      </c>
      <c r="B1287" s="5">
        <v>4.68</v>
      </c>
    </row>
    <row r="1288" spans="1:2" x14ac:dyDescent="0.25">
      <c r="A1288" s="6">
        <v>36481</v>
      </c>
      <c r="B1288" s="5">
        <v>4.67</v>
      </c>
    </row>
    <row r="1289" spans="1:2" x14ac:dyDescent="0.25">
      <c r="A1289" s="6">
        <v>36482</v>
      </c>
      <c r="B1289" s="5">
        <v>4.6500000000000004</v>
      </c>
    </row>
    <row r="1290" spans="1:2" x14ac:dyDescent="0.25">
      <c r="A1290" s="6">
        <v>36483</v>
      </c>
      <c r="B1290" s="5">
        <v>4.68</v>
      </c>
    </row>
    <row r="1291" spans="1:2" x14ac:dyDescent="0.25">
      <c r="A1291" s="6">
        <v>36484</v>
      </c>
      <c r="B1291" s="5">
        <v>4.68</v>
      </c>
    </row>
    <row r="1292" spans="1:2" x14ac:dyDescent="0.25">
      <c r="A1292" s="6">
        <v>36485</v>
      </c>
      <c r="B1292" s="5">
        <v>4.68</v>
      </c>
    </row>
    <row r="1293" spans="1:2" x14ac:dyDescent="0.25">
      <c r="A1293" s="6">
        <v>36486</v>
      </c>
      <c r="B1293" s="5">
        <v>4.6399999999999997</v>
      </c>
    </row>
    <row r="1294" spans="1:2" x14ac:dyDescent="0.25">
      <c r="A1294" s="6">
        <v>36487</v>
      </c>
      <c r="B1294" s="5">
        <v>4.6100000000000003</v>
      </c>
    </row>
    <row r="1295" spans="1:2" x14ac:dyDescent="0.25">
      <c r="A1295" s="6">
        <v>36488</v>
      </c>
      <c r="B1295" s="5">
        <v>4.6100000000000003</v>
      </c>
    </row>
    <row r="1296" spans="1:2" x14ac:dyDescent="0.25">
      <c r="A1296" s="6">
        <v>36489</v>
      </c>
      <c r="B1296" s="5">
        <v>4.6100000000000003</v>
      </c>
    </row>
    <row r="1297" spans="1:2" x14ac:dyDescent="0.25">
      <c r="A1297" s="6">
        <v>36490</v>
      </c>
      <c r="B1297" s="5">
        <v>4.5999999999999996</v>
      </c>
    </row>
    <row r="1298" spans="1:2" x14ac:dyDescent="0.25">
      <c r="A1298" s="6">
        <v>36491</v>
      </c>
      <c r="B1298" s="5">
        <v>4.5999999999999996</v>
      </c>
    </row>
    <row r="1299" spans="1:2" x14ac:dyDescent="0.25">
      <c r="A1299" s="6">
        <v>36492</v>
      </c>
      <c r="B1299" s="5">
        <v>4.5999999999999996</v>
      </c>
    </row>
    <row r="1300" spans="1:2" x14ac:dyDescent="0.25">
      <c r="A1300" s="6">
        <v>36493</v>
      </c>
      <c r="B1300" s="5">
        <v>4.58</v>
      </c>
    </row>
    <row r="1301" spans="1:2" x14ac:dyDescent="0.25">
      <c r="A1301" s="6">
        <v>36494</v>
      </c>
      <c r="B1301" s="5">
        <v>4.6100000000000003</v>
      </c>
    </row>
    <row r="1302" spans="1:2" x14ac:dyDescent="0.25">
      <c r="A1302" s="6">
        <v>36495</v>
      </c>
      <c r="B1302" s="5">
        <v>4.6100000000000003</v>
      </c>
    </row>
    <row r="1303" spans="1:2" x14ac:dyDescent="0.25">
      <c r="A1303" s="6">
        <v>36496</v>
      </c>
      <c r="B1303" s="5">
        <v>4.58</v>
      </c>
    </row>
    <row r="1304" spans="1:2" x14ac:dyDescent="0.25">
      <c r="A1304" s="6">
        <v>36497</v>
      </c>
      <c r="B1304" s="5">
        <v>4.59</v>
      </c>
    </row>
    <row r="1305" spans="1:2" x14ac:dyDescent="0.25">
      <c r="A1305" s="6">
        <v>36498</v>
      </c>
      <c r="B1305" s="5">
        <v>4.59</v>
      </c>
    </row>
    <row r="1306" spans="1:2" x14ac:dyDescent="0.25">
      <c r="A1306" s="6">
        <v>36499</v>
      </c>
      <c r="B1306" s="5">
        <v>4.59</v>
      </c>
    </row>
    <row r="1307" spans="1:2" x14ac:dyDescent="0.25">
      <c r="A1307" s="6">
        <v>36500</v>
      </c>
      <c r="B1307" s="5">
        <v>4.57</v>
      </c>
    </row>
    <row r="1308" spans="1:2" x14ac:dyDescent="0.25">
      <c r="A1308" s="6">
        <v>36501</v>
      </c>
      <c r="B1308" s="5">
        <v>4.5599999999999996</v>
      </c>
    </row>
    <row r="1309" spans="1:2" x14ac:dyDescent="0.25">
      <c r="A1309" s="6">
        <v>36502</v>
      </c>
      <c r="B1309" s="5">
        <v>4.5199999999999996</v>
      </c>
    </row>
    <row r="1310" spans="1:2" x14ac:dyDescent="0.25">
      <c r="A1310" s="6">
        <v>36503</v>
      </c>
      <c r="B1310" s="5">
        <v>4.51</v>
      </c>
    </row>
    <row r="1311" spans="1:2" x14ac:dyDescent="0.25">
      <c r="A1311" s="6">
        <v>36504</v>
      </c>
      <c r="B1311" s="5">
        <v>4.47</v>
      </c>
    </row>
    <row r="1312" spans="1:2" x14ac:dyDescent="0.25">
      <c r="A1312" s="6">
        <v>36505</v>
      </c>
      <c r="B1312" s="5">
        <v>4.47</v>
      </c>
    </row>
    <row r="1313" spans="1:2" x14ac:dyDescent="0.25">
      <c r="A1313" s="6">
        <v>36506</v>
      </c>
      <c r="B1313" s="5">
        <v>4.47</v>
      </c>
    </row>
    <row r="1314" spans="1:2" x14ac:dyDescent="0.25">
      <c r="A1314" s="6">
        <v>36507</v>
      </c>
      <c r="B1314" s="5">
        <v>4.45</v>
      </c>
    </row>
    <row r="1315" spans="1:2" x14ac:dyDescent="0.25">
      <c r="A1315" s="6">
        <v>36508</v>
      </c>
      <c r="B1315" s="5">
        <v>4.3899999999999997</v>
      </c>
    </row>
    <row r="1316" spans="1:2" x14ac:dyDescent="0.25">
      <c r="A1316" s="6">
        <v>36509</v>
      </c>
      <c r="B1316" s="5">
        <v>4.3899999999999997</v>
      </c>
    </row>
    <row r="1317" spans="1:2" x14ac:dyDescent="0.25">
      <c r="A1317" s="6">
        <v>36510</v>
      </c>
      <c r="B1317" s="5">
        <v>4.3899999999999997</v>
      </c>
    </row>
    <row r="1318" spans="1:2" x14ac:dyDescent="0.25">
      <c r="A1318" s="6">
        <v>36511</v>
      </c>
      <c r="B1318" s="5">
        <v>4.5599999999999996</v>
      </c>
    </row>
    <row r="1319" spans="1:2" x14ac:dyDescent="0.25">
      <c r="A1319" s="6">
        <v>36512</v>
      </c>
      <c r="B1319" s="5">
        <v>4.5599999999999996</v>
      </c>
    </row>
    <row r="1320" spans="1:2" x14ac:dyDescent="0.25">
      <c r="A1320" s="6">
        <v>36513</v>
      </c>
      <c r="B1320" s="5">
        <v>4.5599999999999996</v>
      </c>
    </row>
    <row r="1321" spans="1:2" x14ac:dyDescent="0.25">
      <c r="A1321" s="6">
        <v>36514</v>
      </c>
      <c r="B1321" s="5">
        <v>4.6100000000000003</v>
      </c>
    </row>
    <row r="1322" spans="1:2" x14ac:dyDescent="0.25">
      <c r="A1322" s="6">
        <v>36515</v>
      </c>
      <c r="B1322" s="5">
        <v>4.62</v>
      </c>
    </row>
    <row r="1323" spans="1:2" x14ac:dyDescent="0.25">
      <c r="A1323" s="6">
        <v>36516</v>
      </c>
      <c r="B1323" s="5">
        <v>4.5999999999999996</v>
      </c>
    </row>
    <row r="1324" spans="1:2" x14ac:dyDescent="0.25">
      <c r="A1324" s="6">
        <v>36517</v>
      </c>
      <c r="B1324" s="5">
        <v>4.62</v>
      </c>
    </row>
    <row r="1325" spans="1:2" x14ac:dyDescent="0.25">
      <c r="A1325" s="6">
        <v>36518</v>
      </c>
      <c r="B1325" s="5">
        <v>4.62</v>
      </c>
    </row>
    <row r="1326" spans="1:2" x14ac:dyDescent="0.25">
      <c r="A1326" s="6">
        <v>36519</v>
      </c>
      <c r="B1326" s="5">
        <v>4.62</v>
      </c>
    </row>
    <row r="1327" spans="1:2" x14ac:dyDescent="0.25">
      <c r="A1327" s="6">
        <v>36520</v>
      </c>
      <c r="B1327" s="5">
        <v>4.62</v>
      </c>
    </row>
    <row r="1328" spans="1:2" x14ac:dyDescent="0.25">
      <c r="A1328" s="6">
        <v>36521</v>
      </c>
      <c r="B1328" s="5">
        <v>4.62</v>
      </c>
    </row>
    <row r="1329" spans="1:2" x14ac:dyDescent="0.25">
      <c r="A1329" s="6">
        <v>36522</v>
      </c>
      <c r="B1329" s="5">
        <v>4.67</v>
      </c>
    </row>
    <row r="1330" spans="1:2" x14ac:dyDescent="0.25">
      <c r="A1330" s="6">
        <v>36523</v>
      </c>
      <c r="B1330" s="5">
        <v>4.72</v>
      </c>
    </row>
    <row r="1331" spans="1:2" x14ac:dyDescent="0.25">
      <c r="A1331" s="6">
        <v>36524</v>
      </c>
      <c r="B1331" s="5">
        <v>4.74</v>
      </c>
    </row>
    <row r="1332" spans="1:2" x14ac:dyDescent="0.25">
      <c r="A1332" s="6">
        <v>36525</v>
      </c>
      <c r="B1332" s="5">
        <v>4.75</v>
      </c>
    </row>
    <row r="1333" spans="1:2" x14ac:dyDescent="0.25">
      <c r="A1333" s="6">
        <v>36526</v>
      </c>
      <c r="B1333" s="5">
        <v>4.75</v>
      </c>
    </row>
    <row r="1334" spans="1:2" x14ac:dyDescent="0.25">
      <c r="A1334" s="6">
        <v>36527</v>
      </c>
      <c r="B1334" s="5">
        <v>4.75</v>
      </c>
    </row>
    <row r="1335" spans="1:2" x14ac:dyDescent="0.25">
      <c r="A1335" s="6">
        <v>36528</v>
      </c>
      <c r="B1335" s="5">
        <v>4.71</v>
      </c>
    </row>
    <row r="1336" spans="1:2" x14ac:dyDescent="0.25">
      <c r="A1336" s="6">
        <v>36529</v>
      </c>
      <c r="B1336" s="5">
        <v>4.67</v>
      </c>
    </row>
    <row r="1337" spans="1:2" x14ac:dyDescent="0.25">
      <c r="A1337" s="6">
        <v>36530</v>
      </c>
      <c r="B1337" s="5">
        <v>4.68</v>
      </c>
    </row>
    <row r="1338" spans="1:2" x14ac:dyDescent="0.25">
      <c r="A1338" s="6">
        <v>36531</v>
      </c>
      <c r="B1338" s="5">
        <v>4.76</v>
      </c>
    </row>
    <row r="1339" spans="1:2" x14ac:dyDescent="0.25">
      <c r="A1339" s="6">
        <v>36532</v>
      </c>
      <c r="B1339" s="5">
        <v>4.87</v>
      </c>
    </row>
    <row r="1340" spans="1:2" x14ac:dyDescent="0.25">
      <c r="A1340" s="6">
        <v>36533</v>
      </c>
      <c r="B1340" s="5">
        <v>4.87</v>
      </c>
    </row>
    <row r="1341" spans="1:2" x14ac:dyDescent="0.25">
      <c r="A1341" s="6">
        <v>36534</v>
      </c>
      <c r="B1341" s="5">
        <v>4.87</v>
      </c>
    </row>
    <row r="1342" spans="1:2" x14ac:dyDescent="0.25">
      <c r="A1342" s="6">
        <v>36535</v>
      </c>
      <c r="B1342" s="5">
        <v>4.93</v>
      </c>
    </row>
    <row r="1343" spans="1:2" x14ac:dyDescent="0.25">
      <c r="A1343" s="6">
        <v>36536</v>
      </c>
      <c r="B1343" s="5">
        <v>4.91</v>
      </c>
    </row>
    <row r="1344" spans="1:2" x14ac:dyDescent="0.25">
      <c r="A1344" s="6">
        <v>36537</v>
      </c>
      <c r="B1344" s="5">
        <v>4.88</v>
      </c>
    </row>
    <row r="1345" spans="1:2" x14ac:dyDescent="0.25">
      <c r="A1345" s="6">
        <v>36538</v>
      </c>
      <c r="B1345" s="5">
        <v>4.88</v>
      </c>
    </row>
    <row r="1346" spans="1:2" x14ac:dyDescent="0.25">
      <c r="A1346" s="6">
        <v>36539</v>
      </c>
      <c r="B1346" s="5">
        <v>4.87</v>
      </c>
    </row>
    <row r="1347" spans="1:2" x14ac:dyDescent="0.25">
      <c r="A1347" s="6">
        <v>36540</v>
      </c>
      <c r="B1347" s="5">
        <v>4.87</v>
      </c>
    </row>
    <row r="1348" spans="1:2" x14ac:dyDescent="0.25">
      <c r="A1348" s="6">
        <v>36541</v>
      </c>
      <c r="B1348" s="5">
        <v>4.87</v>
      </c>
    </row>
    <row r="1349" spans="1:2" x14ac:dyDescent="0.25">
      <c r="A1349" s="6">
        <v>36542</v>
      </c>
      <c r="B1349" s="5">
        <v>4.87</v>
      </c>
    </row>
    <row r="1350" spans="1:2" x14ac:dyDescent="0.25">
      <c r="A1350" s="6">
        <v>36543</v>
      </c>
      <c r="B1350" s="5">
        <v>4.88</v>
      </c>
    </row>
    <row r="1351" spans="1:2" x14ac:dyDescent="0.25">
      <c r="A1351" s="6">
        <v>36544</v>
      </c>
      <c r="B1351" s="5">
        <v>4.9000000000000004</v>
      </c>
    </row>
    <row r="1352" spans="1:2" x14ac:dyDescent="0.25">
      <c r="A1352" s="6">
        <v>36545</v>
      </c>
      <c r="B1352" s="5">
        <v>4.9000000000000004</v>
      </c>
    </row>
    <row r="1353" spans="1:2" x14ac:dyDescent="0.25">
      <c r="A1353" s="6">
        <v>36546</v>
      </c>
      <c r="B1353" s="5">
        <v>4.8899999999999997</v>
      </c>
    </row>
    <row r="1354" spans="1:2" x14ac:dyDescent="0.25">
      <c r="A1354" s="6">
        <v>36547</v>
      </c>
      <c r="B1354" s="5">
        <v>4.8899999999999997</v>
      </c>
    </row>
    <row r="1355" spans="1:2" x14ac:dyDescent="0.25">
      <c r="A1355" s="6">
        <v>36548</v>
      </c>
      <c r="B1355" s="5">
        <v>4.8899999999999997</v>
      </c>
    </row>
    <row r="1356" spans="1:2" x14ac:dyDescent="0.25">
      <c r="A1356" s="6">
        <v>36549</v>
      </c>
      <c r="B1356" s="5">
        <v>4.8499999999999996</v>
      </c>
    </row>
    <row r="1357" spans="1:2" x14ac:dyDescent="0.25">
      <c r="A1357" s="6">
        <v>36550</v>
      </c>
      <c r="B1357" s="5">
        <v>4.84</v>
      </c>
    </row>
    <row r="1358" spans="1:2" x14ac:dyDescent="0.25">
      <c r="A1358" s="6">
        <v>36551</v>
      </c>
      <c r="B1358" s="5">
        <v>4.84</v>
      </c>
    </row>
    <row r="1359" spans="1:2" x14ac:dyDescent="0.25">
      <c r="A1359" s="6">
        <v>36552</v>
      </c>
      <c r="B1359" s="5">
        <v>4.83</v>
      </c>
    </row>
    <row r="1360" spans="1:2" x14ac:dyDescent="0.25">
      <c r="A1360" s="6">
        <v>36553</v>
      </c>
      <c r="B1360" s="5">
        <v>4.8099999999999996</v>
      </c>
    </row>
    <row r="1361" spans="1:2" x14ac:dyDescent="0.25">
      <c r="A1361" s="6">
        <v>36554</v>
      </c>
      <c r="B1361" s="5">
        <v>4.8099999999999996</v>
      </c>
    </row>
    <row r="1362" spans="1:2" x14ac:dyDescent="0.25">
      <c r="A1362" s="6">
        <v>36555</v>
      </c>
      <c r="B1362" s="5">
        <v>4.8099999999999996</v>
      </c>
    </row>
    <row r="1363" spans="1:2" x14ac:dyDescent="0.25">
      <c r="A1363" s="6">
        <v>36556</v>
      </c>
      <c r="B1363" s="5">
        <v>4.78</v>
      </c>
    </row>
    <row r="1364" spans="1:2" x14ac:dyDescent="0.25">
      <c r="A1364" s="6">
        <v>36557</v>
      </c>
      <c r="B1364" s="5">
        <v>4.8099999999999996</v>
      </c>
    </row>
    <row r="1365" spans="1:2" x14ac:dyDescent="0.25">
      <c r="A1365" s="6">
        <v>36558</v>
      </c>
      <c r="B1365" s="5">
        <v>4.8099999999999996</v>
      </c>
    </row>
    <row r="1366" spans="1:2" x14ac:dyDescent="0.25">
      <c r="A1366" s="6">
        <v>36559</v>
      </c>
      <c r="B1366" s="5">
        <v>4.83</v>
      </c>
    </row>
    <row r="1367" spans="1:2" x14ac:dyDescent="0.25">
      <c r="A1367" s="6">
        <v>36560</v>
      </c>
      <c r="B1367" s="5">
        <v>4.8099999999999996</v>
      </c>
    </row>
    <row r="1368" spans="1:2" x14ac:dyDescent="0.25">
      <c r="A1368" s="6">
        <v>36561</v>
      </c>
      <c r="B1368" s="5">
        <v>4.8099999999999996</v>
      </c>
    </row>
    <row r="1369" spans="1:2" x14ac:dyDescent="0.25">
      <c r="A1369" s="6">
        <v>36562</v>
      </c>
      <c r="B1369" s="5">
        <v>4.8099999999999996</v>
      </c>
    </row>
    <row r="1370" spans="1:2" x14ac:dyDescent="0.25">
      <c r="A1370" s="6">
        <v>36563</v>
      </c>
      <c r="B1370" s="5">
        <v>4.8099999999999996</v>
      </c>
    </row>
    <row r="1371" spans="1:2" x14ac:dyDescent="0.25">
      <c r="A1371" s="6">
        <v>36564</v>
      </c>
      <c r="B1371" s="5">
        <v>4.8099999999999996</v>
      </c>
    </row>
    <row r="1372" spans="1:2" x14ac:dyDescent="0.25">
      <c r="A1372" s="6">
        <v>36565</v>
      </c>
      <c r="B1372" s="5">
        <v>4.8099999999999996</v>
      </c>
    </row>
    <row r="1373" spans="1:2" x14ac:dyDescent="0.25">
      <c r="A1373" s="6">
        <v>36566</v>
      </c>
      <c r="B1373" s="5">
        <v>4.8</v>
      </c>
    </row>
    <row r="1374" spans="1:2" x14ac:dyDescent="0.25">
      <c r="A1374" s="6">
        <v>36567</v>
      </c>
      <c r="B1374" s="5">
        <v>4.76</v>
      </c>
    </row>
    <row r="1375" spans="1:2" x14ac:dyDescent="0.25">
      <c r="A1375" s="6">
        <v>36568</v>
      </c>
      <c r="B1375" s="5">
        <v>4.76</v>
      </c>
    </row>
    <row r="1376" spans="1:2" x14ac:dyDescent="0.25">
      <c r="A1376" s="6">
        <v>36569</v>
      </c>
      <c r="B1376" s="5">
        <v>4.76</v>
      </c>
    </row>
    <row r="1377" spans="1:2" x14ac:dyDescent="0.25">
      <c r="A1377" s="6">
        <v>36570</v>
      </c>
      <c r="B1377" s="5">
        <v>4.7300000000000004</v>
      </c>
    </row>
    <row r="1378" spans="1:2" x14ac:dyDescent="0.25">
      <c r="A1378" s="6">
        <v>36571</v>
      </c>
      <c r="B1378" s="5">
        <v>4.7300000000000004</v>
      </c>
    </row>
    <row r="1379" spans="1:2" x14ac:dyDescent="0.25">
      <c r="A1379" s="6">
        <v>36572</v>
      </c>
      <c r="B1379" s="5">
        <v>4.71</v>
      </c>
    </row>
    <row r="1380" spans="1:2" x14ac:dyDescent="0.25">
      <c r="A1380" s="6">
        <v>36573</v>
      </c>
      <c r="B1380" s="5">
        <v>4.74</v>
      </c>
    </row>
    <row r="1381" spans="1:2" x14ac:dyDescent="0.25">
      <c r="A1381" s="6">
        <v>36574</v>
      </c>
      <c r="B1381" s="5">
        <v>4.7</v>
      </c>
    </row>
    <row r="1382" spans="1:2" x14ac:dyDescent="0.25">
      <c r="A1382" s="6">
        <v>36575</v>
      </c>
      <c r="B1382" s="5">
        <v>4.7</v>
      </c>
    </row>
    <row r="1383" spans="1:2" x14ac:dyDescent="0.25">
      <c r="A1383" s="6">
        <v>36576</v>
      </c>
      <c r="B1383" s="5">
        <v>4.7</v>
      </c>
    </row>
    <row r="1384" spans="1:2" x14ac:dyDescent="0.25">
      <c r="A1384" s="6">
        <v>36577</v>
      </c>
      <c r="B1384" s="5">
        <v>4.7</v>
      </c>
    </row>
    <row r="1385" spans="1:2" x14ac:dyDescent="0.25">
      <c r="A1385" s="6">
        <v>36578</v>
      </c>
      <c r="B1385" s="5">
        <v>4.68</v>
      </c>
    </row>
    <row r="1386" spans="1:2" x14ac:dyDescent="0.25">
      <c r="A1386" s="6">
        <v>36579</v>
      </c>
      <c r="B1386" s="5">
        <v>4.68</v>
      </c>
    </row>
    <row r="1387" spans="1:2" x14ac:dyDescent="0.25">
      <c r="A1387" s="6">
        <v>36580</v>
      </c>
      <c r="B1387" s="5">
        <v>4.67</v>
      </c>
    </row>
    <row r="1388" spans="1:2" x14ac:dyDescent="0.25">
      <c r="A1388" s="6">
        <v>36581</v>
      </c>
      <c r="B1388" s="5">
        <v>4.67</v>
      </c>
    </row>
    <row r="1389" spans="1:2" x14ac:dyDescent="0.25">
      <c r="A1389" s="6">
        <v>36582</v>
      </c>
      <c r="B1389" s="5">
        <v>4.67</v>
      </c>
    </row>
    <row r="1390" spans="1:2" x14ac:dyDescent="0.25">
      <c r="A1390" s="6">
        <v>36583</v>
      </c>
      <c r="B1390" s="5">
        <v>4.67</v>
      </c>
    </row>
    <row r="1391" spans="1:2" x14ac:dyDescent="0.25">
      <c r="A1391" s="6">
        <v>36584</v>
      </c>
      <c r="B1391" s="5">
        <v>4.66</v>
      </c>
    </row>
    <row r="1392" spans="1:2" x14ac:dyDescent="0.25">
      <c r="A1392" s="6">
        <v>36585</v>
      </c>
      <c r="B1392" s="5">
        <v>4.71</v>
      </c>
    </row>
    <row r="1393" spans="1:2" x14ac:dyDescent="0.25">
      <c r="A1393" s="6">
        <v>36586</v>
      </c>
      <c r="B1393" s="5">
        <v>4.68</v>
      </c>
    </row>
    <row r="1394" spans="1:2" x14ac:dyDescent="0.25">
      <c r="A1394" s="6">
        <v>36587</v>
      </c>
      <c r="B1394" s="5">
        <v>4.67</v>
      </c>
    </row>
    <row r="1395" spans="1:2" x14ac:dyDescent="0.25">
      <c r="A1395" s="6">
        <v>36588</v>
      </c>
      <c r="B1395" s="5">
        <v>4.6900000000000004</v>
      </c>
    </row>
    <row r="1396" spans="1:2" x14ac:dyDescent="0.25">
      <c r="A1396" s="6">
        <v>36589</v>
      </c>
      <c r="B1396" s="5">
        <v>4.6900000000000004</v>
      </c>
    </row>
    <row r="1397" spans="1:2" x14ac:dyDescent="0.25">
      <c r="A1397" s="6">
        <v>36590</v>
      </c>
      <c r="B1397" s="5">
        <v>4.6900000000000004</v>
      </c>
    </row>
    <row r="1398" spans="1:2" x14ac:dyDescent="0.25">
      <c r="A1398" s="6">
        <v>36591</v>
      </c>
      <c r="B1398" s="5">
        <v>4.6900000000000004</v>
      </c>
    </row>
    <row r="1399" spans="1:2" x14ac:dyDescent="0.25">
      <c r="A1399" s="6">
        <v>36592</v>
      </c>
      <c r="B1399" s="5">
        <v>4.6500000000000004</v>
      </c>
    </row>
    <row r="1400" spans="1:2" x14ac:dyDescent="0.25">
      <c r="A1400" s="6">
        <v>36593</v>
      </c>
      <c r="B1400" s="5">
        <v>4.66</v>
      </c>
    </row>
    <row r="1401" spans="1:2" x14ac:dyDescent="0.25">
      <c r="A1401" s="6">
        <v>36594</v>
      </c>
      <c r="B1401" s="5">
        <v>4.67</v>
      </c>
    </row>
    <row r="1402" spans="1:2" x14ac:dyDescent="0.25">
      <c r="A1402" s="6">
        <v>36595</v>
      </c>
      <c r="B1402" s="5">
        <v>4.66</v>
      </c>
    </row>
    <row r="1403" spans="1:2" x14ac:dyDescent="0.25">
      <c r="A1403" s="6">
        <v>36596</v>
      </c>
      <c r="B1403" s="5">
        <v>4.66</v>
      </c>
    </row>
    <row r="1404" spans="1:2" x14ac:dyDescent="0.25">
      <c r="A1404" s="6">
        <v>36597</v>
      </c>
      <c r="B1404" s="5">
        <v>4.66</v>
      </c>
    </row>
    <row r="1405" spans="1:2" x14ac:dyDescent="0.25">
      <c r="A1405" s="6">
        <v>36598</v>
      </c>
      <c r="B1405" s="5">
        <v>4.6399999999999997</v>
      </c>
    </row>
    <row r="1406" spans="1:2" x14ac:dyDescent="0.25">
      <c r="A1406" s="6">
        <v>36599</v>
      </c>
      <c r="B1406" s="5">
        <v>4.6500000000000004</v>
      </c>
    </row>
    <row r="1407" spans="1:2" x14ac:dyDescent="0.25">
      <c r="A1407" s="6">
        <v>36600</v>
      </c>
      <c r="B1407" s="5">
        <v>4.7</v>
      </c>
    </row>
    <row r="1408" spans="1:2" x14ac:dyDescent="0.25">
      <c r="A1408" s="6">
        <v>36601</v>
      </c>
      <c r="B1408" s="5">
        <v>4.78</v>
      </c>
    </row>
    <row r="1409" spans="1:2" x14ac:dyDescent="0.25">
      <c r="A1409" s="6">
        <v>36602</v>
      </c>
      <c r="B1409" s="5">
        <v>4.79</v>
      </c>
    </row>
    <row r="1410" spans="1:2" x14ac:dyDescent="0.25">
      <c r="A1410" s="6">
        <v>36603</v>
      </c>
      <c r="B1410" s="5">
        <v>4.79</v>
      </c>
    </row>
    <row r="1411" spans="1:2" x14ac:dyDescent="0.25">
      <c r="A1411" s="6">
        <v>36604</v>
      </c>
      <c r="B1411" s="5">
        <v>4.79</v>
      </c>
    </row>
    <row r="1412" spans="1:2" x14ac:dyDescent="0.25">
      <c r="A1412" s="6">
        <v>36605</v>
      </c>
      <c r="B1412" s="5">
        <v>4.79</v>
      </c>
    </row>
    <row r="1413" spans="1:2" x14ac:dyDescent="0.25">
      <c r="A1413" s="6">
        <v>36606</v>
      </c>
      <c r="B1413" s="5">
        <v>4.8099999999999996</v>
      </c>
    </row>
    <row r="1414" spans="1:2" x14ac:dyDescent="0.25">
      <c r="A1414" s="6">
        <v>36607</v>
      </c>
      <c r="B1414" s="5">
        <v>4.83</v>
      </c>
    </row>
    <row r="1415" spans="1:2" x14ac:dyDescent="0.25">
      <c r="A1415" s="6">
        <v>36608</v>
      </c>
      <c r="B1415" s="5">
        <v>4.84</v>
      </c>
    </row>
    <row r="1416" spans="1:2" x14ac:dyDescent="0.25">
      <c r="A1416" s="6">
        <v>36609</v>
      </c>
      <c r="B1416" s="5">
        <v>4.8099999999999996</v>
      </c>
    </row>
    <row r="1417" spans="1:2" x14ac:dyDescent="0.25">
      <c r="A1417" s="6">
        <v>36610</v>
      </c>
      <c r="B1417" s="5">
        <v>4.8099999999999996</v>
      </c>
    </row>
    <row r="1418" spans="1:2" x14ac:dyDescent="0.25">
      <c r="A1418" s="6">
        <v>36611</v>
      </c>
      <c r="B1418" s="5">
        <v>4.8099999999999996</v>
      </c>
    </row>
    <row r="1419" spans="1:2" x14ac:dyDescent="0.25">
      <c r="A1419" s="6">
        <v>36612</v>
      </c>
      <c r="B1419" s="5">
        <v>4.8099999999999996</v>
      </c>
    </row>
    <row r="1420" spans="1:2" x14ac:dyDescent="0.25">
      <c r="A1420" s="6">
        <v>36613</v>
      </c>
      <c r="B1420" s="5">
        <v>4.8099999999999996</v>
      </c>
    </row>
    <row r="1421" spans="1:2" x14ac:dyDescent="0.25">
      <c r="A1421" s="6">
        <v>36614</v>
      </c>
      <c r="B1421" s="5">
        <v>4.83</v>
      </c>
    </row>
    <row r="1422" spans="1:2" x14ac:dyDescent="0.25">
      <c r="A1422" s="6">
        <v>36615</v>
      </c>
      <c r="B1422" s="5">
        <v>4.8499999999999996</v>
      </c>
    </row>
    <row r="1423" spans="1:2" x14ac:dyDescent="0.25">
      <c r="A1423" s="6">
        <v>36616</v>
      </c>
      <c r="B1423" s="5">
        <v>4.87</v>
      </c>
    </row>
    <row r="1424" spans="1:2" x14ac:dyDescent="0.25">
      <c r="A1424" s="6">
        <v>36617</v>
      </c>
      <c r="B1424" s="5">
        <v>4.87</v>
      </c>
    </row>
    <row r="1425" spans="1:2" x14ac:dyDescent="0.25">
      <c r="A1425" s="6">
        <v>36618</v>
      </c>
      <c r="B1425" s="5">
        <v>4.87</v>
      </c>
    </row>
    <row r="1426" spans="1:2" x14ac:dyDescent="0.25">
      <c r="A1426" s="6">
        <v>36619</v>
      </c>
      <c r="B1426" s="5">
        <v>4.87</v>
      </c>
    </row>
    <row r="1427" spans="1:2" x14ac:dyDescent="0.25">
      <c r="A1427" s="6">
        <v>36620</v>
      </c>
      <c r="B1427" s="5">
        <v>4.88</v>
      </c>
    </row>
    <row r="1428" spans="1:2" x14ac:dyDescent="0.25">
      <c r="A1428" s="6">
        <v>36621</v>
      </c>
      <c r="B1428" s="5">
        <v>4.9000000000000004</v>
      </c>
    </row>
    <row r="1429" spans="1:2" x14ac:dyDescent="0.25">
      <c r="A1429" s="6">
        <v>36622</v>
      </c>
      <c r="B1429" s="5">
        <v>4.96</v>
      </c>
    </row>
    <row r="1430" spans="1:2" x14ac:dyDescent="0.25">
      <c r="A1430" s="6">
        <v>36623</v>
      </c>
      <c r="B1430" s="5">
        <v>5</v>
      </c>
    </row>
    <row r="1431" spans="1:2" x14ac:dyDescent="0.25">
      <c r="A1431" s="6">
        <v>36624</v>
      </c>
      <c r="B1431" s="5">
        <v>5</v>
      </c>
    </row>
    <row r="1432" spans="1:2" x14ac:dyDescent="0.25">
      <c r="A1432" s="6">
        <v>36625</v>
      </c>
      <c r="B1432" s="5">
        <v>5</v>
      </c>
    </row>
    <row r="1433" spans="1:2" x14ac:dyDescent="0.25">
      <c r="A1433" s="6">
        <v>36626</v>
      </c>
      <c r="B1433" s="5">
        <v>5.03</v>
      </c>
    </row>
    <row r="1434" spans="1:2" x14ac:dyDescent="0.25">
      <c r="A1434" s="6">
        <v>36627</v>
      </c>
      <c r="B1434" s="5">
        <v>5.05</v>
      </c>
    </row>
    <row r="1435" spans="1:2" x14ac:dyDescent="0.25">
      <c r="A1435" s="6">
        <v>36628</v>
      </c>
      <c r="B1435" s="5">
        <v>5.09</v>
      </c>
    </row>
    <row r="1436" spans="1:2" x14ac:dyDescent="0.25">
      <c r="A1436" s="6">
        <v>36629</v>
      </c>
      <c r="B1436" s="5">
        <v>5.1100000000000003</v>
      </c>
    </row>
    <row r="1437" spans="1:2" x14ac:dyDescent="0.25">
      <c r="A1437" s="6">
        <v>36630</v>
      </c>
      <c r="B1437" s="5">
        <v>5.08</v>
      </c>
    </row>
    <row r="1438" spans="1:2" x14ac:dyDescent="0.25">
      <c r="A1438" s="6">
        <v>36631</v>
      </c>
      <c r="B1438" s="5">
        <v>5.08</v>
      </c>
    </row>
    <row r="1439" spans="1:2" x14ac:dyDescent="0.25">
      <c r="A1439" s="6">
        <v>36632</v>
      </c>
      <c r="B1439" s="5">
        <v>5.08</v>
      </c>
    </row>
    <row r="1440" spans="1:2" x14ac:dyDescent="0.25">
      <c r="A1440" s="6">
        <v>36633</v>
      </c>
      <c r="B1440" s="5">
        <v>5.0599999999999996</v>
      </c>
    </row>
    <row r="1441" spans="1:2" x14ac:dyDescent="0.25">
      <c r="A1441" s="6">
        <v>36634</v>
      </c>
      <c r="B1441" s="5">
        <v>5.09</v>
      </c>
    </row>
    <row r="1442" spans="1:2" x14ac:dyDescent="0.25">
      <c r="A1442" s="6">
        <v>36635</v>
      </c>
      <c r="B1442" s="5">
        <v>5.09</v>
      </c>
    </row>
    <row r="1443" spans="1:2" x14ac:dyDescent="0.25">
      <c r="A1443" s="6">
        <v>36636</v>
      </c>
      <c r="B1443" s="5">
        <v>5.0999999999999996</v>
      </c>
    </row>
    <row r="1444" spans="1:2" x14ac:dyDescent="0.25">
      <c r="A1444" s="6">
        <v>36637</v>
      </c>
      <c r="B1444" s="5">
        <v>5.0999999999999996</v>
      </c>
    </row>
    <row r="1445" spans="1:2" x14ac:dyDescent="0.25">
      <c r="A1445" s="6">
        <v>36638</v>
      </c>
      <c r="B1445" s="5">
        <v>5.0999999999999996</v>
      </c>
    </row>
    <row r="1446" spans="1:2" x14ac:dyDescent="0.25">
      <c r="A1446" s="6">
        <v>36639</v>
      </c>
      <c r="B1446" s="5">
        <v>5.0999999999999996</v>
      </c>
    </row>
    <row r="1447" spans="1:2" x14ac:dyDescent="0.25">
      <c r="A1447" s="6">
        <v>36640</v>
      </c>
      <c r="B1447" s="5">
        <v>5.1100000000000003</v>
      </c>
    </row>
    <row r="1448" spans="1:2" x14ac:dyDescent="0.25">
      <c r="A1448" s="6">
        <v>36641</v>
      </c>
      <c r="B1448" s="5">
        <v>5.13</v>
      </c>
    </row>
    <row r="1449" spans="1:2" x14ac:dyDescent="0.25">
      <c r="A1449" s="6">
        <v>36642</v>
      </c>
      <c r="B1449" s="5">
        <v>5.16</v>
      </c>
    </row>
    <row r="1450" spans="1:2" x14ac:dyDescent="0.25">
      <c r="A1450" s="6">
        <v>36643</v>
      </c>
      <c r="B1450" s="5">
        <v>5.19</v>
      </c>
    </row>
    <row r="1451" spans="1:2" x14ac:dyDescent="0.25">
      <c r="A1451" s="6">
        <v>36644</v>
      </c>
      <c r="B1451" s="5">
        <v>5.2</v>
      </c>
    </row>
    <row r="1452" spans="1:2" x14ac:dyDescent="0.25">
      <c r="A1452" s="6">
        <v>36645</v>
      </c>
      <c r="B1452" s="5">
        <v>5.2</v>
      </c>
    </row>
    <row r="1453" spans="1:2" x14ac:dyDescent="0.25">
      <c r="A1453" s="6">
        <v>36646</v>
      </c>
      <c r="B1453" s="5">
        <v>5.2</v>
      </c>
    </row>
    <row r="1454" spans="1:2" x14ac:dyDescent="0.25">
      <c r="A1454" s="6">
        <v>36647</v>
      </c>
      <c r="B1454" s="5">
        <v>5.29</v>
      </c>
    </row>
    <row r="1455" spans="1:2" x14ac:dyDescent="0.25">
      <c r="A1455" s="6">
        <v>36648</v>
      </c>
      <c r="B1455" s="5">
        <v>5.36</v>
      </c>
    </row>
    <row r="1456" spans="1:2" x14ac:dyDescent="0.25">
      <c r="A1456" s="6">
        <v>36649</v>
      </c>
      <c r="B1456" s="5">
        <v>5.34</v>
      </c>
    </row>
    <row r="1457" spans="1:2" x14ac:dyDescent="0.25">
      <c r="A1457" s="6">
        <v>36650</v>
      </c>
      <c r="B1457" s="5">
        <v>5.34</v>
      </c>
    </row>
    <row r="1458" spans="1:2" x14ac:dyDescent="0.25">
      <c r="A1458" s="6">
        <v>36651</v>
      </c>
      <c r="B1458" s="5">
        <v>5.34</v>
      </c>
    </row>
    <row r="1459" spans="1:2" x14ac:dyDescent="0.25">
      <c r="A1459" s="6">
        <v>36652</v>
      </c>
      <c r="B1459" s="5">
        <v>5.34</v>
      </c>
    </row>
    <row r="1460" spans="1:2" x14ac:dyDescent="0.25">
      <c r="A1460" s="6">
        <v>36653</v>
      </c>
      <c r="B1460" s="5">
        <v>5.34</v>
      </c>
    </row>
    <row r="1461" spans="1:2" x14ac:dyDescent="0.25">
      <c r="A1461" s="6">
        <v>36654</v>
      </c>
      <c r="B1461" s="5">
        <v>5.31</v>
      </c>
    </row>
    <row r="1462" spans="1:2" x14ac:dyDescent="0.25">
      <c r="A1462" s="6">
        <v>36655</v>
      </c>
      <c r="B1462" s="5">
        <v>5.33</v>
      </c>
    </row>
    <row r="1463" spans="1:2" x14ac:dyDescent="0.25">
      <c r="A1463" s="6">
        <v>36656</v>
      </c>
      <c r="B1463" s="5">
        <v>5.29</v>
      </c>
    </row>
    <row r="1464" spans="1:2" x14ac:dyDescent="0.25">
      <c r="A1464" s="6">
        <v>36657</v>
      </c>
      <c r="B1464" s="5">
        <v>5.32</v>
      </c>
    </row>
    <row r="1465" spans="1:2" x14ac:dyDescent="0.25">
      <c r="A1465" s="6">
        <v>36658</v>
      </c>
      <c r="B1465" s="5">
        <v>5.33</v>
      </c>
    </row>
    <row r="1466" spans="1:2" x14ac:dyDescent="0.25">
      <c r="A1466" s="6">
        <v>36659</v>
      </c>
      <c r="B1466" s="5">
        <v>5.33</v>
      </c>
    </row>
    <row r="1467" spans="1:2" x14ac:dyDescent="0.25">
      <c r="A1467" s="6">
        <v>36660</v>
      </c>
      <c r="B1467" s="5">
        <v>5.33</v>
      </c>
    </row>
    <row r="1468" spans="1:2" x14ac:dyDescent="0.25">
      <c r="A1468" s="6">
        <v>36661</v>
      </c>
      <c r="B1468" s="5">
        <v>5.35</v>
      </c>
    </row>
    <row r="1469" spans="1:2" x14ac:dyDescent="0.25">
      <c r="A1469" s="6">
        <v>36662</v>
      </c>
      <c r="B1469" s="5">
        <v>5.37</v>
      </c>
    </row>
    <row r="1470" spans="1:2" x14ac:dyDescent="0.25">
      <c r="A1470" s="6">
        <v>36663</v>
      </c>
      <c r="B1470" s="5">
        <v>5.33</v>
      </c>
    </row>
    <row r="1471" spans="1:2" x14ac:dyDescent="0.25">
      <c r="A1471" s="6">
        <v>36664</v>
      </c>
      <c r="B1471" s="5">
        <v>5.32</v>
      </c>
    </row>
    <row r="1472" spans="1:2" x14ac:dyDescent="0.25">
      <c r="A1472" s="6">
        <v>36665</v>
      </c>
      <c r="B1472" s="5">
        <v>5.31</v>
      </c>
    </row>
    <row r="1473" spans="1:2" x14ac:dyDescent="0.25">
      <c r="A1473" s="6">
        <v>36666</v>
      </c>
      <c r="B1473" s="5">
        <v>5.31</v>
      </c>
    </row>
    <row r="1474" spans="1:2" x14ac:dyDescent="0.25">
      <c r="A1474" s="6">
        <v>36667</v>
      </c>
      <c r="B1474" s="5">
        <v>5.31</v>
      </c>
    </row>
    <row r="1475" spans="1:2" x14ac:dyDescent="0.25">
      <c r="A1475" s="6">
        <v>36668</v>
      </c>
      <c r="B1475" s="5">
        <v>5.29</v>
      </c>
    </row>
    <row r="1476" spans="1:2" x14ac:dyDescent="0.25">
      <c r="A1476" s="6">
        <v>36669</v>
      </c>
      <c r="B1476" s="5">
        <v>5.28</v>
      </c>
    </row>
    <row r="1477" spans="1:2" x14ac:dyDescent="0.25">
      <c r="A1477" s="6">
        <v>36670</v>
      </c>
      <c r="B1477" s="5">
        <v>5.26</v>
      </c>
    </row>
    <row r="1478" spans="1:2" x14ac:dyDescent="0.25">
      <c r="A1478" s="6">
        <v>36671</v>
      </c>
      <c r="B1478" s="5">
        <v>5.22</v>
      </c>
    </row>
    <row r="1479" spans="1:2" x14ac:dyDescent="0.25">
      <c r="A1479" s="6">
        <v>36672</v>
      </c>
      <c r="B1479" s="5">
        <v>5.23</v>
      </c>
    </row>
    <row r="1480" spans="1:2" x14ac:dyDescent="0.25">
      <c r="A1480" s="6">
        <v>36673</v>
      </c>
      <c r="B1480" s="5">
        <v>5.23</v>
      </c>
    </row>
    <row r="1481" spans="1:2" x14ac:dyDescent="0.25">
      <c r="A1481" s="6">
        <v>36674</v>
      </c>
      <c r="B1481" s="5">
        <v>5.23</v>
      </c>
    </row>
    <row r="1482" spans="1:2" x14ac:dyDescent="0.25">
      <c r="A1482" s="6">
        <v>36675</v>
      </c>
      <c r="B1482" s="5">
        <v>5.23</v>
      </c>
    </row>
    <row r="1483" spans="1:2" x14ac:dyDescent="0.25">
      <c r="A1483" s="6">
        <v>36676</v>
      </c>
      <c r="B1483" s="5">
        <v>5.24</v>
      </c>
    </row>
    <row r="1484" spans="1:2" x14ac:dyDescent="0.25">
      <c r="A1484" s="6">
        <v>36677</v>
      </c>
      <c r="B1484" s="5">
        <v>5.25</v>
      </c>
    </row>
    <row r="1485" spans="1:2" x14ac:dyDescent="0.25">
      <c r="A1485" s="6">
        <v>36678</v>
      </c>
      <c r="B1485" s="5">
        <v>5.26</v>
      </c>
    </row>
    <row r="1486" spans="1:2" x14ac:dyDescent="0.25">
      <c r="A1486" s="6">
        <v>36679</v>
      </c>
      <c r="B1486" s="5">
        <v>5.31</v>
      </c>
    </row>
    <row r="1487" spans="1:2" x14ac:dyDescent="0.25">
      <c r="A1487" s="6">
        <v>36680</v>
      </c>
      <c r="B1487" s="5">
        <v>5.31</v>
      </c>
    </row>
    <row r="1488" spans="1:2" x14ac:dyDescent="0.25">
      <c r="A1488" s="6">
        <v>36681</v>
      </c>
      <c r="B1488" s="5">
        <v>5.31</v>
      </c>
    </row>
    <row r="1489" spans="1:2" x14ac:dyDescent="0.25">
      <c r="A1489" s="6">
        <v>36682</v>
      </c>
      <c r="B1489" s="5">
        <v>5.29</v>
      </c>
    </row>
    <row r="1490" spans="1:2" x14ac:dyDescent="0.25">
      <c r="A1490" s="6">
        <v>36683</v>
      </c>
      <c r="B1490" s="5">
        <v>5.3</v>
      </c>
    </row>
    <row r="1491" spans="1:2" x14ac:dyDescent="0.25">
      <c r="A1491" s="6">
        <v>36684</v>
      </c>
      <c r="B1491" s="5">
        <v>5.34</v>
      </c>
    </row>
    <row r="1492" spans="1:2" x14ac:dyDescent="0.25">
      <c r="A1492" s="6">
        <v>36685</v>
      </c>
      <c r="B1492" s="5">
        <v>5.35</v>
      </c>
    </row>
    <row r="1493" spans="1:2" x14ac:dyDescent="0.25">
      <c r="A1493" s="6">
        <v>36686</v>
      </c>
      <c r="B1493" s="5">
        <v>5.36</v>
      </c>
    </row>
    <row r="1494" spans="1:2" x14ac:dyDescent="0.25">
      <c r="A1494" s="6">
        <v>36687</v>
      </c>
      <c r="B1494" s="5">
        <v>5.36</v>
      </c>
    </row>
    <row r="1495" spans="1:2" x14ac:dyDescent="0.25">
      <c r="A1495" s="6">
        <v>36688</v>
      </c>
      <c r="B1495" s="5">
        <v>5.36</v>
      </c>
    </row>
    <row r="1496" spans="1:2" x14ac:dyDescent="0.25">
      <c r="A1496" s="6">
        <v>36689</v>
      </c>
      <c r="B1496" s="5">
        <v>5.38</v>
      </c>
    </row>
    <row r="1497" spans="1:2" x14ac:dyDescent="0.25">
      <c r="A1497" s="6">
        <v>36690</v>
      </c>
      <c r="B1497" s="5">
        <v>5.42</v>
      </c>
    </row>
    <row r="1498" spans="1:2" x14ac:dyDescent="0.25">
      <c r="A1498" s="6">
        <v>36691</v>
      </c>
      <c r="B1498" s="5">
        <v>5.49</v>
      </c>
    </row>
    <row r="1499" spans="1:2" x14ac:dyDescent="0.25">
      <c r="A1499" s="6">
        <v>36692</v>
      </c>
      <c r="B1499" s="5">
        <v>5.47</v>
      </c>
    </row>
    <row r="1500" spans="1:2" x14ac:dyDescent="0.25">
      <c r="A1500" s="6">
        <v>36693</v>
      </c>
      <c r="B1500" s="5">
        <v>5.45</v>
      </c>
    </row>
    <row r="1501" spans="1:2" x14ac:dyDescent="0.25">
      <c r="A1501" s="6">
        <v>36694</v>
      </c>
      <c r="B1501" s="5">
        <v>5.45</v>
      </c>
    </row>
    <row r="1502" spans="1:2" x14ac:dyDescent="0.25">
      <c r="A1502" s="6">
        <v>36695</v>
      </c>
      <c r="B1502" s="5">
        <v>5.45</v>
      </c>
    </row>
    <row r="1503" spans="1:2" x14ac:dyDescent="0.25">
      <c r="A1503" s="6">
        <v>36696</v>
      </c>
      <c r="B1503" s="5">
        <v>5.46</v>
      </c>
    </row>
    <row r="1504" spans="1:2" x14ac:dyDescent="0.25">
      <c r="A1504" s="6">
        <v>36697</v>
      </c>
      <c r="B1504" s="5">
        <v>5.5</v>
      </c>
    </row>
    <row r="1505" spans="1:2" x14ac:dyDescent="0.25">
      <c r="A1505" s="6">
        <v>36698</v>
      </c>
      <c r="B1505" s="5">
        <v>5.5</v>
      </c>
    </row>
    <row r="1506" spans="1:2" x14ac:dyDescent="0.25">
      <c r="A1506" s="6">
        <v>36699</v>
      </c>
      <c r="B1506" s="5">
        <v>5.48</v>
      </c>
    </row>
    <row r="1507" spans="1:2" x14ac:dyDescent="0.25">
      <c r="A1507" s="6">
        <v>36700</v>
      </c>
      <c r="B1507" s="5">
        <v>5.48</v>
      </c>
    </row>
    <row r="1508" spans="1:2" x14ac:dyDescent="0.25">
      <c r="A1508" s="6">
        <v>36701</v>
      </c>
      <c r="B1508" s="5">
        <v>5.48</v>
      </c>
    </row>
    <row r="1509" spans="1:2" x14ac:dyDescent="0.25">
      <c r="A1509" s="6">
        <v>36702</v>
      </c>
      <c r="B1509" s="5">
        <v>5.48</v>
      </c>
    </row>
    <row r="1510" spans="1:2" x14ac:dyDescent="0.25">
      <c r="A1510" s="6">
        <v>36703</v>
      </c>
      <c r="B1510" s="5">
        <v>5.48</v>
      </c>
    </row>
    <row r="1511" spans="1:2" x14ac:dyDescent="0.25">
      <c r="A1511" s="6">
        <v>36704</v>
      </c>
      <c r="B1511" s="5">
        <v>5.5</v>
      </c>
    </row>
    <row r="1512" spans="1:2" x14ac:dyDescent="0.25">
      <c r="A1512" s="6">
        <v>36705</v>
      </c>
      <c r="B1512" s="5">
        <v>5.52</v>
      </c>
    </row>
    <row r="1513" spans="1:2" x14ac:dyDescent="0.25">
      <c r="A1513" s="6">
        <v>36706</v>
      </c>
      <c r="B1513" s="5">
        <v>5.54</v>
      </c>
    </row>
    <row r="1514" spans="1:2" x14ac:dyDescent="0.25">
      <c r="A1514" s="6">
        <v>36707</v>
      </c>
      <c r="B1514" s="5">
        <v>5.39</v>
      </c>
    </row>
    <row r="1515" spans="1:2" x14ac:dyDescent="0.25">
      <c r="A1515" s="6">
        <v>36708</v>
      </c>
      <c r="B1515" s="5">
        <v>5.39</v>
      </c>
    </row>
    <row r="1516" spans="1:2" x14ac:dyDescent="0.25">
      <c r="A1516" s="6">
        <v>36709</v>
      </c>
      <c r="B1516" s="5">
        <v>5.39</v>
      </c>
    </row>
    <row r="1517" spans="1:2" x14ac:dyDescent="0.25">
      <c r="A1517" s="6">
        <v>36710</v>
      </c>
      <c r="B1517" s="5">
        <v>5.52</v>
      </c>
    </row>
    <row r="1518" spans="1:2" x14ac:dyDescent="0.25">
      <c r="A1518" s="6">
        <v>36711</v>
      </c>
      <c r="B1518" s="5">
        <v>5.52</v>
      </c>
    </row>
    <row r="1519" spans="1:2" x14ac:dyDescent="0.25">
      <c r="A1519" s="6">
        <v>36712</v>
      </c>
      <c r="B1519" s="5">
        <v>5.58</v>
      </c>
    </row>
    <row r="1520" spans="1:2" x14ac:dyDescent="0.25">
      <c r="A1520" s="6">
        <v>36713</v>
      </c>
      <c r="B1520" s="5">
        <v>5.62</v>
      </c>
    </row>
    <row r="1521" spans="1:2" x14ac:dyDescent="0.25">
      <c r="A1521" s="6">
        <v>36714</v>
      </c>
      <c r="B1521" s="5">
        <v>5.64</v>
      </c>
    </row>
    <row r="1522" spans="1:2" x14ac:dyDescent="0.25">
      <c r="A1522" s="6">
        <v>36715</v>
      </c>
      <c r="B1522" s="5">
        <v>5.64</v>
      </c>
    </row>
    <row r="1523" spans="1:2" x14ac:dyDescent="0.25">
      <c r="A1523" s="6">
        <v>36716</v>
      </c>
      <c r="B1523" s="5">
        <v>5.64</v>
      </c>
    </row>
    <row r="1524" spans="1:2" x14ac:dyDescent="0.25">
      <c r="A1524" s="6">
        <v>36717</v>
      </c>
      <c r="B1524" s="5">
        <v>5.65</v>
      </c>
    </row>
    <row r="1525" spans="1:2" x14ac:dyDescent="0.25">
      <c r="A1525" s="6">
        <v>36718</v>
      </c>
      <c r="B1525" s="5">
        <v>5.63</v>
      </c>
    </row>
    <row r="1526" spans="1:2" x14ac:dyDescent="0.25">
      <c r="A1526" s="6">
        <v>36719</v>
      </c>
      <c r="B1526" s="5">
        <v>5.63</v>
      </c>
    </row>
    <row r="1527" spans="1:2" x14ac:dyDescent="0.25">
      <c r="A1527" s="6">
        <v>36720</v>
      </c>
      <c r="B1527" s="5">
        <v>5.63</v>
      </c>
    </row>
    <row r="1528" spans="1:2" x14ac:dyDescent="0.25">
      <c r="A1528" s="6">
        <v>36721</v>
      </c>
      <c r="B1528" s="5">
        <v>5.62</v>
      </c>
    </row>
    <row r="1529" spans="1:2" x14ac:dyDescent="0.25">
      <c r="A1529" s="6">
        <v>36722</v>
      </c>
      <c r="B1529" s="5">
        <v>5.62</v>
      </c>
    </row>
    <row r="1530" spans="1:2" x14ac:dyDescent="0.25">
      <c r="A1530" s="6">
        <v>36723</v>
      </c>
      <c r="B1530" s="5">
        <v>5.62</v>
      </c>
    </row>
    <row r="1531" spans="1:2" x14ac:dyDescent="0.25">
      <c r="A1531" s="6">
        <v>36724</v>
      </c>
      <c r="B1531" s="5">
        <v>5.62</v>
      </c>
    </row>
    <row r="1532" spans="1:2" x14ac:dyDescent="0.25">
      <c r="A1532" s="6">
        <v>36725</v>
      </c>
      <c r="B1532" s="5">
        <v>5.61</v>
      </c>
    </row>
    <row r="1533" spans="1:2" x14ac:dyDescent="0.25">
      <c r="A1533" s="6">
        <v>36726</v>
      </c>
      <c r="B1533" s="5">
        <v>5.6</v>
      </c>
    </row>
    <row r="1534" spans="1:2" x14ac:dyDescent="0.25">
      <c r="A1534" s="6">
        <v>36727</v>
      </c>
      <c r="B1534" s="5">
        <v>5.66</v>
      </c>
    </row>
    <row r="1535" spans="1:2" x14ac:dyDescent="0.25">
      <c r="A1535" s="6">
        <v>36728</v>
      </c>
      <c r="B1535" s="5">
        <v>5.67</v>
      </c>
    </row>
    <row r="1536" spans="1:2" x14ac:dyDescent="0.25">
      <c r="A1536" s="6">
        <v>36729</v>
      </c>
      <c r="B1536" s="5">
        <v>5.67</v>
      </c>
    </row>
    <row r="1537" spans="1:2" x14ac:dyDescent="0.25">
      <c r="A1537" s="6">
        <v>36730</v>
      </c>
      <c r="B1537" s="5">
        <v>5.67</v>
      </c>
    </row>
    <row r="1538" spans="1:2" x14ac:dyDescent="0.25">
      <c r="A1538" s="6">
        <v>36731</v>
      </c>
      <c r="B1538" s="5">
        <v>5.69</v>
      </c>
    </row>
    <row r="1539" spans="1:2" x14ac:dyDescent="0.25">
      <c r="A1539" s="6">
        <v>36732</v>
      </c>
      <c r="B1539" s="5">
        <v>5.71</v>
      </c>
    </row>
    <row r="1540" spans="1:2" x14ac:dyDescent="0.25">
      <c r="A1540" s="6">
        <v>36733</v>
      </c>
      <c r="B1540" s="5">
        <v>5.79</v>
      </c>
    </row>
    <row r="1541" spans="1:2" x14ac:dyDescent="0.25">
      <c r="A1541" s="6">
        <v>36734</v>
      </c>
      <c r="B1541" s="5">
        <v>5.84</v>
      </c>
    </row>
    <row r="1542" spans="1:2" x14ac:dyDescent="0.25">
      <c r="A1542" s="6">
        <v>36735</v>
      </c>
      <c r="B1542" s="5">
        <v>5.84</v>
      </c>
    </row>
    <row r="1543" spans="1:2" x14ac:dyDescent="0.25">
      <c r="A1543" s="6">
        <v>36736</v>
      </c>
      <c r="B1543" s="5">
        <v>5.84</v>
      </c>
    </row>
    <row r="1544" spans="1:2" x14ac:dyDescent="0.25">
      <c r="A1544" s="6">
        <v>36737</v>
      </c>
      <c r="B1544" s="5">
        <v>5.84</v>
      </c>
    </row>
    <row r="1545" spans="1:2" x14ac:dyDescent="0.25">
      <c r="A1545" s="6">
        <v>36738</v>
      </c>
      <c r="B1545" s="5">
        <v>5.86</v>
      </c>
    </row>
    <row r="1546" spans="1:2" x14ac:dyDescent="0.25">
      <c r="A1546" s="6">
        <v>36739</v>
      </c>
      <c r="B1546" s="5">
        <v>5.96</v>
      </c>
    </row>
    <row r="1547" spans="1:2" x14ac:dyDescent="0.25">
      <c r="A1547" s="6">
        <v>36740</v>
      </c>
      <c r="B1547" s="5">
        <v>5.94</v>
      </c>
    </row>
    <row r="1548" spans="1:2" x14ac:dyDescent="0.25">
      <c r="A1548" s="6">
        <v>36741</v>
      </c>
      <c r="B1548" s="5">
        <v>5.89</v>
      </c>
    </row>
    <row r="1549" spans="1:2" x14ac:dyDescent="0.25">
      <c r="A1549" s="6">
        <v>36742</v>
      </c>
      <c r="B1549" s="5">
        <v>5.83</v>
      </c>
    </row>
    <row r="1550" spans="1:2" x14ac:dyDescent="0.25">
      <c r="A1550" s="6">
        <v>36743</v>
      </c>
      <c r="B1550" s="5">
        <v>5.83</v>
      </c>
    </row>
    <row r="1551" spans="1:2" x14ac:dyDescent="0.25">
      <c r="A1551" s="6">
        <v>36744</v>
      </c>
      <c r="B1551" s="5">
        <v>5.83</v>
      </c>
    </row>
    <row r="1552" spans="1:2" x14ac:dyDescent="0.25">
      <c r="A1552" s="6">
        <v>36745</v>
      </c>
      <c r="B1552" s="5">
        <v>5.78</v>
      </c>
    </row>
    <row r="1553" spans="1:2" x14ac:dyDescent="0.25">
      <c r="A1553" s="6">
        <v>36746</v>
      </c>
      <c r="B1553" s="5">
        <v>5.79</v>
      </c>
    </row>
    <row r="1554" spans="1:2" x14ac:dyDescent="0.25">
      <c r="A1554" s="6">
        <v>36747</v>
      </c>
      <c r="B1554" s="5">
        <v>5.81</v>
      </c>
    </row>
    <row r="1555" spans="1:2" x14ac:dyDescent="0.25">
      <c r="A1555" s="6">
        <v>36748</v>
      </c>
      <c r="B1555" s="5">
        <v>5.81</v>
      </c>
    </row>
    <row r="1556" spans="1:2" x14ac:dyDescent="0.25">
      <c r="A1556" s="6">
        <v>36749</v>
      </c>
      <c r="B1556" s="5">
        <v>5.83</v>
      </c>
    </row>
    <row r="1557" spans="1:2" x14ac:dyDescent="0.25">
      <c r="A1557" s="6">
        <v>36750</v>
      </c>
      <c r="B1557" s="5">
        <v>5.83</v>
      </c>
    </row>
    <row r="1558" spans="1:2" x14ac:dyDescent="0.25">
      <c r="A1558" s="6">
        <v>36751</v>
      </c>
      <c r="B1558" s="5">
        <v>5.83</v>
      </c>
    </row>
    <row r="1559" spans="1:2" x14ac:dyDescent="0.25">
      <c r="A1559" s="6">
        <v>36752</v>
      </c>
      <c r="B1559" s="5">
        <v>5.84</v>
      </c>
    </row>
    <row r="1560" spans="1:2" x14ac:dyDescent="0.25">
      <c r="A1560" s="6">
        <v>36753</v>
      </c>
      <c r="B1560" s="5">
        <v>5.81</v>
      </c>
    </row>
    <row r="1561" spans="1:2" x14ac:dyDescent="0.25">
      <c r="A1561" s="6">
        <v>36754</v>
      </c>
      <c r="B1561" s="5">
        <v>5.83</v>
      </c>
    </row>
    <row r="1562" spans="1:2" x14ac:dyDescent="0.25">
      <c r="A1562" s="6">
        <v>36755</v>
      </c>
      <c r="B1562" s="5">
        <v>5.84</v>
      </c>
    </row>
    <row r="1563" spans="1:2" x14ac:dyDescent="0.25">
      <c r="A1563" s="6">
        <v>36756</v>
      </c>
      <c r="B1563" s="5">
        <v>5.8</v>
      </c>
    </row>
    <row r="1564" spans="1:2" x14ac:dyDescent="0.25">
      <c r="A1564" s="6">
        <v>36757</v>
      </c>
      <c r="B1564" s="5">
        <v>5.8</v>
      </c>
    </row>
    <row r="1565" spans="1:2" x14ac:dyDescent="0.25">
      <c r="A1565" s="6">
        <v>36758</v>
      </c>
      <c r="B1565" s="5">
        <v>5.8</v>
      </c>
    </row>
    <row r="1566" spans="1:2" x14ac:dyDescent="0.25">
      <c r="A1566" s="6">
        <v>36759</v>
      </c>
      <c r="B1566" s="5">
        <v>5.79</v>
      </c>
    </row>
    <row r="1567" spans="1:2" x14ac:dyDescent="0.25">
      <c r="A1567" s="6">
        <v>36760</v>
      </c>
      <c r="B1567" s="5">
        <v>5.78</v>
      </c>
    </row>
    <row r="1568" spans="1:2" x14ac:dyDescent="0.25">
      <c r="A1568" s="6">
        <v>36761</v>
      </c>
      <c r="B1568" s="5">
        <v>5.72</v>
      </c>
    </row>
    <row r="1569" spans="1:2" x14ac:dyDescent="0.25">
      <c r="A1569" s="6">
        <v>36762</v>
      </c>
      <c r="B1569" s="5">
        <v>5.67</v>
      </c>
    </row>
    <row r="1570" spans="1:2" x14ac:dyDescent="0.25">
      <c r="A1570" s="6">
        <v>36763</v>
      </c>
      <c r="B1570" s="5">
        <v>5.67</v>
      </c>
    </row>
    <row r="1571" spans="1:2" x14ac:dyDescent="0.25">
      <c r="A1571" s="6">
        <v>36764</v>
      </c>
      <c r="B1571" s="5">
        <v>5.67</v>
      </c>
    </row>
    <row r="1572" spans="1:2" x14ac:dyDescent="0.25">
      <c r="A1572" s="6">
        <v>36765</v>
      </c>
      <c r="B1572" s="5">
        <v>5.67</v>
      </c>
    </row>
    <row r="1573" spans="1:2" x14ac:dyDescent="0.25">
      <c r="A1573" s="6">
        <v>36766</v>
      </c>
      <c r="B1573" s="5">
        <v>5.65</v>
      </c>
    </row>
    <row r="1574" spans="1:2" x14ac:dyDescent="0.25">
      <c r="A1574" s="6">
        <v>36767</v>
      </c>
      <c r="B1574" s="5">
        <v>5.6</v>
      </c>
    </row>
    <row r="1575" spans="1:2" x14ac:dyDescent="0.25">
      <c r="A1575" s="6">
        <v>36768</v>
      </c>
      <c r="B1575" s="5">
        <v>5.64</v>
      </c>
    </row>
    <row r="1576" spans="1:2" x14ac:dyDescent="0.25">
      <c r="A1576" s="6">
        <v>36769</v>
      </c>
      <c r="B1576" s="5">
        <v>5.62</v>
      </c>
    </row>
    <row r="1577" spans="1:2" x14ac:dyDescent="0.25">
      <c r="A1577" s="6">
        <v>36770</v>
      </c>
      <c r="B1577" s="5">
        <v>5.62</v>
      </c>
    </row>
    <row r="1578" spans="1:2" x14ac:dyDescent="0.25">
      <c r="A1578" s="6">
        <v>36771</v>
      </c>
      <c r="B1578" s="5">
        <v>5.62</v>
      </c>
    </row>
    <row r="1579" spans="1:2" x14ac:dyDescent="0.25">
      <c r="A1579" s="6">
        <v>36772</v>
      </c>
      <c r="B1579" s="5">
        <v>5.62</v>
      </c>
    </row>
    <row r="1580" spans="1:2" x14ac:dyDescent="0.25">
      <c r="A1580" s="6">
        <v>36773</v>
      </c>
      <c r="B1580" s="5">
        <v>5.62</v>
      </c>
    </row>
    <row r="1581" spans="1:2" x14ac:dyDescent="0.25">
      <c r="A1581" s="6">
        <v>36774</v>
      </c>
      <c r="B1581" s="5">
        <v>5.63</v>
      </c>
    </row>
    <row r="1582" spans="1:2" x14ac:dyDescent="0.25">
      <c r="A1582" s="6">
        <v>36775</v>
      </c>
      <c r="B1582" s="5">
        <v>5.65</v>
      </c>
    </row>
    <row r="1583" spans="1:2" x14ac:dyDescent="0.25">
      <c r="A1583" s="6">
        <v>36776</v>
      </c>
      <c r="B1583" s="5">
        <v>5.7</v>
      </c>
    </row>
    <row r="1584" spans="1:2" x14ac:dyDescent="0.25">
      <c r="A1584" s="6">
        <v>36777</v>
      </c>
      <c r="B1584" s="5">
        <v>5.78</v>
      </c>
    </row>
    <row r="1585" spans="1:2" x14ac:dyDescent="0.25">
      <c r="A1585" s="6">
        <v>36778</v>
      </c>
      <c r="B1585" s="5">
        <v>5.78</v>
      </c>
    </row>
    <row r="1586" spans="1:2" x14ac:dyDescent="0.25">
      <c r="A1586" s="6">
        <v>36779</v>
      </c>
      <c r="B1586" s="5">
        <v>5.78</v>
      </c>
    </row>
    <row r="1587" spans="1:2" x14ac:dyDescent="0.25">
      <c r="A1587" s="6">
        <v>36780</v>
      </c>
      <c r="B1587" s="5">
        <v>5.83</v>
      </c>
    </row>
    <row r="1588" spans="1:2" x14ac:dyDescent="0.25">
      <c r="A1588" s="6">
        <v>36781</v>
      </c>
      <c r="B1588" s="5">
        <v>5.85</v>
      </c>
    </row>
    <row r="1589" spans="1:2" x14ac:dyDescent="0.25">
      <c r="A1589" s="6">
        <v>36782</v>
      </c>
      <c r="B1589" s="5">
        <v>5.84</v>
      </c>
    </row>
    <row r="1590" spans="1:2" x14ac:dyDescent="0.25">
      <c r="A1590" s="6">
        <v>36783</v>
      </c>
      <c r="B1590" s="5">
        <v>5.82</v>
      </c>
    </row>
    <row r="1591" spans="1:2" x14ac:dyDescent="0.25">
      <c r="A1591" s="6">
        <v>36784</v>
      </c>
      <c r="B1591" s="5">
        <v>5.79</v>
      </c>
    </row>
    <row r="1592" spans="1:2" x14ac:dyDescent="0.25">
      <c r="A1592" s="6">
        <v>36785</v>
      </c>
      <c r="B1592" s="5">
        <v>5.79</v>
      </c>
    </row>
    <row r="1593" spans="1:2" x14ac:dyDescent="0.25">
      <c r="A1593" s="6">
        <v>36786</v>
      </c>
      <c r="B1593" s="5">
        <v>5.79</v>
      </c>
    </row>
    <row r="1594" spans="1:2" x14ac:dyDescent="0.25">
      <c r="A1594" s="6">
        <v>36787</v>
      </c>
      <c r="B1594" s="5">
        <v>5.68</v>
      </c>
    </row>
    <row r="1595" spans="1:2" x14ac:dyDescent="0.25">
      <c r="A1595" s="6">
        <v>36788</v>
      </c>
      <c r="B1595" s="5">
        <v>5.75</v>
      </c>
    </row>
    <row r="1596" spans="1:2" x14ac:dyDescent="0.25">
      <c r="A1596" s="6">
        <v>36789</v>
      </c>
      <c r="B1596" s="5">
        <v>5.73</v>
      </c>
    </row>
    <row r="1597" spans="1:2" x14ac:dyDescent="0.25">
      <c r="A1597" s="6">
        <v>36790</v>
      </c>
      <c r="B1597" s="5">
        <v>5.71</v>
      </c>
    </row>
    <row r="1598" spans="1:2" x14ac:dyDescent="0.25">
      <c r="A1598" s="6">
        <v>36791</v>
      </c>
      <c r="B1598" s="5">
        <v>5.74</v>
      </c>
    </row>
    <row r="1599" spans="1:2" x14ac:dyDescent="0.25">
      <c r="A1599" s="6">
        <v>36792</v>
      </c>
      <c r="B1599" s="5">
        <v>5.74</v>
      </c>
    </row>
    <row r="1600" spans="1:2" x14ac:dyDescent="0.25">
      <c r="A1600" s="6">
        <v>36793</v>
      </c>
      <c r="B1600" s="5">
        <v>5.74</v>
      </c>
    </row>
    <row r="1601" spans="1:2" x14ac:dyDescent="0.25">
      <c r="A1601" s="6">
        <v>36794</v>
      </c>
      <c r="B1601" s="5">
        <v>5.7</v>
      </c>
    </row>
    <row r="1602" spans="1:2" x14ac:dyDescent="0.25">
      <c r="A1602" s="6">
        <v>36795</v>
      </c>
      <c r="B1602" s="5">
        <v>5.73</v>
      </c>
    </row>
    <row r="1603" spans="1:2" x14ac:dyDescent="0.25">
      <c r="A1603" s="6">
        <v>36796</v>
      </c>
      <c r="B1603" s="5">
        <v>5.78</v>
      </c>
    </row>
    <row r="1604" spans="1:2" x14ac:dyDescent="0.25">
      <c r="A1604" s="6">
        <v>36797</v>
      </c>
      <c r="B1604" s="5">
        <v>5.81</v>
      </c>
    </row>
    <row r="1605" spans="1:2" x14ac:dyDescent="0.25">
      <c r="A1605" s="6">
        <v>36798</v>
      </c>
      <c r="B1605" s="5">
        <v>5.79</v>
      </c>
    </row>
    <row r="1606" spans="1:2" x14ac:dyDescent="0.25">
      <c r="A1606" s="6">
        <v>36799</v>
      </c>
      <c r="B1606" s="5">
        <v>5.79</v>
      </c>
    </row>
    <row r="1607" spans="1:2" x14ac:dyDescent="0.25">
      <c r="A1607" s="6">
        <v>36800</v>
      </c>
      <c r="B1607" s="5">
        <v>5.79</v>
      </c>
    </row>
    <row r="1608" spans="1:2" x14ac:dyDescent="0.25">
      <c r="A1608" s="6">
        <v>36801</v>
      </c>
      <c r="B1608" s="5">
        <v>5.68</v>
      </c>
    </row>
    <row r="1609" spans="1:2" x14ac:dyDescent="0.25">
      <c r="A1609" s="6">
        <v>36802</v>
      </c>
      <c r="B1609" s="5">
        <v>5.65</v>
      </c>
    </row>
    <row r="1610" spans="1:2" x14ac:dyDescent="0.25">
      <c r="A1610" s="6">
        <v>36803</v>
      </c>
      <c r="B1610" s="5">
        <v>5.61</v>
      </c>
    </row>
    <row r="1611" spans="1:2" x14ac:dyDescent="0.25">
      <c r="A1611" s="6">
        <v>36804</v>
      </c>
      <c r="B1611" s="5">
        <v>5.63</v>
      </c>
    </row>
    <row r="1612" spans="1:2" x14ac:dyDescent="0.25">
      <c r="A1612" s="6">
        <v>36805</v>
      </c>
      <c r="B1612" s="5">
        <v>5.63</v>
      </c>
    </row>
    <row r="1613" spans="1:2" x14ac:dyDescent="0.25">
      <c r="A1613" s="6">
        <v>36806</v>
      </c>
      <c r="B1613" s="5">
        <v>5.63</v>
      </c>
    </row>
    <row r="1614" spans="1:2" x14ac:dyDescent="0.25">
      <c r="A1614" s="6">
        <v>36807</v>
      </c>
      <c r="B1614" s="5">
        <v>5.63</v>
      </c>
    </row>
    <row r="1615" spans="1:2" x14ac:dyDescent="0.25">
      <c r="A1615" s="6">
        <v>36808</v>
      </c>
      <c r="B1615" s="5">
        <v>5.62</v>
      </c>
    </row>
    <row r="1616" spans="1:2" x14ac:dyDescent="0.25">
      <c r="A1616" s="6">
        <v>36809</v>
      </c>
      <c r="B1616" s="5">
        <v>5.62</v>
      </c>
    </row>
    <row r="1617" spans="1:2" x14ac:dyDescent="0.25">
      <c r="A1617" s="6">
        <v>36810</v>
      </c>
      <c r="B1617" s="5">
        <v>5.58</v>
      </c>
    </row>
    <row r="1618" spans="1:2" x14ac:dyDescent="0.25">
      <c r="A1618" s="6">
        <v>36811</v>
      </c>
      <c r="B1618" s="5">
        <v>5.51</v>
      </c>
    </row>
    <row r="1619" spans="1:2" x14ac:dyDescent="0.25">
      <c r="A1619" s="6">
        <v>36812</v>
      </c>
      <c r="B1619" s="5">
        <v>5.52</v>
      </c>
    </row>
    <row r="1620" spans="1:2" x14ac:dyDescent="0.25">
      <c r="A1620" s="6">
        <v>36813</v>
      </c>
      <c r="B1620" s="5">
        <v>5.52</v>
      </c>
    </row>
    <row r="1621" spans="1:2" x14ac:dyDescent="0.25">
      <c r="A1621" s="6">
        <v>36814</v>
      </c>
      <c r="B1621" s="5">
        <v>5.52</v>
      </c>
    </row>
    <row r="1622" spans="1:2" x14ac:dyDescent="0.25">
      <c r="A1622" s="6">
        <v>36815</v>
      </c>
      <c r="B1622" s="5">
        <v>5.55</v>
      </c>
    </row>
    <row r="1623" spans="1:2" x14ac:dyDescent="0.25">
      <c r="A1623" s="6">
        <v>36816</v>
      </c>
      <c r="B1623" s="5">
        <v>5.52</v>
      </c>
    </row>
    <row r="1624" spans="1:2" x14ac:dyDescent="0.25">
      <c r="A1624" s="6">
        <v>36817</v>
      </c>
      <c r="B1624" s="5">
        <v>5.48</v>
      </c>
    </row>
    <row r="1625" spans="1:2" x14ac:dyDescent="0.25">
      <c r="A1625" s="6">
        <v>36818</v>
      </c>
      <c r="B1625" s="5">
        <v>5.52</v>
      </c>
    </row>
    <row r="1626" spans="1:2" x14ac:dyDescent="0.25">
      <c r="A1626" s="6">
        <v>36819</v>
      </c>
      <c r="B1626" s="5">
        <v>5.54</v>
      </c>
    </row>
    <row r="1627" spans="1:2" x14ac:dyDescent="0.25">
      <c r="A1627" s="6">
        <v>36820</v>
      </c>
      <c r="B1627" s="5">
        <v>5.54</v>
      </c>
    </row>
    <row r="1628" spans="1:2" x14ac:dyDescent="0.25">
      <c r="A1628" s="6">
        <v>36821</v>
      </c>
      <c r="B1628" s="5">
        <v>5.54</v>
      </c>
    </row>
    <row r="1629" spans="1:2" x14ac:dyDescent="0.25">
      <c r="A1629" s="6">
        <v>36822</v>
      </c>
      <c r="B1629" s="5">
        <v>5.5</v>
      </c>
    </row>
    <row r="1630" spans="1:2" x14ac:dyDescent="0.25">
      <c r="A1630" s="6">
        <v>36823</v>
      </c>
      <c r="B1630" s="5">
        <v>5.45</v>
      </c>
    </row>
    <row r="1631" spans="1:2" x14ac:dyDescent="0.25">
      <c r="A1631" s="6">
        <v>36824</v>
      </c>
      <c r="B1631" s="5">
        <v>5.4</v>
      </c>
    </row>
    <row r="1632" spans="1:2" x14ac:dyDescent="0.25">
      <c r="A1632" s="6">
        <v>36825</v>
      </c>
      <c r="B1632" s="5">
        <v>5.43</v>
      </c>
    </row>
    <row r="1633" spans="1:2" x14ac:dyDescent="0.25">
      <c r="A1633" s="6">
        <v>36826</v>
      </c>
      <c r="B1633" s="5">
        <v>5.5</v>
      </c>
    </row>
    <row r="1634" spans="1:2" x14ac:dyDescent="0.25">
      <c r="A1634" s="6">
        <v>36827</v>
      </c>
      <c r="B1634" s="5">
        <v>5.5</v>
      </c>
    </row>
    <row r="1635" spans="1:2" x14ac:dyDescent="0.25">
      <c r="A1635" s="6">
        <v>36828</v>
      </c>
      <c r="B1635" s="5">
        <v>5.5</v>
      </c>
    </row>
    <row r="1636" spans="1:2" x14ac:dyDescent="0.25">
      <c r="A1636" s="6">
        <v>36829</v>
      </c>
      <c r="B1636" s="5">
        <v>5.49</v>
      </c>
    </row>
    <row r="1637" spans="1:2" x14ac:dyDescent="0.25">
      <c r="A1637" s="6">
        <v>36830</v>
      </c>
      <c r="B1637" s="5">
        <v>5.52</v>
      </c>
    </row>
    <row r="1638" spans="1:2" x14ac:dyDescent="0.25">
      <c r="A1638" s="6">
        <v>36831</v>
      </c>
      <c r="B1638" s="5">
        <v>5.5</v>
      </c>
    </row>
    <row r="1639" spans="1:2" x14ac:dyDescent="0.25">
      <c r="A1639" s="6">
        <v>36832</v>
      </c>
      <c r="B1639" s="5">
        <v>5.51</v>
      </c>
    </row>
    <row r="1640" spans="1:2" x14ac:dyDescent="0.25">
      <c r="A1640" s="6">
        <v>36833</v>
      </c>
      <c r="B1640" s="5">
        <v>5.49</v>
      </c>
    </row>
    <row r="1641" spans="1:2" x14ac:dyDescent="0.25">
      <c r="A1641" s="6">
        <v>36834</v>
      </c>
      <c r="B1641" s="5">
        <v>5.49</v>
      </c>
    </row>
    <row r="1642" spans="1:2" x14ac:dyDescent="0.25">
      <c r="A1642" s="6">
        <v>36835</v>
      </c>
      <c r="B1642" s="5">
        <v>5.49</v>
      </c>
    </row>
    <row r="1643" spans="1:2" x14ac:dyDescent="0.25">
      <c r="A1643" s="6">
        <v>36836</v>
      </c>
      <c r="B1643" s="5">
        <v>5.51</v>
      </c>
    </row>
    <row r="1644" spans="1:2" x14ac:dyDescent="0.25">
      <c r="A1644" s="6">
        <v>36837</v>
      </c>
      <c r="B1644" s="5">
        <v>5.51</v>
      </c>
    </row>
    <row r="1645" spans="1:2" x14ac:dyDescent="0.25">
      <c r="A1645" s="6">
        <v>36838</v>
      </c>
      <c r="B1645" s="5">
        <v>5.53</v>
      </c>
    </row>
    <row r="1646" spans="1:2" x14ac:dyDescent="0.25">
      <c r="A1646" s="6">
        <v>36839</v>
      </c>
      <c r="B1646" s="5">
        <v>5.52</v>
      </c>
    </row>
    <row r="1647" spans="1:2" x14ac:dyDescent="0.25">
      <c r="A1647" s="6">
        <v>36840</v>
      </c>
      <c r="B1647" s="5">
        <v>5.48</v>
      </c>
    </row>
    <row r="1648" spans="1:2" x14ac:dyDescent="0.25">
      <c r="A1648" s="6">
        <v>36841</v>
      </c>
      <c r="B1648" s="5">
        <v>5.48</v>
      </c>
    </row>
    <row r="1649" spans="1:2" x14ac:dyDescent="0.25">
      <c r="A1649" s="6">
        <v>36842</v>
      </c>
      <c r="B1649" s="5">
        <v>5.48</v>
      </c>
    </row>
    <row r="1650" spans="1:2" x14ac:dyDescent="0.25">
      <c r="A1650" s="6">
        <v>36843</v>
      </c>
      <c r="B1650" s="5">
        <v>5.49</v>
      </c>
    </row>
    <row r="1651" spans="1:2" x14ac:dyDescent="0.25">
      <c r="A1651" s="6">
        <v>36844</v>
      </c>
      <c r="B1651" s="5">
        <v>5.52</v>
      </c>
    </row>
    <row r="1652" spans="1:2" x14ac:dyDescent="0.25">
      <c r="A1652" s="6">
        <v>36845</v>
      </c>
      <c r="B1652" s="5">
        <v>5.53</v>
      </c>
    </row>
    <row r="1653" spans="1:2" x14ac:dyDescent="0.25">
      <c r="A1653" s="6">
        <v>36846</v>
      </c>
      <c r="B1653" s="5">
        <v>5.53</v>
      </c>
    </row>
    <row r="1654" spans="1:2" x14ac:dyDescent="0.25">
      <c r="A1654" s="6">
        <v>36847</v>
      </c>
      <c r="B1654" s="5">
        <v>5.54</v>
      </c>
    </row>
    <row r="1655" spans="1:2" x14ac:dyDescent="0.25">
      <c r="A1655" s="6">
        <v>36848</v>
      </c>
      <c r="B1655" s="5">
        <v>5.54</v>
      </c>
    </row>
    <row r="1656" spans="1:2" x14ac:dyDescent="0.25">
      <c r="A1656" s="6">
        <v>36849</v>
      </c>
      <c r="B1656" s="5">
        <v>5.54</v>
      </c>
    </row>
    <row r="1657" spans="1:2" x14ac:dyDescent="0.25">
      <c r="A1657" s="6">
        <v>36850</v>
      </c>
      <c r="B1657" s="5">
        <v>5.54</v>
      </c>
    </row>
    <row r="1658" spans="1:2" x14ac:dyDescent="0.25">
      <c r="A1658" s="6">
        <v>36851</v>
      </c>
      <c r="B1658" s="5">
        <v>5.55</v>
      </c>
    </row>
    <row r="1659" spans="1:2" x14ac:dyDescent="0.25">
      <c r="A1659" s="6">
        <v>36852</v>
      </c>
      <c r="B1659" s="5">
        <v>5.53</v>
      </c>
    </row>
    <row r="1660" spans="1:2" x14ac:dyDescent="0.25">
      <c r="A1660" s="6">
        <v>36853</v>
      </c>
      <c r="B1660" s="5">
        <v>5.53</v>
      </c>
    </row>
    <row r="1661" spans="1:2" x14ac:dyDescent="0.25">
      <c r="A1661" s="6">
        <v>36854</v>
      </c>
      <c r="B1661" s="5">
        <v>5.55</v>
      </c>
    </row>
    <row r="1662" spans="1:2" x14ac:dyDescent="0.25">
      <c r="A1662" s="6">
        <v>36855</v>
      </c>
      <c r="B1662" s="5">
        <v>5.55</v>
      </c>
    </row>
    <row r="1663" spans="1:2" x14ac:dyDescent="0.25">
      <c r="A1663" s="6">
        <v>36856</v>
      </c>
      <c r="B1663" s="5">
        <v>5.55</v>
      </c>
    </row>
    <row r="1664" spans="1:2" x14ac:dyDescent="0.25">
      <c r="A1664" s="6">
        <v>36857</v>
      </c>
      <c r="B1664" s="5">
        <v>5.56</v>
      </c>
    </row>
    <row r="1665" spans="1:2" x14ac:dyDescent="0.25">
      <c r="A1665" s="6">
        <v>36858</v>
      </c>
      <c r="B1665" s="5">
        <v>5.55</v>
      </c>
    </row>
    <row r="1666" spans="1:2" x14ac:dyDescent="0.25">
      <c r="A1666" s="6">
        <v>36859</v>
      </c>
      <c r="B1666" s="5">
        <v>5.58</v>
      </c>
    </row>
    <row r="1667" spans="1:2" x14ac:dyDescent="0.25">
      <c r="A1667" s="6">
        <v>36860</v>
      </c>
      <c r="B1667" s="5">
        <v>5.62</v>
      </c>
    </row>
    <row r="1668" spans="1:2" x14ac:dyDescent="0.25">
      <c r="A1668" s="6">
        <v>36861</v>
      </c>
      <c r="B1668" s="5">
        <v>5.63</v>
      </c>
    </row>
    <row r="1669" spans="1:2" x14ac:dyDescent="0.25">
      <c r="A1669" s="6">
        <v>36862</v>
      </c>
      <c r="B1669" s="5">
        <v>5.63</v>
      </c>
    </row>
    <row r="1670" spans="1:2" x14ac:dyDescent="0.25">
      <c r="A1670" s="6">
        <v>36863</v>
      </c>
      <c r="B1670" s="5">
        <v>5.63</v>
      </c>
    </row>
    <row r="1671" spans="1:2" x14ac:dyDescent="0.25">
      <c r="A1671" s="6">
        <v>36864</v>
      </c>
      <c r="B1671" s="5">
        <v>5.65</v>
      </c>
    </row>
    <row r="1672" spans="1:2" x14ac:dyDescent="0.25">
      <c r="A1672" s="6">
        <v>36865</v>
      </c>
      <c r="B1672" s="5">
        <v>5.76</v>
      </c>
    </row>
    <row r="1673" spans="1:2" x14ac:dyDescent="0.25">
      <c r="A1673" s="6">
        <v>36866</v>
      </c>
      <c r="B1673" s="5">
        <v>5.74</v>
      </c>
    </row>
    <row r="1674" spans="1:2" x14ac:dyDescent="0.25">
      <c r="A1674" s="6">
        <v>36867</v>
      </c>
      <c r="B1674" s="5">
        <v>5.73</v>
      </c>
    </row>
    <row r="1675" spans="1:2" x14ac:dyDescent="0.25">
      <c r="A1675" s="6">
        <v>36868</v>
      </c>
      <c r="B1675" s="5">
        <v>5.78</v>
      </c>
    </row>
    <row r="1676" spans="1:2" x14ac:dyDescent="0.25">
      <c r="A1676" s="6">
        <v>36869</v>
      </c>
      <c r="B1676" s="5">
        <v>5.78</v>
      </c>
    </row>
    <row r="1677" spans="1:2" x14ac:dyDescent="0.25">
      <c r="A1677" s="6">
        <v>36870</v>
      </c>
      <c r="B1677" s="5">
        <v>5.78</v>
      </c>
    </row>
    <row r="1678" spans="1:2" x14ac:dyDescent="0.25">
      <c r="A1678" s="6">
        <v>36871</v>
      </c>
      <c r="B1678" s="5">
        <v>5.83</v>
      </c>
    </row>
    <row r="1679" spans="1:2" x14ac:dyDescent="0.25">
      <c r="A1679" s="6">
        <v>36872</v>
      </c>
      <c r="B1679" s="5">
        <v>5.83</v>
      </c>
    </row>
    <row r="1680" spans="1:2" x14ac:dyDescent="0.25">
      <c r="A1680" s="6">
        <v>36873</v>
      </c>
      <c r="B1680" s="5">
        <v>5.85</v>
      </c>
    </row>
    <row r="1681" spans="1:2" x14ac:dyDescent="0.25">
      <c r="A1681" s="6">
        <v>36874</v>
      </c>
      <c r="B1681" s="5">
        <v>5.85</v>
      </c>
    </row>
    <row r="1682" spans="1:2" x14ac:dyDescent="0.25">
      <c r="A1682" s="6">
        <v>36875</v>
      </c>
      <c r="B1682" s="5">
        <v>5.88</v>
      </c>
    </row>
    <row r="1683" spans="1:2" x14ac:dyDescent="0.25">
      <c r="A1683" s="6">
        <v>36876</v>
      </c>
      <c r="B1683" s="5">
        <v>5.88</v>
      </c>
    </row>
    <row r="1684" spans="1:2" x14ac:dyDescent="0.25">
      <c r="A1684" s="6">
        <v>36877</v>
      </c>
      <c r="B1684" s="5">
        <v>5.88</v>
      </c>
    </row>
    <row r="1685" spans="1:2" x14ac:dyDescent="0.25">
      <c r="A1685" s="6">
        <v>36878</v>
      </c>
      <c r="B1685" s="5">
        <v>5.96</v>
      </c>
    </row>
    <row r="1686" spans="1:2" x14ac:dyDescent="0.25">
      <c r="A1686" s="6">
        <v>36879</v>
      </c>
      <c r="B1686" s="5">
        <v>5.97</v>
      </c>
    </row>
    <row r="1687" spans="1:2" x14ac:dyDescent="0.25">
      <c r="A1687" s="6">
        <v>36880</v>
      </c>
      <c r="B1687" s="5">
        <v>5.93</v>
      </c>
    </row>
    <row r="1688" spans="1:2" x14ac:dyDescent="0.25">
      <c r="A1688" s="6">
        <v>36881</v>
      </c>
      <c r="B1688" s="5">
        <v>5.94</v>
      </c>
    </row>
    <row r="1689" spans="1:2" x14ac:dyDescent="0.25">
      <c r="A1689" s="6">
        <v>36882</v>
      </c>
      <c r="B1689" s="5">
        <v>5.91</v>
      </c>
    </row>
    <row r="1690" spans="1:2" x14ac:dyDescent="0.25">
      <c r="A1690" s="6">
        <v>36883</v>
      </c>
      <c r="B1690" s="5">
        <v>5.91</v>
      </c>
    </row>
    <row r="1691" spans="1:2" x14ac:dyDescent="0.25">
      <c r="A1691" s="6">
        <v>36884</v>
      </c>
      <c r="B1691" s="5">
        <v>5.91</v>
      </c>
    </row>
    <row r="1692" spans="1:2" x14ac:dyDescent="0.25">
      <c r="A1692" s="6">
        <v>36885</v>
      </c>
      <c r="B1692" s="5">
        <v>5.91</v>
      </c>
    </row>
    <row r="1693" spans="1:2" x14ac:dyDescent="0.25">
      <c r="A1693" s="6">
        <v>36886</v>
      </c>
      <c r="B1693" s="5">
        <v>5.92</v>
      </c>
    </row>
    <row r="1694" spans="1:2" x14ac:dyDescent="0.25">
      <c r="A1694" s="6">
        <v>36887</v>
      </c>
      <c r="B1694" s="5">
        <v>6.03</v>
      </c>
    </row>
    <row r="1695" spans="1:2" x14ac:dyDescent="0.25">
      <c r="A1695" s="6">
        <v>36888</v>
      </c>
      <c r="B1695" s="5">
        <v>6.1</v>
      </c>
    </row>
    <row r="1696" spans="1:2" x14ac:dyDescent="0.25">
      <c r="A1696" s="6">
        <v>36889</v>
      </c>
      <c r="B1696" s="5">
        <v>6</v>
      </c>
    </row>
    <row r="1697" spans="1:2" x14ac:dyDescent="0.25">
      <c r="A1697" s="6">
        <v>36890</v>
      </c>
      <c r="B1697" s="5">
        <v>6</v>
      </c>
    </row>
    <row r="1698" spans="1:2" x14ac:dyDescent="0.25">
      <c r="A1698" s="6">
        <v>36891</v>
      </c>
      <c r="B1698" s="5">
        <v>6</v>
      </c>
    </row>
    <row r="1699" spans="1:2" x14ac:dyDescent="0.25">
      <c r="A1699" s="6">
        <v>36892</v>
      </c>
      <c r="B1699" s="5">
        <v>6</v>
      </c>
    </row>
    <row r="1700" spans="1:2" x14ac:dyDescent="0.25">
      <c r="A1700" s="6">
        <v>36893</v>
      </c>
      <c r="B1700" s="5">
        <v>5.97</v>
      </c>
    </row>
    <row r="1701" spans="1:2" x14ac:dyDescent="0.25">
      <c r="A1701" s="6">
        <v>36894</v>
      </c>
      <c r="B1701" s="5">
        <v>6.06</v>
      </c>
    </row>
    <row r="1702" spans="1:2" x14ac:dyDescent="0.25">
      <c r="A1702" s="6">
        <v>36895</v>
      </c>
      <c r="B1702" s="5">
        <v>6.05</v>
      </c>
    </row>
    <row r="1703" spans="1:2" x14ac:dyDescent="0.25">
      <c r="A1703" s="6">
        <v>36896</v>
      </c>
      <c r="B1703" s="5">
        <v>5.94</v>
      </c>
    </row>
    <row r="1704" spans="1:2" x14ac:dyDescent="0.25">
      <c r="A1704" s="6">
        <v>36897</v>
      </c>
      <c r="B1704" s="5">
        <v>5.94</v>
      </c>
    </row>
    <row r="1705" spans="1:2" x14ac:dyDescent="0.25">
      <c r="A1705" s="6">
        <v>36898</v>
      </c>
      <c r="B1705" s="5">
        <v>5.94</v>
      </c>
    </row>
    <row r="1706" spans="1:2" x14ac:dyDescent="0.25">
      <c r="A1706" s="6">
        <v>36899</v>
      </c>
      <c r="B1706" s="5">
        <v>5.94</v>
      </c>
    </row>
    <row r="1707" spans="1:2" x14ac:dyDescent="0.25">
      <c r="A1707" s="6">
        <v>36900</v>
      </c>
      <c r="B1707" s="5">
        <v>5.95</v>
      </c>
    </row>
    <row r="1708" spans="1:2" x14ac:dyDescent="0.25">
      <c r="A1708" s="6">
        <v>36901</v>
      </c>
      <c r="B1708" s="5">
        <v>5.95</v>
      </c>
    </row>
    <row r="1709" spans="1:2" x14ac:dyDescent="0.25">
      <c r="A1709" s="6">
        <v>36902</v>
      </c>
      <c r="B1709" s="5">
        <v>5.95</v>
      </c>
    </row>
    <row r="1710" spans="1:2" x14ac:dyDescent="0.25">
      <c r="A1710" s="6">
        <v>36903</v>
      </c>
      <c r="B1710" s="5">
        <v>5.94</v>
      </c>
    </row>
    <row r="1711" spans="1:2" x14ac:dyDescent="0.25">
      <c r="A1711" s="6">
        <v>36904</v>
      </c>
      <c r="B1711" s="5">
        <v>5.94</v>
      </c>
    </row>
    <row r="1712" spans="1:2" x14ac:dyDescent="0.25">
      <c r="A1712" s="6">
        <v>36905</v>
      </c>
      <c r="B1712" s="5">
        <v>5.94</v>
      </c>
    </row>
    <row r="1713" spans="1:2" x14ac:dyDescent="0.25">
      <c r="A1713" s="6">
        <v>36906</v>
      </c>
      <c r="B1713" s="5">
        <v>5.94</v>
      </c>
    </row>
    <row r="1714" spans="1:2" x14ac:dyDescent="0.25">
      <c r="A1714" s="6">
        <v>36907</v>
      </c>
      <c r="B1714" s="5">
        <v>5.95</v>
      </c>
    </row>
    <row r="1715" spans="1:2" x14ac:dyDescent="0.25">
      <c r="A1715" s="6">
        <v>36908</v>
      </c>
      <c r="B1715" s="5">
        <v>5.95</v>
      </c>
    </row>
    <row r="1716" spans="1:2" x14ac:dyDescent="0.25">
      <c r="A1716" s="6">
        <v>36909</v>
      </c>
      <c r="B1716" s="5">
        <v>5.95</v>
      </c>
    </row>
    <row r="1717" spans="1:2" x14ac:dyDescent="0.25">
      <c r="A1717" s="6">
        <v>36910</v>
      </c>
      <c r="B1717" s="5">
        <v>5.95</v>
      </c>
    </row>
    <row r="1718" spans="1:2" x14ac:dyDescent="0.25">
      <c r="A1718" s="6">
        <v>36911</v>
      </c>
      <c r="B1718" s="5">
        <v>5.95</v>
      </c>
    </row>
    <row r="1719" spans="1:2" x14ac:dyDescent="0.25">
      <c r="A1719" s="6">
        <v>36912</v>
      </c>
      <c r="B1719" s="5">
        <v>5.95</v>
      </c>
    </row>
    <row r="1720" spans="1:2" x14ac:dyDescent="0.25">
      <c r="A1720" s="6">
        <v>36913</v>
      </c>
      <c r="B1720" s="5">
        <v>5.96</v>
      </c>
    </row>
    <row r="1721" spans="1:2" x14ac:dyDescent="0.25">
      <c r="A1721" s="6">
        <v>36914</v>
      </c>
      <c r="B1721" s="5">
        <v>6</v>
      </c>
    </row>
    <row r="1722" spans="1:2" x14ac:dyDescent="0.25">
      <c r="A1722" s="6">
        <v>36915</v>
      </c>
      <c r="B1722" s="5">
        <v>6</v>
      </c>
    </row>
    <row r="1723" spans="1:2" x14ac:dyDescent="0.25">
      <c r="A1723" s="6">
        <v>36916</v>
      </c>
      <c r="B1723" s="5">
        <v>6.01</v>
      </c>
    </row>
    <row r="1724" spans="1:2" x14ac:dyDescent="0.25">
      <c r="A1724" s="6">
        <v>36917</v>
      </c>
      <c r="B1724" s="5">
        <v>6</v>
      </c>
    </row>
    <row r="1725" spans="1:2" x14ac:dyDescent="0.25">
      <c r="A1725" s="6">
        <v>36918</v>
      </c>
      <c r="B1725" s="5">
        <v>6</v>
      </c>
    </row>
    <row r="1726" spans="1:2" x14ac:dyDescent="0.25">
      <c r="A1726" s="6">
        <v>36919</v>
      </c>
      <c r="B1726" s="5">
        <v>6</v>
      </c>
    </row>
    <row r="1727" spans="1:2" x14ac:dyDescent="0.25">
      <c r="A1727" s="6">
        <v>36920</v>
      </c>
      <c r="B1727" s="5">
        <v>6.01</v>
      </c>
    </row>
    <row r="1728" spans="1:2" x14ac:dyDescent="0.25">
      <c r="A1728" s="6">
        <v>36921</v>
      </c>
      <c r="B1728" s="5">
        <v>6.05</v>
      </c>
    </row>
    <row r="1729" spans="1:2" x14ac:dyDescent="0.25">
      <c r="A1729" s="6">
        <v>36922</v>
      </c>
      <c r="B1729" s="5">
        <v>6.03</v>
      </c>
    </row>
    <row r="1730" spans="1:2" x14ac:dyDescent="0.25">
      <c r="A1730" s="6">
        <v>36923</v>
      </c>
      <c r="B1730" s="5">
        <v>6.02</v>
      </c>
    </row>
    <row r="1731" spans="1:2" x14ac:dyDescent="0.25">
      <c r="A1731" s="6">
        <v>36924</v>
      </c>
      <c r="B1731" s="5">
        <v>6</v>
      </c>
    </row>
    <row r="1732" spans="1:2" x14ac:dyDescent="0.25">
      <c r="A1732" s="6">
        <v>36925</v>
      </c>
      <c r="B1732" s="5">
        <v>6</v>
      </c>
    </row>
    <row r="1733" spans="1:2" x14ac:dyDescent="0.25">
      <c r="A1733" s="6">
        <v>36926</v>
      </c>
      <c r="B1733" s="5">
        <v>6</v>
      </c>
    </row>
    <row r="1734" spans="1:2" x14ac:dyDescent="0.25">
      <c r="A1734" s="6">
        <v>36927</v>
      </c>
      <c r="B1734" s="5">
        <v>6</v>
      </c>
    </row>
    <row r="1735" spans="1:2" x14ac:dyDescent="0.25">
      <c r="A1735" s="6">
        <v>36928</v>
      </c>
      <c r="B1735" s="5">
        <v>5.99</v>
      </c>
    </row>
    <row r="1736" spans="1:2" x14ac:dyDescent="0.25">
      <c r="A1736" s="6">
        <v>36929</v>
      </c>
      <c r="B1736" s="5">
        <v>5.97</v>
      </c>
    </row>
    <row r="1737" spans="1:2" x14ac:dyDescent="0.25">
      <c r="A1737" s="6">
        <v>36930</v>
      </c>
      <c r="B1737" s="5">
        <v>5.95</v>
      </c>
    </row>
    <row r="1738" spans="1:2" x14ac:dyDescent="0.25">
      <c r="A1738" s="6">
        <v>36931</v>
      </c>
      <c r="B1738" s="5">
        <v>5.9</v>
      </c>
    </row>
    <row r="1739" spans="1:2" x14ac:dyDescent="0.25">
      <c r="A1739" s="6">
        <v>36932</v>
      </c>
      <c r="B1739" s="5">
        <v>5.9</v>
      </c>
    </row>
    <row r="1740" spans="1:2" x14ac:dyDescent="0.25">
      <c r="A1740" s="6">
        <v>36933</v>
      </c>
      <c r="B1740" s="5">
        <v>5.9</v>
      </c>
    </row>
    <row r="1741" spans="1:2" x14ac:dyDescent="0.25">
      <c r="A1741" s="6">
        <v>36934</v>
      </c>
      <c r="B1741" s="5">
        <v>5.91</v>
      </c>
    </row>
    <row r="1742" spans="1:2" x14ac:dyDescent="0.25">
      <c r="A1742" s="6">
        <v>36935</v>
      </c>
      <c r="B1742" s="5">
        <v>5.9</v>
      </c>
    </row>
    <row r="1743" spans="1:2" x14ac:dyDescent="0.25">
      <c r="A1743" s="6">
        <v>36936</v>
      </c>
      <c r="B1743" s="5">
        <v>5.92</v>
      </c>
    </row>
    <row r="1744" spans="1:2" x14ac:dyDescent="0.25">
      <c r="A1744" s="6">
        <v>36937</v>
      </c>
      <c r="B1744" s="5">
        <v>5.93</v>
      </c>
    </row>
    <row r="1745" spans="1:2" x14ac:dyDescent="0.25">
      <c r="A1745" s="6">
        <v>36938</v>
      </c>
      <c r="B1745" s="5">
        <v>5.92</v>
      </c>
    </row>
    <row r="1746" spans="1:2" x14ac:dyDescent="0.25">
      <c r="A1746" s="6">
        <v>36939</v>
      </c>
      <c r="B1746" s="5">
        <v>5.92</v>
      </c>
    </row>
    <row r="1747" spans="1:2" x14ac:dyDescent="0.25">
      <c r="A1747" s="6">
        <v>36940</v>
      </c>
      <c r="B1747" s="5">
        <v>5.92</v>
      </c>
    </row>
    <row r="1748" spans="1:2" x14ac:dyDescent="0.25">
      <c r="A1748" s="6">
        <v>36941</v>
      </c>
      <c r="B1748" s="5">
        <v>5.92</v>
      </c>
    </row>
    <row r="1749" spans="1:2" x14ac:dyDescent="0.25">
      <c r="A1749" s="6">
        <v>36942</v>
      </c>
      <c r="B1749" s="5">
        <v>5.9</v>
      </c>
    </row>
    <row r="1750" spans="1:2" x14ac:dyDescent="0.25">
      <c r="A1750" s="6">
        <v>36943</v>
      </c>
      <c r="B1750" s="5">
        <v>5.86</v>
      </c>
    </row>
    <row r="1751" spans="1:2" x14ac:dyDescent="0.25">
      <c r="A1751" s="6">
        <v>36944</v>
      </c>
      <c r="B1751" s="5">
        <v>5.81</v>
      </c>
    </row>
    <row r="1752" spans="1:2" x14ac:dyDescent="0.25">
      <c r="A1752" s="6">
        <v>36945</v>
      </c>
      <c r="B1752" s="5">
        <v>5.84</v>
      </c>
    </row>
    <row r="1753" spans="1:2" x14ac:dyDescent="0.25">
      <c r="A1753" s="6">
        <v>36946</v>
      </c>
      <c r="B1753" s="5">
        <v>5.84</v>
      </c>
    </row>
    <row r="1754" spans="1:2" x14ac:dyDescent="0.25">
      <c r="A1754" s="6">
        <v>36947</v>
      </c>
      <c r="B1754" s="5">
        <v>5.84</v>
      </c>
    </row>
    <row r="1755" spans="1:2" x14ac:dyDescent="0.25">
      <c r="A1755" s="6">
        <v>36948</v>
      </c>
      <c r="B1755" s="5">
        <v>5.88</v>
      </c>
    </row>
    <row r="1756" spans="1:2" x14ac:dyDescent="0.25">
      <c r="A1756" s="6">
        <v>36949</v>
      </c>
      <c r="B1756" s="5">
        <v>5.9</v>
      </c>
    </row>
    <row r="1757" spans="1:2" x14ac:dyDescent="0.25">
      <c r="A1757" s="6">
        <v>36950</v>
      </c>
      <c r="B1757" s="5">
        <v>5.93</v>
      </c>
    </row>
    <row r="1758" spans="1:2" x14ac:dyDescent="0.25">
      <c r="A1758" s="6">
        <v>36951</v>
      </c>
      <c r="B1758" s="5">
        <v>5.98</v>
      </c>
    </row>
    <row r="1759" spans="1:2" x14ac:dyDescent="0.25">
      <c r="A1759" s="6">
        <v>36952</v>
      </c>
      <c r="B1759" s="5">
        <v>6.01</v>
      </c>
    </row>
    <row r="1760" spans="1:2" x14ac:dyDescent="0.25">
      <c r="A1760" s="6">
        <v>36953</v>
      </c>
      <c r="B1760" s="5">
        <v>6.01</v>
      </c>
    </row>
    <row r="1761" spans="1:2" x14ac:dyDescent="0.25">
      <c r="A1761" s="6">
        <v>36954</v>
      </c>
      <c r="B1761" s="5">
        <v>6.01</v>
      </c>
    </row>
    <row r="1762" spans="1:2" x14ac:dyDescent="0.25">
      <c r="A1762" s="6">
        <v>36955</v>
      </c>
      <c r="B1762" s="5">
        <v>6</v>
      </c>
    </row>
    <row r="1763" spans="1:2" x14ac:dyDescent="0.25">
      <c r="A1763" s="6">
        <v>36956</v>
      </c>
      <c r="B1763" s="5">
        <v>6.01</v>
      </c>
    </row>
    <row r="1764" spans="1:2" x14ac:dyDescent="0.25">
      <c r="A1764" s="6">
        <v>36957</v>
      </c>
      <c r="B1764" s="5">
        <v>6.02</v>
      </c>
    </row>
    <row r="1765" spans="1:2" x14ac:dyDescent="0.25">
      <c r="A1765" s="6">
        <v>36958</v>
      </c>
      <c r="B1765" s="5">
        <v>6.03</v>
      </c>
    </row>
    <row r="1766" spans="1:2" x14ac:dyDescent="0.25">
      <c r="A1766" s="6">
        <v>36959</v>
      </c>
      <c r="B1766" s="5">
        <v>6.02</v>
      </c>
    </row>
    <row r="1767" spans="1:2" x14ac:dyDescent="0.25">
      <c r="A1767" s="6">
        <v>36960</v>
      </c>
      <c r="B1767" s="5">
        <v>6.02</v>
      </c>
    </row>
    <row r="1768" spans="1:2" x14ac:dyDescent="0.25">
      <c r="A1768" s="6">
        <v>36961</v>
      </c>
      <c r="B1768" s="5">
        <v>6.02</v>
      </c>
    </row>
    <row r="1769" spans="1:2" x14ac:dyDescent="0.25">
      <c r="A1769" s="6">
        <v>36962</v>
      </c>
      <c r="B1769" s="5">
        <v>5.98</v>
      </c>
    </row>
    <row r="1770" spans="1:2" x14ac:dyDescent="0.25">
      <c r="A1770" s="6">
        <v>36963</v>
      </c>
      <c r="B1770" s="5">
        <v>5.98</v>
      </c>
    </row>
    <row r="1771" spans="1:2" x14ac:dyDescent="0.25">
      <c r="A1771" s="6">
        <v>36964</v>
      </c>
      <c r="B1771" s="5">
        <v>5.95</v>
      </c>
    </row>
    <row r="1772" spans="1:2" x14ac:dyDescent="0.25">
      <c r="A1772" s="6">
        <v>36965</v>
      </c>
      <c r="B1772" s="5">
        <v>5.93</v>
      </c>
    </row>
    <row r="1773" spans="1:2" x14ac:dyDescent="0.25">
      <c r="A1773" s="6">
        <v>36966</v>
      </c>
      <c r="B1773" s="5">
        <v>5.9</v>
      </c>
    </row>
    <row r="1774" spans="1:2" x14ac:dyDescent="0.25">
      <c r="A1774" s="6">
        <v>36967</v>
      </c>
      <c r="B1774" s="5">
        <v>5.9</v>
      </c>
    </row>
    <row r="1775" spans="1:2" x14ac:dyDescent="0.25">
      <c r="A1775" s="6">
        <v>36968</v>
      </c>
      <c r="B1775" s="5">
        <v>5.9</v>
      </c>
    </row>
    <row r="1776" spans="1:2" x14ac:dyDescent="0.25">
      <c r="A1776" s="6">
        <v>36969</v>
      </c>
      <c r="B1776" s="5">
        <v>5.95</v>
      </c>
    </row>
    <row r="1777" spans="1:2" x14ac:dyDescent="0.25">
      <c r="A1777" s="6">
        <v>36970</v>
      </c>
      <c r="B1777" s="5">
        <v>5.94</v>
      </c>
    </row>
    <row r="1778" spans="1:2" x14ac:dyDescent="0.25">
      <c r="A1778" s="6">
        <v>36971</v>
      </c>
      <c r="B1778" s="5">
        <v>5.89</v>
      </c>
    </row>
    <row r="1779" spans="1:2" x14ac:dyDescent="0.25">
      <c r="A1779" s="6">
        <v>36972</v>
      </c>
      <c r="B1779" s="5">
        <v>5.86</v>
      </c>
    </row>
    <row r="1780" spans="1:2" x14ac:dyDescent="0.25">
      <c r="A1780" s="6">
        <v>36973</v>
      </c>
      <c r="B1780" s="5">
        <v>5.86</v>
      </c>
    </row>
    <row r="1781" spans="1:2" x14ac:dyDescent="0.25">
      <c r="A1781" s="6">
        <v>36974</v>
      </c>
      <c r="B1781" s="5">
        <v>5.86</v>
      </c>
    </row>
    <row r="1782" spans="1:2" x14ac:dyDescent="0.25">
      <c r="A1782" s="6">
        <v>36975</v>
      </c>
      <c r="B1782" s="5">
        <v>5.86</v>
      </c>
    </row>
    <row r="1783" spans="1:2" x14ac:dyDescent="0.25">
      <c r="A1783" s="6">
        <v>36976</v>
      </c>
      <c r="B1783" s="5">
        <v>5.95</v>
      </c>
    </row>
    <row r="1784" spans="1:2" x14ac:dyDescent="0.25">
      <c r="A1784" s="6">
        <v>36977</v>
      </c>
      <c r="B1784" s="5">
        <v>5.94</v>
      </c>
    </row>
    <row r="1785" spans="1:2" x14ac:dyDescent="0.25">
      <c r="A1785" s="6">
        <v>36978</v>
      </c>
      <c r="B1785" s="5">
        <v>5.89</v>
      </c>
    </row>
    <row r="1786" spans="1:2" x14ac:dyDescent="0.25">
      <c r="A1786" s="6">
        <v>36979</v>
      </c>
      <c r="B1786" s="5">
        <v>5.92</v>
      </c>
    </row>
    <row r="1787" spans="1:2" x14ac:dyDescent="0.25">
      <c r="A1787" s="6">
        <v>36980</v>
      </c>
      <c r="B1787" s="5">
        <v>5.97</v>
      </c>
    </row>
    <row r="1788" spans="1:2" x14ac:dyDescent="0.25">
      <c r="A1788" s="6">
        <v>36981</v>
      </c>
      <c r="B1788" s="5">
        <v>5.97</v>
      </c>
    </row>
    <row r="1789" spans="1:2" x14ac:dyDescent="0.25">
      <c r="A1789" s="6">
        <v>36982</v>
      </c>
      <c r="B1789" s="5">
        <v>5.97</v>
      </c>
    </row>
    <row r="1790" spans="1:2" x14ac:dyDescent="0.25">
      <c r="A1790" s="6">
        <v>36983</v>
      </c>
      <c r="B1790" s="5">
        <v>5.98</v>
      </c>
    </row>
    <row r="1791" spans="1:2" x14ac:dyDescent="0.25">
      <c r="A1791" s="6">
        <v>36984</v>
      </c>
      <c r="B1791" s="5">
        <v>5.92</v>
      </c>
    </row>
    <row r="1792" spans="1:2" x14ac:dyDescent="0.25">
      <c r="A1792" s="6">
        <v>36985</v>
      </c>
      <c r="B1792" s="5">
        <v>5.91</v>
      </c>
    </row>
    <row r="1793" spans="1:2" x14ac:dyDescent="0.25">
      <c r="A1793" s="6">
        <v>36986</v>
      </c>
      <c r="B1793" s="5">
        <v>5.98</v>
      </c>
    </row>
    <row r="1794" spans="1:2" x14ac:dyDescent="0.25">
      <c r="A1794" s="6">
        <v>36987</v>
      </c>
      <c r="B1794" s="5">
        <v>5.9</v>
      </c>
    </row>
    <row r="1795" spans="1:2" x14ac:dyDescent="0.25">
      <c r="A1795" s="6">
        <v>36988</v>
      </c>
      <c r="B1795" s="5">
        <v>5.9</v>
      </c>
    </row>
    <row r="1796" spans="1:2" x14ac:dyDescent="0.25">
      <c r="A1796" s="6">
        <v>36989</v>
      </c>
      <c r="B1796" s="5">
        <v>5.9</v>
      </c>
    </row>
    <row r="1797" spans="1:2" x14ac:dyDescent="0.25">
      <c r="A1797" s="6">
        <v>36990</v>
      </c>
      <c r="B1797" s="5">
        <v>5.93</v>
      </c>
    </row>
    <row r="1798" spans="1:2" x14ac:dyDescent="0.25">
      <c r="A1798" s="6">
        <v>36991</v>
      </c>
      <c r="B1798" s="5">
        <v>5.93</v>
      </c>
    </row>
    <row r="1799" spans="1:2" x14ac:dyDescent="0.25">
      <c r="A1799" s="6">
        <v>36992</v>
      </c>
      <c r="B1799" s="5">
        <v>5.84</v>
      </c>
    </row>
    <row r="1800" spans="1:2" x14ac:dyDescent="0.25">
      <c r="A1800" s="6">
        <v>36993</v>
      </c>
      <c r="B1800" s="5">
        <v>5.86</v>
      </c>
    </row>
    <row r="1801" spans="1:2" x14ac:dyDescent="0.25">
      <c r="A1801" s="6">
        <v>36994</v>
      </c>
      <c r="B1801" s="5">
        <v>5.86</v>
      </c>
    </row>
    <row r="1802" spans="1:2" x14ac:dyDescent="0.25">
      <c r="A1802" s="6">
        <v>36995</v>
      </c>
      <c r="B1802" s="5">
        <v>5.86</v>
      </c>
    </row>
    <row r="1803" spans="1:2" x14ac:dyDescent="0.25">
      <c r="A1803" s="6">
        <v>36996</v>
      </c>
      <c r="B1803" s="5">
        <v>5.86</v>
      </c>
    </row>
    <row r="1804" spans="1:2" x14ac:dyDescent="0.25">
      <c r="A1804" s="6">
        <v>36997</v>
      </c>
      <c r="B1804" s="5">
        <v>5.84</v>
      </c>
    </row>
    <row r="1805" spans="1:2" x14ac:dyDescent="0.25">
      <c r="A1805" s="6">
        <v>36998</v>
      </c>
      <c r="B1805" s="5">
        <v>5.91</v>
      </c>
    </row>
    <row r="1806" spans="1:2" x14ac:dyDescent="0.25">
      <c r="A1806" s="6">
        <v>36999</v>
      </c>
      <c r="B1806" s="5">
        <v>5.98</v>
      </c>
    </row>
    <row r="1807" spans="1:2" x14ac:dyDescent="0.25">
      <c r="A1807" s="6">
        <v>37000</v>
      </c>
      <c r="B1807" s="5">
        <v>5.98</v>
      </c>
    </row>
    <row r="1808" spans="1:2" x14ac:dyDescent="0.25">
      <c r="A1808" s="6">
        <v>37001</v>
      </c>
      <c r="B1808" s="5">
        <v>5.97</v>
      </c>
    </row>
    <row r="1809" spans="1:2" x14ac:dyDescent="0.25">
      <c r="A1809" s="6">
        <v>37002</v>
      </c>
      <c r="B1809" s="5">
        <v>5.97</v>
      </c>
    </row>
    <row r="1810" spans="1:2" x14ac:dyDescent="0.25">
      <c r="A1810" s="6">
        <v>37003</v>
      </c>
      <c r="B1810" s="5">
        <v>5.97</v>
      </c>
    </row>
    <row r="1811" spans="1:2" x14ac:dyDescent="0.25">
      <c r="A1811" s="6">
        <v>37004</v>
      </c>
      <c r="B1811" s="5">
        <v>5.95</v>
      </c>
    </row>
    <row r="1812" spans="1:2" x14ac:dyDescent="0.25">
      <c r="A1812" s="6">
        <v>37005</v>
      </c>
      <c r="B1812" s="5">
        <v>5.95</v>
      </c>
    </row>
    <row r="1813" spans="1:2" x14ac:dyDescent="0.25">
      <c r="A1813" s="6">
        <v>37006</v>
      </c>
      <c r="B1813" s="5">
        <v>5.98</v>
      </c>
    </row>
    <row r="1814" spans="1:2" x14ac:dyDescent="0.25">
      <c r="A1814" s="6">
        <v>37007</v>
      </c>
      <c r="B1814" s="5">
        <v>6.04</v>
      </c>
    </row>
    <row r="1815" spans="1:2" x14ac:dyDescent="0.25">
      <c r="A1815" s="6">
        <v>37008</v>
      </c>
      <c r="B1815" s="5">
        <v>6.1</v>
      </c>
    </row>
    <row r="1816" spans="1:2" x14ac:dyDescent="0.25">
      <c r="A1816" s="6">
        <v>37009</v>
      </c>
      <c r="B1816" s="5">
        <v>6.1</v>
      </c>
    </row>
    <row r="1817" spans="1:2" x14ac:dyDescent="0.25">
      <c r="A1817" s="6">
        <v>37010</v>
      </c>
      <c r="B1817" s="5">
        <v>6.1</v>
      </c>
    </row>
    <row r="1818" spans="1:2" x14ac:dyDescent="0.25">
      <c r="A1818" s="6">
        <v>37011</v>
      </c>
      <c r="B1818" s="5">
        <v>6.11</v>
      </c>
    </row>
    <row r="1819" spans="1:2" x14ac:dyDescent="0.25">
      <c r="A1819" s="6">
        <v>37012</v>
      </c>
      <c r="B1819" s="5">
        <v>6.13</v>
      </c>
    </row>
    <row r="1820" spans="1:2" x14ac:dyDescent="0.25">
      <c r="A1820" s="6">
        <v>37013</v>
      </c>
      <c r="B1820" s="5">
        <v>6.09</v>
      </c>
    </row>
    <row r="1821" spans="1:2" x14ac:dyDescent="0.25">
      <c r="A1821" s="6">
        <v>37014</v>
      </c>
      <c r="B1821" s="5">
        <v>6.09</v>
      </c>
    </row>
    <row r="1822" spans="1:2" x14ac:dyDescent="0.25">
      <c r="A1822" s="6">
        <v>37015</v>
      </c>
      <c r="B1822" s="5">
        <v>6.08</v>
      </c>
    </row>
    <row r="1823" spans="1:2" x14ac:dyDescent="0.25">
      <c r="A1823" s="6">
        <v>37016</v>
      </c>
      <c r="B1823" s="5">
        <v>6.08</v>
      </c>
    </row>
    <row r="1824" spans="1:2" x14ac:dyDescent="0.25">
      <c r="A1824" s="6">
        <v>37017</v>
      </c>
      <c r="B1824" s="5">
        <v>6.08</v>
      </c>
    </row>
    <row r="1825" spans="1:2" x14ac:dyDescent="0.25">
      <c r="A1825" s="6">
        <v>37018</v>
      </c>
      <c r="B1825" s="5">
        <v>6.06</v>
      </c>
    </row>
    <row r="1826" spans="1:2" x14ac:dyDescent="0.25">
      <c r="A1826" s="6">
        <v>37019</v>
      </c>
      <c r="B1826" s="5">
        <v>6.06</v>
      </c>
    </row>
    <row r="1827" spans="1:2" x14ac:dyDescent="0.25">
      <c r="A1827" s="6">
        <v>37020</v>
      </c>
      <c r="B1827" s="5">
        <v>6.06</v>
      </c>
    </row>
    <row r="1828" spans="1:2" x14ac:dyDescent="0.25">
      <c r="A1828" s="6">
        <v>37021</v>
      </c>
      <c r="B1828" s="5">
        <v>6.05</v>
      </c>
    </row>
    <row r="1829" spans="1:2" x14ac:dyDescent="0.25">
      <c r="A1829" s="6">
        <v>37022</v>
      </c>
      <c r="B1829" s="5">
        <v>6.06</v>
      </c>
    </row>
    <row r="1830" spans="1:2" x14ac:dyDescent="0.25">
      <c r="A1830" s="6">
        <v>37023</v>
      </c>
      <c r="B1830" s="5">
        <v>6.06</v>
      </c>
    </row>
    <row r="1831" spans="1:2" x14ac:dyDescent="0.25">
      <c r="A1831" s="6">
        <v>37024</v>
      </c>
      <c r="B1831" s="5">
        <v>6.06</v>
      </c>
    </row>
    <row r="1832" spans="1:2" x14ac:dyDescent="0.25">
      <c r="A1832" s="6">
        <v>37025</v>
      </c>
      <c r="B1832" s="5">
        <v>6.07</v>
      </c>
    </row>
    <row r="1833" spans="1:2" x14ac:dyDescent="0.25">
      <c r="A1833" s="6">
        <v>37026</v>
      </c>
      <c r="B1833" s="5">
        <v>6.09</v>
      </c>
    </row>
    <row r="1834" spans="1:2" x14ac:dyDescent="0.25">
      <c r="A1834" s="6">
        <v>37027</v>
      </c>
      <c r="B1834" s="5">
        <v>6.13</v>
      </c>
    </row>
    <row r="1835" spans="1:2" x14ac:dyDescent="0.25">
      <c r="A1835" s="6">
        <v>37028</v>
      </c>
      <c r="B1835" s="5">
        <v>6.16</v>
      </c>
    </row>
    <row r="1836" spans="1:2" x14ac:dyDescent="0.25">
      <c r="A1836" s="6">
        <v>37029</v>
      </c>
      <c r="B1836" s="5">
        <v>6.18</v>
      </c>
    </row>
    <row r="1837" spans="1:2" x14ac:dyDescent="0.25">
      <c r="A1837" s="6">
        <v>37030</v>
      </c>
      <c r="B1837" s="5">
        <v>6.18</v>
      </c>
    </row>
    <row r="1838" spans="1:2" x14ac:dyDescent="0.25">
      <c r="A1838" s="6">
        <v>37031</v>
      </c>
      <c r="B1838" s="5">
        <v>6.18</v>
      </c>
    </row>
    <row r="1839" spans="1:2" x14ac:dyDescent="0.25">
      <c r="A1839" s="6">
        <v>37032</v>
      </c>
      <c r="B1839" s="5">
        <v>6.2</v>
      </c>
    </row>
    <row r="1840" spans="1:2" x14ac:dyDescent="0.25">
      <c r="A1840" s="6">
        <v>37033</v>
      </c>
      <c r="B1840" s="5">
        <v>6.24</v>
      </c>
    </row>
    <row r="1841" spans="1:2" x14ac:dyDescent="0.25">
      <c r="A1841" s="6">
        <v>37034</v>
      </c>
      <c r="B1841" s="5">
        <v>6.26</v>
      </c>
    </row>
    <row r="1842" spans="1:2" x14ac:dyDescent="0.25">
      <c r="A1842" s="6">
        <v>37035</v>
      </c>
      <c r="B1842" s="5">
        <v>6.3</v>
      </c>
    </row>
    <row r="1843" spans="1:2" x14ac:dyDescent="0.25">
      <c r="A1843" s="6">
        <v>37036</v>
      </c>
      <c r="B1843" s="5">
        <v>6.29</v>
      </c>
    </row>
    <row r="1844" spans="1:2" x14ac:dyDescent="0.25">
      <c r="A1844" s="6">
        <v>37037</v>
      </c>
      <c r="B1844" s="5">
        <v>6.29</v>
      </c>
    </row>
    <row r="1845" spans="1:2" x14ac:dyDescent="0.25">
      <c r="A1845" s="6">
        <v>37038</v>
      </c>
      <c r="B1845" s="5">
        <v>6.29</v>
      </c>
    </row>
    <row r="1846" spans="1:2" x14ac:dyDescent="0.25">
      <c r="A1846" s="6">
        <v>37039</v>
      </c>
      <c r="B1846" s="5">
        <v>6.29</v>
      </c>
    </row>
    <row r="1847" spans="1:2" x14ac:dyDescent="0.25">
      <c r="A1847" s="6">
        <v>37040</v>
      </c>
      <c r="B1847" s="5">
        <v>6.28</v>
      </c>
    </row>
    <row r="1848" spans="1:2" x14ac:dyDescent="0.25">
      <c r="A1848" s="6">
        <v>37041</v>
      </c>
      <c r="B1848" s="5">
        <v>6.23</v>
      </c>
    </row>
    <row r="1849" spans="1:2" x14ac:dyDescent="0.25">
      <c r="A1849" s="6">
        <v>37042</v>
      </c>
      <c r="B1849" s="5">
        <v>6.24</v>
      </c>
    </row>
    <row r="1850" spans="1:2" x14ac:dyDescent="0.25">
      <c r="A1850" s="6">
        <v>37043</v>
      </c>
      <c r="B1850" s="5">
        <v>6.26</v>
      </c>
    </row>
    <row r="1851" spans="1:2" x14ac:dyDescent="0.25">
      <c r="A1851" s="6">
        <v>37044</v>
      </c>
      <c r="B1851" s="5">
        <v>6.26</v>
      </c>
    </row>
    <row r="1852" spans="1:2" x14ac:dyDescent="0.25">
      <c r="A1852" s="6">
        <v>37045</v>
      </c>
      <c r="B1852" s="5">
        <v>6.26</v>
      </c>
    </row>
    <row r="1853" spans="1:2" x14ac:dyDescent="0.25">
      <c r="A1853" s="6">
        <v>37046</v>
      </c>
      <c r="B1853" s="5">
        <v>6.29</v>
      </c>
    </row>
    <row r="1854" spans="1:2" x14ac:dyDescent="0.25">
      <c r="A1854" s="6">
        <v>37047</v>
      </c>
      <c r="B1854" s="5">
        <v>6.32</v>
      </c>
    </row>
    <row r="1855" spans="1:2" x14ac:dyDescent="0.25">
      <c r="A1855" s="6">
        <v>37048</v>
      </c>
      <c r="B1855" s="5">
        <v>6.34</v>
      </c>
    </row>
    <row r="1856" spans="1:2" x14ac:dyDescent="0.25">
      <c r="A1856" s="6">
        <v>37049</v>
      </c>
      <c r="B1856" s="5">
        <v>6.35</v>
      </c>
    </row>
    <row r="1857" spans="1:2" x14ac:dyDescent="0.25">
      <c r="A1857" s="6">
        <v>37050</v>
      </c>
      <c r="B1857" s="5">
        <v>6.33</v>
      </c>
    </row>
    <row r="1858" spans="1:2" x14ac:dyDescent="0.25">
      <c r="A1858" s="6">
        <v>37051</v>
      </c>
      <c r="B1858" s="5">
        <v>6.33</v>
      </c>
    </row>
    <row r="1859" spans="1:2" x14ac:dyDescent="0.25">
      <c r="A1859" s="6">
        <v>37052</v>
      </c>
      <c r="B1859" s="5">
        <v>6.33</v>
      </c>
    </row>
    <row r="1860" spans="1:2" x14ac:dyDescent="0.25">
      <c r="A1860" s="6">
        <v>37053</v>
      </c>
      <c r="B1860" s="5">
        <v>6.38</v>
      </c>
    </row>
    <row r="1861" spans="1:2" x14ac:dyDescent="0.25">
      <c r="A1861" s="6">
        <v>37054</v>
      </c>
      <c r="B1861" s="5">
        <v>6.44</v>
      </c>
    </row>
    <row r="1862" spans="1:2" x14ac:dyDescent="0.25">
      <c r="A1862" s="6">
        <v>37055</v>
      </c>
      <c r="B1862" s="5">
        <v>6.46</v>
      </c>
    </row>
    <row r="1863" spans="1:2" x14ac:dyDescent="0.25">
      <c r="A1863" s="6">
        <v>37056</v>
      </c>
      <c r="B1863" s="5">
        <v>6.45</v>
      </c>
    </row>
    <row r="1864" spans="1:2" x14ac:dyDescent="0.25">
      <c r="A1864" s="6">
        <v>37057</v>
      </c>
      <c r="B1864" s="5">
        <v>6.45</v>
      </c>
    </row>
    <row r="1865" spans="1:2" x14ac:dyDescent="0.25">
      <c r="A1865" s="6">
        <v>37058</v>
      </c>
      <c r="B1865" s="5">
        <v>6.45</v>
      </c>
    </row>
    <row r="1866" spans="1:2" x14ac:dyDescent="0.25">
      <c r="A1866" s="6">
        <v>37059</v>
      </c>
      <c r="B1866" s="5">
        <v>6.45</v>
      </c>
    </row>
    <row r="1867" spans="1:2" x14ac:dyDescent="0.25">
      <c r="A1867" s="6">
        <v>37060</v>
      </c>
      <c r="B1867" s="5">
        <v>6.48</v>
      </c>
    </row>
    <row r="1868" spans="1:2" x14ac:dyDescent="0.25">
      <c r="A1868" s="6">
        <v>37061</v>
      </c>
      <c r="B1868" s="5">
        <v>6.47</v>
      </c>
    </row>
    <row r="1869" spans="1:2" x14ac:dyDescent="0.25">
      <c r="A1869" s="6">
        <v>37062</v>
      </c>
      <c r="B1869" s="5">
        <v>6.51</v>
      </c>
    </row>
    <row r="1870" spans="1:2" x14ac:dyDescent="0.25">
      <c r="A1870" s="6">
        <v>37063</v>
      </c>
      <c r="B1870" s="5">
        <v>6.52</v>
      </c>
    </row>
    <row r="1871" spans="1:2" x14ac:dyDescent="0.25">
      <c r="A1871" s="6">
        <v>37064</v>
      </c>
      <c r="B1871" s="5">
        <v>6.49</v>
      </c>
    </row>
    <row r="1872" spans="1:2" x14ac:dyDescent="0.25">
      <c r="A1872" s="6">
        <v>37065</v>
      </c>
      <c r="B1872" s="5">
        <v>6.49</v>
      </c>
    </row>
    <row r="1873" spans="1:2" x14ac:dyDescent="0.25">
      <c r="A1873" s="6">
        <v>37066</v>
      </c>
      <c r="B1873" s="5">
        <v>6.49</v>
      </c>
    </row>
    <row r="1874" spans="1:2" x14ac:dyDescent="0.25">
      <c r="A1874" s="6">
        <v>37067</v>
      </c>
      <c r="B1874" s="5">
        <v>6.48</v>
      </c>
    </row>
    <row r="1875" spans="1:2" x14ac:dyDescent="0.25">
      <c r="A1875" s="6">
        <v>37068</v>
      </c>
      <c r="B1875" s="5">
        <v>6.54</v>
      </c>
    </row>
    <row r="1876" spans="1:2" x14ac:dyDescent="0.25">
      <c r="A1876" s="6">
        <v>37069</v>
      </c>
      <c r="B1876" s="5">
        <v>6.53</v>
      </c>
    </row>
    <row r="1877" spans="1:2" x14ac:dyDescent="0.25">
      <c r="A1877" s="6">
        <v>37070</v>
      </c>
      <c r="B1877" s="5">
        <v>6.57</v>
      </c>
    </row>
    <row r="1878" spans="1:2" x14ac:dyDescent="0.25">
      <c r="A1878" s="6">
        <v>37071</v>
      </c>
      <c r="B1878" s="5">
        <v>6.61</v>
      </c>
    </row>
    <row r="1879" spans="1:2" x14ac:dyDescent="0.25">
      <c r="A1879" s="6">
        <v>37072</v>
      </c>
      <c r="B1879" s="5">
        <v>6.61</v>
      </c>
    </row>
    <row r="1880" spans="1:2" x14ac:dyDescent="0.25">
      <c r="A1880" s="6">
        <v>37073</v>
      </c>
      <c r="B1880" s="5">
        <v>6.61</v>
      </c>
    </row>
    <row r="1881" spans="1:2" x14ac:dyDescent="0.25">
      <c r="A1881" s="6">
        <v>37074</v>
      </c>
      <c r="B1881" s="5">
        <v>6.61</v>
      </c>
    </row>
    <row r="1882" spans="1:2" x14ac:dyDescent="0.25">
      <c r="A1882" s="6">
        <v>37075</v>
      </c>
      <c r="B1882" s="5">
        <v>6.62</v>
      </c>
    </row>
    <row r="1883" spans="1:2" x14ac:dyDescent="0.25">
      <c r="A1883" s="6">
        <v>37076</v>
      </c>
      <c r="B1883" s="5">
        <v>6.62</v>
      </c>
    </row>
    <row r="1884" spans="1:2" x14ac:dyDescent="0.25">
      <c r="A1884" s="6">
        <v>37077</v>
      </c>
      <c r="B1884" s="5">
        <v>6.6</v>
      </c>
    </row>
    <row r="1885" spans="1:2" x14ac:dyDescent="0.25">
      <c r="A1885" s="6">
        <v>37078</v>
      </c>
      <c r="B1885" s="5">
        <v>6.59</v>
      </c>
    </row>
    <row r="1886" spans="1:2" x14ac:dyDescent="0.25">
      <c r="A1886" s="6">
        <v>37079</v>
      </c>
      <c r="B1886" s="5">
        <v>6.59</v>
      </c>
    </row>
    <row r="1887" spans="1:2" x14ac:dyDescent="0.25">
      <c r="A1887" s="6">
        <v>37080</v>
      </c>
      <c r="B1887" s="5">
        <v>6.59</v>
      </c>
    </row>
    <row r="1888" spans="1:2" x14ac:dyDescent="0.25">
      <c r="A1888" s="6">
        <v>37081</v>
      </c>
      <c r="B1888" s="5">
        <v>6.52</v>
      </c>
    </row>
    <row r="1889" spans="1:2" x14ac:dyDescent="0.25">
      <c r="A1889" s="6">
        <v>37082</v>
      </c>
      <c r="B1889" s="5">
        <v>6.49</v>
      </c>
    </row>
    <row r="1890" spans="1:2" x14ac:dyDescent="0.25">
      <c r="A1890" s="6">
        <v>37083</v>
      </c>
      <c r="B1890" s="5">
        <v>6.46</v>
      </c>
    </row>
    <row r="1891" spans="1:2" x14ac:dyDescent="0.25">
      <c r="A1891" s="6">
        <v>37084</v>
      </c>
      <c r="B1891" s="5">
        <v>6.49</v>
      </c>
    </row>
    <row r="1892" spans="1:2" x14ac:dyDescent="0.25">
      <c r="A1892" s="6">
        <v>37085</v>
      </c>
      <c r="B1892" s="5">
        <v>6.51</v>
      </c>
    </row>
    <row r="1893" spans="1:2" x14ac:dyDescent="0.25">
      <c r="A1893" s="6">
        <v>37086</v>
      </c>
      <c r="B1893" s="5">
        <v>6.51</v>
      </c>
    </row>
    <row r="1894" spans="1:2" x14ac:dyDescent="0.25">
      <c r="A1894" s="6">
        <v>37087</v>
      </c>
      <c r="B1894" s="5">
        <v>6.51</v>
      </c>
    </row>
    <row r="1895" spans="1:2" x14ac:dyDescent="0.25">
      <c r="A1895" s="6">
        <v>37088</v>
      </c>
      <c r="B1895" s="5">
        <v>6.51</v>
      </c>
    </row>
    <row r="1896" spans="1:2" x14ac:dyDescent="0.25">
      <c r="A1896" s="6">
        <v>37089</v>
      </c>
      <c r="B1896" s="5">
        <v>6.55</v>
      </c>
    </row>
    <row r="1897" spans="1:2" x14ac:dyDescent="0.25">
      <c r="A1897" s="6">
        <v>37090</v>
      </c>
      <c r="B1897" s="5">
        <v>6.55</v>
      </c>
    </row>
    <row r="1898" spans="1:2" x14ac:dyDescent="0.25">
      <c r="A1898" s="6">
        <v>37091</v>
      </c>
      <c r="B1898" s="5">
        <v>6.56</v>
      </c>
    </row>
    <row r="1899" spans="1:2" x14ac:dyDescent="0.25">
      <c r="A1899" s="6">
        <v>37092</v>
      </c>
      <c r="B1899" s="5">
        <v>6.55</v>
      </c>
    </row>
    <row r="1900" spans="1:2" x14ac:dyDescent="0.25">
      <c r="A1900" s="6">
        <v>37093</v>
      </c>
      <c r="B1900" s="5">
        <v>6.55</v>
      </c>
    </row>
    <row r="1901" spans="1:2" x14ac:dyDescent="0.25">
      <c r="A1901" s="6">
        <v>37094</v>
      </c>
      <c r="B1901" s="5">
        <v>6.55</v>
      </c>
    </row>
    <row r="1902" spans="1:2" x14ac:dyDescent="0.25">
      <c r="A1902" s="6">
        <v>37095</v>
      </c>
      <c r="B1902" s="5">
        <v>6.52</v>
      </c>
    </row>
    <row r="1903" spans="1:2" x14ac:dyDescent="0.25">
      <c r="A1903" s="6">
        <v>37096</v>
      </c>
      <c r="B1903" s="5">
        <v>6.49</v>
      </c>
    </row>
    <row r="1904" spans="1:2" x14ac:dyDescent="0.25">
      <c r="A1904" s="6">
        <v>37097</v>
      </c>
      <c r="B1904" s="5">
        <v>6.5</v>
      </c>
    </row>
    <row r="1905" spans="1:2" x14ac:dyDescent="0.25">
      <c r="A1905" s="6">
        <v>37098</v>
      </c>
      <c r="B1905" s="5">
        <v>6.52</v>
      </c>
    </row>
    <row r="1906" spans="1:2" x14ac:dyDescent="0.25">
      <c r="A1906" s="6">
        <v>37099</v>
      </c>
      <c r="B1906" s="5">
        <v>6.51</v>
      </c>
    </row>
    <row r="1907" spans="1:2" x14ac:dyDescent="0.25">
      <c r="A1907" s="6">
        <v>37100</v>
      </c>
      <c r="B1907" s="5">
        <v>6.51</v>
      </c>
    </row>
    <row r="1908" spans="1:2" x14ac:dyDescent="0.25">
      <c r="A1908" s="6">
        <v>37101</v>
      </c>
      <c r="B1908" s="5">
        <v>6.51</v>
      </c>
    </row>
    <row r="1909" spans="1:2" x14ac:dyDescent="0.25">
      <c r="A1909" s="6">
        <v>37102</v>
      </c>
      <c r="B1909" s="5">
        <v>6.46</v>
      </c>
    </row>
    <row r="1910" spans="1:2" x14ac:dyDescent="0.25">
      <c r="A1910" s="6">
        <v>37103</v>
      </c>
      <c r="B1910" s="5">
        <v>6.47</v>
      </c>
    </row>
    <row r="1911" spans="1:2" x14ac:dyDescent="0.25">
      <c r="A1911" s="6">
        <v>37104</v>
      </c>
      <c r="B1911" s="5">
        <v>6.51</v>
      </c>
    </row>
    <row r="1912" spans="1:2" x14ac:dyDescent="0.25">
      <c r="A1912" s="6">
        <v>37105</v>
      </c>
      <c r="B1912" s="5">
        <v>6.54</v>
      </c>
    </row>
    <row r="1913" spans="1:2" x14ac:dyDescent="0.25">
      <c r="A1913" s="6">
        <v>37106</v>
      </c>
      <c r="B1913" s="5">
        <v>6.56</v>
      </c>
    </row>
    <row r="1914" spans="1:2" x14ac:dyDescent="0.25">
      <c r="A1914" s="6">
        <v>37107</v>
      </c>
      <c r="B1914" s="5">
        <v>6.56</v>
      </c>
    </row>
    <row r="1915" spans="1:2" x14ac:dyDescent="0.25">
      <c r="A1915" s="6">
        <v>37108</v>
      </c>
      <c r="B1915" s="5">
        <v>6.56</v>
      </c>
    </row>
    <row r="1916" spans="1:2" x14ac:dyDescent="0.25">
      <c r="A1916" s="6">
        <v>37109</v>
      </c>
      <c r="B1916" s="5">
        <v>6.58</v>
      </c>
    </row>
    <row r="1917" spans="1:2" x14ac:dyDescent="0.25">
      <c r="A1917" s="6">
        <v>37110</v>
      </c>
      <c r="B1917" s="5">
        <v>6.6</v>
      </c>
    </row>
    <row r="1918" spans="1:2" x14ac:dyDescent="0.25">
      <c r="A1918" s="6">
        <v>37111</v>
      </c>
      <c r="B1918" s="5">
        <v>6.62</v>
      </c>
    </row>
    <row r="1919" spans="1:2" x14ac:dyDescent="0.25">
      <c r="A1919" s="6">
        <v>37112</v>
      </c>
      <c r="B1919" s="5">
        <v>6.63</v>
      </c>
    </row>
    <row r="1920" spans="1:2" x14ac:dyDescent="0.25">
      <c r="A1920" s="6">
        <v>37113</v>
      </c>
      <c r="B1920" s="5">
        <v>6.7</v>
      </c>
    </row>
    <row r="1921" spans="1:2" x14ac:dyDescent="0.25">
      <c r="A1921" s="6">
        <v>37114</v>
      </c>
      <c r="B1921" s="5">
        <v>6.7</v>
      </c>
    </row>
    <row r="1922" spans="1:2" x14ac:dyDescent="0.25">
      <c r="A1922" s="6">
        <v>37115</v>
      </c>
      <c r="B1922" s="5">
        <v>6.7</v>
      </c>
    </row>
    <row r="1923" spans="1:2" x14ac:dyDescent="0.25">
      <c r="A1923" s="6">
        <v>37116</v>
      </c>
      <c r="B1923" s="5">
        <v>6.69</v>
      </c>
    </row>
    <row r="1924" spans="1:2" x14ac:dyDescent="0.25">
      <c r="A1924" s="6">
        <v>37117</v>
      </c>
      <c r="B1924" s="5">
        <v>6.73</v>
      </c>
    </row>
    <row r="1925" spans="1:2" x14ac:dyDescent="0.25">
      <c r="A1925" s="6">
        <v>37118</v>
      </c>
      <c r="B1925" s="5">
        <v>6.78</v>
      </c>
    </row>
    <row r="1926" spans="1:2" x14ac:dyDescent="0.25">
      <c r="A1926" s="6">
        <v>37119</v>
      </c>
      <c r="B1926" s="5">
        <v>6.79</v>
      </c>
    </row>
    <row r="1927" spans="1:2" x14ac:dyDescent="0.25">
      <c r="A1927" s="6">
        <v>37120</v>
      </c>
      <c r="B1927" s="5">
        <v>6.81</v>
      </c>
    </row>
    <row r="1928" spans="1:2" x14ac:dyDescent="0.25">
      <c r="A1928" s="6">
        <v>37121</v>
      </c>
      <c r="B1928" s="5">
        <v>6.81</v>
      </c>
    </row>
    <row r="1929" spans="1:2" x14ac:dyDescent="0.25">
      <c r="A1929" s="6">
        <v>37122</v>
      </c>
      <c r="B1929" s="5">
        <v>6.81</v>
      </c>
    </row>
    <row r="1930" spans="1:2" x14ac:dyDescent="0.25">
      <c r="A1930" s="6">
        <v>37123</v>
      </c>
      <c r="B1930" s="5">
        <v>6.84</v>
      </c>
    </row>
    <row r="1931" spans="1:2" x14ac:dyDescent="0.25">
      <c r="A1931" s="6">
        <v>37124</v>
      </c>
      <c r="B1931" s="5">
        <v>6.89</v>
      </c>
    </row>
    <row r="1932" spans="1:2" x14ac:dyDescent="0.25">
      <c r="A1932" s="6">
        <v>37125</v>
      </c>
      <c r="B1932" s="5">
        <v>6.89</v>
      </c>
    </row>
    <row r="1933" spans="1:2" x14ac:dyDescent="0.25">
      <c r="A1933" s="6">
        <v>37126</v>
      </c>
      <c r="B1933" s="5">
        <v>6.89</v>
      </c>
    </row>
    <row r="1934" spans="1:2" x14ac:dyDescent="0.25">
      <c r="A1934" s="6">
        <v>37127</v>
      </c>
      <c r="B1934" s="5">
        <v>6.84</v>
      </c>
    </row>
    <row r="1935" spans="1:2" x14ac:dyDescent="0.25">
      <c r="A1935" s="6">
        <v>37128</v>
      </c>
      <c r="B1935" s="5">
        <v>6.84</v>
      </c>
    </row>
    <row r="1936" spans="1:2" x14ac:dyDescent="0.25">
      <c r="A1936" s="6">
        <v>37129</v>
      </c>
      <c r="B1936" s="5">
        <v>6.84</v>
      </c>
    </row>
    <row r="1937" spans="1:2" x14ac:dyDescent="0.25">
      <c r="A1937" s="6">
        <v>37130</v>
      </c>
      <c r="B1937" s="5">
        <v>6.86</v>
      </c>
    </row>
    <row r="1938" spans="1:2" x14ac:dyDescent="0.25">
      <c r="A1938" s="6">
        <v>37131</v>
      </c>
      <c r="B1938" s="5">
        <v>6.83</v>
      </c>
    </row>
    <row r="1939" spans="1:2" x14ac:dyDescent="0.25">
      <c r="A1939" s="6">
        <v>37132</v>
      </c>
      <c r="B1939" s="5">
        <v>6.78</v>
      </c>
    </row>
    <row r="1940" spans="1:2" x14ac:dyDescent="0.25">
      <c r="A1940" s="6">
        <v>37133</v>
      </c>
      <c r="B1940" s="5">
        <v>6.72</v>
      </c>
    </row>
    <row r="1941" spans="1:2" x14ac:dyDescent="0.25">
      <c r="A1941" s="6">
        <v>37134</v>
      </c>
      <c r="B1941" s="5">
        <v>6.7</v>
      </c>
    </row>
    <row r="1942" spans="1:2" x14ac:dyDescent="0.25">
      <c r="A1942" s="6">
        <v>37135</v>
      </c>
      <c r="B1942" s="5">
        <v>6.7</v>
      </c>
    </row>
    <row r="1943" spans="1:2" x14ac:dyDescent="0.25">
      <c r="A1943" s="6">
        <v>37136</v>
      </c>
      <c r="B1943" s="5">
        <v>6.7</v>
      </c>
    </row>
    <row r="1944" spans="1:2" x14ac:dyDescent="0.25">
      <c r="A1944" s="6">
        <v>37137</v>
      </c>
      <c r="B1944" s="5">
        <v>6.7</v>
      </c>
    </row>
    <row r="1945" spans="1:2" x14ac:dyDescent="0.25">
      <c r="A1945" s="6">
        <v>37138</v>
      </c>
      <c r="B1945" s="5">
        <v>6.69</v>
      </c>
    </row>
    <row r="1946" spans="1:2" x14ac:dyDescent="0.25">
      <c r="A1946" s="6">
        <v>37139</v>
      </c>
      <c r="B1946" s="5">
        <v>6.67</v>
      </c>
    </row>
    <row r="1947" spans="1:2" x14ac:dyDescent="0.25">
      <c r="A1947" s="6">
        <v>37140</v>
      </c>
      <c r="B1947" s="5">
        <v>6.6</v>
      </c>
    </row>
    <row r="1948" spans="1:2" x14ac:dyDescent="0.25">
      <c r="A1948" s="6">
        <v>37141</v>
      </c>
      <c r="B1948" s="5">
        <v>6.54</v>
      </c>
    </row>
    <row r="1949" spans="1:2" x14ac:dyDescent="0.25">
      <c r="A1949" s="6">
        <v>37142</v>
      </c>
      <c r="B1949" s="5">
        <v>6.54</v>
      </c>
    </row>
    <row r="1950" spans="1:2" x14ac:dyDescent="0.25">
      <c r="A1950" s="6">
        <v>37143</v>
      </c>
      <c r="B1950" s="5">
        <v>6.54</v>
      </c>
    </row>
    <row r="1951" spans="1:2" x14ac:dyDescent="0.25">
      <c r="A1951" s="6">
        <v>37144</v>
      </c>
      <c r="B1951" s="5">
        <v>6.53</v>
      </c>
    </row>
    <row r="1952" spans="1:2" x14ac:dyDescent="0.25">
      <c r="A1952" s="6">
        <v>37145</v>
      </c>
      <c r="B1952" s="5">
        <v>6.53</v>
      </c>
    </row>
    <row r="1953" spans="1:2" x14ac:dyDescent="0.25">
      <c r="A1953" s="6">
        <v>37146</v>
      </c>
      <c r="B1953" s="5">
        <v>6.53</v>
      </c>
    </row>
    <row r="1954" spans="1:2" x14ac:dyDescent="0.25">
      <c r="A1954" s="6">
        <v>37147</v>
      </c>
      <c r="B1954" s="5">
        <v>6.53</v>
      </c>
    </row>
    <row r="1955" spans="1:2" x14ac:dyDescent="0.25">
      <c r="A1955" s="6">
        <v>37148</v>
      </c>
      <c r="B1955" s="5">
        <v>6.53</v>
      </c>
    </row>
    <row r="1956" spans="1:2" x14ac:dyDescent="0.25">
      <c r="A1956" s="6">
        <v>37149</v>
      </c>
      <c r="B1956" s="5">
        <v>6.53</v>
      </c>
    </row>
    <row r="1957" spans="1:2" x14ac:dyDescent="0.25">
      <c r="A1957" s="6">
        <v>37150</v>
      </c>
      <c r="B1957" s="5">
        <v>6.53</v>
      </c>
    </row>
    <row r="1958" spans="1:2" x14ac:dyDescent="0.25">
      <c r="A1958" s="6">
        <v>37151</v>
      </c>
      <c r="B1958" s="5">
        <v>6.31</v>
      </c>
    </row>
    <row r="1959" spans="1:2" x14ac:dyDescent="0.25">
      <c r="A1959" s="6">
        <v>37152</v>
      </c>
      <c r="B1959" s="5">
        <v>6.38</v>
      </c>
    </row>
    <row r="1960" spans="1:2" x14ac:dyDescent="0.25">
      <c r="A1960" s="6">
        <v>37153</v>
      </c>
      <c r="B1960" s="5">
        <v>6.31</v>
      </c>
    </row>
    <row r="1961" spans="1:2" x14ac:dyDescent="0.25">
      <c r="A1961" s="6">
        <v>37154</v>
      </c>
      <c r="B1961" s="5">
        <v>6.17</v>
      </c>
    </row>
    <row r="1962" spans="1:2" x14ac:dyDescent="0.25">
      <c r="A1962" s="6">
        <v>37155</v>
      </c>
      <c r="B1962" s="5">
        <v>6.06</v>
      </c>
    </row>
    <row r="1963" spans="1:2" x14ac:dyDescent="0.25">
      <c r="A1963" s="6">
        <v>37156</v>
      </c>
      <c r="B1963" s="5">
        <v>6.06</v>
      </c>
    </row>
    <row r="1964" spans="1:2" x14ac:dyDescent="0.25">
      <c r="A1964" s="6">
        <v>37157</v>
      </c>
      <c r="B1964" s="5">
        <v>6.06</v>
      </c>
    </row>
    <row r="1965" spans="1:2" x14ac:dyDescent="0.25">
      <c r="A1965" s="6">
        <v>37158</v>
      </c>
      <c r="B1965" s="5">
        <v>6.12</v>
      </c>
    </row>
    <row r="1966" spans="1:2" x14ac:dyDescent="0.25">
      <c r="A1966" s="6">
        <v>37159</v>
      </c>
      <c r="B1966" s="5">
        <v>6.21</v>
      </c>
    </row>
    <row r="1967" spans="1:2" x14ac:dyDescent="0.25">
      <c r="A1967" s="6">
        <v>37160</v>
      </c>
      <c r="B1967" s="5">
        <v>6.28</v>
      </c>
    </row>
    <row r="1968" spans="1:2" x14ac:dyDescent="0.25">
      <c r="A1968" s="6">
        <v>37161</v>
      </c>
      <c r="B1968" s="5">
        <v>6.34</v>
      </c>
    </row>
    <row r="1969" spans="1:2" x14ac:dyDescent="0.25">
      <c r="A1969" s="6">
        <v>37162</v>
      </c>
      <c r="B1969" s="5">
        <v>6.44</v>
      </c>
    </row>
    <row r="1970" spans="1:2" x14ac:dyDescent="0.25">
      <c r="A1970" s="6">
        <v>37163</v>
      </c>
      <c r="B1970" s="5">
        <v>6.44</v>
      </c>
    </row>
    <row r="1971" spans="1:2" x14ac:dyDescent="0.25">
      <c r="A1971" s="6">
        <v>37164</v>
      </c>
      <c r="B1971" s="5">
        <v>6.44</v>
      </c>
    </row>
    <row r="1972" spans="1:2" x14ac:dyDescent="0.25">
      <c r="A1972" s="6">
        <v>37165</v>
      </c>
      <c r="B1972" s="5">
        <v>6.43</v>
      </c>
    </row>
    <row r="1973" spans="1:2" x14ac:dyDescent="0.25">
      <c r="A1973" s="6">
        <v>37166</v>
      </c>
      <c r="B1973" s="5">
        <v>6.39</v>
      </c>
    </row>
    <row r="1974" spans="1:2" x14ac:dyDescent="0.25">
      <c r="A1974" s="6">
        <v>37167</v>
      </c>
      <c r="B1974" s="5">
        <v>6.29</v>
      </c>
    </row>
    <row r="1975" spans="1:2" x14ac:dyDescent="0.25">
      <c r="A1975" s="6">
        <v>37168</v>
      </c>
      <c r="B1975" s="5">
        <v>6.37</v>
      </c>
    </row>
    <row r="1976" spans="1:2" x14ac:dyDescent="0.25">
      <c r="A1976" s="6">
        <v>37169</v>
      </c>
      <c r="B1976" s="5">
        <v>6.34</v>
      </c>
    </row>
    <row r="1977" spans="1:2" x14ac:dyDescent="0.25">
      <c r="A1977" s="6">
        <v>37170</v>
      </c>
      <c r="B1977" s="5">
        <v>6.34</v>
      </c>
    </row>
    <row r="1978" spans="1:2" x14ac:dyDescent="0.25">
      <c r="A1978" s="6">
        <v>37171</v>
      </c>
      <c r="B1978" s="5">
        <v>6.34</v>
      </c>
    </row>
    <row r="1979" spans="1:2" x14ac:dyDescent="0.25">
      <c r="A1979" s="6">
        <v>37172</v>
      </c>
      <c r="B1979" s="5">
        <v>6.35</v>
      </c>
    </row>
    <row r="1980" spans="1:2" x14ac:dyDescent="0.25">
      <c r="A1980" s="6">
        <v>37173</v>
      </c>
      <c r="B1980" s="5">
        <v>6.37</v>
      </c>
    </row>
    <row r="1981" spans="1:2" x14ac:dyDescent="0.25">
      <c r="A1981" s="6">
        <v>37174</v>
      </c>
      <c r="B1981" s="5">
        <v>6.41</v>
      </c>
    </row>
    <row r="1982" spans="1:2" x14ac:dyDescent="0.25">
      <c r="A1982" s="6">
        <v>37175</v>
      </c>
      <c r="B1982" s="5">
        <v>6.47</v>
      </c>
    </row>
    <row r="1983" spans="1:2" x14ac:dyDescent="0.25">
      <c r="A1983" s="6">
        <v>37176</v>
      </c>
      <c r="B1983" s="5">
        <v>6.45</v>
      </c>
    </row>
    <row r="1984" spans="1:2" x14ac:dyDescent="0.25">
      <c r="A1984" s="6">
        <v>37177</v>
      </c>
      <c r="B1984" s="5">
        <v>6.45</v>
      </c>
    </row>
    <row r="1985" spans="1:2" x14ac:dyDescent="0.25">
      <c r="A1985" s="6">
        <v>37178</v>
      </c>
      <c r="B1985" s="5">
        <v>6.45</v>
      </c>
    </row>
    <row r="1986" spans="1:2" x14ac:dyDescent="0.25">
      <c r="A1986" s="6">
        <v>37179</v>
      </c>
      <c r="B1986" s="5">
        <v>6.49</v>
      </c>
    </row>
    <row r="1987" spans="1:2" x14ac:dyDescent="0.25">
      <c r="A1987" s="6">
        <v>37180</v>
      </c>
      <c r="B1987" s="5">
        <v>6.42</v>
      </c>
    </row>
    <row r="1988" spans="1:2" x14ac:dyDescent="0.25">
      <c r="A1988" s="6">
        <v>37181</v>
      </c>
      <c r="B1988" s="5">
        <v>6.38</v>
      </c>
    </row>
    <row r="1989" spans="1:2" x14ac:dyDescent="0.25">
      <c r="A1989" s="6">
        <v>37182</v>
      </c>
      <c r="B1989" s="5">
        <v>6.33</v>
      </c>
    </row>
    <row r="1990" spans="1:2" x14ac:dyDescent="0.25">
      <c r="A1990" s="6">
        <v>37183</v>
      </c>
      <c r="B1990" s="5">
        <v>6.29</v>
      </c>
    </row>
    <row r="1991" spans="1:2" x14ac:dyDescent="0.25">
      <c r="A1991" s="6">
        <v>37184</v>
      </c>
      <c r="B1991" s="5">
        <v>6.29</v>
      </c>
    </row>
    <row r="1992" spans="1:2" x14ac:dyDescent="0.25">
      <c r="A1992" s="6">
        <v>37185</v>
      </c>
      <c r="B1992" s="5">
        <v>6.29</v>
      </c>
    </row>
    <row r="1993" spans="1:2" x14ac:dyDescent="0.25">
      <c r="A1993" s="6">
        <v>37186</v>
      </c>
      <c r="B1993" s="5">
        <v>6.21</v>
      </c>
    </row>
    <row r="1994" spans="1:2" x14ac:dyDescent="0.25">
      <c r="A1994" s="6">
        <v>37187</v>
      </c>
      <c r="B1994" s="5">
        <v>6.2</v>
      </c>
    </row>
    <row r="1995" spans="1:2" x14ac:dyDescent="0.25">
      <c r="A1995" s="6">
        <v>37188</v>
      </c>
      <c r="B1995" s="5">
        <v>6.14</v>
      </c>
    </row>
    <row r="1996" spans="1:2" x14ac:dyDescent="0.25">
      <c r="A1996" s="6">
        <v>37189</v>
      </c>
      <c r="B1996" s="5">
        <v>6.16</v>
      </c>
    </row>
    <row r="1997" spans="1:2" x14ac:dyDescent="0.25">
      <c r="A1997" s="6">
        <v>37190</v>
      </c>
      <c r="B1997" s="5">
        <v>6.16</v>
      </c>
    </row>
    <row r="1998" spans="1:2" x14ac:dyDescent="0.25">
      <c r="A1998" s="6">
        <v>37191</v>
      </c>
      <c r="B1998" s="5">
        <v>6.16</v>
      </c>
    </row>
    <row r="1999" spans="1:2" x14ac:dyDescent="0.25">
      <c r="A1999" s="6">
        <v>37192</v>
      </c>
      <c r="B1999" s="5">
        <v>6.16</v>
      </c>
    </row>
    <row r="2000" spans="1:2" x14ac:dyDescent="0.25">
      <c r="A2000" s="6">
        <v>37193</v>
      </c>
      <c r="B2000" s="5">
        <v>6.18</v>
      </c>
    </row>
    <row r="2001" spans="1:2" x14ac:dyDescent="0.25">
      <c r="A2001" s="6">
        <v>37194</v>
      </c>
      <c r="B2001" s="5">
        <v>6.17</v>
      </c>
    </row>
    <row r="2002" spans="1:2" x14ac:dyDescent="0.25">
      <c r="A2002" s="6">
        <v>37195</v>
      </c>
      <c r="B2002" s="5">
        <v>6.22</v>
      </c>
    </row>
    <row r="2003" spans="1:2" x14ac:dyDescent="0.25">
      <c r="A2003" s="6">
        <v>37196</v>
      </c>
      <c r="B2003" s="5">
        <v>6.32</v>
      </c>
    </row>
    <row r="2004" spans="1:2" x14ac:dyDescent="0.25">
      <c r="A2004" s="6">
        <v>37197</v>
      </c>
      <c r="B2004" s="5">
        <v>6.27</v>
      </c>
    </row>
    <row r="2005" spans="1:2" x14ac:dyDescent="0.25">
      <c r="A2005" s="6">
        <v>37198</v>
      </c>
      <c r="B2005" s="5">
        <v>6.27</v>
      </c>
    </row>
    <row r="2006" spans="1:2" x14ac:dyDescent="0.25">
      <c r="A2006" s="6">
        <v>37199</v>
      </c>
      <c r="B2006" s="5">
        <v>6.27</v>
      </c>
    </row>
    <row r="2007" spans="1:2" x14ac:dyDescent="0.25">
      <c r="A2007" s="6">
        <v>37200</v>
      </c>
      <c r="B2007" s="5">
        <v>6.28</v>
      </c>
    </row>
    <row r="2008" spans="1:2" x14ac:dyDescent="0.25">
      <c r="A2008" s="6">
        <v>37201</v>
      </c>
      <c r="B2008" s="5">
        <v>6.36</v>
      </c>
    </row>
    <row r="2009" spans="1:2" x14ac:dyDescent="0.25">
      <c r="A2009" s="6">
        <v>37202</v>
      </c>
      <c r="B2009" s="5">
        <v>6.34</v>
      </c>
    </row>
    <row r="2010" spans="1:2" x14ac:dyDescent="0.25">
      <c r="A2010" s="6">
        <v>37203</v>
      </c>
      <c r="B2010" s="5">
        <v>6.37</v>
      </c>
    </row>
    <row r="2011" spans="1:2" x14ac:dyDescent="0.25">
      <c r="A2011" s="6">
        <v>37204</v>
      </c>
      <c r="B2011" s="5">
        <v>6.34</v>
      </c>
    </row>
    <row r="2012" spans="1:2" x14ac:dyDescent="0.25">
      <c r="A2012" s="6">
        <v>37205</v>
      </c>
      <c r="B2012" s="5">
        <v>6.34</v>
      </c>
    </row>
    <row r="2013" spans="1:2" x14ac:dyDescent="0.25">
      <c r="A2013" s="6">
        <v>37206</v>
      </c>
      <c r="B2013" s="5">
        <v>6.34</v>
      </c>
    </row>
    <row r="2014" spans="1:2" x14ac:dyDescent="0.25">
      <c r="A2014" s="6">
        <v>37207</v>
      </c>
      <c r="B2014" s="5">
        <v>6.36</v>
      </c>
    </row>
    <row r="2015" spans="1:2" x14ac:dyDescent="0.25">
      <c r="A2015" s="6">
        <v>37208</v>
      </c>
      <c r="B2015" s="5">
        <v>6.43</v>
      </c>
    </row>
    <row r="2016" spans="1:2" x14ac:dyDescent="0.25">
      <c r="A2016" s="6">
        <v>37209</v>
      </c>
      <c r="B2016" s="5">
        <v>6.47</v>
      </c>
    </row>
    <row r="2017" spans="1:2" x14ac:dyDescent="0.25">
      <c r="A2017" s="6">
        <v>37210</v>
      </c>
      <c r="B2017" s="5">
        <v>6.53</v>
      </c>
    </row>
    <row r="2018" spans="1:2" x14ac:dyDescent="0.25">
      <c r="A2018" s="6">
        <v>37211</v>
      </c>
      <c r="B2018" s="5">
        <v>6.53</v>
      </c>
    </row>
    <row r="2019" spans="1:2" x14ac:dyDescent="0.25">
      <c r="A2019" s="6">
        <v>37212</v>
      </c>
      <c r="B2019" s="5">
        <v>6.53</v>
      </c>
    </row>
    <row r="2020" spans="1:2" x14ac:dyDescent="0.25">
      <c r="A2020" s="6">
        <v>37213</v>
      </c>
      <c r="B2020" s="5">
        <v>6.53</v>
      </c>
    </row>
    <row r="2021" spans="1:2" x14ac:dyDescent="0.25">
      <c r="A2021" s="6">
        <v>37214</v>
      </c>
      <c r="B2021" s="5">
        <v>6.54</v>
      </c>
    </row>
    <row r="2022" spans="1:2" x14ac:dyDescent="0.25">
      <c r="A2022" s="6">
        <v>37215</v>
      </c>
      <c r="B2022" s="5">
        <v>6.51</v>
      </c>
    </row>
    <row r="2023" spans="1:2" x14ac:dyDescent="0.25">
      <c r="A2023" s="6">
        <v>37216</v>
      </c>
      <c r="B2023" s="5">
        <v>6.54</v>
      </c>
    </row>
    <row r="2024" spans="1:2" x14ac:dyDescent="0.25">
      <c r="A2024" s="6">
        <v>37217</v>
      </c>
      <c r="B2024" s="5">
        <v>6.54</v>
      </c>
    </row>
    <row r="2025" spans="1:2" x14ac:dyDescent="0.25">
      <c r="A2025" s="6">
        <v>37218</v>
      </c>
      <c r="B2025" s="5">
        <v>6.57</v>
      </c>
    </row>
    <row r="2026" spans="1:2" x14ac:dyDescent="0.25">
      <c r="A2026" s="6">
        <v>37219</v>
      </c>
      <c r="B2026" s="5">
        <v>6.57</v>
      </c>
    </row>
    <row r="2027" spans="1:2" x14ac:dyDescent="0.25">
      <c r="A2027" s="6">
        <v>37220</v>
      </c>
      <c r="B2027" s="5">
        <v>6.57</v>
      </c>
    </row>
    <row r="2028" spans="1:2" x14ac:dyDescent="0.25">
      <c r="A2028" s="6">
        <v>37221</v>
      </c>
      <c r="B2028" s="5">
        <v>6.55</v>
      </c>
    </row>
    <row r="2029" spans="1:2" x14ac:dyDescent="0.25">
      <c r="A2029" s="6">
        <v>37222</v>
      </c>
      <c r="B2029" s="5">
        <v>6.54</v>
      </c>
    </row>
    <row r="2030" spans="1:2" x14ac:dyDescent="0.25">
      <c r="A2030" s="6">
        <v>37223</v>
      </c>
      <c r="B2030" s="5">
        <v>6.55</v>
      </c>
    </row>
    <row r="2031" spans="1:2" x14ac:dyDescent="0.25">
      <c r="A2031" s="6">
        <v>37224</v>
      </c>
      <c r="B2031" s="5">
        <v>6.59</v>
      </c>
    </row>
    <row r="2032" spans="1:2" x14ac:dyDescent="0.25">
      <c r="A2032" s="6">
        <v>37225</v>
      </c>
      <c r="B2032" s="5">
        <v>6.58</v>
      </c>
    </row>
    <row r="2033" spans="1:2" x14ac:dyDescent="0.25">
      <c r="A2033" s="6">
        <v>37226</v>
      </c>
      <c r="B2033" s="5">
        <v>6.58</v>
      </c>
    </row>
    <row r="2034" spans="1:2" x14ac:dyDescent="0.25">
      <c r="A2034" s="6">
        <v>37227</v>
      </c>
      <c r="B2034" s="5">
        <v>6.58</v>
      </c>
    </row>
    <row r="2035" spans="1:2" x14ac:dyDescent="0.25">
      <c r="A2035" s="6">
        <v>37228</v>
      </c>
      <c r="B2035" s="5">
        <v>6.54</v>
      </c>
    </row>
    <row r="2036" spans="1:2" x14ac:dyDescent="0.25">
      <c r="A2036" s="6">
        <v>37229</v>
      </c>
      <c r="B2036" s="5">
        <v>6.62</v>
      </c>
    </row>
    <row r="2037" spans="1:2" x14ac:dyDescent="0.25">
      <c r="A2037" s="6">
        <v>37230</v>
      </c>
      <c r="B2037" s="5">
        <v>6.67</v>
      </c>
    </row>
    <row r="2038" spans="1:2" x14ac:dyDescent="0.25">
      <c r="A2038" s="6">
        <v>37231</v>
      </c>
      <c r="B2038" s="5">
        <v>6.71</v>
      </c>
    </row>
    <row r="2039" spans="1:2" x14ac:dyDescent="0.25">
      <c r="A2039" s="6">
        <v>37232</v>
      </c>
      <c r="B2039" s="5">
        <v>6.72</v>
      </c>
    </row>
    <row r="2040" spans="1:2" x14ac:dyDescent="0.25">
      <c r="A2040" s="6">
        <v>37233</v>
      </c>
      <c r="B2040" s="5">
        <v>6.72</v>
      </c>
    </row>
    <row r="2041" spans="1:2" x14ac:dyDescent="0.25">
      <c r="A2041" s="6">
        <v>37234</v>
      </c>
      <c r="B2041" s="5">
        <v>6.72</v>
      </c>
    </row>
    <row r="2042" spans="1:2" x14ac:dyDescent="0.25">
      <c r="A2042" s="6">
        <v>37235</v>
      </c>
      <c r="B2042" s="5">
        <v>6.68</v>
      </c>
    </row>
    <row r="2043" spans="1:2" x14ac:dyDescent="0.25">
      <c r="A2043" s="6">
        <v>37236</v>
      </c>
      <c r="B2043" s="5">
        <v>6.71</v>
      </c>
    </row>
    <row r="2044" spans="1:2" x14ac:dyDescent="0.25">
      <c r="A2044" s="6">
        <v>37237</v>
      </c>
      <c r="B2044" s="5">
        <v>6.66</v>
      </c>
    </row>
    <row r="2045" spans="1:2" x14ac:dyDescent="0.25">
      <c r="A2045" s="6">
        <v>37238</v>
      </c>
      <c r="B2045" s="5">
        <v>6.61</v>
      </c>
    </row>
    <row r="2046" spans="1:2" x14ac:dyDescent="0.25">
      <c r="A2046" s="6">
        <v>37239</v>
      </c>
      <c r="B2046" s="5">
        <v>6.65</v>
      </c>
    </row>
    <row r="2047" spans="1:2" x14ac:dyDescent="0.25">
      <c r="A2047" s="6">
        <v>37240</v>
      </c>
      <c r="B2047" s="5">
        <v>6.65</v>
      </c>
    </row>
    <row r="2048" spans="1:2" x14ac:dyDescent="0.25">
      <c r="A2048" s="6">
        <v>37241</v>
      </c>
      <c r="B2048" s="5">
        <v>6.65</v>
      </c>
    </row>
    <row r="2049" spans="1:2" x14ac:dyDescent="0.25">
      <c r="A2049" s="6">
        <v>37242</v>
      </c>
      <c r="B2049" s="5">
        <v>6.68</v>
      </c>
    </row>
    <row r="2050" spans="1:2" x14ac:dyDescent="0.25">
      <c r="A2050" s="6">
        <v>37243</v>
      </c>
      <c r="B2050" s="5">
        <v>6.7</v>
      </c>
    </row>
    <row r="2051" spans="1:2" x14ac:dyDescent="0.25">
      <c r="A2051" s="6">
        <v>37244</v>
      </c>
      <c r="B2051" s="5">
        <v>6.66</v>
      </c>
    </row>
    <row r="2052" spans="1:2" x14ac:dyDescent="0.25">
      <c r="A2052" s="6">
        <v>37245</v>
      </c>
      <c r="B2052" s="5">
        <v>6.63</v>
      </c>
    </row>
    <row r="2053" spans="1:2" x14ac:dyDescent="0.25">
      <c r="A2053" s="6">
        <v>37246</v>
      </c>
      <c r="B2053" s="5">
        <v>6.67</v>
      </c>
    </row>
    <row r="2054" spans="1:2" x14ac:dyDescent="0.25">
      <c r="A2054" s="6">
        <v>37247</v>
      </c>
      <c r="B2054" s="5">
        <v>6.67</v>
      </c>
    </row>
    <row r="2055" spans="1:2" x14ac:dyDescent="0.25">
      <c r="A2055" s="6">
        <v>37248</v>
      </c>
      <c r="B2055" s="5">
        <v>6.67</v>
      </c>
    </row>
    <row r="2056" spans="1:2" x14ac:dyDescent="0.25">
      <c r="A2056" s="6">
        <v>37249</v>
      </c>
      <c r="B2056" s="5">
        <v>6.7</v>
      </c>
    </row>
    <row r="2057" spans="1:2" x14ac:dyDescent="0.25">
      <c r="A2057" s="6">
        <v>37250</v>
      </c>
      <c r="B2057" s="5">
        <v>6.7</v>
      </c>
    </row>
    <row r="2058" spans="1:2" x14ac:dyDescent="0.25">
      <c r="A2058" s="6">
        <v>37251</v>
      </c>
      <c r="B2058" s="5">
        <v>6.73</v>
      </c>
    </row>
    <row r="2059" spans="1:2" x14ac:dyDescent="0.25">
      <c r="A2059" s="6">
        <v>37252</v>
      </c>
      <c r="B2059" s="5">
        <v>6.73</v>
      </c>
    </row>
    <row r="2060" spans="1:2" x14ac:dyDescent="0.25">
      <c r="A2060" s="6">
        <v>37253</v>
      </c>
      <c r="B2060" s="5">
        <v>6.76</v>
      </c>
    </row>
    <row r="2061" spans="1:2" x14ac:dyDescent="0.25">
      <c r="A2061" s="6">
        <v>37254</v>
      </c>
      <c r="B2061" s="5">
        <v>6.76</v>
      </c>
    </row>
    <row r="2062" spans="1:2" x14ac:dyDescent="0.25">
      <c r="A2062" s="6">
        <v>37255</v>
      </c>
      <c r="B2062" s="5">
        <v>6.76</v>
      </c>
    </row>
    <row r="2063" spans="1:2" x14ac:dyDescent="0.25">
      <c r="A2063" s="6">
        <v>37256</v>
      </c>
      <c r="B2063" s="5">
        <v>6.74</v>
      </c>
    </row>
    <row r="2064" spans="1:2" x14ac:dyDescent="0.25">
      <c r="A2064" s="6">
        <v>37257</v>
      </c>
      <c r="B2064" s="5">
        <v>6.74</v>
      </c>
    </row>
    <row r="2065" spans="1:2" x14ac:dyDescent="0.25">
      <c r="A2065" s="6">
        <v>37258</v>
      </c>
      <c r="B2065" s="5">
        <v>6.75</v>
      </c>
    </row>
    <row r="2066" spans="1:2" x14ac:dyDescent="0.25">
      <c r="A2066" s="6">
        <v>37259</v>
      </c>
      <c r="B2066" s="5">
        <v>6.8</v>
      </c>
    </row>
    <row r="2067" spans="1:2" x14ac:dyDescent="0.25">
      <c r="A2067" s="6">
        <v>37260</v>
      </c>
      <c r="B2067" s="5">
        <v>6.78</v>
      </c>
    </row>
    <row r="2068" spans="1:2" x14ac:dyDescent="0.25">
      <c r="A2068" s="6">
        <v>37261</v>
      </c>
      <c r="B2068" s="5">
        <v>6.78</v>
      </c>
    </row>
    <row r="2069" spans="1:2" x14ac:dyDescent="0.25">
      <c r="A2069" s="6">
        <v>37262</v>
      </c>
      <c r="B2069" s="5">
        <v>6.78</v>
      </c>
    </row>
    <row r="2070" spans="1:2" x14ac:dyDescent="0.25">
      <c r="A2070" s="6">
        <v>37263</v>
      </c>
      <c r="B2070" s="5">
        <v>6.76</v>
      </c>
    </row>
    <row r="2071" spans="1:2" x14ac:dyDescent="0.25">
      <c r="A2071" s="6">
        <v>37264</v>
      </c>
      <c r="B2071" s="5">
        <v>6.77</v>
      </c>
    </row>
    <row r="2072" spans="1:2" x14ac:dyDescent="0.25">
      <c r="A2072" s="6">
        <v>37265</v>
      </c>
      <c r="B2072" s="5">
        <v>6.75</v>
      </c>
    </row>
    <row r="2073" spans="1:2" x14ac:dyDescent="0.25">
      <c r="A2073" s="6">
        <v>37266</v>
      </c>
      <c r="B2073" s="5">
        <v>6.74</v>
      </c>
    </row>
    <row r="2074" spans="1:2" x14ac:dyDescent="0.25">
      <c r="A2074" s="6">
        <v>37267</v>
      </c>
      <c r="B2074" s="5">
        <v>6.73</v>
      </c>
    </row>
    <row r="2075" spans="1:2" x14ac:dyDescent="0.25">
      <c r="A2075" s="6">
        <v>37268</v>
      </c>
      <c r="B2075" s="5">
        <v>6.73</v>
      </c>
    </row>
    <row r="2076" spans="1:2" x14ac:dyDescent="0.25">
      <c r="A2076" s="6">
        <v>37269</v>
      </c>
      <c r="B2076" s="5">
        <v>6.73</v>
      </c>
    </row>
    <row r="2077" spans="1:2" x14ac:dyDescent="0.25">
      <c r="A2077" s="6">
        <v>37270</v>
      </c>
      <c r="B2077" s="5">
        <v>6.8</v>
      </c>
    </row>
    <row r="2078" spans="1:2" x14ac:dyDescent="0.25">
      <c r="A2078" s="6">
        <v>37271</v>
      </c>
      <c r="B2078" s="5">
        <v>6.77</v>
      </c>
    </row>
    <row r="2079" spans="1:2" x14ac:dyDescent="0.25">
      <c r="A2079" s="6">
        <v>37272</v>
      </c>
      <c r="B2079" s="5">
        <v>6.74</v>
      </c>
    </row>
    <row r="2080" spans="1:2" x14ac:dyDescent="0.25">
      <c r="A2080" s="6">
        <v>37273</v>
      </c>
      <c r="B2080" s="5">
        <v>6.77</v>
      </c>
    </row>
    <row r="2081" spans="1:2" x14ac:dyDescent="0.25">
      <c r="A2081" s="6">
        <v>37274</v>
      </c>
      <c r="B2081" s="5">
        <v>6.72</v>
      </c>
    </row>
    <row r="2082" spans="1:2" x14ac:dyDescent="0.25">
      <c r="A2082" s="6">
        <v>37275</v>
      </c>
      <c r="B2082" s="5">
        <v>6.72</v>
      </c>
    </row>
    <row r="2083" spans="1:2" x14ac:dyDescent="0.25">
      <c r="A2083" s="6">
        <v>37276</v>
      </c>
      <c r="B2083" s="5">
        <v>6.72</v>
      </c>
    </row>
    <row r="2084" spans="1:2" x14ac:dyDescent="0.25">
      <c r="A2084" s="6">
        <v>37277</v>
      </c>
      <c r="B2084" s="5">
        <v>6.72</v>
      </c>
    </row>
    <row r="2085" spans="1:2" x14ac:dyDescent="0.25">
      <c r="A2085" s="6">
        <v>37278</v>
      </c>
      <c r="B2085" s="5">
        <v>6.73</v>
      </c>
    </row>
    <row r="2086" spans="1:2" x14ac:dyDescent="0.25">
      <c r="A2086" s="6">
        <v>37279</v>
      </c>
      <c r="B2086" s="5">
        <v>6.73</v>
      </c>
    </row>
    <row r="2087" spans="1:2" x14ac:dyDescent="0.25">
      <c r="A2087" s="6">
        <v>37280</v>
      </c>
      <c r="B2087" s="5">
        <v>6.72</v>
      </c>
    </row>
    <row r="2088" spans="1:2" x14ac:dyDescent="0.25">
      <c r="A2088" s="6">
        <v>37281</v>
      </c>
      <c r="B2088" s="5">
        <v>6.7</v>
      </c>
    </row>
    <row r="2089" spans="1:2" x14ac:dyDescent="0.25">
      <c r="A2089" s="6">
        <v>37282</v>
      </c>
      <c r="B2089" s="5">
        <v>6.7</v>
      </c>
    </row>
    <row r="2090" spans="1:2" x14ac:dyDescent="0.25">
      <c r="A2090" s="6">
        <v>37283</v>
      </c>
      <c r="B2090" s="5">
        <v>6.7</v>
      </c>
    </row>
    <row r="2091" spans="1:2" x14ac:dyDescent="0.25">
      <c r="A2091" s="6">
        <v>37284</v>
      </c>
      <c r="B2091" s="5">
        <v>6.71</v>
      </c>
    </row>
    <row r="2092" spans="1:2" x14ac:dyDescent="0.25">
      <c r="A2092" s="6">
        <v>37285</v>
      </c>
      <c r="B2092" s="5">
        <v>6.69</v>
      </c>
    </row>
    <row r="2093" spans="1:2" x14ac:dyDescent="0.25">
      <c r="A2093" s="6">
        <v>37286</v>
      </c>
      <c r="B2093" s="5">
        <v>6.73</v>
      </c>
    </row>
    <row r="2094" spans="1:2" x14ac:dyDescent="0.25">
      <c r="A2094" s="6">
        <v>37287</v>
      </c>
      <c r="B2094" s="5">
        <v>6.73</v>
      </c>
    </row>
    <row r="2095" spans="1:2" x14ac:dyDescent="0.25">
      <c r="A2095" s="6">
        <v>37288</v>
      </c>
      <c r="B2095" s="5">
        <v>6.74</v>
      </c>
    </row>
    <row r="2096" spans="1:2" x14ac:dyDescent="0.25">
      <c r="A2096" s="6">
        <v>37289</v>
      </c>
      <c r="B2096" s="5">
        <v>6.74</v>
      </c>
    </row>
    <row r="2097" spans="1:2" x14ac:dyDescent="0.25">
      <c r="A2097" s="6">
        <v>37290</v>
      </c>
      <c r="B2097" s="5">
        <v>6.74</v>
      </c>
    </row>
    <row r="2098" spans="1:2" x14ac:dyDescent="0.25">
      <c r="A2098" s="6">
        <v>37291</v>
      </c>
      <c r="B2098" s="5">
        <v>6.75</v>
      </c>
    </row>
    <row r="2099" spans="1:2" x14ac:dyDescent="0.25">
      <c r="A2099" s="6">
        <v>37292</v>
      </c>
      <c r="B2099" s="5">
        <v>6.74</v>
      </c>
    </row>
    <row r="2100" spans="1:2" x14ac:dyDescent="0.25">
      <c r="A2100" s="6">
        <v>37293</v>
      </c>
      <c r="B2100" s="5">
        <v>6.72</v>
      </c>
    </row>
    <row r="2101" spans="1:2" x14ac:dyDescent="0.25">
      <c r="A2101" s="6">
        <v>37294</v>
      </c>
      <c r="B2101" s="5">
        <v>6.7</v>
      </c>
    </row>
    <row r="2102" spans="1:2" x14ac:dyDescent="0.25">
      <c r="A2102" s="6">
        <v>37295</v>
      </c>
      <c r="B2102" s="5">
        <v>6.72</v>
      </c>
    </row>
    <row r="2103" spans="1:2" x14ac:dyDescent="0.25">
      <c r="A2103" s="6">
        <v>37296</v>
      </c>
      <c r="B2103" s="5">
        <v>6.72</v>
      </c>
    </row>
    <row r="2104" spans="1:2" x14ac:dyDescent="0.25">
      <c r="A2104" s="6">
        <v>37297</v>
      </c>
      <c r="B2104" s="5">
        <v>6.72</v>
      </c>
    </row>
    <row r="2105" spans="1:2" x14ac:dyDescent="0.25">
      <c r="A2105" s="6">
        <v>37298</v>
      </c>
      <c r="B2105" s="5">
        <v>6.77</v>
      </c>
    </row>
    <row r="2106" spans="1:2" x14ac:dyDescent="0.25">
      <c r="A2106" s="6">
        <v>37299</v>
      </c>
      <c r="B2106" s="5">
        <v>6.75</v>
      </c>
    </row>
    <row r="2107" spans="1:2" x14ac:dyDescent="0.25">
      <c r="A2107" s="6">
        <v>37300</v>
      </c>
      <c r="B2107" s="5">
        <v>6.78</v>
      </c>
    </row>
    <row r="2108" spans="1:2" x14ac:dyDescent="0.25">
      <c r="A2108" s="6">
        <v>37301</v>
      </c>
      <c r="B2108" s="5">
        <v>6.78</v>
      </c>
    </row>
    <row r="2109" spans="1:2" x14ac:dyDescent="0.25">
      <c r="A2109" s="6">
        <v>37302</v>
      </c>
      <c r="B2109" s="5">
        <v>6.82</v>
      </c>
    </row>
    <row r="2110" spans="1:2" x14ac:dyDescent="0.25">
      <c r="A2110" s="6">
        <v>37303</v>
      </c>
      <c r="B2110" s="5">
        <v>6.82</v>
      </c>
    </row>
    <row r="2111" spans="1:2" x14ac:dyDescent="0.25">
      <c r="A2111" s="6">
        <v>37304</v>
      </c>
      <c r="B2111" s="5">
        <v>6.82</v>
      </c>
    </row>
    <row r="2112" spans="1:2" x14ac:dyDescent="0.25">
      <c r="A2112" s="6">
        <v>37305</v>
      </c>
      <c r="B2112" s="5">
        <v>6.82</v>
      </c>
    </row>
    <row r="2113" spans="1:2" x14ac:dyDescent="0.25">
      <c r="A2113" s="6">
        <v>37306</v>
      </c>
      <c r="B2113" s="5">
        <v>6.79</v>
      </c>
    </row>
    <row r="2114" spans="1:2" x14ac:dyDescent="0.25">
      <c r="A2114" s="6">
        <v>37307</v>
      </c>
      <c r="B2114" s="5">
        <v>6.85</v>
      </c>
    </row>
    <row r="2115" spans="1:2" x14ac:dyDescent="0.25">
      <c r="A2115" s="6">
        <v>37308</v>
      </c>
      <c r="B2115" s="5">
        <v>6.78</v>
      </c>
    </row>
    <row r="2116" spans="1:2" x14ac:dyDescent="0.25">
      <c r="A2116" s="6">
        <v>37309</v>
      </c>
      <c r="B2116" s="5">
        <v>6.87</v>
      </c>
    </row>
    <row r="2117" spans="1:2" x14ac:dyDescent="0.25">
      <c r="A2117" s="6">
        <v>37310</v>
      </c>
      <c r="B2117" s="5">
        <v>6.87</v>
      </c>
    </row>
    <row r="2118" spans="1:2" x14ac:dyDescent="0.25">
      <c r="A2118" s="6">
        <v>37311</v>
      </c>
      <c r="B2118" s="5">
        <v>6.87</v>
      </c>
    </row>
    <row r="2119" spans="1:2" x14ac:dyDescent="0.25">
      <c r="A2119" s="6">
        <v>37312</v>
      </c>
      <c r="B2119" s="5">
        <v>6.87</v>
      </c>
    </row>
    <row r="2120" spans="1:2" x14ac:dyDescent="0.25">
      <c r="A2120" s="6">
        <v>37313</v>
      </c>
      <c r="B2120" s="5">
        <v>6.88</v>
      </c>
    </row>
    <row r="2121" spans="1:2" x14ac:dyDescent="0.25">
      <c r="A2121" s="6">
        <v>37314</v>
      </c>
      <c r="B2121" s="5">
        <v>6.88</v>
      </c>
    </row>
    <row r="2122" spans="1:2" x14ac:dyDescent="0.25">
      <c r="A2122" s="6">
        <v>37315</v>
      </c>
      <c r="B2122" s="5">
        <v>6.86</v>
      </c>
    </row>
    <row r="2123" spans="1:2" x14ac:dyDescent="0.25">
      <c r="A2123" s="6">
        <v>37316</v>
      </c>
      <c r="B2123" s="5">
        <v>6.93</v>
      </c>
    </row>
    <row r="2124" spans="1:2" x14ac:dyDescent="0.25">
      <c r="A2124" s="6">
        <v>37317</v>
      </c>
      <c r="B2124" s="5">
        <v>6.93</v>
      </c>
    </row>
    <row r="2125" spans="1:2" x14ac:dyDescent="0.25">
      <c r="A2125" s="6">
        <v>37318</v>
      </c>
      <c r="B2125" s="5">
        <v>6.93</v>
      </c>
    </row>
    <row r="2126" spans="1:2" x14ac:dyDescent="0.25">
      <c r="A2126" s="6">
        <v>37319</v>
      </c>
      <c r="B2126" s="5">
        <v>7.01</v>
      </c>
    </row>
    <row r="2127" spans="1:2" x14ac:dyDescent="0.25">
      <c r="A2127" s="6">
        <v>37320</v>
      </c>
      <c r="B2127" s="5">
        <v>7.12</v>
      </c>
    </row>
    <row r="2128" spans="1:2" x14ac:dyDescent="0.25">
      <c r="A2128" s="6">
        <v>37321</v>
      </c>
      <c r="B2128" s="5">
        <v>7.16</v>
      </c>
    </row>
    <row r="2129" spans="1:2" x14ac:dyDescent="0.25">
      <c r="A2129" s="6">
        <v>37322</v>
      </c>
      <c r="B2129" s="5">
        <v>7.15</v>
      </c>
    </row>
    <row r="2130" spans="1:2" x14ac:dyDescent="0.25">
      <c r="A2130" s="6">
        <v>37323</v>
      </c>
      <c r="B2130" s="5">
        <v>7.15</v>
      </c>
    </row>
    <row r="2131" spans="1:2" x14ac:dyDescent="0.25">
      <c r="A2131" s="6">
        <v>37324</v>
      </c>
      <c r="B2131" s="5">
        <v>7.15</v>
      </c>
    </row>
    <row r="2132" spans="1:2" x14ac:dyDescent="0.25">
      <c r="A2132" s="6">
        <v>37325</v>
      </c>
      <c r="B2132" s="5">
        <v>7.15</v>
      </c>
    </row>
    <row r="2133" spans="1:2" x14ac:dyDescent="0.25">
      <c r="A2133" s="6">
        <v>37326</v>
      </c>
      <c r="B2133" s="5">
        <v>7.1</v>
      </c>
    </row>
    <row r="2134" spans="1:2" x14ac:dyDescent="0.25">
      <c r="A2134" s="6">
        <v>37327</v>
      </c>
      <c r="B2134" s="5">
        <v>7.1</v>
      </c>
    </row>
    <row r="2135" spans="1:2" x14ac:dyDescent="0.25">
      <c r="A2135" s="6">
        <v>37328</v>
      </c>
      <c r="B2135" s="5">
        <v>7.09</v>
      </c>
    </row>
    <row r="2136" spans="1:2" x14ac:dyDescent="0.25">
      <c r="A2136" s="6">
        <v>37329</v>
      </c>
      <c r="B2136" s="5">
        <v>7.17</v>
      </c>
    </row>
    <row r="2137" spans="1:2" x14ac:dyDescent="0.25">
      <c r="A2137" s="6">
        <v>37330</v>
      </c>
      <c r="B2137" s="5">
        <v>7.19</v>
      </c>
    </row>
    <row r="2138" spans="1:2" x14ac:dyDescent="0.25">
      <c r="A2138" s="6">
        <v>37331</v>
      </c>
      <c r="B2138" s="5">
        <v>7.19</v>
      </c>
    </row>
    <row r="2139" spans="1:2" x14ac:dyDescent="0.25">
      <c r="A2139" s="6">
        <v>37332</v>
      </c>
      <c r="B2139" s="5">
        <v>7.19</v>
      </c>
    </row>
    <row r="2140" spans="1:2" x14ac:dyDescent="0.25">
      <c r="A2140" s="6">
        <v>37333</v>
      </c>
      <c r="B2140" s="5">
        <v>7.22</v>
      </c>
    </row>
    <row r="2141" spans="1:2" x14ac:dyDescent="0.25">
      <c r="A2141" s="6">
        <v>37334</v>
      </c>
      <c r="B2141" s="5">
        <v>7.23</v>
      </c>
    </row>
    <row r="2142" spans="1:2" x14ac:dyDescent="0.25">
      <c r="A2142" s="6">
        <v>37335</v>
      </c>
      <c r="B2142" s="5">
        <v>7.21</v>
      </c>
    </row>
    <row r="2143" spans="1:2" x14ac:dyDescent="0.25">
      <c r="A2143" s="6">
        <v>37336</v>
      </c>
      <c r="B2143" s="5">
        <v>7.27</v>
      </c>
    </row>
    <row r="2144" spans="1:2" x14ac:dyDescent="0.25">
      <c r="A2144" s="6">
        <v>37337</v>
      </c>
      <c r="B2144" s="5">
        <v>7.27</v>
      </c>
    </row>
    <row r="2145" spans="1:2" x14ac:dyDescent="0.25">
      <c r="A2145" s="6">
        <v>37338</v>
      </c>
      <c r="B2145" s="5">
        <v>7.27</v>
      </c>
    </row>
    <row r="2146" spans="1:2" x14ac:dyDescent="0.25">
      <c r="A2146" s="6">
        <v>37339</v>
      </c>
      <c r="B2146" s="5">
        <v>7.27</v>
      </c>
    </row>
    <row r="2147" spans="1:2" x14ac:dyDescent="0.25">
      <c r="A2147" s="6">
        <v>37340</v>
      </c>
      <c r="B2147" s="5">
        <v>7.23</v>
      </c>
    </row>
    <row r="2148" spans="1:2" x14ac:dyDescent="0.25">
      <c r="A2148" s="6">
        <v>37341</v>
      </c>
      <c r="B2148" s="5">
        <v>7.28</v>
      </c>
    </row>
    <row r="2149" spans="1:2" x14ac:dyDescent="0.25">
      <c r="A2149" s="6">
        <v>37342</v>
      </c>
      <c r="B2149" s="5">
        <v>7.31</v>
      </c>
    </row>
    <row r="2150" spans="1:2" x14ac:dyDescent="0.25">
      <c r="A2150" s="6">
        <v>37343</v>
      </c>
      <c r="B2150" s="5">
        <v>7.29</v>
      </c>
    </row>
    <row r="2151" spans="1:2" x14ac:dyDescent="0.25">
      <c r="A2151" s="6">
        <v>37344</v>
      </c>
      <c r="B2151" s="5">
        <v>7.29</v>
      </c>
    </row>
    <row r="2152" spans="1:2" x14ac:dyDescent="0.25">
      <c r="A2152" s="6">
        <v>37345</v>
      </c>
      <c r="B2152" s="5">
        <v>7.29</v>
      </c>
    </row>
    <row r="2153" spans="1:2" x14ac:dyDescent="0.25">
      <c r="A2153" s="6">
        <v>37346</v>
      </c>
      <c r="B2153" s="5">
        <v>7.29</v>
      </c>
    </row>
    <row r="2154" spans="1:2" x14ac:dyDescent="0.25">
      <c r="A2154" s="6">
        <v>37347</v>
      </c>
      <c r="B2154" s="5">
        <v>7.31</v>
      </c>
    </row>
    <row r="2155" spans="1:2" x14ac:dyDescent="0.25">
      <c r="A2155" s="6">
        <v>37348</v>
      </c>
      <c r="B2155" s="5">
        <v>7.32</v>
      </c>
    </row>
    <row r="2156" spans="1:2" x14ac:dyDescent="0.25">
      <c r="A2156" s="6">
        <v>37349</v>
      </c>
      <c r="B2156" s="5">
        <v>7.3</v>
      </c>
    </row>
    <row r="2157" spans="1:2" x14ac:dyDescent="0.25">
      <c r="A2157" s="6">
        <v>37350</v>
      </c>
      <c r="B2157" s="5">
        <v>7.33</v>
      </c>
    </row>
    <row r="2158" spans="1:2" x14ac:dyDescent="0.25">
      <c r="A2158" s="6">
        <v>37351</v>
      </c>
      <c r="B2158" s="5">
        <v>7.39</v>
      </c>
    </row>
    <row r="2159" spans="1:2" x14ac:dyDescent="0.25">
      <c r="A2159" s="6">
        <v>37352</v>
      </c>
      <c r="B2159" s="5">
        <v>7.39</v>
      </c>
    </row>
    <row r="2160" spans="1:2" x14ac:dyDescent="0.25">
      <c r="A2160" s="6">
        <v>37353</v>
      </c>
      <c r="B2160" s="5">
        <v>7.39</v>
      </c>
    </row>
    <row r="2161" spans="1:2" x14ac:dyDescent="0.25">
      <c r="A2161" s="6">
        <v>37354</v>
      </c>
      <c r="B2161" s="5">
        <v>7.46</v>
      </c>
    </row>
    <row r="2162" spans="1:2" x14ac:dyDescent="0.25">
      <c r="A2162" s="6">
        <v>37355</v>
      </c>
      <c r="B2162" s="5">
        <v>7.52</v>
      </c>
    </row>
    <row r="2163" spans="1:2" x14ac:dyDescent="0.25">
      <c r="A2163" s="6">
        <v>37356</v>
      </c>
      <c r="B2163" s="5">
        <v>7.6</v>
      </c>
    </row>
    <row r="2164" spans="1:2" x14ac:dyDescent="0.25">
      <c r="A2164" s="6">
        <v>37357</v>
      </c>
      <c r="B2164" s="5">
        <v>7.56</v>
      </c>
    </row>
    <row r="2165" spans="1:2" x14ac:dyDescent="0.25">
      <c r="A2165" s="6">
        <v>37358</v>
      </c>
      <c r="B2165" s="5">
        <v>7.68</v>
      </c>
    </row>
    <row r="2166" spans="1:2" x14ac:dyDescent="0.25">
      <c r="A2166" s="6">
        <v>37359</v>
      </c>
      <c r="B2166" s="5">
        <v>7.68</v>
      </c>
    </row>
    <row r="2167" spans="1:2" x14ac:dyDescent="0.25">
      <c r="A2167" s="6">
        <v>37360</v>
      </c>
      <c r="B2167" s="5">
        <v>7.68</v>
      </c>
    </row>
    <row r="2168" spans="1:2" x14ac:dyDescent="0.25">
      <c r="A2168" s="6">
        <v>37361</v>
      </c>
      <c r="B2168" s="5">
        <v>7.6</v>
      </c>
    </row>
    <row r="2169" spans="1:2" x14ac:dyDescent="0.25">
      <c r="A2169" s="6">
        <v>37362</v>
      </c>
      <c r="B2169" s="5">
        <v>7.52</v>
      </c>
    </row>
    <row r="2170" spans="1:2" x14ac:dyDescent="0.25">
      <c r="A2170" s="6">
        <v>37363</v>
      </c>
      <c r="B2170" s="5">
        <v>7.42</v>
      </c>
    </row>
    <row r="2171" spans="1:2" x14ac:dyDescent="0.25">
      <c r="A2171" s="6">
        <v>37364</v>
      </c>
      <c r="B2171" s="5">
        <v>7.43</v>
      </c>
    </row>
    <row r="2172" spans="1:2" x14ac:dyDescent="0.25">
      <c r="A2172" s="6">
        <v>37365</v>
      </c>
      <c r="B2172" s="5">
        <v>7.38</v>
      </c>
    </row>
    <row r="2173" spans="1:2" x14ac:dyDescent="0.25">
      <c r="A2173" s="6">
        <v>37366</v>
      </c>
      <c r="B2173" s="5">
        <v>7.38</v>
      </c>
    </row>
    <row r="2174" spans="1:2" x14ac:dyDescent="0.25">
      <c r="A2174" s="6">
        <v>37367</v>
      </c>
      <c r="B2174" s="5">
        <v>7.38</v>
      </c>
    </row>
    <row r="2175" spans="1:2" x14ac:dyDescent="0.25">
      <c r="A2175" s="6">
        <v>37368</v>
      </c>
      <c r="B2175" s="5">
        <v>7.3</v>
      </c>
    </row>
    <row r="2176" spans="1:2" x14ac:dyDescent="0.25">
      <c r="A2176" s="6">
        <v>37369</v>
      </c>
      <c r="B2176" s="5">
        <v>7.2</v>
      </c>
    </row>
    <row r="2177" spans="1:2" x14ac:dyDescent="0.25">
      <c r="A2177" s="6">
        <v>37370</v>
      </c>
      <c r="B2177" s="5">
        <v>7.24</v>
      </c>
    </row>
    <row r="2178" spans="1:2" x14ac:dyDescent="0.25">
      <c r="A2178" s="6">
        <v>37371</v>
      </c>
      <c r="B2178" s="5">
        <v>7.27</v>
      </c>
    </row>
    <row r="2179" spans="1:2" x14ac:dyDescent="0.25">
      <c r="A2179" s="6">
        <v>37372</v>
      </c>
      <c r="B2179" s="5">
        <v>7.24</v>
      </c>
    </row>
    <row r="2180" spans="1:2" x14ac:dyDescent="0.25">
      <c r="A2180" s="6">
        <v>37373</v>
      </c>
      <c r="B2180" s="5">
        <v>7.24</v>
      </c>
    </row>
    <row r="2181" spans="1:2" x14ac:dyDescent="0.25">
      <c r="A2181" s="6">
        <v>37374</v>
      </c>
      <c r="B2181" s="5">
        <v>7.24</v>
      </c>
    </row>
    <row r="2182" spans="1:2" x14ac:dyDescent="0.25">
      <c r="A2182" s="6">
        <v>37375</v>
      </c>
      <c r="B2182" s="5">
        <v>7.24</v>
      </c>
    </row>
    <row r="2183" spans="1:2" x14ac:dyDescent="0.25">
      <c r="A2183" s="6">
        <v>37376</v>
      </c>
      <c r="B2183" s="5">
        <v>7.33</v>
      </c>
    </row>
    <row r="2184" spans="1:2" x14ac:dyDescent="0.25">
      <c r="A2184" s="6">
        <v>37377</v>
      </c>
      <c r="B2184" s="5">
        <v>7.39</v>
      </c>
    </row>
    <row r="2185" spans="1:2" x14ac:dyDescent="0.25">
      <c r="A2185" s="6">
        <v>37378</v>
      </c>
      <c r="B2185" s="5">
        <v>7.47</v>
      </c>
    </row>
    <row r="2186" spans="1:2" x14ac:dyDescent="0.25">
      <c r="A2186" s="6">
        <v>37379</v>
      </c>
      <c r="B2186" s="5">
        <v>7.46</v>
      </c>
    </row>
    <row r="2187" spans="1:2" x14ac:dyDescent="0.25">
      <c r="A2187" s="6">
        <v>37380</v>
      </c>
      <c r="B2187" s="5">
        <v>7.46</v>
      </c>
    </row>
    <row r="2188" spans="1:2" x14ac:dyDescent="0.25">
      <c r="A2188" s="6">
        <v>37381</v>
      </c>
      <c r="B2188" s="5">
        <v>7.46</v>
      </c>
    </row>
    <row r="2189" spans="1:2" x14ac:dyDescent="0.25">
      <c r="A2189" s="6">
        <v>37382</v>
      </c>
      <c r="B2189" s="5">
        <v>7.39</v>
      </c>
    </row>
    <row r="2190" spans="1:2" x14ac:dyDescent="0.25">
      <c r="A2190" s="6">
        <v>37383</v>
      </c>
      <c r="B2190" s="5">
        <v>7.36</v>
      </c>
    </row>
    <row r="2191" spans="1:2" x14ac:dyDescent="0.25">
      <c r="A2191" s="6">
        <v>37384</v>
      </c>
      <c r="B2191" s="5">
        <v>7.34</v>
      </c>
    </row>
    <row r="2192" spans="1:2" x14ac:dyDescent="0.25">
      <c r="A2192" s="6">
        <v>37385</v>
      </c>
      <c r="B2192" s="5">
        <v>7.25</v>
      </c>
    </row>
    <row r="2193" spans="1:2" x14ac:dyDescent="0.25">
      <c r="A2193" s="6">
        <v>37386</v>
      </c>
      <c r="B2193" s="5">
        <v>7.2</v>
      </c>
    </row>
    <row r="2194" spans="1:2" x14ac:dyDescent="0.25">
      <c r="A2194" s="6">
        <v>37387</v>
      </c>
      <c r="B2194" s="5">
        <v>7.2</v>
      </c>
    </row>
    <row r="2195" spans="1:2" x14ac:dyDescent="0.25">
      <c r="A2195" s="6">
        <v>37388</v>
      </c>
      <c r="B2195" s="5">
        <v>7.2</v>
      </c>
    </row>
    <row r="2196" spans="1:2" x14ac:dyDescent="0.25">
      <c r="A2196" s="6">
        <v>37389</v>
      </c>
      <c r="B2196" s="5">
        <v>7.23</v>
      </c>
    </row>
    <row r="2197" spans="1:2" x14ac:dyDescent="0.25">
      <c r="A2197" s="6">
        <v>37390</v>
      </c>
      <c r="B2197" s="5">
        <v>7.25</v>
      </c>
    </row>
    <row r="2198" spans="1:2" x14ac:dyDescent="0.25">
      <c r="A2198" s="6">
        <v>37391</v>
      </c>
      <c r="B2198" s="5">
        <v>7.3</v>
      </c>
    </row>
    <row r="2199" spans="1:2" x14ac:dyDescent="0.25">
      <c r="A2199" s="6">
        <v>37392</v>
      </c>
      <c r="B2199" s="5">
        <v>7.26</v>
      </c>
    </row>
    <row r="2200" spans="1:2" x14ac:dyDescent="0.25">
      <c r="A2200" s="6">
        <v>37393</v>
      </c>
      <c r="B2200" s="5">
        <v>7.29</v>
      </c>
    </row>
    <row r="2201" spans="1:2" x14ac:dyDescent="0.25">
      <c r="A2201" s="6">
        <v>37394</v>
      </c>
      <c r="B2201" s="5">
        <v>7.29</v>
      </c>
    </row>
    <row r="2202" spans="1:2" x14ac:dyDescent="0.25">
      <c r="A2202" s="6">
        <v>37395</v>
      </c>
      <c r="B2202" s="5">
        <v>7.29</v>
      </c>
    </row>
    <row r="2203" spans="1:2" x14ac:dyDescent="0.25">
      <c r="A2203" s="6">
        <v>37396</v>
      </c>
      <c r="B2203" s="5">
        <v>7.27</v>
      </c>
    </row>
    <row r="2204" spans="1:2" x14ac:dyDescent="0.25">
      <c r="A2204" s="6">
        <v>37397</v>
      </c>
      <c r="B2204" s="5">
        <v>7.22</v>
      </c>
    </row>
    <row r="2205" spans="1:2" x14ac:dyDescent="0.25">
      <c r="A2205" s="6">
        <v>37398</v>
      </c>
      <c r="B2205" s="5">
        <v>7.22</v>
      </c>
    </row>
    <row r="2206" spans="1:2" x14ac:dyDescent="0.25">
      <c r="A2206" s="6">
        <v>37399</v>
      </c>
      <c r="B2206" s="5">
        <v>7.35</v>
      </c>
    </row>
    <row r="2207" spans="1:2" x14ac:dyDescent="0.25">
      <c r="A2207" s="6">
        <v>37400</v>
      </c>
      <c r="B2207" s="5">
        <v>7.34</v>
      </c>
    </row>
    <row r="2208" spans="1:2" x14ac:dyDescent="0.25">
      <c r="A2208" s="6">
        <v>37401</v>
      </c>
      <c r="B2208" s="5">
        <v>7.34</v>
      </c>
    </row>
    <row r="2209" spans="1:2" x14ac:dyDescent="0.25">
      <c r="A2209" s="6">
        <v>37402</v>
      </c>
      <c r="B2209" s="5">
        <v>7.34</v>
      </c>
    </row>
    <row r="2210" spans="1:2" x14ac:dyDescent="0.25">
      <c r="A2210" s="6">
        <v>37403</v>
      </c>
      <c r="B2210" s="5">
        <v>7.34</v>
      </c>
    </row>
    <row r="2211" spans="1:2" x14ac:dyDescent="0.25">
      <c r="A2211" s="6">
        <v>37404</v>
      </c>
      <c r="B2211" s="5">
        <v>7.39</v>
      </c>
    </row>
    <row r="2212" spans="1:2" x14ac:dyDescent="0.25">
      <c r="A2212" s="6">
        <v>37405</v>
      </c>
      <c r="B2212" s="5">
        <v>7.46</v>
      </c>
    </row>
    <row r="2213" spans="1:2" x14ac:dyDescent="0.25">
      <c r="A2213" s="6">
        <v>37406</v>
      </c>
      <c r="B2213" s="5">
        <v>7.46</v>
      </c>
    </row>
    <row r="2214" spans="1:2" x14ac:dyDescent="0.25">
      <c r="A2214" s="6">
        <v>37407</v>
      </c>
      <c r="B2214" s="5">
        <v>7.43</v>
      </c>
    </row>
    <row r="2215" spans="1:2" x14ac:dyDescent="0.25">
      <c r="A2215" s="6">
        <v>37408</v>
      </c>
      <c r="B2215" s="5">
        <v>7.43</v>
      </c>
    </row>
    <row r="2216" spans="1:2" x14ac:dyDescent="0.25">
      <c r="A2216" s="6">
        <v>37409</v>
      </c>
      <c r="B2216" s="5">
        <v>7.43</v>
      </c>
    </row>
    <row r="2217" spans="1:2" x14ac:dyDescent="0.25">
      <c r="A2217" s="6">
        <v>37410</v>
      </c>
      <c r="B2217" s="5">
        <v>7.42</v>
      </c>
    </row>
    <row r="2218" spans="1:2" x14ac:dyDescent="0.25">
      <c r="A2218" s="6">
        <v>37411</v>
      </c>
      <c r="B2218" s="5">
        <v>7.46</v>
      </c>
    </row>
    <row r="2219" spans="1:2" x14ac:dyDescent="0.25">
      <c r="A2219" s="6">
        <v>37412</v>
      </c>
      <c r="B2219" s="5">
        <v>7.45</v>
      </c>
    </row>
    <row r="2220" spans="1:2" x14ac:dyDescent="0.25">
      <c r="A2220" s="6">
        <v>37413</v>
      </c>
      <c r="B2220" s="5">
        <v>7.41</v>
      </c>
    </row>
    <row r="2221" spans="1:2" x14ac:dyDescent="0.25">
      <c r="A2221" s="6">
        <v>37414</v>
      </c>
      <c r="B2221" s="5">
        <v>7.41</v>
      </c>
    </row>
    <row r="2222" spans="1:2" x14ac:dyDescent="0.25">
      <c r="A2222" s="6">
        <v>37415</v>
      </c>
      <c r="B2222" s="5">
        <v>7.41</v>
      </c>
    </row>
    <row r="2223" spans="1:2" x14ac:dyDescent="0.25">
      <c r="A2223" s="6">
        <v>37416</v>
      </c>
      <c r="B2223" s="5">
        <v>7.41</v>
      </c>
    </row>
    <row r="2224" spans="1:2" x14ac:dyDescent="0.25">
      <c r="A2224" s="6">
        <v>37417</v>
      </c>
      <c r="B2224" s="5">
        <v>7.43</v>
      </c>
    </row>
    <row r="2225" spans="1:2" x14ac:dyDescent="0.25">
      <c r="A2225" s="6">
        <v>37418</v>
      </c>
      <c r="B2225" s="5">
        <v>7.43</v>
      </c>
    </row>
    <row r="2226" spans="1:2" x14ac:dyDescent="0.25">
      <c r="A2226" s="6">
        <v>37419</v>
      </c>
      <c r="B2226" s="5">
        <v>7.45</v>
      </c>
    </row>
    <row r="2227" spans="1:2" x14ac:dyDescent="0.25">
      <c r="A2227" s="6">
        <v>37420</v>
      </c>
      <c r="B2227" s="5">
        <v>7.45</v>
      </c>
    </row>
    <row r="2228" spans="1:2" x14ac:dyDescent="0.25">
      <c r="A2228" s="6">
        <v>37421</v>
      </c>
      <c r="B2228" s="5">
        <v>7.43</v>
      </c>
    </row>
    <row r="2229" spans="1:2" x14ac:dyDescent="0.25">
      <c r="A2229" s="6">
        <v>37422</v>
      </c>
      <c r="B2229" s="5">
        <v>7.43</v>
      </c>
    </row>
    <row r="2230" spans="1:2" x14ac:dyDescent="0.25">
      <c r="A2230" s="6">
        <v>37423</v>
      </c>
      <c r="B2230" s="5">
        <v>7.43</v>
      </c>
    </row>
    <row r="2231" spans="1:2" x14ac:dyDescent="0.25">
      <c r="A2231" s="6">
        <v>37424</v>
      </c>
      <c r="B2231" s="5">
        <v>7.48</v>
      </c>
    </row>
    <row r="2232" spans="1:2" x14ac:dyDescent="0.25">
      <c r="A2232" s="6">
        <v>37425</v>
      </c>
      <c r="B2232" s="5">
        <v>7.45</v>
      </c>
    </row>
    <row r="2233" spans="1:2" x14ac:dyDescent="0.25">
      <c r="A2233" s="6">
        <v>37426</v>
      </c>
      <c r="B2233" s="5">
        <v>7.45</v>
      </c>
    </row>
    <row r="2234" spans="1:2" x14ac:dyDescent="0.25">
      <c r="A2234" s="6">
        <v>37427</v>
      </c>
      <c r="B2234" s="5">
        <v>7.48</v>
      </c>
    </row>
    <row r="2235" spans="1:2" x14ac:dyDescent="0.25">
      <c r="A2235" s="6">
        <v>37428</v>
      </c>
      <c r="B2235" s="5">
        <v>7.55</v>
      </c>
    </row>
    <row r="2236" spans="1:2" x14ac:dyDescent="0.25">
      <c r="A2236" s="6">
        <v>37429</v>
      </c>
      <c r="B2236" s="5">
        <v>7.55</v>
      </c>
    </row>
    <row r="2237" spans="1:2" x14ac:dyDescent="0.25">
      <c r="A2237" s="6">
        <v>37430</v>
      </c>
      <c r="B2237" s="5">
        <v>7.55</v>
      </c>
    </row>
    <row r="2238" spans="1:2" x14ac:dyDescent="0.25">
      <c r="A2238" s="6">
        <v>37431</v>
      </c>
      <c r="B2238" s="5">
        <v>7.53</v>
      </c>
    </row>
    <row r="2239" spans="1:2" x14ac:dyDescent="0.25">
      <c r="A2239" s="6">
        <v>37432</v>
      </c>
      <c r="B2239" s="5">
        <v>7.59</v>
      </c>
    </row>
    <row r="2240" spans="1:2" x14ac:dyDescent="0.25">
      <c r="A2240" s="6">
        <v>37433</v>
      </c>
      <c r="B2240" s="5">
        <v>7.55</v>
      </c>
    </row>
    <row r="2241" spans="1:2" x14ac:dyDescent="0.25">
      <c r="A2241" s="6">
        <v>37434</v>
      </c>
      <c r="B2241" s="5">
        <v>7.58</v>
      </c>
    </row>
    <row r="2242" spans="1:2" x14ac:dyDescent="0.25">
      <c r="A2242" s="6">
        <v>37435</v>
      </c>
      <c r="B2242" s="5">
        <v>7.64</v>
      </c>
    </row>
    <row r="2243" spans="1:2" x14ac:dyDescent="0.25">
      <c r="A2243" s="6">
        <v>37436</v>
      </c>
      <c r="B2243" s="5">
        <v>7.64</v>
      </c>
    </row>
    <row r="2244" spans="1:2" x14ac:dyDescent="0.25">
      <c r="A2244" s="6">
        <v>37437</v>
      </c>
      <c r="B2244" s="5">
        <v>7.64</v>
      </c>
    </row>
    <row r="2245" spans="1:2" x14ac:dyDescent="0.25">
      <c r="A2245" s="6">
        <v>37438</v>
      </c>
      <c r="B2245" s="5">
        <v>7.56</v>
      </c>
    </row>
    <row r="2246" spans="1:2" x14ac:dyDescent="0.25">
      <c r="A2246" s="6">
        <v>37439</v>
      </c>
      <c r="B2246" s="5">
        <v>7.48</v>
      </c>
    </row>
    <row r="2247" spans="1:2" x14ac:dyDescent="0.25">
      <c r="A2247" s="6">
        <v>37440</v>
      </c>
      <c r="B2247" s="5">
        <v>7.39</v>
      </c>
    </row>
    <row r="2248" spans="1:2" x14ac:dyDescent="0.25">
      <c r="A2248" s="6">
        <v>37441</v>
      </c>
      <c r="B2248" s="5">
        <v>7.39</v>
      </c>
    </row>
    <row r="2249" spans="1:2" x14ac:dyDescent="0.25">
      <c r="A2249" s="6">
        <v>37442</v>
      </c>
      <c r="B2249" s="5">
        <v>7.46</v>
      </c>
    </row>
    <row r="2250" spans="1:2" x14ac:dyDescent="0.25">
      <c r="A2250" s="6">
        <v>37443</v>
      </c>
      <c r="B2250" s="5">
        <v>7.46</v>
      </c>
    </row>
    <row r="2251" spans="1:2" x14ac:dyDescent="0.25">
      <c r="A2251" s="6">
        <v>37444</v>
      </c>
      <c r="B2251" s="5">
        <v>7.46</v>
      </c>
    </row>
    <row r="2252" spans="1:2" x14ac:dyDescent="0.25">
      <c r="A2252" s="6">
        <v>37445</v>
      </c>
      <c r="B2252" s="5">
        <v>7.37</v>
      </c>
    </row>
    <row r="2253" spans="1:2" x14ac:dyDescent="0.25">
      <c r="A2253" s="6">
        <v>37446</v>
      </c>
      <c r="B2253" s="5">
        <v>7.33</v>
      </c>
    </row>
    <row r="2254" spans="1:2" x14ac:dyDescent="0.25">
      <c r="A2254" s="6">
        <v>37447</v>
      </c>
      <c r="B2254" s="5">
        <v>7.23</v>
      </c>
    </row>
    <row r="2255" spans="1:2" x14ac:dyDescent="0.25">
      <c r="A2255" s="6">
        <v>37448</v>
      </c>
      <c r="B2255" s="5">
        <v>7.09</v>
      </c>
    </row>
    <row r="2256" spans="1:2" x14ac:dyDescent="0.25">
      <c r="A2256" s="6">
        <v>37449</v>
      </c>
      <c r="B2256" s="5">
        <v>7.05</v>
      </c>
    </row>
    <row r="2257" spans="1:2" x14ac:dyDescent="0.25">
      <c r="A2257" s="6">
        <v>37450</v>
      </c>
      <c r="B2257" s="5">
        <v>7.05</v>
      </c>
    </row>
    <row r="2258" spans="1:2" x14ac:dyDescent="0.25">
      <c r="A2258" s="6">
        <v>37451</v>
      </c>
      <c r="B2258" s="5">
        <v>7.05</v>
      </c>
    </row>
    <row r="2259" spans="1:2" x14ac:dyDescent="0.25">
      <c r="A2259" s="6">
        <v>37452</v>
      </c>
      <c r="B2259" s="5">
        <v>7</v>
      </c>
    </row>
    <row r="2260" spans="1:2" x14ac:dyDescent="0.25">
      <c r="A2260" s="6">
        <v>37453</v>
      </c>
      <c r="B2260" s="5">
        <v>7.08</v>
      </c>
    </row>
    <row r="2261" spans="1:2" x14ac:dyDescent="0.25">
      <c r="A2261" s="6">
        <v>37454</v>
      </c>
      <c r="B2261" s="5">
        <v>7.01</v>
      </c>
    </row>
    <row r="2262" spans="1:2" x14ac:dyDescent="0.25">
      <c r="A2262" s="6">
        <v>37455</v>
      </c>
      <c r="B2262" s="5">
        <v>6.84</v>
      </c>
    </row>
    <row r="2263" spans="1:2" x14ac:dyDescent="0.25">
      <c r="A2263" s="6">
        <v>37456</v>
      </c>
      <c r="B2263" s="5">
        <v>6.72</v>
      </c>
    </row>
    <row r="2264" spans="1:2" x14ac:dyDescent="0.25">
      <c r="A2264" s="6">
        <v>37457</v>
      </c>
      <c r="B2264" s="5">
        <v>6.72</v>
      </c>
    </row>
    <row r="2265" spans="1:2" x14ac:dyDescent="0.25">
      <c r="A2265" s="6">
        <v>37458</v>
      </c>
      <c r="B2265" s="5">
        <v>6.72</v>
      </c>
    </row>
    <row r="2266" spans="1:2" x14ac:dyDescent="0.25">
      <c r="A2266" s="6">
        <v>37459</v>
      </c>
      <c r="B2266" s="5">
        <v>6.59</v>
      </c>
    </row>
    <row r="2267" spans="1:2" x14ac:dyDescent="0.25">
      <c r="A2267" s="6">
        <v>37460</v>
      </c>
      <c r="B2267" s="5">
        <v>6.39</v>
      </c>
    </row>
    <row r="2268" spans="1:2" x14ac:dyDescent="0.25">
      <c r="A2268" s="6">
        <v>37461</v>
      </c>
      <c r="B2268" s="5">
        <v>6.42</v>
      </c>
    </row>
    <row r="2269" spans="1:2" x14ac:dyDescent="0.25">
      <c r="A2269" s="6">
        <v>37462</v>
      </c>
      <c r="B2269" s="5">
        <v>6.58</v>
      </c>
    </row>
    <row r="2270" spans="1:2" x14ac:dyDescent="0.25">
      <c r="A2270" s="6">
        <v>37463</v>
      </c>
      <c r="B2270" s="5">
        <v>6.8</v>
      </c>
    </row>
    <row r="2271" spans="1:2" x14ac:dyDescent="0.25">
      <c r="A2271" s="6">
        <v>37464</v>
      </c>
      <c r="B2271" s="5">
        <v>6.8</v>
      </c>
    </row>
    <row r="2272" spans="1:2" x14ac:dyDescent="0.25">
      <c r="A2272" s="6">
        <v>37465</v>
      </c>
      <c r="B2272" s="5">
        <v>6.8</v>
      </c>
    </row>
    <row r="2273" spans="1:2" x14ac:dyDescent="0.25">
      <c r="A2273" s="6">
        <v>37466</v>
      </c>
      <c r="B2273" s="5">
        <v>7.12</v>
      </c>
    </row>
    <row r="2274" spans="1:2" x14ac:dyDescent="0.25">
      <c r="A2274" s="6">
        <v>37467</v>
      </c>
      <c r="B2274" s="5">
        <v>7.21</v>
      </c>
    </row>
    <row r="2275" spans="1:2" x14ac:dyDescent="0.25">
      <c r="A2275" s="6">
        <v>37468</v>
      </c>
      <c r="B2275" s="5">
        <v>7.23</v>
      </c>
    </row>
    <row r="2276" spans="1:2" x14ac:dyDescent="0.25">
      <c r="A2276" s="6">
        <v>37469</v>
      </c>
      <c r="B2276" s="5">
        <v>7.11</v>
      </c>
    </row>
    <row r="2277" spans="1:2" x14ac:dyDescent="0.25">
      <c r="A2277" s="6">
        <v>37470</v>
      </c>
      <c r="B2277" s="5">
        <v>6.98</v>
      </c>
    </row>
    <row r="2278" spans="1:2" x14ac:dyDescent="0.25">
      <c r="A2278" s="6">
        <v>37471</v>
      </c>
      <c r="B2278" s="5">
        <v>6.98</v>
      </c>
    </row>
    <row r="2279" spans="1:2" x14ac:dyDescent="0.25">
      <c r="A2279" s="6">
        <v>37472</v>
      </c>
      <c r="B2279" s="5">
        <v>6.98</v>
      </c>
    </row>
    <row r="2280" spans="1:2" x14ac:dyDescent="0.25">
      <c r="A2280" s="6">
        <v>37473</v>
      </c>
      <c r="B2280" s="5">
        <v>6.88</v>
      </c>
    </row>
    <row r="2281" spans="1:2" x14ac:dyDescent="0.25">
      <c r="A2281" s="6">
        <v>37474</v>
      </c>
      <c r="B2281" s="5">
        <v>6.91</v>
      </c>
    </row>
    <row r="2282" spans="1:2" x14ac:dyDescent="0.25">
      <c r="A2282" s="6">
        <v>37475</v>
      </c>
      <c r="B2282" s="5">
        <v>7.01</v>
      </c>
    </row>
    <row r="2283" spans="1:2" x14ac:dyDescent="0.25">
      <c r="A2283" s="6">
        <v>37476</v>
      </c>
      <c r="B2283" s="5">
        <v>7.01</v>
      </c>
    </row>
    <row r="2284" spans="1:2" x14ac:dyDescent="0.25">
      <c r="A2284" s="6">
        <v>37477</v>
      </c>
      <c r="B2284" s="5">
        <v>6.95</v>
      </c>
    </row>
    <row r="2285" spans="1:2" x14ac:dyDescent="0.25">
      <c r="A2285" s="6">
        <v>37478</v>
      </c>
      <c r="B2285" s="5">
        <v>6.95</v>
      </c>
    </row>
    <row r="2286" spans="1:2" x14ac:dyDescent="0.25">
      <c r="A2286" s="6">
        <v>37479</v>
      </c>
      <c r="B2286" s="5">
        <v>6.95</v>
      </c>
    </row>
    <row r="2287" spans="1:2" x14ac:dyDescent="0.25">
      <c r="A2287" s="6">
        <v>37480</v>
      </c>
      <c r="B2287" s="5">
        <v>7.02</v>
      </c>
    </row>
    <row r="2288" spans="1:2" x14ac:dyDescent="0.25">
      <c r="A2288" s="6">
        <v>37481</v>
      </c>
      <c r="B2288" s="5">
        <v>6.93</v>
      </c>
    </row>
    <row r="2289" spans="1:2" x14ac:dyDescent="0.25">
      <c r="A2289" s="6">
        <v>37482</v>
      </c>
      <c r="B2289" s="5">
        <v>6.99</v>
      </c>
    </row>
    <row r="2290" spans="1:2" x14ac:dyDescent="0.25">
      <c r="A2290" s="6">
        <v>37483</v>
      </c>
      <c r="B2290" s="5">
        <v>7.01</v>
      </c>
    </row>
    <row r="2291" spans="1:2" x14ac:dyDescent="0.25">
      <c r="A2291" s="6">
        <v>37484</v>
      </c>
      <c r="B2291" s="5">
        <v>7.11</v>
      </c>
    </row>
    <row r="2292" spans="1:2" x14ac:dyDescent="0.25">
      <c r="A2292" s="6">
        <v>37485</v>
      </c>
      <c r="B2292" s="5">
        <v>7.11</v>
      </c>
    </row>
    <row r="2293" spans="1:2" x14ac:dyDescent="0.25">
      <c r="A2293" s="6">
        <v>37486</v>
      </c>
      <c r="B2293" s="5">
        <v>7.11</v>
      </c>
    </row>
    <row r="2294" spans="1:2" x14ac:dyDescent="0.25">
      <c r="A2294" s="6">
        <v>37487</v>
      </c>
      <c r="B2294" s="5">
        <v>7.06</v>
      </c>
    </row>
    <row r="2295" spans="1:2" x14ac:dyDescent="0.25">
      <c r="A2295" s="6">
        <v>37488</v>
      </c>
      <c r="B2295" s="5">
        <v>7.05</v>
      </c>
    </row>
    <row r="2296" spans="1:2" x14ac:dyDescent="0.25">
      <c r="A2296" s="6">
        <v>37489</v>
      </c>
      <c r="B2296" s="5">
        <v>7.12</v>
      </c>
    </row>
    <row r="2297" spans="1:2" x14ac:dyDescent="0.25">
      <c r="A2297" s="6">
        <v>37490</v>
      </c>
      <c r="B2297" s="5">
        <v>7.11</v>
      </c>
    </row>
    <row r="2298" spans="1:2" x14ac:dyDescent="0.25">
      <c r="A2298" s="6">
        <v>37491</v>
      </c>
      <c r="B2298" s="5">
        <v>7.12</v>
      </c>
    </row>
    <row r="2299" spans="1:2" x14ac:dyDescent="0.25">
      <c r="A2299" s="6">
        <v>37492</v>
      </c>
      <c r="B2299" s="5">
        <v>7.12</v>
      </c>
    </row>
    <row r="2300" spans="1:2" x14ac:dyDescent="0.25">
      <c r="A2300" s="6">
        <v>37493</v>
      </c>
      <c r="B2300" s="5">
        <v>7.12</v>
      </c>
    </row>
    <row r="2301" spans="1:2" x14ac:dyDescent="0.25">
      <c r="A2301" s="6">
        <v>37494</v>
      </c>
      <c r="B2301" s="5">
        <v>7.2</v>
      </c>
    </row>
    <row r="2302" spans="1:2" x14ac:dyDescent="0.25">
      <c r="A2302" s="6">
        <v>37495</v>
      </c>
      <c r="B2302" s="5">
        <v>7.18</v>
      </c>
    </row>
    <row r="2303" spans="1:2" x14ac:dyDescent="0.25">
      <c r="A2303" s="6">
        <v>37496</v>
      </c>
      <c r="B2303" s="5">
        <v>7.23</v>
      </c>
    </row>
    <row r="2304" spans="1:2" x14ac:dyDescent="0.25">
      <c r="A2304" s="6">
        <v>37497</v>
      </c>
      <c r="B2304" s="5">
        <v>7.22</v>
      </c>
    </row>
    <row r="2305" spans="1:2" x14ac:dyDescent="0.25">
      <c r="A2305" s="6">
        <v>37498</v>
      </c>
      <c r="B2305" s="5">
        <v>7.25</v>
      </c>
    </row>
    <row r="2306" spans="1:2" x14ac:dyDescent="0.25">
      <c r="A2306" s="6">
        <v>37499</v>
      </c>
      <c r="B2306" s="5">
        <v>7.25</v>
      </c>
    </row>
    <row r="2307" spans="1:2" x14ac:dyDescent="0.25">
      <c r="A2307" s="6">
        <v>37500</v>
      </c>
      <c r="B2307" s="5">
        <v>7.25</v>
      </c>
    </row>
    <row r="2308" spans="1:2" x14ac:dyDescent="0.25">
      <c r="A2308" s="6">
        <v>37501</v>
      </c>
      <c r="B2308" s="5">
        <v>7.25</v>
      </c>
    </row>
    <row r="2309" spans="1:2" x14ac:dyDescent="0.25">
      <c r="A2309" s="6">
        <v>37502</v>
      </c>
      <c r="B2309" s="5">
        <v>7.17</v>
      </c>
    </row>
    <row r="2310" spans="1:2" x14ac:dyDescent="0.25">
      <c r="A2310" s="6">
        <v>37503</v>
      </c>
      <c r="B2310" s="5">
        <v>7.21</v>
      </c>
    </row>
    <row r="2311" spans="1:2" x14ac:dyDescent="0.25">
      <c r="A2311" s="6">
        <v>37504</v>
      </c>
      <c r="B2311" s="5">
        <v>7.17</v>
      </c>
    </row>
    <row r="2312" spans="1:2" x14ac:dyDescent="0.25">
      <c r="A2312" s="6">
        <v>37505</v>
      </c>
      <c r="B2312" s="5">
        <v>7.21</v>
      </c>
    </row>
    <row r="2313" spans="1:2" x14ac:dyDescent="0.25">
      <c r="A2313" s="6">
        <v>37506</v>
      </c>
      <c r="B2313" s="5">
        <v>7.21</v>
      </c>
    </row>
    <row r="2314" spans="1:2" x14ac:dyDescent="0.25">
      <c r="A2314" s="6">
        <v>37507</v>
      </c>
      <c r="B2314" s="5">
        <v>7.21</v>
      </c>
    </row>
    <row r="2315" spans="1:2" x14ac:dyDescent="0.25">
      <c r="A2315" s="6">
        <v>37508</v>
      </c>
      <c r="B2315" s="5">
        <v>7.2</v>
      </c>
    </row>
    <row r="2316" spans="1:2" x14ac:dyDescent="0.25">
      <c r="A2316" s="6">
        <v>37509</v>
      </c>
      <c r="B2316" s="5">
        <v>7.19</v>
      </c>
    </row>
    <row r="2317" spans="1:2" x14ac:dyDescent="0.25">
      <c r="A2317" s="6">
        <v>37510</v>
      </c>
      <c r="B2317" s="5">
        <v>7.19</v>
      </c>
    </row>
    <row r="2318" spans="1:2" x14ac:dyDescent="0.25">
      <c r="A2318" s="6">
        <v>37511</v>
      </c>
      <c r="B2318" s="5">
        <v>7.15</v>
      </c>
    </row>
    <row r="2319" spans="1:2" x14ac:dyDescent="0.25">
      <c r="A2319" s="6">
        <v>37512</v>
      </c>
      <c r="B2319" s="5">
        <v>7.2</v>
      </c>
    </row>
    <row r="2320" spans="1:2" x14ac:dyDescent="0.25">
      <c r="A2320" s="6">
        <v>37513</v>
      </c>
      <c r="B2320" s="5">
        <v>7.2</v>
      </c>
    </row>
    <row r="2321" spans="1:2" x14ac:dyDescent="0.25">
      <c r="A2321" s="6">
        <v>37514</v>
      </c>
      <c r="B2321" s="5">
        <v>7.2</v>
      </c>
    </row>
    <row r="2322" spans="1:2" x14ac:dyDescent="0.25">
      <c r="A2322" s="6">
        <v>37515</v>
      </c>
      <c r="B2322" s="5">
        <v>7.16</v>
      </c>
    </row>
    <row r="2323" spans="1:2" x14ac:dyDescent="0.25">
      <c r="A2323" s="6">
        <v>37516</v>
      </c>
      <c r="B2323" s="5">
        <v>7.13</v>
      </c>
    </row>
    <row r="2324" spans="1:2" x14ac:dyDescent="0.25">
      <c r="A2324" s="6">
        <v>37517</v>
      </c>
      <c r="B2324" s="5">
        <v>7.11</v>
      </c>
    </row>
    <row r="2325" spans="1:2" x14ac:dyDescent="0.25">
      <c r="A2325" s="6">
        <v>37518</v>
      </c>
      <c r="B2325" s="5">
        <v>7.05</v>
      </c>
    </row>
    <row r="2326" spans="1:2" x14ac:dyDescent="0.25">
      <c r="A2326" s="6">
        <v>37519</v>
      </c>
      <c r="B2326" s="5">
        <v>7.11</v>
      </c>
    </row>
    <row r="2327" spans="1:2" x14ac:dyDescent="0.25">
      <c r="A2327" s="6">
        <v>37520</v>
      </c>
      <c r="B2327" s="5">
        <v>7.11</v>
      </c>
    </row>
    <row r="2328" spans="1:2" x14ac:dyDescent="0.25">
      <c r="A2328" s="6">
        <v>37521</v>
      </c>
      <c r="B2328" s="5">
        <v>7.11</v>
      </c>
    </row>
    <row r="2329" spans="1:2" x14ac:dyDescent="0.25">
      <c r="A2329" s="6">
        <v>37522</v>
      </c>
      <c r="B2329" s="5">
        <v>7.08</v>
      </c>
    </row>
    <row r="2330" spans="1:2" x14ac:dyDescent="0.25">
      <c r="A2330" s="6">
        <v>37523</v>
      </c>
      <c r="B2330" s="5">
        <v>7.03</v>
      </c>
    </row>
    <row r="2331" spans="1:2" x14ac:dyDescent="0.25">
      <c r="A2331" s="6">
        <v>37524</v>
      </c>
      <c r="B2331" s="5">
        <v>7</v>
      </c>
    </row>
    <row r="2332" spans="1:2" x14ac:dyDescent="0.25">
      <c r="A2332" s="6">
        <v>37525</v>
      </c>
      <c r="B2332" s="5">
        <v>7.09</v>
      </c>
    </row>
    <row r="2333" spans="1:2" x14ac:dyDescent="0.25">
      <c r="A2333" s="6">
        <v>37526</v>
      </c>
      <c r="B2333" s="5">
        <v>7.01</v>
      </c>
    </row>
    <row r="2334" spans="1:2" x14ac:dyDescent="0.25">
      <c r="A2334" s="6">
        <v>37527</v>
      </c>
      <c r="B2334" s="5">
        <v>7.01</v>
      </c>
    </row>
    <row r="2335" spans="1:2" x14ac:dyDescent="0.25">
      <c r="A2335" s="6">
        <v>37528</v>
      </c>
      <c r="B2335" s="5">
        <v>7.01</v>
      </c>
    </row>
    <row r="2336" spans="1:2" x14ac:dyDescent="0.25">
      <c r="A2336" s="6">
        <v>37529</v>
      </c>
      <c r="B2336" s="5">
        <v>6.99</v>
      </c>
    </row>
    <row r="2337" spans="1:2" x14ac:dyDescent="0.25">
      <c r="A2337" s="6">
        <v>37530</v>
      </c>
      <c r="B2337" s="5">
        <v>6.97</v>
      </c>
    </row>
    <row r="2338" spans="1:2" x14ac:dyDescent="0.25">
      <c r="A2338" s="6">
        <v>37531</v>
      </c>
      <c r="B2338" s="5">
        <v>6.89</v>
      </c>
    </row>
    <row r="2339" spans="1:2" x14ac:dyDescent="0.25">
      <c r="A2339" s="6">
        <v>37532</v>
      </c>
      <c r="B2339" s="5">
        <v>6.88</v>
      </c>
    </row>
    <row r="2340" spans="1:2" x14ac:dyDescent="0.25">
      <c r="A2340" s="6">
        <v>37533</v>
      </c>
      <c r="B2340" s="5">
        <v>6.76</v>
      </c>
    </row>
    <row r="2341" spans="1:2" x14ac:dyDescent="0.25">
      <c r="A2341" s="6">
        <v>37534</v>
      </c>
      <c r="B2341" s="5">
        <v>6.76</v>
      </c>
    </row>
    <row r="2342" spans="1:2" x14ac:dyDescent="0.25">
      <c r="A2342" s="6">
        <v>37535</v>
      </c>
      <c r="B2342" s="5">
        <v>6.76</v>
      </c>
    </row>
    <row r="2343" spans="1:2" x14ac:dyDescent="0.25">
      <c r="A2343" s="6">
        <v>37536</v>
      </c>
      <c r="B2343" s="5">
        <v>6.59</v>
      </c>
    </row>
    <row r="2344" spans="1:2" x14ac:dyDescent="0.25">
      <c r="A2344" s="6">
        <v>37537</v>
      </c>
      <c r="B2344" s="5">
        <v>6.51</v>
      </c>
    </row>
    <row r="2345" spans="1:2" x14ac:dyDescent="0.25">
      <c r="A2345" s="6">
        <v>37538</v>
      </c>
      <c r="B2345" s="5">
        <v>6.31</v>
      </c>
    </row>
    <row r="2346" spans="1:2" x14ac:dyDescent="0.25">
      <c r="A2346" s="6">
        <v>37539</v>
      </c>
      <c r="B2346" s="5">
        <v>6.47</v>
      </c>
    </row>
    <row r="2347" spans="1:2" x14ac:dyDescent="0.25">
      <c r="A2347" s="6">
        <v>37540</v>
      </c>
      <c r="B2347" s="5">
        <v>6.58</v>
      </c>
    </row>
    <row r="2348" spans="1:2" x14ac:dyDescent="0.25">
      <c r="A2348" s="6">
        <v>37541</v>
      </c>
      <c r="B2348" s="5">
        <v>6.58</v>
      </c>
    </row>
    <row r="2349" spans="1:2" x14ac:dyDescent="0.25">
      <c r="A2349" s="6">
        <v>37542</v>
      </c>
      <c r="B2349" s="5">
        <v>6.58</v>
      </c>
    </row>
    <row r="2350" spans="1:2" x14ac:dyDescent="0.25">
      <c r="A2350" s="6">
        <v>37543</v>
      </c>
      <c r="B2350" s="5">
        <v>6.49</v>
      </c>
    </row>
    <row r="2351" spans="1:2" x14ac:dyDescent="0.25">
      <c r="A2351" s="6">
        <v>37544</v>
      </c>
      <c r="B2351" s="5">
        <v>6.64</v>
      </c>
    </row>
    <row r="2352" spans="1:2" x14ac:dyDescent="0.25">
      <c r="A2352" s="6">
        <v>37545</v>
      </c>
      <c r="B2352" s="5">
        <v>6.58</v>
      </c>
    </row>
    <row r="2353" spans="1:2" x14ac:dyDescent="0.25">
      <c r="A2353" s="6">
        <v>37546</v>
      </c>
      <c r="B2353" s="5">
        <v>6.67</v>
      </c>
    </row>
    <row r="2354" spans="1:2" x14ac:dyDescent="0.25">
      <c r="A2354" s="6">
        <v>37547</v>
      </c>
      <c r="B2354" s="5">
        <v>6.65</v>
      </c>
    </row>
    <row r="2355" spans="1:2" x14ac:dyDescent="0.25">
      <c r="A2355" s="6">
        <v>37548</v>
      </c>
      <c r="B2355" s="5">
        <v>6.65</v>
      </c>
    </row>
    <row r="2356" spans="1:2" x14ac:dyDescent="0.25">
      <c r="A2356" s="6">
        <v>37549</v>
      </c>
      <c r="B2356" s="5">
        <v>6.65</v>
      </c>
    </row>
    <row r="2357" spans="1:2" x14ac:dyDescent="0.25">
      <c r="A2357" s="6">
        <v>37550</v>
      </c>
      <c r="B2357" s="5">
        <v>6.63</v>
      </c>
    </row>
    <row r="2358" spans="1:2" x14ac:dyDescent="0.25">
      <c r="A2358" s="6">
        <v>37551</v>
      </c>
      <c r="B2358" s="5">
        <v>6.53</v>
      </c>
    </row>
    <row r="2359" spans="1:2" x14ac:dyDescent="0.25">
      <c r="A2359" s="6">
        <v>37552</v>
      </c>
      <c r="B2359" s="5">
        <v>6.52</v>
      </c>
    </row>
    <row r="2360" spans="1:2" x14ac:dyDescent="0.25">
      <c r="A2360" s="6">
        <v>37553</v>
      </c>
      <c r="B2360" s="5">
        <v>6.6</v>
      </c>
    </row>
    <row r="2361" spans="1:2" x14ac:dyDescent="0.25">
      <c r="A2361" s="6">
        <v>37554</v>
      </c>
      <c r="B2361" s="5">
        <v>6.69</v>
      </c>
    </row>
    <row r="2362" spans="1:2" x14ac:dyDescent="0.25">
      <c r="A2362" s="6">
        <v>37555</v>
      </c>
      <c r="B2362" s="5">
        <v>6.69</v>
      </c>
    </row>
    <row r="2363" spans="1:2" x14ac:dyDescent="0.25">
      <c r="A2363" s="6">
        <v>37556</v>
      </c>
      <c r="B2363" s="5">
        <v>6.69</v>
      </c>
    </row>
    <row r="2364" spans="1:2" x14ac:dyDescent="0.25">
      <c r="A2364" s="6">
        <v>37557</v>
      </c>
      <c r="B2364" s="5">
        <v>6.66</v>
      </c>
    </row>
    <row r="2365" spans="1:2" x14ac:dyDescent="0.25">
      <c r="A2365" s="6">
        <v>37558</v>
      </c>
      <c r="B2365" s="5">
        <v>6.61</v>
      </c>
    </row>
    <row r="2366" spans="1:2" x14ac:dyDescent="0.25">
      <c r="A2366" s="6">
        <v>37559</v>
      </c>
      <c r="B2366" s="5">
        <v>6.62</v>
      </c>
    </row>
    <row r="2367" spans="1:2" x14ac:dyDescent="0.25">
      <c r="A2367" s="6">
        <v>37560</v>
      </c>
      <c r="B2367" s="5">
        <v>6.64</v>
      </c>
    </row>
    <row r="2368" spans="1:2" x14ac:dyDescent="0.25">
      <c r="A2368" s="6">
        <v>37561</v>
      </c>
      <c r="B2368" s="5">
        <v>6.7</v>
      </c>
    </row>
    <row r="2369" spans="1:2" x14ac:dyDescent="0.25">
      <c r="A2369" s="6">
        <v>37562</v>
      </c>
      <c r="B2369" s="5">
        <v>6.7</v>
      </c>
    </row>
    <row r="2370" spans="1:2" x14ac:dyDescent="0.25">
      <c r="A2370" s="6">
        <v>37563</v>
      </c>
      <c r="B2370" s="5">
        <v>6.7</v>
      </c>
    </row>
    <row r="2371" spans="1:2" x14ac:dyDescent="0.25">
      <c r="A2371" s="6">
        <v>37564</v>
      </c>
      <c r="B2371" s="5">
        <v>6.79</v>
      </c>
    </row>
    <row r="2372" spans="1:2" x14ac:dyDescent="0.25">
      <c r="A2372" s="6">
        <v>37565</v>
      </c>
      <c r="B2372" s="5">
        <v>6.81</v>
      </c>
    </row>
    <row r="2373" spans="1:2" x14ac:dyDescent="0.25">
      <c r="A2373" s="6">
        <v>37566</v>
      </c>
      <c r="B2373" s="5">
        <v>6.86</v>
      </c>
    </row>
    <row r="2374" spans="1:2" x14ac:dyDescent="0.25">
      <c r="A2374" s="6">
        <v>37567</v>
      </c>
      <c r="B2374" s="5">
        <v>6.83</v>
      </c>
    </row>
    <row r="2375" spans="1:2" x14ac:dyDescent="0.25">
      <c r="A2375" s="6">
        <v>37568</v>
      </c>
      <c r="B2375" s="5">
        <v>6.79</v>
      </c>
    </row>
    <row r="2376" spans="1:2" x14ac:dyDescent="0.25">
      <c r="A2376" s="6">
        <v>37569</v>
      </c>
      <c r="B2376" s="5">
        <v>6.79</v>
      </c>
    </row>
    <row r="2377" spans="1:2" x14ac:dyDescent="0.25">
      <c r="A2377" s="6">
        <v>37570</v>
      </c>
      <c r="B2377" s="5">
        <v>6.79</v>
      </c>
    </row>
    <row r="2378" spans="1:2" x14ac:dyDescent="0.25">
      <c r="A2378" s="6">
        <v>37571</v>
      </c>
      <c r="B2378" s="5">
        <v>6.73</v>
      </c>
    </row>
    <row r="2379" spans="1:2" x14ac:dyDescent="0.25">
      <c r="A2379" s="6">
        <v>37572</v>
      </c>
      <c r="B2379" s="5">
        <v>6.8</v>
      </c>
    </row>
    <row r="2380" spans="1:2" x14ac:dyDescent="0.25">
      <c r="A2380" s="6">
        <v>37573</v>
      </c>
      <c r="B2380" s="5">
        <v>6.74</v>
      </c>
    </row>
    <row r="2381" spans="1:2" x14ac:dyDescent="0.25">
      <c r="A2381" s="6">
        <v>37574</v>
      </c>
      <c r="B2381" s="5">
        <v>6.86</v>
      </c>
    </row>
    <row r="2382" spans="1:2" x14ac:dyDescent="0.25">
      <c r="A2382" s="6">
        <v>37575</v>
      </c>
      <c r="B2382" s="5">
        <v>6.84</v>
      </c>
    </row>
    <row r="2383" spans="1:2" x14ac:dyDescent="0.25">
      <c r="A2383" s="6">
        <v>37576</v>
      </c>
      <c r="B2383" s="5">
        <v>6.84</v>
      </c>
    </row>
    <row r="2384" spans="1:2" x14ac:dyDescent="0.25">
      <c r="A2384" s="6">
        <v>37577</v>
      </c>
      <c r="B2384" s="5">
        <v>6.84</v>
      </c>
    </row>
    <row r="2385" spans="1:2" x14ac:dyDescent="0.25">
      <c r="A2385" s="6">
        <v>37578</v>
      </c>
      <c r="B2385" s="5">
        <v>6.82</v>
      </c>
    </row>
    <row r="2386" spans="1:2" x14ac:dyDescent="0.25">
      <c r="A2386" s="6">
        <v>37579</v>
      </c>
      <c r="B2386" s="5">
        <v>6.82</v>
      </c>
    </row>
    <row r="2387" spans="1:2" x14ac:dyDescent="0.25">
      <c r="A2387" s="6">
        <v>37580</v>
      </c>
      <c r="B2387" s="5">
        <v>6.84</v>
      </c>
    </row>
    <row r="2388" spans="1:2" x14ac:dyDescent="0.25">
      <c r="A2388" s="6">
        <v>37581</v>
      </c>
      <c r="B2388" s="5">
        <v>6.87</v>
      </c>
    </row>
    <row r="2389" spans="1:2" x14ac:dyDescent="0.25">
      <c r="A2389" s="6">
        <v>37582</v>
      </c>
      <c r="B2389" s="5">
        <v>6.9</v>
      </c>
    </row>
    <row r="2390" spans="1:2" x14ac:dyDescent="0.25">
      <c r="A2390" s="6">
        <v>37583</v>
      </c>
      <c r="B2390" s="5">
        <v>6.9</v>
      </c>
    </row>
    <row r="2391" spans="1:2" x14ac:dyDescent="0.25">
      <c r="A2391" s="6">
        <v>37584</v>
      </c>
      <c r="B2391" s="5">
        <v>6.9</v>
      </c>
    </row>
    <row r="2392" spans="1:2" x14ac:dyDescent="0.25">
      <c r="A2392" s="6">
        <v>37585</v>
      </c>
      <c r="B2392" s="5">
        <v>6.9</v>
      </c>
    </row>
    <row r="2393" spans="1:2" x14ac:dyDescent="0.25">
      <c r="A2393" s="6">
        <v>37586</v>
      </c>
      <c r="B2393" s="5">
        <v>6.89</v>
      </c>
    </row>
    <row r="2394" spans="1:2" x14ac:dyDescent="0.25">
      <c r="A2394" s="6">
        <v>37587</v>
      </c>
      <c r="B2394" s="5">
        <v>6.95</v>
      </c>
    </row>
    <row r="2395" spans="1:2" x14ac:dyDescent="0.25">
      <c r="A2395" s="6">
        <v>37588</v>
      </c>
      <c r="B2395" s="5">
        <v>6.95</v>
      </c>
    </row>
    <row r="2396" spans="1:2" x14ac:dyDescent="0.25">
      <c r="A2396" s="6">
        <v>37589</v>
      </c>
      <c r="B2396" s="5">
        <v>6.95</v>
      </c>
    </row>
    <row r="2397" spans="1:2" x14ac:dyDescent="0.25">
      <c r="A2397" s="6">
        <v>37590</v>
      </c>
      <c r="B2397" s="5">
        <v>6.95</v>
      </c>
    </row>
    <row r="2398" spans="1:2" x14ac:dyDescent="0.25">
      <c r="A2398" s="6">
        <v>37591</v>
      </c>
      <c r="B2398" s="5">
        <v>6.95</v>
      </c>
    </row>
    <row r="2399" spans="1:2" x14ac:dyDescent="0.25">
      <c r="A2399" s="6">
        <v>37592</v>
      </c>
      <c r="B2399" s="5">
        <v>7.01</v>
      </c>
    </row>
    <row r="2400" spans="1:2" x14ac:dyDescent="0.25">
      <c r="A2400" s="6">
        <v>37593</v>
      </c>
      <c r="B2400" s="5">
        <v>6.97</v>
      </c>
    </row>
    <row r="2401" spans="1:2" x14ac:dyDescent="0.25">
      <c r="A2401" s="6">
        <v>37594</v>
      </c>
      <c r="B2401" s="5">
        <v>6.95</v>
      </c>
    </row>
    <row r="2402" spans="1:2" x14ac:dyDescent="0.25">
      <c r="A2402" s="6">
        <v>37595</v>
      </c>
      <c r="B2402" s="5">
        <v>6.95</v>
      </c>
    </row>
    <row r="2403" spans="1:2" x14ac:dyDescent="0.25">
      <c r="A2403" s="6">
        <v>37596</v>
      </c>
      <c r="B2403" s="5">
        <v>6.94</v>
      </c>
    </row>
    <row r="2404" spans="1:2" x14ac:dyDescent="0.25">
      <c r="A2404" s="6">
        <v>37597</v>
      </c>
      <c r="B2404" s="5">
        <v>6.94</v>
      </c>
    </row>
    <row r="2405" spans="1:2" x14ac:dyDescent="0.25">
      <c r="A2405" s="6">
        <v>37598</v>
      </c>
      <c r="B2405" s="5">
        <v>6.94</v>
      </c>
    </row>
    <row r="2406" spans="1:2" x14ac:dyDescent="0.25">
      <c r="A2406" s="6">
        <v>37599</v>
      </c>
      <c r="B2406" s="5">
        <v>6.97</v>
      </c>
    </row>
    <row r="2407" spans="1:2" x14ac:dyDescent="0.25">
      <c r="A2407" s="6">
        <v>37600</v>
      </c>
      <c r="B2407" s="5">
        <v>6.95</v>
      </c>
    </row>
    <row r="2408" spans="1:2" x14ac:dyDescent="0.25">
      <c r="A2408" s="6">
        <v>37601</v>
      </c>
      <c r="B2408" s="5">
        <v>6.94</v>
      </c>
    </row>
    <row r="2409" spans="1:2" x14ac:dyDescent="0.25">
      <c r="A2409" s="6">
        <v>37602</v>
      </c>
      <c r="B2409" s="5">
        <v>6.95</v>
      </c>
    </row>
    <row r="2410" spans="1:2" x14ac:dyDescent="0.25">
      <c r="A2410" s="6">
        <v>37603</v>
      </c>
      <c r="B2410" s="5">
        <v>6.91</v>
      </c>
    </row>
    <row r="2411" spans="1:2" x14ac:dyDescent="0.25">
      <c r="A2411" s="6">
        <v>37604</v>
      </c>
      <c r="B2411" s="5">
        <v>6.91</v>
      </c>
    </row>
    <row r="2412" spans="1:2" x14ac:dyDescent="0.25">
      <c r="A2412" s="6">
        <v>37605</v>
      </c>
      <c r="B2412" s="5">
        <v>6.91</v>
      </c>
    </row>
    <row r="2413" spans="1:2" x14ac:dyDescent="0.25">
      <c r="A2413" s="6">
        <v>37606</v>
      </c>
      <c r="B2413" s="5">
        <v>6.98</v>
      </c>
    </row>
    <row r="2414" spans="1:2" x14ac:dyDescent="0.25">
      <c r="A2414" s="6">
        <v>37607</v>
      </c>
      <c r="B2414" s="5">
        <v>6.91</v>
      </c>
    </row>
    <row r="2415" spans="1:2" x14ac:dyDescent="0.25">
      <c r="A2415" s="6">
        <v>37608</v>
      </c>
      <c r="B2415" s="5">
        <v>6.87</v>
      </c>
    </row>
    <row r="2416" spans="1:2" x14ac:dyDescent="0.25">
      <c r="A2416" s="6">
        <v>37609</v>
      </c>
      <c r="B2416" s="5">
        <v>6.86</v>
      </c>
    </row>
    <row r="2417" spans="1:2" x14ac:dyDescent="0.25">
      <c r="A2417" s="6">
        <v>37610</v>
      </c>
      <c r="B2417" s="5">
        <v>6.89</v>
      </c>
    </row>
    <row r="2418" spans="1:2" x14ac:dyDescent="0.25">
      <c r="A2418" s="6">
        <v>37611</v>
      </c>
      <c r="B2418" s="5">
        <v>6.89</v>
      </c>
    </row>
    <row r="2419" spans="1:2" x14ac:dyDescent="0.25">
      <c r="A2419" s="6">
        <v>37612</v>
      </c>
      <c r="B2419" s="5">
        <v>6.89</v>
      </c>
    </row>
    <row r="2420" spans="1:2" x14ac:dyDescent="0.25">
      <c r="A2420" s="6">
        <v>37613</v>
      </c>
      <c r="B2420" s="5">
        <v>6.94</v>
      </c>
    </row>
    <row r="2421" spans="1:2" x14ac:dyDescent="0.25">
      <c r="A2421" s="6">
        <v>37614</v>
      </c>
      <c r="B2421" s="5">
        <v>6.95</v>
      </c>
    </row>
    <row r="2422" spans="1:2" x14ac:dyDescent="0.25">
      <c r="A2422" s="6">
        <v>37615</v>
      </c>
      <c r="B2422" s="5">
        <v>6.95</v>
      </c>
    </row>
    <row r="2423" spans="1:2" x14ac:dyDescent="0.25">
      <c r="A2423" s="6">
        <v>37616</v>
      </c>
      <c r="B2423" s="5">
        <v>6.94</v>
      </c>
    </row>
    <row r="2424" spans="1:2" x14ac:dyDescent="0.25">
      <c r="A2424" s="6">
        <v>37617</v>
      </c>
      <c r="B2424" s="5">
        <v>6.94</v>
      </c>
    </row>
    <row r="2425" spans="1:2" x14ac:dyDescent="0.25">
      <c r="A2425" s="6">
        <v>37618</v>
      </c>
      <c r="B2425" s="5">
        <v>6.94</v>
      </c>
    </row>
    <row r="2426" spans="1:2" x14ac:dyDescent="0.25">
      <c r="A2426" s="6">
        <v>37619</v>
      </c>
      <c r="B2426" s="5">
        <v>6.94</v>
      </c>
    </row>
    <row r="2427" spans="1:2" x14ac:dyDescent="0.25">
      <c r="A2427" s="6">
        <v>37620</v>
      </c>
      <c r="B2427" s="5">
        <v>6.98</v>
      </c>
    </row>
    <row r="2428" spans="1:2" x14ac:dyDescent="0.25">
      <c r="A2428" s="6">
        <v>37621</v>
      </c>
      <c r="B2428" s="5">
        <v>7</v>
      </c>
    </row>
    <row r="2429" spans="1:2" x14ac:dyDescent="0.25">
      <c r="A2429" s="6">
        <v>37622</v>
      </c>
      <c r="B2429" s="5">
        <v>7</v>
      </c>
    </row>
    <row r="2430" spans="1:2" x14ac:dyDescent="0.25">
      <c r="A2430" s="6">
        <v>37623</v>
      </c>
      <c r="B2430" s="5">
        <v>7.03</v>
      </c>
    </row>
    <row r="2431" spans="1:2" x14ac:dyDescent="0.25">
      <c r="A2431" s="6">
        <v>37624</v>
      </c>
      <c r="B2431" s="5">
        <v>7.08</v>
      </c>
    </row>
    <row r="2432" spans="1:2" x14ac:dyDescent="0.25">
      <c r="A2432" s="6">
        <v>37625</v>
      </c>
      <c r="B2432" s="5">
        <v>7.08</v>
      </c>
    </row>
    <row r="2433" spans="1:2" x14ac:dyDescent="0.25">
      <c r="A2433" s="6">
        <v>37626</v>
      </c>
      <c r="B2433" s="5">
        <v>7.08</v>
      </c>
    </row>
    <row r="2434" spans="1:2" x14ac:dyDescent="0.25">
      <c r="A2434" s="6">
        <v>37627</v>
      </c>
      <c r="B2434" s="5">
        <v>7.16</v>
      </c>
    </row>
    <row r="2435" spans="1:2" x14ac:dyDescent="0.25">
      <c r="A2435" s="6">
        <v>37628</v>
      </c>
      <c r="B2435" s="5">
        <v>7.05</v>
      </c>
    </row>
    <row r="2436" spans="1:2" x14ac:dyDescent="0.25">
      <c r="A2436" s="6">
        <v>37629</v>
      </c>
      <c r="B2436" s="5">
        <v>6.98</v>
      </c>
    </row>
    <row r="2437" spans="1:2" x14ac:dyDescent="0.25">
      <c r="A2437" s="6">
        <v>37630</v>
      </c>
      <c r="B2437" s="5">
        <v>7</v>
      </c>
    </row>
    <row r="2438" spans="1:2" x14ac:dyDescent="0.25">
      <c r="A2438" s="6">
        <v>37631</v>
      </c>
      <c r="B2438" s="5">
        <v>6.94</v>
      </c>
    </row>
    <row r="2439" spans="1:2" x14ac:dyDescent="0.25">
      <c r="A2439" s="6">
        <v>37632</v>
      </c>
      <c r="B2439" s="5">
        <v>6.94</v>
      </c>
    </row>
    <row r="2440" spans="1:2" x14ac:dyDescent="0.25">
      <c r="A2440" s="6">
        <v>37633</v>
      </c>
      <c r="B2440" s="5">
        <v>6.94</v>
      </c>
    </row>
    <row r="2441" spans="1:2" x14ac:dyDescent="0.25">
      <c r="A2441" s="6">
        <v>37634</v>
      </c>
      <c r="B2441" s="5">
        <v>6.91</v>
      </c>
    </row>
    <row r="2442" spans="1:2" x14ac:dyDescent="0.25">
      <c r="A2442" s="6">
        <v>37635</v>
      </c>
      <c r="B2442" s="5">
        <v>6.92</v>
      </c>
    </row>
    <row r="2443" spans="1:2" x14ac:dyDescent="0.25">
      <c r="A2443" s="6">
        <v>37636</v>
      </c>
      <c r="B2443" s="5">
        <v>6.9</v>
      </c>
    </row>
    <row r="2444" spans="1:2" x14ac:dyDescent="0.25">
      <c r="A2444" s="6">
        <v>37637</v>
      </c>
      <c r="B2444" s="5">
        <v>6.83</v>
      </c>
    </row>
    <row r="2445" spans="1:2" x14ac:dyDescent="0.25">
      <c r="A2445" s="6">
        <v>37638</v>
      </c>
      <c r="B2445" s="5">
        <v>6.76</v>
      </c>
    </row>
    <row r="2446" spans="1:2" x14ac:dyDescent="0.25">
      <c r="A2446" s="6">
        <v>37639</v>
      </c>
      <c r="B2446" s="5">
        <v>6.76</v>
      </c>
    </row>
    <row r="2447" spans="1:2" x14ac:dyDescent="0.25">
      <c r="A2447" s="6">
        <v>37640</v>
      </c>
      <c r="B2447" s="5">
        <v>6.76</v>
      </c>
    </row>
    <row r="2448" spans="1:2" x14ac:dyDescent="0.25">
      <c r="A2448" s="6">
        <v>37641</v>
      </c>
      <c r="B2448" s="5">
        <v>6.76</v>
      </c>
    </row>
    <row r="2449" spans="1:2" x14ac:dyDescent="0.25">
      <c r="A2449" s="6">
        <v>37642</v>
      </c>
      <c r="B2449" s="5">
        <v>6.74</v>
      </c>
    </row>
    <row r="2450" spans="1:2" x14ac:dyDescent="0.25">
      <c r="A2450" s="6">
        <v>37643</v>
      </c>
      <c r="B2450" s="5">
        <v>6.74</v>
      </c>
    </row>
    <row r="2451" spans="1:2" x14ac:dyDescent="0.25">
      <c r="A2451" s="6">
        <v>37644</v>
      </c>
      <c r="B2451" s="5">
        <v>6.75</v>
      </c>
    </row>
    <row r="2452" spans="1:2" x14ac:dyDescent="0.25">
      <c r="A2452" s="6">
        <v>37645</v>
      </c>
      <c r="B2452" s="5">
        <v>6.69</v>
      </c>
    </row>
    <row r="2453" spans="1:2" x14ac:dyDescent="0.25">
      <c r="A2453" s="6">
        <v>37646</v>
      </c>
      <c r="B2453" s="5">
        <v>6.69</v>
      </c>
    </row>
    <row r="2454" spans="1:2" x14ac:dyDescent="0.25">
      <c r="A2454" s="6">
        <v>37647</v>
      </c>
      <c r="B2454" s="5">
        <v>6.69</v>
      </c>
    </row>
    <row r="2455" spans="1:2" x14ac:dyDescent="0.25">
      <c r="A2455" s="6">
        <v>37648</v>
      </c>
      <c r="B2455" s="5">
        <v>6.67</v>
      </c>
    </row>
    <row r="2456" spans="1:2" x14ac:dyDescent="0.25">
      <c r="A2456" s="6">
        <v>37649</v>
      </c>
      <c r="B2456" s="5">
        <v>6.68</v>
      </c>
    </row>
    <row r="2457" spans="1:2" x14ac:dyDescent="0.25">
      <c r="A2457" s="6">
        <v>37650</v>
      </c>
      <c r="B2457" s="5">
        <v>6.74</v>
      </c>
    </row>
    <row r="2458" spans="1:2" x14ac:dyDescent="0.25">
      <c r="A2458" s="6">
        <v>37651</v>
      </c>
      <c r="B2458" s="5">
        <v>6.7</v>
      </c>
    </row>
    <row r="2459" spans="1:2" x14ac:dyDescent="0.25">
      <c r="A2459" s="6">
        <v>37652</v>
      </c>
      <c r="B2459" s="5">
        <v>6.81</v>
      </c>
    </row>
    <row r="2460" spans="1:2" x14ac:dyDescent="0.25">
      <c r="A2460" s="6">
        <v>37653</v>
      </c>
      <c r="B2460" s="5">
        <v>6.81</v>
      </c>
    </row>
    <row r="2461" spans="1:2" x14ac:dyDescent="0.25">
      <c r="A2461" s="6">
        <v>37654</v>
      </c>
      <c r="B2461" s="5">
        <v>6.81</v>
      </c>
    </row>
    <row r="2462" spans="1:2" x14ac:dyDescent="0.25">
      <c r="A2462" s="6">
        <v>37655</v>
      </c>
      <c r="B2462" s="5">
        <v>6.77</v>
      </c>
    </row>
    <row r="2463" spans="1:2" x14ac:dyDescent="0.25">
      <c r="A2463" s="6">
        <v>37656</v>
      </c>
      <c r="B2463" s="5">
        <v>6.8</v>
      </c>
    </row>
    <row r="2464" spans="1:2" x14ac:dyDescent="0.25">
      <c r="A2464" s="6">
        <v>37657</v>
      </c>
      <c r="B2464" s="5">
        <v>6.8</v>
      </c>
    </row>
    <row r="2465" spans="1:2" x14ac:dyDescent="0.25">
      <c r="A2465" s="6">
        <v>37658</v>
      </c>
      <c r="B2465" s="5">
        <v>6.81</v>
      </c>
    </row>
    <row r="2466" spans="1:2" x14ac:dyDescent="0.25">
      <c r="A2466" s="6">
        <v>37659</v>
      </c>
      <c r="B2466" s="5">
        <v>6.75</v>
      </c>
    </row>
    <row r="2467" spans="1:2" x14ac:dyDescent="0.25">
      <c r="A2467" s="6">
        <v>37660</v>
      </c>
      <c r="B2467" s="5">
        <v>6.75</v>
      </c>
    </row>
    <row r="2468" spans="1:2" x14ac:dyDescent="0.25">
      <c r="A2468" s="6">
        <v>37661</v>
      </c>
      <c r="B2468" s="5">
        <v>6.75</v>
      </c>
    </row>
    <row r="2469" spans="1:2" x14ac:dyDescent="0.25">
      <c r="A2469" s="6">
        <v>37662</v>
      </c>
      <c r="B2469" s="5">
        <v>6.81</v>
      </c>
    </row>
    <row r="2470" spans="1:2" x14ac:dyDescent="0.25">
      <c r="A2470" s="6">
        <v>37663</v>
      </c>
      <c r="B2470" s="5">
        <v>6.75</v>
      </c>
    </row>
    <row r="2471" spans="1:2" x14ac:dyDescent="0.25">
      <c r="A2471" s="6">
        <v>37664</v>
      </c>
      <c r="B2471" s="5">
        <v>6.71</v>
      </c>
    </row>
    <row r="2472" spans="1:2" x14ac:dyDescent="0.25">
      <c r="A2472" s="6">
        <v>37665</v>
      </c>
      <c r="B2472" s="5">
        <v>6.72</v>
      </c>
    </row>
    <row r="2473" spans="1:2" x14ac:dyDescent="0.25">
      <c r="A2473" s="6">
        <v>37666</v>
      </c>
      <c r="B2473" s="5">
        <v>6.69</v>
      </c>
    </row>
    <row r="2474" spans="1:2" x14ac:dyDescent="0.25">
      <c r="A2474" s="6">
        <v>37667</v>
      </c>
      <c r="B2474" s="5">
        <v>6.69</v>
      </c>
    </row>
    <row r="2475" spans="1:2" x14ac:dyDescent="0.25">
      <c r="A2475" s="6">
        <v>37668</v>
      </c>
      <c r="B2475" s="5">
        <v>6.69</v>
      </c>
    </row>
    <row r="2476" spans="1:2" x14ac:dyDescent="0.25">
      <c r="A2476" s="6">
        <v>37669</v>
      </c>
      <c r="B2476" s="5">
        <v>6.69</v>
      </c>
    </row>
    <row r="2477" spans="1:2" x14ac:dyDescent="0.25">
      <c r="A2477" s="6">
        <v>37670</v>
      </c>
      <c r="B2477" s="5">
        <v>6.78</v>
      </c>
    </row>
    <row r="2478" spans="1:2" x14ac:dyDescent="0.25">
      <c r="A2478" s="6">
        <v>37671</v>
      </c>
      <c r="B2478" s="5">
        <v>6.82</v>
      </c>
    </row>
    <row r="2479" spans="1:2" x14ac:dyDescent="0.25">
      <c r="A2479" s="6">
        <v>37672</v>
      </c>
      <c r="B2479" s="5">
        <v>6.82</v>
      </c>
    </row>
    <row r="2480" spans="1:2" x14ac:dyDescent="0.25">
      <c r="A2480" s="6">
        <v>37673</v>
      </c>
      <c r="B2480" s="5">
        <v>6.88</v>
      </c>
    </row>
    <row r="2481" spans="1:2" x14ac:dyDescent="0.25">
      <c r="A2481" s="6">
        <v>37674</v>
      </c>
      <c r="B2481" s="5">
        <v>6.88</v>
      </c>
    </row>
    <row r="2482" spans="1:2" x14ac:dyDescent="0.25">
      <c r="A2482" s="6">
        <v>37675</v>
      </c>
      <c r="B2482" s="5">
        <v>6.88</v>
      </c>
    </row>
    <row r="2483" spans="1:2" x14ac:dyDescent="0.25">
      <c r="A2483" s="6">
        <v>37676</v>
      </c>
      <c r="B2483" s="5">
        <v>6.83</v>
      </c>
    </row>
    <row r="2484" spans="1:2" x14ac:dyDescent="0.25">
      <c r="A2484" s="6">
        <v>37677</v>
      </c>
      <c r="B2484" s="5">
        <v>6.9</v>
      </c>
    </row>
    <row r="2485" spans="1:2" x14ac:dyDescent="0.25">
      <c r="A2485" s="6">
        <v>37678</v>
      </c>
      <c r="B2485" s="5">
        <v>6.87</v>
      </c>
    </row>
    <row r="2486" spans="1:2" x14ac:dyDescent="0.25">
      <c r="A2486" s="6">
        <v>37679</v>
      </c>
      <c r="B2486" s="5">
        <v>6.92</v>
      </c>
    </row>
    <row r="2487" spans="1:2" x14ac:dyDescent="0.25">
      <c r="A2487" s="6">
        <v>37680</v>
      </c>
      <c r="B2487" s="5">
        <v>6.92</v>
      </c>
    </row>
    <row r="2488" spans="1:2" x14ac:dyDescent="0.25">
      <c r="A2488" s="6">
        <v>37681</v>
      </c>
      <c r="B2488" s="5">
        <v>6.92</v>
      </c>
    </row>
    <row r="2489" spans="1:2" x14ac:dyDescent="0.25">
      <c r="A2489" s="6">
        <v>37682</v>
      </c>
      <c r="B2489" s="5">
        <v>6.92</v>
      </c>
    </row>
    <row r="2490" spans="1:2" x14ac:dyDescent="0.25">
      <c r="A2490" s="6">
        <v>37683</v>
      </c>
      <c r="B2490" s="5">
        <v>6.93</v>
      </c>
    </row>
    <row r="2491" spans="1:2" x14ac:dyDescent="0.25">
      <c r="A2491" s="6">
        <v>37684</v>
      </c>
      <c r="B2491" s="5">
        <v>6.88</v>
      </c>
    </row>
    <row r="2492" spans="1:2" x14ac:dyDescent="0.25">
      <c r="A2492" s="6">
        <v>37685</v>
      </c>
      <c r="B2492" s="5">
        <v>6.9</v>
      </c>
    </row>
    <row r="2493" spans="1:2" x14ac:dyDescent="0.25">
      <c r="A2493" s="6">
        <v>37686</v>
      </c>
      <c r="B2493" s="5">
        <v>6.86</v>
      </c>
    </row>
    <row r="2494" spans="1:2" x14ac:dyDescent="0.25">
      <c r="A2494" s="6">
        <v>37687</v>
      </c>
      <c r="B2494" s="5">
        <v>6.87</v>
      </c>
    </row>
    <row r="2495" spans="1:2" x14ac:dyDescent="0.25">
      <c r="A2495" s="6">
        <v>37688</v>
      </c>
      <c r="B2495" s="5">
        <v>6.87</v>
      </c>
    </row>
    <row r="2496" spans="1:2" x14ac:dyDescent="0.25">
      <c r="A2496" s="6">
        <v>37689</v>
      </c>
      <c r="B2496" s="5">
        <v>6.87</v>
      </c>
    </row>
    <row r="2497" spans="1:2" x14ac:dyDescent="0.25">
      <c r="A2497" s="6">
        <v>37690</v>
      </c>
      <c r="B2497" s="5">
        <v>6.8</v>
      </c>
    </row>
    <row r="2498" spans="1:2" x14ac:dyDescent="0.25">
      <c r="A2498" s="6">
        <v>37691</v>
      </c>
      <c r="B2498" s="5">
        <v>6.79</v>
      </c>
    </row>
    <row r="2499" spans="1:2" x14ac:dyDescent="0.25">
      <c r="A2499" s="6">
        <v>37692</v>
      </c>
      <c r="B2499" s="5">
        <v>6.78</v>
      </c>
    </row>
    <row r="2500" spans="1:2" x14ac:dyDescent="0.25">
      <c r="A2500" s="6">
        <v>37693</v>
      </c>
      <c r="B2500" s="5">
        <v>6.85</v>
      </c>
    </row>
    <row r="2501" spans="1:2" x14ac:dyDescent="0.25">
      <c r="A2501" s="6">
        <v>37694</v>
      </c>
      <c r="B2501" s="5">
        <v>6.82</v>
      </c>
    </row>
    <row r="2502" spans="1:2" x14ac:dyDescent="0.25">
      <c r="A2502" s="6">
        <v>37695</v>
      </c>
      <c r="B2502" s="5">
        <v>6.82</v>
      </c>
    </row>
    <row r="2503" spans="1:2" x14ac:dyDescent="0.25">
      <c r="A2503" s="6">
        <v>37696</v>
      </c>
      <c r="B2503" s="5">
        <v>6.82</v>
      </c>
    </row>
    <row r="2504" spans="1:2" x14ac:dyDescent="0.25">
      <c r="A2504" s="6">
        <v>37697</v>
      </c>
      <c r="B2504" s="5">
        <v>6.96</v>
      </c>
    </row>
    <row r="2505" spans="1:2" x14ac:dyDescent="0.25">
      <c r="A2505" s="6">
        <v>37698</v>
      </c>
      <c r="B2505" s="5">
        <v>6.98</v>
      </c>
    </row>
    <row r="2506" spans="1:2" x14ac:dyDescent="0.25">
      <c r="A2506" s="6">
        <v>37699</v>
      </c>
      <c r="B2506" s="5">
        <v>7.04</v>
      </c>
    </row>
    <row r="2507" spans="1:2" x14ac:dyDescent="0.25">
      <c r="A2507" s="6">
        <v>37700</v>
      </c>
      <c r="B2507" s="5">
        <v>7.11</v>
      </c>
    </row>
    <row r="2508" spans="1:2" x14ac:dyDescent="0.25">
      <c r="A2508" s="6">
        <v>37701</v>
      </c>
      <c r="B2508" s="5">
        <v>7.22</v>
      </c>
    </row>
    <row r="2509" spans="1:2" x14ac:dyDescent="0.25">
      <c r="A2509" s="6">
        <v>37702</v>
      </c>
      <c r="B2509" s="5">
        <v>7.22</v>
      </c>
    </row>
    <row r="2510" spans="1:2" x14ac:dyDescent="0.25">
      <c r="A2510" s="6">
        <v>37703</v>
      </c>
      <c r="B2510" s="5">
        <v>7.22</v>
      </c>
    </row>
    <row r="2511" spans="1:2" x14ac:dyDescent="0.25">
      <c r="A2511" s="6">
        <v>37704</v>
      </c>
      <c r="B2511" s="5">
        <v>7.05</v>
      </c>
    </row>
    <row r="2512" spans="1:2" x14ac:dyDescent="0.25">
      <c r="A2512" s="6">
        <v>37705</v>
      </c>
      <c r="B2512" s="5">
        <v>7.13</v>
      </c>
    </row>
    <row r="2513" spans="1:2" x14ac:dyDescent="0.25">
      <c r="A2513" s="6">
        <v>37706</v>
      </c>
      <c r="B2513" s="5">
        <v>7.16</v>
      </c>
    </row>
    <row r="2514" spans="1:2" x14ac:dyDescent="0.25">
      <c r="A2514" s="6">
        <v>37707</v>
      </c>
      <c r="B2514" s="5">
        <v>7.14</v>
      </c>
    </row>
    <row r="2515" spans="1:2" x14ac:dyDescent="0.25">
      <c r="A2515" s="6">
        <v>37708</v>
      </c>
      <c r="B2515" s="5">
        <v>7.11</v>
      </c>
    </row>
    <row r="2516" spans="1:2" x14ac:dyDescent="0.25">
      <c r="A2516" s="6">
        <v>37709</v>
      </c>
      <c r="B2516" s="5">
        <v>7.11</v>
      </c>
    </row>
    <row r="2517" spans="1:2" x14ac:dyDescent="0.25">
      <c r="A2517" s="6">
        <v>37710</v>
      </c>
      <c r="B2517" s="5">
        <v>7.11</v>
      </c>
    </row>
    <row r="2518" spans="1:2" x14ac:dyDescent="0.25">
      <c r="A2518" s="6">
        <v>37711</v>
      </c>
      <c r="B2518" s="5">
        <v>7.07</v>
      </c>
    </row>
    <row r="2519" spans="1:2" x14ac:dyDescent="0.25">
      <c r="A2519" s="6">
        <v>37712</v>
      </c>
      <c r="B2519" s="5">
        <v>7.21</v>
      </c>
    </row>
    <row r="2520" spans="1:2" x14ac:dyDescent="0.25">
      <c r="A2520" s="6">
        <v>37713</v>
      </c>
      <c r="B2520" s="5">
        <v>7.27</v>
      </c>
    </row>
    <row r="2521" spans="1:2" x14ac:dyDescent="0.25">
      <c r="A2521" s="6">
        <v>37714</v>
      </c>
      <c r="B2521" s="5">
        <v>7.25</v>
      </c>
    </row>
    <row r="2522" spans="1:2" x14ac:dyDescent="0.25">
      <c r="A2522" s="6">
        <v>37715</v>
      </c>
      <c r="B2522" s="5">
        <v>7.19</v>
      </c>
    </row>
    <row r="2523" spans="1:2" x14ac:dyDescent="0.25">
      <c r="A2523" s="6">
        <v>37716</v>
      </c>
      <c r="B2523" s="5">
        <v>7.19</v>
      </c>
    </row>
    <row r="2524" spans="1:2" x14ac:dyDescent="0.25">
      <c r="A2524" s="6">
        <v>37717</v>
      </c>
      <c r="B2524" s="5">
        <v>7.19</v>
      </c>
    </row>
    <row r="2525" spans="1:2" x14ac:dyDescent="0.25">
      <c r="A2525" s="6">
        <v>37718</v>
      </c>
      <c r="B2525" s="5">
        <v>7.27</v>
      </c>
    </row>
    <row r="2526" spans="1:2" x14ac:dyDescent="0.25">
      <c r="A2526" s="6">
        <v>37719</v>
      </c>
      <c r="B2526" s="5">
        <v>7.23</v>
      </c>
    </row>
    <row r="2527" spans="1:2" x14ac:dyDescent="0.25">
      <c r="A2527" s="6">
        <v>37720</v>
      </c>
      <c r="B2527" s="5">
        <v>7.25</v>
      </c>
    </row>
    <row r="2528" spans="1:2" x14ac:dyDescent="0.25">
      <c r="A2528" s="6">
        <v>37721</v>
      </c>
      <c r="B2528" s="5">
        <v>7.23</v>
      </c>
    </row>
    <row r="2529" spans="1:2" x14ac:dyDescent="0.25">
      <c r="A2529" s="6">
        <v>37722</v>
      </c>
      <c r="B2529" s="5">
        <v>7.2</v>
      </c>
    </row>
    <row r="2530" spans="1:2" x14ac:dyDescent="0.25">
      <c r="A2530" s="6">
        <v>37723</v>
      </c>
      <c r="B2530" s="5">
        <v>7.2</v>
      </c>
    </row>
    <row r="2531" spans="1:2" x14ac:dyDescent="0.25">
      <c r="A2531" s="6">
        <v>37724</v>
      </c>
      <c r="B2531" s="5">
        <v>7.2</v>
      </c>
    </row>
    <row r="2532" spans="1:2" x14ac:dyDescent="0.25">
      <c r="A2532" s="6">
        <v>37725</v>
      </c>
      <c r="B2532" s="5">
        <v>7.29</v>
      </c>
    </row>
    <row r="2533" spans="1:2" x14ac:dyDescent="0.25">
      <c r="A2533" s="6">
        <v>37726</v>
      </c>
      <c r="B2533" s="5">
        <v>7.32</v>
      </c>
    </row>
    <row r="2534" spans="1:2" x14ac:dyDescent="0.25">
      <c r="A2534" s="6">
        <v>37727</v>
      </c>
      <c r="B2534" s="5">
        <v>7.35</v>
      </c>
    </row>
    <row r="2535" spans="1:2" x14ac:dyDescent="0.25">
      <c r="A2535" s="6">
        <v>37728</v>
      </c>
      <c r="B2535" s="5">
        <v>7.39</v>
      </c>
    </row>
    <row r="2536" spans="1:2" x14ac:dyDescent="0.25">
      <c r="A2536" s="6">
        <v>37729</v>
      </c>
      <c r="B2536" s="5">
        <v>7.39</v>
      </c>
    </row>
    <row r="2537" spans="1:2" x14ac:dyDescent="0.25">
      <c r="A2537" s="6">
        <v>37730</v>
      </c>
      <c r="B2537" s="5">
        <v>7.39</v>
      </c>
    </row>
    <row r="2538" spans="1:2" x14ac:dyDescent="0.25">
      <c r="A2538" s="6">
        <v>37731</v>
      </c>
      <c r="B2538" s="5">
        <v>7.39</v>
      </c>
    </row>
    <row r="2539" spans="1:2" x14ac:dyDescent="0.25">
      <c r="A2539" s="6">
        <v>37732</v>
      </c>
      <c r="B2539" s="5">
        <v>7.44</v>
      </c>
    </row>
    <row r="2540" spans="1:2" x14ac:dyDescent="0.25">
      <c r="A2540" s="6">
        <v>37733</v>
      </c>
      <c r="B2540" s="5">
        <v>7.51</v>
      </c>
    </row>
    <row r="2541" spans="1:2" x14ac:dyDescent="0.25">
      <c r="A2541" s="6">
        <v>37734</v>
      </c>
      <c r="B2541" s="5">
        <v>7.54</v>
      </c>
    </row>
    <row r="2542" spans="1:2" x14ac:dyDescent="0.25">
      <c r="A2542" s="6">
        <v>37735</v>
      </c>
      <c r="B2542" s="5">
        <v>7.46</v>
      </c>
    </row>
    <row r="2543" spans="1:2" x14ac:dyDescent="0.25">
      <c r="A2543" s="6">
        <v>37736</v>
      </c>
      <c r="B2543" s="5">
        <v>7.41</v>
      </c>
    </row>
    <row r="2544" spans="1:2" x14ac:dyDescent="0.25">
      <c r="A2544" s="6">
        <v>37737</v>
      </c>
      <c r="B2544" s="5">
        <v>7.41</v>
      </c>
    </row>
    <row r="2545" spans="1:2" x14ac:dyDescent="0.25">
      <c r="A2545" s="6">
        <v>37738</v>
      </c>
      <c r="B2545" s="5">
        <v>7.41</v>
      </c>
    </row>
    <row r="2546" spans="1:2" x14ac:dyDescent="0.25">
      <c r="A2546" s="6">
        <v>37739</v>
      </c>
      <c r="B2546" s="5">
        <v>7.4</v>
      </c>
    </row>
    <row r="2547" spans="1:2" x14ac:dyDescent="0.25">
      <c r="A2547" s="6">
        <v>37740</v>
      </c>
      <c r="B2547" s="5">
        <v>7.42</v>
      </c>
    </row>
    <row r="2548" spans="1:2" x14ac:dyDescent="0.25">
      <c r="A2548" s="6">
        <v>37741</v>
      </c>
      <c r="B2548" s="5">
        <v>7.35</v>
      </c>
    </row>
    <row r="2549" spans="1:2" x14ac:dyDescent="0.25">
      <c r="A2549" s="6">
        <v>37742</v>
      </c>
      <c r="B2549" s="5">
        <v>7.4</v>
      </c>
    </row>
    <row r="2550" spans="1:2" x14ac:dyDescent="0.25">
      <c r="A2550" s="6">
        <v>37743</v>
      </c>
      <c r="B2550" s="5">
        <v>7.48</v>
      </c>
    </row>
    <row r="2551" spans="1:2" x14ac:dyDescent="0.25">
      <c r="A2551" s="6">
        <v>37744</v>
      </c>
      <c r="B2551" s="5">
        <v>7.48</v>
      </c>
    </row>
    <row r="2552" spans="1:2" x14ac:dyDescent="0.25">
      <c r="A2552" s="6">
        <v>37745</v>
      </c>
      <c r="B2552" s="5">
        <v>7.48</v>
      </c>
    </row>
    <row r="2553" spans="1:2" x14ac:dyDescent="0.25">
      <c r="A2553" s="6">
        <v>37746</v>
      </c>
      <c r="B2553" s="5">
        <v>7.54</v>
      </c>
    </row>
    <row r="2554" spans="1:2" x14ac:dyDescent="0.25">
      <c r="A2554" s="6">
        <v>37747</v>
      </c>
      <c r="B2554" s="5">
        <v>7.6</v>
      </c>
    </row>
    <row r="2555" spans="1:2" x14ac:dyDescent="0.25">
      <c r="A2555" s="6">
        <v>37748</v>
      </c>
      <c r="B2555" s="5">
        <v>7.56</v>
      </c>
    </row>
    <row r="2556" spans="1:2" x14ac:dyDescent="0.25">
      <c r="A2556" s="6">
        <v>37749</v>
      </c>
      <c r="B2556" s="5">
        <v>7.6</v>
      </c>
    </row>
    <row r="2557" spans="1:2" x14ac:dyDescent="0.25">
      <c r="A2557" s="6">
        <v>37750</v>
      </c>
      <c r="B2557" s="5">
        <v>7.67</v>
      </c>
    </row>
    <row r="2558" spans="1:2" x14ac:dyDescent="0.25">
      <c r="A2558" s="6">
        <v>37751</v>
      </c>
      <c r="B2558" s="5">
        <v>7.67</v>
      </c>
    </row>
    <row r="2559" spans="1:2" x14ac:dyDescent="0.25">
      <c r="A2559" s="6">
        <v>37752</v>
      </c>
      <c r="B2559" s="5">
        <v>7.67</v>
      </c>
    </row>
    <row r="2560" spans="1:2" x14ac:dyDescent="0.25">
      <c r="A2560" s="6">
        <v>37753</v>
      </c>
      <c r="B2560" s="5">
        <v>7.71</v>
      </c>
    </row>
    <row r="2561" spans="1:2" x14ac:dyDescent="0.25">
      <c r="A2561" s="6">
        <v>37754</v>
      </c>
      <c r="B2561" s="5">
        <v>7.71</v>
      </c>
    </row>
    <row r="2562" spans="1:2" x14ac:dyDescent="0.25">
      <c r="A2562" s="6">
        <v>37755</v>
      </c>
      <c r="B2562" s="5">
        <v>7.68</v>
      </c>
    </row>
    <row r="2563" spans="1:2" x14ac:dyDescent="0.25">
      <c r="A2563" s="6">
        <v>37756</v>
      </c>
      <c r="B2563" s="5">
        <v>7.7</v>
      </c>
    </row>
    <row r="2564" spans="1:2" x14ac:dyDescent="0.25">
      <c r="A2564" s="6">
        <v>37757</v>
      </c>
      <c r="B2564" s="5">
        <v>7.73</v>
      </c>
    </row>
    <row r="2565" spans="1:2" x14ac:dyDescent="0.25">
      <c r="A2565" s="6">
        <v>37758</v>
      </c>
      <c r="B2565" s="5">
        <v>7.73</v>
      </c>
    </row>
    <row r="2566" spans="1:2" x14ac:dyDescent="0.25">
      <c r="A2566" s="6">
        <v>37759</v>
      </c>
      <c r="B2566" s="5">
        <v>7.73</v>
      </c>
    </row>
    <row r="2567" spans="1:2" x14ac:dyDescent="0.25">
      <c r="A2567" s="6">
        <v>37760</v>
      </c>
      <c r="B2567" s="5">
        <v>7.7</v>
      </c>
    </row>
    <row r="2568" spans="1:2" x14ac:dyDescent="0.25">
      <c r="A2568" s="6">
        <v>37761</v>
      </c>
      <c r="B2568" s="5">
        <v>7.75</v>
      </c>
    </row>
    <row r="2569" spans="1:2" x14ac:dyDescent="0.25">
      <c r="A2569" s="6">
        <v>37762</v>
      </c>
      <c r="B2569" s="5">
        <v>7.79</v>
      </c>
    </row>
    <row r="2570" spans="1:2" x14ac:dyDescent="0.25">
      <c r="A2570" s="6">
        <v>37763</v>
      </c>
      <c r="B2570" s="5">
        <v>7.85</v>
      </c>
    </row>
    <row r="2571" spans="1:2" x14ac:dyDescent="0.25">
      <c r="A2571" s="6">
        <v>37764</v>
      </c>
      <c r="B2571" s="5">
        <v>7.88</v>
      </c>
    </row>
    <row r="2572" spans="1:2" x14ac:dyDescent="0.25">
      <c r="A2572" s="6">
        <v>37765</v>
      </c>
      <c r="B2572" s="5">
        <v>7.88</v>
      </c>
    </row>
    <row r="2573" spans="1:2" x14ac:dyDescent="0.25">
      <c r="A2573" s="6">
        <v>37766</v>
      </c>
      <c r="B2573" s="5">
        <v>7.88</v>
      </c>
    </row>
    <row r="2574" spans="1:2" x14ac:dyDescent="0.25">
      <c r="A2574" s="6">
        <v>37767</v>
      </c>
      <c r="B2574" s="5">
        <v>7.88</v>
      </c>
    </row>
    <row r="2575" spans="1:2" x14ac:dyDescent="0.25">
      <c r="A2575" s="6">
        <v>37768</v>
      </c>
      <c r="B2575" s="5">
        <v>7.88</v>
      </c>
    </row>
    <row r="2576" spans="1:2" x14ac:dyDescent="0.25">
      <c r="A2576" s="6">
        <v>37769</v>
      </c>
      <c r="B2576" s="5">
        <v>7.78</v>
      </c>
    </row>
    <row r="2577" spans="1:2" x14ac:dyDescent="0.25">
      <c r="A2577" s="6">
        <v>37770</v>
      </c>
      <c r="B2577" s="5">
        <v>7.62</v>
      </c>
    </row>
    <row r="2578" spans="1:2" x14ac:dyDescent="0.25">
      <c r="A2578" s="6">
        <v>37771</v>
      </c>
      <c r="B2578" s="5">
        <v>7.76</v>
      </c>
    </row>
    <row r="2579" spans="1:2" x14ac:dyDescent="0.25">
      <c r="A2579" s="6">
        <v>37772</v>
      </c>
      <c r="B2579" s="5">
        <v>7.76</v>
      </c>
    </row>
    <row r="2580" spans="1:2" x14ac:dyDescent="0.25">
      <c r="A2580" s="6">
        <v>37773</v>
      </c>
      <c r="B2580" s="5">
        <v>7.76</v>
      </c>
    </row>
    <row r="2581" spans="1:2" x14ac:dyDescent="0.25">
      <c r="A2581" s="6">
        <v>37774</v>
      </c>
      <c r="B2581" s="5">
        <v>7.79</v>
      </c>
    </row>
    <row r="2582" spans="1:2" x14ac:dyDescent="0.25">
      <c r="A2582" s="6">
        <v>37775</v>
      </c>
      <c r="B2582" s="5">
        <v>7.83</v>
      </c>
    </row>
    <row r="2583" spans="1:2" x14ac:dyDescent="0.25">
      <c r="A2583" s="6">
        <v>37776</v>
      </c>
      <c r="B2583" s="5">
        <v>7.9</v>
      </c>
    </row>
    <row r="2584" spans="1:2" x14ac:dyDescent="0.25">
      <c r="A2584" s="6">
        <v>37777</v>
      </c>
      <c r="B2584" s="5">
        <v>7.9</v>
      </c>
    </row>
    <row r="2585" spans="1:2" x14ac:dyDescent="0.25">
      <c r="A2585" s="6">
        <v>37778</v>
      </c>
      <c r="B2585" s="5">
        <v>7.99</v>
      </c>
    </row>
    <row r="2586" spans="1:2" x14ac:dyDescent="0.25">
      <c r="A2586" s="6">
        <v>37779</v>
      </c>
      <c r="B2586" s="5">
        <v>7.99</v>
      </c>
    </row>
    <row r="2587" spans="1:2" x14ac:dyDescent="0.25">
      <c r="A2587" s="6">
        <v>37780</v>
      </c>
      <c r="B2587" s="5">
        <v>7.99</v>
      </c>
    </row>
    <row r="2588" spans="1:2" x14ac:dyDescent="0.25">
      <c r="A2588" s="6">
        <v>37781</v>
      </c>
      <c r="B2588" s="5">
        <v>7.93</v>
      </c>
    </row>
    <row r="2589" spans="1:2" x14ac:dyDescent="0.25">
      <c r="A2589" s="6">
        <v>37782</v>
      </c>
      <c r="B2589" s="5">
        <v>8.0299999999999994</v>
      </c>
    </row>
    <row r="2590" spans="1:2" x14ac:dyDescent="0.25">
      <c r="A2590" s="6">
        <v>37783</v>
      </c>
      <c r="B2590" s="5">
        <v>8.09</v>
      </c>
    </row>
    <row r="2591" spans="1:2" x14ac:dyDescent="0.25">
      <c r="A2591" s="6">
        <v>37784</v>
      </c>
      <c r="B2591" s="5">
        <v>7.99</v>
      </c>
    </row>
    <row r="2592" spans="1:2" x14ac:dyDescent="0.25">
      <c r="A2592" s="6">
        <v>37785</v>
      </c>
      <c r="B2592" s="5">
        <v>7.89</v>
      </c>
    </row>
    <row r="2593" spans="1:2" x14ac:dyDescent="0.25">
      <c r="A2593" s="6">
        <v>37786</v>
      </c>
      <c r="B2593" s="5">
        <v>7.89</v>
      </c>
    </row>
    <row r="2594" spans="1:2" x14ac:dyDescent="0.25">
      <c r="A2594" s="6">
        <v>37787</v>
      </c>
      <c r="B2594" s="5">
        <v>7.89</v>
      </c>
    </row>
    <row r="2595" spans="1:2" x14ac:dyDescent="0.25">
      <c r="A2595" s="6">
        <v>37788</v>
      </c>
      <c r="B2595" s="5">
        <v>7.96</v>
      </c>
    </row>
    <row r="2596" spans="1:2" x14ac:dyDescent="0.25">
      <c r="A2596" s="6">
        <v>37789</v>
      </c>
      <c r="B2596" s="5">
        <v>7.9</v>
      </c>
    </row>
    <row r="2597" spans="1:2" x14ac:dyDescent="0.25">
      <c r="A2597" s="6">
        <v>37790</v>
      </c>
      <c r="B2597" s="5">
        <v>7.82</v>
      </c>
    </row>
    <row r="2598" spans="1:2" x14ac:dyDescent="0.25">
      <c r="A2598" s="6">
        <v>37791</v>
      </c>
      <c r="B2598" s="5">
        <v>7.81</v>
      </c>
    </row>
    <row r="2599" spans="1:2" x14ac:dyDescent="0.25">
      <c r="A2599" s="6">
        <v>37792</v>
      </c>
      <c r="B2599" s="5">
        <v>7.82</v>
      </c>
    </row>
    <row r="2600" spans="1:2" x14ac:dyDescent="0.25">
      <c r="A2600" s="6">
        <v>37793</v>
      </c>
      <c r="B2600" s="5">
        <v>7.82</v>
      </c>
    </row>
    <row r="2601" spans="1:2" x14ac:dyDescent="0.25">
      <c r="A2601" s="6">
        <v>37794</v>
      </c>
      <c r="B2601" s="5">
        <v>7.82</v>
      </c>
    </row>
    <row r="2602" spans="1:2" x14ac:dyDescent="0.25">
      <c r="A2602" s="6">
        <v>37795</v>
      </c>
      <c r="B2602" s="5">
        <v>7.73</v>
      </c>
    </row>
    <row r="2603" spans="1:2" x14ac:dyDescent="0.25">
      <c r="A2603" s="6">
        <v>37796</v>
      </c>
      <c r="B2603" s="5">
        <v>7.77</v>
      </c>
    </row>
    <row r="2604" spans="1:2" x14ac:dyDescent="0.25">
      <c r="A2604" s="6">
        <v>37797</v>
      </c>
      <c r="B2604" s="5">
        <v>7.81</v>
      </c>
    </row>
    <row r="2605" spans="1:2" x14ac:dyDescent="0.25">
      <c r="A2605" s="6">
        <v>37798</v>
      </c>
      <c r="B2605" s="5">
        <v>7.91</v>
      </c>
    </row>
    <row r="2606" spans="1:2" x14ac:dyDescent="0.25">
      <c r="A2606" s="6">
        <v>37799</v>
      </c>
      <c r="B2606" s="5">
        <v>7.93</v>
      </c>
    </row>
    <row r="2607" spans="1:2" x14ac:dyDescent="0.25">
      <c r="A2607" s="6">
        <v>37800</v>
      </c>
      <c r="B2607" s="5">
        <v>7.93</v>
      </c>
    </row>
    <row r="2608" spans="1:2" x14ac:dyDescent="0.25">
      <c r="A2608" s="6">
        <v>37801</v>
      </c>
      <c r="B2608" s="5">
        <v>7.93</v>
      </c>
    </row>
    <row r="2609" spans="1:2" x14ac:dyDescent="0.25">
      <c r="A2609" s="6">
        <v>37802</v>
      </c>
      <c r="B2609" s="5">
        <v>7.93</v>
      </c>
    </row>
    <row r="2610" spans="1:2" x14ac:dyDescent="0.25">
      <c r="A2610" s="6">
        <v>37803</v>
      </c>
      <c r="B2610" s="5">
        <v>7.99</v>
      </c>
    </row>
    <row r="2611" spans="1:2" x14ac:dyDescent="0.25">
      <c r="A2611" s="6">
        <v>37804</v>
      </c>
      <c r="B2611" s="5">
        <v>8.11</v>
      </c>
    </row>
    <row r="2612" spans="1:2" x14ac:dyDescent="0.25">
      <c r="A2612" s="6">
        <v>37805</v>
      </c>
      <c r="B2612" s="5">
        <v>8.15</v>
      </c>
    </row>
    <row r="2613" spans="1:2" x14ac:dyDescent="0.25">
      <c r="A2613" s="6">
        <v>37806</v>
      </c>
      <c r="B2613" s="5">
        <v>8.15</v>
      </c>
    </row>
    <row r="2614" spans="1:2" x14ac:dyDescent="0.25">
      <c r="A2614" s="6">
        <v>37807</v>
      </c>
      <c r="B2614" s="5">
        <v>8.15</v>
      </c>
    </row>
    <row r="2615" spans="1:2" x14ac:dyDescent="0.25">
      <c r="A2615" s="6">
        <v>37808</v>
      </c>
      <c r="B2615" s="5">
        <v>8.15</v>
      </c>
    </row>
    <row r="2616" spans="1:2" x14ac:dyDescent="0.25">
      <c r="A2616" s="6">
        <v>37809</v>
      </c>
      <c r="B2616" s="5">
        <v>8.23</v>
      </c>
    </row>
    <row r="2617" spans="1:2" x14ac:dyDescent="0.25">
      <c r="A2617" s="6">
        <v>37810</v>
      </c>
      <c r="B2617" s="5">
        <v>8.24</v>
      </c>
    </row>
    <row r="2618" spans="1:2" x14ac:dyDescent="0.25">
      <c r="A2618" s="6">
        <v>37811</v>
      </c>
      <c r="B2618" s="5">
        <v>8.19</v>
      </c>
    </row>
    <row r="2619" spans="1:2" x14ac:dyDescent="0.25">
      <c r="A2619" s="6">
        <v>37812</v>
      </c>
      <c r="B2619" s="5">
        <v>8.07</v>
      </c>
    </row>
    <row r="2620" spans="1:2" x14ac:dyDescent="0.25">
      <c r="A2620" s="6">
        <v>37813</v>
      </c>
      <c r="B2620" s="5">
        <v>8.14</v>
      </c>
    </row>
    <row r="2621" spans="1:2" x14ac:dyDescent="0.25">
      <c r="A2621" s="6">
        <v>37814</v>
      </c>
      <c r="B2621" s="5">
        <v>8.14</v>
      </c>
    </row>
    <row r="2622" spans="1:2" x14ac:dyDescent="0.25">
      <c r="A2622" s="6">
        <v>37815</v>
      </c>
      <c r="B2622" s="5">
        <v>8.14</v>
      </c>
    </row>
    <row r="2623" spans="1:2" x14ac:dyDescent="0.25">
      <c r="A2623" s="6">
        <v>37816</v>
      </c>
      <c r="B2623" s="5">
        <v>8.2100000000000009</v>
      </c>
    </row>
    <row r="2624" spans="1:2" x14ac:dyDescent="0.25">
      <c r="A2624" s="6">
        <v>37817</v>
      </c>
      <c r="B2624" s="5">
        <v>8.2100000000000009</v>
      </c>
    </row>
    <row r="2625" spans="1:2" x14ac:dyDescent="0.25">
      <c r="A2625" s="6">
        <v>37818</v>
      </c>
      <c r="B2625" s="5">
        <v>8.1999999999999993</v>
      </c>
    </row>
    <row r="2626" spans="1:2" x14ac:dyDescent="0.25">
      <c r="A2626" s="6">
        <v>37819</v>
      </c>
      <c r="B2626" s="5">
        <v>8.09</v>
      </c>
    </row>
    <row r="2627" spans="1:2" x14ac:dyDescent="0.25">
      <c r="A2627" s="6">
        <v>37820</v>
      </c>
      <c r="B2627" s="5">
        <v>8.14</v>
      </c>
    </row>
    <row r="2628" spans="1:2" x14ac:dyDescent="0.25">
      <c r="A2628" s="6">
        <v>37821</v>
      </c>
      <c r="B2628" s="5">
        <v>8.14</v>
      </c>
    </row>
    <row r="2629" spans="1:2" x14ac:dyDescent="0.25">
      <c r="A2629" s="6">
        <v>37822</v>
      </c>
      <c r="B2629" s="5">
        <v>8.14</v>
      </c>
    </row>
    <row r="2630" spans="1:2" x14ac:dyDescent="0.25">
      <c r="A2630" s="6">
        <v>37823</v>
      </c>
      <c r="B2630" s="5">
        <v>8.1</v>
      </c>
    </row>
    <row r="2631" spans="1:2" x14ac:dyDescent="0.25">
      <c r="A2631" s="6">
        <v>37824</v>
      </c>
      <c r="B2631" s="5">
        <v>8.15</v>
      </c>
    </row>
    <row r="2632" spans="1:2" x14ac:dyDescent="0.25">
      <c r="A2632" s="6">
        <v>37825</v>
      </c>
      <c r="B2632" s="5">
        <v>8.11</v>
      </c>
    </row>
    <row r="2633" spans="1:2" x14ac:dyDescent="0.25">
      <c r="A2633" s="6">
        <v>37826</v>
      </c>
      <c r="B2633" s="5">
        <v>8.17</v>
      </c>
    </row>
    <row r="2634" spans="1:2" x14ac:dyDescent="0.25">
      <c r="A2634" s="6">
        <v>37827</v>
      </c>
      <c r="B2634" s="5">
        <v>8.2200000000000006</v>
      </c>
    </row>
    <row r="2635" spans="1:2" x14ac:dyDescent="0.25">
      <c r="A2635" s="6">
        <v>37828</v>
      </c>
      <c r="B2635" s="5">
        <v>8.2200000000000006</v>
      </c>
    </row>
    <row r="2636" spans="1:2" x14ac:dyDescent="0.25">
      <c r="A2636" s="6">
        <v>37829</v>
      </c>
      <c r="B2636" s="5">
        <v>8.2200000000000006</v>
      </c>
    </row>
    <row r="2637" spans="1:2" x14ac:dyDescent="0.25">
      <c r="A2637" s="6">
        <v>37830</v>
      </c>
      <c r="B2637" s="5">
        <v>8.18</v>
      </c>
    </row>
    <row r="2638" spans="1:2" x14ac:dyDescent="0.25">
      <c r="A2638" s="6">
        <v>37831</v>
      </c>
      <c r="B2638" s="5">
        <v>8.25</v>
      </c>
    </row>
    <row r="2639" spans="1:2" x14ac:dyDescent="0.25">
      <c r="A2639" s="6">
        <v>37832</v>
      </c>
      <c r="B2639" s="5">
        <v>8.36</v>
      </c>
    </row>
    <row r="2640" spans="1:2" x14ac:dyDescent="0.25">
      <c r="A2640" s="6">
        <v>37833</v>
      </c>
      <c r="B2640" s="5">
        <v>8.34</v>
      </c>
    </row>
    <row r="2641" spans="1:2" x14ac:dyDescent="0.25">
      <c r="A2641" s="6">
        <v>37834</v>
      </c>
      <c r="B2641" s="5">
        <v>8.31</v>
      </c>
    </row>
    <row r="2642" spans="1:2" x14ac:dyDescent="0.25">
      <c r="A2642" s="6">
        <v>37835</v>
      </c>
      <c r="B2642" s="5">
        <v>8.31</v>
      </c>
    </row>
    <row r="2643" spans="1:2" x14ac:dyDescent="0.25">
      <c r="A2643" s="6">
        <v>37836</v>
      </c>
      <c r="B2643" s="5">
        <v>8.31</v>
      </c>
    </row>
    <row r="2644" spans="1:2" x14ac:dyDescent="0.25">
      <c r="A2644" s="6">
        <v>37837</v>
      </c>
      <c r="B2644" s="5">
        <v>8.26</v>
      </c>
    </row>
    <row r="2645" spans="1:2" x14ac:dyDescent="0.25">
      <c r="A2645" s="6">
        <v>37838</v>
      </c>
      <c r="B2645" s="5">
        <v>8.23</v>
      </c>
    </row>
    <row r="2646" spans="1:2" x14ac:dyDescent="0.25">
      <c r="A2646" s="6">
        <v>37839</v>
      </c>
      <c r="B2646" s="5">
        <v>8.24</v>
      </c>
    </row>
    <row r="2647" spans="1:2" x14ac:dyDescent="0.25">
      <c r="A2647" s="6">
        <v>37840</v>
      </c>
      <c r="B2647" s="5">
        <v>8.27</v>
      </c>
    </row>
    <row r="2648" spans="1:2" x14ac:dyDescent="0.25">
      <c r="A2648" s="6">
        <v>37841</v>
      </c>
      <c r="B2648" s="5">
        <v>8.25</v>
      </c>
    </row>
    <row r="2649" spans="1:2" x14ac:dyDescent="0.25">
      <c r="A2649" s="6">
        <v>37842</v>
      </c>
      <c r="B2649" s="5">
        <v>8.25</v>
      </c>
    </row>
    <row r="2650" spans="1:2" x14ac:dyDescent="0.25">
      <c r="A2650" s="6">
        <v>37843</v>
      </c>
      <c r="B2650" s="5">
        <v>8.25</v>
      </c>
    </row>
    <row r="2651" spans="1:2" x14ac:dyDescent="0.25">
      <c r="A2651" s="6">
        <v>37844</v>
      </c>
      <c r="B2651" s="5">
        <v>8.26</v>
      </c>
    </row>
    <row r="2652" spans="1:2" x14ac:dyDescent="0.25">
      <c r="A2652" s="6">
        <v>37845</v>
      </c>
      <c r="B2652" s="5">
        <v>8.27</v>
      </c>
    </row>
    <row r="2653" spans="1:2" x14ac:dyDescent="0.25">
      <c r="A2653" s="6">
        <v>37846</v>
      </c>
      <c r="B2653" s="5">
        <v>8.23</v>
      </c>
    </row>
    <row r="2654" spans="1:2" x14ac:dyDescent="0.25">
      <c r="A2654" s="6">
        <v>37847</v>
      </c>
      <c r="B2654" s="5">
        <v>8.2799999999999994</v>
      </c>
    </row>
    <row r="2655" spans="1:2" x14ac:dyDescent="0.25">
      <c r="A2655" s="6">
        <v>37848</v>
      </c>
      <c r="B2655" s="5">
        <v>8.24</v>
      </c>
    </row>
    <row r="2656" spans="1:2" x14ac:dyDescent="0.25">
      <c r="A2656" s="6">
        <v>37849</v>
      </c>
      <c r="B2656" s="5">
        <v>8.24</v>
      </c>
    </row>
    <row r="2657" spans="1:2" x14ac:dyDescent="0.25">
      <c r="A2657" s="6">
        <v>37850</v>
      </c>
      <c r="B2657" s="5">
        <v>8.24</v>
      </c>
    </row>
    <row r="2658" spans="1:2" x14ac:dyDescent="0.25">
      <c r="A2658" s="6">
        <v>37851</v>
      </c>
      <c r="B2658" s="5">
        <v>8.2799999999999994</v>
      </c>
    </row>
    <row r="2659" spans="1:2" x14ac:dyDescent="0.25">
      <c r="A2659" s="6">
        <v>37852</v>
      </c>
      <c r="B2659" s="5">
        <v>8.32</v>
      </c>
    </row>
    <row r="2660" spans="1:2" x14ac:dyDescent="0.25">
      <c r="A2660" s="6">
        <v>37853</v>
      </c>
      <c r="B2660" s="5">
        <v>8.34</v>
      </c>
    </row>
    <row r="2661" spans="1:2" x14ac:dyDescent="0.25">
      <c r="A2661" s="6">
        <v>37854</v>
      </c>
      <c r="B2661" s="5">
        <v>8.36</v>
      </c>
    </row>
    <row r="2662" spans="1:2" x14ac:dyDescent="0.25">
      <c r="A2662" s="6">
        <v>37855</v>
      </c>
      <c r="B2662" s="5">
        <v>8.27</v>
      </c>
    </row>
    <row r="2663" spans="1:2" x14ac:dyDescent="0.25">
      <c r="A2663" s="6">
        <v>37856</v>
      </c>
      <c r="B2663" s="5">
        <v>8.27</v>
      </c>
    </row>
    <row r="2664" spans="1:2" x14ac:dyDescent="0.25">
      <c r="A2664" s="6">
        <v>37857</v>
      </c>
      <c r="B2664" s="5">
        <v>8.27</v>
      </c>
    </row>
    <row r="2665" spans="1:2" x14ac:dyDescent="0.25">
      <c r="A2665" s="6">
        <v>37858</v>
      </c>
      <c r="B2665" s="5">
        <v>8.2100000000000009</v>
      </c>
    </row>
    <row r="2666" spans="1:2" x14ac:dyDescent="0.25">
      <c r="A2666" s="6">
        <v>37859</v>
      </c>
      <c r="B2666" s="5">
        <v>8.2799999999999994</v>
      </c>
    </row>
    <row r="2667" spans="1:2" x14ac:dyDescent="0.25">
      <c r="A2667" s="6">
        <v>37860</v>
      </c>
      <c r="B2667" s="5">
        <v>8.3699999999999992</v>
      </c>
    </row>
    <row r="2668" spans="1:2" x14ac:dyDescent="0.25">
      <c r="A2668" s="6">
        <v>37861</v>
      </c>
      <c r="B2668" s="5">
        <v>8.36</v>
      </c>
    </row>
    <row r="2669" spans="1:2" x14ac:dyDescent="0.25">
      <c r="A2669" s="6">
        <v>37862</v>
      </c>
      <c r="B2669" s="5">
        <v>8.4</v>
      </c>
    </row>
    <row r="2670" spans="1:2" x14ac:dyDescent="0.25">
      <c r="A2670" s="6">
        <v>37863</v>
      </c>
      <c r="B2670" s="5">
        <v>8.4</v>
      </c>
    </row>
    <row r="2671" spans="1:2" x14ac:dyDescent="0.25">
      <c r="A2671" s="6">
        <v>37864</v>
      </c>
      <c r="B2671" s="5">
        <v>8.4</v>
      </c>
    </row>
    <row r="2672" spans="1:2" x14ac:dyDescent="0.25">
      <c r="A2672" s="6">
        <v>37865</v>
      </c>
      <c r="B2672" s="5">
        <v>8.4</v>
      </c>
    </row>
    <row r="2673" spans="1:2" x14ac:dyDescent="0.25">
      <c r="A2673" s="6">
        <v>37866</v>
      </c>
      <c r="B2673" s="5">
        <v>8.51</v>
      </c>
    </row>
    <row r="2674" spans="1:2" x14ac:dyDescent="0.25">
      <c r="A2674" s="6">
        <v>37867</v>
      </c>
      <c r="B2674" s="5">
        <v>8.59</v>
      </c>
    </row>
    <row r="2675" spans="1:2" x14ac:dyDescent="0.25">
      <c r="A2675" s="6">
        <v>37868</v>
      </c>
      <c r="B2675" s="5">
        <v>8.6</v>
      </c>
    </row>
    <row r="2676" spans="1:2" x14ac:dyDescent="0.25">
      <c r="A2676" s="6">
        <v>37869</v>
      </c>
      <c r="B2676" s="5">
        <v>8.57</v>
      </c>
    </row>
    <row r="2677" spans="1:2" x14ac:dyDescent="0.25">
      <c r="A2677" s="6">
        <v>37870</v>
      </c>
      <c r="B2677" s="5">
        <v>8.57</v>
      </c>
    </row>
    <row r="2678" spans="1:2" x14ac:dyDescent="0.25">
      <c r="A2678" s="6">
        <v>37871</v>
      </c>
      <c r="B2678" s="5">
        <v>8.57</v>
      </c>
    </row>
    <row r="2679" spans="1:2" x14ac:dyDescent="0.25">
      <c r="A2679" s="6">
        <v>37872</v>
      </c>
      <c r="B2679" s="5">
        <v>8.59</v>
      </c>
    </row>
    <row r="2680" spans="1:2" x14ac:dyDescent="0.25">
      <c r="A2680" s="6">
        <v>37873</v>
      </c>
      <c r="B2680" s="5">
        <v>8.57</v>
      </c>
    </row>
    <row r="2681" spans="1:2" x14ac:dyDescent="0.25">
      <c r="A2681" s="6">
        <v>37874</v>
      </c>
      <c r="B2681" s="5">
        <v>8.4499999999999993</v>
      </c>
    </row>
    <row r="2682" spans="1:2" x14ac:dyDescent="0.25">
      <c r="A2682" s="6">
        <v>37875</v>
      </c>
      <c r="B2682" s="5">
        <v>8.52</v>
      </c>
    </row>
    <row r="2683" spans="1:2" x14ac:dyDescent="0.25">
      <c r="A2683" s="6">
        <v>37876</v>
      </c>
      <c r="B2683" s="5">
        <v>8.5399999999999991</v>
      </c>
    </row>
    <row r="2684" spans="1:2" x14ac:dyDescent="0.25">
      <c r="A2684" s="6">
        <v>37877</v>
      </c>
      <c r="B2684" s="5">
        <v>8.5399999999999991</v>
      </c>
    </row>
    <row r="2685" spans="1:2" x14ac:dyDescent="0.25">
      <c r="A2685" s="6">
        <v>37878</v>
      </c>
      <c r="B2685" s="5">
        <v>8.5399999999999991</v>
      </c>
    </row>
    <row r="2686" spans="1:2" x14ac:dyDescent="0.25">
      <c r="A2686" s="6">
        <v>37879</v>
      </c>
      <c r="B2686" s="5">
        <v>8.51</v>
      </c>
    </row>
    <row r="2687" spans="1:2" x14ac:dyDescent="0.25">
      <c r="A2687" s="6">
        <v>37880</v>
      </c>
      <c r="B2687" s="5">
        <v>8.5299999999999994</v>
      </c>
    </row>
    <row r="2688" spans="1:2" x14ac:dyDescent="0.25">
      <c r="A2688" s="6">
        <v>37881</v>
      </c>
      <c r="B2688" s="5">
        <v>8.48</v>
      </c>
    </row>
    <row r="2689" spans="1:2" x14ac:dyDescent="0.25">
      <c r="A2689" s="6">
        <v>37882</v>
      </c>
      <c r="B2689" s="5">
        <v>8.5299999999999994</v>
      </c>
    </row>
    <row r="2690" spans="1:2" x14ac:dyDescent="0.25">
      <c r="A2690" s="6">
        <v>37883</v>
      </c>
      <c r="B2690" s="5">
        <v>8.59</v>
      </c>
    </row>
    <row r="2691" spans="1:2" x14ac:dyDescent="0.25">
      <c r="A2691" s="6">
        <v>37884</v>
      </c>
      <c r="B2691" s="5">
        <v>8.59</v>
      </c>
    </row>
    <row r="2692" spans="1:2" x14ac:dyDescent="0.25">
      <c r="A2692" s="6">
        <v>37885</v>
      </c>
      <c r="B2692" s="5">
        <v>8.59</v>
      </c>
    </row>
    <row r="2693" spans="1:2" x14ac:dyDescent="0.25">
      <c r="A2693" s="6">
        <v>37886</v>
      </c>
      <c r="B2693" s="5">
        <v>8.59</v>
      </c>
    </row>
    <row r="2694" spans="1:2" x14ac:dyDescent="0.25">
      <c r="A2694" s="6">
        <v>37887</v>
      </c>
      <c r="B2694" s="5">
        <v>8.64</v>
      </c>
    </row>
    <row r="2695" spans="1:2" x14ac:dyDescent="0.25">
      <c r="A2695" s="6">
        <v>37888</v>
      </c>
      <c r="B2695" s="5">
        <v>8.58</v>
      </c>
    </row>
    <row r="2696" spans="1:2" x14ac:dyDescent="0.25">
      <c r="A2696" s="6">
        <v>37889</v>
      </c>
      <c r="B2696" s="5">
        <v>8.57</v>
      </c>
    </row>
    <row r="2697" spans="1:2" x14ac:dyDescent="0.25">
      <c r="A2697" s="6">
        <v>37890</v>
      </c>
      <c r="B2697" s="5">
        <v>8.57</v>
      </c>
    </row>
    <row r="2698" spans="1:2" x14ac:dyDescent="0.25">
      <c r="A2698" s="6">
        <v>37891</v>
      </c>
      <c r="B2698" s="5">
        <v>8.57</v>
      </c>
    </row>
    <row r="2699" spans="1:2" x14ac:dyDescent="0.25">
      <c r="A2699" s="6">
        <v>37892</v>
      </c>
      <c r="B2699" s="5">
        <v>8.57</v>
      </c>
    </row>
    <row r="2700" spans="1:2" x14ac:dyDescent="0.25">
      <c r="A2700" s="6">
        <v>37893</v>
      </c>
      <c r="B2700" s="5">
        <v>8.64</v>
      </c>
    </row>
    <row r="2701" spans="1:2" x14ac:dyDescent="0.25">
      <c r="A2701" s="6">
        <v>37894</v>
      </c>
      <c r="B2701" s="5">
        <v>8.68</v>
      </c>
    </row>
    <row r="2702" spans="1:2" x14ac:dyDescent="0.25">
      <c r="A2702" s="6">
        <v>37895</v>
      </c>
      <c r="B2702" s="5">
        <v>8.76</v>
      </c>
    </row>
    <row r="2703" spans="1:2" x14ac:dyDescent="0.25">
      <c r="A2703" s="6">
        <v>37896</v>
      </c>
      <c r="B2703" s="5">
        <v>8.83</v>
      </c>
    </row>
    <row r="2704" spans="1:2" x14ac:dyDescent="0.25">
      <c r="A2704" s="6">
        <v>37897</v>
      </c>
      <c r="B2704" s="5">
        <v>8.92</v>
      </c>
    </row>
    <row r="2705" spans="1:2" x14ac:dyDescent="0.25">
      <c r="A2705" s="6">
        <v>37898</v>
      </c>
      <c r="B2705" s="5">
        <v>8.92</v>
      </c>
    </row>
    <row r="2706" spans="1:2" x14ac:dyDescent="0.25">
      <c r="A2706" s="6">
        <v>37899</v>
      </c>
      <c r="B2706" s="5">
        <v>8.92</v>
      </c>
    </row>
    <row r="2707" spans="1:2" x14ac:dyDescent="0.25">
      <c r="A2707" s="6">
        <v>37900</v>
      </c>
      <c r="B2707" s="5">
        <v>9.01</v>
      </c>
    </row>
    <row r="2708" spans="1:2" x14ac:dyDescent="0.25">
      <c r="A2708" s="6">
        <v>37901</v>
      </c>
      <c r="B2708" s="5">
        <v>8.99</v>
      </c>
    </row>
    <row r="2709" spans="1:2" x14ac:dyDescent="0.25">
      <c r="A2709" s="6">
        <v>37902</v>
      </c>
      <c r="B2709" s="5">
        <v>8.98</v>
      </c>
    </row>
    <row r="2710" spans="1:2" x14ac:dyDescent="0.25">
      <c r="A2710" s="6">
        <v>37903</v>
      </c>
      <c r="B2710" s="5">
        <v>9.01</v>
      </c>
    </row>
    <row r="2711" spans="1:2" x14ac:dyDescent="0.25">
      <c r="A2711" s="6">
        <v>37904</v>
      </c>
      <c r="B2711" s="5">
        <v>8.99</v>
      </c>
    </row>
    <row r="2712" spans="1:2" x14ac:dyDescent="0.25">
      <c r="A2712" s="6">
        <v>37905</v>
      </c>
      <c r="B2712" s="5">
        <v>8.99</v>
      </c>
    </row>
    <row r="2713" spans="1:2" x14ac:dyDescent="0.25">
      <c r="A2713" s="6">
        <v>37906</v>
      </c>
      <c r="B2713" s="5">
        <v>8.99</v>
      </c>
    </row>
    <row r="2714" spans="1:2" x14ac:dyDescent="0.25">
      <c r="A2714" s="6">
        <v>37907</v>
      </c>
      <c r="B2714" s="5">
        <v>9.02</v>
      </c>
    </row>
    <row r="2715" spans="1:2" x14ac:dyDescent="0.25">
      <c r="A2715" s="6">
        <v>37908</v>
      </c>
      <c r="B2715" s="5">
        <v>9.0299999999999994</v>
      </c>
    </row>
    <row r="2716" spans="1:2" x14ac:dyDescent="0.25">
      <c r="A2716" s="6">
        <v>37909</v>
      </c>
      <c r="B2716" s="5">
        <v>9.01</v>
      </c>
    </row>
    <row r="2717" spans="1:2" x14ac:dyDescent="0.25">
      <c r="A2717" s="6">
        <v>37910</v>
      </c>
      <c r="B2717" s="5">
        <v>9.0299999999999994</v>
      </c>
    </row>
    <row r="2718" spans="1:2" x14ac:dyDescent="0.25">
      <c r="A2718" s="6">
        <v>37911</v>
      </c>
      <c r="B2718" s="5">
        <v>8.9499999999999993</v>
      </c>
    </row>
    <row r="2719" spans="1:2" x14ac:dyDescent="0.25">
      <c r="A2719" s="6">
        <v>37912</v>
      </c>
      <c r="B2719" s="5">
        <v>8.9499999999999993</v>
      </c>
    </row>
    <row r="2720" spans="1:2" x14ac:dyDescent="0.25">
      <c r="A2720" s="6">
        <v>37913</v>
      </c>
      <c r="B2720" s="5">
        <v>8.9499999999999993</v>
      </c>
    </row>
    <row r="2721" spans="1:2" x14ac:dyDescent="0.25">
      <c r="A2721" s="6">
        <v>37914</v>
      </c>
      <c r="B2721" s="5">
        <v>8.94</v>
      </c>
    </row>
    <row r="2722" spans="1:2" x14ac:dyDescent="0.25">
      <c r="A2722" s="6">
        <v>37915</v>
      </c>
      <c r="B2722" s="5">
        <v>8.94</v>
      </c>
    </row>
    <row r="2723" spans="1:2" x14ac:dyDescent="0.25">
      <c r="A2723" s="6">
        <v>37916</v>
      </c>
      <c r="B2723" s="5">
        <v>8.84</v>
      </c>
    </row>
    <row r="2724" spans="1:2" x14ac:dyDescent="0.25">
      <c r="A2724" s="6">
        <v>37917</v>
      </c>
      <c r="B2724" s="5">
        <v>8.76</v>
      </c>
    </row>
    <row r="2725" spans="1:2" x14ac:dyDescent="0.25">
      <c r="A2725" s="6">
        <v>37918</v>
      </c>
      <c r="B2725" s="5">
        <v>8.7100000000000009</v>
      </c>
    </row>
    <row r="2726" spans="1:2" x14ac:dyDescent="0.25">
      <c r="A2726" s="6">
        <v>37919</v>
      </c>
      <c r="B2726" s="5">
        <v>8.7100000000000009</v>
      </c>
    </row>
    <row r="2727" spans="1:2" x14ac:dyDescent="0.25">
      <c r="A2727" s="6">
        <v>37920</v>
      </c>
      <c r="B2727" s="5">
        <v>8.7100000000000009</v>
      </c>
    </row>
    <row r="2728" spans="1:2" x14ac:dyDescent="0.25">
      <c r="A2728" s="6">
        <v>37921</v>
      </c>
      <c r="B2728" s="5">
        <v>8.81</v>
      </c>
    </row>
    <row r="2729" spans="1:2" x14ac:dyDescent="0.25">
      <c r="A2729" s="6">
        <v>37922</v>
      </c>
      <c r="B2729" s="5">
        <v>8.74</v>
      </c>
    </row>
    <row r="2730" spans="1:2" x14ac:dyDescent="0.25">
      <c r="A2730" s="6">
        <v>37923</v>
      </c>
      <c r="B2730" s="5">
        <v>8.83</v>
      </c>
    </row>
    <row r="2731" spans="1:2" x14ac:dyDescent="0.25">
      <c r="A2731" s="6">
        <v>37924</v>
      </c>
      <c r="B2731" s="5">
        <v>8.86</v>
      </c>
    </row>
    <row r="2732" spans="1:2" x14ac:dyDescent="0.25">
      <c r="A2732" s="6">
        <v>37925</v>
      </c>
      <c r="B2732" s="5">
        <v>8.83</v>
      </c>
    </row>
    <row r="2733" spans="1:2" x14ac:dyDescent="0.25">
      <c r="A2733" s="6">
        <v>37926</v>
      </c>
      <c r="B2733" s="5">
        <v>8.83</v>
      </c>
    </row>
    <row r="2734" spans="1:2" x14ac:dyDescent="0.25">
      <c r="A2734" s="6">
        <v>37927</v>
      </c>
      <c r="B2734" s="5">
        <v>8.83</v>
      </c>
    </row>
    <row r="2735" spans="1:2" x14ac:dyDescent="0.25">
      <c r="A2735" s="6">
        <v>37928</v>
      </c>
      <c r="B2735" s="5">
        <v>8.94</v>
      </c>
    </row>
    <row r="2736" spans="1:2" x14ac:dyDescent="0.25">
      <c r="A2736" s="6">
        <v>37929</v>
      </c>
      <c r="B2736" s="5">
        <v>8.9499999999999993</v>
      </c>
    </row>
    <row r="2737" spans="1:2" x14ac:dyDescent="0.25">
      <c r="A2737" s="6">
        <v>37930</v>
      </c>
      <c r="B2737" s="5">
        <v>8.93</v>
      </c>
    </row>
    <row r="2738" spans="1:2" x14ac:dyDescent="0.25">
      <c r="A2738" s="6">
        <v>37931</v>
      </c>
      <c r="B2738" s="5">
        <v>9.01</v>
      </c>
    </row>
    <row r="2739" spans="1:2" x14ac:dyDescent="0.25">
      <c r="A2739" s="6">
        <v>37932</v>
      </c>
      <c r="B2739" s="5">
        <v>9.0500000000000007</v>
      </c>
    </row>
    <row r="2740" spans="1:2" x14ac:dyDescent="0.25">
      <c r="A2740" s="6">
        <v>37933</v>
      </c>
      <c r="B2740" s="5">
        <v>9.0500000000000007</v>
      </c>
    </row>
    <row r="2741" spans="1:2" x14ac:dyDescent="0.25">
      <c r="A2741" s="6">
        <v>37934</v>
      </c>
      <c r="B2741" s="5">
        <v>9.0500000000000007</v>
      </c>
    </row>
    <row r="2742" spans="1:2" x14ac:dyDescent="0.25">
      <c r="A2742" s="6">
        <v>37935</v>
      </c>
      <c r="B2742" s="5">
        <v>9.0299999999999994</v>
      </c>
    </row>
    <row r="2743" spans="1:2" x14ac:dyDescent="0.25">
      <c r="A2743" s="6">
        <v>37936</v>
      </c>
      <c r="B2743" s="5">
        <v>8.98</v>
      </c>
    </row>
    <row r="2744" spans="1:2" x14ac:dyDescent="0.25">
      <c r="A2744" s="6">
        <v>37937</v>
      </c>
      <c r="B2744" s="5">
        <v>9.1</v>
      </c>
    </row>
    <row r="2745" spans="1:2" x14ac:dyDescent="0.25">
      <c r="A2745" s="6">
        <v>37938</v>
      </c>
      <c r="B2745" s="5">
        <v>9.1300000000000008</v>
      </c>
    </row>
    <row r="2746" spans="1:2" x14ac:dyDescent="0.25">
      <c r="A2746" s="6">
        <v>37939</v>
      </c>
      <c r="B2746" s="5">
        <v>9.17</v>
      </c>
    </row>
    <row r="2747" spans="1:2" x14ac:dyDescent="0.25">
      <c r="A2747" s="6">
        <v>37940</v>
      </c>
      <c r="B2747" s="5">
        <v>9.17</v>
      </c>
    </row>
    <row r="2748" spans="1:2" x14ac:dyDescent="0.25">
      <c r="A2748" s="6">
        <v>37941</v>
      </c>
      <c r="B2748" s="5">
        <v>9.17</v>
      </c>
    </row>
    <row r="2749" spans="1:2" x14ac:dyDescent="0.25">
      <c r="A2749" s="6">
        <v>37942</v>
      </c>
      <c r="B2749" s="5">
        <v>9.14</v>
      </c>
    </row>
    <row r="2750" spans="1:2" x14ac:dyDescent="0.25">
      <c r="A2750" s="6">
        <v>37943</v>
      </c>
      <c r="B2750" s="5">
        <v>9.1300000000000008</v>
      </c>
    </row>
    <row r="2751" spans="1:2" x14ac:dyDescent="0.25">
      <c r="A2751" s="6">
        <v>37944</v>
      </c>
      <c r="B2751" s="5">
        <v>9.11</v>
      </c>
    </row>
    <row r="2752" spans="1:2" x14ac:dyDescent="0.25">
      <c r="A2752" s="6">
        <v>37945</v>
      </c>
      <c r="B2752" s="5">
        <v>9.0299999999999994</v>
      </c>
    </row>
    <row r="2753" spans="1:2" x14ac:dyDescent="0.25">
      <c r="A2753" s="6">
        <v>37946</v>
      </c>
      <c r="B2753" s="5">
        <v>9</v>
      </c>
    </row>
    <row r="2754" spans="1:2" x14ac:dyDescent="0.25">
      <c r="A2754" s="6">
        <v>37947</v>
      </c>
      <c r="B2754" s="5">
        <v>9</v>
      </c>
    </row>
    <row r="2755" spans="1:2" x14ac:dyDescent="0.25">
      <c r="A2755" s="6">
        <v>37948</v>
      </c>
      <c r="B2755" s="5">
        <v>9</v>
      </c>
    </row>
    <row r="2756" spans="1:2" x14ac:dyDescent="0.25">
      <c r="A2756" s="6">
        <v>37949</v>
      </c>
      <c r="B2756" s="5">
        <v>9.06</v>
      </c>
    </row>
    <row r="2757" spans="1:2" x14ac:dyDescent="0.25">
      <c r="A2757" s="6">
        <v>37950</v>
      </c>
      <c r="B2757" s="5">
        <v>9.14</v>
      </c>
    </row>
    <row r="2758" spans="1:2" x14ac:dyDescent="0.25">
      <c r="A2758" s="6">
        <v>37951</v>
      </c>
      <c r="B2758" s="5">
        <v>9.18</v>
      </c>
    </row>
    <row r="2759" spans="1:2" x14ac:dyDescent="0.25">
      <c r="A2759" s="6">
        <v>37952</v>
      </c>
      <c r="B2759" s="5">
        <v>9.18</v>
      </c>
    </row>
    <row r="2760" spans="1:2" x14ac:dyDescent="0.25">
      <c r="A2760" s="6">
        <v>37953</v>
      </c>
      <c r="B2760" s="5">
        <v>9.2100000000000009</v>
      </c>
    </row>
    <row r="2761" spans="1:2" x14ac:dyDescent="0.25">
      <c r="A2761" s="6">
        <v>37954</v>
      </c>
      <c r="B2761" s="5">
        <v>9.2100000000000009</v>
      </c>
    </row>
    <row r="2762" spans="1:2" x14ac:dyDescent="0.25">
      <c r="A2762" s="6">
        <v>37955</v>
      </c>
      <c r="B2762" s="5">
        <v>9.2100000000000009</v>
      </c>
    </row>
    <row r="2763" spans="1:2" x14ac:dyDescent="0.25">
      <c r="A2763" s="6">
        <v>37956</v>
      </c>
      <c r="B2763" s="5">
        <v>9.32</v>
      </c>
    </row>
    <row r="2764" spans="1:2" x14ac:dyDescent="0.25">
      <c r="A2764" s="6">
        <v>37957</v>
      </c>
      <c r="B2764" s="5">
        <v>9.3000000000000007</v>
      </c>
    </row>
    <row r="2765" spans="1:2" x14ac:dyDescent="0.25">
      <c r="A2765" s="6">
        <v>37958</v>
      </c>
      <c r="B2765" s="5">
        <v>9.2899999999999991</v>
      </c>
    </row>
    <row r="2766" spans="1:2" x14ac:dyDescent="0.25">
      <c r="A2766" s="6">
        <v>37959</v>
      </c>
      <c r="B2766" s="5">
        <v>9.25</v>
      </c>
    </row>
    <row r="2767" spans="1:2" x14ac:dyDescent="0.25">
      <c r="A2767" s="6">
        <v>37960</v>
      </c>
      <c r="B2767" s="5">
        <v>9.24</v>
      </c>
    </row>
    <row r="2768" spans="1:2" x14ac:dyDescent="0.25">
      <c r="A2768" s="6">
        <v>37961</v>
      </c>
      <c r="B2768" s="5">
        <v>9.24</v>
      </c>
    </row>
    <row r="2769" spans="1:2" x14ac:dyDescent="0.25">
      <c r="A2769" s="6">
        <v>37962</v>
      </c>
      <c r="B2769" s="5">
        <v>9.24</v>
      </c>
    </row>
    <row r="2770" spans="1:2" x14ac:dyDescent="0.25">
      <c r="A2770" s="6">
        <v>37963</v>
      </c>
      <c r="B2770" s="5">
        <v>9.31</v>
      </c>
    </row>
    <row r="2771" spans="1:2" x14ac:dyDescent="0.25">
      <c r="A2771" s="6">
        <v>37964</v>
      </c>
      <c r="B2771" s="5">
        <v>9.32</v>
      </c>
    </row>
    <row r="2772" spans="1:2" x14ac:dyDescent="0.25">
      <c r="A2772" s="6">
        <v>37965</v>
      </c>
      <c r="B2772" s="5">
        <v>9.2899999999999991</v>
      </c>
    </row>
    <row r="2773" spans="1:2" x14ac:dyDescent="0.25">
      <c r="A2773" s="6">
        <v>37966</v>
      </c>
      <c r="B2773" s="5">
        <v>9.35</v>
      </c>
    </row>
    <row r="2774" spans="1:2" x14ac:dyDescent="0.25">
      <c r="A2774" s="6">
        <v>37967</v>
      </c>
      <c r="B2774" s="5">
        <v>9.3800000000000008</v>
      </c>
    </row>
    <row r="2775" spans="1:2" x14ac:dyDescent="0.25">
      <c r="A2775" s="6">
        <v>37968</v>
      </c>
      <c r="B2775" s="5">
        <v>9.3800000000000008</v>
      </c>
    </row>
    <row r="2776" spans="1:2" x14ac:dyDescent="0.25">
      <c r="A2776" s="6">
        <v>37969</v>
      </c>
      <c r="B2776" s="5">
        <v>9.3800000000000008</v>
      </c>
    </row>
    <row r="2777" spans="1:2" x14ac:dyDescent="0.25">
      <c r="A2777" s="6">
        <v>37970</v>
      </c>
      <c r="B2777" s="5">
        <v>9.32</v>
      </c>
    </row>
    <row r="2778" spans="1:2" x14ac:dyDescent="0.25">
      <c r="A2778" s="6">
        <v>37971</v>
      </c>
      <c r="B2778" s="5">
        <v>9.3800000000000008</v>
      </c>
    </row>
    <row r="2779" spans="1:2" x14ac:dyDescent="0.25">
      <c r="A2779" s="6">
        <v>37972</v>
      </c>
      <c r="B2779" s="5">
        <v>9.39</v>
      </c>
    </row>
    <row r="2780" spans="1:2" x14ac:dyDescent="0.25">
      <c r="A2780" s="6">
        <v>37973</v>
      </c>
      <c r="B2780" s="5">
        <v>9.3800000000000008</v>
      </c>
    </row>
    <row r="2781" spans="1:2" x14ac:dyDescent="0.25">
      <c r="A2781" s="6">
        <v>37974</v>
      </c>
      <c r="B2781" s="5">
        <v>9.4</v>
      </c>
    </row>
    <row r="2782" spans="1:2" x14ac:dyDescent="0.25">
      <c r="A2782" s="6">
        <v>37975</v>
      </c>
      <c r="B2782" s="5">
        <v>9.4</v>
      </c>
    </row>
    <row r="2783" spans="1:2" x14ac:dyDescent="0.25">
      <c r="A2783" s="6">
        <v>37976</v>
      </c>
      <c r="B2783" s="5">
        <v>9.4</v>
      </c>
    </row>
    <row r="2784" spans="1:2" x14ac:dyDescent="0.25">
      <c r="A2784" s="6">
        <v>37977</v>
      </c>
      <c r="B2784" s="5">
        <v>9.4499999999999993</v>
      </c>
    </row>
    <row r="2785" spans="1:2" x14ac:dyDescent="0.25">
      <c r="A2785" s="6">
        <v>37978</v>
      </c>
      <c r="B2785" s="5">
        <v>9.44</v>
      </c>
    </row>
    <row r="2786" spans="1:2" x14ac:dyDescent="0.25">
      <c r="A2786" s="6">
        <v>37979</v>
      </c>
      <c r="B2786" s="5">
        <v>9.4600000000000009</v>
      </c>
    </row>
    <row r="2787" spans="1:2" x14ac:dyDescent="0.25">
      <c r="A2787" s="6">
        <v>37980</v>
      </c>
      <c r="B2787" s="5">
        <v>9.4600000000000009</v>
      </c>
    </row>
    <row r="2788" spans="1:2" x14ac:dyDescent="0.25">
      <c r="A2788" s="6">
        <v>37981</v>
      </c>
      <c r="B2788" s="5">
        <v>9.48</v>
      </c>
    </row>
    <row r="2789" spans="1:2" x14ac:dyDescent="0.25">
      <c r="A2789" s="6">
        <v>37982</v>
      </c>
      <c r="B2789" s="5">
        <v>9.48</v>
      </c>
    </row>
    <row r="2790" spans="1:2" x14ac:dyDescent="0.25">
      <c r="A2790" s="6">
        <v>37983</v>
      </c>
      <c r="B2790" s="5">
        <v>9.48</v>
      </c>
    </row>
    <row r="2791" spans="1:2" x14ac:dyDescent="0.25">
      <c r="A2791" s="6">
        <v>37984</v>
      </c>
      <c r="B2791" s="5">
        <v>9.5399999999999991</v>
      </c>
    </row>
    <row r="2792" spans="1:2" x14ac:dyDescent="0.25">
      <c r="A2792" s="6">
        <v>37985</v>
      </c>
      <c r="B2792" s="5">
        <v>9.56</v>
      </c>
    </row>
    <row r="2793" spans="1:2" x14ac:dyDescent="0.25">
      <c r="A2793" s="6">
        <v>37986</v>
      </c>
      <c r="B2793" s="5">
        <v>9.49</v>
      </c>
    </row>
    <row r="2794" spans="1:2" x14ac:dyDescent="0.25">
      <c r="A2794" s="6">
        <v>37987</v>
      </c>
      <c r="B2794" s="5">
        <v>9.49</v>
      </c>
    </row>
    <row r="2795" spans="1:2" x14ac:dyDescent="0.25">
      <c r="A2795" s="6">
        <v>37988</v>
      </c>
      <c r="B2795" s="5">
        <v>9.48</v>
      </c>
    </row>
    <row r="2796" spans="1:2" x14ac:dyDescent="0.25">
      <c r="A2796" s="6">
        <v>37989</v>
      </c>
      <c r="B2796" s="5">
        <v>9.48</v>
      </c>
    </row>
    <row r="2797" spans="1:2" x14ac:dyDescent="0.25">
      <c r="A2797" s="6">
        <v>37990</v>
      </c>
      <c r="B2797" s="5">
        <v>9.48</v>
      </c>
    </row>
    <row r="2798" spans="1:2" x14ac:dyDescent="0.25">
      <c r="A2798" s="6">
        <v>37991</v>
      </c>
      <c r="B2798" s="5">
        <v>9.48</v>
      </c>
    </row>
    <row r="2799" spans="1:2" x14ac:dyDescent="0.25">
      <c r="A2799" s="6">
        <v>37992</v>
      </c>
      <c r="B2799" s="5">
        <v>9.5</v>
      </c>
    </row>
    <row r="2800" spans="1:2" x14ac:dyDescent="0.25">
      <c r="A2800" s="6">
        <v>37993</v>
      </c>
      <c r="B2800" s="5">
        <v>9.4499999999999993</v>
      </c>
    </row>
    <row r="2801" spans="1:2" x14ac:dyDescent="0.25">
      <c r="A2801" s="6">
        <v>37994</v>
      </c>
      <c r="B2801" s="5">
        <v>9.48</v>
      </c>
    </row>
    <row r="2802" spans="1:2" x14ac:dyDescent="0.25">
      <c r="A2802" s="6">
        <v>37995</v>
      </c>
      <c r="B2802" s="5">
        <v>9.5</v>
      </c>
    </row>
    <row r="2803" spans="1:2" x14ac:dyDescent="0.25">
      <c r="A2803" s="6">
        <v>37996</v>
      </c>
      <c r="B2803" s="5">
        <v>9.5</v>
      </c>
    </row>
    <row r="2804" spans="1:2" x14ac:dyDescent="0.25">
      <c r="A2804" s="6">
        <v>37997</v>
      </c>
      <c r="B2804" s="5">
        <v>9.5</v>
      </c>
    </row>
    <row r="2805" spans="1:2" x14ac:dyDescent="0.25">
      <c r="A2805" s="6">
        <v>37998</v>
      </c>
      <c r="B2805" s="5">
        <v>9.51</v>
      </c>
    </row>
    <row r="2806" spans="1:2" x14ac:dyDescent="0.25">
      <c r="A2806" s="6">
        <v>37999</v>
      </c>
      <c r="B2806" s="5">
        <v>9.5299999999999994</v>
      </c>
    </row>
    <row r="2807" spans="1:2" x14ac:dyDescent="0.25">
      <c r="A2807" s="6">
        <v>38000</v>
      </c>
      <c r="B2807" s="5">
        <v>9.58</v>
      </c>
    </row>
    <row r="2808" spans="1:2" x14ac:dyDescent="0.25">
      <c r="A2808" s="6">
        <v>38001</v>
      </c>
      <c r="B2808" s="5">
        <v>9.56</v>
      </c>
    </row>
    <row r="2809" spans="1:2" x14ac:dyDescent="0.25">
      <c r="A2809" s="6">
        <v>38002</v>
      </c>
      <c r="B2809" s="5">
        <v>9.48</v>
      </c>
    </row>
    <row r="2810" spans="1:2" x14ac:dyDescent="0.25">
      <c r="A2810" s="6">
        <v>38003</v>
      </c>
      <c r="B2810" s="5">
        <v>9.48</v>
      </c>
    </row>
    <row r="2811" spans="1:2" x14ac:dyDescent="0.25">
      <c r="A2811" s="6">
        <v>38004</v>
      </c>
      <c r="B2811" s="5">
        <v>9.48</v>
      </c>
    </row>
    <row r="2812" spans="1:2" x14ac:dyDescent="0.25">
      <c r="A2812" s="6">
        <v>38005</v>
      </c>
      <c r="B2812" s="5">
        <v>9.48</v>
      </c>
    </row>
    <row r="2813" spans="1:2" x14ac:dyDescent="0.25">
      <c r="A2813" s="6">
        <v>38006</v>
      </c>
      <c r="B2813" s="5">
        <v>9.48</v>
      </c>
    </row>
    <row r="2814" spans="1:2" x14ac:dyDescent="0.25">
      <c r="A2814" s="6">
        <v>38007</v>
      </c>
      <c r="B2814" s="5">
        <v>9.5</v>
      </c>
    </row>
    <row r="2815" spans="1:2" x14ac:dyDescent="0.25">
      <c r="A2815" s="6">
        <v>38008</v>
      </c>
      <c r="B2815" s="5">
        <v>9.5299999999999994</v>
      </c>
    </row>
    <row r="2816" spans="1:2" x14ac:dyDescent="0.25">
      <c r="A2816" s="6">
        <v>38009</v>
      </c>
      <c r="B2816" s="5">
        <v>9.61</v>
      </c>
    </row>
    <row r="2817" spans="1:2" x14ac:dyDescent="0.25">
      <c r="A2817" s="6">
        <v>38010</v>
      </c>
      <c r="B2817" s="5">
        <v>9.61</v>
      </c>
    </row>
    <row r="2818" spans="1:2" x14ac:dyDescent="0.25">
      <c r="A2818" s="6">
        <v>38011</v>
      </c>
      <c r="B2818" s="5">
        <v>9.61</v>
      </c>
    </row>
    <row r="2819" spans="1:2" x14ac:dyDescent="0.25">
      <c r="A2819" s="6">
        <v>38012</v>
      </c>
      <c r="B2819" s="5">
        <v>9.7200000000000006</v>
      </c>
    </row>
    <row r="2820" spans="1:2" x14ac:dyDescent="0.25">
      <c r="A2820" s="6">
        <v>38013</v>
      </c>
      <c r="B2820" s="5">
        <v>9.8000000000000007</v>
      </c>
    </row>
    <row r="2821" spans="1:2" x14ac:dyDescent="0.25">
      <c r="A2821" s="6">
        <v>38014</v>
      </c>
      <c r="B2821" s="5">
        <v>9.81</v>
      </c>
    </row>
    <row r="2822" spans="1:2" x14ac:dyDescent="0.25">
      <c r="A2822" s="6">
        <v>38015</v>
      </c>
      <c r="B2822" s="5">
        <v>9.83</v>
      </c>
    </row>
    <row r="2823" spans="1:2" x14ac:dyDescent="0.25">
      <c r="A2823" s="6">
        <v>38016</v>
      </c>
      <c r="B2823" s="5">
        <v>9.9</v>
      </c>
    </row>
    <row r="2824" spans="1:2" x14ac:dyDescent="0.25">
      <c r="A2824" s="6">
        <v>38017</v>
      </c>
      <c r="B2824" s="5">
        <v>9.9</v>
      </c>
    </row>
    <row r="2825" spans="1:2" x14ac:dyDescent="0.25">
      <c r="A2825" s="6">
        <v>38018</v>
      </c>
      <c r="B2825" s="5">
        <v>9.9</v>
      </c>
    </row>
    <row r="2826" spans="1:2" x14ac:dyDescent="0.25">
      <c r="A2826" s="6">
        <v>38019</v>
      </c>
      <c r="B2826" s="5">
        <v>10.029999999999999</v>
      </c>
    </row>
    <row r="2827" spans="1:2" x14ac:dyDescent="0.25">
      <c r="A2827" s="6">
        <v>38020</v>
      </c>
      <c r="B2827" s="5">
        <v>10</v>
      </c>
    </row>
    <row r="2828" spans="1:2" x14ac:dyDescent="0.25">
      <c r="A2828" s="6">
        <v>38021</v>
      </c>
      <c r="B2828" s="5">
        <v>9.81</v>
      </c>
    </row>
    <row r="2829" spans="1:2" x14ac:dyDescent="0.25">
      <c r="A2829" s="6">
        <v>38022</v>
      </c>
      <c r="B2829" s="5">
        <v>9.8800000000000008</v>
      </c>
    </row>
    <row r="2830" spans="1:2" x14ac:dyDescent="0.25">
      <c r="A2830" s="6">
        <v>38023</v>
      </c>
      <c r="B2830" s="5">
        <v>10.050000000000001</v>
      </c>
    </row>
    <row r="2831" spans="1:2" x14ac:dyDescent="0.25">
      <c r="A2831" s="6">
        <v>38024</v>
      </c>
      <c r="B2831" s="5">
        <v>10.050000000000001</v>
      </c>
    </row>
    <row r="2832" spans="1:2" x14ac:dyDescent="0.25">
      <c r="A2832" s="6">
        <v>38025</v>
      </c>
      <c r="B2832" s="5">
        <v>10.050000000000001</v>
      </c>
    </row>
    <row r="2833" spans="1:2" x14ac:dyDescent="0.25">
      <c r="A2833" s="6">
        <v>38026</v>
      </c>
      <c r="B2833" s="5">
        <v>10.050000000000001</v>
      </c>
    </row>
    <row r="2834" spans="1:2" x14ac:dyDescent="0.25">
      <c r="A2834" s="6">
        <v>38027</v>
      </c>
      <c r="B2834" s="5">
        <v>10.11</v>
      </c>
    </row>
    <row r="2835" spans="1:2" x14ac:dyDescent="0.25">
      <c r="A2835" s="6">
        <v>38028</v>
      </c>
      <c r="B2835" s="5">
        <v>10.16</v>
      </c>
    </row>
    <row r="2836" spans="1:2" x14ac:dyDescent="0.25">
      <c r="A2836" s="6">
        <v>38029</v>
      </c>
      <c r="B2836" s="5">
        <v>10.06</v>
      </c>
    </row>
    <row r="2837" spans="1:2" x14ac:dyDescent="0.25">
      <c r="A2837" s="6">
        <v>38030</v>
      </c>
      <c r="B2837" s="5">
        <v>9.98</v>
      </c>
    </row>
    <row r="2838" spans="1:2" x14ac:dyDescent="0.25">
      <c r="A2838" s="6">
        <v>38031</v>
      </c>
      <c r="B2838" s="5">
        <v>9.98</v>
      </c>
    </row>
    <row r="2839" spans="1:2" x14ac:dyDescent="0.25">
      <c r="A2839" s="6">
        <v>38032</v>
      </c>
      <c r="B2839" s="5">
        <v>9.98</v>
      </c>
    </row>
    <row r="2840" spans="1:2" x14ac:dyDescent="0.25">
      <c r="A2840" s="6">
        <v>38033</v>
      </c>
      <c r="B2840" s="5">
        <v>9.98</v>
      </c>
    </row>
    <row r="2841" spans="1:2" x14ac:dyDescent="0.25">
      <c r="A2841" s="6">
        <v>38034</v>
      </c>
      <c r="B2841" s="5">
        <v>10</v>
      </c>
    </row>
    <row r="2842" spans="1:2" x14ac:dyDescent="0.25">
      <c r="A2842" s="6">
        <v>38035</v>
      </c>
      <c r="B2842" s="5">
        <v>9.9700000000000006</v>
      </c>
    </row>
    <row r="2843" spans="1:2" x14ac:dyDescent="0.25">
      <c r="A2843" s="6">
        <v>38036</v>
      </c>
      <c r="B2843" s="5">
        <v>9.9700000000000006</v>
      </c>
    </row>
    <row r="2844" spans="1:2" x14ac:dyDescent="0.25">
      <c r="A2844" s="6">
        <v>38037</v>
      </c>
      <c r="B2844" s="5">
        <v>9.9700000000000006</v>
      </c>
    </row>
    <row r="2845" spans="1:2" x14ac:dyDescent="0.25">
      <c r="A2845" s="6">
        <v>38038</v>
      </c>
      <c r="B2845" s="5">
        <v>9.9700000000000006</v>
      </c>
    </row>
    <row r="2846" spans="1:2" x14ac:dyDescent="0.25">
      <c r="A2846" s="6">
        <v>38039</v>
      </c>
      <c r="B2846" s="5">
        <v>9.9700000000000006</v>
      </c>
    </row>
    <row r="2847" spans="1:2" x14ac:dyDescent="0.25">
      <c r="A2847" s="6">
        <v>38040</v>
      </c>
      <c r="B2847" s="5">
        <v>9.9600000000000009</v>
      </c>
    </row>
    <row r="2848" spans="1:2" x14ac:dyDescent="0.25">
      <c r="A2848" s="6">
        <v>38041</v>
      </c>
      <c r="B2848" s="5">
        <v>9.98</v>
      </c>
    </row>
    <row r="2849" spans="1:2" x14ac:dyDescent="0.25">
      <c r="A2849" s="6">
        <v>38042</v>
      </c>
      <c r="B2849" s="5">
        <v>10.07</v>
      </c>
    </row>
    <row r="2850" spans="1:2" x14ac:dyDescent="0.25">
      <c r="A2850" s="6">
        <v>38043</v>
      </c>
      <c r="B2850" s="5">
        <v>10.050000000000001</v>
      </c>
    </row>
    <row r="2851" spans="1:2" x14ac:dyDescent="0.25">
      <c r="A2851" s="6">
        <v>38044</v>
      </c>
      <c r="B2851" s="5">
        <v>10.06</v>
      </c>
    </row>
    <row r="2852" spans="1:2" x14ac:dyDescent="0.25">
      <c r="A2852" s="6">
        <v>38045</v>
      </c>
      <c r="B2852" s="5">
        <v>10.06</v>
      </c>
    </row>
    <row r="2853" spans="1:2" x14ac:dyDescent="0.25">
      <c r="A2853" s="6">
        <v>38046</v>
      </c>
      <c r="B2853" s="5">
        <v>10.06</v>
      </c>
    </row>
    <row r="2854" spans="1:2" x14ac:dyDescent="0.25">
      <c r="A2854" s="6">
        <v>38047</v>
      </c>
      <c r="B2854" s="5">
        <v>10.17</v>
      </c>
    </row>
    <row r="2855" spans="1:2" x14ac:dyDescent="0.25">
      <c r="A2855" s="6">
        <v>38048</v>
      </c>
      <c r="B2855" s="5">
        <v>10.25</v>
      </c>
    </row>
    <row r="2856" spans="1:2" x14ac:dyDescent="0.25">
      <c r="A2856" s="6">
        <v>38049</v>
      </c>
      <c r="B2856" s="5">
        <v>10.3</v>
      </c>
    </row>
    <row r="2857" spans="1:2" x14ac:dyDescent="0.25">
      <c r="A2857" s="6">
        <v>38050</v>
      </c>
      <c r="B2857" s="5">
        <v>10.34</v>
      </c>
    </row>
    <row r="2858" spans="1:2" x14ac:dyDescent="0.25">
      <c r="A2858" s="6">
        <v>38051</v>
      </c>
      <c r="B2858" s="5">
        <v>10.4</v>
      </c>
    </row>
    <row r="2859" spans="1:2" x14ac:dyDescent="0.25">
      <c r="A2859" s="6">
        <v>38052</v>
      </c>
      <c r="B2859" s="5">
        <v>10.4</v>
      </c>
    </row>
    <row r="2860" spans="1:2" x14ac:dyDescent="0.25">
      <c r="A2860" s="6">
        <v>38053</v>
      </c>
      <c r="B2860" s="5">
        <v>10.4</v>
      </c>
    </row>
    <row r="2861" spans="1:2" x14ac:dyDescent="0.25">
      <c r="A2861" s="6">
        <v>38054</v>
      </c>
      <c r="B2861" s="5">
        <v>10.38</v>
      </c>
    </row>
    <row r="2862" spans="1:2" x14ac:dyDescent="0.25">
      <c r="A2862" s="6">
        <v>38055</v>
      </c>
      <c r="B2862" s="5">
        <v>10.38</v>
      </c>
    </row>
    <row r="2863" spans="1:2" x14ac:dyDescent="0.25">
      <c r="A2863" s="6">
        <v>38056</v>
      </c>
      <c r="B2863" s="5">
        <v>10.26</v>
      </c>
    </row>
    <row r="2864" spans="1:2" x14ac:dyDescent="0.25">
      <c r="A2864" s="6">
        <v>38057</v>
      </c>
      <c r="B2864" s="5">
        <v>10.14</v>
      </c>
    </row>
    <row r="2865" spans="1:2" x14ac:dyDescent="0.25">
      <c r="A2865" s="6">
        <v>38058</v>
      </c>
      <c r="B2865" s="5">
        <v>10.25</v>
      </c>
    </row>
    <row r="2866" spans="1:2" x14ac:dyDescent="0.25">
      <c r="A2866" s="6">
        <v>38059</v>
      </c>
      <c r="B2866" s="5">
        <v>10.25</v>
      </c>
    </row>
    <row r="2867" spans="1:2" x14ac:dyDescent="0.25">
      <c r="A2867" s="6">
        <v>38060</v>
      </c>
      <c r="B2867" s="5">
        <v>10.25</v>
      </c>
    </row>
    <row r="2868" spans="1:2" x14ac:dyDescent="0.25">
      <c r="A2868" s="6">
        <v>38061</v>
      </c>
      <c r="B2868" s="5">
        <v>10.18</v>
      </c>
    </row>
    <row r="2869" spans="1:2" x14ac:dyDescent="0.25">
      <c r="A2869" s="6">
        <v>38062</v>
      </c>
      <c r="B2869" s="5">
        <v>10.199999999999999</v>
      </c>
    </row>
    <row r="2870" spans="1:2" x14ac:dyDescent="0.25">
      <c r="A2870" s="6">
        <v>38063</v>
      </c>
      <c r="B2870" s="5">
        <v>10.36</v>
      </c>
    </row>
    <row r="2871" spans="1:2" x14ac:dyDescent="0.25">
      <c r="A2871" s="6">
        <v>38064</v>
      </c>
      <c r="B2871" s="5">
        <v>10.41</v>
      </c>
    </row>
    <row r="2872" spans="1:2" x14ac:dyDescent="0.25">
      <c r="A2872" s="6">
        <v>38065</v>
      </c>
      <c r="B2872" s="5">
        <v>10.42</v>
      </c>
    </row>
    <row r="2873" spans="1:2" x14ac:dyDescent="0.25">
      <c r="A2873" s="6">
        <v>38066</v>
      </c>
      <c r="B2873" s="5">
        <v>10.42</v>
      </c>
    </row>
    <row r="2874" spans="1:2" x14ac:dyDescent="0.25">
      <c r="A2874" s="6">
        <v>38067</v>
      </c>
      <c r="B2874" s="5">
        <v>10.42</v>
      </c>
    </row>
    <row r="2875" spans="1:2" x14ac:dyDescent="0.25">
      <c r="A2875" s="6">
        <v>38068</v>
      </c>
      <c r="B2875" s="5">
        <v>10.38</v>
      </c>
    </row>
    <row r="2876" spans="1:2" x14ac:dyDescent="0.25">
      <c r="A2876" s="6">
        <v>38069</v>
      </c>
      <c r="B2876" s="5">
        <v>10.43</v>
      </c>
    </row>
    <row r="2877" spans="1:2" x14ac:dyDescent="0.25">
      <c r="A2877" s="6">
        <v>38070</v>
      </c>
      <c r="B2877" s="5">
        <v>10.35</v>
      </c>
    </row>
    <row r="2878" spans="1:2" x14ac:dyDescent="0.25">
      <c r="A2878" s="6">
        <v>38071</v>
      </c>
      <c r="B2878" s="5">
        <v>10.47</v>
      </c>
    </row>
    <row r="2879" spans="1:2" x14ac:dyDescent="0.25">
      <c r="A2879" s="6">
        <v>38072</v>
      </c>
      <c r="B2879" s="5">
        <v>10.36</v>
      </c>
    </row>
    <row r="2880" spans="1:2" x14ac:dyDescent="0.25">
      <c r="A2880" s="6">
        <v>38073</v>
      </c>
      <c r="B2880" s="5">
        <v>10.36</v>
      </c>
    </row>
    <row r="2881" spans="1:2" x14ac:dyDescent="0.25">
      <c r="A2881" s="6">
        <v>38074</v>
      </c>
      <c r="B2881" s="5">
        <v>10.36</v>
      </c>
    </row>
    <row r="2882" spans="1:2" x14ac:dyDescent="0.25">
      <c r="A2882" s="6">
        <v>38075</v>
      </c>
      <c r="B2882" s="5">
        <v>10.43</v>
      </c>
    </row>
    <row r="2883" spans="1:2" x14ac:dyDescent="0.25">
      <c r="A2883" s="6">
        <v>38076</v>
      </c>
      <c r="B2883" s="5">
        <v>10.53</v>
      </c>
    </row>
    <row r="2884" spans="1:2" x14ac:dyDescent="0.25">
      <c r="A2884" s="6">
        <v>38077</v>
      </c>
      <c r="B2884" s="5">
        <v>10.6</v>
      </c>
    </row>
    <row r="2885" spans="1:2" x14ac:dyDescent="0.25">
      <c r="A2885" s="6">
        <v>38078</v>
      </c>
      <c r="B2885" s="5">
        <v>10.7</v>
      </c>
    </row>
    <row r="2886" spans="1:2" x14ac:dyDescent="0.25">
      <c r="A2886" s="6">
        <v>38079</v>
      </c>
      <c r="B2886" s="5">
        <v>10.6</v>
      </c>
    </row>
    <row r="2887" spans="1:2" x14ac:dyDescent="0.25">
      <c r="A2887" s="6">
        <v>38080</v>
      </c>
      <c r="B2887" s="5">
        <v>10.6</v>
      </c>
    </row>
    <row r="2888" spans="1:2" x14ac:dyDescent="0.25">
      <c r="A2888" s="6">
        <v>38081</v>
      </c>
      <c r="B2888" s="5">
        <v>10.6</v>
      </c>
    </row>
    <row r="2889" spans="1:2" x14ac:dyDescent="0.25">
      <c r="A2889" s="6">
        <v>38082</v>
      </c>
      <c r="B2889" s="5">
        <v>10.19</v>
      </c>
    </row>
    <row r="2890" spans="1:2" x14ac:dyDescent="0.25">
      <c r="A2890" s="6">
        <v>38083</v>
      </c>
      <c r="B2890" s="5">
        <v>9.77</v>
      </c>
    </row>
    <row r="2891" spans="1:2" x14ac:dyDescent="0.25">
      <c r="A2891" s="6">
        <v>38084</v>
      </c>
      <c r="B2891" s="5">
        <v>9.93</v>
      </c>
    </row>
    <row r="2892" spans="1:2" x14ac:dyDescent="0.25">
      <c r="A2892" s="6">
        <v>38085</v>
      </c>
      <c r="B2892" s="5">
        <v>9.75</v>
      </c>
    </row>
    <row r="2893" spans="1:2" x14ac:dyDescent="0.25">
      <c r="A2893" s="6">
        <v>38086</v>
      </c>
      <c r="B2893" s="5">
        <v>9.75</v>
      </c>
    </row>
    <row r="2894" spans="1:2" x14ac:dyDescent="0.25">
      <c r="A2894" s="6">
        <v>38087</v>
      </c>
      <c r="B2894" s="5">
        <v>9.75</v>
      </c>
    </row>
    <row r="2895" spans="1:2" x14ac:dyDescent="0.25">
      <c r="A2895" s="6">
        <v>38088</v>
      </c>
      <c r="B2895" s="5">
        <v>9.75</v>
      </c>
    </row>
    <row r="2896" spans="1:2" x14ac:dyDescent="0.25">
      <c r="A2896" s="6">
        <v>38089</v>
      </c>
      <c r="B2896" s="5">
        <v>9.26</v>
      </c>
    </row>
    <row r="2897" spans="1:2" x14ac:dyDescent="0.25">
      <c r="A2897" s="6">
        <v>38090</v>
      </c>
      <c r="B2897" s="5">
        <v>9.19</v>
      </c>
    </row>
    <row r="2898" spans="1:2" x14ac:dyDescent="0.25">
      <c r="A2898" s="6">
        <v>38091</v>
      </c>
      <c r="B2898" s="5">
        <v>9.1</v>
      </c>
    </row>
    <row r="2899" spans="1:2" x14ac:dyDescent="0.25">
      <c r="A2899" s="6">
        <v>38092</v>
      </c>
      <c r="B2899" s="5">
        <v>9.2899999999999991</v>
      </c>
    </row>
    <row r="2900" spans="1:2" x14ac:dyDescent="0.25">
      <c r="A2900" s="6">
        <v>38093</v>
      </c>
      <c r="B2900" s="5">
        <v>9.39</v>
      </c>
    </row>
    <row r="2901" spans="1:2" x14ac:dyDescent="0.25">
      <c r="A2901" s="6">
        <v>38094</v>
      </c>
      <c r="B2901" s="5">
        <v>9.39</v>
      </c>
    </row>
    <row r="2902" spans="1:2" x14ac:dyDescent="0.25">
      <c r="A2902" s="6">
        <v>38095</v>
      </c>
      <c r="B2902" s="5">
        <v>9.39</v>
      </c>
    </row>
    <row r="2903" spans="1:2" x14ac:dyDescent="0.25">
      <c r="A2903" s="6">
        <v>38096</v>
      </c>
      <c r="B2903" s="5">
        <v>9.44</v>
      </c>
    </row>
    <row r="2904" spans="1:2" x14ac:dyDescent="0.25">
      <c r="A2904" s="6">
        <v>38097</v>
      </c>
      <c r="B2904" s="5">
        <v>9.1</v>
      </c>
    </row>
    <row r="2905" spans="1:2" x14ac:dyDescent="0.25">
      <c r="A2905" s="6">
        <v>38098</v>
      </c>
      <c r="B2905" s="5">
        <v>9.1300000000000008</v>
      </c>
    </row>
    <row r="2906" spans="1:2" x14ac:dyDescent="0.25">
      <c r="A2906" s="6">
        <v>38099</v>
      </c>
      <c r="B2906" s="5">
        <v>9.26</v>
      </c>
    </row>
    <row r="2907" spans="1:2" x14ac:dyDescent="0.25">
      <c r="A2907" s="6">
        <v>38100</v>
      </c>
      <c r="B2907" s="5">
        <v>9.17</v>
      </c>
    </row>
    <row r="2908" spans="1:2" x14ac:dyDescent="0.25">
      <c r="A2908" s="6">
        <v>38101</v>
      </c>
      <c r="B2908" s="5">
        <v>9.17</v>
      </c>
    </row>
    <row r="2909" spans="1:2" x14ac:dyDescent="0.25">
      <c r="A2909" s="6">
        <v>38102</v>
      </c>
      <c r="B2909" s="5">
        <v>9.17</v>
      </c>
    </row>
    <row r="2910" spans="1:2" x14ac:dyDescent="0.25">
      <c r="A2910" s="6">
        <v>38103</v>
      </c>
      <c r="B2910" s="5">
        <v>9.2200000000000006</v>
      </c>
    </row>
    <row r="2911" spans="1:2" x14ac:dyDescent="0.25">
      <c r="A2911" s="6">
        <v>38104</v>
      </c>
      <c r="B2911" s="5">
        <v>9.3000000000000007</v>
      </c>
    </row>
    <row r="2912" spans="1:2" x14ac:dyDescent="0.25">
      <c r="A2912" s="6">
        <v>38105</v>
      </c>
      <c r="B2912" s="5">
        <v>9.24</v>
      </c>
    </row>
    <row r="2913" spans="1:2" x14ac:dyDescent="0.25">
      <c r="A2913" s="6">
        <v>38106</v>
      </c>
      <c r="B2913" s="5">
        <v>9.11</v>
      </c>
    </row>
    <row r="2914" spans="1:2" x14ac:dyDescent="0.25">
      <c r="A2914" s="6">
        <v>38107</v>
      </c>
      <c r="B2914" s="5">
        <v>9.06</v>
      </c>
    </row>
    <row r="2915" spans="1:2" x14ac:dyDescent="0.25">
      <c r="A2915" s="6">
        <v>38108</v>
      </c>
      <c r="B2915" s="5">
        <v>9.06</v>
      </c>
    </row>
    <row r="2916" spans="1:2" x14ac:dyDescent="0.25">
      <c r="A2916" s="6">
        <v>38109</v>
      </c>
      <c r="B2916" s="5">
        <v>9.06</v>
      </c>
    </row>
    <row r="2917" spans="1:2" x14ac:dyDescent="0.25">
      <c r="A2917" s="6">
        <v>38110</v>
      </c>
      <c r="B2917" s="5">
        <v>9.1999999999999993</v>
      </c>
    </row>
    <row r="2918" spans="1:2" x14ac:dyDescent="0.25">
      <c r="A2918" s="6">
        <v>38111</v>
      </c>
      <c r="B2918" s="5">
        <v>9.26</v>
      </c>
    </row>
    <row r="2919" spans="1:2" x14ac:dyDescent="0.25">
      <c r="A2919" s="6">
        <v>38112</v>
      </c>
      <c r="B2919" s="5">
        <v>9.16</v>
      </c>
    </row>
    <row r="2920" spans="1:2" x14ac:dyDescent="0.25">
      <c r="A2920" s="6">
        <v>38113</v>
      </c>
      <c r="B2920" s="5">
        <v>9.15</v>
      </c>
    </row>
    <row r="2921" spans="1:2" x14ac:dyDescent="0.25">
      <c r="A2921" s="6">
        <v>38114</v>
      </c>
      <c r="B2921" s="5">
        <v>8.85</v>
      </c>
    </row>
    <row r="2922" spans="1:2" x14ac:dyDescent="0.25">
      <c r="A2922" s="6">
        <v>38115</v>
      </c>
      <c r="B2922" s="5">
        <v>8.85</v>
      </c>
    </row>
    <row r="2923" spans="1:2" x14ac:dyDescent="0.25">
      <c r="A2923" s="6">
        <v>38116</v>
      </c>
      <c r="B2923" s="5">
        <v>8.85</v>
      </c>
    </row>
    <row r="2924" spans="1:2" x14ac:dyDescent="0.25">
      <c r="A2924" s="6">
        <v>38117</v>
      </c>
      <c r="B2924" s="5">
        <v>8.75</v>
      </c>
    </row>
    <row r="2925" spans="1:2" x14ac:dyDescent="0.25">
      <c r="A2925" s="6">
        <v>38118</v>
      </c>
      <c r="B2925" s="5">
        <v>8.82</v>
      </c>
    </row>
    <row r="2926" spans="1:2" x14ac:dyDescent="0.25">
      <c r="A2926" s="6">
        <v>38119</v>
      </c>
      <c r="B2926" s="5">
        <v>8.83</v>
      </c>
    </row>
    <row r="2927" spans="1:2" x14ac:dyDescent="0.25">
      <c r="A2927" s="6">
        <v>38120</v>
      </c>
      <c r="B2927" s="5">
        <v>8.83</v>
      </c>
    </row>
    <row r="2928" spans="1:2" x14ac:dyDescent="0.25">
      <c r="A2928" s="6">
        <v>38121</v>
      </c>
      <c r="B2928" s="5">
        <v>8.93</v>
      </c>
    </row>
    <row r="2929" spans="1:2" x14ac:dyDescent="0.25">
      <c r="A2929" s="6">
        <v>38122</v>
      </c>
      <c r="B2929" s="5">
        <v>8.93</v>
      </c>
    </row>
    <row r="2930" spans="1:2" x14ac:dyDescent="0.25">
      <c r="A2930" s="6">
        <v>38123</v>
      </c>
      <c r="B2930" s="5">
        <v>8.93</v>
      </c>
    </row>
    <row r="2931" spans="1:2" x14ac:dyDescent="0.25">
      <c r="A2931" s="6">
        <v>38124</v>
      </c>
      <c r="B2931" s="5">
        <v>9</v>
      </c>
    </row>
    <row r="2932" spans="1:2" x14ac:dyDescent="0.25">
      <c r="A2932" s="6">
        <v>38125</v>
      </c>
      <c r="B2932" s="5">
        <v>9.17</v>
      </c>
    </row>
    <row r="2933" spans="1:2" x14ac:dyDescent="0.25">
      <c r="A2933" s="6">
        <v>38126</v>
      </c>
      <c r="B2933" s="5">
        <v>8.9700000000000006</v>
      </c>
    </row>
    <row r="2934" spans="1:2" x14ac:dyDescent="0.25">
      <c r="A2934" s="6">
        <v>38127</v>
      </c>
      <c r="B2934" s="5">
        <v>9.14</v>
      </c>
    </row>
    <row r="2935" spans="1:2" x14ac:dyDescent="0.25">
      <c r="A2935" s="6">
        <v>38128</v>
      </c>
      <c r="B2935" s="5">
        <v>9.14</v>
      </c>
    </row>
    <row r="2936" spans="1:2" x14ac:dyDescent="0.25">
      <c r="A2936" s="6">
        <v>38129</v>
      </c>
      <c r="B2936" s="5">
        <v>9.14</v>
      </c>
    </row>
    <row r="2937" spans="1:2" x14ac:dyDescent="0.25">
      <c r="A2937" s="6">
        <v>38130</v>
      </c>
      <c r="B2937" s="5">
        <v>9.14</v>
      </c>
    </row>
    <row r="2938" spans="1:2" x14ac:dyDescent="0.25">
      <c r="A2938" s="6">
        <v>38131</v>
      </c>
      <c r="B2938" s="5">
        <v>9.24</v>
      </c>
    </row>
    <row r="2939" spans="1:2" x14ac:dyDescent="0.25">
      <c r="A2939" s="6">
        <v>38132</v>
      </c>
      <c r="B2939" s="5">
        <v>9.42</v>
      </c>
    </row>
    <row r="2940" spans="1:2" x14ac:dyDescent="0.25">
      <c r="A2940" s="6">
        <v>38133</v>
      </c>
      <c r="B2940" s="5">
        <v>9.56</v>
      </c>
    </row>
    <row r="2941" spans="1:2" x14ac:dyDescent="0.25">
      <c r="A2941" s="6">
        <v>38134</v>
      </c>
      <c r="B2941" s="5">
        <v>9.6</v>
      </c>
    </row>
    <row r="2942" spans="1:2" x14ac:dyDescent="0.25">
      <c r="A2942" s="6">
        <v>38135</v>
      </c>
      <c r="B2942" s="5">
        <v>9.6999999999999993</v>
      </c>
    </row>
    <row r="2943" spans="1:2" x14ac:dyDescent="0.25">
      <c r="A2943" s="6">
        <v>38136</v>
      </c>
      <c r="B2943" s="5">
        <v>9.6999999999999993</v>
      </c>
    </row>
    <row r="2944" spans="1:2" x14ac:dyDescent="0.25">
      <c r="A2944" s="6">
        <v>38137</v>
      </c>
      <c r="B2944" s="5">
        <v>9.6999999999999993</v>
      </c>
    </row>
    <row r="2945" spans="1:2" x14ac:dyDescent="0.25">
      <c r="A2945" s="6">
        <v>38138</v>
      </c>
      <c r="B2945" s="5">
        <v>9.6999999999999993</v>
      </c>
    </row>
    <row r="2946" spans="1:2" x14ac:dyDescent="0.25">
      <c r="A2946" s="6">
        <v>38139</v>
      </c>
      <c r="B2946" s="5">
        <v>9.6</v>
      </c>
    </row>
    <row r="2947" spans="1:2" x14ac:dyDescent="0.25">
      <c r="A2947" s="6">
        <v>38140</v>
      </c>
      <c r="B2947" s="5">
        <v>9.74</v>
      </c>
    </row>
    <row r="2948" spans="1:2" x14ac:dyDescent="0.25">
      <c r="A2948" s="6">
        <v>38141</v>
      </c>
      <c r="B2948" s="5">
        <v>9.67</v>
      </c>
    </row>
    <row r="2949" spans="1:2" x14ac:dyDescent="0.25">
      <c r="A2949" s="6">
        <v>38142</v>
      </c>
      <c r="B2949" s="5">
        <v>9.69</v>
      </c>
    </row>
    <row r="2950" spans="1:2" x14ac:dyDescent="0.25">
      <c r="A2950" s="6">
        <v>38143</v>
      </c>
      <c r="B2950" s="5">
        <v>9.69</v>
      </c>
    </row>
    <row r="2951" spans="1:2" x14ac:dyDescent="0.25">
      <c r="A2951" s="6">
        <v>38144</v>
      </c>
      <c r="B2951" s="5">
        <v>9.69</v>
      </c>
    </row>
    <row r="2952" spans="1:2" x14ac:dyDescent="0.25">
      <c r="A2952" s="6">
        <v>38145</v>
      </c>
      <c r="B2952" s="5">
        <v>9.76</v>
      </c>
    </row>
    <row r="2953" spans="1:2" x14ac:dyDescent="0.25">
      <c r="A2953" s="6">
        <v>38146</v>
      </c>
      <c r="B2953" s="5">
        <v>9.75</v>
      </c>
    </row>
    <row r="2954" spans="1:2" x14ac:dyDescent="0.25">
      <c r="A2954" s="6">
        <v>38147</v>
      </c>
      <c r="B2954" s="5">
        <v>9.6999999999999993</v>
      </c>
    </row>
    <row r="2955" spans="1:2" x14ac:dyDescent="0.25">
      <c r="A2955" s="6">
        <v>38148</v>
      </c>
      <c r="B2955" s="5">
        <v>9.66</v>
      </c>
    </row>
    <row r="2956" spans="1:2" x14ac:dyDescent="0.25">
      <c r="A2956" s="6">
        <v>38149</v>
      </c>
      <c r="B2956" s="5">
        <v>9.66</v>
      </c>
    </row>
    <row r="2957" spans="1:2" x14ac:dyDescent="0.25">
      <c r="A2957" s="6">
        <v>38150</v>
      </c>
      <c r="B2957" s="5">
        <v>9.66</v>
      </c>
    </row>
    <row r="2958" spans="1:2" x14ac:dyDescent="0.25">
      <c r="A2958" s="6">
        <v>38151</v>
      </c>
      <c r="B2958" s="5">
        <v>9.66</v>
      </c>
    </row>
    <row r="2959" spans="1:2" x14ac:dyDescent="0.25">
      <c r="A2959" s="6">
        <v>38152</v>
      </c>
      <c r="B2959" s="5">
        <v>9.49</v>
      </c>
    </row>
    <row r="2960" spans="1:2" x14ac:dyDescent="0.25">
      <c r="A2960" s="6">
        <v>38153</v>
      </c>
      <c r="B2960" s="5">
        <v>9.68</v>
      </c>
    </row>
    <row r="2961" spans="1:2" x14ac:dyDescent="0.25">
      <c r="A2961" s="6">
        <v>38154</v>
      </c>
      <c r="B2961" s="5">
        <v>9.7200000000000006</v>
      </c>
    </row>
    <row r="2962" spans="1:2" x14ac:dyDescent="0.25">
      <c r="A2962" s="6">
        <v>38155</v>
      </c>
      <c r="B2962" s="5">
        <v>9.7799999999999994</v>
      </c>
    </row>
    <row r="2963" spans="1:2" x14ac:dyDescent="0.25">
      <c r="A2963" s="6">
        <v>38156</v>
      </c>
      <c r="B2963" s="5">
        <v>9.82</v>
      </c>
    </row>
    <row r="2964" spans="1:2" x14ac:dyDescent="0.25">
      <c r="A2964" s="6">
        <v>38157</v>
      </c>
      <c r="B2964" s="5">
        <v>9.82</v>
      </c>
    </row>
    <row r="2965" spans="1:2" x14ac:dyDescent="0.25">
      <c r="A2965" s="6">
        <v>38158</v>
      </c>
      <c r="B2965" s="5">
        <v>9.82</v>
      </c>
    </row>
    <row r="2966" spans="1:2" x14ac:dyDescent="0.25">
      <c r="A2966" s="6">
        <v>38159</v>
      </c>
      <c r="B2966" s="5">
        <v>9.93</v>
      </c>
    </row>
    <row r="2967" spans="1:2" x14ac:dyDescent="0.25">
      <c r="A2967" s="6">
        <v>38160</v>
      </c>
      <c r="B2967" s="5">
        <v>9.91</v>
      </c>
    </row>
    <row r="2968" spans="1:2" x14ac:dyDescent="0.25">
      <c r="A2968" s="6">
        <v>38161</v>
      </c>
      <c r="B2968" s="5">
        <v>9.98</v>
      </c>
    </row>
    <row r="2969" spans="1:2" x14ac:dyDescent="0.25">
      <c r="A2969" s="6">
        <v>38162</v>
      </c>
      <c r="B2969" s="5">
        <v>9.9499999999999993</v>
      </c>
    </row>
    <row r="2970" spans="1:2" x14ac:dyDescent="0.25">
      <c r="A2970" s="6">
        <v>38163</v>
      </c>
      <c r="B2970" s="5">
        <v>10.02</v>
      </c>
    </row>
    <row r="2971" spans="1:2" x14ac:dyDescent="0.25">
      <c r="A2971" s="6">
        <v>38164</v>
      </c>
      <c r="B2971" s="5">
        <v>10.02</v>
      </c>
    </row>
    <row r="2972" spans="1:2" x14ac:dyDescent="0.25">
      <c r="A2972" s="6">
        <v>38165</v>
      </c>
      <c r="B2972" s="5">
        <v>10.02</v>
      </c>
    </row>
    <row r="2973" spans="1:2" x14ac:dyDescent="0.25">
      <c r="A2973" s="6">
        <v>38166</v>
      </c>
      <c r="B2973" s="5">
        <v>10.06</v>
      </c>
    </row>
    <row r="2974" spans="1:2" x14ac:dyDescent="0.25">
      <c r="A2974" s="6">
        <v>38167</v>
      </c>
      <c r="B2974" s="5">
        <v>9.85</v>
      </c>
    </row>
    <row r="2975" spans="1:2" x14ac:dyDescent="0.25">
      <c r="A2975" s="6">
        <v>38168</v>
      </c>
      <c r="B2975" s="5">
        <v>9.9700000000000006</v>
      </c>
    </row>
    <row r="2976" spans="1:2" x14ac:dyDescent="0.25">
      <c r="A2976" s="6">
        <v>38169</v>
      </c>
      <c r="B2976" s="5">
        <v>9.99</v>
      </c>
    </row>
    <row r="2977" spans="1:2" x14ac:dyDescent="0.25">
      <c r="A2977" s="6">
        <v>38170</v>
      </c>
      <c r="B2977" s="5">
        <v>10.18</v>
      </c>
    </row>
    <row r="2978" spans="1:2" x14ac:dyDescent="0.25">
      <c r="A2978" s="6">
        <v>38171</v>
      </c>
      <c r="B2978" s="5">
        <v>10.18</v>
      </c>
    </row>
    <row r="2979" spans="1:2" x14ac:dyDescent="0.25">
      <c r="A2979" s="6">
        <v>38172</v>
      </c>
      <c r="B2979" s="5">
        <v>10.18</v>
      </c>
    </row>
    <row r="2980" spans="1:2" x14ac:dyDescent="0.25">
      <c r="A2980" s="6">
        <v>38173</v>
      </c>
      <c r="B2980" s="5">
        <v>10.18</v>
      </c>
    </row>
    <row r="2981" spans="1:2" x14ac:dyDescent="0.25">
      <c r="A2981" s="6">
        <v>38174</v>
      </c>
      <c r="B2981" s="5">
        <v>10.15</v>
      </c>
    </row>
    <row r="2982" spans="1:2" x14ac:dyDescent="0.25">
      <c r="A2982" s="6">
        <v>38175</v>
      </c>
      <c r="B2982" s="5">
        <v>10.25</v>
      </c>
    </row>
    <row r="2983" spans="1:2" x14ac:dyDescent="0.25">
      <c r="A2983" s="6">
        <v>38176</v>
      </c>
      <c r="B2983" s="5">
        <v>10.1</v>
      </c>
    </row>
    <row r="2984" spans="1:2" x14ac:dyDescent="0.25">
      <c r="A2984" s="6">
        <v>38177</v>
      </c>
      <c r="B2984" s="5">
        <v>10.1</v>
      </c>
    </row>
    <row r="2985" spans="1:2" x14ac:dyDescent="0.25">
      <c r="A2985" s="6">
        <v>38178</v>
      </c>
      <c r="B2985" s="5">
        <v>10.1</v>
      </c>
    </row>
    <row r="2986" spans="1:2" x14ac:dyDescent="0.25">
      <c r="A2986" s="6">
        <v>38179</v>
      </c>
      <c r="B2986" s="5">
        <v>10.1</v>
      </c>
    </row>
    <row r="2987" spans="1:2" x14ac:dyDescent="0.25">
      <c r="A2987" s="6">
        <v>38180</v>
      </c>
      <c r="B2987" s="5">
        <v>10.19</v>
      </c>
    </row>
    <row r="2988" spans="1:2" x14ac:dyDescent="0.25">
      <c r="A2988" s="6">
        <v>38181</v>
      </c>
      <c r="B2988" s="5">
        <v>10.1</v>
      </c>
    </row>
    <row r="2989" spans="1:2" x14ac:dyDescent="0.25">
      <c r="A2989" s="6">
        <v>38182</v>
      </c>
      <c r="B2989" s="5">
        <v>10.17</v>
      </c>
    </row>
    <row r="2990" spans="1:2" x14ac:dyDescent="0.25">
      <c r="A2990" s="6">
        <v>38183</v>
      </c>
      <c r="B2990" s="5">
        <v>10.25</v>
      </c>
    </row>
    <row r="2991" spans="1:2" x14ac:dyDescent="0.25">
      <c r="A2991" s="6">
        <v>38184</v>
      </c>
      <c r="B2991" s="5">
        <v>10.24</v>
      </c>
    </row>
    <row r="2992" spans="1:2" x14ac:dyDescent="0.25">
      <c r="A2992" s="6">
        <v>38185</v>
      </c>
      <c r="B2992" s="5">
        <v>10.24</v>
      </c>
    </row>
    <row r="2993" spans="1:2" x14ac:dyDescent="0.25">
      <c r="A2993" s="6">
        <v>38186</v>
      </c>
      <c r="B2993" s="5">
        <v>10.24</v>
      </c>
    </row>
    <row r="2994" spans="1:2" x14ac:dyDescent="0.25">
      <c r="A2994" s="6">
        <v>38187</v>
      </c>
      <c r="B2994" s="5">
        <v>10.32</v>
      </c>
    </row>
    <row r="2995" spans="1:2" x14ac:dyDescent="0.25">
      <c r="A2995" s="6">
        <v>38188</v>
      </c>
      <c r="B2995" s="5">
        <v>10.34</v>
      </c>
    </row>
    <row r="2996" spans="1:2" x14ac:dyDescent="0.25">
      <c r="A2996" s="6">
        <v>38189</v>
      </c>
      <c r="B2996" s="5">
        <v>10.24</v>
      </c>
    </row>
    <row r="2997" spans="1:2" x14ac:dyDescent="0.25">
      <c r="A2997" s="6">
        <v>38190</v>
      </c>
      <c r="B2997" s="5">
        <v>10.01</v>
      </c>
    </row>
    <row r="2998" spans="1:2" x14ac:dyDescent="0.25">
      <c r="A2998" s="6">
        <v>38191</v>
      </c>
      <c r="B2998" s="5">
        <v>9.93</v>
      </c>
    </row>
    <row r="2999" spans="1:2" x14ac:dyDescent="0.25">
      <c r="A2999" s="6">
        <v>38192</v>
      </c>
      <c r="B2999" s="5">
        <v>9.93</v>
      </c>
    </row>
    <row r="3000" spans="1:2" x14ac:dyDescent="0.25">
      <c r="A3000" s="6">
        <v>38193</v>
      </c>
      <c r="B3000" s="5">
        <v>9.93</v>
      </c>
    </row>
    <row r="3001" spans="1:2" x14ac:dyDescent="0.25">
      <c r="A3001" s="6">
        <v>38194</v>
      </c>
      <c r="B3001" s="5">
        <v>9.85</v>
      </c>
    </row>
    <row r="3002" spans="1:2" x14ac:dyDescent="0.25">
      <c r="A3002" s="6">
        <v>38195</v>
      </c>
      <c r="B3002" s="5">
        <v>9.8699999999999992</v>
      </c>
    </row>
    <row r="3003" spans="1:2" x14ac:dyDescent="0.25">
      <c r="A3003" s="6">
        <v>38196</v>
      </c>
      <c r="B3003" s="5">
        <v>9.9499999999999993</v>
      </c>
    </row>
    <row r="3004" spans="1:2" x14ac:dyDescent="0.25">
      <c r="A3004" s="6">
        <v>38197</v>
      </c>
      <c r="B3004" s="5">
        <v>9.94</v>
      </c>
    </row>
    <row r="3005" spans="1:2" x14ac:dyDescent="0.25">
      <c r="A3005" s="6">
        <v>38198</v>
      </c>
      <c r="B3005" s="5">
        <v>10.029999999999999</v>
      </c>
    </row>
    <row r="3006" spans="1:2" x14ac:dyDescent="0.25">
      <c r="A3006" s="6">
        <v>38199</v>
      </c>
      <c r="B3006" s="5">
        <v>10.029999999999999</v>
      </c>
    </row>
    <row r="3007" spans="1:2" x14ac:dyDescent="0.25">
      <c r="A3007" s="6">
        <v>38200</v>
      </c>
      <c r="B3007" s="5">
        <v>10.029999999999999</v>
      </c>
    </row>
    <row r="3008" spans="1:2" x14ac:dyDescent="0.25">
      <c r="A3008" s="6">
        <v>38201</v>
      </c>
      <c r="B3008" s="5">
        <v>10.18</v>
      </c>
    </row>
    <row r="3009" spans="1:2" x14ac:dyDescent="0.25">
      <c r="A3009" s="6">
        <v>38202</v>
      </c>
      <c r="B3009" s="5">
        <v>10.210000000000001</v>
      </c>
    </row>
    <row r="3010" spans="1:2" x14ac:dyDescent="0.25">
      <c r="A3010" s="6">
        <v>38203</v>
      </c>
      <c r="B3010" s="5">
        <v>10.31</v>
      </c>
    </row>
    <row r="3011" spans="1:2" x14ac:dyDescent="0.25">
      <c r="A3011" s="6">
        <v>38204</v>
      </c>
      <c r="B3011" s="5">
        <v>10.130000000000001</v>
      </c>
    </row>
    <row r="3012" spans="1:2" x14ac:dyDescent="0.25">
      <c r="A3012" s="6">
        <v>38205</v>
      </c>
      <c r="B3012" s="5">
        <v>10.1</v>
      </c>
    </row>
    <row r="3013" spans="1:2" x14ac:dyDescent="0.25">
      <c r="A3013" s="6">
        <v>38206</v>
      </c>
      <c r="B3013" s="5">
        <v>10.1</v>
      </c>
    </row>
    <row r="3014" spans="1:2" x14ac:dyDescent="0.25">
      <c r="A3014" s="6">
        <v>38207</v>
      </c>
      <c r="B3014" s="5">
        <v>10.1</v>
      </c>
    </row>
    <row r="3015" spans="1:2" x14ac:dyDescent="0.25">
      <c r="A3015" s="6">
        <v>38208</v>
      </c>
      <c r="B3015" s="5">
        <v>10.11</v>
      </c>
    </row>
    <row r="3016" spans="1:2" x14ac:dyDescent="0.25">
      <c r="A3016" s="6">
        <v>38209</v>
      </c>
      <c r="B3016" s="5">
        <v>10.16</v>
      </c>
    </row>
    <row r="3017" spans="1:2" x14ac:dyDescent="0.25">
      <c r="A3017" s="6">
        <v>38210</v>
      </c>
      <c r="B3017" s="5">
        <v>10.15</v>
      </c>
    </row>
    <row r="3018" spans="1:2" x14ac:dyDescent="0.25">
      <c r="A3018" s="6">
        <v>38211</v>
      </c>
      <c r="B3018" s="5">
        <v>10.039999999999999</v>
      </c>
    </row>
    <row r="3019" spans="1:2" x14ac:dyDescent="0.25">
      <c r="A3019" s="6">
        <v>38212</v>
      </c>
      <c r="B3019" s="5">
        <v>10.039999999999999</v>
      </c>
    </row>
    <row r="3020" spans="1:2" x14ac:dyDescent="0.25">
      <c r="A3020" s="6">
        <v>38213</v>
      </c>
      <c r="B3020" s="5">
        <v>10.039999999999999</v>
      </c>
    </row>
    <row r="3021" spans="1:2" x14ac:dyDescent="0.25">
      <c r="A3021" s="6">
        <v>38214</v>
      </c>
      <c r="B3021" s="5">
        <v>10.039999999999999</v>
      </c>
    </row>
    <row r="3022" spans="1:2" x14ac:dyDescent="0.25">
      <c r="A3022" s="6">
        <v>38215</v>
      </c>
      <c r="B3022" s="5">
        <v>10.19</v>
      </c>
    </row>
    <row r="3023" spans="1:2" x14ac:dyDescent="0.25">
      <c r="A3023" s="6">
        <v>38216</v>
      </c>
      <c r="B3023" s="5">
        <v>10.29</v>
      </c>
    </row>
    <row r="3024" spans="1:2" x14ac:dyDescent="0.25">
      <c r="A3024" s="6">
        <v>38217</v>
      </c>
      <c r="B3024" s="5">
        <v>10.43</v>
      </c>
    </row>
    <row r="3025" spans="1:2" x14ac:dyDescent="0.25">
      <c r="A3025" s="6">
        <v>38218</v>
      </c>
      <c r="B3025" s="5">
        <v>10.25</v>
      </c>
    </row>
    <row r="3026" spans="1:2" x14ac:dyDescent="0.25">
      <c r="A3026" s="6">
        <v>38219</v>
      </c>
      <c r="B3026" s="5">
        <v>10.55</v>
      </c>
    </row>
    <row r="3027" spans="1:2" x14ac:dyDescent="0.25">
      <c r="A3027" s="6">
        <v>38220</v>
      </c>
      <c r="B3027" s="5">
        <v>10.55</v>
      </c>
    </row>
    <row r="3028" spans="1:2" x14ac:dyDescent="0.25">
      <c r="A3028" s="6">
        <v>38221</v>
      </c>
      <c r="B3028" s="5">
        <v>10.55</v>
      </c>
    </row>
    <row r="3029" spans="1:2" x14ac:dyDescent="0.25">
      <c r="A3029" s="6">
        <v>38222</v>
      </c>
      <c r="B3029" s="5">
        <v>10.54</v>
      </c>
    </row>
    <row r="3030" spans="1:2" x14ac:dyDescent="0.25">
      <c r="A3030" s="6">
        <v>38223</v>
      </c>
      <c r="B3030" s="5">
        <v>10.68</v>
      </c>
    </row>
    <row r="3031" spans="1:2" x14ac:dyDescent="0.25">
      <c r="A3031" s="6">
        <v>38224</v>
      </c>
      <c r="B3031" s="5">
        <v>10.62</v>
      </c>
    </row>
    <row r="3032" spans="1:2" x14ac:dyDescent="0.25">
      <c r="A3032" s="6">
        <v>38225</v>
      </c>
      <c r="B3032" s="5">
        <v>10.66</v>
      </c>
    </row>
    <row r="3033" spans="1:2" x14ac:dyDescent="0.25">
      <c r="A3033" s="6">
        <v>38226</v>
      </c>
      <c r="B3033" s="5">
        <v>10.68</v>
      </c>
    </row>
    <row r="3034" spans="1:2" x14ac:dyDescent="0.25">
      <c r="A3034" s="6">
        <v>38227</v>
      </c>
      <c r="B3034" s="5">
        <v>10.68</v>
      </c>
    </row>
    <row r="3035" spans="1:2" x14ac:dyDescent="0.25">
      <c r="A3035" s="6">
        <v>38228</v>
      </c>
      <c r="B3035" s="5">
        <v>10.68</v>
      </c>
    </row>
    <row r="3036" spans="1:2" x14ac:dyDescent="0.25">
      <c r="A3036" s="6">
        <v>38229</v>
      </c>
      <c r="B3036" s="5">
        <v>10.73</v>
      </c>
    </row>
    <row r="3037" spans="1:2" x14ac:dyDescent="0.25">
      <c r="A3037" s="6">
        <v>38230</v>
      </c>
      <c r="B3037" s="5">
        <v>10.81</v>
      </c>
    </row>
    <row r="3038" spans="1:2" x14ac:dyDescent="0.25">
      <c r="A3038" s="6">
        <v>38231</v>
      </c>
      <c r="B3038" s="5">
        <v>10.78</v>
      </c>
    </row>
    <row r="3039" spans="1:2" x14ac:dyDescent="0.25">
      <c r="A3039" s="6">
        <v>38232</v>
      </c>
      <c r="B3039" s="5">
        <v>10.84</v>
      </c>
    </row>
    <row r="3040" spans="1:2" x14ac:dyDescent="0.25">
      <c r="A3040" s="6">
        <v>38233</v>
      </c>
      <c r="B3040" s="5">
        <v>10.9</v>
      </c>
    </row>
    <row r="3041" spans="1:2" x14ac:dyDescent="0.25">
      <c r="A3041" s="6">
        <v>38234</v>
      </c>
      <c r="B3041" s="5">
        <v>10.9</v>
      </c>
    </row>
    <row r="3042" spans="1:2" x14ac:dyDescent="0.25">
      <c r="A3042" s="6">
        <v>38235</v>
      </c>
      <c r="B3042" s="5">
        <v>10.9</v>
      </c>
    </row>
    <row r="3043" spans="1:2" x14ac:dyDescent="0.25">
      <c r="A3043" s="6">
        <v>38236</v>
      </c>
      <c r="B3043" s="5">
        <v>10.9</v>
      </c>
    </row>
    <row r="3044" spans="1:2" x14ac:dyDescent="0.25">
      <c r="A3044" s="6">
        <v>38237</v>
      </c>
      <c r="B3044" s="5">
        <v>11</v>
      </c>
    </row>
    <row r="3045" spans="1:2" x14ac:dyDescent="0.25">
      <c r="A3045" s="6">
        <v>38238</v>
      </c>
      <c r="B3045" s="5">
        <v>10.99</v>
      </c>
    </row>
    <row r="3046" spans="1:2" x14ac:dyDescent="0.25">
      <c r="A3046" s="6">
        <v>38239</v>
      </c>
      <c r="B3046" s="5">
        <v>10.8</v>
      </c>
    </row>
    <row r="3047" spans="1:2" x14ac:dyDescent="0.25">
      <c r="A3047" s="6">
        <v>38240</v>
      </c>
      <c r="B3047" s="5">
        <v>10.82</v>
      </c>
    </row>
    <row r="3048" spans="1:2" x14ac:dyDescent="0.25">
      <c r="A3048" s="6">
        <v>38241</v>
      </c>
      <c r="B3048" s="5">
        <v>10.82</v>
      </c>
    </row>
    <row r="3049" spans="1:2" x14ac:dyDescent="0.25">
      <c r="A3049" s="6">
        <v>38242</v>
      </c>
      <c r="B3049" s="5">
        <v>10.82</v>
      </c>
    </row>
    <row r="3050" spans="1:2" x14ac:dyDescent="0.25">
      <c r="A3050" s="6">
        <v>38243</v>
      </c>
      <c r="B3050" s="5">
        <v>10.73</v>
      </c>
    </row>
    <row r="3051" spans="1:2" x14ac:dyDescent="0.25">
      <c r="A3051" s="6">
        <v>38244</v>
      </c>
      <c r="B3051" s="5">
        <v>10.59</v>
      </c>
    </row>
    <row r="3052" spans="1:2" x14ac:dyDescent="0.25">
      <c r="A3052" s="6">
        <v>38245</v>
      </c>
      <c r="B3052" s="5">
        <v>10.65</v>
      </c>
    </row>
    <row r="3053" spans="1:2" x14ac:dyDescent="0.25">
      <c r="A3053" s="6">
        <v>38246</v>
      </c>
      <c r="B3053" s="5">
        <v>10.84</v>
      </c>
    </row>
    <row r="3054" spans="1:2" x14ac:dyDescent="0.25">
      <c r="A3054" s="6">
        <v>38247</v>
      </c>
      <c r="B3054" s="5">
        <v>10.8</v>
      </c>
    </row>
    <row r="3055" spans="1:2" x14ac:dyDescent="0.25">
      <c r="A3055" s="6">
        <v>38248</v>
      </c>
      <c r="B3055" s="5">
        <v>10.8</v>
      </c>
    </row>
    <row r="3056" spans="1:2" x14ac:dyDescent="0.25">
      <c r="A3056" s="6">
        <v>38249</v>
      </c>
      <c r="B3056" s="5">
        <v>10.8</v>
      </c>
    </row>
    <row r="3057" spans="1:2" x14ac:dyDescent="0.25">
      <c r="A3057" s="6">
        <v>38250</v>
      </c>
      <c r="B3057" s="5">
        <v>10.69</v>
      </c>
    </row>
    <row r="3058" spans="1:2" x14ac:dyDescent="0.25">
      <c r="A3058" s="6">
        <v>38251</v>
      </c>
      <c r="B3058" s="5">
        <v>10.73</v>
      </c>
    </row>
    <row r="3059" spans="1:2" x14ac:dyDescent="0.25">
      <c r="A3059" s="6">
        <v>38252</v>
      </c>
      <c r="B3059" s="5">
        <v>10.65</v>
      </c>
    </row>
    <row r="3060" spans="1:2" x14ac:dyDescent="0.25">
      <c r="A3060" s="6">
        <v>38253</v>
      </c>
      <c r="B3060" s="5">
        <v>10.6</v>
      </c>
    </row>
    <row r="3061" spans="1:2" x14ac:dyDescent="0.25">
      <c r="A3061" s="6">
        <v>38254</v>
      </c>
      <c r="B3061" s="5">
        <v>10.62</v>
      </c>
    </row>
    <row r="3062" spans="1:2" x14ac:dyDescent="0.25">
      <c r="A3062" s="6">
        <v>38255</v>
      </c>
      <c r="B3062" s="5">
        <v>10.62</v>
      </c>
    </row>
    <row r="3063" spans="1:2" x14ac:dyDescent="0.25">
      <c r="A3063" s="6">
        <v>38256</v>
      </c>
      <c r="B3063" s="5">
        <v>10.62</v>
      </c>
    </row>
    <row r="3064" spans="1:2" x14ac:dyDescent="0.25">
      <c r="A3064" s="6">
        <v>38257</v>
      </c>
      <c r="B3064" s="5">
        <v>10.62</v>
      </c>
    </row>
    <row r="3065" spans="1:2" x14ac:dyDescent="0.25">
      <c r="A3065" s="6">
        <v>38258</v>
      </c>
      <c r="B3065" s="5">
        <v>10.69</v>
      </c>
    </row>
    <row r="3066" spans="1:2" x14ac:dyDescent="0.25">
      <c r="A3066" s="6">
        <v>38259</v>
      </c>
      <c r="B3066" s="5">
        <v>10.7</v>
      </c>
    </row>
    <row r="3067" spans="1:2" x14ac:dyDescent="0.25">
      <c r="A3067" s="6">
        <v>38260</v>
      </c>
      <c r="B3067" s="5">
        <v>10.79</v>
      </c>
    </row>
    <row r="3068" spans="1:2" x14ac:dyDescent="0.25">
      <c r="A3068" s="6">
        <v>38261</v>
      </c>
      <c r="B3068" s="5">
        <v>10.98</v>
      </c>
    </row>
    <row r="3069" spans="1:2" x14ac:dyDescent="0.25">
      <c r="A3069" s="6">
        <v>38262</v>
      </c>
      <c r="B3069" s="5">
        <v>10.98</v>
      </c>
    </row>
    <row r="3070" spans="1:2" x14ac:dyDescent="0.25">
      <c r="A3070" s="6">
        <v>38263</v>
      </c>
      <c r="B3070" s="5">
        <v>10.98</v>
      </c>
    </row>
    <row r="3071" spans="1:2" x14ac:dyDescent="0.25">
      <c r="A3071" s="6">
        <v>38264</v>
      </c>
      <c r="B3071" s="5">
        <v>11.01</v>
      </c>
    </row>
    <row r="3072" spans="1:2" x14ac:dyDescent="0.25">
      <c r="A3072" s="6">
        <v>38265</v>
      </c>
      <c r="B3072" s="5">
        <v>11.02</v>
      </c>
    </row>
    <row r="3073" spans="1:2" x14ac:dyDescent="0.25">
      <c r="A3073" s="6">
        <v>38266</v>
      </c>
      <c r="B3073" s="5">
        <v>11.08</v>
      </c>
    </row>
    <row r="3074" spans="1:2" x14ac:dyDescent="0.25">
      <c r="A3074" s="6">
        <v>38267</v>
      </c>
      <c r="B3074" s="5">
        <v>10.93</v>
      </c>
    </row>
    <row r="3075" spans="1:2" x14ac:dyDescent="0.25">
      <c r="A3075" s="6">
        <v>38268</v>
      </c>
      <c r="B3075" s="5">
        <v>11.02</v>
      </c>
    </row>
    <row r="3076" spans="1:2" x14ac:dyDescent="0.25">
      <c r="A3076" s="6">
        <v>38269</v>
      </c>
      <c r="B3076" s="5">
        <v>11.02</v>
      </c>
    </row>
    <row r="3077" spans="1:2" x14ac:dyDescent="0.25">
      <c r="A3077" s="6">
        <v>38270</v>
      </c>
      <c r="B3077" s="5">
        <v>11.02</v>
      </c>
    </row>
    <row r="3078" spans="1:2" x14ac:dyDescent="0.25">
      <c r="A3078" s="6">
        <v>38271</v>
      </c>
      <c r="B3078" s="5">
        <v>10.98</v>
      </c>
    </row>
    <row r="3079" spans="1:2" x14ac:dyDescent="0.25">
      <c r="A3079" s="6">
        <v>38272</v>
      </c>
      <c r="B3079" s="5">
        <v>11.08</v>
      </c>
    </row>
    <row r="3080" spans="1:2" x14ac:dyDescent="0.25">
      <c r="A3080" s="6">
        <v>38273</v>
      </c>
      <c r="B3080" s="5">
        <v>11.03</v>
      </c>
    </row>
    <row r="3081" spans="1:2" x14ac:dyDescent="0.25">
      <c r="A3081" s="6">
        <v>38274</v>
      </c>
      <c r="B3081" s="5">
        <v>11.14</v>
      </c>
    </row>
    <row r="3082" spans="1:2" x14ac:dyDescent="0.25">
      <c r="A3082" s="6">
        <v>38275</v>
      </c>
      <c r="B3082" s="5">
        <v>11.22</v>
      </c>
    </row>
    <row r="3083" spans="1:2" x14ac:dyDescent="0.25">
      <c r="A3083" s="6">
        <v>38276</v>
      </c>
      <c r="B3083" s="5">
        <v>11.22</v>
      </c>
    </row>
    <row r="3084" spans="1:2" x14ac:dyDescent="0.25">
      <c r="A3084" s="6">
        <v>38277</v>
      </c>
      <c r="B3084" s="5">
        <v>11.22</v>
      </c>
    </row>
    <row r="3085" spans="1:2" x14ac:dyDescent="0.25">
      <c r="A3085" s="6">
        <v>38278</v>
      </c>
      <c r="B3085" s="5">
        <v>11.28</v>
      </c>
    </row>
    <row r="3086" spans="1:2" x14ac:dyDescent="0.25">
      <c r="A3086" s="6">
        <v>38279</v>
      </c>
      <c r="B3086" s="5">
        <v>11.2</v>
      </c>
    </row>
    <row r="3087" spans="1:2" x14ac:dyDescent="0.25">
      <c r="A3087" s="6">
        <v>38280</v>
      </c>
      <c r="B3087" s="5">
        <v>11.16</v>
      </c>
    </row>
    <row r="3088" spans="1:2" x14ac:dyDescent="0.25">
      <c r="A3088" s="6">
        <v>38281</v>
      </c>
      <c r="B3088" s="5">
        <v>11.3</v>
      </c>
    </row>
    <row r="3089" spans="1:2" x14ac:dyDescent="0.25">
      <c r="A3089" s="6">
        <v>38282</v>
      </c>
      <c r="B3089" s="5">
        <v>11.21</v>
      </c>
    </row>
    <row r="3090" spans="1:2" x14ac:dyDescent="0.25">
      <c r="A3090" s="6">
        <v>38283</v>
      </c>
      <c r="B3090" s="5">
        <v>11.21</v>
      </c>
    </row>
    <row r="3091" spans="1:2" x14ac:dyDescent="0.25">
      <c r="A3091" s="6">
        <v>38284</v>
      </c>
      <c r="B3091" s="5">
        <v>11.21</v>
      </c>
    </row>
    <row r="3092" spans="1:2" x14ac:dyDescent="0.25">
      <c r="A3092" s="6">
        <v>38285</v>
      </c>
      <c r="B3092" s="5">
        <v>11.15</v>
      </c>
    </row>
    <row r="3093" spans="1:2" x14ac:dyDescent="0.25">
      <c r="A3093" s="6">
        <v>38286</v>
      </c>
      <c r="B3093" s="5">
        <v>11.32</v>
      </c>
    </row>
    <row r="3094" spans="1:2" x14ac:dyDescent="0.25">
      <c r="A3094" s="6">
        <v>38287</v>
      </c>
      <c r="B3094" s="5">
        <v>11.4</v>
      </c>
    </row>
    <row r="3095" spans="1:2" x14ac:dyDescent="0.25">
      <c r="A3095" s="6">
        <v>38288</v>
      </c>
      <c r="B3095" s="5">
        <v>11.42</v>
      </c>
    </row>
    <row r="3096" spans="1:2" x14ac:dyDescent="0.25">
      <c r="A3096" s="6">
        <v>38289</v>
      </c>
      <c r="B3096" s="5">
        <v>11.37</v>
      </c>
    </row>
    <row r="3097" spans="1:2" x14ac:dyDescent="0.25">
      <c r="A3097" s="6">
        <v>38290</v>
      </c>
      <c r="B3097" s="5">
        <v>11.37</v>
      </c>
    </row>
    <row r="3098" spans="1:2" x14ac:dyDescent="0.25">
      <c r="A3098" s="6">
        <v>38291</v>
      </c>
      <c r="B3098" s="5">
        <v>11.37</v>
      </c>
    </row>
    <row r="3099" spans="1:2" x14ac:dyDescent="0.25">
      <c r="A3099" s="6">
        <v>38292</v>
      </c>
      <c r="B3099" s="5">
        <v>11.51</v>
      </c>
    </row>
    <row r="3100" spans="1:2" x14ac:dyDescent="0.25">
      <c r="A3100" s="6">
        <v>38293</v>
      </c>
      <c r="B3100" s="5">
        <v>11.39</v>
      </c>
    </row>
    <row r="3101" spans="1:2" x14ac:dyDescent="0.25">
      <c r="A3101" s="6">
        <v>38294</v>
      </c>
      <c r="B3101" s="5">
        <v>11.51</v>
      </c>
    </row>
    <row r="3102" spans="1:2" x14ac:dyDescent="0.25">
      <c r="A3102" s="6">
        <v>38295</v>
      </c>
      <c r="B3102" s="5">
        <v>11.67</v>
      </c>
    </row>
    <row r="3103" spans="1:2" x14ac:dyDescent="0.25">
      <c r="A3103" s="6">
        <v>38296</v>
      </c>
      <c r="B3103" s="5">
        <v>11.35</v>
      </c>
    </row>
    <row r="3104" spans="1:2" x14ac:dyDescent="0.25">
      <c r="A3104" s="6">
        <v>38297</v>
      </c>
      <c r="B3104" s="5">
        <v>11.35</v>
      </c>
    </row>
    <row r="3105" spans="1:2" x14ac:dyDescent="0.25">
      <c r="A3105" s="6">
        <v>38298</v>
      </c>
      <c r="B3105" s="5">
        <v>11.35</v>
      </c>
    </row>
    <row r="3106" spans="1:2" x14ac:dyDescent="0.25">
      <c r="A3106" s="6">
        <v>38299</v>
      </c>
      <c r="B3106" s="5">
        <v>11.42</v>
      </c>
    </row>
    <row r="3107" spans="1:2" x14ac:dyDescent="0.25">
      <c r="A3107" s="6">
        <v>38300</v>
      </c>
      <c r="B3107" s="5">
        <v>11.44</v>
      </c>
    </row>
    <row r="3108" spans="1:2" x14ac:dyDescent="0.25">
      <c r="A3108" s="6">
        <v>38301</v>
      </c>
      <c r="B3108" s="5">
        <v>11.51</v>
      </c>
    </row>
    <row r="3109" spans="1:2" x14ac:dyDescent="0.25">
      <c r="A3109" s="6">
        <v>38302</v>
      </c>
      <c r="B3109" s="5">
        <v>11.63</v>
      </c>
    </row>
    <row r="3110" spans="1:2" x14ac:dyDescent="0.25">
      <c r="A3110" s="6">
        <v>38303</v>
      </c>
      <c r="B3110" s="5">
        <v>11.9</v>
      </c>
    </row>
    <row r="3111" spans="1:2" x14ac:dyDescent="0.25">
      <c r="A3111" s="6">
        <v>38304</v>
      </c>
      <c r="B3111" s="5">
        <v>11.9</v>
      </c>
    </row>
    <row r="3112" spans="1:2" x14ac:dyDescent="0.25">
      <c r="A3112" s="6">
        <v>38305</v>
      </c>
      <c r="B3112" s="5">
        <v>11.9</v>
      </c>
    </row>
    <row r="3113" spans="1:2" x14ac:dyDescent="0.25">
      <c r="A3113" s="6">
        <v>38306</v>
      </c>
      <c r="B3113" s="5">
        <v>12.01</v>
      </c>
    </row>
    <row r="3114" spans="1:2" x14ac:dyDescent="0.25">
      <c r="A3114" s="6">
        <v>38307</v>
      </c>
      <c r="B3114" s="5">
        <v>11.9</v>
      </c>
    </row>
    <row r="3115" spans="1:2" x14ac:dyDescent="0.25">
      <c r="A3115" s="6">
        <v>38308</v>
      </c>
      <c r="B3115" s="5">
        <v>11.64</v>
      </c>
    </row>
    <row r="3116" spans="1:2" x14ac:dyDescent="0.25">
      <c r="A3116" s="6">
        <v>38309</v>
      </c>
      <c r="B3116" s="5">
        <v>11.65</v>
      </c>
    </row>
    <row r="3117" spans="1:2" x14ac:dyDescent="0.25">
      <c r="A3117" s="6">
        <v>38310</v>
      </c>
      <c r="B3117" s="5">
        <v>11.5</v>
      </c>
    </row>
    <row r="3118" spans="1:2" x14ac:dyDescent="0.25">
      <c r="A3118" s="6">
        <v>38311</v>
      </c>
      <c r="B3118" s="5">
        <v>11.5</v>
      </c>
    </row>
    <row r="3119" spans="1:2" x14ac:dyDescent="0.25">
      <c r="A3119" s="6">
        <v>38312</v>
      </c>
      <c r="B3119" s="5">
        <v>11.5</v>
      </c>
    </row>
    <row r="3120" spans="1:2" x14ac:dyDescent="0.25">
      <c r="A3120" s="6">
        <v>38313</v>
      </c>
      <c r="B3120" s="5">
        <v>11.57</v>
      </c>
    </row>
    <row r="3121" spans="1:2" x14ac:dyDescent="0.25">
      <c r="A3121" s="6">
        <v>38314</v>
      </c>
      <c r="B3121" s="5">
        <v>11.7</v>
      </c>
    </row>
    <row r="3122" spans="1:2" x14ac:dyDescent="0.25">
      <c r="A3122" s="6">
        <v>38315</v>
      </c>
      <c r="B3122" s="5">
        <v>11.86</v>
      </c>
    </row>
    <row r="3123" spans="1:2" x14ac:dyDescent="0.25">
      <c r="A3123" s="6">
        <v>38316</v>
      </c>
      <c r="B3123" s="5">
        <v>11.86</v>
      </c>
    </row>
    <row r="3124" spans="1:2" x14ac:dyDescent="0.25">
      <c r="A3124" s="6">
        <v>38317</v>
      </c>
      <c r="B3124" s="5">
        <v>11.81</v>
      </c>
    </row>
    <row r="3125" spans="1:2" x14ac:dyDescent="0.25">
      <c r="A3125" s="6">
        <v>38318</v>
      </c>
      <c r="B3125" s="5">
        <v>11.81</v>
      </c>
    </row>
    <row r="3126" spans="1:2" x14ac:dyDescent="0.25">
      <c r="A3126" s="6">
        <v>38319</v>
      </c>
      <c r="B3126" s="5">
        <v>11.81</v>
      </c>
    </row>
    <row r="3127" spans="1:2" x14ac:dyDescent="0.25">
      <c r="A3127" s="6">
        <v>38320</v>
      </c>
      <c r="B3127" s="5">
        <v>11.79</v>
      </c>
    </row>
    <row r="3128" spans="1:2" x14ac:dyDescent="0.25">
      <c r="A3128" s="6">
        <v>38321</v>
      </c>
      <c r="B3128" s="5">
        <v>11.84</v>
      </c>
    </row>
    <row r="3129" spans="1:2" x14ac:dyDescent="0.25">
      <c r="A3129" s="6">
        <v>38322</v>
      </c>
      <c r="B3129" s="5">
        <v>12.07</v>
      </c>
    </row>
    <row r="3130" spans="1:2" x14ac:dyDescent="0.25">
      <c r="A3130" s="6">
        <v>38323</v>
      </c>
      <c r="B3130" s="5">
        <v>11.95</v>
      </c>
    </row>
    <row r="3131" spans="1:2" x14ac:dyDescent="0.25">
      <c r="A3131" s="6">
        <v>38324</v>
      </c>
      <c r="B3131" s="5">
        <v>12.15</v>
      </c>
    </row>
    <row r="3132" spans="1:2" x14ac:dyDescent="0.25">
      <c r="A3132" s="6">
        <v>38325</v>
      </c>
      <c r="B3132" s="5">
        <v>12.15</v>
      </c>
    </row>
    <row r="3133" spans="1:2" x14ac:dyDescent="0.25">
      <c r="A3133" s="6">
        <v>38326</v>
      </c>
      <c r="B3133" s="5">
        <v>12.15</v>
      </c>
    </row>
    <row r="3134" spans="1:2" x14ac:dyDescent="0.25">
      <c r="A3134" s="6">
        <v>38327</v>
      </c>
      <c r="B3134" s="5">
        <v>12.21</v>
      </c>
    </row>
    <row r="3135" spans="1:2" x14ac:dyDescent="0.25">
      <c r="A3135" s="6">
        <v>38328</v>
      </c>
      <c r="B3135" s="5">
        <v>12.01</v>
      </c>
    </row>
    <row r="3136" spans="1:2" x14ac:dyDescent="0.25">
      <c r="A3136" s="6">
        <v>38329</v>
      </c>
      <c r="B3136" s="5">
        <v>12.07</v>
      </c>
    </row>
    <row r="3137" spans="1:2" x14ac:dyDescent="0.25">
      <c r="A3137" s="6">
        <v>38330</v>
      </c>
      <c r="B3137" s="5">
        <v>12.16</v>
      </c>
    </row>
    <row r="3138" spans="1:2" x14ac:dyDescent="0.25">
      <c r="A3138" s="6">
        <v>38331</v>
      </c>
      <c r="B3138" s="5">
        <v>12.25</v>
      </c>
    </row>
    <row r="3139" spans="1:2" x14ac:dyDescent="0.25">
      <c r="A3139" s="6">
        <v>38332</v>
      </c>
      <c r="B3139" s="5">
        <v>12.25</v>
      </c>
    </row>
    <row r="3140" spans="1:2" x14ac:dyDescent="0.25">
      <c r="A3140" s="6">
        <v>38333</v>
      </c>
      <c r="B3140" s="5">
        <v>12.25</v>
      </c>
    </row>
    <row r="3141" spans="1:2" x14ac:dyDescent="0.25">
      <c r="A3141" s="6">
        <v>38334</v>
      </c>
      <c r="B3141" s="5">
        <v>12.23</v>
      </c>
    </row>
    <row r="3142" spans="1:2" x14ac:dyDescent="0.25">
      <c r="A3142" s="6">
        <v>38335</v>
      </c>
      <c r="B3142" s="5">
        <v>12.2</v>
      </c>
    </row>
    <row r="3143" spans="1:2" x14ac:dyDescent="0.25">
      <c r="A3143" s="6">
        <v>38336</v>
      </c>
      <c r="B3143" s="5">
        <v>12.26</v>
      </c>
    </row>
    <row r="3144" spans="1:2" x14ac:dyDescent="0.25">
      <c r="A3144" s="6">
        <v>38337</v>
      </c>
      <c r="B3144" s="5">
        <v>12.12</v>
      </c>
    </row>
    <row r="3145" spans="1:2" x14ac:dyDescent="0.25">
      <c r="A3145" s="6">
        <v>38338</v>
      </c>
      <c r="B3145" s="5">
        <v>12.24</v>
      </c>
    </row>
    <row r="3146" spans="1:2" x14ac:dyDescent="0.25">
      <c r="A3146" s="6">
        <v>38339</v>
      </c>
      <c r="B3146" s="5">
        <v>12.24</v>
      </c>
    </row>
    <row r="3147" spans="1:2" x14ac:dyDescent="0.25">
      <c r="A3147" s="6">
        <v>38340</v>
      </c>
      <c r="B3147" s="5">
        <v>12.24</v>
      </c>
    </row>
    <row r="3148" spans="1:2" x14ac:dyDescent="0.25">
      <c r="A3148" s="6">
        <v>38341</v>
      </c>
      <c r="B3148" s="5">
        <v>12.23</v>
      </c>
    </row>
    <row r="3149" spans="1:2" x14ac:dyDescent="0.25">
      <c r="A3149" s="6">
        <v>38342</v>
      </c>
      <c r="B3149" s="5">
        <v>12.34</v>
      </c>
    </row>
    <row r="3150" spans="1:2" x14ac:dyDescent="0.25">
      <c r="A3150" s="6">
        <v>38343</v>
      </c>
      <c r="B3150" s="5">
        <v>12.41</v>
      </c>
    </row>
    <row r="3151" spans="1:2" x14ac:dyDescent="0.25">
      <c r="A3151" s="6">
        <v>38344</v>
      </c>
      <c r="B3151" s="5">
        <v>12.3</v>
      </c>
    </row>
    <row r="3152" spans="1:2" x14ac:dyDescent="0.25">
      <c r="A3152" s="6">
        <v>38345</v>
      </c>
      <c r="B3152" s="5">
        <v>12.3</v>
      </c>
    </row>
    <row r="3153" spans="1:2" x14ac:dyDescent="0.25">
      <c r="A3153" s="6">
        <v>38346</v>
      </c>
      <c r="B3153" s="5">
        <v>12.3</v>
      </c>
    </row>
    <row r="3154" spans="1:2" x14ac:dyDescent="0.25">
      <c r="A3154" s="6">
        <v>38347</v>
      </c>
      <c r="B3154" s="5">
        <v>12.3</v>
      </c>
    </row>
    <row r="3155" spans="1:2" x14ac:dyDescent="0.25">
      <c r="A3155" s="6">
        <v>38348</v>
      </c>
      <c r="B3155" s="5">
        <v>12.28</v>
      </c>
    </row>
    <row r="3156" spans="1:2" x14ac:dyDescent="0.25">
      <c r="A3156" s="6">
        <v>38349</v>
      </c>
      <c r="B3156" s="5">
        <v>12.32</v>
      </c>
    </row>
    <row r="3157" spans="1:2" x14ac:dyDescent="0.25">
      <c r="A3157" s="6">
        <v>38350</v>
      </c>
      <c r="B3157" s="5">
        <v>12.39</v>
      </c>
    </row>
    <row r="3158" spans="1:2" x14ac:dyDescent="0.25">
      <c r="A3158" s="6">
        <v>38351</v>
      </c>
      <c r="B3158" s="5">
        <v>12.43</v>
      </c>
    </row>
    <row r="3159" spans="1:2" x14ac:dyDescent="0.25">
      <c r="A3159" s="6">
        <v>38352</v>
      </c>
      <c r="B3159" s="5">
        <v>12.41</v>
      </c>
    </row>
    <row r="3160" spans="1:2" x14ac:dyDescent="0.25">
      <c r="A3160" s="6">
        <v>38353</v>
      </c>
      <c r="B3160" s="5">
        <v>12.41</v>
      </c>
    </row>
    <row r="3161" spans="1:2" x14ac:dyDescent="0.25">
      <c r="A3161" s="6">
        <v>38354</v>
      </c>
      <c r="B3161" s="5">
        <v>12.41</v>
      </c>
    </row>
    <row r="3162" spans="1:2" x14ac:dyDescent="0.25">
      <c r="A3162" s="6">
        <v>38355</v>
      </c>
      <c r="B3162" s="5">
        <v>12.25</v>
      </c>
    </row>
    <row r="3163" spans="1:2" x14ac:dyDescent="0.25">
      <c r="A3163" s="6">
        <v>38356</v>
      </c>
      <c r="B3163" s="5">
        <v>12.1</v>
      </c>
    </row>
    <row r="3164" spans="1:2" x14ac:dyDescent="0.25">
      <c r="A3164" s="6">
        <v>38357</v>
      </c>
      <c r="B3164" s="5">
        <v>11.66</v>
      </c>
    </row>
    <row r="3165" spans="1:2" x14ac:dyDescent="0.25">
      <c r="A3165" s="6">
        <v>38358</v>
      </c>
      <c r="B3165" s="5">
        <v>11.74</v>
      </c>
    </row>
    <row r="3166" spans="1:2" x14ac:dyDescent="0.25">
      <c r="A3166" s="6">
        <v>38359</v>
      </c>
      <c r="B3166" s="5">
        <v>11.74</v>
      </c>
    </row>
    <row r="3167" spans="1:2" x14ac:dyDescent="0.25">
      <c r="A3167" s="6">
        <v>38360</v>
      </c>
      <c r="B3167" s="5">
        <v>11.74</v>
      </c>
    </row>
    <row r="3168" spans="1:2" x14ac:dyDescent="0.25">
      <c r="A3168" s="6">
        <v>38361</v>
      </c>
      <c r="B3168" s="5">
        <v>11.74</v>
      </c>
    </row>
    <row r="3169" spans="1:2" x14ac:dyDescent="0.25">
      <c r="A3169" s="6">
        <v>38362</v>
      </c>
      <c r="B3169" s="5">
        <v>11.7</v>
      </c>
    </row>
    <row r="3170" spans="1:2" x14ac:dyDescent="0.25">
      <c r="A3170" s="6">
        <v>38363</v>
      </c>
      <c r="B3170" s="5">
        <v>11.56</v>
      </c>
    </row>
    <row r="3171" spans="1:2" x14ac:dyDescent="0.25">
      <c r="A3171" s="6">
        <v>38364</v>
      </c>
      <c r="B3171" s="5">
        <v>11.5</v>
      </c>
    </row>
    <row r="3172" spans="1:2" x14ac:dyDescent="0.25">
      <c r="A3172" s="6">
        <v>38365</v>
      </c>
      <c r="B3172" s="5">
        <v>11.56</v>
      </c>
    </row>
    <row r="3173" spans="1:2" x14ac:dyDescent="0.25">
      <c r="A3173" s="6">
        <v>38366</v>
      </c>
      <c r="B3173" s="5">
        <v>11.66</v>
      </c>
    </row>
    <row r="3174" spans="1:2" x14ac:dyDescent="0.25">
      <c r="A3174" s="6">
        <v>38367</v>
      </c>
      <c r="B3174" s="5">
        <v>11.66</v>
      </c>
    </row>
    <row r="3175" spans="1:2" x14ac:dyDescent="0.25">
      <c r="A3175" s="6">
        <v>38368</v>
      </c>
      <c r="B3175" s="5">
        <v>11.66</v>
      </c>
    </row>
    <row r="3176" spans="1:2" x14ac:dyDescent="0.25">
      <c r="A3176" s="6">
        <v>38369</v>
      </c>
      <c r="B3176" s="5">
        <v>11.66</v>
      </c>
    </row>
    <row r="3177" spans="1:2" x14ac:dyDescent="0.25">
      <c r="A3177" s="6">
        <v>38370</v>
      </c>
      <c r="B3177" s="5">
        <v>11.81</v>
      </c>
    </row>
    <row r="3178" spans="1:2" x14ac:dyDescent="0.25">
      <c r="A3178" s="6">
        <v>38371</v>
      </c>
      <c r="B3178" s="5">
        <v>11.84</v>
      </c>
    </row>
    <row r="3179" spans="1:2" x14ac:dyDescent="0.25">
      <c r="A3179" s="6">
        <v>38372</v>
      </c>
      <c r="B3179" s="5">
        <v>11.76</v>
      </c>
    </row>
    <row r="3180" spans="1:2" x14ac:dyDescent="0.25">
      <c r="A3180" s="6">
        <v>38373</v>
      </c>
      <c r="B3180" s="5">
        <v>11.77</v>
      </c>
    </row>
    <row r="3181" spans="1:2" x14ac:dyDescent="0.25">
      <c r="A3181" s="6">
        <v>38374</v>
      </c>
      <c r="B3181" s="5">
        <v>11.77</v>
      </c>
    </row>
    <row r="3182" spans="1:2" x14ac:dyDescent="0.25">
      <c r="A3182" s="6">
        <v>38375</v>
      </c>
      <c r="B3182" s="5">
        <v>11.77</v>
      </c>
    </row>
    <row r="3183" spans="1:2" x14ac:dyDescent="0.25">
      <c r="A3183" s="6">
        <v>38376</v>
      </c>
      <c r="B3183" s="5">
        <v>11.68</v>
      </c>
    </row>
    <row r="3184" spans="1:2" x14ac:dyDescent="0.25">
      <c r="A3184" s="6">
        <v>38377</v>
      </c>
      <c r="B3184" s="5">
        <v>11.45</v>
      </c>
    </row>
    <row r="3185" spans="1:2" x14ac:dyDescent="0.25">
      <c r="A3185" s="6">
        <v>38378</v>
      </c>
      <c r="B3185" s="5">
        <v>11.45</v>
      </c>
    </row>
    <row r="3186" spans="1:2" x14ac:dyDescent="0.25">
      <c r="A3186" s="6">
        <v>38379</v>
      </c>
      <c r="B3186" s="5">
        <v>11.34</v>
      </c>
    </row>
    <row r="3187" spans="1:2" x14ac:dyDescent="0.25">
      <c r="A3187" s="6">
        <v>38380</v>
      </c>
      <c r="B3187" s="5">
        <v>11.39</v>
      </c>
    </row>
    <row r="3188" spans="1:2" x14ac:dyDescent="0.25">
      <c r="A3188" s="6">
        <v>38381</v>
      </c>
      <c r="B3188" s="5">
        <v>11.39</v>
      </c>
    </row>
    <row r="3189" spans="1:2" x14ac:dyDescent="0.25">
      <c r="A3189" s="6">
        <v>38382</v>
      </c>
      <c r="B3189" s="5">
        <v>11.39</v>
      </c>
    </row>
    <row r="3190" spans="1:2" x14ac:dyDescent="0.25">
      <c r="A3190" s="6">
        <v>38383</v>
      </c>
      <c r="B3190" s="5">
        <v>11.36</v>
      </c>
    </row>
    <row r="3191" spans="1:2" x14ac:dyDescent="0.25">
      <c r="A3191" s="6">
        <v>38384</v>
      </c>
      <c r="B3191" s="5">
        <v>11.43</v>
      </c>
    </row>
    <row r="3192" spans="1:2" x14ac:dyDescent="0.25">
      <c r="A3192" s="6">
        <v>38385</v>
      </c>
      <c r="B3192" s="5">
        <v>11.56</v>
      </c>
    </row>
    <row r="3193" spans="1:2" x14ac:dyDescent="0.25">
      <c r="A3193" s="6">
        <v>38386</v>
      </c>
      <c r="B3193" s="5">
        <v>11.57</v>
      </c>
    </row>
    <row r="3194" spans="1:2" x14ac:dyDescent="0.25">
      <c r="A3194" s="6">
        <v>38387</v>
      </c>
      <c r="B3194" s="5">
        <v>11.75</v>
      </c>
    </row>
    <row r="3195" spans="1:2" x14ac:dyDescent="0.25">
      <c r="A3195" s="6">
        <v>38388</v>
      </c>
      <c r="B3195" s="5">
        <v>11.75</v>
      </c>
    </row>
    <row r="3196" spans="1:2" x14ac:dyDescent="0.25">
      <c r="A3196" s="6">
        <v>38389</v>
      </c>
      <c r="B3196" s="5">
        <v>11.75</v>
      </c>
    </row>
    <row r="3197" spans="1:2" x14ac:dyDescent="0.25">
      <c r="A3197" s="6">
        <v>38390</v>
      </c>
      <c r="B3197" s="5">
        <v>11.7</v>
      </c>
    </row>
    <row r="3198" spans="1:2" x14ac:dyDescent="0.25">
      <c r="A3198" s="6">
        <v>38391</v>
      </c>
      <c r="B3198" s="5">
        <v>11.74</v>
      </c>
    </row>
    <row r="3199" spans="1:2" x14ac:dyDescent="0.25">
      <c r="A3199" s="6">
        <v>38392</v>
      </c>
      <c r="B3199" s="5">
        <v>11.82</v>
      </c>
    </row>
    <row r="3200" spans="1:2" x14ac:dyDescent="0.25">
      <c r="A3200" s="6">
        <v>38393</v>
      </c>
      <c r="B3200" s="5">
        <v>11.87</v>
      </c>
    </row>
    <row r="3201" spans="1:2" x14ac:dyDescent="0.25">
      <c r="A3201" s="6">
        <v>38394</v>
      </c>
      <c r="B3201" s="5">
        <v>11.94</v>
      </c>
    </row>
    <row r="3202" spans="1:2" x14ac:dyDescent="0.25">
      <c r="A3202" s="6">
        <v>38395</v>
      </c>
      <c r="B3202" s="5">
        <v>11.94</v>
      </c>
    </row>
    <row r="3203" spans="1:2" x14ac:dyDescent="0.25">
      <c r="A3203" s="6">
        <v>38396</v>
      </c>
      <c r="B3203" s="5">
        <v>11.94</v>
      </c>
    </row>
    <row r="3204" spans="1:2" x14ac:dyDescent="0.25">
      <c r="A3204" s="6">
        <v>38397</v>
      </c>
      <c r="B3204" s="5">
        <v>11.94</v>
      </c>
    </row>
    <row r="3205" spans="1:2" x14ac:dyDescent="0.25">
      <c r="A3205" s="6">
        <v>38398</v>
      </c>
      <c r="B3205" s="5">
        <v>11.99</v>
      </c>
    </row>
    <row r="3206" spans="1:2" x14ac:dyDescent="0.25">
      <c r="A3206" s="6">
        <v>38399</v>
      </c>
      <c r="B3206" s="5">
        <v>12.05</v>
      </c>
    </row>
    <row r="3207" spans="1:2" x14ac:dyDescent="0.25">
      <c r="A3207" s="6">
        <v>38400</v>
      </c>
      <c r="B3207" s="5">
        <v>12.04</v>
      </c>
    </row>
    <row r="3208" spans="1:2" x14ac:dyDescent="0.25">
      <c r="A3208" s="6">
        <v>38401</v>
      </c>
      <c r="B3208" s="5">
        <v>11.93</v>
      </c>
    </row>
    <row r="3209" spans="1:2" x14ac:dyDescent="0.25">
      <c r="A3209" s="6">
        <v>38402</v>
      </c>
      <c r="B3209" s="5">
        <v>11.93</v>
      </c>
    </row>
    <row r="3210" spans="1:2" x14ac:dyDescent="0.25">
      <c r="A3210" s="6">
        <v>38403</v>
      </c>
      <c r="B3210" s="5">
        <v>11.93</v>
      </c>
    </row>
    <row r="3211" spans="1:2" x14ac:dyDescent="0.25">
      <c r="A3211" s="6">
        <v>38404</v>
      </c>
      <c r="B3211" s="5">
        <v>11.93</v>
      </c>
    </row>
    <row r="3212" spans="1:2" x14ac:dyDescent="0.25">
      <c r="A3212" s="6">
        <v>38405</v>
      </c>
      <c r="B3212" s="5">
        <v>11.63</v>
      </c>
    </row>
    <row r="3213" spans="1:2" x14ac:dyDescent="0.25">
      <c r="A3213" s="6">
        <v>38406</v>
      </c>
      <c r="B3213" s="5">
        <v>11.59</v>
      </c>
    </row>
    <row r="3214" spans="1:2" x14ac:dyDescent="0.25">
      <c r="A3214" s="6">
        <v>38407</v>
      </c>
      <c r="B3214" s="5">
        <v>11.57</v>
      </c>
    </row>
    <row r="3215" spans="1:2" x14ac:dyDescent="0.25">
      <c r="A3215" s="6">
        <v>38408</v>
      </c>
      <c r="B3215" s="5">
        <v>11.78</v>
      </c>
    </row>
    <row r="3216" spans="1:2" x14ac:dyDescent="0.25">
      <c r="A3216" s="6">
        <v>38409</v>
      </c>
      <c r="B3216" s="5">
        <v>11.78</v>
      </c>
    </row>
    <row r="3217" spans="1:2" x14ac:dyDescent="0.25">
      <c r="A3217" s="6">
        <v>38410</v>
      </c>
      <c r="B3217" s="5">
        <v>11.78</v>
      </c>
    </row>
    <row r="3218" spans="1:2" x14ac:dyDescent="0.25">
      <c r="A3218" s="6">
        <v>38411</v>
      </c>
      <c r="B3218" s="5">
        <v>11.69</v>
      </c>
    </row>
    <row r="3219" spans="1:2" x14ac:dyDescent="0.25">
      <c r="A3219" s="6">
        <v>38412</v>
      </c>
      <c r="B3219" s="5">
        <v>11.81</v>
      </c>
    </row>
    <row r="3220" spans="1:2" x14ac:dyDescent="0.25">
      <c r="A3220" s="6">
        <v>38413</v>
      </c>
      <c r="B3220" s="5">
        <v>11.74</v>
      </c>
    </row>
    <row r="3221" spans="1:2" x14ac:dyDescent="0.25">
      <c r="A3221" s="6">
        <v>38414</v>
      </c>
      <c r="B3221" s="5">
        <v>11.81</v>
      </c>
    </row>
    <row r="3222" spans="1:2" x14ac:dyDescent="0.25">
      <c r="A3222" s="6">
        <v>38415</v>
      </c>
      <c r="B3222" s="5">
        <v>12.04</v>
      </c>
    </row>
    <row r="3223" spans="1:2" x14ac:dyDescent="0.25">
      <c r="A3223" s="6">
        <v>38416</v>
      </c>
      <c r="B3223" s="5">
        <v>12.04</v>
      </c>
    </row>
    <row r="3224" spans="1:2" x14ac:dyDescent="0.25">
      <c r="A3224" s="6">
        <v>38417</v>
      </c>
      <c r="B3224" s="5">
        <v>12.04</v>
      </c>
    </row>
    <row r="3225" spans="1:2" x14ac:dyDescent="0.25">
      <c r="A3225" s="6">
        <v>38418</v>
      </c>
      <c r="B3225" s="5">
        <v>12.11</v>
      </c>
    </row>
    <row r="3226" spans="1:2" x14ac:dyDescent="0.25">
      <c r="A3226" s="6">
        <v>38419</v>
      </c>
      <c r="B3226" s="5">
        <v>12.02</v>
      </c>
    </row>
    <row r="3227" spans="1:2" x14ac:dyDescent="0.25">
      <c r="A3227" s="6">
        <v>38420</v>
      </c>
      <c r="B3227" s="5">
        <v>11.67</v>
      </c>
    </row>
    <row r="3228" spans="1:2" x14ac:dyDescent="0.25">
      <c r="A3228" s="6">
        <v>38421</v>
      </c>
      <c r="B3228" s="5">
        <v>11.79</v>
      </c>
    </row>
    <row r="3229" spans="1:2" x14ac:dyDescent="0.25">
      <c r="A3229" s="6">
        <v>38422</v>
      </c>
      <c r="B3229" s="5">
        <v>11.63</v>
      </c>
    </row>
    <row r="3230" spans="1:2" x14ac:dyDescent="0.25">
      <c r="A3230" s="6">
        <v>38423</v>
      </c>
      <c r="B3230" s="5">
        <v>11.63</v>
      </c>
    </row>
    <row r="3231" spans="1:2" x14ac:dyDescent="0.25">
      <c r="A3231" s="6">
        <v>38424</v>
      </c>
      <c r="B3231" s="5">
        <v>11.63</v>
      </c>
    </row>
    <row r="3232" spans="1:2" x14ac:dyDescent="0.25">
      <c r="A3232" s="6">
        <v>38425</v>
      </c>
      <c r="B3232" s="5">
        <v>11.81</v>
      </c>
    </row>
    <row r="3233" spans="1:2" x14ac:dyDescent="0.25">
      <c r="A3233" s="6">
        <v>38426</v>
      </c>
      <c r="B3233" s="5">
        <v>11.78</v>
      </c>
    </row>
    <row r="3234" spans="1:2" x14ac:dyDescent="0.25">
      <c r="A3234" s="6">
        <v>38427</v>
      </c>
      <c r="B3234" s="5">
        <v>11.65</v>
      </c>
    </row>
    <row r="3235" spans="1:2" x14ac:dyDescent="0.25">
      <c r="A3235" s="6">
        <v>38428</v>
      </c>
      <c r="B3235" s="5">
        <v>11.76</v>
      </c>
    </row>
    <row r="3236" spans="1:2" x14ac:dyDescent="0.25">
      <c r="A3236" s="6">
        <v>38429</v>
      </c>
      <c r="B3236" s="5">
        <v>11.69</v>
      </c>
    </row>
    <row r="3237" spans="1:2" x14ac:dyDescent="0.25">
      <c r="A3237" s="6">
        <v>38430</v>
      </c>
      <c r="B3237" s="5">
        <v>11.69</v>
      </c>
    </row>
    <row r="3238" spans="1:2" x14ac:dyDescent="0.25">
      <c r="A3238" s="6">
        <v>38431</v>
      </c>
      <c r="B3238" s="5">
        <v>11.69</v>
      </c>
    </row>
    <row r="3239" spans="1:2" x14ac:dyDescent="0.25">
      <c r="A3239" s="6">
        <v>38432</v>
      </c>
      <c r="B3239" s="5">
        <v>11.63</v>
      </c>
    </row>
    <row r="3240" spans="1:2" x14ac:dyDescent="0.25">
      <c r="A3240" s="6">
        <v>38433</v>
      </c>
      <c r="B3240" s="5">
        <v>11.43</v>
      </c>
    </row>
    <row r="3241" spans="1:2" x14ac:dyDescent="0.25">
      <c r="A3241" s="6">
        <v>38434</v>
      </c>
      <c r="B3241" s="5">
        <v>11.37</v>
      </c>
    </row>
    <row r="3242" spans="1:2" x14ac:dyDescent="0.25">
      <c r="A3242" s="6">
        <v>38435</v>
      </c>
      <c r="B3242" s="5">
        <v>11.42</v>
      </c>
    </row>
    <row r="3243" spans="1:2" x14ac:dyDescent="0.25">
      <c r="A3243" s="6">
        <v>38436</v>
      </c>
      <c r="B3243" s="5">
        <v>11.42</v>
      </c>
    </row>
    <row r="3244" spans="1:2" x14ac:dyDescent="0.25">
      <c r="A3244" s="6">
        <v>38437</v>
      </c>
      <c r="B3244" s="5">
        <v>11.42</v>
      </c>
    </row>
    <row r="3245" spans="1:2" x14ac:dyDescent="0.25">
      <c r="A3245" s="6">
        <v>38438</v>
      </c>
      <c r="B3245" s="5">
        <v>11.42</v>
      </c>
    </row>
    <row r="3246" spans="1:2" x14ac:dyDescent="0.25">
      <c r="A3246" s="6">
        <v>38439</v>
      </c>
      <c r="B3246" s="5">
        <v>11.36</v>
      </c>
    </row>
    <row r="3247" spans="1:2" x14ac:dyDescent="0.25">
      <c r="A3247" s="6">
        <v>38440</v>
      </c>
      <c r="B3247" s="5">
        <v>11.38</v>
      </c>
    </row>
    <row r="3248" spans="1:2" x14ac:dyDescent="0.25">
      <c r="A3248" s="6">
        <v>38441</v>
      </c>
      <c r="B3248" s="5">
        <v>11.53</v>
      </c>
    </row>
    <row r="3249" spans="1:2" x14ac:dyDescent="0.25">
      <c r="A3249" s="6">
        <v>38442</v>
      </c>
      <c r="B3249" s="5">
        <v>11.5</v>
      </c>
    </row>
    <row r="3250" spans="1:2" x14ac:dyDescent="0.25">
      <c r="A3250" s="6">
        <v>38443</v>
      </c>
      <c r="B3250" s="5">
        <v>11.49</v>
      </c>
    </row>
    <row r="3251" spans="1:2" x14ac:dyDescent="0.25">
      <c r="A3251" s="6">
        <v>38444</v>
      </c>
      <c r="B3251" s="5">
        <v>11.49</v>
      </c>
    </row>
    <row r="3252" spans="1:2" x14ac:dyDescent="0.25">
      <c r="A3252" s="6">
        <v>38445</v>
      </c>
      <c r="B3252" s="5">
        <v>11.49</v>
      </c>
    </row>
    <row r="3253" spans="1:2" x14ac:dyDescent="0.25">
      <c r="A3253" s="6">
        <v>38446</v>
      </c>
      <c r="B3253" s="5">
        <v>11.45</v>
      </c>
    </row>
    <row r="3254" spans="1:2" x14ac:dyDescent="0.25">
      <c r="A3254" s="6">
        <v>38447</v>
      </c>
      <c r="B3254" s="5">
        <v>11.45</v>
      </c>
    </row>
    <row r="3255" spans="1:2" x14ac:dyDescent="0.25">
      <c r="A3255" s="6">
        <v>38448</v>
      </c>
      <c r="B3255" s="5">
        <v>11.51</v>
      </c>
    </row>
    <row r="3256" spans="1:2" x14ac:dyDescent="0.25">
      <c r="A3256" s="6">
        <v>38449</v>
      </c>
      <c r="B3256" s="5">
        <v>11.61</v>
      </c>
    </row>
    <row r="3257" spans="1:2" x14ac:dyDescent="0.25">
      <c r="A3257" s="6">
        <v>38450</v>
      </c>
      <c r="B3257" s="5">
        <v>11.53</v>
      </c>
    </row>
    <row r="3258" spans="1:2" x14ac:dyDescent="0.25">
      <c r="A3258" s="6">
        <v>38451</v>
      </c>
      <c r="B3258" s="5">
        <v>11.53</v>
      </c>
    </row>
    <row r="3259" spans="1:2" x14ac:dyDescent="0.25">
      <c r="A3259" s="6">
        <v>38452</v>
      </c>
      <c r="B3259" s="5">
        <v>11.53</v>
      </c>
    </row>
    <row r="3260" spans="1:2" x14ac:dyDescent="0.25">
      <c r="A3260" s="6">
        <v>38453</v>
      </c>
      <c r="B3260" s="5">
        <v>11.55</v>
      </c>
    </row>
    <row r="3261" spans="1:2" x14ac:dyDescent="0.25">
      <c r="A3261" s="6">
        <v>38454</v>
      </c>
      <c r="B3261" s="5">
        <v>11.72</v>
      </c>
    </row>
    <row r="3262" spans="1:2" x14ac:dyDescent="0.25">
      <c r="A3262" s="6">
        <v>38455</v>
      </c>
      <c r="B3262" s="5">
        <v>11.72</v>
      </c>
    </row>
    <row r="3263" spans="1:2" x14ac:dyDescent="0.25">
      <c r="A3263" s="6">
        <v>38456</v>
      </c>
      <c r="B3263" s="5">
        <v>11.65</v>
      </c>
    </row>
    <row r="3264" spans="1:2" x14ac:dyDescent="0.25">
      <c r="A3264" s="6">
        <v>38457</v>
      </c>
      <c r="B3264" s="5">
        <v>11.63</v>
      </c>
    </row>
    <row r="3265" spans="1:2" x14ac:dyDescent="0.25">
      <c r="A3265" s="6">
        <v>38458</v>
      </c>
      <c r="B3265" s="5">
        <v>11.63</v>
      </c>
    </row>
    <row r="3266" spans="1:2" x14ac:dyDescent="0.25">
      <c r="A3266" s="6">
        <v>38459</v>
      </c>
      <c r="B3266" s="5">
        <v>11.63</v>
      </c>
    </row>
    <row r="3267" spans="1:2" x14ac:dyDescent="0.25">
      <c r="A3267" s="6">
        <v>38460</v>
      </c>
      <c r="B3267" s="5">
        <v>11.67</v>
      </c>
    </row>
    <row r="3268" spans="1:2" x14ac:dyDescent="0.25">
      <c r="A3268" s="6">
        <v>38461</v>
      </c>
      <c r="B3268" s="5">
        <v>11.74</v>
      </c>
    </row>
    <row r="3269" spans="1:2" x14ac:dyDescent="0.25">
      <c r="A3269" s="6">
        <v>38462</v>
      </c>
      <c r="B3269" s="5">
        <v>11.68</v>
      </c>
    </row>
    <row r="3270" spans="1:2" x14ac:dyDescent="0.25">
      <c r="A3270" s="6">
        <v>38463</v>
      </c>
      <c r="B3270" s="5">
        <v>11.75</v>
      </c>
    </row>
    <row r="3271" spans="1:2" x14ac:dyDescent="0.25">
      <c r="A3271" s="6">
        <v>38464</v>
      </c>
      <c r="B3271" s="5">
        <v>11.8</v>
      </c>
    </row>
    <row r="3272" spans="1:2" x14ac:dyDescent="0.25">
      <c r="A3272" s="6">
        <v>38465</v>
      </c>
      <c r="B3272" s="5">
        <v>11.8</v>
      </c>
    </row>
    <row r="3273" spans="1:2" x14ac:dyDescent="0.25">
      <c r="A3273" s="6">
        <v>38466</v>
      </c>
      <c r="B3273" s="5">
        <v>11.8</v>
      </c>
    </row>
    <row r="3274" spans="1:2" x14ac:dyDescent="0.25">
      <c r="A3274" s="6">
        <v>38467</v>
      </c>
      <c r="B3274" s="5">
        <v>11.95</v>
      </c>
    </row>
    <row r="3275" spans="1:2" x14ac:dyDescent="0.25">
      <c r="A3275" s="6">
        <v>38468</v>
      </c>
      <c r="B3275" s="5">
        <v>11.95</v>
      </c>
    </row>
    <row r="3276" spans="1:2" x14ac:dyDescent="0.25">
      <c r="A3276" s="6">
        <v>38469</v>
      </c>
      <c r="B3276" s="5">
        <v>12.06</v>
      </c>
    </row>
    <row r="3277" spans="1:2" x14ac:dyDescent="0.25">
      <c r="A3277" s="6">
        <v>38470</v>
      </c>
      <c r="B3277" s="5">
        <v>11.99</v>
      </c>
    </row>
    <row r="3278" spans="1:2" x14ac:dyDescent="0.25">
      <c r="A3278" s="6">
        <v>38471</v>
      </c>
      <c r="B3278" s="5">
        <v>12.17</v>
      </c>
    </row>
    <row r="3279" spans="1:2" x14ac:dyDescent="0.25">
      <c r="A3279" s="6">
        <v>38472</v>
      </c>
      <c r="B3279" s="5">
        <v>12.17</v>
      </c>
    </row>
    <row r="3280" spans="1:2" x14ac:dyDescent="0.25">
      <c r="A3280" s="6">
        <v>38473</v>
      </c>
      <c r="B3280" s="5">
        <v>12.17</v>
      </c>
    </row>
    <row r="3281" spans="1:2" x14ac:dyDescent="0.25">
      <c r="A3281" s="6">
        <v>38474</v>
      </c>
      <c r="B3281" s="5">
        <v>12.14</v>
      </c>
    </row>
    <row r="3282" spans="1:2" x14ac:dyDescent="0.25">
      <c r="A3282" s="6">
        <v>38475</v>
      </c>
      <c r="B3282" s="5">
        <v>12.12</v>
      </c>
    </row>
    <row r="3283" spans="1:2" x14ac:dyDescent="0.25">
      <c r="A3283" s="6">
        <v>38476</v>
      </c>
      <c r="B3283" s="5">
        <v>12.22</v>
      </c>
    </row>
    <row r="3284" spans="1:2" x14ac:dyDescent="0.25">
      <c r="A3284" s="6">
        <v>38477</v>
      </c>
      <c r="B3284" s="5">
        <v>12.31</v>
      </c>
    </row>
    <row r="3285" spans="1:2" x14ac:dyDescent="0.25">
      <c r="A3285" s="6">
        <v>38478</v>
      </c>
      <c r="B3285" s="5">
        <v>12.19</v>
      </c>
    </row>
    <row r="3286" spans="1:2" x14ac:dyDescent="0.25">
      <c r="A3286" s="6">
        <v>38479</v>
      </c>
      <c r="B3286" s="5">
        <v>12.19</v>
      </c>
    </row>
    <row r="3287" spans="1:2" x14ac:dyDescent="0.25">
      <c r="A3287" s="6">
        <v>38480</v>
      </c>
      <c r="B3287" s="5">
        <v>12.19</v>
      </c>
    </row>
    <row r="3288" spans="1:2" x14ac:dyDescent="0.25">
      <c r="A3288" s="6">
        <v>38481</v>
      </c>
      <c r="B3288" s="5">
        <v>12.42</v>
      </c>
    </row>
    <row r="3289" spans="1:2" x14ac:dyDescent="0.25">
      <c r="A3289" s="6">
        <v>38482</v>
      </c>
      <c r="B3289" s="5">
        <v>12.4</v>
      </c>
    </row>
    <row r="3290" spans="1:2" x14ac:dyDescent="0.25">
      <c r="A3290" s="6">
        <v>38483</v>
      </c>
      <c r="B3290" s="5">
        <v>12.42</v>
      </c>
    </row>
    <row r="3291" spans="1:2" x14ac:dyDescent="0.25">
      <c r="A3291" s="6">
        <v>38484</v>
      </c>
      <c r="B3291" s="5">
        <v>12.32</v>
      </c>
    </row>
    <row r="3292" spans="1:2" x14ac:dyDescent="0.25">
      <c r="A3292" s="6">
        <v>38485</v>
      </c>
      <c r="B3292" s="5">
        <v>12.22</v>
      </c>
    </row>
    <row r="3293" spans="1:2" x14ac:dyDescent="0.25">
      <c r="A3293" s="6">
        <v>38486</v>
      </c>
      <c r="B3293" s="5">
        <v>12.22</v>
      </c>
    </row>
    <row r="3294" spans="1:2" x14ac:dyDescent="0.25">
      <c r="A3294" s="6">
        <v>38487</v>
      </c>
      <c r="B3294" s="5">
        <v>12.22</v>
      </c>
    </row>
    <row r="3295" spans="1:2" x14ac:dyDescent="0.25">
      <c r="A3295" s="6">
        <v>38488</v>
      </c>
      <c r="B3295" s="5">
        <v>12.36</v>
      </c>
    </row>
    <row r="3296" spans="1:2" x14ac:dyDescent="0.25">
      <c r="A3296" s="6">
        <v>38489</v>
      </c>
      <c r="B3296" s="5">
        <v>12.43</v>
      </c>
    </row>
    <row r="3297" spans="1:2" x14ac:dyDescent="0.25">
      <c r="A3297" s="6">
        <v>38490</v>
      </c>
      <c r="B3297" s="5">
        <v>12.57</v>
      </c>
    </row>
    <row r="3298" spans="1:2" x14ac:dyDescent="0.25">
      <c r="A3298" s="6">
        <v>38491</v>
      </c>
      <c r="B3298" s="5">
        <v>12.72</v>
      </c>
    </row>
    <row r="3299" spans="1:2" x14ac:dyDescent="0.25">
      <c r="A3299" s="6">
        <v>38492</v>
      </c>
      <c r="B3299" s="5">
        <v>12.76</v>
      </c>
    </row>
    <row r="3300" spans="1:2" x14ac:dyDescent="0.25">
      <c r="A3300" s="6">
        <v>38493</v>
      </c>
      <c r="B3300" s="5">
        <v>12.76</v>
      </c>
    </row>
    <row r="3301" spans="1:2" x14ac:dyDescent="0.25">
      <c r="A3301" s="6">
        <v>38494</v>
      </c>
      <c r="B3301" s="5">
        <v>12.76</v>
      </c>
    </row>
    <row r="3302" spans="1:2" x14ac:dyDescent="0.25">
      <c r="A3302" s="6">
        <v>38495</v>
      </c>
      <c r="B3302" s="5">
        <v>12.77</v>
      </c>
    </row>
    <row r="3303" spans="1:2" x14ac:dyDescent="0.25">
      <c r="A3303" s="6">
        <v>38496</v>
      </c>
      <c r="B3303" s="5">
        <v>12.62</v>
      </c>
    </row>
    <row r="3304" spans="1:2" x14ac:dyDescent="0.25">
      <c r="A3304" s="6">
        <v>38497</v>
      </c>
      <c r="B3304" s="5">
        <v>12.45</v>
      </c>
    </row>
    <row r="3305" spans="1:2" x14ac:dyDescent="0.25">
      <c r="A3305" s="6">
        <v>38498</v>
      </c>
      <c r="B3305" s="5">
        <v>12.4</v>
      </c>
    </row>
    <row r="3306" spans="1:2" x14ac:dyDescent="0.25">
      <c r="A3306" s="6">
        <v>38499</v>
      </c>
      <c r="B3306" s="5">
        <v>12.48</v>
      </c>
    </row>
    <row r="3307" spans="1:2" x14ac:dyDescent="0.25">
      <c r="A3307" s="6">
        <v>38500</v>
      </c>
      <c r="B3307" s="5">
        <v>12.48</v>
      </c>
    </row>
    <row r="3308" spans="1:2" x14ac:dyDescent="0.25">
      <c r="A3308" s="6">
        <v>38501</v>
      </c>
      <c r="B3308" s="5">
        <v>12.48</v>
      </c>
    </row>
    <row r="3309" spans="1:2" x14ac:dyDescent="0.25">
      <c r="A3309" s="6">
        <v>38502</v>
      </c>
      <c r="B3309" s="5">
        <v>12.48</v>
      </c>
    </row>
    <row r="3310" spans="1:2" x14ac:dyDescent="0.25">
      <c r="A3310" s="6">
        <v>38503</v>
      </c>
      <c r="B3310" s="5">
        <v>12.56</v>
      </c>
    </row>
    <row r="3311" spans="1:2" x14ac:dyDescent="0.25">
      <c r="A3311" s="6">
        <v>38504</v>
      </c>
      <c r="B3311" s="5">
        <v>12.72</v>
      </c>
    </row>
    <row r="3312" spans="1:2" x14ac:dyDescent="0.25">
      <c r="A3312" s="6">
        <v>38505</v>
      </c>
      <c r="B3312" s="5">
        <v>12.68</v>
      </c>
    </row>
    <row r="3313" spans="1:2" x14ac:dyDescent="0.25">
      <c r="A3313" s="6">
        <v>38506</v>
      </c>
      <c r="B3313" s="5">
        <v>12.67</v>
      </c>
    </row>
    <row r="3314" spans="1:2" x14ac:dyDescent="0.25">
      <c r="A3314" s="6">
        <v>38507</v>
      </c>
      <c r="B3314" s="5">
        <v>12.67</v>
      </c>
    </row>
    <row r="3315" spans="1:2" x14ac:dyDescent="0.25">
      <c r="A3315" s="6">
        <v>38508</v>
      </c>
      <c r="B3315" s="5">
        <v>12.67</v>
      </c>
    </row>
    <row r="3316" spans="1:2" x14ac:dyDescent="0.25">
      <c r="A3316" s="6">
        <v>38509</v>
      </c>
      <c r="B3316" s="5">
        <v>12.78</v>
      </c>
    </row>
    <row r="3317" spans="1:2" x14ac:dyDescent="0.25">
      <c r="A3317" s="6">
        <v>38510</v>
      </c>
      <c r="B3317" s="5">
        <v>12.9</v>
      </c>
    </row>
    <row r="3318" spans="1:2" x14ac:dyDescent="0.25">
      <c r="A3318" s="6">
        <v>38511</v>
      </c>
      <c r="B3318" s="5">
        <v>12.95</v>
      </c>
    </row>
    <row r="3319" spans="1:2" x14ac:dyDescent="0.25">
      <c r="A3319" s="6">
        <v>38512</v>
      </c>
      <c r="B3319" s="5">
        <v>12.95</v>
      </c>
    </row>
    <row r="3320" spans="1:2" x14ac:dyDescent="0.25">
      <c r="A3320" s="6">
        <v>38513</v>
      </c>
      <c r="B3320" s="5">
        <v>12.94</v>
      </c>
    </row>
    <row r="3321" spans="1:2" x14ac:dyDescent="0.25">
      <c r="A3321" s="6">
        <v>38514</v>
      </c>
      <c r="B3321" s="5">
        <v>12.94</v>
      </c>
    </row>
    <row r="3322" spans="1:2" x14ac:dyDescent="0.25">
      <c r="A3322" s="6">
        <v>38515</v>
      </c>
      <c r="B3322" s="5">
        <v>12.94</v>
      </c>
    </row>
    <row r="3323" spans="1:2" x14ac:dyDescent="0.25">
      <c r="A3323" s="6">
        <v>38516</v>
      </c>
      <c r="B3323" s="5">
        <v>13.01</v>
      </c>
    </row>
    <row r="3324" spans="1:2" x14ac:dyDescent="0.25">
      <c r="A3324" s="6">
        <v>38517</v>
      </c>
      <c r="B3324" s="5">
        <v>13.13</v>
      </c>
    </row>
    <row r="3325" spans="1:2" x14ac:dyDescent="0.25">
      <c r="A3325" s="6">
        <v>38518</v>
      </c>
      <c r="B3325" s="5">
        <v>13.14</v>
      </c>
    </row>
    <row r="3326" spans="1:2" x14ac:dyDescent="0.25">
      <c r="A3326" s="6">
        <v>38519</v>
      </c>
      <c r="B3326" s="5">
        <v>13.15</v>
      </c>
    </row>
    <row r="3327" spans="1:2" x14ac:dyDescent="0.25">
      <c r="A3327" s="6">
        <v>38520</v>
      </c>
      <c r="B3327" s="5">
        <v>13.3</v>
      </c>
    </row>
    <row r="3328" spans="1:2" x14ac:dyDescent="0.25">
      <c r="A3328" s="6">
        <v>38521</v>
      </c>
      <c r="B3328" s="5">
        <v>13.3</v>
      </c>
    </row>
    <row r="3329" spans="1:2" x14ac:dyDescent="0.25">
      <c r="A3329" s="6">
        <v>38522</v>
      </c>
      <c r="B3329" s="5">
        <v>13.3</v>
      </c>
    </row>
    <row r="3330" spans="1:2" x14ac:dyDescent="0.25">
      <c r="A3330" s="6">
        <v>38523</v>
      </c>
      <c r="B3330" s="5">
        <v>13.27</v>
      </c>
    </row>
    <row r="3331" spans="1:2" x14ac:dyDescent="0.25">
      <c r="A3331" s="6">
        <v>38524</v>
      </c>
      <c r="B3331" s="5">
        <v>13.15</v>
      </c>
    </row>
    <row r="3332" spans="1:2" x14ac:dyDescent="0.25">
      <c r="A3332" s="6">
        <v>38525</v>
      </c>
      <c r="B3332" s="5">
        <v>13.14</v>
      </c>
    </row>
    <row r="3333" spans="1:2" x14ac:dyDescent="0.25">
      <c r="A3333" s="6">
        <v>38526</v>
      </c>
      <c r="B3333" s="5">
        <v>13.12</v>
      </c>
    </row>
    <row r="3334" spans="1:2" x14ac:dyDescent="0.25">
      <c r="A3334" s="6">
        <v>38527</v>
      </c>
      <c r="B3334" s="5">
        <v>13.06</v>
      </c>
    </row>
    <row r="3335" spans="1:2" x14ac:dyDescent="0.25">
      <c r="A3335" s="6">
        <v>38528</v>
      </c>
      <c r="B3335" s="5">
        <v>13.06</v>
      </c>
    </row>
    <row r="3336" spans="1:2" x14ac:dyDescent="0.25">
      <c r="A3336" s="6">
        <v>38529</v>
      </c>
      <c r="B3336" s="5">
        <v>13.06</v>
      </c>
    </row>
    <row r="3337" spans="1:2" x14ac:dyDescent="0.25">
      <c r="A3337" s="6">
        <v>38530</v>
      </c>
      <c r="B3337" s="5">
        <v>13.04</v>
      </c>
    </row>
    <row r="3338" spans="1:2" x14ac:dyDescent="0.25">
      <c r="A3338" s="6">
        <v>38531</v>
      </c>
      <c r="B3338" s="5">
        <v>13.13</v>
      </c>
    </row>
    <row r="3339" spans="1:2" x14ac:dyDescent="0.25">
      <c r="A3339" s="6">
        <v>38532</v>
      </c>
      <c r="B3339" s="5">
        <v>13.17</v>
      </c>
    </row>
    <row r="3340" spans="1:2" x14ac:dyDescent="0.25">
      <c r="A3340" s="6">
        <v>38533</v>
      </c>
      <c r="B3340" s="5">
        <v>13.19</v>
      </c>
    </row>
    <row r="3341" spans="1:2" x14ac:dyDescent="0.25">
      <c r="A3341" s="6">
        <v>38534</v>
      </c>
      <c r="B3341" s="5">
        <v>13.31</v>
      </c>
    </row>
    <row r="3342" spans="1:2" x14ac:dyDescent="0.25">
      <c r="A3342" s="6">
        <v>38535</v>
      </c>
      <c r="B3342" s="5">
        <v>13.31</v>
      </c>
    </row>
    <row r="3343" spans="1:2" x14ac:dyDescent="0.25">
      <c r="A3343" s="6">
        <v>38536</v>
      </c>
      <c r="B3343" s="5">
        <v>13.31</v>
      </c>
    </row>
    <row r="3344" spans="1:2" x14ac:dyDescent="0.25">
      <c r="A3344" s="6">
        <v>38537</v>
      </c>
      <c r="B3344" s="5">
        <v>13.31</v>
      </c>
    </row>
    <row r="3345" spans="1:2" x14ac:dyDescent="0.25">
      <c r="A3345" s="6">
        <v>38538</v>
      </c>
      <c r="B3345" s="5">
        <v>13.46</v>
      </c>
    </row>
    <row r="3346" spans="1:2" x14ac:dyDescent="0.25">
      <c r="A3346" s="6">
        <v>38539</v>
      </c>
      <c r="B3346" s="5">
        <v>13.39</v>
      </c>
    </row>
    <row r="3347" spans="1:2" x14ac:dyDescent="0.25">
      <c r="A3347" s="6">
        <v>38540</v>
      </c>
      <c r="B3347" s="5">
        <v>13.45</v>
      </c>
    </row>
    <row r="3348" spans="1:2" x14ac:dyDescent="0.25">
      <c r="A3348" s="6">
        <v>38541</v>
      </c>
      <c r="B3348" s="5">
        <v>13.65</v>
      </c>
    </row>
    <row r="3349" spans="1:2" x14ac:dyDescent="0.25">
      <c r="A3349" s="6">
        <v>38542</v>
      </c>
      <c r="B3349" s="5">
        <v>13.65</v>
      </c>
    </row>
    <row r="3350" spans="1:2" x14ac:dyDescent="0.25">
      <c r="A3350" s="6">
        <v>38543</v>
      </c>
      <c r="B3350" s="5">
        <v>13.65</v>
      </c>
    </row>
    <row r="3351" spans="1:2" x14ac:dyDescent="0.25">
      <c r="A3351" s="6">
        <v>38544</v>
      </c>
      <c r="B3351" s="5">
        <v>13.82</v>
      </c>
    </row>
    <row r="3352" spans="1:2" x14ac:dyDescent="0.25">
      <c r="A3352" s="6">
        <v>38545</v>
      </c>
      <c r="B3352" s="5">
        <v>13.83</v>
      </c>
    </row>
    <row r="3353" spans="1:2" x14ac:dyDescent="0.25">
      <c r="A3353" s="6">
        <v>38546</v>
      </c>
      <c r="B3353" s="5">
        <v>13.74</v>
      </c>
    </row>
    <row r="3354" spans="1:2" x14ac:dyDescent="0.25">
      <c r="A3354" s="6">
        <v>38547</v>
      </c>
      <c r="B3354" s="5">
        <v>13.5</v>
      </c>
    </row>
    <row r="3355" spans="1:2" x14ac:dyDescent="0.25">
      <c r="A3355" s="6">
        <v>38548</v>
      </c>
      <c r="B3355" s="5">
        <v>13.58</v>
      </c>
    </row>
    <row r="3356" spans="1:2" x14ac:dyDescent="0.25">
      <c r="A3356" s="6">
        <v>38549</v>
      </c>
      <c r="B3356" s="5">
        <v>13.58</v>
      </c>
    </row>
    <row r="3357" spans="1:2" x14ac:dyDescent="0.25">
      <c r="A3357" s="6">
        <v>38550</v>
      </c>
      <c r="B3357" s="5">
        <v>13.58</v>
      </c>
    </row>
    <row r="3358" spans="1:2" x14ac:dyDescent="0.25">
      <c r="A3358" s="6">
        <v>38551</v>
      </c>
      <c r="B3358" s="5">
        <v>13.6</v>
      </c>
    </row>
    <row r="3359" spans="1:2" x14ac:dyDescent="0.25">
      <c r="A3359" s="6">
        <v>38552</v>
      </c>
      <c r="B3359" s="5">
        <v>13.71</v>
      </c>
    </row>
    <row r="3360" spans="1:2" x14ac:dyDescent="0.25">
      <c r="A3360" s="6">
        <v>38553</v>
      </c>
      <c r="B3360" s="5">
        <v>13.83</v>
      </c>
    </row>
    <row r="3361" spans="1:2" x14ac:dyDescent="0.25">
      <c r="A3361" s="6">
        <v>38554</v>
      </c>
      <c r="B3361" s="5">
        <v>13.63</v>
      </c>
    </row>
    <row r="3362" spans="1:2" x14ac:dyDescent="0.25">
      <c r="A3362" s="6">
        <v>38555</v>
      </c>
      <c r="B3362" s="5">
        <v>13.75</v>
      </c>
    </row>
    <row r="3363" spans="1:2" x14ac:dyDescent="0.25">
      <c r="A3363" s="6">
        <v>38556</v>
      </c>
      <c r="B3363" s="5">
        <v>13.75</v>
      </c>
    </row>
    <row r="3364" spans="1:2" x14ac:dyDescent="0.25">
      <c r="A3364" s="6">
        <v>38557</v>
      </c>
      <c r="B3364" s="5">
        <v>13.75</v>
      </c>
    </row>
    <row r="3365" spans="1:2" x14ac:dyDescent="0.25">
      <c r="A3365" s="6">
        <v>38558</v>
      </c>
      <c r="B3365" s="5">
        <v>13.79</v>
      </c>
    </row>
    <row r="3366" spans="1:2" x14ac:dyDescent="0.25">
      <c r="A3366" s="6">
        <v>38559</v>
      </c>
      <c r="B3366" s="5">
        <v>13.91</v>
      </c>
    </row>
    <row r="3367" spans="1:2" x14ac:dyDescent="0.25">
      <c r="A3367" s="6">
        <v>38560</v>
      </c>
      <c r="B3367" s="5">
        <v>13.95</v>
      </c>
    </row>
    <row r="3368" spans="1:2" x14ac:dyDescent="0.25">
      <c r="A3368" s="6">
        <v>38561</v>
      </c>
      <c r="B3368" s="5">
        <v>14.12</v>
      </c>
    </row>
    <row r="3369" spans="1:2" x14ac:dyDescent="0.25">
      <c r="A3369" s="6">
        <v>38562</v>
      </c>
      <c r="B3369" s="5">
        <v>14.1</v>
      </c>
    </row>
    <row r="3370" spans="1:2" x14ac:dyDescent="0.25">
      <c r="A3370" s="6">
        <v>38563</v>
      </c>
      <c r="B3370" s="5">
        <v>14.1</v>
      </c>
    </row>
    <row r="3371" spans="1:2" x14ac:dyDescent="0.25">
      <c r="A3371" s="6">
        <v>38564</v>
      </c>
      <c r="B3371" s="5">
        <v>14.1</v>
      </c>
    </row>
    <row r="3372" spans="1:2" x14ac:dyDescent="0.25">
      <c r="A3372" s="6">
        <v>38565</v>
      </c>
      <c r="B3372" s="5">
        <v>14.11</v>
      </c>
    </row>
    <row r="3373" spans="1:2" x14ac:dyDescent="0.25">
      <c r="A3373" s="6">
        <v>38566</v>
      </c>
      <c r="B3373" s="5">
        <v>14.23</v>
      </c>
    </row>
    <row r="3374" spans="1:2" x14ac:dyDescent="0.25">
      <c r="A3374" s="6">
        <v>38567</v>
      </c>
      <c r="B3374" s="5">
        <v>14.18</v>
      </c>
    </row>
    <row r="3375" spans="1:2" x14ac:dyDescent="0.25">
      <c r="A3375" s="6">
        <v>38568</v>
      </c>
      <c r="B3375" s="5">
        <v>13.91</v>
      </c>
    </row>
    <row r="3376" spans="1:2" x14ac:dyDescent="0.25">
      <c r="A3376" s="6">
        <v>38569</v>
      </c>
      <c r="B3376" s="5">
        <v>13.45</v>
      </c>
    </row>
    <row r="3377" spans="1:2" x14ac:dyDescent="0.25">
      <c r="A3377" s="6">
        <v>38570</v>
      </c>
      <c r="B3377" s="5">
        <v>13.45</v>
      </c>
    </row>
    <row r="3378" spans="1:2" x14ac:dyDescent="0.25">
      <c r="A3378" s="6">
        <v>38571</v>
      </c>
      <c r="B3378" s="5">
        <v>13.45</v>
      </c>
    </row>
    <row r="3379" spans="1:2" x14ac:dyDescent="0.25">
      <c r="A3379" s="6">
        <v>38572</v>
      </c>
      <c r="B3379" s="5">
        <v>12.97</v>
      </c>
    </row>
    <row r="3380" spans="1:2" x14ac:dyDescent="0.25">
      <c r="A3380" s="6">
        <v>38573</v>
      </c>
      <c r="B3380" s="5">
        <v>13.08</v>
      </c>
    </row>
    <row r="3381" spans="1:2" x14ac:dyDescent="0.25">
      <c r="A3381" s="6">
        <v>38574</v>
      </c>
      <c r="B3381" s="5">
        <v>13.14</v>
      </c>
    </row>
    <row r="3382" spans="1:2" x14ac:dyDescent="0.25">
      <c r="A3382" s="6">
        <v>38575</v>
      </c>
      <c r="B3382" s="5">
        <v>13.29</v>
      </c>
    </row>
    <row r="3383" spans="1:2" x14ac:dyDescent="0.25">
      <c r="A3383" s="6">
        <v>38576</v>
      </c>
      <c r="B3383" s="5">
        <v>13.32</v>
      </c>
    </row>
    <row r="3384" spans="1:2" x14ac:dyDescent="0.25">
      <c r="A3384" s="6">
        <v>38577</v>
      </c>
      <c r="B3384" s="5">
        <v>13.32</v>
      </c>
    </row>
    <row r="3385" spans="1:2" x14ac:dyDescent="0.25">
      <c r="A3385" s="6">
        <v>38578</v>
      </c>
      <c r="B3385" s="5">
        <v>13.32</v>
      </c>
    </row>
    <row r="3386" spans="1:2" x14ac:dyDescent="0.25">
      <c r="A3386" s="6">
        <v>38579</v>
      </c>
      <c r="B3386" s="5">
        <v>13.44</v>
      </c>
    </row>
    <row r="3387" spans="1:2" x14ac:dyDescent="0.25">
      <c r="A3387" s="6">
        <v>38580</v>
      </c>
      <c r="B3387" s="5">
        <v>13.5</v>
      </c>
    </row>
    <row r="3388" spans="1:2" x14ac:dyDescent="0.25">
      <c r="A3388" s="6">
        <v>38581</v>
      </c>
      <c r="B3388" s="5">
        <v>13.39</v>
      </c>
    </row>
    <row r="3389" spans="1:2" x14ac:dyDescent="0.25">
      <c r="A3389" s="6">
        <v>38582</v>
      </c>
      <c r="B3389" s="5">
        <v>13.3</v>
      </c>
    </row>
    <row r="3390" spans="1:2" x14ac:dyDescent="0.25">
      <c r="A3390" s="6">
        <v>38583</v>
      </c>
      <c r="B3390" s="5">
        <v>13.25</v>
      </c>
    </row>
    <row r="3391" spans="1:2" x14ac:dyDescent="0.25">
      <c r="A3391" s="6">
        <v>38584</v>
      </c>
      <c r="B3391" s="5">
        <v>13.25</v>
      </c>
    </row>
    <row r="3392" spans="1:2" x14ac:dyDescent="0.25">
      <c r="A3392" s="6">
        <v>38585</v>
      </c>
      <c r="B3392" s="5">
        <v>13.25</v>
      </c>
    </row>
    <row r="3393" spans="1:2" x14ac:dyDescent="0.25">
      <c r="A3393" s="6">
        <v>38586</v>
      </c>
      <c r="B3393" s="5">
        <v>13.33</v>
      </c>
    </row>
    <row r="3394" spans="1:2" x14ac:dyDescent="0.25">
      <c r="A3394" s="6">
        <v>38587</v>
      </c>
      <c r="B3394" s="5">
        <v>13.35</v>
      </c>
    </row>
    <row r="3395" spans="1:2" x14ac:dyDescent="0.25">
      <c r="A3395" s="6">
        <v>38588</v>
      </c>
      <c r="B3395" s="5">
        <v>13.39</v>
      </c>
    </row>
    <row r="3396" spans="1:2" x14ac:dyDescent="0.25">
      <c r="A3396" s="6">
        <v>38589</v>
      </c>
      <c r="B3396" s="5">
        <v>13.45</v>
      </c>
    </row>
    <row r="3397" spans="1:2" x14ac:dyDescent="0.25">
      <c r="A3397" s="6">
        <v>38590</v>
      </c>
      <c r="B3397" s="5">
        <v>13.29</v>
      </c>
    </row>
    <row r="3398" spans="1:2" x14ac:dyDescent="0.25">
      <c r="A3398" s="6">
        <v>38591</v>
      </c>
      <c r="B3398" s="5">
        <v>13.29</v>
      </c>
    </row>
    <row r="3399" spans="1:2" x14ac:dyDescent="0.25">
      <c r="A3399" s="6">
        <v>38592</v>
      </c>
      <c r="B3399" s="5">
        <v>13.29</v>
      </c>
    </row>
    <row r="3400" spans="1:2" x14ac:dyDescent="0.25">
      <c r="A3400" s="6">
        <v>38593</v>
      </c>
      <c r="B3400" s="5">
        <v>13.27</v>
      </c>
    </row>
    <row r="3401" spans="1:2" x14ac:dyDescent="0.25">
      <c r="A3401" s="6">
        <v>38594</v>
      </c>
      <c r="B3401" s="5">
        <v>13.29</v>
      </c>
    </row>
    <row r="3402" spans="1:2" x14ac:dyDescent="0.25">
      <c r="A3402" s="6">
        <v>38595</v>
      </c>
      <c r="B3402" s="5">
        <v>13.58</v>
      </c>
    </row>
    <row r="3403" spans="1:2" x14ac:dyDescent="0.25">
      <c r="A3403" s="6">
        <v>38596</v>
      </c>
      <c r="B3403" s="5">
        <v>13.64</v>
      </c>
    </row>
    <row r="3404" spans="1:2" x14ac:dyDescent="0.25">
      <c r="A3404" s="6">
        <v>38597</v>
      </c>
      <c r="B3404" s="5">
        <v>13.61</v>
      </c>
    </row>
    <row r="3405" spans="1:2" x14ac:dyDescent="0.25">
      <c r="A3405" s="6">
        <v>38598</v>
      </c>
      <c r="B3405" s="5">
        <v>13.61</v>
      </c>
    </row>
    <row r="3406" spans="1:2" x14ac:dyDescent="0.25">
      <c r="A3406" s="6">
        <v>38599</v>
      </c>
      <c r="B3406" s="5">
        <v>13.61</v>
      </c>
    </row>
    <row r="3407" spans="1:2" x14ac:dyDescent="0.25">
      <c r="A3407" s="6">
        <v>38600</v>
      </c>
      <c r="B3407" s="5">
        <v>13.61</v>
      </c>
    </row>
    <row r="3408" spans="1:2" x14ac:dyDescent="0.25">
      <c r="A3408" s="6">
        <v>38601</v>
      </c>
      <c r="B3408" s="5">
        <v>13.92</v>
      </c>
    </row>
    <row r="3409" spans="1:2" x14ac:dyDescent="0.25">
      <c r="A3409" s="6">
        <v>38602</v>
      </c>
      <c r="B3409" s="5">
        <v>13.83</v>
      </c>
    </row>
    <row r="3410" spans="1:2" x14ac:dyDescent="0.25">
      <c r="A3410" s="6">
        <v>38603</v>
      </c>
      <c r="B3410" s="5">
        <v>13.79</v>
      </c>
    </row>
    <row r="3411" spans="1:2" x14ac:dyDescent="0.25">
      <c r="A3411" s="6">
        <v>38604</v>
      </c>
      <c r="B3411" s="5">
        <v>13.85</v>
      </c>
    </row>
    <row r="3412" spans="1:2" x14ac:dyDescent="0.25">
      <c r="A3412" s="6">
        <v>38605</v>
      </c>
      <c r="B3412" s="5">
        <v>13.85</v>
      </c>
    </row>
    <row r="3413" spans="1:2" x14ac:dyDescent="0.25">
      <c r="A3413" s="6">
        <v>38606</v>
      </c>
      <c r="B3413" s="5">
        <v>13.85</v>
      </c>
    </row>
    <row r="3414" spans="1:2" x14ac:dyDescent="0.25">
      <c r="A3414" s="6">
        <v>38607</v>
      </c>
      <c r="B3414" s="5">
        <v>13.81</v>
      </c>
    </row>
    <row r="3415" spans="1:2" x14ac:dyDescent="0.25">
      <c r="A3415" s="6">
        <v>38608</v>
      </c>
      <c r="B3415" s="5">
        <v>13.72</v>
      </c>
    </row>
    <row r="3416" spans="1:2" x14ac:dyDescent="0.25">
      <c r="A3416" s="6">
        <v>38609</v>
      </c>
      <c r="B3416" s="5">
        <v>13.69</v>
      </c>
    </row>
    <row r="3417" spans="1:2" x14ac:dyDescent="0.25">
      <c r="A3417" s="6">
        <v>38610</v>
      </c>
      <c r="B3417" s="5">
        <v>13.74</v>
      </c>
    </row>
    <row r="3418" spans="1:2" x14ac:dyDescent="0.25">
      <c r="A3418" s="6">
        <v>38611</v>
      </c>
      <c r="B3418" s="5">
        <v>13.75</v>
      </c>
    </row>
    <row r="3419" spans="1:2" x14ac:dyDescent="0.25">
      <c r="A3419" s="6">
        <v>38612</v>
      </c>
      <c r="B3419" s="5">
        <v>13.75</v>
      </c>
    </row>
    <row r="3420" spans="1:2" x14ac:dyDescent="0.25">
      <c r="A3420" s="6">
        <v>38613</v>
      </c>
      <c r="B3420" s="5">
        <v>13.75</v>
      </c>
    </row>
    <row r="3421" spans="1:2" x14ac:dyDescent="0.25">
      <c r="A3421" s="6">
        <v>38614</v>
      </c>
      <c r="B3421" s="5">
        <v>13.62</v>
      </c>
    </row>
    <row r="3422" spans="1:2" x14ac:dyDescent="0.25">
      <c r="A3422" s="6">
        <v>38615</v>
      </c>
      <c r="B3422" s="5">
        <v>13.54</v>
      </c>
    </row>
    <row r="3423" spans="1:2" x14ac:dyDescent="0.25">
      <c r="A3423" s="6">
        <v>38616</v>
      </c>
      <c r="B3423" s="5">
        <v>13.27</v>
      </c>
    </row>
    <row r="3424" spans="1:2" x14ac:dyDescent="0.25">
      <c r="A3424" s="6">
        <v>38617</v>
      </c>
      <c r="B3424" s="5">
        <v>13.31</v>
      </c>
    </row>
    <row r="3425" spans="1:2" x14ac:dyDescent="0.25">
      <c r="A3425" s="6">
        <v>38618</v>
      </c>
      <c r="B3425" s="5">
        <v>13.33</v>
      </c>
    </row>
    <row r="3426" spans="1:2" x14ac:dyDescent="0.25">
      <c r="A3426" s="6">
        <v>38619</v>
      </c>
      <c r="B3426" s="5">
        <v>13.33</v>
      </c>
    </row>
    <row r="3427" spans="1:2" x14ac:dyDescent="0.25">
      <c r="A3427" s="6">
        <v>38620</v>
      </c>
      <c r="B3427" s="5">
        <v>13.33</v>
      </c>
    </row>
    <row r="3428" spans="1:2" x14ac:dyDescent="0.25">
      <c r="A3428" s="6">
        <v>38621</v>
      </c>
      <c r="B3428" s="5">
        <v>13.4</v>
      </c>
    </row>
    <row r="3429" spans="1:2" x14ac:dyDescent="0.25">
      <c r="A3429" s="6">
        <v>38622</v>
      </c>
      <c r="B3429" s="5">
        <v>13.37</v>
      </c>
    </row>
    <row r="3430" spans="1:2" x14ac:dyDescent="0.25">
      <c r="A3430" s="6">
        <v>38623</v>
      </c>
      <c r="B3430" s="5">
        <v>13.28</v>
      </c>
    </row>
    <row r="3431" spans="1:2" x14ac:dyDescent="0.25">
      <c r="A3431" s="6">
        <v>38624</v>
      </c>
      <c r="B3431" s="5">
        <v>13.48</v>
      </c>
    </row>
    <row r="3432" spans="1:2" x14ac:dyDescent="0.25">
      <c r="A3432" s="6">
        <v>38625</v>
      </c>
      <c r="B3432" s="5">
        <v>13.66</v>
      </c>
    </row>
    <row r="3433" spans="1:2" x14ac:dyDescent="0.25">
      <c r="A3433" s="6">
        <v>38626</v>
      </c>
      <c r="B3433" s="5">
        <v>13.66</v>
      </c>
    </row>
    <row r="3434" spans="1:2" x14ac:dyDescent="0.25">
      <c r="A3434" s="6">
        <v>38627</v>
      </c>
      <c r="B3434" s="5">
        <v>13.66</v>
      </c>
    </row>
    <row r="3435" spans="1:2" x14ac:dyDescent="0.25">
      <c r="A3435" s="6">
        <v>38628</v>
      </c>
      <c r="B3435" s="5">
        <v>13.7</v>
      </c>
    </row>
    <row r="3436" spans="1:2" x14ac:dyDescent="0.25">
      <c r="A3436" s="6">
        <v>38629</v>
      </c>
      <c r="B3436" s="5">
        <v>13.47</v>
      </c>
    </row>
    <row r="3437" spans="1:2" x14ac:dyDescent="0.25">
      <c r="A3437" s="6">
        <v>38630</v>
      </c>
      <c r="B3437" s="5">
        <v>13.23</v>
      </c>
    </row>
    <row r="3438" spans="1:2" x14ac:dyDescent="0.25">
      <c r="A3438" s="6">
        <v>38631</v>
      </c>
      <c r="B3438" s="5">
        <v>13.2</v>
      </c>
    </row>
    <row r="3439" spans="1:2" x14ac:dyDescent="0.25">
      <c r="A3439" s="6">
        <v>38632</v>
      </c>
      <c r="B3439" s="5">
        <v>13.1</v>
      </c>
    </row>
    <row r="3440" spans="1:2" x14ac:dyDescent="0.25">
      <c r="A3440" s="6">
        <v>38633</v>
      </c>
      <c r="B3440" s="5">
        <v>13.1</v>
      </c>
    </row>
    <row r="3441" spans="1:2" x14ac:dyDescent="0.25">
      <c r="A3441" s="6">
        <v>38634</v>
      </c>
      <c r="B3441" s="5">
        <v>13.1</v>
      </c>
    </row>
    <row r="3442" spans="1:2" x14ac:dyDescent="0.25">
      <c r="A3442" s="6">
        <v>38635</v>
      </c>
      <c r="B3442" s="5">
        <v>12.92</v>
      </c>
    </row>
    <row r="3443" spans="1:2" x14ac:dyDescent="0.25">
      <c r="A3443" s="6">
        <v>38636</v>
      </c>
      <c r="B3443" s="5">
        <v>12.84</v>
      </c>
    </row>
    <row r="3444" spans="1:2" x14ac:dyDescent="0.25">
      <c r="A3444" s="6">
        <v>38637</v>
      </c>
      <c r="B3444" s="5">
        <v>12.63</v>
      </c>
    </row>
    <row r="3445" spans="1:2" x14ac:dyDescent="0.25">
      <c r="A3445" s="6">
        <v>38638</v>
      </c>
      <c r="B3445" s="5">
        <v>12.62</v>
      </c>
    </row>
    <row r="3446" spans="1:2" x14ac:dyDescent="0.25">
      <c r="A3446" s="6">
        <v>38639</v>
      </c>
      <c r="B3446" s="5">
        <v>12.91</v>
      </c>
    </row>
    <row r="3447" spans="1:2" x14ac:dyDescent="0.25">
      <c r="A3447" s="6">
        <v>38640</v>
      </c>
      <c r="B3447" s="5">
        <v>12.91</v>
      </c>
    </row>
    <row r="3448" spans="1:2" x14ac:dyDescent="0.25">
      <c r="A3448" s="6">
        <v>38641</v>
      </c>
      <c r="B3448" s="5">
        <v>12.91</v>
      </c>
    </row>
    <row r="3449" spans="1:2" x14ac:dyDescent="0.25">
      <c r="A3449" s="6">
        <v>38642</v>
      </c>
      <c r="B3449" s="5">
        <v>12.97</v>
      </c>
    </row>
    <row r="3450" spans="1:2" x14ac:dyDescent="0.25">
      <c r="A3450" s="6">
        <v>38643</v>
      </c>
      <c r="B3450" s="5">
        <v>12.84</v>
      </c>
    </row>
    <row r="3451" spans="1:2" x14ac:dyDescent="0.25">
      <c r="A3451" s="6">
        <v>38644</v>
      </c>
      <c r="B3451" s="5">
        <v>13.01</v>
      </c>
    </row>
    <row r="3452" spans="1:2" x14ac:dyDescent="0.25">
      <c r="A3452" s="6">
        <v>38645</v>
      </c>
      <c r="B3452" s="5">
        <v>12.82</v>
      </c>
    </row>
    <row r="3453" spans="1:2" x14ac:dyDescent="0.25">
      <c r="A3453" s="6">
        <v>38646</v>
      </c>
      <c r="B3453" s="5">
        <v>12.97</v>
      </c>
    </row>
    <row r="3454" spans="1:2" x14ac:dyDescent="0.25">
      <c r="A3454" s="6">
        <v>38647</v>
      </c>
      <c r="B3454" s="5">
        <v>12.97</v>
      </c>
    </row>
    <row r="3455" spans="1:2" x14ac:dyDescent="0.25">
      <c r="A3455" s="6">
        <v>38648</v>
      </c>
      <c r="B3455" s="5">
        <v>12.97</v>
      </c>
    </row>
    <row r="3456" spans="1:2" x14ac:dyDescent="0.25">
      <c r="A3456" s="6">
        <v>38649</v>
      </c>
      <c r="B3456" s="5">
        <v>13.21</v>
      </c>
    </row>
    <row r="3457" spans="1:2" x14ac:dyDescent="0.25">
      <c r="A3457" s="6">
        <v>38650</v>
      </c>
      <c r="B3457" s="5">
        <v>13.14</v>
      </c>
    </row>
    <row r="3458" spans="1:2" x14ac:dyDescent="0.25">
      <c r="A3458" s="6">
        <v>38651</v>
      </c>
      <c r="B3458" s="5">
        <v>13.02</v>
      </c>
    </row>
    <row r="3459" spans="1:2" x14ac:dyDescent="0.25">
      <c r="A3459" s="6">
        <v>38652</v>
      </c>
      <c r="B3459" s="5">
        <v>12.88</v>
      </c>
    </row>
    <row r="3460" spans="1:2" x14ac:dyDescent="0.25">
      <c r="A3460" s="6">
        <v>38653</v>
      </c>
      <c r="B3460" s="5">
        <v>13.24</v>
      </c>
    </row>
    <row r="3461" spans="1:2" x14ac:dyDescent="0.25">
      <c r="A3461" s="6">
        <v>38654</v>
      </c>
      <c r="B3461" s="5">
        <v>13.24</v>
      </c>
    </row>
    <row r="3462" spans="1:2" x14ac:dyDescent="0.25">
      <c r="A3462" s="6">
        <v>38655</v>
      </c>
      <c r="B3462" s="5">
        <v>13.24</v>
      </c>
    </row>
    <row r="3463" spans="1:2" x14ac:dyDescent="0.25">
      <c r="A3463" s="6">
        <v>38656</v>
      </c>
      <c r="B3463" s="5">
        <v>13.33</v>
      </c>
    </row>
    <row r="3464" spans="1:2" x14ac:dyDescent="0.25">
      <c r="A3464" s="6">
        <v>38657</v>
      </c>
      <c r="B3464" s="5">
        <v>13.04</v>
      </c>
    </row>
    <row r="3465" spans="1:2" x14ac:dyDescent="0.25">
      <c r="A3465" s="6">
        <v>38658</v>
      </c>
      <c r="B3465" s="5">
        <v>13.16</v>
      </c>
    </row>
    <row r="3466" spans="1:2" x14ac:dyDescent="0.25">
      <c r="A3466" s="6">
        <v>38659</v>
      </c>
      <c r="B3466" s="5">
        <v>13.09</v>
      </c>
    </row>
    <row r="3467" spans="1:2" x14ac:dyDescent="0.25">
      <c r="A3467" s="6">
        <v>38660</v>
      </c>
      <c r="B3467" s="5">
        <v>13.05</v>
      </c>
    </row>
    <row r="3468" spans="1:2" x14ac:dyDescent="0.25">
      <c r="A3468" s="6">
        <v>38661</v>
      </c>
      <c r="B3468" s="5">
        <v>13.05</v>
      </c>
    </row>
    <row r="3469" spans="1:2" x14ac:dyDescent="0.25">
      <c r="A3469" s="6">
        <v>38662</v>
      </c>
      <c r="B3469" s="5">
        <v>13.05</v>
      </c>
    </row>
    <row r="3470" spans="1:2" x14ac:dyDescent="0.25">
      <c r="A3470" s="6">
        <v>38663</v>
      </c>
      <c r="B3470" s="5">
        <v>13.12</v>
      </c>
    </row>
    <row r="3471" spans="1:2" x14ac:dyDescent="0.25">
      <c r="A3471" s="6">
        <v>38664</v>
      </c>
      <c r="B3471" s="5">
        <v>13.07</v>
      </c>
    </row>
    <row r="3472" spans="1:2" x14ac:dyDescent="0.25">
      <c r="A3472" s="6">
        <v>38665</v>
      </c>
      <c r="B3472" s="5">
        <v>13.22</v>
      </c>
    </row>
    <row r="3473" spans="1:2" x14ac:dyDescent="0.25">
      <c r="A3473" s="6">
        <v>38666</v>
      </c>
      <c r="B3473" s="5">
        <v>13.5</v>
      </c>
    </row>
    <row r="3474" spans="1:2" x14ac:dyDescent="0.25">
      <c r="A3474" s="6">
        <v>38667</v>
      </c>
      <c r="B3474" s="5">
        <v>13.6</v>
      </c>
    </row>
    <row r="3475" spans="1:2" x14ac:dyDescent="0.25">
      <c r="A3475" s="6">
        <v>38668</v>
      </c>
      <c r="B3475" s="5">
        <v>13.6</v>
      </c>
    </row>
    <row r="3476" spans="1:2" x14ac:dyDescent="0.25">
      <c r="A3476" s="6">
        <v>38669</v>
      </c>
      <c r="B3476" s="5">
        <v>13.6</v>
      </c>
    </row>
    <row r="3477" spans="1:2" x14ac:dyDescent="0.25">
      <c r="A3477" s="6">
        <v>38670</v>
      </c>
      <c r="B3477" s="5">
        <v>13.55</v>
      </c>
    </row>
    <row r="3478" spans="1:2" x14ac:dyDescent="0.25">
      <c r="A3478" s="6">
        <v>38671</v>
      </c>
      <c r="B3478" s="5">
        <v>13.52</v>
      </c>
    </row>
    <row r="3479" spans="1:2" x14ac:dyDescent="0.25">
      <c r="A3479" s="6">
        <v>38672</v>
      </c>
      <c r="B3479" s="5">
        <v>13.47</v>
      </c>
    </row>
    <row r="3480" spans="1:2" x14ac:dyDescent="0.25">
      <c r="A3480" s="6">
        <v>38673</v>
      </c>
      <c r="B3480" s="5">
        <v>13.67</v>
      </c>
    </row>
    <row r="3481" spans="1:2" x14ac:dyDescent="0.25">
      <c r="A3481" s="6">
        <v>38674</v>
      </c>
      <c r="B3481" s="5">
        <v>13.75</v>
      </c>
    </row>
    <row r="3482" spans="1:2" x14ac:dyDescent="0.25">
      <c r="A3482" s="6">
        <v>38675</v>
      </c>
      <c r="B3482" s="5">
        <v>13.75</v>
      </c>
    </row>
    <row r="3483" spans="1:2" x14ac:dyDescent="0.25">
      <c r="A3483" s="6">
        <v>38676</v>
      </c>
      <c r="B3483" s="5">
        <v>13.75</v>
      </c>
    </row>
    <row r="3484" spans="1:2" x14ac:dyDescent="0.25">
      <c r="A3484" s="6">
        <v>38677</v>
      </c>
      <c r="B3484" s="5">
        <v>13.82</v>
      </c>
    </row>
    <row r="3485" spans="1:2" x14ac:dyDescent="0.25">
      <c r="A3485" s="6">
        <v>38678</v>
      </c>
      <c r="B3485" s="5">
        <v>13.96</v>
      </c>
    </row>
    <row r="3486" spans="1:2" x14ac:dyDescent="0.25">
      <c r="A3486" s="6">
        <v>38679</v>
      </c>
      <c r="B3486" s="5">
        <v>14.03</v>
      </c>
    </row>
    <row r="3487" spans="1:2" x14ac:dyDescent="0.25">
      <c r="A3487" s="6">
        <v>38680</v>
      </c>
      <c r="B3487" s="5">
        <v>14.03</v>
      </c>
    </row>
    <row r="3488" spans="1:2" x14ac:dyDescent="0.25">
      <c r="A3488" s="6">
        <v>38681</v>
      </c>
      <c r="B3488" s="5">
        <v>14.06</v>
      </c>
    </row>
    <row r="3489" spans="1:2" x14ac:dyDescent="0.25">
      <c r="A3489" s="6">
        <v>38682</v>
      </c>
      <c r="B3489" s="5">
        <v>14.06</v>
      </c>
    </row>
    <row r="3490" spans="1:2" x14ac:dyDescent="0.25">
      <c r="A3490" s="6">
        <v>38683</v>
      </c>
      <c r="B3490" s="5">
        <v>14.06</v>
      </c>
    </row>
    <row r="3491" spans="1:2" x14ac:dyDescent="0.25">
      <c r="A3491" s="6">
        <v>38684</v>
      </c>
      <c r="B3491" s="5">
        <v>13.91</v>
      </c>
    </row>
    <row r="3492" spans="1:2" x14ac:dyDescent="0.25">
      <c r="A3492" s="6">
        <v>38685</v>
      </c>
      <c r="B3492" s="5">
        <v>13.96</v>
      </c>
    </row>
    <row r="3493" spans="1:2" x14ac:dyDescent="0.25">
      <c r="A3493" s="6">
        <v>38686</v>
      </c>
      <c r="B3493" s="5">
        <v>13.9</v>
      </c>
    </row>
    <row r="3494" spans="1:2" x14ac:dyDescent="0.25">
      <c r="A3494" s="6">
        <v>38687</v>
      </c>
      <c r="B3494" s="5">
        <v>14.07</v>
      </c>
    </row>
    <row r="3495" spans="1:2" x14ac:dyDescent="0.25">
      <c r="A3495" s="6">
        <v>38688</v>
      </c>
      <c r="B3495" s="5">
        <v>14.04</v>
      </c>
    </row>
    <row r="3496" spans="1:2" x14ac:dyDescent="0.25">
      <c r="A3496" s="6">
        <v>38689</v>
      </c>
      <c r="B3496" s="5">
        <v>14.04</v>
      </c>
    </row>
    <row r="3497" spans="1:2" x14ac:dyDescent="0.25">
      <c r="A3497" s="6">
        <v>38690</v>
      </c>
      <c r="B3497" s="5">
        <v>14.04</v>
      </c>
    </row>
    <row r="3498" spans="1:2" x14ac:dyDescent="0.25">
      <c r="A3498" s="6">
        <v>38691</v>
      </c>
      <c r="B3498" s="5">
        <v>13.93</v>
      </c>
    </row>
    <row r="3499" spans="1:2" x14ac:dyDescent="0.25">
      <c r="A3499" s="6">
        <v>38692</v>
      </c>
      <c r="B3499" s="5">
        <v>13.89</v>
      </c>
    </row>
    <row r="3500" spans="1:2" x14ac:dyDescent="0.25">
      <c r="A3500" s="6">
        <v>38693</v>
      </c>
      <c r="B3500" s="5">
        <v>13.81</v>
      </c>
    </row>
    <row r="3501" spans="1:2" x14ac:dyDescent="0.25">
      <c r="A3501" s="6">
        <v>38694</v>
      </c>
      <c r="B3501" s="5">
        <v>13.91</v>
      </c>
    </row>
    <row r="3502" spans="1:2" x14ac:dyDescent="0.25">
      <c r="A3502" s="6">
        <v>38695</v>
      </c>
      <c r="B3502" s="5">
        <v>13.98</v>
      </c>
    </row>
    <row r="3503" spans="1:2" x14ac:dyDescent="0.25">
      <c r="A3503" s="6">
        <v>38696</v>
      </c>
      <c r="B3503" s="5">
        <v>13.98</v>
      </c>
    </row>
    <row r="3504" spans="1:2" x14ac:dyDescent="0.25">
      <c r="A3504" s="6">
        <v>38697</v>
      </c>
      <c r="B3504" s="5">
        <v>13.98</v>
      </c>
    </row>
    <row r="3505" spans="1:2" x14ac:dyDescent="0.25">
      <c r="A3505" s="6">
        <v>38698</v>
      </c>
      <c r="B3505" s="5">
        <v>13.95</v>
      </c>
    </row>
    <row r="3506" spans="1:2" x14ac:dyDescent="0.25">
      <c r="A3506" s="6">
        <v>38699</v>
      </c>
      <c r="B3506" s="5">
        <v>14.04</v>
      </c>
    </row>
    <row r="3507" spans="1:2" x14ac:dyDescent="0.25">
      <c r="A3507" s="6">
        <v>38700</v>
      </c>
      <c r="B3507" s="5">
        <v>14.07</v>
      </c>
    </row>
    <row r="3508" spans="1:2" x14ac:dyDescent="0.25">
      <c r="A3508" s="6">
        <v>38701</v>
      </c>
      <c r="B3508" s="5">
        <v>13.97</v>
      </c>
    </row>
    <row r="3509" spans="1:2" x14ac:dyDescent="0.25">
      <c r="A3509" s="6">
        <v>38702</v>
      </c>
      <c r="B3509" s="5">
        <v>14</v>
      </c>
    </row>
    <row r="3510" spans="1:2" x14ac:dyDescent="0.25">
      <c r="A3510" s="6">
        <v>38703</v>
      </c>
      <c r="B3510" s="5">
        <v>14</v>
      </c>
    </row>
    <row r="3511" spans="1:2" x14ac:dyDescent="0.25">
      <c r="A3511" s="6">
        <v>38704</v>
      </c>
      <c r="B3511" s="5">
        <v>14</v>
      </c>
    </row>
    <row r="3512" spans="1:2" x14ac:dyDescent="0.25">
      <c r="A3512" s="6">
        <v>38705</v>
      </c>
      <c r="B3512" s="5">
        <v>13.84</v>
      </c>
    </row>
    <row r="3513" spans="1:2" x14ac:dyDescent="0.25">
      <c r="A3513" s="6">
        <v>38706</v>
      </c>
      <c r="B3513" s="5">
        <v>13.83</v>
      </c>
    </row>
    <row r="3514" spans="1:2" x14ac:dyDescent="0.25">
      <c r="A3514" s="6">
        <v>38707</v>
      </c>
      <c r="B3514" s="5">
        <v>13.92</v>
      </c>
    </row>
    <row r="3515" spans="1:2" x14ac:dyDescent="0.25">
      <c r="A3515" s="6">
        <v>38708</v>
      </c>
      <c r="B3515" s="5">
        <v>14</v>
      </c>
    </row>
    <row r="3516" spans="1:2" x14ac:dyDescent="0.25">
      <c r="A3516" s="6">
        <v>38709</v>
      </c>
      <c r="B3516" s="5">
        <v>14.05</v>
      </c>
    </row>
    <row r="3517" spans="1:2" x14ac:dyDescent="0.25">
      <c r="A3517" s="6">
        <v>38710</v>
      </c>
      <c r="B3517" s="5">
        <v>14.05</v>
      </c>
    </row>
    <row r="3518" spans="1:2" x14ac:dyDescent="0.25">
      <c r="A3518" s="6">
        <v>38711</v>
      </c>
      <c r="B3518" s="5">
        <v>14.05</v>
      </c>
    </row>
    <row r="3519" spans="1:2" x14ac:dyDescent="0.25">
      <c r="A3519" s="6">
        <v>38712</v>
      </c>
      <c r="B3519" s="5">
        <v>14.05</v>
      </c>
    </row>
    <row r="3520" spans="1:2" x14ac:dyDescent="0.25">
      <c r="A3520" s="6">
        <v>38713</v>
      </c>
      <c r="B3520" s="5">
        <v>14.02</v>
      </c>
    </row>
    <row r="3521" spans="1:2" x14ac:dyDescent="0.25">
      <c r="A3521" s="6">
        <v>38714</v>
      </c>
      <c r="B3521" s="5">
        <v>14.01</v>
      </c>
    </row>
    <row r="3522" spans="1:2" x14ac:dyDescent="0.25">
      <c r="A3522" s="6">
        <v>38715</v>
      </c>
      <c r="B3522" s="5">
        <v>13.93</v>
      </c>
    </row>
    <row r="3523" spans="1:2" x14ac:dyDescent="0.25">
      <c r="A3523" s="6">
        <v>38716</v>
      </c>
      <c r="B3523" s="5">
        <v>13.89</v>
      </c>
    </row>
    <row r="3524" spans="1:2" x14ac:dyDescent="0.25">
      <c r="A3524" s="6">
        <v>38717</v>
      </c>
      <c r="B3524" s="5">
        <v>13.89</v>
      </c>
    </row>
    <row r="3525" spans="1:2" x14ac:dyDescent="0.25">
      <c r="A3525" s="6">
        <v>38718</v>
      </c>
      <c r="B3525" s="5">
        <v>13.89</v>
      </c>
    </row>
    <row r="3526" spans="1:2" x14ac:dyDescent="0.25">
      <c r="A3526" s="6">
        <v>38719</v>
      </c>
      <c r="B3526" s="5">
        <v>13.89</v>
      </c>
    </row>
    <row r="3527" spans="1:2" x14ac:dyDescent="0.25">
      <c r="A3527" s="6">
        <v>38720</v>
      </c>
      <c r="B3527" s="5">
        <v>14.18</v>
      </c>
    </row>
    <row r="3528" spans="1:2" x14ac:dyDescent="0.25">
      <c r="A3528" s="6">
        <v>38721</v>
      </c>
      <c r="B3528" s="5">
        <v>14.23</v>
      </c>
    </row>
    <row r="3529" spans="1:2" x14ac:dyDescent="0.25">
      <c r="A3529" s="6">
        <v>38722</v>
      </c>
      <c r="B3529" s="5">
        <v>14.37</v>
      </c>
    </row>
    <row r="3530" spans="1:2" x14ac:dyDescent="0.25">
      <c r="A3530" s="6">
        <v>38723</v>
      </c>
      <c r="B3530" s="5">
        <v>14.52</v>
      </c>
    </row>
    <row r="3531" spans="1:2" x14ac:dyDescent="0.25">
      <c r="A3531" s="6">
        <v>38724</v>
      </c>
      <c r="B3531" s="5">
        <v>14.52</v>
      </c>
    </row>
    <row r="3532" spans="1:2" x14ac:dyDescent="0.25">
      <c r="A3532" s="6">
        <v>38725</v>
      </c>
      <c r="B3532" s="5">
        <v>14.52</v>
      </c>
    </row>
    <row r="3533" spans="1:2" x14ac:dyDescent="0.25">
      <c r="A3533" s="6">
        <v>38726</v>
      </c>
      <c r="B3533" s="5">
        <v>14.63</v>
      </c>
    </row>
    <row r="3534" spans="1:2" x14ac:dyDescent="0.25">
      <c r="A3534" s="6">
        <v>38727</v>
      </c>
      <c r="B3534" s="5">
        <v>14.76</v>
      </c>
    </row>
    <row r="3535" spans="1:2" x14ac:dyDescent="0.25">
      <c r="A3535" s="6">
        <v>38728</v>
      </c>
      <c r="B3535" s="5">
        <v>14.73</v>
      </c>
    </row>
    <row r="3536" spans="1:2" x14ac:dyDescent="0.25">
      <c r="A3536" s="6">
        <v>38729</v>
      </c>
      <c r="B3536" s="5">
        <v>14.69</v>
      </c>
    </row>
    <row r="3537" spans="1:2" x14ac:dyDescent="0.25">
      <c r="A3537" s="6">
        <v>38730</v>
      </c>
      <c r="B3537" s="5">
        <v>14.5</v>
      </c>
    </row>
    <row r="3538" spans="1:2" x14ac:dyDescent="0.25">
      <c r="A3538" s="6">
        <v>38731</v>
      </c>
      <c r="B3538" s="5">
        <v>14.5</v>
      </c>
    </row>
    <row r="3539" spans="1:2" x14ac:dyDescent="0.25">
      <c r="A3539" s="6">
        <v>38732</v>
      </c>
      <c r="B3539" s="5">
        <v>14.5</v>
      </c>
    </row>
    <row r="3540" spans="1:2" x14ac:dyDescent="0.25">
      <c r="A3540" s="6">
        <v>38733</v>
      </c>
      <c r="B3540" s="5">
        <v>14.5</v>
      </c>
    </row>
    <row r="3541" spans="1:2" x14ac:dyDescent="0.25">
      <c r="A3541" s="6">
        <v>38734</v>
      </c>
      <c r="B3541" s="5">
        <v>14.46</v>
      </c>
    </row>
    <row r="3542" spans="1:2" x14ac:dyDescent="0.25">
      <c r="A3542" s="6">
        <v>38735</v>
      </c>
      <c r="B3542" s="5">
        <v>14.45</v>
      </c>
    </row>
    <row r="3543" spans="1:2" x14ac:dyDescent="0.25">
      <c r="A3543" s="6">
        <v>38736</v>
      </c>
      <c r="B3543" s="5">
        <v>14.65</v>
      </c>
    </row>
    <row r="3544" spans="1:2" x14ac:dyDescent="0.25">
      <c r="A3544" s="6">
        <v>38737</v>
      </c>
      <c r="B3544" s="5">
        <v>14.47</v>
      </c>
    </row>
    <row r="3545" spans="1:2" x14ac:dyDescent="0.25">
      <c r="A3545" s="6">
        <v>38738</v>
      </c>
      <c r="B3545" s="5">
        <v>14.47</v>
      </c>
    </row>
    <row r="3546" spans="1:2" x14ac:dyDescent="0.25">
      <c r="A3546" s="6">
        <v>38739</v>
      </c>
      <c r="B3546" s="5">
        <v>14.47</v>
      </c>
    </row>
    <row r="3547" spans="1:2" x14ac:dyDescent="0.25">
      <c r="A3547" s="6">
        <v>38740</v>
      </c>
      <c r="B3547" s="5">
        <v>14.58</v>
      </c>
    </row>
    <row r="3548" spans="1:2" x14ac:dyDescent="0.25">
      <c r="A3548" s="6">
        <v>38741</v>
      </c>
      <c r="B3548" s="5">
        <v>14.67</v>
      </c>
    </row>
    <row r="3549" spans="1:2" x14ac:dyDescent="0.25">
      <c r="A3549" s="6">
        <v>38742</v>
      </c>
      <c r="B3549" s="5">
        <v>14.67</v>
      </c>
    </row>
    <row r="3550" spans="1:2" x14ac:dyDescent="0.25">
      <c r="A3550" s="6">
        <v>38743</v>
      </c>
      <c r="B3550" s="5">
        <v>14.72</v>
      </c>
    </row>
    <row r="3551" spans="1:2" x14ac:dyDescent="0.25">
      <c r="A3551" s="6">
        <v>38744</v>
      </c>
      <c r="B3551" s="5">
        <v>14.92</v>
      </c>
    </row>
    <row r="3552" spans="1:2" x14ac:dyDescent="0.25">
      <c r="A3552" s="6">
        <v>38745</v>
      </c>
      <c r="B3552" s="5">
        <v>14.92</v>
      </c>
    </row>
    <row r="3553" spans="1:2" x14ac:dyDescent="0.25">
      <c r="A3553" s="6">
        <v>38746</v>
      </c>
      <c r="B3553" s="5">
        <v>14.92</v>
      </c>
    </row>
    <row r="3554" spans="1:2" x14ac:dyDescent="0.25">
      <c r="A3554" s="6">
        <v>38747</v>
      </c>
      <c r="B3554" s="5">
        <v>14.87</v>
      </c>
    </row>
    <row r="3555" spans="1:2" x14ac:dyDescent="0.25">
      <c r="A3555" s="6">
        <v>38748</v>
      </c>
      <c r="B3555" s="5">
        <v>14.93</v>
      </c>
    </row>
    <row r="3556" spans="1:2" x14ac:dyDescent="0.25">
      <c r="A3556" s="6">
        <v>38749</v>
      </c>
      <c r="B3556" s="5">
        <v>14.99</v>
      </c>
    </row>
    <row r="3557" spans="1:2" x14ac:dyDescent="0.25">
      <c r="A3557" s="6">
        <v>38750</v>
      </c>
      <c r="B3557" s="5">
        <v>14.89</v>
      </c>
    </row>
    <row r="3558" spans="1:2" x14ac:dyDescent="0.25">
      <c r="A3558" s="6">
        <v>38751</v>
      </c>
      <c r="B3558" s="5">
        <v>14.73</v>
      </c>
    </row>
    <row r="3559" spans="1:2" x14ac:dyDescent="0.25">
      <c r="A3559" s="6">
        <v>38752</v>
      </c>
      <c r="B3559" s="5">
        <v>14.73</v>
      </c>
    </row>
    <row r="3560" spans="1:2" x14ac:dyDescent="0.25">
      <c r="A3560" s="6">
        <v>38753</v>
      </c>
      <c r="B3560" s="5">
        <v>14.73</v>
      </c>
    </row>
    <row r="3561" spans="1:2" x14ac:dyDescent="0.25">
      <c r="A3561" s="6">
        <v>38754</v>
      </c>
      <c r="B3561" s="5">
        <v>14.8</v>
      </c>
    </row>
    <row r="3562" spans="1:2" x14ac:dyDescent="0.25">
      <c r="A3562" s="6">
        <v>38755</v>
      </c>
      <c r="B3562" s="5">
        <v>14.68</v>
      </c>
    </row>
    <row r="3563" spans="1:2" x14ac:dyDescent="0.25">
      <c r="A3563" s="6">
        <v>38756</v>
      </c>
      <c r="B3563" s="5">
        <v>14.62</v>
      </c>
    </row>
    <row r="3564" spans="1:2" x14ac:dyDescent="0.25">
      <c r="A3564" s="6">
        <v>38757</v>
      </c>
      <c r="B3564" s="5">
        <v>14.67</v>
      </c>
    </row>
    <row r="3565" spans="1:2" x14ac:dyDescent="0.25">
      <c r="A3565" s="6">
        <v>38758</v>
      </c>
      <c r="B3565" s="5">
        <v>14.69</v>
      </c>
    </row>
    <row r="3566" spans="1:2" x14ac:dyDescent="0.25">
      <c r="A3566" s="6">
        <v>38759</v>
      </c>
      <c r="B3566" s="5">
        <v>14.69</v>
      </c>
    </row>
    <row r="3567" spans="1:2" x14ac:dyDescent="0.25">
      <c r="A3567" s="6">
        <v>38760</v>
      </c>
      <c r="B3567" s="5">
        <v>14.69</v>
      </c>
    </row>
    <row r="3568" spans="1:2" x14ac:dyDescent="0.25">
      <c r="A3568" s="6">
        <v>38761</v>
      </c>
      <c r="B3568" s="5">
        <v>14.72</v>
      </c>
    </row>
    <row r="3569" spans="1:2" x14ac:dyDescent="0.25">
      <c r="A3569" s="6">
        <v>38762</v>
      </c>
      <c r="B3569" s="5">
        <v>14.81</v>
      </c>
    </row>
    <row r="3570" spans="1:2" x14ac:dyDescent="0.25">
      <c r="A3570" s="6">
        <v>38763</v>
      </c>
      <c r="B3570" s="5">
        <v>14.93</v>
      </c>
    </row>
    <row r="3571" spans="1:2" x14ac:dyDescent="0.25">
      <c r="A3571" s="6">
        <v>38764</v>
      </c>
      <c r="B3571" s="5">
        <v>15.04</v>
      </c>
    </row>
    <row r="3572" spans="1:2" x14ac:dyDescent="0.25">
      <c r="A3572" s="6">
        <v>38765</v>
      </c>
      <c r="B3572" s="5">
        <v>15.15</v>
      </c>
    </row>
    <row r="3573" spans="1:2" x14ac:dyDescent="0.25">
      <c r="A3573" s="6">
        <v>38766</v>
      </c>
      <c r="B3573" s="5">
        <v>15.15</v>
      </c>
    </row>
    <row r="3574" spans="1:2" x14ac:dyDescent="0.25">
      <c r="A3574" s="6">
        <v>38767</v>
      </c>
      <c r="B3574" s="5">
        <v>15.15</v>
      </c>
    </row>
    <row r="3575" spans="1:2" x14ac:dyDescent="0.25">
      <c r="A3575" s="6">
        <v>38768</v>
      </c>
      <c r="B3575" s="5">
        <v>15.15</v>
      </c>
    </row>
    <row r="3576" spans="1:2" x14ac:dyDescent="0.25">
      <c r="A3576" s="6">
        <v>38769</v>
      </c>
      <c r="B3576" s="5">
        <v>15.2</v>
      </c>
    </row>
    <row r="3577" spans="1:2" x14ac:dyDescent="0.25">
      <c r="A3577" s="6">
        <v>38770</v>
      </c>
      <c r="B3577" s="5">
        <v>15.36</v>
      </c>
    </row>
    <row r="3578" spans="1:2" x14ac:dyDescent="0.25">
      <c r="A3578" s="6">
        <v>38771</v>
      </c>
      <c r="B3578" s="5">
        <v>15.33</v>
      </c>
    </row>
    <row r="3579" spans="1:2" x14ac:dyDescent="0.25">
      <c r="A3579" s="6">
        <v>38772</v>
      </c>
      <c r="B3579" s="5">
        <v>15.25</v>
      </c>
    </row>
    <row r="3580" spans="1:2" x14ac:dyDescent="0.25">
      <c r="A3580" s="6">
        <v>38773</v>
      </c>
      <c r="B3580" s="5">
        <v>15.25</v>
      </c>
    </row>
    <row r="3581" spans="1:2" x14ac:dyDescent="0.25">
      <c r="A3581" s="6">
        <v>38774</v>
      </c>
      <c r="B3581" s="5">
        <v>15.25</v>
      </c>
    </row>
    <row r="3582" spans="1:2" x14ac:dyDescent="0.25">
      <c r="A3582" s="6">
        <v>38775</v>
      </c>
      <c r="B3582" s="5">
        <v>15.26</v>
      </c>
    </row>
    <row r="3583" spans="1:2" x14ac:dyDescent="0.25">
      <c r="A3583" s="6">
        <v>38776</v>
      </c>
      <c r="B3583" s="5">
        <v>15.21</v>
      </c>
    </row>
    <row r="3584" spans="1:2" x14ac:dyDescent="0.25">
      <c r="A3584" s="6">
        <v>38777</v>
      </c>
      <c r="B3584" s="5">
        <v>15.29</v>
      </c>
    </row>
    <row r="3585" spans="1:2" x14ac:dyDescent="0.25">
      <c r="A3585" s="6">
        <v>38778</v>
      </c>
      <c r="B3585" s="5">
        <v>15.25</v>
      </c>
    </row>
    <row r="3586" spans="1:2" x14ac:dyDescent="0.25">
      <c r="A3586" s="6">
        <v>38779</v>
      </c>
      <c r="B3586" s="5">
        <v>15.18</v>
      </c>
    </row>
    <row r="3587" spans="1:2" x14ac:dyDescent="0.25">
      <c r="A3587" s="6">
        <v>38780</v>
      </c>
      <c r="B3587" s="5">
        <v>15.18</v>
      </c>
    </row>
    <row r="3588" spans="1:2" x14ac:dyDescent="0.25">
      <c r="A3588" s="6">
        <v>38781</v>
      </c>
      <c r="B3588" s="5">
        <v>15.18</v>
      </c>
    </row>
    <row r="3589" spans="1:2" x14ac:dyDescent="0.25">
      <c r="A3589" s="6">
        <v>38782</v>
      </c>
      <c r="B3589" s="5">
        <v>15.45</v>
      </c>
    </row>
    <row r="3590" spans="1:2" x14ac:dyDescent="0.25">
      <c r="A3590" s="6">
        <v>38783</v>
      </c>
      <c r="B3590" s="5">
        <v>15.27</v>
      </c>
    </row>
    <row r="3591" spans="1:2" x14ac:dyDescent="0.25">
      <c r="A3591" s="6">
        <v>38784</v>
      </c>
      <c r="B3591" s="5">
        <v>15.34</v>
      </c>
    </row>
    <row r="3592" spans="1:2" x14ac:dyDescent="0.25">
      <c r="A3592" s="6">
        <v>38785</v>
      </c>
      <c r="B3592" s="5">
        <v>15.49</v>
      </c>
    </row>
    <row r="3593" spans="1:2" x14ac:dyDescent="0.25">
      <c r="A3593" s="6">
        <v>38786</v>
      </c>
      <c r="B3593" s="5">
        <v>15.63</v>
      </c>
    </row>
    <row r="3594" spans="1:2" x14ac:dyDescent="0.25">
      <c r="A3594" s="6">
        <v>38787</v>
      </c>
      <c r="B3594" s="5">
        <v>15.63</v>
      </c>
    </row>
    <row r="3595" spans="1:2" x14ac:dyDescent="0.25">
      <c r="A3595" s="6">
        <v>38788</v>
      </c>
      <c r="B3595" s="5">
        <v>15.63</v>
      </c>
    </row>
    <row r="3596" spans="1:2" x14ac:dyDescent="0.25">
      <c r="A3596" s="6">
        <v>38789</v>
      </c>
      <c r="B3596" s="5">
        <v>15.54</v>
      </c>
    </row>
    <row r="3597" spans="1:2" x14ac:dyDescent="0.25">
      <c r="A3597" s="6">
        <v>38790</v>
      </c>
      <c r="B3597" s="5">
        <v>15.64</v>
      </c>
    </row>
    <row r="3598" spans="1:2" x14ac:dyDescent="0.25">
      <c r="A3598" s="6">
        <v>38791</v>
      </c>
      <c r="B3598" s="5">
        <v>15.91</v>
      </c>
    </row>
    <row r="3599" spans="1:2" x14ac:dyDescent="0.25">
      <c r="A3599" s="6">
        <v>38792</v>
      </c>
      <c r="B3599" s="5">
        <v>16.07</v>
      </c>
    </row>
    <row r="3600" spans="1:2" x14ac:dyDescent="0.25">
      <c r="A3600" s="6">
        <v>38793</v>
      </c>
      <c r="B3600" s="5">
        <v>16.21</v>
      </c>
    </row>
    <row r="3601" spans="1:2" x14ac:dyDescent="0.25">
      <c r="A3601" s="6">
        <v>38794</v>
      </c>
      <c r="B3601" s="5">
        <v>16.21</v>
      </c>
    </row>
    <row r="3602" spans="1:2" x14ac:dyDescent="0.25">
      <c r="A3602" s="6">
        <v>38795</v>
      </c>
      <c r="B3602" s="5">
        <v>16.21</v>
      </c>
    </row>
    <row r="3603" spans="1:2" x14ac:dyDescent="0.25">
      <c r="A3603" s="6">
        <v>38796</v>
      </c>
      <c r="B3603" s="5">
        <v>15.96</v>
      </c>
    </row>
    <row r="3604" spans="1:2" x14ac:dyDescent="0.25">
      <c r="A3604" s="6">
        <v>38797</v>
      </c>
      <c r="B3604" s="5">
        <v>15.77</v>
      </c>
    </row>
    <row r="3605" spans="1:2" x14ac:dyDescent="0.25">
      <c r="A3605" s="6">
        <v>38798</v>
      </c>
      <c r="B3605" s="5">
        <v>15.82</v>
      </c>
    </row>
    <row r="3606" spans="1:2" x14ac:dyDescent="0.25">
      <c r="A3606" s="6">
        <v>38799</v>
      </c>
      <c r="B3606" s="5">
        <v>15.86</v>
      </c>
    </row>
    <row r="3607" spans="1:2" x14ac:dyDescent="0.25">
      <c r="A3607" s="6">
        <v>38800</v>
      </c>
      <c r="B3607" s="5">
        <v>15.79</v>
      </c>
    </row>
    <row r="3608" spans="1:2" x14ac:dyDescent="0.25">
      <c r="A3608" s="6">
        <v>38801</v>
      </c>
      <c r="B3608" s="5">
        <v>15.79</v>
      </c>
    </row>
    <row r="3609" spans="1:2" x14ac:dyDescent="0.25">
      <c r="A3609" s="6">
        <v>38802</v>
      </c>
      <c r="B3609" s="5">
        <v>15.79</v>
      </c>
    </row>
    <row r="3610" spans="1:2" x14ac:dyDescent="0.25">
      <c r="A3610" s="6">
        <v>38803</v>
      </c>
      <c r="B3610" s="5">
        <v>15.65</v>
      </c>
    </row>
    <row r="3611" spans="1:2" x14ac:dyDescent="0.25">
      <c r="A3611" s="6">
        <v>38804</v>
      </c>
      <c r="B3611" s="5">
        <v>15.82</v>
      </c>
    </row>
    <row r="3612" spans="1:2" x14ac:dyDescent="0.25">
      <c r="A3612" s="6">
        <v>38805</v>
      </c>
      <c r="B3612" s="5">
        <v>16.149999999999999</v>
      </c>
    </row>
    <row r="3613" spans="1:2" x14ac:dyDescent="0.25">
      <c r="A3613" s="6">
        <v>38806</v>
      </c>
      <c r="B3613" s="5">
        <v>15.91</v>
      </c>
    </row>
    <row r="3614" spans="1:2" x14ac:dyDescent="0.25">
      <c r="A3614" s="6">
        <v>38807</v>
      </c>
      <c r="B3614" s="5">
        <v>15.94</v>
      </c>
    </row>
    <row r="3615" spans="1:2" x14ac:dyDescent="0.25">
      <c r="A3615" s="6">
        <v>38808</v>
      </c>
      <c r="B3615" s="5">
        <v>15.94</v>
      </c>
    </row>
    <row r="3616" spans="1:2" x14ac:dyDescent="0.25">
      <c r="A3616" s="6">
        <v>38809</v>
      </c>
      <c r="B3616" s="5">
        <v>15.94</v>
      </c>
    </row>
    <row r="3617" spans="1:2" x14ac:dyDescent="0.25">
      <c r="A3617" s="6">
        <v>38810</v>
      </c>
      <c r="B3617" s="5">
        <v>15.64</v>
      </c>
    </row>
    <row r="3618" spans="1:2" x14ac:dyDescent="0.25">
      <c r="A3618" s="6">
        <v>38811</v>
      </c>
      <c r="B3618" s="5">
        <v>15.53</v>
      </c>
    </row>
    <row r="3619" spans="1:2" x14ac:dyDescent="0.25">
      <c r="A3619" s="6">
        <v>38812</v>
      </c>
      <c r="B3619" s="5">
        <v>15.65</v>
      </c>
    </row>
    <row r="3620" spans="1:2" x14ac:dyDescent="0.25">
      <c r="A3620" s="6">
        <v>38813</v>
      </c>
      <c r="B3620" s="5">
        <v>15.57</v>
      </c>
    </row>
    <row r="3621" spans="1:2" x14ac:dyDescent="0.25">
      <c r="A3621" s="6">
        <v>38814</v>
      </c>
      <c r="B3621" s="5">
        <v>15.34</v>
      </c>
    </row>
    <row r="3622" spans="1:2" x14ac:dyDescent="0.25">
      <c r="A3622" s="6">
        <v>38815</v>
      </c>
      <c r="B3622" s="5">
        <v>15.34</v>
      </c>
    </row>
    <row r="3623" spans="1:2" x14ac:dyDescent="0.25">
      <c r="A3623" s="6">
        <v>38816</v>
      </c>
      <c r="B3623" s="5">
        <v>15.34</v>
      </c>
    </row>
    <row r="3624" spans="1:2" x14ac:dyDescent="0.25">
      <c r="A3624" s="6">
        <v>38817</v>
      </c>
      <c r="B3624" s="5">
        <v>15.17</v>
      </c>
    </row>
    <row r="3625" spans="1:2" x14ac:dyDescent="0.25">
      <c r="A3625" s="6">
        <v>38818</v>
      </c>
      <c r="B3625" s="5">
        <v>15.12</v>
      </c>
    </row>
    <row r="3626" spans="1:2" x14ac:dyDescent="0.25">
      <c r="A3626" s="6">
        <v>38819</v>
      </c>
      <c r="B3626" s="5">
        <v>15.12</v>
      </c>
    </row>
    <row r="3627" spans="1:2" x14ac:dyDescent="0.25">
      <c r="A3627" s="6">
        <v>38820</v>
      </c>
      <c r="B3627" s="5">
        <v>14.94</v>
      </c>
    </row>
    <row r="3628" spans="1:2" x14ac:dyDescent="0.25">
      <c r="A3628" s="6">
        <v>38821</v>
      </c>
      <c r="B3628" s="5">
        <v>14.94</v>
      </c>
    </row>
    <row r="3629" spans="1:2" x14ac:dyDescent="0.25">
      <c r="A3629" s="6">
        <v>38822</v>
      </c>
      <c r="B3629" s="5">
        <v>14.94</v>
      </c>
    </row>
    <row r="3630" spans="1:2" x14ac:dyDescent="0.25">
      <c r="A3630" s="6">
        <v>38823</v>
      </c>
      <c r="B3630" s="5">
        <v>14.94</v>
      </c>
    </row>
    <row r="3631" spans="1:2" x14ac:dyDescent="0.25">
      <c r="A3631" s="6">
        <v>38824</v>
      </c>
      <c r="B3631" s="5">
        <v>14.89</v>
      </c>
    </row>
    <row r="3632" spans="1:2" x14ac:dyDescent="0.25">
      <c r="A3632" s="6">
        <v>38825</v>
      </c>
      <c r="B3632" s="5">
        <v>15.25</v>
      </c>
    </row>
    <row r="3633" spans="1:2" x14ac:dyDescent="0.25">
      <c r="A3633" s="6">
        <v>38826</v>
      </c>
      <c r="B3633" s="5">
        <v>15.45</v>
      </c>
    </row>
    <row r="3634" spans="1:2" x14ac:dyDescent="0.25">
      <c r="A3634" s="6">
        <v>38827</v>
      </c>
      <c r="B3634" s="5">
        <v>15.46</v>
      </c>
    </row>
    <row r="3635" spans="1:2" x14ac:dyDescent="0.25">
      <c r="A3635" s="6">
        <v>38828</v>
      </c>
      <c r="B3635" s="5">
        <v>15.48</v>
      </c>
    </row>
    <row r="3636" spans="1:2" x14ac:dyDescent="0.25">
      <c r="A3636" s="6">
        <v>38829</v>
      </c>
      <c r="B3636" s="5">
        <v>15.48</v>
      </c>
    </row>
    <row r="3637" spans="1:2" x14ac:dyDescent="0.25">
      <c r="A3637" s="6">
        <v>38830</v>
      </c>
      <c r="B3637" s="5">
        <v>15.48</v>
      </c>
    </row>
    <row r="3638" spans="1:2" x14ac:dyDescent="0.25">
      <c r="A3638" s="6">
        <v>38831</v>
      </c>
      <c r="B3638" s="5">
        <v>15.38</v>
      </c>
    </row>
    <row r="3639" spans="1:2" x14ac:dyDescent="0.25">
      <c r="A3639" s="6">
        <v>38832</v>
      </c>
      <c r="B3639" s="5">
        <v>15.29</v>
      </c>
    </row>
    <row r="3640" spans="1:2" x14ac:dyDescent="0.25">
      <c r="A3640" s="6">
        <v>38833</v>
      </c>
      <c r="B3640" s="5">
        <v>15.21</v>
      </c>
    </row>
    <row r="3641" spans="1:2" x14ac:dyDescent="0.25">
      <c r="A3641" s="6">
        <v>38834</v>
      </c>
      <c r="B3641" s="5">
        <v>15.33</v>
      </c>
    </row>
    <row r="3642" spans="1:2" x14ac:dyDescent="0.25">
      <c r="A3642" s="6">
        <v>38835</v>
      </c>
      <c r="B3642" s="5">
        <v>15.36</v>
      </c>
    </row>
    <row r="3643" spans="1:2" x14ac:dyDescent="0.25">
      <c r="A3643" s="6">
        <v>38836</v>
      </c>
      <c r="B3643" s="5">
        <v>15.36</v>
      </c>
    </row>
    <row r="3644" spans="1:2" x14ac:dyDescent="0.25">
      <c r="A3644" s="6">
        <v>38837</v>
      </c>
      <c r="B3644" s="5">
        <v>15.36</v>
      </c>
    </row>
    <row r="3645" spans="1:2" x14ac:dyDescent="0.25">
      <c r="A3645" s="6">
        <v>38838</v>
      </c>
      <c r="B3645" s="5">
        <v>15.17</v>
      </c>
    </row>
    <row r="3646" spans="1:2" x14ac:dyDescent="0.25">
      <c r="A3646" s="6">
        <v>38839</v>
      </c>
      <c r="B3646" s="5">
        <v>15.05</v>
      </c>
    </row>
    <row r="3647" spans="1:2" x14ac:dyDescent="0.25">
      <c r="A3647" s="6">
        <v>38840</v>
      </c>
      <c r="B3647" s="5">
        <v>15.07</v>
      </c>
    </row>
    <row r="3648" spans="1:2" x14ac:dyDescent="0.25">
      <c r="A3648" s="6">
        <v>38841</v>
      </c>
      <c r="B3648" s="5">
        <v>15.27</v>
      </c>
    </row>
    <row r="3649" spans="1:2" x14ac:dyDescent="0.25">
      <c r="A3649" s="6">
        <v>38842</v>
      </c>
      <c r="B3649" s="5">
        <v>15.46</v>
      </c>
    </row>
    <row r="3650" spans="1:2" x14ac:dyDescent="0.25">
      <c r="A3650" s="6">
        <v>38843</v>
      </c>
      <c r="B3650" s="5">
        <v>15.46</v>
      </c>
    </row>
    <row r="3651" spans="1:2" x14ac:dyDescent="0.25">
      <c r="A3651" s="6">
        <v>38844</v>
      </c>
      <c r="B3651" s="5">
        <v>15.46</v>
      </c>
    </row>
    <row r="3652" spans="1:2" x14ac:dyDescent="0.25">
      <c r="A3652" s="6">
        <v>38845</v>
      </c>
      <c r="B3652" s="5">
        <v>15.53</v>
      </c>
    </row>
    <row r="3653" spans="1:2" x14ac:dyDescent="0.25">
      <c r="A3653" s="6">
        <v>38846</v>
      </c>
      <c r="B3653" s="5">
        <v>15.53</v>
      </c>
    </row>
    <row r="3654" spans="1:2" x14ac:dyDescent="0.25">
      <c r="A3654" s="6">
        <v>38847</v>
      </c>
      <c r="B3654" s="5">
        <v>15.53</v>
      </c>
    </row>
    <row r="3655" spans="1:2" x14ac:dyDescent="0.25">
      <c r="A3655" s="6">
        <v>38848</v>
      </c>
      <c r="B3655" s="5">
        <v>15.19</v>
      </c>
    </row>
    <row r="3656" spans="1:2" x14ac:dyDescent="0.25">
      <c r="A3656" s="6">
        <v>38849</v>
      </c>
      <c r="B3656" s="5">
        <v>14.99</v>
      </c>
    </row>
    <row r="3657" spans="1:2" x14ac:dyDescent="0.25">
      <c r="A3657" s="6">
        <v>38850</v>
      </c>
      <c r="B3657" s="5">
        <v>14.99</v>
      </c>
    </row>
    <row r="3658" spans="1:2" x14ac:dyDescent="0.25">
      <c r="A3658" s="6">
        <v>38851</v>
      </c>
      <c r="B3658" s="5">
        <v>14.99</v>
      </c>
    </row>
    <row r="3659" spans="1:2" x14ac:dyDescent="0.25">
      <c r="A3659" s="6">
        <v>38852</v>
      </c>
      <c r="B3659" s="5">
        <v>15.19</v>
      </c>
    </row>
    <row r="3660" spans="1:2" x14ac:dyDescent="0.25">
      <c r="A3660" s="6">
        <v>38853</v>
      </c>
      <c r="B3660" s="5">
        <v>15.12</v>
      </c>
    </row>
    <row r="3661" spans="1:2" x14ac:dyDescent="0.25">
      <c r="A3661" s="6">
        <v>38854</v>
      </c>
      <c r="B3661" s="5">
        <v>14.86</v>
      </c>
    </row>
    <row r="3662" spans="1:2" x14ac:dyDescent="0.25">
      <c r="A3662" s="6">
        <v>38855</v>
      </c>
      <c r="B3662" s="5">
        <v>14.76</v>
      </c>
    </row>
    <row r="3663" spans="1:2" x14ac:dyDescent="0.25">
      <c r="A3663" s="6">
        <v>38856</v>
      </c>
      <c r="B3663" s="5">
        <v>14.77</v>
      </c>
    </row>
    <row r="3664" spans="1:2" x14ac:dyDescent="0.25">
      <c r="A3664" s="6">
        <v>38857</v>
      </c>
      <c r="B3664" s="5">
        <v>14.77</v>
      </c>
    </row>
    <row r="3665" spans="1:2" x14ac:dyDescent="0.25">
      <c r="A3665" s="6">
        <v>38858</v>
      </c>
      <c r="B3665" s="5">
        <v>14.77</v>
      </c>
    </row>
    <row r="3666" spans="1:2" x14ac:dyDescent="0.25">
      <c r="A3666" s="6">
        <v>38859</v>
      </c>
      <c r="B3666" s="5">
        <v>14.69</v>
      </c>
    </row>
    <row r="3667" spans="1:2" x14ac:dyDescent="0.25">
      <c r="A3667" s="6">
        <v>38860</v>
      </c>
      <c r="B3667" s="5">
        <v>14.58</v>
      </c>
    </row>
    <row r="3668" spans="1:2" x14ac:dyDescent="0.25">
      <c r="A3668" s="6">
        <v>38861</v>
      </c>
      <c r="B3668" s="5">
        <v>14.61</v>
      </c>
    </row>
    <row r="3669" spans="1:2" x14ac:dyDescent="0.25">
      <c r="A3669" s="6">
        <v>38862</v>
      </c>
      <c r="B3669" s="5">
        <v>14.93</v>
      </c>
    </row>
    <row r="3670" spans="1:2" x14ac:dyDescent="0.25">
      <c r="A3670" s="6">
        <v>38863</v>
      </c>
      <c r="B3670" s="5">
        <v>15.06</v>
      </c>
    </row>
    <row r="3671" spans="1:2" x14ac:dyDescent="0.25">
      <c r="A3671" s="6">
        <v>38864</v>
      </c>
      <c r="B3671" s="5">
        <v>15.06</v>
      </c>
    </row>
    <row r="3672" spans="1:2" x14ac:dyDescent="0.25">
      <c r="A3672" s="6">
        <v>38865</v>
      </c>
      <c r="B3672" s="5">
        <v>15.06</v>
      </c>
    </row>
    <row r="3673" spans="1:2" x14ac:dyDescent="0.25">
      <c r="A3673" s="6">
        <v>38866</v>
      </c>
      <c r="B3673" s="5">
        <v>15.06</v>
      </c>
    </row>
    <row r="3674" spans="1:2" x14ac:dyDescent="0.25">
      <c r="A3674" s="6">
        <v>38867</v>
      </c>
      <c r="B3674" s="5">
        <v>14.93</v>
      </c>
    </row>
    <row r="3675" spans="1:2" x14ac:dyDescent="0.25">
      <c r="A3675" s="6">
        <v>38868</v>
      </c>
      <c r="B3675" s="5">
        <v>14.93</v>
      </c>
    </row>
    <row r="3676" spans="1:2" x14ac:dyDescent="0.25">
      <c r="A3676" s="6">
        <v>38869</v>
      </c>
      <c r="B3676" s="5">
        <v>15.23</v>
      </c>
    </row>
    <row r="3677" spans="1:2" x14ac:dyDescent="0.25">
      <c r="A3677" s="6">
        <v>38870</v>
      </c>
      <c r="B3677" s="5">
        <v>15.38</v>
      </c>
    </row>
    <row r="3678" spans="1:2" x14ac:dyDescent="0.25">
      <c r="A3678" s="6">
        <v>38871</v>
      </c>
      <c r="B3678" s="5">
        <v>15.38</v>
      </c>
    </row>
    <row r="3679" spans="1:2" x14ac:dyDescent="0.25">
      <c r="A3679" s="6">
        <v>38872</v>
      </c>
      <c r="B3679" s="5">
        <v>15.38</v>
      </c>
    </row>
    <row r="3680" spans="1:2" x14ac:dyDescent="0.25">
      <c r="A3680" s="6">
        <v>38873</v>
      </c>
      <c r="B3680" s="5">
        <v>15.46</v>
      </c>
    </row>
    <row r="3681" spans="1:2" x14ac:dyDescent="0.25">
      <c r="A3681" s="6">
        <v>38874</v>
      </c>
      <c r="B3681" s="5">
        <v>15.33</v>
      </c>
    </row>
    <row r="3682" spans="1:2" x14ac:dyDescent="0.25">
      <c r="A3682" s="6">
        <v>38875</v>
      </c>
      <c r="B3682" s="5">
        <v>15.39</v>
      </c>
    </row>
    <row r="3683" spans="1:2" x14ac:dyDescent="0.25">
      <c r="A3683" s="6">
        <v>38876</v>
      </c>
      <c r="B3683" s="5">
        <v>15.34</v>
      </c>
    </row>
    <row r="3684" spans="1:2" x14ac:dyDescent="0.25">
      <c r="A3684" s="6">
        <v>38877</v>
      </c>
      <c r="B3684" s="5">
        <v>15.46</v>
      </c>
    </row>
    <row r="3685" spans="1:2" x14ac:dyDescent="0.25">
      <c r="A3685" s="6">
        <v>38878</v>
      </c>
      <c r="B3685" s="5">
        <v>15.46</v>
      </c>
    </row>
    <row r="3686" spans="1:2" x14ac:dyDescent="0.25">
      <c r="A3686" s="6">
        <v>38879</v>
      </c>
      <c r="B3686" s="5">
        <v>15.46</v>
      </c>
    </row>
    <row r="3687" spans="1:2" x14ac:dyDescent="0.25">
      <c r="A3687" s="6">
        <v>38880</v>
      </c>
      <c r="B3687" s="5">
        <v>15.25</v>
      </c>
    </row>
    <row r="3688" spans="1:2" x14ac:dyDescent="0.25">
      <c r="A3688" s="6">
        <v>38881</v>
      </c>
      <c r="B3688" s="5">
        <v>15.12</v>
      </c>
    </row>
    <row r="3689" spans="1:2" x14ac:dyDescent="0.25">
      <c r="A3689" s="6">
        <v>38882</v>
      </c>
      <c r="B3689" s="5">
        <v>15.03</v>
      </c>
    </row>
    <row r="3690" spans="1:2" x14ac:dyDescent="0.25">
      <c r="A3690" s="6">
        <v>38883</v>
      </c>
      <c r="B3690" s="5">
        <v>15.28</v>
      </c>
    </row>
    <row r="3691" spans="1:2" x14ac:dyDescent="0.25">
      <c r="A3691" s="6">
        <v>38884</v>
      </c>
      <c r="B3691" s="5">
        <v>15.28</v>
      </c>
    </row>
    <row r="3692" spans="1:2" x14ac:dyDescent="0.25">
      <c r="A3692" s="6">
        <v>38885</v>
      </c>
      <c r="B3692" s="5">
        <v>15.28</v>
      </c>
    </row>
    <row r="3693" spans="1:2" x14ac:dyDescent="0.25">
      <c r="A3693" s="6">
        <v>38886</v>
      </c>
      <c r="B3693" s="5">
        <v>15.28</v>
      </c>
    </row>
    <row r="3694" spans="1:2" x14ac:dyDescent="0.25">
      <c r="A3694" s="6">
        <v>38887</v>
      </c>
      <c r="B3694" s="5">
        <v>15.18</v>
      </c>
    </row>
    <row r="3695" spans="1:2" x14ac:dyDescent="0.25">
      <c r="A3695" s="6">
        <v>38888</v>
      </c>
      <c r="B3695" s="5">
        <v>15.09</v>
      </c>
    </row>
    <row r="3696" spans="1:2" x14ac:dyDescent="0.25">
      <c r="A3696" s="6">
        <v>38889</v>
      </c>
      <c r="B3696" s="5">
        <v>15.25</v>
      </c>
    </row>
    <row r="3697" spans="1:2" x14ac:dyDescent="0.25">
      <c r="A3697" s="6">
        <v>38890</v>
      </c>
      <c r="B3697" s="5">
        <v>15.15</v>
      </c>
    </row>
    <row r="3698" spans="1:2" x14ac:dyDescent="0.25">
      <c r="A3698" s="6">
        <v>38891</v>
      </c>
      <c r="B3698" s="5">
        <v>15.05</v>
      </c>
    </row>
    <row r="3699" spans="1:2" x14ac:dyDescent="0.25">
      <c r="A3699" s="6">
        <v>38892</v>
      </c>
      <c r="B3699" s="5">
        <v>15.05</v>
      </c>
    </row>
    <row r="3700" spans="1:2" x14ac:dyDescent="0.25">
      <c r="A3700" s="6">
        <v>38893</v>
      </c>
      <c r="B3700" s="5">
        <v>15.05</v>
      </c>
    </row>
    <row r="3701" spans="1:2" x14ac:dyDescent="0.25">
      <c r="A3701" s="6">
        <v>38894</v>
      </c>
      <c r="B3701" s="5">
        <v>15.2</v>
      </c>
    </row>
    <row r="3702" spans="1:2" x14ac:dyDescent="0.25">
      <c r="A3702" s="6">
        <v>38895</v>
      </c>
      <c r="B3702" s="5">
        <v>15.16</v>
      </c>
    </row>
    <row r="3703" spans="1:2" x14ac:dyDescent="0.25">
      <c r="A3703" s="6">
        <v>38896</v>
      </c>
      <c r="B3703" s="5">
        <v>15.27</v>
      </c>
    </row>
    <row r="3704" spans="1:2" x14ac:dyDescent="0.25">
      <c r="A3704" s="6">
        <v>38897</v>
      </c>
      <c r="B3704" s="5">
        <v>15.57</v>
      </c>
    </row>
    <row r="3705" spans="1:2" x14ac:dyDescent="0.25">
      <c r="A3705" s="6">
        <v>38898</v>
      </c>
      <c r="B3705" s="5">
        <v>15.72</v>
      </c>
    </row>
    <row r="3706" spans="1:2" x14ac:dyDescent="0.25">
      <c r="A3706" s="6">
        <v>38899</v>
      </c>
      <c r="B3706" s="5">
        <v>15.72</v>
      </c>
    </row>
    <row r="3707" spans="1:2" x14ac:dyDescent="0.25">
      <c r="A3707" s="6">
        <v>38900</v>
      </c>
      <c r="B3707" s="5">
        <v>15.72</v>
      </c>
    </row>
    <row r="3708" spans="1:2" x14ac:dyDescent="0.25">
      <c r="A3708" s="6">
        <v>38901</v>
      </c>
      <c r="B3708" s="5">
        <v>15.93</v>
      </c>
    </row>
    <row r="3709" spans="1:2" x14ac:dyDescent="0.25">
      <c r="A3709" s="6">
        <v>38902</v>
      </c>
      <c r="B3709" s="5">
        <v>15.93</v>
      </c>
    </row>
    <row r="3710" spans="1:2" x14ac:dyDescent="0.25">
      <c r="A3710" s="6">
        <v>38903</v>
      </c>
      <c r="B3710" s="5">
        <v>15.93</v>
      </c>
    </row>
    <row r="3711" spans="1:2" x14ac:dyDescent="0.25">
      <c r="A3711" s="6">
        <v>38904</v>
      </c>
      <c r="B3711" s="5">
        <v>15.97</v>
      </c>
    </row>
    <row r="3712" spans="1:2" x14ac:dyDescent="0.25">
      <c r="A3712" s="6">
        <v>38905</v>
      </c>
      <c r="B3712" s="5">
        <v>15.89</v>
      </c>
    </row>
    <row r="3713" spans="1:2" x14ac:dyDescent="0.25">
      <c r="A3713" s="6">
        <v>38906</v>
      </c>
      <c r="B3713" s="5">
        <v>15.89</v>
      </c>
    </row>
    <row r="3714" spans="1:2" x14ac:dyDescent="0.25">
      <c r="A3714" s="6">
        <v>38907</v>
      </c>
      <c r="B3714" s="5">
        <v>15.89</v>
      </c>
    </row>
    <row r="3715" spans="1:2" x14ac:dyDescent="0.25">
      <c r="A3715" s="6">
        <v>38908</v>
      </c>
      <c r="B3715" s="5">
        <v>16.059999999999999</v>
      </c>
    </row>
    <row r="3716" spans="1:2" x14ac:dyDescent="0.25">
      <c r="A3716" s="6">
        <v>38909</v>
      </c>
      <c r="B3716" s="5">
        <v>16.07</v>
      </c>
    </row>
    <row r="3717" spans="1:2" x14ac:dyDescent="0.25">
      <c r="A3717" s="6">
        <v>38910</v>
      </c>
      <c r="B3717" s="5">
        <v>16.13</v>
      </c>
    </row>
    <row r="3718" spans="1:2" x14ac:dyDescent="0.25">
      <c r="A3718" s="6">
        <v>38911</v>
      </c>
      <c r="B3718" s="5">
        <v>15.92</v>
      </c>
    </row>
    <row r="3719" spans="1:2" x14ac:dyDescent="0.25">
      <c r="A3719" s="6">
        <v>38912</v>
      </c>
      <c r="B3719" s="5">
        <v>15.71</v>
      </c>
    </row>
    <row r="3720" spans="1:2" x14ac:dyDescent="0.25">
      <c r="A3720" s="6">
        <v>38913</v>
      </c>
      <c r="B3720" s="5">
        <v>15.71</v>
      </c>
    </row>
    <row r="3721" spans="1:2" x14ac:dyDescent="0.25">
      <c r="A3721" s="6">
        <v>38914</v>
      </c>
      <c r="B3721" s="5">
        <v>15.71</v>
      </c>
    </row>
    <row r="3722" spans="1:2" x14ac:dyDescent="0.25">
      <c r="A3722" s="6">
        <v>38915</v>
      </c>
      <c r="B3722" s="5">
        <v>15.7</v>
      </c>
    </row>
    <row r="3723" spans="1:2" x14ac:dyDescent="0.25">
      <c r="A3723" s="6">
        <v>38916</v>
      </c>
      <c r="B3723" s="5">
        <v>15.89</v>
      </c>
    </row>
    <row r="3724" spans="1:2" x14ac:dyDescent="0.25">
      <c r="A3724" s="6">
        <v>38917</v>
      </c>
      <c r="B3724" s="5">
        <v>16.190000000000001</v>
      </c>
    </row>
    <row r="3725" spans="1:2" x14ac:dyDescent="0.25">
      <c r="A3725" s="6">
        <v>38918</v>
      </c>
      <c r="B3725" s="5">
        <v>16.03</v>
      </c>
    </row>
    <row r="3726" spans="1:2" x14ac:dyDescent="0.25">
      <c r="A3726" s="6">
        <v>38919</v>
      </c>
      <c r="B3726" s="5">
        <v>15.77</v>
      </c>
    </row>
    <row r="3727" spans="1:2" x14ac:dyDescent="0.25">
      <c r="A3727" s="6">
        <v>38920</v>
      </c>
      <c r="B3727" s="5">
        <v>15.77</v>
      </c>
    </row>
    <row r="3728" spans="1:2" x14ac:dyDescent="0.25">
      <c r="A3728" s="6">
        <v>38921</v>
      </c>
      <c r="B3728" s="5">
        <v>15.77</v>
      </c>
    </row>
    <row r="3729" spans="1:2" x14ac:dyDescent="0.25">
      <c r="A3729" s="6">
        <v>38922</v>
      </c>
      <c r="B3729" s="5">
        <v>16.04</v>
      </c>
    </row>
    <row r="3730" spans="1:2" x14ac:dyDescent="0.25">
      <c r="A3730" s="6">
        <v>38923</v>
      </c>
      <c r="B3730" s="5">
        <v>16.12</v>
      </c>
    </row>
    <row r="3731" spans="1:2" x14ac:dyDescent="0.25">
      <c r="A3731" s="6">
        <v>38924</v>
      </c>
      <c r="B3731" s="5">
        <v>16.190000000000001</v>
      </c>
    </row>
    <row r="3732" spans="1:2" x14ac:dyDescent="0.25">
      <c r="A3732" s="6">
        <v>38925</v>
      </c>
      <c r="B3732" s="5">
        <v>16.13</v>
      </c>
    </row>
    <row r="3733" spans="1:2" x14ac:dyDescent="0.25">
      <c r="A3733" s="6">
        <v>38926</v>
      </c>
      <c r="B3733" s="5">
        <v>16.36</v>
      </c>
    </row>
    <row r="3734" spans="1:2" x14ac:dyDescent="0.25">
      <c r="A3734" s="6">
        <v>38927</v>
      </c>
      <c r="B3734" s="5">
        <v>16.36</v>
      </c>
    </row>
    <row r="3735" spans="1:2" x14ac:dyDescent="0.25">
      <c r="A3735" s="6">
        <v>38928</v>
      </c>
      <c r="B3735" s="5">
        <v>16.36</v>
      </c>
    </row>
    <row r="3736" spans="1:2" x14ac:dyDescent="0.25">
      <c r="A3736" s="6">
        <v>38929</v>
      </c>
      <c r="B3736" s="5">
        <v>16.27</v>
      </c>
    </row>
    <row r="3737" spans="1:2" x14ac:dyDescent="0.25">
      <c r="A3737" s="6">
        <v>38930</v>
      </c>
      <c r="B3737" s="5">
        <v>16.21</v>
      </c>
    </row>
    <row r="3738" spans="1:2" x14ac:dyDescent="0.25">
      <c r="A3738" s="6">
        <v>38931</v>
      </c>
      <c r="B3738" s="5">
        <v>16.190000000000001</v>
      </c>
    </row>
    <row r="3739" spans="1:2" x14ac:dyDescent="0.25">
      <c r="A3739" s="6">
        <v>38932</v>
      </c>
      <c r="B3739" s="5">
        <v>16.36</v>
      </c>
    </row>
    <row r="3740" spans="1:2" x14ac:dyDescent="0.25">
      <c r="A3740" s="6">
        <v>38933</v>
      </c>
      <c r="B3740" s="5">
        <v>16.61</v>
      </c>
    </row>
    <row r="3741" spans="1:2" x14ac:dyDescent="0.25">
      <c r="A3741" s="6">
        <v>38934</v>
      </c>
      <c r="B3741" s="5">
        <v>16.61</v>
      </c>
    </row>
    <row r="3742" spans="1:2" x14ac:dyDescent="0.25">
      <c r="A3742" s="6">
        <v>38935</v>
      </c>
      <c r="B3742" s="5">
        <v>16.61</v>
      </c>
    </row>
    <row r="3743" spans="1:2" x14ac:dyDescent="0.25">
      <c r="A3743" s="6">
        <v>38936</v>
      </c>
      <c r="B3743" s="5">
        <v>16.45</v>
      </c>
    </row>
    <row r="3744" spans="1:2" x14ac:dyDescent="0.25">
      <c r="A3744" s="6">
        <v>38937</v>
      </c>
      <c r="B3744" s="5">
        <v>16.190000000000001</v>
      </c>
    </row>
    <row r="3745" spans="1:2" x14ac:dyDescent="0.25">
      <c r="A3745" s="6">
        <v>38938</v>
      </c>
      <c r="B3745" s="5">
        <v>16.11</v>
      </c>
    </row>
    <row r="3746" spans="1:2" x14ac:dyDescent="0.25">
      <c r="A3746" s="6">
        <v>38939</v>
      </c>
      <c r="B3746" s="5">
        <v>16.12</v>
      </c>
    </row>
    <row r="3747" spans="1:2" x14ac:dyDescent="0.25">
      <c r="A3747" s="6">
        <v>38940</v>
      </c>
      <c r="B3747" s="5">
        <v>16</v>
      </c>
    </row>
    <row r="3748" spans="1:2" x14ac:dyDescent="0.25">
      <c r="A3748" s="6">
        <v>38941</v>
      </c>
      <c r="B3748" s="5">
        <v>16</v>
      </c>
    </row>
    <row r="3749" spans="1:2" x14ac:dyDescent="0.25">
      <c r="A3749" s="6">
        <v>38942</v>
      </c>
      <c r="B3749" s="5">
        <v>16</v>
      </c>
    </row>
    <row r="3750" spans="1:2" x14ac:dyDescent="0.25">
      <c r="A3750" s="6">
        <v>38943</v>
      </c>
      <c r="B3750" s="5">
        <v>16.170000000000002</v>
      </c>
    </row>
    <row r="3751" spans="1:2" x14ac:dyDescent="0.25">
      <c r="A3751" s="6">
        <v>38944</v>
      </c>
      <c r="B3751" s="5">
        <v>16.34</v>
      </c>
    </row>
    <row r="3752" spans="1:2" x14ac:dyDescent="0.25">
      <c r="A3752" s="6">
        <v>38945</v>
      </c>
      <c r="B3752" s="5">
        <v>16.36</v>
      </c>
    </row>
    <row r="3753" spans="1:2" x14ac:dyDescent="0.25">
      <c r="A3753" s="6">
        <v>38946</v>
      </c>
      <c r="B3753" s="5">
        <v>16.38</v>
      </c>
    </row>
    <row r="3754" spans="1:2" x14ac:dyDescent="0.25">
      <c r="A3754" s="6">
        <v>38947</v>
      </c>
      <c r="B3754" s="5">
        <v>16.420000000000002</v>
      </c>
    </row>
    <row r="3755" spans="1:2" x14ac:dyDescent="0.25">
      <c r="A3755" s="6">
        <v>38948</v>
      </c>
      <c r="B3755" s="5">
        <v>16.420000000000002</v>
      </c>
    </row>
    <row r="3756" spans="1:2" x14ac:dyDescent="0.25">
      <c r="A3756" s="6">
        <v>38949</v>
      </c>
      <c r="B3756" s="5">
        <v>16.420000000000002</v>
      </c>
    </row>
    <row r="3757" spans="1:2" x14ac:dyDescent="0.25">
      <c r="A3757" s="6">
        <v>38950</v>
      </c>
      <c r="B3757" s="5">
        <v>16.510000000000002</v>
      </c>
    </row>
    <row r="3758" spans="1:2" x14ac:dyDescent="0.25">
      <c r="A3758" s="6">
        <v>38951</v>
      </c>
      <c r="B3758" s="5">
        <v>16.649999999999999</v>
      </c>
    </row>
    <row r="3759" spans="1:2" x14ac:dyDescent="0.25">
      <c r="A3759" s="6">
        <v>38952</v>
      </c>
      <c r="B3759" s="5">
        <v>16.5</v>
      </c>
    </row>
    <row r="3760" spans="1:2" x14ac:dyDescent="0.25">
      <c r="A3760" s="6">
        <v>38953</v>
      </c>
      <c r="B3760" s="5">
        <v>16.579999999999998</v>
      </c>
    </row>
    <row r="3761" spans="1:2" x14ac:dyDescent="0.25">
      <c r="A3761" s="6">
        <v>38954</v>
      </c>
      <c r="B3761" s="5">
        <v>16.559999999999999</v>
      </c>
    </row>
    <row r="3762" spans="1:2" x14ac:dyDescent="0.25">
      <c r="A3762" s="6">
        <v>38955</v>
      </c>
      <c r="B3762" s="5">
        <v>16.559999999999999</v>
      </c>
    </row>
    <row r="3763" spans="1:2" x14ac:dyDescent="0.25">
      <c r="A3763" s="6">
        <v>38956</v>
      </c>
      <c r="B3763" s="5">
        <v>16.559999999999999</v>
      </c>
    </row>
    <row r="3764" spans="1:2" x14ac:dyDescent="0.25">
      <c r="A3764" s="6">
        <v>38957</v>
      </c>
      <c r="B3764" s="5">
        <v>16.73</v>
      </c>
    </row>
    <row r="3765" spans="1:2" x14ac:dyDescent="0.25">
      <c r="A3765" s="6">
        <v>38958</v>
      </c>
      <c r="B3765" s="5">
        <v>16.739999999999998</v>
      </c>
    </row>
    <row r="3766" spans="1:2" x14ac:dyDescent="0.25">
      <c r="A3766" s="6">
        <v>38959</v>
      </c>
      <c r="B3766" s="5">
        <v>16.88</v>
      </c>
    </row>
    <row r="3767" spans="1:2" x14ac:dyDescent="0.25">
      <c r="A3767" s="6">
        <v>38960</v>
      </c>
      <c r="B3767" s="5">
        <v>16.88</v>
      </c>
    </row>
    <row r="3768" spans="1:2" x14ac:dyDescent="0.25">
      <c r="A3768" s="6">
        <v>38961</v>
      </c>
      <c r="B3768" s="5">
        <v>16.78</v>
      </c>
    </row>
    <row r="3769" spans="1:2" x14ac:dyDescent="0.25">
      <c r="A3769" s="6">
        <v>38962</v>
      </c>
      <c r="B3769" s="5">
        <v>16.78</v>
      </c>
    </row>
    <row r="3770" spans="1:2" x14ac:dyDescent="0.25">
      <c r="A3770" s="6">
        <v>38963</v>
      </c>
      <c r="B3770" s="5">
        <v>16.78</v>
      </c>
    </row>
    <row r="3771" spans="1:2" x14ac:dyDescent="0.25">
      <c r="A3771" s="6">
        <v>38964</v>
      </c>
      <c r="B3771" s="5">
        <v>16.78</v>
      </c>
    </row>
    <row r="3772" spans="1:2" x14ac:dyDescent="0.25">
      <c r="A3772" s="6">
        <v>38965</v>
      </c>
      <c r="B3772" s="5">
        <v>16.93</v>
      </c>
    </row>
    <row r="3773" spans="1:2" x14ac:dyDescent="0.25">
      <c r="A3773" s="6">
        <v>38966</v>
      </c>
      <c r="B3773" s="5">
        <v>16.86</v>
      </c>
    </row>
    <row r="3774" spans="1:2" x14ac:dyDescent="0.25">
      <c r="A3774" s="6">
        <v>38967</v>
      </c>
      <c r="B3774" s="5">
        <v>16.73</v>
      </c>
    </row>
    <row r="3775" spans="1:2" x14ac:dyDescent="0.25">
      <c r="A3775" s="6">
        <v>38968</v>
      </c>
      <c r="B3775" s="5">
        <v>16.88</v>
      </c>
    </row>
    <row r="3776" spans="1:2" x14ac:dyDescent="0.25">
      <c r="A3776" s="6">
        <v>38969</v>
      </c>
      <c r="B3776" s="5">
        <v>16.88</v>
      </c>
    </row>
    <row r="3777" spans="1:2" x14ac:dyDescent="0.25">
      <c r="A3777" s="6">
        <v>38970</v>
      </c>
      <c r="B3777" s="5">
        <v>16.88</v>
      </c>
    </row>
    <row r="3778" spans="1:2" x14ac:dyDescent="0.25">
      <c r="A3778" s="6">
        <v>38971</v>
      </c>
      <c r="B3778" s="5">
        <v>16.96</v>
      </c>
    </row>
    <row r="3779" spans="1:2" x14ac:dyDescent="0.25">
      <c r="A3779" s="6">
        <v>38972</v>
      </c>
      <c r="B3779" s="5">
        <v>17.16</v>
      </c>
    </row>
    <row r="3780" spans="1:2" x14ac:dyDescent="0.25">
      <c r="A3780" s="6">
        <v>38973</v>
      </c>
      <c r="B3780" s="5">
        <v>17.260000000000002</v>
      </c>
    </row>
    <row r="3781" spans="1:2" x14ac:dyDescent="0.25">
      <c r="A3781" s="6">
        <v>38974</v>
      </c>
      <c r="B3781" s="5">
        <v>17.170000000000002</v>
      </c>
    </row>
    <row r="3782" spans="1:2" x14ac:dyDescent="0.25">
      <c r="A3782" s="6">
        <v>38975</v>
      </c>
      <c r="B3782" s="5">
        <v>17.29</v>
      </c>
    </row>
    <row r="3783" spans="1:2" x14ac:dyDescent="0.25">
      <c r="A3783" s="6">
        <v>38976</v>
      </c>
      <c r="B3783" s="5">
        <v>17.29</v>
      </c>
    </row>
    <row r="3784" spans="1:2" x14ac:dyDescent="0.25">
      <c r="A3784" s="6">
        <v>38977</v>
      </c>
      <c r="B3784" s="5">
        <v>17.29</v>
      </c>
    </row>
    <row r="3785" spans="1:2" x14ac:dyDescent="0.25">
      <c r="A3785" s="6">
        <v>38978</v>
      </c>
      <c r="B3785" s="5">
        <v>17.18</v>
      </c>
    </row>
    <row r="3786" spans="1:2" x14ac:dyDescent="0.25">
      <c r="A3786" s="6">
        <v>38979</v>
      </c>
      <c r="B3786" s="5">
        <v>17.3</v>
      </c>
    </row>
    <row r="3787" spans="1:2" x14ac:dyDescent="0.25">
      <c r="A3787" s="6">
        <v>38980</v>
      </c>
      <c r="B3787" s="5">
        <v>17.260000000000002</v>
      </c>
    </row>
    <row r="3788" spans="1:2" x14ac:dyDescent="0.25">
      <c r="A3788" s="6">
        <v>38981</v>
      </c>
      <c r="B3788" s="5">
        <v>17.07</v>
      </c>
    </row>
    <row r="3789" spans="1:2" x14ac:dyDescent="0.25">
      <c r="A3789" s="6">
        <v>38982</v>
      </c>
      <c r="B3789" s="5">
        <v>17.149999999999999</v>
      </c>
    </row>
    <row r="3790" spans="1:2" x14ac:dyDescent="0.25">
      <c r="A3790" s="6">
        <v>38983</v>
      </c>
      <c r="B3790" s="5">
        <v>17.149999999999999</v>
      </c>
    </row>
    <row r="3791" spans="1:2" x14ac:dyDescent="0.25">
      <c r="A3791" s="6">
        <v>38984</v>
      </c>
      <c r="B3791" s="5">
        <v>17.149999999999999</v>
      </c>
    </row>
    <row r="3792" spans="1:2" x14ac:dyDescent="0.25">
      <c r="A3792" s="6">
        <v>38985</v>
      </c>
      <c r="B3792" s="5">
        <v>17.13</v>
      </c>
    </row>
    <row r="3793" spans="1:2" x14ac:dyDescent="0.25">
      <c r="A3793" s="6">
        <v>38986</v>
      </c>
      <c r="B3793" s="5">
        <v>17.100000000000001</v>
      </c>
    </row>
    <row r="3794" spans="1:2" x14ac:dyDescent="0.25">
      <c r="A3794" s="6">
        <v>38987</v>
      </c>
      <c r="B3794" s="5">
        <v>17.27</v>
      </c>
    </row>
    <row r="3795" spans="1:2" x14ac:dyDescent="0.25">
      <c r="A3795" s="6">
        <v>38988</v>
      </c>
      <c r="B3795" s="5">
        <v>17.21</v>
      </c>
    </row>
    <row r="3796" spans="1:2" x14ac:dyDescent="0.25">
      <c r="A3796" s="6">
        <v>38989</v>
      </c>
      <c r="B3796" s="5">
        <v>17.2</v>
      </c>
    </row>
    <row r="3797" spans="1:2" x14ac:dyDescent="0.25">
      <c r="A3797" s="6">
        <v>38990</v>
      </c>
      <c r="B3797" s="5">
        <v>17.2</v>
      </c>
    </row>
    <row r="3798" spans="1:2" x14ac:dyDescent="0.25">
      <c r="A3798" s="6">
        <v>38991</v>
      </c>
      <c r="B3798" s="5">
        <v>17.2</v>
      </c>
    </row>
    <row r="3799" spans="1:2" x14ac:dyDescent="0.25">
      <c r="A3799" s="6">
        <v>38992</v>
      </c>
      <c r="B3799" s="5">
        <v>17.18</v>
      </c>
    </row>
    <row r="3800" spans="1:2" x14ac:dyDescent="0.25">
      <c r="A3800" s="6">
        <v>38993</v>
      </c>
      <c r="B3800" s="5">
        <v>17.34</v>
      </c>
    </row>
    <row r="3801" spans="1:2" x14ac:dyDescent="0.25">
      <c r="A3801" s="6">
        <v>38994</v>
      </c>
      <c r="B3801" s="5">
        <v>17.54</v>
      </c>
    </row>
    <row r="3802" spans="1:2" x14ac:dyDescent="0.25">
      <c r="A3802" s="6">
        <v>38995</v>
      </c>
      <c r="B3802" s="5">
        <v>17.690000000000001</v>
      </c>
    </row>
    <row r="3803" spans="1:2" x14ac:dyDescent="0.25">
      <c r="A3803" s="6">
        <v>38996</v>
      </c>
      <c r="B3803" s="5">
        <v>17.53</v>
      </c>
    </row>
    <row r="3804" spans="1:2" x14ac:dyDescent="0.25">
      <c r="A3804" s="6">
        <v>38997</v>
      </c>
      <c r="B3804" s="5">
        <v>17.53</v>
      </c>
    </row>
    <row r="3805" spans="1:2" x14ac:dyDescent="0.25">
      <c r="A3805" s="6">
        <v>38998</v>
      </c>
      <c r="B3805" s="5">
        <v>17.53</v>
      </c>
    </row>
    <row r="3806" spans="1:2" x14ac:dyDescent="0.25">
      <c r="A3806" s="6">
        <v>38999</v>
      </c>
      <c r="B3806" s="5">
        <v>17.66</v>
      </c>
    </row>
    <row r="3807" spans="1:2" x14ac:dyDescent="0.25">
      <c r="A3807" s="6">
        <v>39000</v>
      </c>
      <c r="B3807" s="5">
        <v>17.649999999999999</v>
      </c>
    </row>
    <row r="3808" spans="1:2" x14ac:dyDescent="0.25">
      <c r="A3808" s="6">
        <v>39001</v>
      </c>
      <c r="B3808" s="5">
        <v>17.579999999999998</v>
      </c>
    </row>
    <row r="3809" spans="1:2" x14ac:dyDescent="0.25">
      <c r="A3809" s="6">
        <v>39002</v>
      </c>
      <c r="B3809" s="5">
        <v>17.72</v>
      </c>
    </row>
    <row r="3810" spans="1:2" x14ac:dyDescent="0.25">
      <c r="A3810" s="6">
        <v>39003</v>
      </c>
      <c r="B3810" s="5">
        <v>17.91</v>
      </c>
    </row>
    <row r="3811" spans="1:2" x14ac:dyDescent="0.25">
      <c r="A3811" s="6">
        <v>39004</v>
      </c>
      <c r="B3811" s="5">
        <v>17.91</v>
      </c>
    </row>
    <row r="3812" spans="1:2" x14ac:dyDescent="0.25">
      <c r="A3812" s="6">
        <v>39005</v>
      </c>
      <c r="B3812" s="5">
        <v>17.91</v>
      </c>
    </row>
    <row r="3813" spans="1:2" x14ac:dyDescent="0.25">
      <c r="A3813" s="6">
        <v>39006</v>
      </c>
      <c r="B3813" s="5">
        <v>17.98</v>
      </c>
    </row>
    <row r="3814" spans="1:2" x14ac:dyDescent="0.25">
      <c r="A3814" s="6">
        <v>39007</v>
      </c>
      <c r="B3814" s="5">
        <v>17.93</v>
      </c>
    </row>
    <row r="3815" spans="1:2" x14ac:dyDescent="0.25">
      <c r="A3815" s="6">
        <v>39008</v>
      </c>
      <c r="B3815" s="5">
        <v>18.010000000000002</v>
      </c>
    </row>
    <row r="3816" spans="1:2" x14ac:dyDescent="0.25">
      <c r="A3816" s="6">
        <v>39009</v>
      </c>
      <c r="B3816" s="5">
        <v>17.97</v>
      </c>
    </row>
    <row r="3817" spans="1:2" x14ac:dyDescent="0.25">
      <c r="A3817" s="6">
        <v>39010</v>
      </c>
      <c r="B3817" s="5">
        <v>17.96</v>
      </c>
    </row>
    <row r="3818" spans="1:2" x14ac:dyDescent="0.25">
      <c r="A3818" s="6">
        <v>39011</v>
      </c>
      <c r="B3818" s="5">
        <v>17.96</v>
      </c>
    </row>
    <row r="3819" spans="1:2" x14ac:dyDescent="0.25">
      <c r="A3819" s="6">
        <v>39012</v>
      </c>
      <c r="B3819" s="5">
        <v>17.96</v>
      </c>
    </row>
    <row r="3820" spans="1:2" x14ac:dyDescent="0.25">
      <c r="A3820" s="6">
        <v>39013</v>
      </c>
      <c r="B3820" s="5">
        <v>18.059999999999999</v>
      </c>
    </row>
    <row r="3821" spans="1:2" x14ac:dyDescent="0.25">
      <c r="A3821" s="6">
        <v>39014</v>
      </c>
      <c r="B3821" s="5">
        <v>17.98</v>
      </c>
    </row>
    <row r="3822" spans="1:2" x14ac:dyDescent="0.25">
      <c r="A3822" s="6">
        <v>39015</v>
      </c>
      <c r="B3822" s="5">
        <v>18.059999999999999</v>
      </c>
    </row>
    <row r="3823" spans="1:2" x14ac:dyDescent="0.25">
      <c r="A3823" s="6">
        <v>39016</v>
      </c>
      <c r="B3823" s="5">
        <v>18.23</v>
      </c>
    </row>
    <row r="3824" spans="1:2" x14ac:dyDescent="0.25">
      <c r="A3824" s="6">
        <v>39017</v>
      </c>
      <c r="B3824" s="5">
        <v>18.100000000000001</v>
      </c>
    </row>
    <row r="3825" spans="1:2" x14ac:dyDescent="0.25">
      <c r="A3825" s="6">
        <v>39018</v>
      </c>
      <c r="B3825" s="5">
        <v>18.100000000000001</v>
      </c>
    </row>
    <row r="3826" spans="1:2" x14ac:dyDescent="0.25">
      <c r="A3826" s="6">
        <v>39019</v>
      </c>
      <c r="B3826" s="5">
        <v>18.100000000000001</v>
      </c>
    </row>
    <row r="3827" spans="1:2" x14ac:dyDescent="0.25">
      <c r="A3827" s="6">
        <v>39020</v>
      </c>
      <c r="B3827" s="5">
        <v>18.22</v>
      </c>
    </row>
    <row r="3828" spans="1:2" x14ac:dyDescent="0.25">
      <c r="A3828" s="6">
        <v>39021</v>
      </c>
      <c r="B3828" s="5">
        <v>18.25</v>
      </c>
    </row>
    <row r="3829" spans="1:2" x14ac:dyDescent="0.25">
      <c r="A3829" s="6">
        <v>39022</v>
      </c>
      <c r="B3829" s="5">
        <v>18.100000000000001</v>
      </c>
    </row>
    <row r="3830" spans="1:2" x14ac:dyDescent="0.25">
      <c r="A3830" s="6">
        <v>39023</v>
      </c>
      <c r="B3830" s="5">
        <v>17.77</v>
      </c>
    </row>
    <row r="3831" spans="1:2" x14ac:dyDescent="0.25">
      <c r="A3831" s="6">
        <v>39024</v>
      </c>
      <c r="B3831" s="5">
        <v>17.57</v>
      </c>
    </row>
    <row r="3832" spans="1:2" x14ac:dyDescent="0.25">
      <c r="A3832" s="6">
        <v>39025</v>
      </c>
      <c r="B3832" s="5">
        <v>17.57</v>
      </c>
    </row>
    <row r="3833" spans="1:2" x14ac:dyDescent="0.25">
      <c r="A3833" s="6">
        <v>39026</v>
      </c>
      <c r="B3833" s="5">
        <v>17.57</v>
      </c>
    </row>
    <row r="3834" spans="1:2" x14ac:dyDescent="0.25">
      <c r="A3834" s="6">
        <v>39027</v>
      </c>
      <c r="B3834" s="5">
        <v>17.72</v>
      </c>
    </row>
    <row r="3835" spans="1:2" x14ac:dyDescent="0.25">
      <c r="A3835" s="6">
        <v>39028</v>
      </c>
      <c r="B3835" s="5">
        <v>17.53</v>
      </c>
    </row>
    <row r="3836" spans="1:2" x14ac:dyDescent="0.25">
      <c r="A3836" s="6">
        <v>39029</v>
      </c>
      <c r="B3836" s="5">
        <v>17.57</v>
      </c>
    </row>
    <row r="3837" spans="1:2" x14ac:dyDescent="0.25">
      <c r="A3837" s="6">
        <v>39030</v>
      </c>
      <c r="B3837" s="5">
        <v>17.59</v>
      </c>
    </row>
    <row r="3838" spans="1:2" x14ac:dyDescent="0.25">
      <c r="A3838" s="6">
        <v>39031</v>
      </c>
      <c r="B3838" s="5">
        <v>17.7</v>
      </c>
    </row>
    <row r="3839" spans="1:2" x14ac:dyDescent="0.25">
      <c r="A3839" s="6">
        <v>39032</v>
      </c>
      <c r="B3839" s="5">
        <v>17.7</v>
      </c>
    </row>
    <row r="3840" spans="1:2" x14ac:dyDescent="0.25">
      <c r="A3840" s="6">
        <v>39033</v>
      </c>
      <c r="B3840" s="5">
        <v>17.7</v>
      </c>
    </row>
    <row r="3841" spans="1:2" x14ac:dyDescent="0.25">
      <c r="A3841" s="6">
        <v>39034</v>
      </c>
      <c r="B3841" s="5">
        <v>17.72</v>
      </c>
    </row>
    <row r="3842" spans="1:2" x14ac:dyDescent="0.25">
      <c r="A3842" s="6">
        <v>39035</v>
      </c>
      <c r="B3842" s="5">
        <v>17.97</v>
      </c>
    </row>
    <row r="3843" spans="1:2" x14ac:dyDescent="0.25">
      <c r="A3843" s="6">
        <v>39036</v>
      </c>
      <c r="B3843" s="5">
        <v>17.96</v>
      </c>
    </row>
    <row r="3844" spans="1:2" x14ac:dyDescent="0.25">
      <c r="A3844" s="6">
        <v>39037</v>
      </c>
      <c r="B3844" s="5">
        <v>18.09</v>
      </c>
    </row>
    <row r="3845" spans="1:2" x14ac:dyDescent="0.25">
      <c r="A3845" s="6">
        <v>39038</v>
      </c>
      <c r="B3845" s="5">
        <v>18.03</v>
      </c>
    </row>
    <row r="3846" spans="1:2" x14ac:dyDescent="0.25">
      <c r="A3846" s="6">
        <v>39039</v>
      </c>
      <c r="B3846" s="5">
        <v>18.03</v>
      </c>
    </row>
    <row r="3847" spans="1:2" x14ac:dyDescent="0.25">
      <c r="A3847" s="6">
        <v>39040</v>
      </c>
      <c r="B3847" s="5">
        <v>18.03</v>
      </c>
    </row>
    <row r="3848" spans="1:2" x14ac:dyDescent="0.25">
      <c r="A3848" s="6">
        <v>39041</v>
      </c>
      <c r="B3848" s="5">
        <v>18.62</v>
      </c>
    </row>
    <row r="3849" spans="1:2" x14ac:dyDescent="0.25">
      <c r="A3849" s="6">
        <v>39042</v>
      </c>
      <c r="B3849" s="5">
        <v>18.93</v>
      </c>
    </row>
    <row r="3850" spans="1:2" x14ac:dyDescent="0.25">
      <c r="A3850" s="6">
        <v>39043</v>
      </c>
      <c r="B3850" s="5">
        <v>18.989999999999998</v>
      </c>
    </row>
    <row r="3851" spans="1:2" x14ac:dyDescent="0.25">
      <c r="A3851" s="6">
        <v>39044</v>
      </c>
      <c r="B3851" s="5">
        <v>18.989999999999998</v>
      </c>
    </row>
    <row r="3852" spans="1:2" x14ac:dyDescent="0.25">
      <c r="A3852" s="6">
        <v>39045</v>
      </c>
      <c r="B3852" s="5">
        <v>19.11</v>
      </c>
    </row>
    <row r="3853" spans="1:2" x14ac:dyDescent="0.25">
      <c r="A3853" s="6">
        <v>39046</v>
      </c>
      <c r="B3853" s="5">
        <v>19.11</v>
      </c>
    </row>
    <row r="3854" spans="1:2" x14ac:dyDescent="0.25">
      <c r="A3854" s="6">
        <v>39047</v>
      </c>
      <c r="B3854" s="5">
        <v>19.11</v>
      </c>
    </row>
    <row r="3855" spans="1:2" x14ac:dyDescent="0.25">
      <c r="A3855" s="6">
        <v>39048</v>
      </c>
      <c r="B3855" s="5">
        <v>18.61</v>
      </c>
    </row>
    <row r="3856" spans="1:2" x14ac:dyDescent="0.25">
      <c r="A3856" s="6">
        <v>39049</v>
      </c>
      <c r="B3856" s="5">
        <v>18.64</v>
      </c>
    </row>
    <row r="3857" spans="1:2" x14ac:dyDescent="0.25">
      <c r="A3857" s="6">
        <v>39050</v>
      </c>
      <c r="B3857" s="5">
        <v>18.920000000000002</v>
      </c>
    </row>
    <row r="3858" spans="1:2" x14ac:dyDescent="0.25">
      <c r="A3858" s="6">
        <v>39051</v>
      </c>
      <c r="B3858" s="5">
        <v>19.11</v>
      </c>
    </row>
    <row r="3859" spans="1:2" x14ac:dyDescent="0.25">
      <c r="A3859" s="6">
        <v>39052</v>
      </c>
      <c r="B3859" s="5">
        <v>19.059999999999999</v>
      </c>
    </row>
    <row r="3860" spans="1:2" x14ac:dyDescent="0.25">
      <c r="A3860" s="6">
        <v>39053</v>
      </c>
      <c r="B3860" s="5">
        <v>19.059999999999999</v>
      </c>
    </row>
    <row r="3861" spans="1:2" x14ac:dyDescent="0.25">
      <c r="A3861" s="6">
        <v>39054</v>
      </c>
      <c r="B3861" s="5">
        <v>19.059999999999999</v>
      </c>
    </row>
    <row r="3862" spans="1:2" x14ac:dyDescent="0.25">
      <c r="A3862" s="6">
        <v>39055</v>
      </c>
      <c r="B3862" s="5">
        <v>19.309999999999999</v>
      </c>
    </row>
    <row r="3863" spans="1:2" x14ac:dyDescent="0.25">
      <c r="A3863" s="6">
        <v>39056</v>
      </c>
      <c r="B3863" s="5">
        <v>19.149999999999999</v>
      </c>
    </row>
    <row r="3864" spans="1:2" x14ac:dyDescent="0.25">
      <c r="A3864" s="6">
        <v>39057</v>
      </c>
      <c r="B3864" s="5">
        <v>19.03</v>
      </c>
    </row>
    <row r="3865" spans="1:2" x14ac:dyDescent="0.25">
      <c r="A3865" s="6">
        <v>39058</v>
      </c>
      <c r="B3865" s="5">
        <v>18.940000000000001</v>
      </c>
    </row>
    <row r="3866" spans="1:2" x14ac:dyDescent="0.25">
      <c r="A3866" s="6">
        <v>39059</v>
      </c>
      <c r="B3866" s="5">
        <v>18.95</v>
      </c>
    </row>
    <row r="3867" spans="1:2" x14ac:dyDescent="0.25">
      <c r="A3867" s="6">
        <v>39060</v>
      </c>
      <c r="B3867" s="5">
        <v>18.95</v>
      </c>
    </row>
    <row r="3868" spans="1:2" x14ac:dyDescent="0.25">
      <c r="A3868" s="6">
        <v>39061</v>
      </c>
      <c r="B3868" s="5">
        <v>18.95</v>
      </c>
    </row>
    <row r="3869" spans="1:2" x14ac:dyDescent="0.25">
      <c r="A3869" s="6">
        <v>39062</v>
      </c>
      <c r="B3869" s="5">
        <v>19.02</v>
      </c>
    </row>
    <row r="3870" spans="1:2" x14ac:dyDescent="0.25">
      <c r="A3870" s="6">
        <v>39063</v>
      </c>
      <c r="B3870" s="5">
        <v>18.93</v>
      </c>
    </row>
    <row r="3871" spans="1:2" x14ac:dyDescent="0.25">
      <c r="A3871" s="6">
        <v>39064</v>
      </c>
      <c r="B3871" s="5">
        <v>18.84</v>
      </c>
    </row>
    <row r="3872" spans="1:2" x14ac:dyDescent="0.25">
      <c r="A3872" s="6">
        <v>39065</v>
      </c>
      <c r="B3872" s="5">
        <v>18.850000000000001</v>
      </c>
    </row>
    <row r="3873" spans="1:2" x14ac:dyDescent="0.25">
      <c r="A3873" s="6">
        <v>39066</v>
      </c>
      <c r="B3873" s="5">
        <v>18.75</v>
      </c>
    </row>
    <row r="3874" spans="1:2" x14ac:dyDescent="0.25">
      <c r="A3874" s="6">
        <v>39067</v>
      </c>
      <c r="B3874" s="5">
        <v>18.75</v>
      </c>
    </row>
    <row r="3875" spans="1:2" x14ac:dyDescent="0.25">
      <c r="A3875" s="6">
        <v>39068</v>
      </c>
      <c r="B3875" s="5">
        <v>18.75</v>
      </c>
    </row>
    <row r="3876" spans="1:2" x14ac:dyDescent="0.25">
      <c r="A3876" s="6">
        <v>39069</v>
      </c>
      <c r="B3876" s="5">
        <v>18.62</v>
      </c>
    </row>
    <row r="3877" spans="1:2" x14ac:dyDescent="0.25">
      <c r="A3877" s="6">
        <v>39070</v>
      </c>
      <c r="B3877" s="5">
        <v>18.440000000000001</v>
      </c>
    </row>
    <row r="3878" spans="1:2" x14ac:dyDescent="0.25">
      <c r="A3878" s="6">
        <v>39071</v>
      </c>
      <c r="B3878" s="5">
        <v>18.62</v>
      </c>
    </row>
    <row r="3879" spans="1:2" x14ac:dyDescent="0.25">
      <c r="A3879" s="6">
        <v>39072</v>
      </c>
      <c r="B3879" s="5">
        <v>18.43</v>
      </c>
    </row>
    <row r="3880" spans="1:2" x14ac:dyDescent="0.25">
      <c r="A3880" s="6">
        <v>39073</v>
      </c>
      <c r="B3880" s="5">
        <v>18.29</v>
      </c>
    </row>
    <row r="3881" spans="1:2" x14ac:dyDescent="0.25">
      <c r="A3881" s="6">
        <v>39074</v>
      </c>
      <c r="B3881" s="5">
        <v>18.29</v>
      </c>
    </row>
    <row r="3882" spans="1:2" x14ac:dyDescent="0.25">
      <c r="A3882" s="6">
        <v>39075</v>
      </c>
      <c r="B3882" s="5">
        <v>18.29</v>
      </c>
    </row>
    <row r="3883" spans="1:2" x14ac:dyDescent="0.25">
      <c r="A3883" s="6">
        <v>39076</v>
      </c>
      <c r="B3883" s="5">
        <v>18.29</v>
      </c>
    </row>
    <row r="3884" spans="1:2" x14ac:dyDescent="0.25">
      <c r="A3884" s="6">
        <v>39077</v>
      </c>
      <c r="B3884" s="5">
        <v>18.440000000000001</v>
      </c>
    </row>
    <row r="3885" spans="1:2" x14ac:dyDescent="0.25">
      <c r="A3885" s="6">
        <v>39078</v>
      </c>
      <c r="B3885" s="5">
        <v>18.649999999999999</v>
      </c>
    </row>
    <row r="3886" spans="1:2" x14ac:dyDescent="0.25">
      <c r="A3886" s="6">
        <v>39079</v>
      </c>
      <c r="B3886" s="5">
        <v>18.7</v>
      </c>
    </row>
    <row r="3887" spans="1:2" x14ac:dyDescent="0.25">
      <c r="A3887" s="6">
        <v>39080</v>
      </c>
      <c r="B3887" s="5">
        <v>18.760000000000002</v>
      </c>
    </row>
    <row r="3888" spans="1:2" x14ac:dyDescent="0.25">
      <c r="A3888" s="6">
        <v>39081</v>
      </c>
      <c r="B3888" s="5">
        <v>18.760000000000002</v>
      </c>
    </row>
    <row r="3889" spans="1:2" x14ac:dyDescent="0.25">
      <c r="A3889" s="6">
        <v>39082</v>
      </c>
      <c r="B3889" s="5">
        <v>18.760000000000002</v>
      </c>
    </row>
    <row r="3890" spans="1:2" x14ac:dyDescent="0.25">
      <c r="A3890" s="6">
        <v>39083</v>
      </c>
      <c r="B3890" s="5">
        <v>18.760000000000002</v>
      </c>
    </row>
    <row r="3891" spans="1:2" x14ac:dyDescent="0.25">
      <c r="A3891" s="6">
        <v>39084</v>
      </c>
      <c r="B3891" s="5">
        <v>18.760000000000002</v>
      </c>
    </row>
    <row r="3892" spans="1:2" x14ac:dyDescent="0.25">
      <c r="A3892" s="6">
        <v>39085</v>
      </c>
      <c r="B3892" s="5">
        <v>18.760000000000002</v>
      </c>
    </row>
    <row r="3893" spans="1:2" x14ac:dyDescent="0.25">
      <c r="A3893" s="6">
        <v>39086</v>
      </c>
      <c r="B3893" s="5">
        <v>18.77</v>
      </c>
    </row>
    <row r="3894" spans="1:2" x14ac:dyDescent="0.25">
      <c r="A3894" s="6">
        <v>39087</v>
      </c>
      <c r="B3894" s="5">
        <v>18.48</v>
      </c>
    </row>
    <row r="3895" spans="1:2" x14ac:dyDescent="0.25">
      <c r="A3895" s="6">
        <v>39088</v>
      </c>
      <c r="B3895" s="5">
        <v>18.48</v>
      </c>
    </row>
    <row r="3896" spans="1:2" x14ac:dyDescent="0.25">
      <c r="A3896" s="6">
        <v>39089</v>
      </c>
      <c r="B3896" s="5">
        <v>18.48</v>
      </c>
    </row>
    <row r="3897" spans="1:2" x14ac:dyDescent="0.25">
      <c r="A3897" s="6">
        <v>39090</v>
      </c>
      <c r="B3897" s="5">
        <v>18.48</v>
      </c>
    </row>
    <row r="3898" spans="1:2" x14ac:dyDescent="0.25">
      <c r="A3898" s="6">
        <v>39091</v>
      </c>
      <c r="B3898" s="5">
        <v>18.7</v>
      </c>
    </row>
    <row r="3899" spans="1:2" x14ac:dyDescent="0.25">
      <c r="A3899" s="6">
        <v>39092</v>
      </c>
      <c r="B3899" s="5">
        <v>18.95</v>
      </c>
    </row>
    <row r="3900" spans="1:2" x14ac:dyDescent="0.25">
      <c r="A3900" s="6">
        <v>39093</v>
      </c>
      <c r="B3900" s="5">
        <v>19.190000000000001</v>
      </c>
    </row>
    <row r="3901" spans="1:2" x14ac:dyDescent="0.25">
      <c r="A3901" s="6">
        <v>39094</v>
      </c>
      <c r="B3901" s="5">
        <v>19.25</v>
      </c>
    </row>
    <row r="3902" spans="1:2" x14ac:dyDescent="0.25">
      <c r="A3902" s="6">
        <v>39095</v>
      </c>
      <c r="B3902" s="5">
        <v>19.25</v>
      </c>
    </row>
    <row r="3903" spans="1:2" x14ac:dyDescent="0.25">
      <c r="A3903" s="6">
        <v>39096</v>
      </c>
      <c r="B3903" s="5">
        <v>19.25</v>
      </c>
    </row>
    <row r="3904" spans="1:2" x14ac:dyDescent="0.25">
      <c r="A3904" s="6">
        <v>39097</v>
      </c>
      <c r="B3904" s="5">
        <v>19.25</v>
      </c>
    </row>
    <row r="3905" spans="1:2" x14ac:dyDescent="0.25">
      <c r="A3905" s="6">
        <v>39098</v>
      </c>
      <c r="B3905" s="5">
        <v>19.53</v>
      </c>
    </row>
    <row r="3906" spans="1:2" x14ac:dyDescent="0.25">
      <c r="A3906" s="6">
        <v>39099</v>
      </c>
      <c r="B3906" s="5">
        <v>19.52</v>
      </c>
    </row>
    <row r="3907" spans="1:2" x14ac:dyDescent="0.25">
      <c r="A3907" s="6">
        <v>39100</v>
      </c>
      <c r="B3907" s="5">
        <v>19.47</v>
      </c>
    </row>
    <row r="3908" spans="1:2" x14ac:dyDescent="0.25">
      <c r="A3908" s="6">
        <v>39101</v>
      </c>
      <c r="B3908" s="5">
        <v>19.68</v>
      </c>
    </row>
    <row r="3909" spans="1:2" x14ac:dyDescent="0.25">
      <c r="A3909" s="6">
        <v>39102</v>
      </c>
      <c r="B3909" s="5">
        <v>19.68</v>
      </c>
    </row>
    <row r="3910" spans="1:2" x14ac:dyDescent="0.25">
      <c r="A3910" s="6">
        <v>39103</v>
      </c>
      <c r="B3910" s="5">
        <v>19.68</v>
      </c>
    </row>
    <row r="3911" spans="1:2" x14ac:dyDescent="0.25">
      <c r="A3911" s="6">
        <v>39104</v>
      </c>
      <c r="B3911" s="5">
        <v>19.53</v>
      </c>
    </row>
    <row r="3912" spans="1:2" x14ac:dyDescent="0.25">
      <c r="A3912" s="6">
        <v>39105</v>
      </c>
      <c r="B3912" s="5">
        <v>19.61</v>
      </c>
    </row>
    <row r="3913" spans="1:2" x14ac:dyDescent="0.25">
      <c r="A3913" s="6">
        <v>39106</v>
      </c>
      <c r="B3913" s="5">
        <v>19.87</v>
      </c>
    </row>
    <row r="3914" spans="1:2" x14ac:dyDescent="0.25">
      <c r="A3914" s="6">
        <v>39107</v>
      </c>
      <c r="B3914" s="5">
        <v>20.010000000000002</v>
      </c>
    </row>
    <row r="3915" spans="1:2" x14ac:dyDescent="0.25">
      <c r="A3915" s="6">
        <v>39108</v>
      </c>
      <c r="B3915" s="5">
        <v>20.07</v>
      </c>
    </row>
    <row r="3916" spans="1:2" x14ac:dyDescent="0.25">
      <c r="A3916" s="6">
        <v>39109</v>
      </c>
      <c r="B3916" s="5">
        <v>20.07</v>
      </c>
    </row>
    <row r="3917" spans="1:2" x14ac:dyDescent="0.25">
      <c r="A3917" s="6">
        <v>39110</v>
      </c>
      <c r="B3917" s="5">
        <v>20.07</v>
      </c>
    </row>
    <row r="3918" spans="1:2" x14ac:dyDescent="0.25">
      <c r="A3918" s="6">
        <v>39111</v>
      </c>
      <c r="B3918" s="5">
        <v>20.11</v>
      </c>
    </row>
    <row r="3919" spans="1:2" x14ac:dyDescent="0.25">
      <c r="A3919" s="6">
        <v>39112</v>
      </c>
      <c r="B3919" s="5">
        <v>20.23</v>
      </c>
    </row>
    <row r="3920" spans="1:2" x14ac:dyDescent="0.25">
      <c r="A3920" s="6">
        <v>39113</v>
      </c>
      <c r="B3920" s="5">
        <v>20.350000000000001</v>
      </c>
    </row>
    <row r="3921" spans="1:2" x14ac:dyDescent="0.25">
      <c r="A3921" s="6">
        <v>39114</v>
      </c>
      <c r="B3921" s="5">
        <v>20.440000000000001</v>
      </c>
    </row>
    <row r="3922" spans="1:2" x14ac:dyDescent="0.25">
      <c r="A3922" s="6">
        <v>39115</v>
      </c>
      <c r="B3922" s="5">
        <v>20.51</v>
      </c>
    </row>
    <row r="3923" spans="1:2" x14ac:dyDescent="0.25">
      <c r="A3923" s="6">
        <v>39116</v>
      </c>
      <c r="B3923" s="5">
        <v>20.51</v>
      </c>
    </row>
    <row r="3924" spans="1:2" x14ac:dyDescent="0.25">
      <c r="A3924" s="6">
        <v>39117</v>
      </c>
      <c r="B3924" s="5">
        <v>20.51</v>
      </c>
    </row>
    <row r="3925" spans="1:2" x14ac:dyDescent="0.25">
      <c r="A3925" s="6">
        <v>39118</v>
      </c>
      <c r="B3925" s="5">
        <v>20.54</v>
      </c>
    </row>
    <row r="3926" spans="1:2" x14ac:dyDescent="0.25">
      <c r="A3926" s="6">
        <v>39119</v>
      </c>
      <c r="B3926" s="5">
        <v>20.8</v>
      </c>
    </row>
    <row r="3927" spans="1:2" x14ac:dyDescent="0.25">
      <c r="A3927" s="6">
        <v>39120</v>
      </c>
      <c r="B3927" s="5">
        <v>21.21</v>
      </c>
    </row>
    <row r="3928" spans="1:2" x14ac:dyDescent="0.25">
      <c r="A3928" s="6">
        <v>39121</v>
      </c>
      <c r="B3928" s="5">
        <v>21.09</v>
      </c>
    </row>
    <row r="3929" spans="1:2" x14ac:dyDescent="0.25">
      <c r="A3929" s="6">
        <v>39122</v>
      </c>
      <c r="B3929" s="5">
        <v>20.86</v>
      </c>
    </row>
    <row r="3930" spans="1:2" x14ac:dyDescent="0.25">
      <c r="A3930" s="6">
        <v>39123</v>
      </c>
      <c r="B3930" s="5">
        <v>20.86</v>
      </c>
    </row>
    <row r="3931" spans="1:2" x14ac:dyDescent="0.25">
      <c r="A3931" s="6">
        <v>39124</v>
      </c>
      <c r="B3931" s="5">
        <v>20.86</v>
      </c>
    </row>
    <row r="3932" spans="1:2" x14ac:dyDescent="0.25">
      <c r="A3932" s="6">
        <v>39125</v>
      </c>
      <c r="B3932" s="5">
        <v>20.49</v>
      </c>
    </row>
    <row r="3933" spans="1:2" x14ac:dyDescent="0.25">
      <c r="A3933" s="6">
        <v>39126</v>
      </c>
      <c r="B3933" s="5">
        <v>20.85</v>
      </c>
    </row>
    <row r="3934" spans="1:2" x14ac:dyDescent="0.25">
      <c r="A3934" s="6">
        <v>39127</v>
      </c>
      <c r="B3934" s="5">
        <v>20.72</v>
      </c>
    </row>
    <row r="3935" spans="1:2" x14ac:dyDescent="0.25">
      <c r="A3935" s="6">
        <v>39128</v>
      </c>
      <c r="B3935" s="5">
        <v>20.86</v>
      </c>
    </row>
    <row r="3936" spans="1:2" x14ac:dyDescent="0.25">
      <c r="A3936" s="6">
        <v>39129</v>
      </c>
      <c r="B3936" s="5">
        <v>20.79</v>
      </c>
    </row>
    <row r="3937" spans="1:2" x14ac:dyDescent="0.25">
      <c r="A3937" s="6">
        <v>39130</v>
      </c>
      <c r="B3937" s="5">
        <v>20.79</v>
      </c>
    </row>
    <row r="3938" spans="1:2" x14ac:dyDescent="0.25">
      <c r="A3938" s="6">
        <v>39131</v>
      </c>
      <c r="B3938" s="5">
        <v>20.79</v>
      </c>
    </row>
    <row r="3939" spans="1:2" x14ac:dyDescent="0.25">
      <c r="A3939" s="6">
        <v>39132</v>
      </c>
      <c r="B3939" s="5">
        <v>20.79</v>
      </c>
    </row>
    <row r="3940" spans="1:2" x14ac:dyDescent="0.25">
      <c r="A3940" s="6">
        <v>39133</v>
      </c>
      <c r="B3940" s="5">
        <v>20.96</v>
      </c>
    </row>
    <row r="3941" spans="1:2" x14ac:dyDescent="0.25">
      <c r="A3941" s="6">
        <v>39134</v>
      </c>
      <c r="B3941" s="5">
        <v>20.9</v>
      </c>
    </row>
    <row r="3942" spans="1:2" x14ac:dyDescent="0.25">
      <c r="A3942" s="6">
        <v>39135</v>
      </c>
      <c r="B3942" s="5">
        <v>20.78</v>
      </c>
    </row>
    <row r="3943" spans="1:2" x14ac:dyDescent="0.25">
      <c r="A3943" s="6">
        <v>39136</v>
      </c>
      <c r="B3943" s="5">
        <v>20.45</v>
      </c>
    </row>
    <row r="3944" spans="1:2" x14ac:dyDescent="0.25">
      <c r="A3944" s="6">
        <v>39137</v>
      </c>
      <c r="B3944" s="5">
        <v>20.45</v>
      </c>
    </row>
    <row r="3945" spans="1:2" x14ac:dyDescent="0.25">
      <c r="A3945" s="6">
        <v>39138</v>
      </c>
      <c r="B3945" s="5">
        <v>20.45</v>
      </c>
    </row>
    <row r="3946" spans="1:2" x14ac:dyDescent="0.25">
      <c r="A3946" s="6">
        <v>39139</v>
      </c>
      <c r="B3946" s="5">
        <v>20.34</v>
      </c>
    </row>
    <row r="3947" spans="1:2" x14ac:dyDescent="0.25">
      <c r="A3947" s="6">
        <v>39140</v>
      </c>
      <c r="B3947" s="5">
        <v>19.68</v>
      </c>
    </row>
    <row r="3948" spans="1:2" x14ac:dyDescent="0.25">
      <c r="A3948" s="6">
        <v>39141</v>
      </c>
      <c r="B3948" s="5">
        <v>19.86</v>
      </c>
    </row>
    <row r="3949" spans="1:2" x14ac:dyDescent="0.25">
      <c r="A3949" s="6">
        <v>39142</v>
      </c>
      <c r="B3949" s="5">
        <v>19.690000000000001</v>
      </c>
    </row>
    <row r="3950" spans="1:2" x14ac:dyDescent="0.25">
      <c r="A3950" s="6">
        <v>39143</v>
      </c>
      <c r="B3950" s="5">
        <v>19.309999999999999</v>
      </c>
    </row>
    <row r="3951" spans="1:2" x14ac:dyDescent="0.25">
      <c r="A3951" s="6">
        <v>39144</v>
      </c>
      <c r="B3951" s="5">
        <v>19.309999999999999</v>
      </c>
    </row>
    <row r="3952" spans="1:2" x14ac:dyDescent="0.25">
      <c r="A3952" s="6">
        <v>39145</v>
      </c>
      <c r="B3952" s="5">
        <v>19.309999999999999</v>
      </c>
    </row>
    <row r="3953" spans="1:2" x14ac:dyDescent="0.25">
      <c r="A3953" s="6">
        <v>39146</v>
      </c>
      <c r="B3953" s="5">
        <v>18.600000000000001</v>
      </c>
    </row>
    <row r="3954" spans="1:2" x14ac:dyDescent="0.25">
      <c r="A3954" s="6">
        <v>39147</v>
      </c>
      <c r="B3954" s="5">
        <v>19.239999999999998</v>
      </c>
    </row>
    <row r="3955" spans="1:2" x14ac:dyDescent="0.25">
      <c r="A3955" s="6">
        <v>39148</v>
      </c>
      <c r="B3955" s="5">
        <v>18.97</v>
      </c>
    </row>
    <row r="3956" spans="1:2" x14ac:dyDescent="0.25">
      <c r="A3956" s="6">
        <v>39149</v>
      </c>
      <c r="B3956" s="5">
        <v>19.28</v>
      </c>
    </row>
    <row r="3957" spans="1:2" x14ac:dyDescent="0.25">
      <c r="A3957" s="6">
        <v>39150</v>
      </c>
      <c r="B3957" s="5">
        <v>19.53</v>
      </c>
    </row>
    <row r="3958" spans="1:2" x14ac:dyDescent="0.25">
      <c r="A3958" s="6">
        <v>39151</v>
      </c>
      <c r="B3958" s="5">
        <v>19.53</v>
      </c>
    </row>
    <row r="3959" spans="1:2" x14ac:dyDescent="0.25">
      <c r="A3959" s="6">
        <v>39152</v>
      </c>
      <c r="B3959" s="5">
        <v>19.53</v>
      </c>
    </row>
    <row r="3960" spans="1:2" x14ac:dyDescent="0.25">
      <c r="A3960" s="6">
        <v>39153</v>
      </c>
      <c r="B3960" s="5">
        <v>19.64</v>
      </c>
    </row>
    <row r="3961" spans="1:2" x14ac:dyDescent="0.25">
      <c r="A3961" s="6">
        <v>39154</v>
      </c>
      <c r="B3961" s="5">
        <v>19.170000000000002</v>
      </c>
    </row>
    <row r="3962" spans="1:2" x14ac:dyDescent="0.25">
      <c r="A3962" s="6">
        <v>39155</v>
      </c>
      <c r="B3962" s="5">
        <v>19.25</v>
      </c>
    </row>
    <row r="3963" spans="1:2" x14ac:dyDescent="0.25">
      <c r="A3963" s="6">
        <v>39156</v>
      </c>
      <c r="B3963" s="5">
        <v>19.440000000000001</v>
      </c>
    </row>
    <row r="3964" spans="1:2" x14ac:dyDescent="0.25">
      <c r="A3964" s="6">
        <v>39157</v>
      </c>
      <c r="B3964" s="5">
        <v>19.260000000000002</v>
      </c>
    </row>
    <row r="3965" spans="1:2" x14ac:dyDescent="0.25">
      <c r="A3965" s="6">
        <v>39158</v>
      </c>
      <c r="B3965" s="5">
        <v>19.260000000000002</v>
      </c>
    </row>
    <row r="3966" spans="1:2" x14ac:dyDescent="0.25">
      <c r="A3966" s="6">
        <v>39159</v>
      </c>
      <c r="B3966" s="5">
        <v>19.260000000000002</v>
      </c>
    </row>
    <row r="3967" spans="1:2" x14ac:dyDescent="0.25">
      <c r="A3967" s="6">
        <v>39160</v>
      </c>
      <c r="B3967" s="5">
        <v>19.47</v>
      </c>
    </row>
    <row r="3968" spans="1:2" x14ac:dyDescent="0.25">
      <c r="A3968" s="6">
        <v>39161</v>
      </c>
      <c r="B3968" s="5">
        <v>19.489999999999998</v>
      </c>
    </row>
    <row r="3969" spans="1:2" x14ac:dyDescent="0.25">
      <c r="A3969" s="6">
        <v>39162</v>
      </c>
      <c r="B3969" s="5">
        <v>19.77</v>
      </c>
    </row>
    <row r="3970" spans="1:2" x14ac:dyDescent="0.25">
      <c r="A3970" s="6">
        <v>39163</v>
      </c>
      <c r="B3970" s="5">
        <v>19.75</v>
      </c>
    </row>
    <row r="3971" spans="1:2" x14ac:dyDescent="0.25">
      <c r="A3971" s="6">
        <v>39164</v>
      </c>
      <c r="B3971" s="5">
        <v>19.760000000000002</v>
      </c>
    </row>
    <row r="3972" spans="1:2" x14ac:dyDescent="0.25">
      <c r="A3972" s="6">
        <v>39165</v>
      </c>
      <c r="B3972" s="5">
        <v>19.760000000000002</v>
      </c>
    </row>
    <row r="3973" spans="1:2" x14ac:dyDescent="0.25">
      <c r="A3973" s="6">
        <v>39166</v>
      </c>
      <c r="B3973" s="5">
        <v>19.760000000000002</v>
      </c>
    </row>
    <row r="3974" spans="1:2" x14ac:dyDescent="0.25">
      <c r="A3974" s="6">
        <v>39167</v>
      </c>
      <c r="B3974" s="5">
        <v>19.489999999999998</v>
      </c>
    </row>
    <row r="3975" spans="1:2" x14ac:dyDescent="0.25">
      <c r="A3975" s="6">
        <v>39168</v>
      </c>
      <c r="B3975" s="5">
        <v>19.23</v>
      </c>
    </row>
    <row r="3976" spans="1:2" x14ac:dyDescent="0.25">
      <c r="A3976" s="6">
        <v>39169</v>
      </c>
      <c r="B3976" s="5">
        <v>19.13</v>
      </c>
    </row>
    <row r="3977" spans="1:2" x14ac:dyDescent="0.25">
      <c r="A3977" s="6">
        <v>39170</v>
      </c>
      <c r="B3977" s="5">
        <v>19.14</v>
      </c>
    </row>
    <row r="3978" spans="1:2" x14ac:dyDescent="0.25">
      <c r="A3978" s="6">
        <v>39171</v>
      </c>
      <c r="B3978" s="5">
        <v>19.39</v>
      </c>
    </row>
    <row r="3979" spans="1:2" x14ac:dyDescent="0.25">
      <c r="A3979" s="6">
        <v>39172</v>
      </c>
      <c r="B3979" s="5">
        <v>19.39</v>
      </c>
    </row>
    <row r="3980" spans="1:2" x14ac:dyDescent="0.25">
      <c r="A3980" s="6">
        <v>39173</v>
      </c>
      <c r="B3980" s="5">
        <v>19.39</v>
      </c>
    </row>
    <row r="3981" spans="1:2" x14ac:dyDescent="0.25">
      <c r="A3981" s="6">
        <v>39174</v>
      </c>
      <c r="B3981" s="5">
        <v>19.57</v>
      </c>
    </row>
    <row r="3982" spans="1:2" x14ac:dyDescent="0.25">
      <c r="A3982" s="6">
        <v>39175</v>
      </c>
      <c r="B3982" s="5">
        <v>19.72</v>
      </c>
    </row>
    <row r="3983" spans="1:2" x14ac:dyDescent="0.25">
      <c r="A3983" s="6">
        <v>39176</v>
      </c>
      <c r="B3983" s="5">
        <v>19.63</v>
      </c>
    </row>
    <row r="3984" spans="1:2" x14ac:dyDescent="0.25">
      <c r="A3984" s="6">
        <v>39177</v>
      </c>
      <c r="B3984" s="5">
        <v>19.63</v>
      </c>
    </row>
    <row r="3985" spans="1:2" x14ac:dyDescent="0.25">
      <c r="A3985" s="6">
        <v>39178</v>
      </c>
      <c r="B3985" s="5">
        <v>19.63</v>
      </c>
    </row>
    <row r="3986" spans="1:2" x14ac:dyDescent="0.25">
      <c r="A3986" s="6">
        <v>39179</v>
      </c>
      <c r="B3986" s="5">
        <v>19.63</v>
      </c>
    </row>
    <row r="3987" spans="1:2" x14ac:dyDescent="0.25">
      <c r="A3987" s="6">
        <v>39180</v>
      </c>
      <c r="B3987" s="5">
        <v>19.63</v>
      </c>
    </row>
    <row r="3988" spans="1:2" x14ac:dyDescent="0.25">
      <c r="A3988" s="6">
        <v>39181</v>
      </c>
      <c r="B3988" s="5">
        <v>19.649999999999999</v>
      </c>
    </row>
    <row r="3989" spans="1:2" x14ac:dyDescent="0.25">
      <c r="A3989" s="6">
        <v>39182</v>
      </c>
      <c r="B3989" s="5">
        <v>19.73</v>
      </c>
    </row>
    <row r="3990" spans="1:2" x14ac:dyDescent="0.25">
      <c r="A3990" s="6">
        <v>39183</v>
      </c>
      <c r="B3990" s="5">
        <v>19.420000000000002</v>
      </c>
    </row>
    <row r="3991" spans="1:2" x14ac:dyDescent="0.25">
      <c r="A3991" s="6">
        <v>39184</v>
      </c>
      <c r="B3991" s="5">
        <v>19.309999999999999</v>
      </c>
    </row>
    <row r="3992" spans="1:2" x14ac:dyDescent="0.25">
      <c r="A3992" s="6">
        <v>39185</v>
      </c>
      <c r="B3992" s="5">
        <v>19.5</v>
      </c>
    </row>
    <row r="3993" spans="1:2" x14ac:dyDescent="0.25">
      <c r="A3993" s="6">
        <v>39186</v>
      </c>
      <c r="B3993" s="5">
        <v>19.5</v>
      </c>
    </row>
    <row r="3994" spans="1:2" x14ac:dyDescent="0.25">
      <c r="A3994" s="6">
        <v>39187</v>
      </c>
      <c r="B3994" s="5">
        <v>19.5</v>
      </c>
    </row>
    <row r="3995" spans="1:2" x14ac:dyDescent="0.25">
      <c r="A3995" s="6">
        <v>39188</v>
      </c>
      <c r="B3995" s="5">
        <v>19.55</v>
      </c>
    </row>
    <row r="3996" spans="1:2" x14ac:dyDescent="0.25">
      <c r="A3996" s="6">
        <v>39189</v>
      </c>
      <c r="B3996" s="5">
        <v>19.8</v>
      </c>
    </row>
    <row r="3997" spans="1:2" x14ac:dyDescent="0.25">
      <c r="A3997" s="6">
        <v>39190</v>
      </c>
      <c r="B3997" s="5">
        <v>19.66</v>
      </c>
    </row>
    <row r="3998" spans="1:2" x14ac:dyDescent="0.25">
      <c r="A3998" s="6">
        <v>39191</v>
      </c>
      <c r="B3998" s="5">
        <v>19.54</v>
      </c>
    </row>
    <row r="3999" spans="1:2" x14ac:dyDescent="0.25">
      <c r="A3999" s="6">
        <v>39192</v>
      </c>
      <c r="B3999" s="5">
        <v>19.670000000000002</v>
      </c>
    </row>
    <row r="4000" spans="1:2" x14ac:dyDescent="0.25">
      <c r="A4000" s="6">
        <v>39193</v>
      </c>
      <c r="B4000" s="5">
        <v>19.670000000000002</v>
      </c>
    </row>
    <row r="4001" spans="1:2" x14ac:dyDescent="0.25">
      <c r="A4001" s="6">
        <v>39194</v>
      </c>
      <c r="B4001" s="5">
        <v>19.670000000000002</v>
      </c>
    </row>
    <row r="4002" spans="1:2" x14ac:dyDescent="0.25">
      <c r="A4002" s="6">
        <v>39195</v>
      </c>
      <c r="B4002" s="5">
        <v>19.920000000000002</v>
      </c>
    </row>
    <row r="4003" spans="1:2" x14ac:dyDescent="0.25">
      <c r="A4003" s="6">
        <v>39196</v>
      </c>
      <c r="B4003" s="5">
        <v>19.77</v>
      </c>
    </row>
    <row r="4004" spans="1:2" x14ac:dyDescent="0.25">
      <c r="A4004" s="6">
        <v>39197</v>
      </c>
      <c r="B4004" s="5">
        <v>19.78</v>
      </c>
    </row>
    <row r="4005" spans="1:2" x14ac:dyDescent="0.25">
      <c r="A4005" s="6">
        <v>39198</v>
      </c>
      <c r="B4005" s="5">
        <v>19.739999999999998</v>
      </c>
    </row>
    <row r="4006" spans="1:2" x14ac:dyDescent="0.25">
      <c r="A4006" s="6">
        <v>39199</v>
      </c>
      <c r="B4006" s="5">
        <v>19.72</v>
      </c>
    </row>
    <row r="4007" spans="1:2" x14ac:dyDescent="0.25">
      <c r="A4007" s="6">
        <v>39200</v>
      </c>
      <c r="B4007" s="5">
        <v>19.72</v>
      </c>
    </row>
    <row r="4008" spans="1:2" x14ac:dyDescent="0.25">
      <c r="A4008" s="6">
        <v>39201</v>
      </c>
      <c r="B4008" s="5">
        <v>19.72</v>
      </c>
    </row>
    <row r="4009" spans="1:2" x14ac:dyDescent="0.25">
      <c r="A4009" s="6">
        <v>39202</v>
      </c>
      <c r="B4009" s="5">
        <v>19.38</v>
      </c>
    </row>
    <row r="4010" spans="1:2" x14ac:dyDescent="0.25">
      <c r="A4010" s="6">
        <v>39203</v>
      </c>
      <c r="B4010" s="5">
        <v>19.23</v>
      </c>
    </row>
    <row r="4011" spans="1:2" x14ac:dyDescent="0.25">
      <c r="A4011" s="6">
        <v>39204</v>
      </c>
      <c r="B4011" s="5">
        <v>19.38</v>
      </c>
    </row>
    <row r="4012" spans="1:2" x14ac:dyDescent="0.25">
      <c r="A4012" s="6">
        <v>39205</v>
      </c>
      <c r="B4012" s="5">
        <v>19.420000000000002</v>
      </c>
    </row>
    <row r="4013" spans="1:2" x14ac:dyDescent="0.25">
      <c r="A4013" s="6">
        <v>39206</v>
      </c>
      <c r="B4013" s="5">
        <v>19.260000000000002</v>
      </c>
    </row>
    <row r="4014" spans="1:2" x14ac:dyDescent="0.25">
      <c r="A4014" s="6">
        <v>39207</v>
      </c>
      <c r="B4014" s="5">
        <v>19.260000000000002</v>
      </c>
    </row>
    <row r="4015" spans="1:2" x14ac:dyDescent="0.25">
      <c r="A4015" s="6">
        <v>39208</v>
      </c>
      <c r="B4015" s="5">
        <v>19.260000000000002</v>
      </c>
    </row>
    <row r="4016" spans="1:2" x14ac:dyDescent="0.25">
      <c r="A4016" s="6">
        <v>39209</v>
      </c>
      <c r="B4016" s="5">
        <v>19.32</v>
      </c>
    </row>
    <row r="4017" spans="1:2" x14ac:dyDescent="0.25">
      <c r="A4017" s="6">
        <v>39210</v>
      </c>
      <c r="B4017" s="5">
        <v>19.190000000000001</v>
      </c>
    </row>
    <row r="4018" spans="1:2" x14ac:dyDescent="0.25">
      <c r="A4018" s="6">
        <v>39211</v>
      </c>
      <c r="B4018" s="5">
        <v>19.399999999999999</v>
      </c>
    </row>
    <row r="4019" spans="1:2" x14ac:dyDescent="0.25">
      <c r="A4019" s="6">
        <v>39212</v>
      </c>
      <c r="B4019" s="5">
        <v>19.12</v>
      </c>
    </row>
    <row r="4020" spans="1:2" x14ac:dyDescent="0.25">
      <c r="A4020" s="6">
        <v>39213</v>
      </c>
      <c r="B4020" s="5">
        <v>19.39</v>
      </c>
    </row>
    <row r="4021" spans="1:2" x14ac:dyDescent="0.25">
      <c r="A4021" s="6">
        <v>39214</v>
      </c>
      <c r="B4021" s="5">
        <v>19.39</v>
      </c>
    </row>
    <row r="4022" spans="1:2" x14ac:dyDescent="0.25">
      <c r="A4022" s="6">
        <v>39215</v>
      </c>
      <c r="B4022" s="5">
        <v>19.39</v>
      </c>
    </row>
    <row r="4023" spans="1:2" x14ac:dyDescent="0.25">
      <c r="A4023" s="6">
        <v>39216</v>
      </c>
      <c r="B4023" s="5">
        <v>19.27</v>
      </c>
    </row>
    <row r="4024" spans="1:2" x14ac:dyDescent="0.25">
      <c r="A4024" s="6">
        <v>39217</v>
      </c>
      <c r="B4024" s="5">
        <v>18.97</v>
      </c>
    </row>
    <row r="4025" spans="1:2" x14ac:dyDescent="0.25">
      <c r="A4025" s="6">
        <v>39218</v>
      </c>
      <c r="B4025" s="5">
        <v>18.79</v>
      </c>
    </row>
    <row r="4026" spans="1:2" x14ac:dyDescent="0.25">
      <c r="A4026" s="6">
        <v>39219</v>
      </c>
      <c r="B4026" s="5">
        <v>18.43</v>
      </c>
    </row>
    <row r="4027" spans="1:2" x14ac:dyDescent="0.25">
      <c r="A4027" s="6">
        <v>39220</v>
      </c>
      <c r="B4027" s="5">
        <v>18.23</v>
      </c>
    </row>
    <row r="4028" spans="1:2" x14ac:dyDescent="0.25">
      <c r="A4028" s="6">
        <v>39221</v>
      </c>
      <c r="B4028" s="5">
        <v>18.23</v>
      </c>
    </row>
    <row r="4029" spans="1:2" x14ac:dyDescent="0.25">
      <c r="A4029" s="6">
        <v>39222</v>
      </c>
      <c r="B4029" s="5">
        <v>18.23</v>
      </c>
    </row>
    <row r="4030" spans="1:2" x14ac:dyDescent="0.25">
      <c r="A4030" s="6">
        <v>39223</v>
      </c>
      <c r="B4030" s="5">
        <v>18.37</v>
      </c>
    </row>
    <row r="4031" spans="1:2" x14ac:dyDescent="0.25">
      <c r="A4031" s="6">
        <v>39224</v>
      </c>
      <c r="B4031" s="5">
        <v>18.600000000000001</v>
      </c>
    </row>
    <row r="4032" spans="1:2" x14ac:dyDescent="0.25">
      <c r="A4032" s="6">
        <v>39225</v>
      </c>
      <c r="B4032" s="5">
        <v>18.43</v>
      </c>
    </row>
    <row r="4033" spans="1:2" x14ac:dyDescent="0.25">
      <c r="A4033" s="6">
        <v>39226</v>
      </c>
      <c r="B4033" s="5">
        <v>18.12</v>
      </c>
    </row>
    <row r="4034" spans="1:2" x14ac:dyDescent="0.25">
      <c r="A4034" s="6">
        <v>39227</v>
      </c>
      <c r="B4034" s="5">
        <v>18.28</v>
      </c>
    </row>
    <row r="4035" spans="1:2" x14ac:dyDescent="0.25">
      <c r="A4035" s="6">
        <v>39228</v>
      </c>
      <c r="B4035" s="5">
        <v>18.28</v>
      </c>
    </row>
    <row r="4036" spans="1:2" x14ac:dyDescent="0.25">
      <c r="A4036" s="6">
        <v>39229</v>
      </c>
      <c r="B4036" s="5">
        <v>18.28</v>
      </c>
    </row>
    <row r="4037" spans="1:2" x14ac:dyDescent="0.25">
      <c r="A4037" s="6">
        <v>39230</v>
      </c>
      <c r="B4037" s="5">
        <v>18.28</v>
      </c>
    </row>
    <row r="4038" spans="1:2" x14ac:dyDescent="0.25">
      <c r="A4038" s="6">
        <v>39231</v>
      </c>
      <c r="B4038" s="5">
        <v>18.93</v>
      </c>
    </row>
    <row r="4039" spans="1:2" x14ac:dyDescent="0.25">
      <c r="A4039" s="6">
        <v>39232</v>
      </c>
      <c r="B4039" s="5">
        <v>19.420000000000002</v>
      </c>
    </row>
    <row r="4040" spans="1:2" x14ac:dyDescent="0.25">
      <c r="A4040" s="6">
        <v>39233</v>
      </c>
      <c r="B4040" s="5">
        <v>19.36</v>
      </c>
    </row>
    <row r="4041" spans="1:2" x14ac:dyDescent="0.25">
      <c r="A4041" s="6">
        <v>39234</v>
      </c>
      <c r="B4041" s="5">
        <v>19.36</v>
      </c>
    </row>
    <row r="4042" spans="1:2" x14ac:dyDescent="0.25">
      <c r="A4042" s="6">
        <v>39235</v>
      </c>
      <c r="B4042" s="5">
        <v>19.36</v>
      </c>
    </row>
    <row r="4043" spans="1:2" x14ac:dyDescent="0.25">
      <c r="A4043" s="6">
        <v>39236</v>
      </c>
      <c r="B4043" s="5">
        <v>19.36</v>
      </c>
    </row>
    <row r="4044" spans="1:2" x14ac:dyDescent="0.25">
      <c r="A4044" s="6">
        <v>39237</v>
      </c>
      <c r="B4044" s="5">
        <v>19.45</v>
      </c>
    </row>
    <row r="4045" spans="1:2" x14ac:dyDescent="0.25">
      <c r="A4045" s="6">
        <v>39238</v>
      </c>
      <c r="B4045" s="5">
        <v>19.11</v>
      </c>
    </row>
    <row r="4046" spans="1:2" x14ac:dyDescent="0.25">
      <c r="A4046" s="6">
        <v>39239</v>
      </c>
      <c r="B4046" s="5">
        <v>19</v>
      </c>
    </row>
    <row r="4047" spans="1:2" x14ac:dyDescent="0.25">
      <c r="A4047" s="6">
        <v>39240</v>
      </c>
      <c r="B4047" s="5">
        <v>18.420000000000002</v>
      </c>
    </row>
    <row r="4048" spans="1:2" x14ac:dyDescent="0.25">
      <c r="A4048" s="6">
        <v>39241</v>
      </c>
      <c r="B4048" s="5">
        <v>18.649999999999999</v>
      </c>
    </row>
    <row r="4049" spans="1:2" x14ac:dyDescent="0.25">
      <c r="A4049" s="6">
        <v>39242</v>
      </c>
      <c r="B4049" s="5">
        <v>18.649999999999999</v>
      </c>
    </row>
    <row r="4050" spans="1:2" x14ac:dyDescent="0.25">
      <c r="A4050" s="6">
        <v>39243</v>
      </c>
      <c r="B4050" s="5">
        <v>18.649999999999999</v>
      </c>
    </row>
    <row r="4051" spans="1:2" x14ac:dyDescent="0.25">
      <c r="A4051" s="6">
        <v>39244</v>
      </c>
      <c r="B4051" s="5">
        <v>18.37</v>
      </c>
    </row>
    <row r="4052" spans="1:2" x14ac:dyDescent="0.25">
      <c r="A4052" s="6">
        <v>39245</v>
      </c>
      <c r="B4052" s="5">
        <v>18.05</v>
      </c>
    </row>
    <row r="4053" spans="1:2" x14ac:dyDescent="0.25">
      <c r="A4053" s="6">
        <v>39246</v>
      </c>
      <c r="B4053" s="5">
        <v>18.440000000000001</v>
      </c>
    </row>
    <row r="4054" spans="1:2" x14ac:dyDescent="0.25">
      <c r="A4054" s="6">
        <v>39247</v>
      </c>
      <c r="B4054" s="5">
        <v>18.260000000000002</v>
      </c>
    </row>
    <row r="4055" spans="1:2" x14ac:dyDescent="0.25">
      <c r="A4055" s="6">
        <v>39248</v>
      </c>
      <c r="B4055" s="5">
        <v>18.43</v>
      </c>
    </row>
    <row r="4056" spans="1:2" x14ac:dyDescent="0.25">
      <c r="A4056" s="6">
        <v>39249</v>
      </c>
      <c r="B4056" s="5">
        <v>18.43</v>
      </c>
    </row>
    <row r="4057" spans="1:2" x14ac:dyDescent="0.25">
      <c r="A4057" s="6">
        <v>39250</v>
      </c>
      <c r="B4057" s="5">
        <v>18.43</v>
      </c>
    </row>
    <row r="4058" spans="1:2" x14ac:dyDescent="0.25">
      <c r="A4058" s="6">
        <v>39251</v>
      </c>
      <c r="B4058" s="5">
        <v>18.13</v>
      </c>
    </row>
    <row r="4059" spans="1:2" x14ac:dyDescent="0.25">
      <c r="A4059" s="6">
        <v>39252</v>
      </c>
      <c r="B4059" s="5">
        <v>18.2</v>
      </c>
    </row>
    <row r="4060" spans="1:2" x14ac:dyDescent="0.25">
      <c r="A4060" s="6">
        <v>39253</v>
      </c>
      <c r="B4060" s="5">
        <v>17.77</v>
      </c>
    </row>
    <row r="4061" spans="1:2" x14ac:dyDescent="0.25">
      <c r="A4061" s="6">
        <v>39254</v>
      </c>
      <c r="B4061" s="5">
        <v>17.739999999999998</v>
      </c>
    </row>
    <row r="4062" spans="1:2" x14ac:dyDescent="0.25">
      <c r="A4062" s="6">
        <v>39255</v>
      </c>
      <c r="B4062" s="5">
        <v>17.649999999999999</v>
      </c>
    </row>
    <row r="4063" spans="1:2" x14ac:dyDescent="0.25">
      <c r="A4063" s="6">
        <v>39256</v>
      </c>
      <c r="B4063" s="5">
        <v>17.649999999999999</v>
      </c>
    </row>
    <row r="4064" spans="1:2" x14ac:dyDescent="0.25">
      <c r="A4064" s="6">
        <v>39257</v>
      </c>
      <c r="B4064" s="5">
        <v>17.649999999999999</v>
      </c>
    </row>
    <row r="4065" spans="1:2" x14ac:dyDescent="0.25">
      <c r="A4065" s="6">
        <v>39258</v>
      </c>
      <c r="B4065" s="5">
        <v>17.39</v>
      </c>
    </row>
    <row r="4066" spans="1:2" x14ac:dyDescent="0.25">
      <c r="A4066" s="6">
        <v>39259</v>
      </c>
      <c r="B4066" s="5">
        <v>17.36</v>
      </c>
    </row>
    <row r="4067" spans="1:2" x14ac:dyDescent="0.25">
      <c r="A4067" s="6">
        <v>39260</v>
      </c>
      <c r="B4067" s="5">
        <v>17.77</v>
      </c>
    </row>
    <row r="4068" spans="1:2" x14ac:dyDescent="0.25">
      <c r="A4068" s="6">
        <v>39261</v>
      </c>
      <c r="B4068" s="5">
        <v>17.649999999999999</v>
      </c>
    </row>
    <row r="4069" spans="1:2" x14ac:dyDescent="0.25">
      <c r="A4069" s="6">
        <v>39262</v>
      </c>
      <c r="B4069" s="5">
        <v>17.57</v>
      </c>
    </row>
    <row r="4070" spans="1:2" x14ac:dyDescent="0.25">
      <c r="A4070" s="6">
        <v>39263</v>
      </c>
      <c r="B4070" s="5">
        <v>17.57</v>
      </c>
    </row>
    <row r="4071" spans="1:2" x14ac:dyDescent="0.25">
      <c r="A4071" s="6">
        <v>39264</v>
      </c>
      <c r="B4071" s="5">
        <v>17.57</v>
      </c>
    </row>
    <row r="4072" spans="1:2" x14ac:dyDescent="0.25">
      <c r="A4072" s="6">
        <v>39265</v>
      </c>
      <c r="B4072" s="5">
        <v>18.02</v>
      </c>
    </row>
    <row r="4073" spans="1:2" x14ac:dyDescent="0.25">
      <c r="A4073" s="6">
        <v>39266</v>
      </c>
      <c r="B4073" s="5">
        <v>17.98</v>
      </c>
    </row>
    <row r="4074" spans="1:2" x14ac:dyDescent="0.25">
      <c r="A4074" s="6">
        <v>39267</v>
      </c>
      <c r="B4074" s="5">
        <v>17.98</v>
      </c>
    </row>
    <row r="4075" spans="1:2" x14ac:dyDescent="0.25">
      <c r="A4075" s="6">
        <v>39268</v>
      </c>
      <c r="B4075" s="5">
        <v>18.260000000000002</v>
      </c>
    </row>
    <row r="4076" spans="1:2" x14ac:dyDescent="0.25">
      <c r="A4076" s="6">
        <v>39269</v>
      </c>
      <c r="B4076" s="5">
        <v>18.23</v>
      </c>
    </row>
    <row r="4077" spans="1:2" x14ac:dyDescent="0.25">
      <c r="A4077" s="6">
        <v>39270</v>
      </c>
      <c r="B4077" s="5">
        <v>18.23</v>
      </c>
    </row>
    <row r="4078" spans="1:2" x14ac:dyDescent="0.25">
      <c r="A4078" s="6">
        <v>39271</v>
      </c>
      <c r="B4078" s="5">
        <v>18.23</v>
      </c>
    </row>
    <row r="4079" spans="1:2" x14ac:dyDescent="0.25">
      <c r="A4079" s="6">
        <v>39272</v>
      </c>
      <c r="B4079" s="5">
        <v>18.190000000000001</v>
      </c>
    </row>
    <row r="4080" spans="1:2" x14ac:dyDescent="0.25">
      <c r="A4080" s="6">
        <v>39273</v>
      </c>
      <c r="B4080" s="5">
        <v>17.73</v>
      </c>
    </row>
    <row r="4081" spans="1:2" x14ac:dyDescent="0.25">
      <c r="A4081" s="6">
        <v>39274</v>
      </c>
      <c r="B4081" s="5">
        <v>17.670000000000002</v>
      </c>
    </row>
    <row r="4082" spans="1:2" x14ac:dyDescent="0.25">
      <c r="A4082" s="6">
        <v>39275</v>
      </c>
      <c r="B4082" s="5">
        <v>17.940000000000001</v>
      </c>
    </row>
    <row r="4083" spans="1:2" x14ac:dyDescent="0.25">
      <c r="A4083" s="6">
        <v>39276</v>
      </c>
      <c r="B4083" s="5">
        <v>18.11</v>
      </c>
    </row>
    <row r="4084" spans="1:2" x14ac:dyDescent="0.25">
      <c r="A4084" s="6">
        <v>39277</v>
      </c>
      <c r="B4084" s="5">
        <v>18.11</v>
      </c>
    </row>
    <row r="4085" spans="1:2" x14ac:dyDescent="0.25">
      <c r="A4085" s="6">
        <v>39278</v>
      </c>
      <c r="B4085" s="5">
        <v>18.11</v>
      </c>
    </row>
    <row r="4086" spans="1:2" x14ac:dyDescent="0.25">
      <c r="A4086" s="6">
        <v>39279</v>
      </c>
      <c r="B4086" s="5">
        <v>18.010000000000002</v>
      </c>
    </row>
    <row r="4087" spans="1:2" x14ac:dyDescent="0.25">
      <c r="A4087" s="6">
        <v>39280</v>
      </c>
      <c r="B4087" s="5">
        <v>17.89</v>
      </c>
    </row>
    <row r="4088" spans="1:2" x14ac:dyDescent="0.25">
      <c r="A4088" s="6">
        <v>39281</v>
      </c>
      <c r="B4088" s="5">
        <v>17.829999999999998</v>
      </c>
    </row>
    <row r="4089" spans="1:2" x14ac:dyDescent="0.25">
      <c r="A4089" s="6">
        <v>39282</v>
      </c>
      <c r="B4089" s="5">
        <v>17.920000000000002</v>
      </c>
    </row>
    <row r="4090" spans="1:2" x14ac:dyDescent="0.25">
      <c r="A4090" s="6">
        <v>39283</v>
      </c>
      <c r="B4090" s="5">
        <v>17.57</v>
      </c>
    </row>
    <row r="4091" spans="1:2" x14ac:dyDescent="0.25">
      <c r="A4091" s="6">
        <v>39284</v>
      </c>
      <c r="B4091" s="5">
        <v>17.57</v>
      </c>
    </row>
    <row r="4092" spans="1:2" x14ac:dyDescent="0.25">
      <c r="A4092" s="6">
        <v>39285</v>
      </c>
      <c r="B4092" s="5">
        <v>17.57</v>
      </c>
    </row>
    <row r="4093" spans="1:2" x14ac:dyDescent="0.25">
      <c r="A4093" s="6">
        <v>39286</v>
      </c>
      <c r="B4093" s="5">
        <v>17.29</v>
      </c>
    </row>
    <row r="4094" spans="1:2" x14ac:dyDescent="0.25">
      <c r="A4094" s="6">
        <v>39287</v>
      </c>
      <c r="B4094" s="5">
        <v>16.920000000000002</v>
      </c>
    </row>
    <row r="4095" spans="1:2" x14ac:dyDescent="0.25">
      <c r="A4095" s="6">
        <v>39288</v>
      </c>
      <c r="B4095" s="5">
        <v>16.84</v>
      </c>
    </row>
    <row r="4096" spans="1:2" x14ac:dyDescent="0.25">
      <c r="A4096" s="6">
        <v>39289</v>
      </c>
      <c r="B4096" s="5">
        <v>16.510000000000002</v>
      </c>
    </row>
    <row r="4097" spans="1:2" x14ac:dyDescent="0.25">
      <c r="A4097" s="6">
        <v>39290</v>
      </c>
      <c r="B4097" s="5">
        <v>16.05</v>
      </c>
    </row>
    <row r="4098" spans="1:2" x14ac:dyDescent="0.25">
      <c r="A4098" s="6">
        <v>39291</v>
      </c>
      <c r="B4098" s="5">
        <v>16.05</v>
      </c>
    </row>
    <row r="4099" spans="1:2" x14ac:dyDescent="0.25">
      <c r="A4099" s="6">
        <v>39292</v>
      </c>
      <c r="B4099" s="5">
        <v>16.05</v>
      </c>
    </row>
    <row r="4100" spans="1:2" x14ac:dyDescent="0.25">
      <c r="A4100" s="6">
        <v>39293</v>
      </c>
      <c r="B4100" s="5">
        <v>16.190000000000001</v>
      </c>
    </row>
    <row r="4101" spans="1:2" x14ac:dyDescent="0.25">
      <c r="A4101" s="6">
        <v>39294</v>
      </c>
      <c r="B4101" s="5">
        <v>16.2</v>
      </c>
    </row>
    <row r="4102" spans="1:2" x14ac:dyDescent="0.25">
      <c r="A4102" s="6">
        <v>39295</v>
      </c>
      <c r="B4102" s="5">
        <v>16.350000000000001</v>
      </c>
    </row>
    <row r="4103" spans="1:2" x14ac:dyDescent="0.25">
      <c r="A4103" s="6">
        <v>39296</v>
      </c>
      <c r="B4103" s="5">
        <v>16.55</v>
      </c>
    </row>
    <row r="4104" spans="1:2" x14ac:dyDescent="0.25">
      <c r="A4104" s="6">
        <v>39297</v>
      </c>
      <c r="B4104" s="5">
        <v>16.059999999999999</v>
      </c>
    </row>
    <row r="4105" spans="1:2" x14ac:dyDescent="0.25">
      <c r="A4105" s="6">
        <v>39298</v>
      </c>
      <c r="B4105" s="5">
        <v>16.059999999999999</v>
      </c>
    </row>
    <row r="4106" spans="1:2" x14ac:dyDescent="0.25">
      <c r="A4106" s="6">
        <v>39299</v>
      </c>
      <c r="B4106" s="5">
        <v>16.059999999999999</v>
      </c>
    </row>
    <row r="4107" spans="1:2" x14ac:dyDescent="0.25">
      <c r="A4107" s="6">
        <v>39300</v>
      </c>
      <c r="B4107" s="5">
        <v>16.489999999999998</v>
      </c>
    </row>
    <row r="4108" spans="1:2" x14ac:dyDescent="0.25">
      <c r="A4108" s="6">
        <v>39301</v>
      </c>
      <c r="B4108" s="5">
        <v>16.59</v>
      </c>
    </row>
    <row r="4109" spans="1:2" x14ac:dyDescent="0.25">
      <c r="A4109" s="6">
        <v>39302</v>
      </c>
      <c r="B4109" s="5">
        <v>17.25</v>
      </c>
    </row>
    <row r="4110" spans="1:2" x14ac:dyDescent="0.25">
      <c r="A4110" s="6">
        <v>39303</v>
      </c>
      <c r="B4110" s="5">
        <v>17.170000000000002</v>
      </c>
    </row>
    <row r="4111" spans="1:2" x14ac:dyDescent="0.25">
      <c r="A4111" s="6">
        <v>39304</v>
      </c>
      <c r="B4111" s="5">
        <v>16.66</v>
      </c>
    </row>
    <row r="4112" spans="1:2" x14ac:dyDescent="0.25">
      <c r="A4112" s="6">
        <v>39305</v>
      </c>
      <c r="B4112" s="5">
        <v>16.66</v>
      </c>
    </row>
    <row r="4113" spans="1:2" x14ac:dyDescent="0.25">
      <c r="A4113" s="6">
        <v>39306</v>
      </c>
      <c r="B4113" s="5">
        <v>16.66</v>
      </c>
    </row>
    <row r="4114" spans="1:2" x14ac:dyDescent="0.25">
      <c r="A4114" s="6">
        <v>39307</v>
      </c>
      <c r="B4114" s="5">
        <v>16.55</v>
      </c>
    </row>
    <row r="4115" spans="1:2" x14ac:dyDescent="0.25">
      <c r="A4115" s="6">
        <v>39308</v>
      </c>
      <c r="B4115" s="5">
        <v>16.010000000000002</v>
      </c>
    </row>
    <row r="4116" spans="1:2" x14ac:dyDescent="0.25">
      <c r="A4116" s="6">
        <v>39309</v>
      </c>
      <c r="B4116" s="5">
        <v>15.82</v>
      </c>
    </row>
    <row r="4117" spans="1:2" x14ac:dyDescent="0.25">
      <c r="A4117" s="6">
        <v>39310</v>
      </c>
      <c r="B4117" s="5">
        <v>16.329999999999998</v>
      </c>
    </row>
    <row r="4118" spans="1:2" x14ac:dyDescent="0.25">
      <c r="A4118" s="6">
        <v>39311</v>
      </c>
      <c r="B4118" s="5">
        <v>16.72</v>
      </c>
    </row>
    <row r="4119" spans="1:2" x14ac:dyDescent="0.25">
      <c r="A4119" s="6">
        <v>39312</v>
      </c>
      <c r="B4119" s="5">
        <v>16.72</v>
      </c>
    </row>
    <row r="4120" spans="1:2" x14ac:dyDescent="0.25">
      <c r="A4120" s="6">
        <v>39313</v>
      </c>
      <c r="B4120" s="5">
        <v>16.72</v>
      </c>
    </row>
    <row r="4121" spans="1:2" x14ac:dyDescent="0.25">
      <c r="A4121" s="6">
        <v>39314</v>
      </c>
      <c r="B4121" s="5">
        <v>17.02</v>
      </c>
    </row>
    <row r="4122" spans="1:2" x14ac:dyDescent="0.25">
      <c r="A4122" s="6">
        <v>39315</v>
      </c>
      <c r="B4122" s="5">
        <v>17.22</v>
      </c>
    </row>
    <row r="4123" spans="1:2" x14ac:dyDescent="0.25">
      <c r="A4123" s="6">
        <v>39316</v>
      </c>
      <c r="B4123" s="5">
        <v>17.29</v>
      </c>
    </row>
    <row r="4124" spans="1:2" x14ac:dyDescent="0.25">
      <c r="A4124" s="6">
        <v>39317</v>
      </c>
      <c r="B4124" s="5">
        <v>17.13</v>
      </c>
    </row>
    <row r="4125" spans="1:2" x14ac:dyDescent="0.25">
      <c r="A4125" s="6">
        <v>39318</v>
      </c>
      <c r="B4125" s="5">
        <v>17.11</v>
      </c>
    </row>
    <row r="4126" spans="1:2" x14ac:dyDescent="0.25">
      <c r="A4126" s="6">
        <v>39319</v>
      </c>
      <c r="B4126" s="5">
        <v>17.11</v>
      </c>
    </row>
    <row r="4127" spans="1:2" x14ac:dyDescent="0.25">
      <c r="A4127" s="6">
        <v>39320</v>
      </c>
      <c r="B4127" s="5">
        <v>17.11</v>
      </c>
    </row>
    <row r="4128" spans="1:2" x14ac:dyDescent="0.25">
      <c r="A4128" s="6">
        <v>39321</v>
      </c>
      <c r="B4128" s="5">
        <v>16.82</v>
      </c>
    </row>
    <row r="4129" spans="1:2" x14ac:dyDescent="0.25">
      <c r="A4129" s="6">
        <v>39322</v>
      </c>
      <c r="B4129" s="5">
        <v>16.34</v>
      </c>
    </row>
    <row r="4130" spans="1:2" x14ac:dyDescent="0.25">
      <c r="A4130" s="6">
        <v>39323</v>
      </c>
      <c r="B4130" s="5">
        <v>16.78</v>
      </c>
    </row>
    <row r="4131" spans="1:2" x14ac:dyDescent="0.25">
      <c r="A4131" s="6">
        <v>39324</v>
      </c>
      <c r="B4131" s="5">
        <v>16.920000000000002</v>
      </c>
    </row>
    <row r="4132" spans="1:2" x14ac:dyDescent="0.25">
      <c r="A4132" s="6">
        <v>39325</v>
      </c>
      <c r="B4132" s="5">
        <v>17.25</v>
      </c>
    </row>
    <row r="4133" spans="1:2" x14ac:dyDescent="0.25">
      <c r="A4133" s="6">
        <v>39326</v>
      </c>
      <c r="B4133" s="5">
        <v>17.25</v>
      </c>
    </row>
    <row r="4134" spans="1:2" x14ac:dyDescent="0.25">
      <c r="A4134" s="6">
        <v>39327</v>
      </c>
      <c r="B4134" s="5">
        <v>17.25</v>
      </c>
    </row>
    <row r="4135" spans="1:2" x14ac:dyDescent="0.25">
      <c r="A4135" s="6">
        <v>39328</v>
      </c>
      <c r="B4135" s="5">
        <v>17.25</v>
      </c>
    </row>
    <row r="4136" spans="1:2" x14ac:dyDescent="0.25">
      <c r="A4136" s="6">
        <v>39329</v>
      </c>
      <c r="B4136" s="5">
        <v>17.46</v>
      </c>
    </row>
    <row r="4137" spans="1:2" x14ac:dyDescent="0.25">
      <c r="A4137" s="6">
        <v>39330</v>
      </c>
      <c r="B4137" s="5">
        <v>17.079999999999998</v>
      </c>
    </row>
    <row r="4138" spans="1:2" x14ac:dyDescent="0.25">
      <c r="A4138" s="6">
        <v>39331</v>
      </c>
      <c r="B4138" s="5">
        <v>17.18</v>
      </c>
    </row>
    <row r="4139" spans="1:2" x14ac:dyDescent="0.25">
      <c r="A4139" s="6">
        <v>39332</v>
      </c>
      <c r="B4139" s="5">
        <v>16.82</v>
      </c>
    </row>
    <row r="4140" spans="1:2" x14ac:dyDescent="0.25">
      <c r="A4140" s="6">
        <v>39333</v>
      </c>
      <c r="B4140" s="5">
        <v>16.82</v>
      </c>
    </row>
    <row r="4141" spans="1:2" x14ac:dyDescent="0.25">
      <c r="A4141" s="6">
        <v>39334</v>
      </c>
      <c r="B4141" s="5">
        <v>16.82</v>
      </c>
    </row>
    <row r="4142" spans="1:2" x14ac:dyDescent="0.25">
      <c r="A4142" s="6">
        <v>39335</v>
      </c>
      <c r="B4142" s="5">
        <v>16.670000000000002</v>
      </c>
    </row>
    <row r="4143" spans="1:2" x14ac:dyDescent="0.25">
      <c r="A4143" s="6">
        <v>39336</v>
      </c>
      <c r="B4143" s="5">
        <v>16.920000000000002</v>
      </c>
    </row>
    <row r="4144" spans="1:2" x14ac:dyDescent="0.25">
      <c r="A4144" s="6">
        <v>39337</v>
      </c>
      <c r="B4144" s="5">
        <v>16.899999999999999</v>
      </c>
    </row>
    <row r="4145" spans="1:2" x14ac:dyDescent="0.25">
      <c r="A4145" s="6">
        <v>39338</v>
      </c>
      <c r="B4145" s="5">
        <v>17.22</v>
      </c>
    </row>
    <row r="4146" spans="1:2" x14ac:dyDescent="0.25">
      <c r="A4146" s="6">
        <v>39339</v>
      </c>
      <c r="B4146" s="5">
        <v>17.3</v>
      </c>
    </row>
    <row r="4147" spans="1:2" x14ac:dyDescent="0.25">
      <c r="A4147" s="6">
        <v>39340</v>
      </c>
      <c r="B4147" s="5">
        <v>17.3</v>
      </c>
    </row>
    <row r="4148" spans="1:2" x14ac:dyDescent="0.25">
      <c r="A4148" s="6">
        <v>39341</v>
      </c>
      <c r="B4148" s="5">
        <v>17.3</v>
      </c>
    </row>
    <row r="4149" spans="1:2" x14ac:dyDescent="0.25">
      <c r="A4149" s="6">
        <v>39342</v>
      </c>
      <c r="B4149" s="5">
        <v>17.22</v>
      </c>
    </row>
    <row r="4150" spans="1:2" x14ac:dyDescent="0.25">
      <c r="A4150" s="6">
        <v>39343</v>
      </c>
      <c r="B4150" s="5">
        <v>17.77</v>
      </c>
    </row>
    <row r="4151" spans="1:2" x14ac:dyDescent="0.25">
      <c r="A4151" s="6">
        <v>39344</v>
      </c>
      <c r="B4151" s="5">
        <v>18.079999999999998</v>
      </c>
    </row>
    <row r="4152" spans="1:2" x14ac:dyDescent="0.25">
      <c r="A4152" s="6">
        <v>39345</v>
      </c>
      <c r="B4152" s="5">
        <v>17.77</v>
      </c>
    </row>
    <row r="4153" spans="1:2" x14ac:dyDescent="0.25">
      <c r="A4153" s="6">
        <v>39346</v>
      </c>
      <c r="B4153" s="5">
        <v>17.78</v>
      </c>
    </row>
    <row r="4154" spans="1:2" x14ac:dyDescent="0.25">
      <c r="A4154" s="6">
        <v>39347</v>
      </c>
      <c r="B4154" s="5">
        <v>17.78</v>
      </c>
    </row>
    <row r="4155" spans="1:2" x14ac:dyDescent="0.25">
      <c r="A4155" s="6">
        <v>39348</v>
      </c>
      <c r="B4155" s="5">
        <v>17.78</v>
      </c>
    </row>
    <row r="4156" spans="1:2" x14ac:dyDescent="0.25">
      <c r="A4156" s="6">
        <v>39349</v>
      </c>
      <c r="B4156" s="5">
        <v>18.09</v>
      </c>
    </row>
    <row r="4157" spans="1:2" x14ac:dyDescent="0.25">
      <c r="A4157" s="6">
        <v>39350</v>
      </c>
      <c r="B4157" s="5">
        <v>17.78</v>
      </c>
    </row>
    <row r="4158" spans="1:2" x14ac:dyDescent="0.25">
      <c r="A4158" s="6">
        <v>39351</v>
      </c>
      <c r="B4158" s="5">
        <v>17.91</v>
      </c>
    </row>
    <row r="4159" spans="1:2" x14ac:dyDescent="0.25">
      <c r="A4159" s="6">
        <v>39352</v>
      </c>
      <c r="B4159" s="5">
        <v>18.05</v>
      </c>
    </row>
    <row r="4160" spans="1:2" x14ac:dyDescent="0.25">
      <c r="A4160" s="6">
        <v>39353</v>
      </c>
      <c r="B4160" s="5">
        <v>17.989999999999998</v>
      </c>
    </row>
    <row r="4161" spans="1:2" x14ac:dyDescent="0.25">
      <c r="A4161" s="6">
        <v>39354</v>
      </c>
      <c r="B4161" s="5">
        <v>17.989999999999998</v>
      </c>
    </row>
    <row r="4162" spans="1:2" x14ac:dyDescent="0.25">
      <c r="A4162" s="6">
        <v>39355</v>
      </c>
      <c r="B4162" s="5">
        <v>17.989999999999998</v>
      </c>
    </row>
    <row r="4163" spans="1:2" x14ac:dyDescent="0.25">
      <c r="A4163" s="6">
        <v>39356</v>
      </c>
      <c r="B4163" s="5">
        <v>18.34</v>
      </c>
    </row>
    <row r="4164" spans="1:2" x14ac:dyDescent="0.25">
      <c r="A4164" s="6">
        <v>39357</v>
      </c>
      <c r="B4164" s="5">
        <v>18.649999999999999</v>
      </c>
    </row>
    <row r="4165" spans="1:2" x14ac:dyDescent="0.25">
      <c r="A4165" s="6">
        <v>39358</v>
      </c>
      <c r="B4165" s="5">
        <v>18.600000000000001</v>
      </c>
    </row>
    <row r="4166" spans="1:2" x14ac:dyDescent="0.25">
      <c r="A4166" s="6">
        <v>39359</v>
      </c>
      <c r="B4166" s="5">
        <v>18.73</v>
      </c>
    </row>
    <row r="4167" spans="1:2" x14ac:dyDescent="0.25">
      <c r="A4167" s="6">
        <v>39360</v>
      </c>
      <c r="B4167" s="5">
        <v>19.14</v>
      </c>
    </row>
    <row r="4168" spans="1:2" x14ac:dyDescent="0.25">
      <c r="A4168" s="6">
        <v>39361</v>
      </c>
      <c r="B4168" s="5">
        <v>19.14</v>
      </c>
    </row>
    <row r="4169" spans="1:2" x14ac:dyDescent="0.25">
      <c r="A4169" s="6">
        <v>39362</v>
      </c>
      <c r="B4169" s="5">
        <v>19.14</v>
      </c>
    </row>
    <row r="4170" spans="1:2" x14ac:dyDescent="0.25">
      <c r="A4170" s="6">
        <v>39363</v>
      </c>
      <c r="B4170" s="5">
        <v>18.88</v>
      </c>
    </row>
    <row r="4171" spans="1:2" x14ac:dyDescent="0.25">
      <c r="A4171" s="6">
        <v>39364</v>
      </c>
      <c r="B4171" s="5">
        <v>19.03</v>
      </c>
    </row>
    <row r="4172" spans="1:2" x14ac:dyDescent="0.25">
      <c r="A4172" s="6">
        <v>39365</v>
      </c>
      <c r="B4172" s="5">
        <v>19.010000000000002</v>
      </c>
    </row>
    <row r="4173" spans="1:2" x14ac:dyDescent="0.25">
      <c r="A4173" s="6">
        <v>39366</v>
      </c>
      <c r="B4173" s="5">
        <v>18.89</v>
      </c>
    </row>
    <row r="4174" spans="1:2" x14ac:dyDescent="0.25">
      <c r="A4174" s="6">
        <v>39367</v>
      </c>
      <c r="B4174" s="5">
        <v>18.739999999999998</v>
      </c>
    </row>
    <row r="4175" spans="1:2" x14ac:dyDescent="0.25">
      <c r="A4175" s="6">
        <v>39368</v>
      </c>
      <c r="B4175" s="5">
        <v>18.739999999999998</v>
      </c>
    </row>
    <row r="4176" spans="1:2" x14ac:dyDescent="0.25">
      <c r="A4176" s="6">
        <v>39369</v>
      </c>
      <c r="B4176" s="5">
        <v>18.739999999999998</v>
      </c>
    </row>
    <row r="4177" spans="1:2" x14ac:dyDescent="0.25">
      <c r="A4177" s="6">
        <v>39370</v>
      </c>
      <c r="B4177" s="5">
        <v>18.34</v>
      </c>
    </row>
    <row r="4178" spans="1:2" x14ac:dyDescent="0.25">
      <c r="A4178" s="6">
        <v>39371</v>
      </c>
      <c r="B4178" s="5">
        <v>18.09</v>
      </c>
    </row>
    <row r="4179" spans="1:2" x14ac:dyDescent="0.25">
      <c r="A4179" s="6">
        <v>39372</v>
      </c>
      <c r="B4179" s="5">
        <v>18.05</v>
      </c>
    </row>
    <row r="4180" spans="1:2" x14ac:dyDescent="0.25">
      <c r="A4180" s="6">
        <v>39373</v>
      </c>
      <c r="B4180" s="5">
        <v>18.100000000000001</v>
      </c>
    </row>
    <row r="4181" spans="1:2" x14ac:dyDescent="0.25">
      <c r="A4181" s="6">
        <v>39374</v>
      </c>
      <c r="B4181" s="5">
        <v>17.46</v>
      </c>
    </row>
    <row r="4182" spans="1:2" x14ac:dyDescent="0.25">
      <c r="A4182" s="6">
        <v>39375</v>
      </c>
      <c r="B4182" s="5">
        <v>17.46</v>
      </c>
    </row>
    <row r="4183" spans="1:2" x14ac:dyDescent="0.25">
      <c r="A4183" s="6">
        <v>39376</v>
      </c>
      <c r="B4183" s="5">
        <v>17.46</v>
      </c>
    </row>
    <row r="4184" spans="1:2" x14ac:dyDescent="0.25">
      <c r="A4184" s="6">
        <v>39377</v>
      </c>
      <c r="B4184" s="5">
        <v>17.670000000000002</v>
      </c>
    </row>
    <row r="4185" spans="1:2" x14ac:dyDescent="0.25">
      <c r="A4185" s="6">
        <v>39378</v>
      </c>
      <c r="B4185" s="5">
        <v>17.850000000000001</v>
      </c>
    </row>
    <row r="4186" spans="1:2" x14ac:dyDescent="0.25">
      <c r="A4186" s="6">
        <v>39379</v>
      </c>
      <c r="B4186" s="5">
        <v>17.72</v>
      </c>
    </row>
    <row r="4187" spans="1:2" x14ac:dyDescent="0.25">
      <c r="A4187" s="6">
        <v>39380</v>
      </c>
      <c r="B4187" s="5">
        <v>17.77</v>
      </c>
    </row>
    <row r="4188" spans="1:2" x14ac:dyDescent="0.25">
      <c r="A4188" s="6">
        <v>39381</v>
      </c>
      <c r="B4188" s="5">
        <v>17.91</v>
      </c>
    </row>
    <row r="4189" spans="1:2" x14ac:dyDescent="0.25">
      <c r="A4189" s="6">
        <v>39382</v>
      </c>
      <c r="B4189" s="5">
        <v>17.91</v>
      </c>
    </row>
    <row r="4190" spans="1:2" x14ac:dyDescent="0.25">
      <c r="A4190" s="6">
        <v>39383</v>
      </c>
      <c r="B4190" s="5">
        <v>17.91</v>
      </c>
    </row>
    <row r="4191" spans="1:2" x14ac:dyDescent="0.25">
      <c r="A4191" s="6">
        <v>39384</v>
      </c>
      <c r="B4191" s="5">
        <v>17.73</v>
      </c>
    </row>
    <row r="4192" spans="1:2" x14ac:dyDescent="0.25">
      <c r="A4192" s="6">
        <v>39385</v>
      </c>
      <c r="B4192" s="5">
        <v>17.899999999999999</v>
      </c>
    </row>
    <row r="4193" spans="1:2" x14ac:dyDescent="0.25">
      <c r="A4193" s="6">
        <v>39386</v>
      </c>
      <c r="B4193" s="5">
        <v>18.21</v>
      </c>
    </row>
    <row r="4194" spans="1:2" x14ac:dyDescent="0.25">
      <c r="A4194" s="6">
        <v>39387</v>
      </c>
      <c r="B4194" s="5">
        <v>17.5</v>
      </c>
    </row>
    <row r="4195" spans="1:2" x14ac:dyDescent="0.25">
      <c r="A4195" s="6">
        <v>39388</v>
      </c>
      <c r="B4195" s="5">
        <v>17.149999999999999</v>
      </c>
    </row>
    <row r="4196" spans="1:2" x14ac:dyDescent="0.25">
      <c r="A4196" s="6">
        <v>39389</v>
      </c>
      <c r="B4196" s="5">
        <v>17.149999999999999</v>
      </c>
    </row>
    <row r="4197" spans="1:2" x14ac:dyDescent="0.25">
      <c r="A4197" s="6">
        <v>39390</v>
      </c>
      <c r="B4197" s="5">
        <v>17.149999999999999</v>
      </c>
    </row>
    <row r="4198" spans="1:2" x14ac:dyDescent="0.25">
      <c r="A4198" s="6">
        <v>39391</v>
      </c>
      <c r="B4198" s="5">
        <v>16.97</v>
      </c>
    </row>
    <row r="4199" spans="1:2" x14ac:dyDescent="0.25">
      <c r="A4199" s="6">
        <v>39392</v>
      </c>
      <c r="B4199" s="5">
        <v>17.11</v>
      </c>
    </row>
    <row r="4200" spans="1:2" x14ac:dyDescent="0.25">
      <c r="A4200" s="6">
        <v>39393</v>
      </c>
      <c r="B4200" s="5">
        <v>16.57</v>
      </c>
    </row>
    <row r="4201" spans="1:2" x14ac:dyDescent="0.25">
      <c r="A4201" s="6">
        <v>39394</v>
      </c>
      <c r="B4201" s="5">
        <v>16.649999999999999</v>
      </c>
    </row>
    <row r="4202" spans="1:2" x14ac:dyDescent="0.25">
      <c r="A4202" s="6">
        <v>39395</v>
      </c>
      <c r="B4202" s="5">
        <v>16.62</v>
      </c>
    </row>
    <row r="4203" spans="1:2" x14ac:dyDescent="0.25">
      <c r="A4203" s="6">
        <v>39396</v>
      </c>
      <c r="B4203" s="5">
        <v>16.62</v>
      </c>
    </row>
    <row r="4204" spans="1:2" x14ac:dyDescent="0.25">
      <c r="A4204" s="6">
        <v>39397</v>
      </c>
      <c r="B4204" s="5">
        <v>16.62</v>
      </c>
    </row>
    <row r="4205" spans="1:2" x14ac:dyDescent="0.25">
      <c r="A4205" s="6">
        <v>39398</v>
      </c>
      <c r="B4205" s="5">
        <v>16.64</v>
      </c>
    </row>
    <row r="4206" spans="1:2" x14ac:dyDescent="0.25">
      <c r="A4206" s="6">
        <v>39399</v>
      </c>
      <c r="B4206" s="5">
        <v>17.260000000000002</v>
      </c>
    </row>
    <row r="4207" spans="1:2" x14ac:dyDescent="0.25">
      <c r="A4207" s="6">
        <v>39400</v>
      </c>
      <c r="B4207" s="5">
        <v>16.96</v>
      </c>
    </row>
    <row r="4208" spans="1:2" x14ac:dyDescent="0.25">
      <c r="A4208" s="6">
        <v>39401</v>
      </c>
      <c r="B4208" s="5">
        <v>16.89</v>
      </c>
    </row>
    <row r="4209" spans="1:2" x14ac:dyDescent="0.25">
      <c r="A4209" s="6">
        <v>39402</v>
      </c>
      <c r="B4209" s="5">
        <v>16.649999999999999</v>
      </c>
    </row>
    <row r="4210" spans="1:2" x14ac:dyDescent="0.25">
      <c r="A4210" s="6">
        <v>39403</v>
      </c>
      <c r="B4210" s="5">
        <v>16.649999999999999</v>
      </c>
    </row>
    <row r="4211" spans="1:2" x14ac:dyDescent="0.25">
      <c r="A4211" s="6">
        <v>39404</v>
      </c>
      <c r="B4211" s="5">
        <v>16.649999999999999</v>
      </c>
    </row>
    <row r="4212" spans="1:2" x14ac:dyDescent="0.25">
      <c r="A4212" s="6">
        <v>39405</v>
      </c>
      <c r="B4212" s="5">
        <v>16.23</v>
      </c>
    </row>
    <row r="4213" spans="1:2" x14ac:dyDescent="0.25">
      <c r="A4213" s="6">
        <v>39406</v>
      </c>
      <c r="B4213" s="5">
        <v>15.93</v>
      </c>
    </row>
    <row r="4214" spans="1:2" x14ac:dyDescent="0.25">
      <c r="A4214" s="6">
        <v>39407</v>
      </c>
      <c r="B4214" s="5">
        <v>15.88</v>
      </c>
    </row>
    <row r="4215" spans="1:2" x14ac:dyDescent="0.25">
      <c r="A4215" s="6">
        <v>39408</v>
      </c>
      <c r="B4215" s="5">
        <v>15.88</v>
      </c>
    </row>
    <row r="4216" spans="1:2" x14ac:dyDescent="0.25">
      <c r="A4216" s="6">
        <v>39409</v>
      </c>
      <c r="B4216" s="5">
        <v>16.21</v>
      </c>
    </row>
    <row r="4217" spans="1:2" x14ac:dyDescent="0.25">
      <c r="A4217" s="6">
        <v>39410</v>
      </c>
      <c r="B4217" s="5">
        <v>16.21</v>
      </c>
    </row>
    <row r="4218" spans="1:2" x14ac:dyDescent="0.25">
      <c r="A4218" s="6">
        <v>39411</v>
      </c>
      <c r="B4218" s="5">
        <v>16.21</v>
      </c>
    </row>
    <row r="4219" spans="1:2" x14ac:dyDescent="0.25">
      <c r="A4219" s="6">
        <v>39412</v>
      </c>
      <c r="B4219" s="5">
        <v>15.36</v>
      </c>
    </row>
    <row r="4220" spans="1:2" x14ac:dyDescent="0.25">
      <c r="A4220" s="6">
        <v>39413</v>
      </c>
      <c r="B4220" s="5">
        <v>15.69</v>
      </c>
    </row>
    <row r="4221" spans="1:2" x14ac:dyDescent="0.25">
      <c r="A4221" s="6">
        <v>39414</v>
      </c>
      <c r="B4221" s="5">
        <v>16.28</v>
      </c>
    </row>
    <row r="4222" spans="1:2" x14ac:dyDescent="0.25">
      <c r="A4222" s="6">
        <v>39415</v>
      </c>
      <c r="B4222" s="5">
        <v>16.22</v>
      </c>
    </row>
    <row r="4223" spans="1:2" x14ac:dyDescent="0.25">
      <c r="A4223" s="6">
        <v>39416</v>
      </c>
      <c r="B4223" s="5">
        <v>16.510000000000002</v>
      </c>
    </row>
    <row r="4224" spans="1:2" x14ac:dyDescent="0.25">
      <c r="A4224" s="6">
        <v>39417</v>
      </c>
      <c r="B4224" s="5">
        <v>16.510000000000002</v>
      </c>
    </row>
    <row r="4225" spans="1:2" x14ac:dyDescent="0.25">
      <c r="A4225" s="6">
        <v>39418</v>
      </c>
      <c r="B4225" s="5">
        <v>16.510000000000002</v>
      </c>
    </row>
    <row r="4226" spans="1:2" x14ac:dyDescent="0.25">
      <c r="A4226" s="6">
        <v>39419</v>
      </c>
      <c r="B4226" s="5">
        <v>16.38</v>
      </c>
    </row>
    <row r="4227" spans="1:2" x14ac:dyDescent="0.25">
      <c r="A4227" s="6">
        <v>39420</v>
      </c>
      <c r="B4227" s="5">
        <v>15.95</v>
      </c>
    </row>
    <row r="4228" spans="1:2" x14ac:dyDescent="0.25">
      <c r="A4228" s="6">
        <v>39421</v>
      </c>
      <c r="B4228" s="5">
        <v>16.46</v>
      </c>
    </row>
    <row r="4229" spans="1:2" x14ac:dyDescent="0.25">
      <c r="A4229" s="6">
        <v>39422</v>
      </c>
      <c r="B4229" s="5">
        <v>16.989999999999998</v>
      </c>
    </row>
    <row r="4230" spans="1:2" x14ac:dyDescent="0.25">
      <c r="A4230" s="6">
        <v>39423</v>
      </c>
      <c r="B4230" s="5">
        <v>16.95</v>
      </c>
    </row>
    <row r="4231" spans="1:2" x14ac:dyDescent="0.25">
      <c r="A4231" s="6">
        <v>39424</v>
      </c>
      <c r="B4231" s="5">
        <v>16.95</v>
      </c>
    </row>
    <row r="4232" spans="1:2" x14ac:dyDescent="0.25">
      <c r="A4232" s="6">
        <v>39425</v>
      </c>
      <c r="B4232" s="5">
        <v>16.95</v>
      </c>
    </row>
    <row r="4233" spans="1:2" x14ac:dyDescent="0.25">
      <c r="A4233" s="6">
        <v>39426</v>
      </c>
      <c r="B4233" s="5">
        <v>17.29</v>
      </c>
    </row>
    <row r="4234" spans="1:2" x14ac:dyDescent="0.25">
      <c r="A4234" s="6">
        <v>39427</v>
      </c>
      <c r="B4234" s="5">
        <v>16.34</v>
      </c>
    </row>
    <row r="4235" spans="1:2" x14ac:dyDescent="0.25">
      <c r="A4235" s="6">
        <v>39428</v>
      </c>
      <c r="B4235" s="5">
        <v>16.329999999999998</v>
      </c>
    </row>
    <row r="4236" spans="1:2" x14ac:dyDescent="0.25">
      <c r="A4236" s="6">
        <v>39429</v>
      </c>
      <c r="B4236" s="5">
        <v>16.16</v>
      </c>
    </row>
    <row r="4237" spans="1:2" x14ac:dyDescent="0.25">
      <c r="A4237" s="6">
        <v>39430</v>
      </c>
      <c r="B4237" s="5">
        <v>15.67</v>
      </c>
    </row>
    <row r="4238" spans="1:2" x14ac:dyDescent="0.25">
      <c r="A4238" s="6">
        <v>39431</v>
      </c>
      <c r="B4238" s="5">
        <v>15.67</v>
      </c>
    </row>
    <row r="4239" spans="1:2" x14ac:dyDescent="0.25">
      <c r="A4239" s="6">
        <v>39432</v>
      </c>
      <c r="B4239" s="5">
        <v>15.67</v>
      </c>
    </row>
    <row r="4240" spans="1:2" x14ac:dyDescent="0.25">
      <c r="A4240" s="6">
        <v>39433</v>
      </c>
      <c r="B4240" s="5">
        <v>15.26</v>
      </c>
    </row>
    <row r="4241" spans="1:2" x14ac:dyDescent="0.25">
      <c r="A4241" s="6">
        <v>39434</v>
      </c>
      <c r="B4241" s="5">
        <v>15.38</v>
      </c>
    </row>
    <row r="4242" spans="1:2" x14ac:dyDescent="0.25">
      <c r="A4242" s="6">
        <v>39435</v>
      </c>
      <c r="B4242" s="5">
        <v>15.6</v>
      </c>
    </row>
    <row r="4243" spans="1:2" x14ac:dyDescent="0.25">
      <c r="A4243" s="6">
        <v>39436</v>
      </c>
      <c r="B4243" s="5">
        <v>15.59</v>
      </c>
    </row>
    <row r="4244" spans="1:2" x14ac:dyDescent="0.25">
      <c r="A4244" s="6">
        <v>39437</v>
      </c>
      <c r="B4244" s="5">
        <v>15.85</v>
      </c>
    </row>
    <row r="4245" spans="1:2" x14ac:dyDescent="0.25">
      <c r="A4245" s="6">
        <v>39438</v>
      </c>
      <c r="B4245" s="5">
        <v>15.85</v>
      </c>
    </row>
    <row r="4246" spans="1:2" x14ac:dyDescent="0.25">
      <c r="A4246" s="6">
        <v>39439</v>
      </c>
      <c r="B4246" s="5">
        <v>15.85</v>
      </c>
    </row>
    <row r="4247" spans="1:2" x14ac:dyDescent="0.25">
      <c r="A4247" s="6">
        <v>39440</v>
      </c>
      <c r="B4247" s="5">
        <v>16.420000000000002</v>
      </c>
    </row>
    <row r="4248" spans="1:2" x14ac:dyDescent="0.25">
      <c r="A4248" s="6">
        <v>39441</v>
      </c>
      <c r="B4248" s="5">
        <v>16.420000000000002</v>
      </c>
    </row>
    <row r="4249" spans="1:2" x14ac:dyDescent="0.25">
      <c r="A4249" s="6">
        <v>39442</v>
      </c>
      <c r="B4249" s="5">
        <v>16.14</v>
      </c>
    </row>
    <row r="4250" spans="1:2" x14ac:dyDescent="0.25">
      <c r="A4250" s="6">
        <v>39443</v>
      </c>
      <c r="B4250" s="5">
        <v>15.75</v>
      </c>
    </row>
    <row r="4251" spans="1:2" x14ac:dyDescent="0.25">
      <c r="A4251" s="6">
        <v>39444</v>
      </c>
      <c r="B4251" s="5">
        <v>15.53</v>
      </c>
    </row>
    <row r="4252" spans="1:2" x14ac:dyDescent="0.25">
      <c r="A4252" s="6">
        <v>39445</v>
      </c>
      <c r="B4252" s="5">
        <v>15.53</v>
      </c>
    </row>
    <row r="4253" spans="1:2" x14ac:dyDescent="0.25">
      <c r="A4253" s="6">
        <v>39446</v>
      </c>
      <c r="B4253" s="5">
        <v>15.53</v>
      </c>
    </row>
    <row r="4254" spans="1:2" x14ac:dyDescent="0.25">
      <c r="A4254" s="6">
        <v>39447</v>
      </c>
      <c r="B4254" s="5">
        <v>15.67</v>
      </c>
    </row>
    <row r="4255" spans="1:2" x14ac:dyDescent="0.25">
      <c r="A4255" s="6">
        <v>39448</v>
      </c>
      <c r="B4255" s="5">
        <v>15.67</v>
      </c>
    </row>
    <row r="4256" spans="1:2" x14ac:dyDescent="0.25">
      <c r="A4256" s="6">
        <v>39449</v>
      </c>
      <c r="B4256" s="5">
        <v>15.56</v>
      </c>
    </row>
    <row r="4257" spans="1:2" x14ac:dyDescent="0.25">
      <c r="A4257" s="6">
        <v>39450</v>
      </c>
      <c r="B4257" s="5">
        <v>15.03</v>
      </c>
    </row>
    <row r="4258" spans="1:2" x14ac:dyDescent="0.25">
      <c r="A4258" s="6">
        <v>39451</v>
      </c>
      <c r="B4258" s="5">
        <v>14.48</v>
      </c>
    </row>
    <row r="4259" spans="1:2" x14ac:dyDescent="0.25">
      <c r="A4259" s="6">
        <v>39452</v>
      </c>
      <c r="B4259" s="5">
        <v>14.48</v>
      </c>
    </row>
    <row r="4260" spans="1:2" x14ac:dyDescent="0.25">
      <c r="A4260" s="6">
        <v>39453</v>
      </c>
      <c r="B4260" s="5">
        <v>14.48</v>
      </c>
    </row>
    <row r="4261" spans="1:2" x14ac:dyDescent="0.25">
      <c r="A4261" s="6">
        <v>39454</v>
      </c>
      <c r="B4261" s="5">
        <v>14.64</v>
      </c>
    </row>
    <row r="4262" spans="1:2" x14ac:dyDescent="0.25">
      <c r="A4262" s="6">
        <v>39455</v>
      </c>
      <c r="B4262" s="5">
        <v>14.11</v>
      </c>
    </row>
    <row r="4263" spans="1:2" x14ac:dyDescent="0.25">
      <c r="A4263" s="6">
        <v>39456</v>
      </c>
      <c r="B4263" s="5">
        <v>14.35</v>
      </c>
    </row>
    <row r="4264" spans="1:2" x14ac:dyDescent="0.25">
      <c r="A4264" s="6">
        <v>39457</v>
      </c>
      <c r="B4264" s="5">
        <v>14.59</v>
      </c>
    </row>
    <row r="4265" spans="1:2" x14ac:dyDescent="0.25">
      <c r="A4265" s="6">
        <v>39458</v>
      </c>
      <c r="B4265" s="5">
        <v>14.58</v>
      </c>
    </row>
    <row r="4266" spans="1:2" x14ac:dyDescent="0.25">
      <c r="A4266" s="6">
        <v>39459</v>
      </c>
      <c r="B4266" s="5">
        <v>14.58</v>
      </c>
    </row>
    <row r="4267" spans="1:2" x14ac:dyDescent="0.25">
      <c r="A4267" s="6">
        <v>39460</v>
      </c>
      <c r="B4267" s="5">
        <v>14.58</v>
      </c>
    </row>
    <row r="4268" spans="1:2" x14ac:dyDescent="0.25">
      <c r="A4268" s="6">
        <v>39461</v>
      </c>
      <c r="B4268" s="5">
        <v>14.54</v>
      </c>
    </row>
    <row r="4269" spans="1:2" x14ac:dyDescent="0.25">
      <c r="A4269" s="6">
        <v>39462</v>
      </c>
      <c r="B4269" s="5">
        <v>14.17</v>
      </c>
    </row>
    <row r="4270" spans="1:2" x14ac:dyDescent="0.25">
      <c r="A4270" s="6">
        <v>39463</v>
      </c>
      <c r="B4270" s="5">
        <v>14.44</v>
      </c>
    </row>
    <row r="4271" spans="1:2" x14ac:dyDescent="0.25">
      <c r="A4271" s="6">
        <v>39464</v>
      </c>
      <c r="B4271" s="5">
        <v>14.21</v>
      </c>
    </row>
    <row r="4272" spans="1:2" x14ac:dyDescent="0.25">
      <c r="A4272" s="6">
        <v>39465</v>
      </c>
      <c r="B4272" s="5">
        <v>14.03</v>
      </c>
    </row>
    <row r="4273" spans="1:2" x14ac:dyDescent="0.25">
      <c r="A4273" s="6">
        <v>39466</v>
      </c>
      <c r="B4273" s="5">
        <v>14.03</v>
      </c>
    </row>
    <row r="4274" spans="1:2" x14ac:dyDescent="0.25">
      <c r="A4274" s="6">
        <v>39467</v>
      </c>
      <c r="B4274" s="5">
        <v>14.03</v>
      </c>
    </row>
    <row r="4275" spans="1:2" x14ac:dyDescent="0.25">
      <c r="A4275" s="6">
        <v>39468</v>
      </c>
      <c r="B4275" s="5">
        <v>14.03</v>
      </c>
    </row>
    <row r="4276" spans="1:2" x14ac:dyDescent="0.25">
      <c r="A4276" s="6">
        <v>39469</v>
      </c>
      <c r="B4276" s="5">
        <v>14.49</v>
      </c>
    </row>
    <row r="4277" spans="1:2" x14ac:dyDescent="0.25">
      <c r="A4277" s="6">
        <v>39470</v>
      </c>
      <c r="B4277" s="5">
        <v>15.74</v>
      </c>
    </row>
    <row r="4278" spans="1:2" x14ac:dyDescent="0.25">
      <c r="A4278" s="6">
        <v>39471</v>
      </c>
      <c r="B4278" s="5">
        <v>15.42</v>
      </c>
    </row>
    <row r="4279" spans="1:2" x14ac:dyDescent="0.25">
      <c r="A4279" s="6">
        <v>39472</v>
      </c>
      <c r="B4279" s="5">
        <v>15.23</v>
      </c>
    </row>
    <row r="4280" spans="1:2" x14ac:dyDescent="0.25">
      <c r="A4280" s="6">
        <v>39473</v>
      </c>
      <c r="B4280" s="5">
        <v>15.23</v>
      </c>
    </row>
    <row r="4281" spans="1:2" x14ac:dyDescent="0.25">
      <c r="A4281" s="6">
        <v>39474</v>
      </c>
      <c r="B4281" s="5">
        <v>15.23</v>
      </c>
    </row>
    <row r="4282" spans="1:2" x14ac:dyDescent="0.25">
      <c r="A4282" s="6">
        <v>39475</v>
      </c>
      <c r="B4282" s="5">
        <v>15.77</v>
      </c>
    </row>
    <row r="4283" spans="1:2" x14ac:dyDescent="0.25">
      <c r="A4283" s="6">
        <v>39476</v>
      </c>
      <c r="B4283" s="5">
        <v>15.63</v>
      </c>
    </row>
    <row r="4284" spans="1:2" x14ac:dyDescent="0.25">
      <c r="A4284" s="6">
        <v>39477</v>
      </c>
      <c r="B4284" s="5">
        <v>15.31</v>
      </c>
    </row>
    <row r="4285" spans="1:2" x14ac:dyDescent="0.25">
      <c r="A4285" s="6">
        <v>39478</v>
      </c>
      <c r="B4285" s="5">
        <v>15.62</v>
      </c>
    </row>
    <row r="4286" spans="1:2" x14ac:dyDescent="0.25">
      <c r="A4286" s="6">
        <v>39479</v>
      </c>
      <c r="B4286" s="5">
        <v>16.190000000000001</v>
      </c>
    </row>
    <row r="4287" spans="1:2" x14ac:dyDescent="0.25">
      <c r="A4287" s="6">
        <v>39480</v>
      </c>
      <c r="B4287" s="5">
        <v>16.190000000000001</v>
      </c>
    </row>
    <row r="4288" spans="1:2" x14ac:dyDescent="0.25">
      <c r="A4288" s="6">
        <v>39481</v>
      </c>
      <c r="B4288" s="5">
        <v>16.190000000000001</v>
      </c>
    </row>
    <row r="4289" spans="1:2" x14ac:dyDescent="0.25">
      <c r="A4289" s="6">
        <v>39482</v>
      </c>
      <c r="B4289" s="5">
        <v>16.02</v>
      </c>
    </row>
    <row r="4290" spans="1:2" x14ac:dyDescent="0.25">
      <c r="A4290" s="6">
        <v>39483</v>
      </c>
      <c r="B4290" s="5">
        <v>15.42</v>
      </c>
    </row>
    <row r="4291" spans="1:2" x14ac:dyDescent="0.25">
      <c r="A4291" s="6">
        <v>39484</v>
      </c>
      <c r="B4291" s="5">
        <v>15.17</v>
      </c>
    </row>
    <row r="4292" spans="1:2" x14ac:dyDescent="0.25">
      <c r="A4292" s="6">
        <v>39485</v>
      </c>
      <c r="B4292" s="5">
        <v>15.53</v>
      </c>
    </row>
    <row r="4293" spans="1:2" x14ac:dyDescent="0.25">
      <c r="A4293" s="6">
        <v>39486</v>
      </c>
      <c r="B4293" s="5">
        <v>15.03</v>
      </c>
    </row>
    <row r="4294" spans="1:2" x14ac:dyDescent="0.25">
      <c r="A4294" s="6">
        <v>39487</v>
      </c>
      <c r="B4294" s="5">
        <v>15.03</v>
      </c>
    </row>
    <row r="4295" spans="1:2" x14ac:dyDescent="0.25">
      <c r="A4295" s="6">
        <v>39488</v>
      </c>
      <c r="B4295" s="5">
        <v>15.03</v>
      </c>
    </row>
    <row r="4296" spans="1:2" x14ac:dyDescent="0.25">
      <c r="A4296" s="6">
        <v>39489</v>
      </c>
      <c r="B4296" s="5">
        <v>14.77</v>
      </c>
    </row>
    <row r="4297" spans="1:2" x14ac:dyDescent="0.25">
      <c r="A4297" s="6">
        <v>39490</v>
      </c>
      <c r="B4297" s="5">
        <v>15.19</v>
      </c>
    </row>
    <row r="4298" spans="1:2" x14ac:dyDescent="0.25">
      <c r="A4298" s="6">
        <v>39491</v>
      </c>
      <c r="B4298" s="5">
        <v>15.3</v>
      </c>
    </row>
    <row r="4299" spans="1:2" x14ac:dyDescent="0.25">
      <c r="A4299" s="6">
        <v>39492</v>
      </c>
      <c r="B4299" s="5">
        <v>14.99</v>
      </c>
    </row>
    <row r="4300" spans="1:2" x14ac:dyDescent="0.25">
      <c r="A4300" s="6">
        <v>39493</v>
      </c>
      <c r="B4300" s="5">
        <v>15.12</v>
      </c>
    </row>
    <row r="4301" spans="1:2" x14ac:dyDescent="0.25">
      <c r="A4301" s="6">
        <v>39494</v>
      </c>
      <c r="B4301" s="5">
        <v>15.12</v>
      </c>
    </row>
    <row r="4302" spans="1:2" x14ac:dyDescent="0.25">
      <c r="A4302" s="6">
        <v>39495</v>
      </c>
      <c r="B4302" s="5">
        <v>15.12</v>
      </c>
    </row>
    <row r="4303" spans="1:2" x14ac:dyDescent="0.25">
      <c r="A4303" s="6">
        <v>39496</v>
      </c>
      <c r="B4303" s="5">
        <v>15.12</v>
      </c>
    </row>
    <row r="4304" spans="1:2" x14ac:dyDescent="0.25">
      <c r="A4304" s="6">
        <v>39497</v>
      </c>
      <c r="B4304" s="5">
        <v>14.95</v>
      </c>
    </row>
    <row r="4305" spans="1:2" x14ac:dyDescent="0.25">
      <c r="A4305" s="6">
        <v>39498</v>
      </c>
      <c r="B4305" s="5">
        <v>15.2</v>
      </c>
    </row>
    <row r="4306" spans="1:2" x14ac:dyDescent="0.25">
      <c r="A4306" s="6">
        <v>39499</v>
      </c>
      <c r="B4306" s="5">
        <v>14.87</v>
      </c>
    </row>
    <row r="4307" spans="1:2" x14ac:dyDescent="0.25">
      <c r="A4307" s="6">
        <v>39500</v>
      </c>
      <c r="B4307" s="5">
        <v>15.2</v>
      </c>
    </row>
    <row r="4308" spans="1:2" x14ac:dyDescent="0.25">
      <c r="A4308" s="6">
        <v>39501</v>
      </c>
      <c r="B4308" s="5">
        <v>15.2</v>
      </c>
    </row>
    <row r="4309" spans="1:2" x14ac:dyDescent="0.25">
      <c r="A4309" s="6">
        <v>39502</v>
      </c>
      <c r="B4309" s="5">
        <v>15.2</v>
      </c>
    </row>
    <row r="4310" spans="1:2" x14ac:dyDescent="0.25">
      <c r="A4310" s="6">
        <v>39503</v>
      </c>
      <c r="B4310" s="5">
        <v>15.67</v>
      </c>
    </row>
    <row r="4311" spans="1:2" x14ac:dyDescent="0.25">
      <c r="A4311" s="6">
        <v>39504</v>
      </c>
      <c r="B4311" s="5">
        <v>15.68</v>
      </c>
    </row>
    <row r="4312" spans="1:2" x14ac:dyDescent="0.25">
      <c r="A4312" s="6">
        <v>39505</v>
      </c>
      <c r="B4312" s="5">
        <v>15.56</v>
      </c>
    </row>
    <row r="4313" spans="1:2" x14ac:dyDescent="0.25">
      <c r="A4313" s="6">
        <v>39506</v>
      </c>
      <c r="B4313" s="5">
        <v>15.28</v>
      </c>
    </row>
    <row r="4314" spans="1:2" x14ac:dyDescent="0.25">
      <c r="A4314" s="6">
        <v>39507</v>
      </c>
      <c r="B4314" s="5">
        <v>15.03</v>
      </c>
    </row>
    <row r="4315" spans="1:2" x14ac:dyDescent="0.25">
      <c r="A4315" s="6">
        <v>39508</v>
      </c>
      <c r="B4315" s="5">
        <v>15.03</v>
      </c>
    </row>
    <row r="4316" spans="1:2" x14ac:dyDescent="0.25">
      <c r="A4316" s="6">
        <v>39509</v>
      </c>
      <c r="B4316" s="5">
        <v>15.03</v>
      </c>
    </row>
    <row r="4317" spans="1:2" x14ac:dyDescent="0.25">
      <c r="A4317" s="6">
        <v>39510</v>
      </c>
      <c r="B4317" s="5">
        <v>15.19</v>
      </c>
    </row>
    <row r="4318" spans="1:2" x14ac:dyDescent="0.25">
      <c r="A4318" s="6">
        <v>39511</v>
      </c>
      <c r="B4318" s="5">
        <v>15.09</v>
      </c>
    </row>
    <row r="4319" spans="1:2" x14ac:dyDescent="0.25">
      <c r="A4319" s="6">
        <v>39512</v>
      </c>
      <c r="B4319" s="5">
        <v>15.12</v>
      </c>
    </row>
    <row r="4320" spans="1:2" x14ac:dyDescent="0.25">
      <c r="A4320" s="6">
        <v>39513</v>
      </c>
      <c r="B4320" s="5">
        <v>14.51</v>
      </c>
    </row>
    <row r="4321" spans="1:2" x14ac:dyDescent="0.25">
      <c r="A4321" s="6">
        <v>39514</v>
      </c>
      <c r="B4321" s="5">
        <v>14.74</v>
      </c>
    </row>
    <row r="4322" spans="1:2" x14ac:dyDescent="0.25">
      <c r="A4322" s="6">
        <v>39515</v>
      </c>
      <c r="B4322" s="5">
        <v>14.74</v>
      </c>
    </row>
    <row r="4323" spans="1:2" x14ac:dyDescent="0.25">
      <c r="A4323" s="6">
        <v>39516</v>
      </c>
      <c r="B4323" s="5">
        <v>14.74</v>
      </c>
    </row>
    <row r="4324" spans="1:2" x14ac:dyDescent="0.25">
      <c r="A4324" s="6">
        <v>39517</v>
      </c>
      <c r="B4324" s="5">
        <v>14.5</v>
      </c>
    </row>
    <row r="4325" spans="1:2" x14ac:dyDescent="0.25">
      <c r="A4325" s="6">
        <v>39518</v>
      </c>
      <c r="B4325" s="5">
        <v>15.44</v>
      </c>
    </row>
    <row r="4326" spans="1:2" x14ac:dyDescent="0.25">
      <c r="A4326" s="6">
        <v>39519</v>
      </c>
      <c r="B4326" s="5">
        <v>15.17</v>
      </c>
    </row>
    <row r="4327" spans="1:2" x14ac:dyDescent="0.25">
      <c r="A4327" s="6">
        <v>39520</v>
      </c>
      <c r="B4327" s="5">
        <v>15.36</v>
      </c>
    </row>
    <row r="4328" spans="1:2" x14ac:dyDescent="0.25">
      <c r="A4328" s="6">
        <v>39521</v>
      </c>
      <c r="B4328" s="5">
        <v>15.1</v>
      </c>
    </row>
    <row r="4329" spans="1:2" x14ac:dyDescent="0.25">
      <c r="A4329" s="6">
        <v>39522</v>
      </c>
      <c r="B4329" s="5">
        <v>15.1</v>
      </c>
    </row>
    <row r="4330" spans="1:2" x14ac:dyDescent="0.25">
      <c r="A4330" s="6">
        <v>39523</v>
      </c>
      <c r="B4330" s="5">
        <v>15.1</v>
      </c>
    </row>
    <row r="4331" spans="1:2" x14ac:dyDescent="0.25">
      <c r="A4331" s="6">
        <v>39524</v>
      </c>
      <c r="B4331" s="5">
        <v>15.09</v>
      </c>
    </row>
    <row r="4332" spans="1:2" x14ac:dyDescent="0.25">
      <c r="A4332" s="6">
        <v>39525</v>
      </c>
      <c r="B4332" s="5">
        <v>15.8</v>
      </c>
    </row>
    <row r="4333" spans="1:2" x14ac:dyDescent="0.25">
      <c r="A4333" s="6">
        <v>39526</v>
      </c>
      <c r="B4333" s="5">
        <v>15.69</v>
      </c>
    </row>
    <row r="4334" spans="1:2" x14ac:dyDescent="0.25">
      <c r="A4334" s="6">
        <v>39527</v>
      </c>
      <c r="B4334" s="5">
        <v>16.29</v>
      </c>
    </row>
    <row r="4335" spans="1:2" x14ac:dyDescent="0.25">
      <c r="A4335" s="6">
        <v>39528</v>
      </c>
      <c r="B4335" s="5">
        <v>16.29</v>
      </c>
    </row>
    <row r="4336" spans="1:2" x14ac:dyDescent="0.25">
      <c r="A4336" s="6">
        <v>39529</v>
      </c>
      <c r="B4336" s="5">
        <v>16.29</v>
      </c>
    </row>
    <row r="4337" spans="1:2" x14ac:dyDescent="0.25">
      <c r="A4337" s="6">
        <v>39530</v>
      </c>
      <c r="B4337" s="5">
        <v>16.29</v>
      </c>
    </row>
    <row r="4338" spans="1:2" x14ac:dyDescent="0.25">
      <c r="A4338" s="6">
        <v>39531</v>
      </c>
      <c r="B4338" s="5">
        <v>16.57</v>
      </c>
    </row>
    <row r="4339" spans="1:2" x14ac:dyDescent="0.25">
      <c r="A4339" s="6">
        <v>39532</v>
      </c>
      <c r="B4339" s="5">
        <v>16.62</v>
      </c>
    </row>
    <row r="4340" spans="1:2" x14ac:dyDescent="0.25">
      <c r="A4340" s="6">
        <v>39533</v>
      </c>
      <c r="B4340" s="5">
        <v>16.28</v>
      </c>
    </row>
    <row r="4341" spans="1:2" x14ac:dyDescent="0.25">
      <c r="A4341" s="6">
        <v>39534</v>
      </c>
      <c r="B4341" s="5">
        <v>16.11</v>
      </c>
    </row>
    <row r="4342" spans="1:2" x14ac:dyDescent="0.25">
      <c r="A4342" s="6">
        <v>39535</v>
      </c>
      <c r="B4342" s="5">
        <v>15.94</v>
      </c>
    </row>
    <row r="4343" spans="1:2" x14ac:dyDescent="0.25">
      <c r="A4343" s="6">
        <v>39536</v>
      </c>
      <c r="B4343" s="5">
        <v>15.94</v>
      </c>
    </row>
    <row r="4344" spans="1:2" x14ac:dyDescent="0.25">
      <c r="A4344" s="6">
        <v>39537</v>
      </c>
      <c r="B4344" s="5">
        <v>15.94</v>
      </c>
    </row>
    <row r="4345" spans="1:2" x14ac:dyDescent="0.25">
      <c r="A4345" s="6">
        <v>39538</v>
      </c>
      <c r="B4345" s="5">
        <v>16.010000000000002</v>
      </c>
    </row>
    <row r="4346" spans="1:2" x14ac:dyDescent="0.25">
      <c r="A4346" s="6">
        <v>39539</v>
      </c>
      <c r="B4346" s="5">
        <v>16.89</v>
      </c>
    </row>
    <row r="4347" spans="1:2" x14ac:dyDescent="0.25">
      <c r="A4347" s="6">
        <v>39540</v>
      </c>
      <c r="B4347" s="5">
        <v>16.87</v>
      </c>
    </row>
    <row r="4348" spans="1:2" x14ac:dyDescent="0.25">
      <c r="A4348" s="6">
        <v>39541</v>
      </c>
      <c r="B4348" s="5">
        <v>17.22</v>
      </c>
    </row>
    <row r="4349" spans="1:2" x14ac:dyDescent="0.25">
      <c r="A4349" s="6">
        <v>39542</v>
      </c>
      <c r="B4349" s="5">
        <v>16.940000000000001</v>
      </c>
    </row>
    <row r="4350" spans="1:2" x14ac:dyDescent="0.25">
      <c r="A4350" s="6">
        <v>39543</v>
      </c>
      <c r="B4350" s="5">
        <v>16.940000000000001</v>
      </c>
    </row>
    <row r="4351" spans="1:2" x14ac:dyDescent="0.25">
      <c r="A4351" s="6">
        <v>39544</v>
      </c>
      <c r="B4351" s="5">
        <v>16.940000000000001</v>
      </c>
    </row>
    <row r="4352" spans="1:2" x14ac:dyDescent="0.25">
      <c r="A4352" s="6">
        <v>39545</v>
      </c>
      <c r="B4352" s="5">
        <v>16.96</v>
      </c>
    </row>
    <row r="4353" spans="1:2" x14ac:dyDescent="0.25">
      <c r="A4353" s="6">
        <v>39546</v>
      </c>
      <c r="B4353" s="5">
        <v>16.71</v>
      </c>
    </row>
    <row r="4354" spans="1:2" x14ac:dyDescent="0.25">
      <c r="A4354" s="6">
        <v>39547</v>
      </c>
      <c r="B4354" s="5">
        <v>16.34</v>
      </c>
    </row>
    <row r="4355" spans="1:2" x14ac:dyDescent="0.25">
      <c r="A4355" s="6">
        <v>39548</v>
      </c>
      <c r="B4355" s="5">
        <v>16.52</v>
      </c>
    </row>
    <row r="4356" spans="1:2" x14ac:dyDescent="0.25">
      <c r="A4356" s="6">
        <v>39549</v>
      </c>
      <c r="B4356" s="5">
        <v>16.27</v>
      </c>
    </row>
    <row r="4357" spans="1:2" x14ac:dyDescent="0.25">
      <c r="A4357" s="6">
        <v>39550</v>
      </c>
      <c r="B4357" s="5">
        <v>16.27</v>
      </c>
    </row>
    <row r="4358" spans="1:2" x14ac:dyDescent="0.25">
      <c r="A4358" s="6">
        <v>39551</v>
      </c>
      <c r="B4358" s="5">
        <v>16.27</v>
      </c>
    </row>
    <row r="4359" spans="1:2" x14ac:dyDescent="0.25">
      <c r="A4359" s="6">
        <v>39552</v>
      </c>
      <c r="B4359" s="5">
        <v>16.18</v>
      </c>
    </row>
    <row r="4360" spans="1:2" x14ac:dyDescent="0.25">
      <c r="A4360" s="6">
        <v>39553</v>
      </c>
      <c r="B4360" s="5">
        <v>16.37</v>
      </c>
    </row>
    <row r="4361" spans="1:2" x14ac:dyDescent="0.25">
      <c r="A4361" s="6">
        <v>39554</v>
      </c>
      <c r="B4361" s="5">
        <v>17</v>
      </c>
    </row>
    <row r="4362" spans="1:2" x14ac:dyDescent="0.25">
      <c r="A4362" s="6">
        <v>39555</v>
      </c>
      <c r="B4362" s="5">
        <v>17.09</v>
      </c>
    </row>
    <row r="4363" spans="1:2" x14ac:dyDescent="0.25">
      <c r="A4363" s="6">
        <v>39556</v>
      </c>
      <c r="B4363" s="5">
        <v>17.059999999999999</v>
      </c>
    </row>
    <row r="4364" spans="1:2" x14ac:dyDescent="0.25">
      <c r="A4364" s="6">
        <v>39557</v>
      </c>
      <c r="B4364" s="5">
        <v>17.059999999999999</v>
      </c>
    </row>
    <row r="4365" spans="1:2" x14ac:dyDescent="0.25">
      <c r="A4365" s="6">
        <v>39558</v>
      </c>
      <c r="B4365" s="5">
        <v>17.059999999999999</v>
      </c>
    </row>
    <row r="4366" spans="1:2" x14ac:dyDescent="0.25">
      <c r="A4366" s="6">
        <v>39559</v>
      </c>
      <c r="B4366" s="5">
        <v>16.87</v>
      </c>
    </row>
    <row r="4367" spans="1:2" x14ac:dyDescent="0.25">
      <c r="A4367" s="6">
        <v>39560</v>
      </c>
      <c r="B4367" s="5">
        <v>16.79</v>
      </c>
    </row>
    <row r="4368" spans="1:2" x14ac:dyDescent="0.25">
      <c r="A4368" s="6">
        <v>39561</v>
      </c>
      <c r="B4368" s="5">
        <v>17.059999999999999</v>
      </c>
    </row>
    <row r="4369" spans="1:2" x14ac:dyDescent="0.25">
      <c r="A4369" s="6">
        <v>39562</v>
      </c>
      <c r="B4369" s="5">
        <v>17.43</v>
      </c>
    </row>
    <row r="4370" spans="1:2" x14ac:dyDescent="0.25">
      <c r="A4370" s="6">
        <v>39563</v>
      </c>
      <c r="B4370" s="5">
        <v>17.48</v>
      </c>
    </row>
    <row r="4371" spans="1:2" x14ac:dyDescent="0.25">
      <c r="A4371" s="6">
        <v>39564</v>
      </c>
      <c r="B4371" s="5">
        <v>17.48</v>
      </c>
    </row>
    <row r="4372" spans="1:2" x14ac:dyDescent="0.25">
      <c r="A4372" s="6">
        <v>39565</v>
      </c>
      <c r="B4372" s="5">
        <v>17.48</v>
      </c>
    </row>
    <row r="4373" spans="1:2" x14ac:dyDescent="0.25">
      <c r="A4373" s="6">
        <v>39566</v>
      </c>
      <c r="B4373" s="5">
        <v>17.440000000000001</v>
      </c>
    </row>
    <row r="4374" spans="1:2" x14ac:dyDescent="0.25">
      <c r="A4374" s="6">
        <v>39567</v>
      </c>
      <c r="B4374" s="5">
        <v>17.23</v>
      </c>
    </row>
    <row r="4375" spans="1:2" x14ac:dyDescent="0.25">
      <c r="A4375" s="6">
        <v>39568</v>
      </c>
      <c r="B4375" s="5">
        <v>16.95</v>
      </c>
    </row>
    <row r="4376" spans="1:2" x14ac:dyDescent="0.25">
      <c r="A4376" s="6">
        <v>39569</v>
      </c>
      <c r="B4376" s="5">
        <v>17.36</v>
      </c>
    </row>
    <row r="4377" spans="1:2" x14ac:dyDescent="0.25">
      <c r="A4377" s="6">
        <v>39570</v>
      </c>
      <c r="B4377" s="5">
        <v>17.329999999999998</v>
      </c>
    </row>
    <row r="4378" spans="1:2" x14ac:dyDescent="0.25">
      <c r="A4378" s="6">
        <v>39571</v>
      </c>
      <c r="B4378" s="5">
        <v>17.329999999999998</v>
      </c>
    </row>
    <row r="4379" spans="1:2" x14ac:dyDescent="0.25">
      <c r="A4379" s="6">
        <v>39572</v>
      </c>
      <c r="B4379" s="5">
        <v>17.329999999999998</v>
      </c>
    </row>
    <row r="4380" spans="1:2" x14ac:dyDescent="0.25">
      <c r="A4380" s="6">
        <v>39573</v>
      </c>
      <c r="B4380" s="5">
        <v>17.3</v>
      </c>
    </row>
    <row r="4381" spans="1:2" x14ac:dyDescent="0.25">
      <c r="A4381" s="6">
        <v>39574</v>
      </c>
      <c r="B4381" s="5">
        <v>17.41</v>
      </c>
    </row>
    <row r="4382" spans="1:2" x14ac:dyDescent="0.25">
      <c r="A4382" s="6">
        <v>39575</v>
      </c>
      <c r="B4382" s="5">
        <v>16.91</v>
      </c>
    </row>
    <row r="4383" spans="1:2" x14ac:dyDescent="0.25">
      <c r="A4383" s="6">
        <v>39576</v>
      </c>
      <c r="B4383" s="5">
        <v>16.89</v>
      </c>
    </row>
    <row r="4384" spans="1:2" x14ac:dyDescent="0.25">
      <c r="A4384" s="6">
        <v>39577</v>
      </c>
      <c r="B4384" s="5">
        <v>16.75</v>
      </c>
    </row>
    <row r="4385" spans="1:2" x14ac:dyDescent="0.25">
      <c r="A4385" s="6">
        <v>39578</v>
      </c>
      <c r="B4385" s="5">
        <v>16.75</v>
      </c>
    </row>
    <row r="4386" spans="1:2" x14ac:dyDescent="0.25">
      <c r="A4386" s="6">
        <v>39579</v>
      </c>
      <c r="B4386" s="5">
        <v>16.75</v>
      </c>
    </row>
    <row r="4387" spans="1:2" x14ac:dyDescent="0.25">
      <c r="A4387" s="6">
        <v>39580</v>
      </c>
      <c r="B4387" s="5">
        <v>17.16</v>
      </c>
    </row>
    <row r="4388" spans="1:2" x14ac:dyDescent="0.25">
      <c r="A4388" s="6">
        <v>39581</v>
      </c>
      <c r="B4388" s="5">
        <v>17.23</v>
      </c>
    </row>
    <row r="4389" spans="1:2" x14ac:dyDescent="0.25">
      <c r="A4389" s="6">
        <v>39582</v>
      </c>
      <c r="B4389" s="5">
        <v>17.36</v>
      </c>
    </row>
    <row r="4390" spans="1:2" x14ac:dyDescent="0.25">
      <c r="A4390" s="6">
        <v>39583</v>
      </c>
      <c r="B4390" s="5">
        <v>17.559999999999999</v>
      </c>
    </row>
    <row r="4391" spans="1:2" x14ac:dyDescent="0.25">
      <c r="A4391" s="6">
        <v>39584</v>
      </c>
      <c r="B4391" s="5">
        <v>17.43</v>
      </c>
    </row>
    <row r="4392" spans="1:2" x14ac:dyDescent="0.25">
      <c r="A4392" s="6">
        <v>39585</v>
      </c>
      <c r="B4392" s="5">
        <v>17.43</v>
      </c>
    </row>
    <row r="4393" spans="1:2" x14ac:dyDescent="0.25">
      <c r="A4393" s="6">
        <v>39586</v>
      </c>
      <c r="B4393" s="5">
        <v>17.43</v>
      </c>
    </row>
    <row r="4394" spans="1:2" x14ac:dyDescent="0.25">
      <c r="A4394" s="6">
        <v>39587</v>
      </c>
      <c r="B4394" s="5">
        <v>17.45</v>
      </c>
    </row>
    <row r="4395" spans="1:2" x14ac:dyDescent="0.25">
      <c r="A4395" s="6">
        <v>39588</v>
      </c>
      <c r="B4395" s="5">
        <v>17.2</v>
      </c>
    </row>
    <row r="4396" spans="1:2" x14ac:dyDescent="0.25">
      <c r="A4396" s="6">
        <v>39589</v>
      </c>
      <c r="B4396" s="5">
        <v>16.82</v>
      </c>
    </row>
    <row r="4397" spans="1:2" x14ac:dyDescent="0.25">
      <c r="A4397" s="6">
        <v>39590</v>
      </c>
      <c r="B4397" s="5">
        <v>16.72</v>
      </c>
    </row>
    <row r="4398" spans="1:2" x14ac:dyDescent="0.25">
      <c r="A4398" s="6">
        <v>39591</v>
      </c>
      <c r="B4398" s="5">
        <v>16.62</v>
      </c>
    </row>
    <row r="4399" spans="1:2" x14ac:dyDescent="0.25">
      <c r="A4399" s="6">
        <v>39592</v>
      </c>
      <c r="B4399" s="5">
        <v>16.62</v>
      </c>
    </row>
    <row r="4400" spans="1:2" x14ac:dyDescent="0.25">
      <c r="A4400" s="6">
        <v>39593</v>
      </c>
      <c r="B4400" s="5">
        <v>16.62</v>
      </c>
    </row>
    <row r="4401" spans="1:2" x14ac:dyDescent="0.25">
      <c r="A4401" s="6">
        <v>39594</v>
      </c>
      <c r="B4401" s="5">
        <v>16.62</v>
      </c>
    </row>
    <row r="4402" spans="1:2" x14ac:dyDescent="0.25">
      <c r="A4402" s="6">
        <v>39595</v>
      </c>
      <c r="B4402" s="5">
        <v>16.87</v>
      </c>
    </row>
    <row r="4403" spans="1:2" x14ac:dyDescent="0.25">
      <c r="A4403" s="6">
        <v>39596</v>
      </c>
      <c r="B4403" s="5">
        <v>16.88</v>
      </c>
    </row>
    <row r="4404" spans="1:2" x14ac:dyDescent="0.25">
      <c r="A4404" s="6">
        <v>39597</v>
      </c>
      <c r="B4404" s="5">
        <v>17.079999999999998</v>
      </c>
    </row>
    <row r="4405" spans="1:2" x14ac:dyDescent="0.25">
      <c r="A4405" s="6">
        <v>39598</v>
      </c>
      <c r="B4405" s="5">
        <v>16.97</v>
      </c>
    </row>
    <row r="4406" spans="1:2" x14ac:dyDescent="0.25">
      <c r="A4406" s="6">
        <v>39599</v>
      </c>
      <c r="B4406" s="5">
        <v>16.97</v>
      </c>
    </row>
    <row r="4407" spans="1:2" x14ac:dyDescent="0.25">
      <c r="A4407" s="6">
        <v>39600</v>
      </c>
      <c r="B4407" s="5">
        <v>16.97</v>
      </c>
    </row>
    <row r="4408" spans="1:2" x14ac:dyDescent="0.25">
      <c r="A4408" s="6">
        <v>39601</v>
      </c>
      <c r="B4408" s="5">
        <v>16.690000000000001</v>
      </c>
    </row>
    <row r="4409" spans="1:2" x14ac:dyDescent="0.25">
      <c r="A4409" s="6">
        <v>39602</v>
      </c>
      <c r="B4409" s="5">
        <v>16.8</v>
      </c>
    </row>
    <row r="4410" spans="1:2" x14ac:dyDescent="0.25">
      <c r="A4410" s="6">
        <v>39603</v>
      </c>
      <c r="B4410" s="5">
        <v>16.91</v>
      </c>
    </row>
    <row r="4411" spans="1:2" x14ac:dyDescent="0.25">
      <c r="A4411" s="6">
        <v>39604</v>
      </c>
      <c r="B4411" s="5">
        <v>17.3</v>
      </c>
    </row>
    <row r="4412" spans="1:2" x14ac:dyDescent="0.25">
      <c r="A4412" s="6">
        <v>39605</v>
      </c>
      <c r="B4412" s="5">
        <v>16.559999999999999</v>
      </c>
    </row>
    <row r="4413" spans="1:2" x14ac:dyDescent="0.25">
      <c r="A4413" s="6">
        <v>39606</v>
      </c>
      <c r="B4413" s="5">
        <v>16.559999999999999</v>
      </c>
    </row>
    <row r="4414" spans="1:2" x14ac:dyDescent="0.25">
      <c r="A4414" s="6">
        <v>39607</v>
      </c>
      <c r="B4414" s="5">
        <v>16.559999999999999</v>
      </c>
    </row>
    <row r="4415" spans="1:2" x14ac:dyDescent="0.25">
      <c r="A4415" s="6">
        <v>39608</v>
      </c>
      <c r="B4415" s="5">
        <v>16.2</v>
      </c>
    </row>
    <row r="4416" spans="1:2" x14ac:dyDescent="0.25">
      <c r="A4416" s="6">
        <v>39609</v>
      </c>
      <c r="B4416" s="5">
        <v>16.29</v>
      </c>
    </row>
    <row r="4417" spans="1:2" x14ac:dyDescent="0.25">
      <c r="A4417" s="6">
        <v>39610</v>
      </c>
      <c r="B4417" s="5">
        <v>15.98</v>
      </c>
    </row>
    <row r="4418" spans="1:2" x14ac:dyDescent="0.25">
      <c r="A4418" s="6">
        <v>39611</v>
      </c>
      <c r="B4418" s="5">
        <v>16.13</v>
      </c>
    </row>
    <row r="4419" spans="1:2" x14ac:dyDescent="0.25">
      <c r="A4419" s="6">
        <v>39612</v>
      </c>
      <c r="B4419" s="5">
        <v>16.45</v>
      </c>
    </row>
    <row r="4420" spans="1:2" x14ac:dyDescent="0.25">
      <c r="A4420" s="6">
        <v>39613</v>
      </c>
      <c r="B4420" s="5">
        <v>16.45</v>
      </c>
    </row>
    <row r="4421" spans="1:2" x14ac:dyDescent="0.25">
      <c r="A4421" s="6">
        <v>39614</v>
      </c>
      <c r="B4421" s="5">
        <v>16.45</v>
      </c>
    </row>
    <row r="4422" spans="1:2" x14ac:dyDescent="0.25">
      <c r="A4422" s="6">
        <v>39615</v>
      </c>
      <c r="B4422" s="5">
        <v>16.649999999999999</v>
      </c>
    </row>
    <row r="4423" spans="1:2" x14ac:dyDescent="0.25">
      <c r="A4423" s="6">
        <v>39616</v>
      </c>
      <c r="B4423" s="5">
        <v>16.13</v>
      </c>
    </row>
    <row r="4424" spans="1:2" x14ac:dyDescent="0.25">
      <c r="A4424" s="6">
        <v>39617</v>
      </c>
      <c r="B4424" s="5">
        <v>15.91</v>
      </c>
    </row>
    <row r="4425" spans="1:2" x14ac:dyDescent="0.25">
      <c r="A4425" s="6">
        <v>39618</v>
      </c>
      <c r="B4425" s="5">
        <v>16.3</v>
      </c>
    </row>
    <row r="4426" spans="1:2" x14ac:dyDescent="0.25">
      <c r="A4426" s="6">
        <v>39619</v>
      </c>
      <c r="B4426" s="5">
        <v>15.89</v>
      </c>
    </row>
    <row r="4427" spans="1:2" x14ac:dyDescent="0.25">
      <c r="A4427" s="6">
        <v>39620</v>
      </c>
      <c r="B4427" s="5">
        <v>15.89</v>
      </c>
    </row>
    <row r="4428" spans="1:2" x14ac:dyDescent="0.25">
      <c r="A4428" s="6">
        <v>39621</v>
      </c>
      <c r="B4428" s="5">
        <v>15.89</v>
      </c>
    </row>
    <row r="4429" spans="1:2" x14ac:dyDescent="0.25">
      <c r="A4429" s="6">
        <v>39622</v>
      </c>
      <c r="B4429" s="5">
        <v>15.54</v>
      </c>
    </row>
    <row r="4430" spans="1:2" x14ac:dyDescent="0.25">
      <c r="A4430" s="6">
        <v>39623</v>
      </c>
      <c r="B4430" s="5">
        <v>15.59</v>
      </c>
    </row>
    <row r="4431" spans="1:2" x14ac:dyDescent="0.25">
      <c r="A4431" s="6">
        <v>39624</v>
      </c>
      <c r="B4431" s="5">
        <v>15.84</v>
      </c>
    </row>
    <row r="4432" spans="1:2" x14ac:dyDescent="0.25">
      <c r="A4432" s="6">
        <v>39625</v>
      </c>
      <c r="B4432" s="5">
        <v>15.28</v>
      </c>
    </row>
    <row r="4433" spans="1:2" x14ac:dyDescent="0.25">
      <c r="A4433" s="6">
        <v>39626</v>
      </c>
      <c r="B4433" s="5">
        <v>15.15</v>
      </c>
    </row>
    <row r="4434" spans="1:2" x14ac:dyDescent="0.25">
      <c r="A4434" s="6">
        <v>39627</v>
      </c>
      <c r="B4434" s="5">
        <v>15.15</v>
      </c>
    </row>
    <row r="4435" spans="1:2" x14ac:dyDescent="0.25">
      <c r="A4435" s="6">
        <v>39628</v>
      </c>
      <c r="B4435" s="5">
        <v>15.15</v>
      </c>
    </row>
    <row r="4436" spans="1:2" x14ac:dyDescent="0.25">
      <c r="A4436" s="6">
        <v>39629</v>
      </c>
      <c r="B4436" s="5">
        <v>15.14</v>
      </c>
    </row>
    <row r="4437" spans="1:2" x14ac:dyDescent="0.25">
      <c r="A4437" s="6">
        <v>39630</v>
      </c>
      <c r="B4437" s="5">
        <v>15.19</v>
      </c>
    </row>
    <row r="4438" spans="1:2" x14ac:dyDescent="0.25">
      <c r="A4438" s="6">
        <v>39631</v>
      </c>
      <c r="B4438" s="5">
        <v>14.9</v>
      </c>
    </row>
    <row r="4439" spans="1:2" x14ac:dyDescent="0.25">
      <c r="A4439" s="6">
        <v>39632</v>
      </c>
      <c r="B4439" s="5">
        <v>14.83</v>
      </c>
    </row>
    <row r="4440" spans="1:2" x14ac:dyDescent="0.25">
      <c r="A4440" s="6">
        <v>39633</v>
      </c>
      <c r="B4440" s="5">
        <v>14.83</v>
      </c>
    </row>
    <row r="4441" spans="1:2" x14ac:dyDescent="0.25">
      <c r="A4441" s="6">
        <v>39634</v>
      </c>
      <c r="B4441" s="5">
        <v>14.83</v>
      </c>
    </row>
    <row r="4442" spans="1:2" x14ac:dyDescent="0.25">
      <c r="A4442" s="6">
        <v>39635</v>
      </c>
      <c r="B4442" s="5">
        <v>14.83</v>
      </c>
    </row>
    <row r="4443" spans="1:2" x14ac:dyDescent="0.25">
      <c r="A4443" s="6">
        <v>39636</v>
      </c>
      <c r="B4443" s="5">
        <v>14.51</v>
      </c>
    </row>
    <row r="4444" spans="1:2" x14ac:dyDescent="0.25">
      <c r="A4444" s="6">
        <v>39637</v>
      </c>
      <c r="B4444" s="5">
        <v>15.47</v>
      </c>
    </row>
    <row r="4445" spans="1:2" x14ac:dyDescent="0.25">
      <c r="A4445" s="6">
        <v>39638</v>
      </c>
      <c r="B4445" s="5">
        <v>14.4</v>
      </c>
    </row>
    <row r="4446" spans="1:2" x14ac:dyDescent="0.25">
      <c r="A4446" s="6">
        <v>39639</v>
      </c>
      <c r="B4446" s="5">
        <v>14.73</v>
      </c>
    </row>
    <row r="4447" spans="1:2" x14ac:dyDescent="0.25">
      <c r="A4447" s="6">
        <v>39640</v>
      </c>
      <c r="B4447" s="5">
        <v>14.71</v>
      </c>
    </row>
    <row r="4448" spans="1:2" x14ac:dyDescent="0.25">
      <c r="A4448" s="6">
        <v>39641</v>
      </c>
      <c r="B4448" s="5">
        <v>14.71</v>
      </c>
    </row>
    <row r="4449" spans="1:2" x14ac:dyDescent="0.25">
      <c r="A4449" s="6">
        <v>39642</v>
      </c>
      <c r="B4449" s="5">
        <v>14.71</v>
      </c>
    </row>
    <row r="4450" spans="1:2" x14ac:dyDescent="0.25">
      <c r="A4450" s="6">
        <v>39643</v>
      </c>
      <c r="B4450" s="5">
        <v>14.17</v>
      </c>
    </row>
    <row r="4451" spans="1:2" x14ac:dyDescent="0.25">
      <c r="A4451" s="6">
        <v>39644</v>
      </c>
      <c r="B4451" s="5">
        <v>14.08</v>
      </c>
    </row>
    <row r="4452" spans="1:2" x14ac:dyDescent="0.25">
      <c r="A4452" s="6">
        <v>39645</v>
      </c>
      <c r="B4452" s="5">
        <v>15</v>
      </c>
    </row>
    <row r="4453" spans="1:2" x14ac:dyDescent="0.25">
      <c r="A4453" s="6">
        <v>39646</v>
      </c>
      <c r="B4453" s="5">
        <v>15.27</v>
      </c>
    </row>
    <row r="4454" spans="1:2" x14ac:dyDescent="0.25">
      <c r="A4454" s="6">
        <v>39647</v>
      </c>
      <c r="B4454" s="5">
        <v>15.27</v>
      </c>
    </row>
    <row r="4455" spans="1:2" x14ac:dyDescent="0.25">
      <c r="A4455" s="6">
        <v>39648</v>
      </c>
      <c r="B4455" s="5">
        <v>15.27</v>
      </c>
    </row>
    <row r="4456" spans="1:2" x14ac:dyDescent="0.25">
      <c r="A4456" s="6">
        <v>39649</v>
      </c>
      <c r="B4456" s="5">
        <v>15.27</v>
      </c>
    </row>
    <row r="4457" spans="1:2" x14ac:dyDescent="0.25">
      <c r="A4457" s="6">
        <v>39650</v>
      </c>
      <c r="B4457" s="5">
        <v>15.37</v>
      </c>
    </row>
    <row r="4458" spans="1:2" x14ac:dyDescent="0.25">
      <c r="A4458" s="6">
        <v>39651</v>
      </c>
      <c r="B4458" s="5">
        <v>15.84</v>
      </c>
    </row>
    <row r="4459" spans="1:2" x14ac:dyDescent="0.25">
      <c r="A4459" s="6">
        <v>39652</v>
      </c>
      <c r="B4459" s="5">
        <v>16.2</v>
      </c>
    </row>
    <row r="4460" spans="1:2" x14ac:dyDescent="0.25">
      <c r="A4460" s="6">
        <v>39653</v>
      </c>
      <c r="B4460" s="5">
        <v>15.13</v>
      </c>
    </row>
    <row r="4461" spans="1:2" x14ac:dyDescent="0.25">
      <c r="A4461" s="6">
        <v>39654</v>
      </c>
      <c r="B4461" s="5">
        <v>15.46</v>
      </c>
    </row>
    <row r="4462" spans="1:2" x14ac:dyDescent="0.25">
      <c r="A4462" s="6">
        <v>39655</v>
      </c>
      <c r="B4462" s="5">
        <v>15.46</v>
      </c>
    </row>
    <row r="4463" spans="1:2" x14ac:dyDescent="0.25">
      <c r="A4463" s="6">
        <v>39656</v>
      </c>
      <c r="B4463" s="5">
        <v>15.46</v>
      </c>
    </row>
    <row r="4464" spans="1:2" x14ac:dyDescent="0.25">
      <c r="A4464" s="6">
        <v>39657</v>
      </c>
      <c r="B4464" s="5">
        <v>15.06</v>
      </c>
    </row>
    <row r="4465" spans="1:2" x14ac:dyDescent="0.25">
      <c r="A4465" s="6">
        <v>39658</v>
      </c>
      <c r="B4465" s="5">
        <v>15.91</v>
      </c>
    </row>
    <row r="4466" spans="1:2" x14ac:dyDescent="0.25">
      <c r="A4466" s="6">
        <v>39659</v>
      </c>
      <c r="B4466" s="5">
        <v>15.84</v>
      </c>
    </row>
    <row r="4467" spans="1:2" x14ac:dyDescent="0.25">
      <c r="A4467" s="6">
        <v>39660</v>
      </c>
      <c r="B4467" s="5">
        <v>15.62</v>
      </c>
    </row>
    <row r="4468" spans="1:2" x14ac:dyDescent="0.25">
      <c r="A4468" s="6">
        <v>39661</v>
      </c>
      <c r="B4468" s="5">
        <v>15.62</v>
      </c>
    </row>
    <row r="4469" spans="1:2" x14ac:dyDescent="0.25">
      <c r="A4469" s="6">
        <v>39662</v>
      </c>
      <c r="B4469" s="5">
        <v>15.62</v>
      </c>
    </row>
    <row r="4470" spans="1:2" x14ac:dyDescent="0.25">
      <c r="A4470" s="6">
        <v>39663</v>
      </c>
      <c r="B4470" s="5">
        <v>15.62</v>
      </c>
    </row>
    <row r="4471" spans="1:2" x14ac:dyDescent="0.25">
      <c r="A4471" s="6">
        <v>39664</v>
      </c>
      <c r="B4471" s="5">
        <v>15.38</v>
      </c>
    </row>
    <row r="4472" spans="1:2" x14ac:dyDescent="0.25">
      <c r="A4472" s="6">
        <v>39665</v>
      </c>
      <c r="B4472" s="5">
        <v>16.12</v>
      </c>
    </row>
    <row r="4473" spans="1:2" x14ac:dyDescent="0.25">
      <c r="A4473" s="6">
        <v>39666</v>
      </c>
      <c r="B4473" s="5">
        <v>16.02</v>
      </c>
    </row>
    <row r="4474" spans="1:2" x14ac:dyDescent="0.25">
      <c r="A4474" s="6">
        <v>39667</v>
      </c>
      <c r="B4474" s="5">
        <v>15.59</v>
      </c>
    </row>
    <row r="4475" spans="1:2" x14ac:dyDescent="0.25">
      <c r="A4475" s="6">
        <v>39668</v>
      </c>
      <c r="B4475" s="5">
        <v>16.23</v>
      </c>
    </row>
    <row r="4476" spans="1:2" x14ac:dyDescent="0.25">
      <c r="A4476" s="6">
        <v>39669</v>
      </c>
      <c r="B4476" s="5">
        <v>16.23</v>
      </c>
    </row>
    <row r="4477" spans="1:2" x14ac:dyDescent="0.25">
      <c r="A4477" s="6">
        <v>39670</v>
      </c>
      <c r="B4477" s="5">
        <v>16.23</v>
      </c>
    </row>
    <row r="4478" spans="1:2" x14ac:dyDescent="0.25">
      <c r="A4478" s="6">
        <v>39671</v>
      </c>
      <c r="B4478" s="5">
        <v>16.61</v>
      </c>
    </row>
    <row r="4479" spans="1:2" x14ac:dyDescent="0.25">
      <c r="A4479" s="6">
        <v>39672</v>
      </c>
      <c r="B4479" s="5">
        <v>16.170000000000002</v>
      </c>
    </row>
    <row r="4480" spans="1:2" x14ac:dyDescent="0.25">
      <c r="A4480" s="6">
        <v>39673</v>
      </c>
      <c r="B4480" s="5">
        <v>15.97</v>
      </c>
    </row>
    <row r="4481" spans="1:2" x14ac:dyDescent="0.25">
      <c r="A4481" s="6">
        <v>39674</v>
      </c>
      <c r="B4481" s="5">
        <v>16.239999999999998</v>
      </c>
    </row>
    <row r="4482" spans="1:2" x14ac:dyDescent="0.25">
      <c r="A4482" s="6">
        <v>39675</v>
      </c>
      <c r="B4482" s="5">
        <v>16.2</v>
      </c>
    </row>
    <row r="4483" spans="1:2" x14ac:dyDescent="0.25">
      <c r="A4483" s="6">
        <v>39676</v>
      </c>
      <c r="B4483" s="5">
        <v>16.2</v>
      </c>
    </row>
    <row r="4484" spans="1:2" x14ac:dyDescent="0.25">
      <c r="A4484" s="6">
        <v>39677</v>
      </c>
      <c r="B4484" s="5">
        <v>16.2</v>
      </c>
    </row>
    <row r="4485" spans="1:2" x14ac:dyDescent="0.25">
      <c r="A4485" s="6">
        <v>39678</v>
      </c>
      <c r="B4485" s="5">
        <v>15.88</v>
      </c>
    </row>
    <row r="4486" spans="1:2" x14ac:dyDescent="0.25">
      <c r="A4486" s="6">
        <v>39679</v>
      </c>
      <c r="B4486" s="5">
        <v>15.55</v>
      </c>
    </row>
    <row r="4487" spans="1:2" x14ac:dyDescent="0.25">
      <c r="A4487" s="6">
        <v>39680</v>
      </c>
      <c r="B4487" s="5">
        <v>15.56</v>
      </c>
    </row>
    <row r="4488" spans="1:2" x14ac:dyDescent="0.25">
      <c r="A4488" s="6">
        <v>39681</v>
      </c>
      <c r="B4488" s="5">
        <v>15.35</v>
      </c>
    </row>
    <row r="4489" spans="1:2" x14ac:dyDescent="0.25">
      <c r="A4489" s="6">
        <v>39682</v>
      </c>
      <c r="B4489" s="5">
        <v>15.87</v>
      </c>
    </row>
    <row r="4490" spans="1:2" x14ac:dyDescent="0.25">
      <c r="A4490" s="6">
        <v>39683</v>
      </c>
      <c r="B4490" s="5">
        <v>15.87</v>
      </c>
    </row>
    <row r="4491" spans="1:2" x14ac:dyDescent="0.25">
      <c r="A4491" s="6">
        <v>39684</v>
      </c>
      <c r="B4491" s="5">
        <v>15.87</v>
      </c>
    </row>
    <row r="4492" spans="1:2" x14ac:dyDescent="0.25">
      <c r="A4492" s="6">
        <v>39685</v>
      </c>
      <c r="B4492" s="5">
        <v>15.37</v>
      </c>
    </row>
    <row r="4493" spans="1:2" x14ac:dyDescent="0.25">
      <c r="A4493" s="6">
        <v>39686</v>
      </c>
      <c r="B4493" s="5">
        <v>15.53</v>
      </c>
    </row>
    <row r="4494" spans="1:2" x14ac:dyDescent="0.25">
      <c r="A4494" s="6">
        <v>39687</v>
      </c>
      <c r="B4494" s="5">
        <v>15.65</v>
      </c>
    </row>
    <row r="4495" spans="1:2" x14ac:dyDescent="0.25">
      <c r="A4495" s="6">
        <v>39688</v>
      </c>
      <c r="B4495" s="5">
        <v>16.13</v>
      </c>
    </row>
    <row r="4496" spans="1:2" x14ac:dyDescent="0.25">
      <c r="A4496" s="6">
        <v>39689</v>
      </c>
      <c r="B4496" s="5">
        <v>15.97</v>
      </c>
    </row>
    <row r="4497" spans="1:2" x14ac:dyDescent="0.25">
      <c r="A4497" s="6">
        <v>39690</v>
      </c>
      <c r="B4497" s="5">
        <v>15.97</v>
      </c>
    </row>
    <row r="4498" spans="1:2" x14ac:dyDescent="0.25">
      <c r="A4498" s="6">
        <v>39691</v>
      </c>
      <c r="B4498" s="5">
        <v>15.97</v>
      </c>
    </row>
    <row r="4499" spans="1:2" x14ac:dyDescent="0.25">
      <c r="A4499" s="6">
        <v>39692</v>
      </c>
      <c r="B4499" s="5">
        <v>15.97</v>
      </c>
    </row>
    <row r="4500" spans="1:2" x14ac:dyDescent="0.25">
      <c r="A4500" s="6">
        <v>39693</v>
      </c>
      <c r="B4500" s="5">
        <v>16.11</v>
      </c>
    </row>
    <row r="4501" spans="1:2" x14ac:dyDescent="0.25">
      <c r="A4501" s="6">
        <v>39694</v>
      </c>
      <c r="B4501" s="5">
        <v>16.37</v>
      </c>
    </row>
    <row r="4502" spans="1:2" x14ac:dyDescent="0.25">
      <c r="A4502" s="6">
        <v>39695</v>
      </c>
      <c r="B4502" s="5">
        <v>15.89</v>
      </c>
    </row>
    <row r="4503" spans="1:2" x14ac:dyDescent="0.25">
      <c r="A4503" s="6">
        <v>39696</v>
      </c>
      <c r="B4503" s="5">
        <v>15.92</v>
      </c>
    </row>
    <row r="4504" spans="1:2" x14ac:dyDescent="0.25">
      <c r="A4504" s="6">
        <v>39697</v>
      </c>
      <c r="B4504" s="5">
        <v>15.92</v>
      </c>
    </row>
    <row r="4505" spans="1:2" x14ac:dyDescent="0.25">
      <c r="A4505" s="6">
        <v>39698</v>
      </c>
      <c r="B4505" s="5">
        <v>15.92</v>
      </c>
    </row>
    <row r="4506" spans="1:2" x14ac:dyDescent="0.25">
      <c r="A4506" s="6">
        <v>39699</v>
      </c>
      <c r="B4506" s="5">
        <v>16.62</v>
      </c>
    </row>
    <row r="4507" spans="1:2" x14ac:dyDescent="0.25">
      <c r="A4507" s="6">
        <v>39700</v>
      </c>
      <c r="B4507" s="5">
        <v>15.95</v>
      </c>
    </row>
    <row r="4508" spans="1:2" x14ac:dyDescent="0.25">
      <c r="A4508" s="6">
        <v>39701</v>
      </c>
      <c r="B4508" s="5">
        <v>16.04</v>
      </c>
    </row>
    <row r="4509" spans="1:2" x14ac:dyDescent="0.25">
      <c r="A4509" s="6">
        <v>39702</v>
      </c>
      <c r="B4509" s="5">
        <v>16.16</v>
      </c>
    </row>
    <row r="4510" spans="1:2" x14ac:dyDescent="0.25">
      <c r="A4510" s="6">
        <v>39703</v>
      </c>
      <c r="B4510" s="5">
        <v>16.36</v>
      </c>
    </row>
    <row r="4511" spans="1:2" x14ac:dyDescent="0.25">
      <c r="A4511" s="6">
        <v>39704</v>
      </c>
      <c r="B4511" s="5">
        <v>16.36</v>
      </c>
    </row>
    <row r="4512" spans="1:2" x14ac:dyDescent="0.25">
      <c r="A4512" s="6">
        <v>39705</v>
      </c>
      <c r="B4512" s="5">
        <v>16.36</v>
      </c>
    </row>
    <row r="4513" spans="1:2" x14ac:dyDescent="0.25">
      <c r="A4513" s="6">
        <v>39706</v>
      </c>
      <c r="B4513" s="5">
        <v>15.08</v>
      </c>
    </row>
    <row r="4514" spans="1:2" x14ac:dyDescent="0.25">
      <c r="A4514" s="6">
        <v>39707</v>
      </c>
      <c r="B4514" s="5">
        <v>15.88</v>
      </c>
    </row>
    <row r="4515" spans="1:2" x14ac:dyDescent="0.25">
      <c r="A4515" s="6">
        <v>39708</v>
      </c>
      <c r="B4515" s="5">
        <v>15.03</v>
      </c>
    </row>
    <row r="4516" spans="1:2" x14ac:dyDescent="0.25">
      <c r="A4516" s="6">
        <v>39709</v>
      </c>
      <c r="B4516" s="5">
        <v>16.649999999999999</v>
      </c>
    </row>
    <row r="4517" spans="1:2" x14ac:dyDescent="0.25">
      <c r="A4517" s="6">
        <v>39710</v>
      </c>
      <c r="B4517" s="5">
        <v>16.98</v>
      </c>
    </row>
    <row r="4518" spans="1:2" x14ac:dyDescent="0.25">
      <c r="A4518" s="6">
        <v>39711</v>
      </c>
      <c r="B4518" s="5">
        <v>16.98</v>
      </c>
    </row>
    <row r="4519" spans="1:2" x14ac:dyDescent="0.25">
      <c r="A4519" s="6">
        <v>39712</v>
      </c>
      <c r="B4519" s="5">
        <v>16.98</v>
      </c>
    </row>
    <row r="4520" spans="1:2" x14ac:dyDescent="0.25">
      <c r="A4520" s="6">
        <v>39713</v>
      </c>
      <c r="B4520" s="5">
        <v>15.49</v>
      </c>
    </row>
    <row r="4521" spans="1:2" x14ac:dyDescent="0.25">
      <c r="A4521" s="6">
        <v>39714</v>
      </c>
      <c r="B4521" s="5">
        <v>15.6</v>
      </c>
    </row>
    <row r="4522" spans="1:2" x14ac:dyDescent="0.25">
      <c r="A4522" s="6">
        <v>39715</v>
      </c>
      <c r="B4522" s="5">
        <v>15.38</v>
      </c>
    </row>
    <row r="4523" spans="1:2" x14ac:dyDescent="0.25">
      <c r="A4523" s="6">
        <v>39716</v>
      </c>
      <c r="B4523" s="5">
        <v>15.67</v>
      </c>
    </row>
    <row r="4524" spans="1:2" x14ac:dyDescent="0.25">
      <c r="A4524" s="6">
        <v>39717</v>
      </c>
      <c r="B4524" s="5">
        <v>16.170000000000002</v>
      </c>
    </row>
    <row r="4525" spans="1:2" x14ac:dyDescent="0.25">
      <c r="A4525" s="6">
        <v>39718</v>
      </c>
      <c r="B4525" s="5">
        <v>16.170000000000002</v>
      </c>
    </row>
    <row r="4526" spans="1:2" x14ac:dyDescent="0.25">
      <c r="A4526" s="6">
        <v>39719</v>
      </c>
      <c r="B4526" s="5">
        <v>16.170000000000002</v>
      </c>
    </row>
    <row r="4527" spans="1:2" x14ac:dyDescent="0.25">
      <c r="A4527" s="6">
        <v>39720</v>
      </c>
      <c r="B4527" s="5">
        <v>15</v>
      </c>
    </row>
    <row r="4528" spans="1:2" x14ac:dyDescent="0.25">
      <c r="A4528" s="6">
        <v>39721</v>
      </c>
      <c r="B4528" s="5">
        <v>15.95</v>
      </c>
    </row>
    <row r="4529" spans="1:2" x14ac:dyDescent="0.25">
      <c r="A4529" s="6">
        <v>39722</v>
      </c>
      <c r="B4529" s="5">
        <v>15.6</v>
      </c>
    </row>
    <row r="4530" spans="1:2" x14ac:dyDescent="0.25">
      <c r="A4530" s="6">
        <v>39723</v>
      </c>
      <c r="B4530" s="5">
        <v>14.61</v>
      </c>
    </row>
    <row r="4531" spans="1:2" x14ac:dyDescent="0.25">
      <c r="A4531" s="6">
        <v>39724</v>
      </c>
      <c r="B4531" s="5">
        <v>13.9</v>
      </c>
    </row>
    <row r="4532" spans="1:2" x14ac:dyDescent="0.25">
      <c r="A4532" s="6">
        <v>39725</v>
      </c>
      <c r="B4532" s="5">
        <v>13.9</v>
      </c>
    </row>
    <row r="4533" spans="1:2" x14ac:dyDescent="0.25">
      <c r="A4533" s="6">
        <v>39726</v>
      </c>
      <c r="B4533" s="5">
        <v>13.9</v>
      </c>
    </row>
    <row r="4534" spans="1:2" x14ac:dyDescent="0.25">
      <c r="A4534" s="6">
        <v>39727</v>
      </c>
      <c r="B4534" s="5">
        <v>13.41</v>
      </c>
    </row>
    <row r="4535" spans="1:2" x14ac:dyDescent="0.25">
      <c r="A4535" s="6">
        <v>39728</v>
      </c>
      <c r="B4535" s="5">
        <v>12.38</v>
      </c>
    </row>
    <row r="4536" spans="1:2" x14ac:dyDescent="0.25">
      <c r="A4536" s="6">
        <v>39729</v>
      </c>
      <c r="B4536" s="5">
        <v>12.29</v>
      </c>
    </row>
    <row r="4537" spans="1:2" x14ac:dyDescent="0.25">
      <c r="A4537" s="6">
        <v>39730</v>
      </c>
      <c r="B4537" s="5">
        <v>11.04</v>
      </c>
    </row>
    <row r="4538" spans="1:2" x14ac:dyDescent="0.25">
      <c r="A4538" s="6">
        <v>39731</v>
      </c>
      <c r="B4538" s="5">
        <v>12.59</v>
      </c>
    </row>
    <row r="4539" spans="1:2" x14ac:dyDescent="0.25">
      <c r="A4539" s="6">
        <v>39732</v>
      </c>
      <c r="B4539" s="5">
        <v>12.59</v>
      </c>
    </row>
    <row r="4540" spans="1:2" x14ac:dyDescent="0.25">
      <c r="A4540" s="6">
        <v>39733</v>
      </c>
      <c r="B4540" s="5">
        <v>12.59</v>
      </c>
    </row>
    <row r="4541" spans="1:2" x14ac:dyDescent="0.25">
      <c r="A4541" s="6">
        <v>39734</v>
      </c>
      <c r="B4541" s="5">
        <v>13.12</v>
      </c>
    </row>
    <row r="4542" spans="1:2" x14ac:dyDescent="0.25">
      <c r="A4542" s="6">
        <v>39735</v>
      </c>
      <c r="B4542" s="5">
        <v>12.22</v>
      </c>
    </row>
    <row r="4543" spans="1:2" x14ac:dyDescent="0.25">
      <c r="A4543" s="6">
        <v>39736</v>
      </c>
      <c r="B4543" s="5">
        <v>10.68</v>
      </c>
    </row>
    <row r="4544" spans="1:2" x14ac:dyDescent="0.25">
      <c r="A4544" s="6">
        <v>39737</v>
      </c>
      <c r="B4544" s="5">
        <v>11.19</v>
      </c>
    </row>
    <row r="4545" spans="1:2" x14ac:dyDescent="0.25">
      <c r="A4545" s="6">
        <v>39738</v>
      </c>
      <c r="B4545" s="5">
        <v>11.17</v>
      </c>
    </row>
    <row r="4546" spans="1:2" x14ac:dyDescent="0.25">
      <c r="A4546" s="6">
        <v>39739</v>
      </c>
      <c r="B4546" s="5">
        <v>11.17</v>
      </c>
    </row>
    <row r="4547" spans="1:2" x14ac:dyDescent="0.25">
      <c r="A4547" s="6">
        <v>39740</v>
      </c>
      <c r="B4547" s="5">
        <v>11.17</v>
      </c>
    </row>
    <row r="4548" spans="1:2" x14ac:dyDescent="0.25">
      <c r="A4548" s="6">
        <v>39741</v>
      </c>
      <c r="B4548" s="5">
        <v>11.22</v>
      </c>
    </row>
    <row r="4549" spans="1:2" x14ac:dyDescent="0.25">
      <c r="A4549" s="6">
        <v>39742</v>
      </c>
      <c r="B4549" s="5">
        <v>10.83</v>
      </c>
    </row>
    <row r="4550" spans="1:2" x14ac:dyDescent="0.25">
      <c r="A4550" s="6">
        <v>39743</v>
      </c>
      <c r="B4550" s="5">
        <v>10.01</v>
      </c>
    </row>
    <row r="4551" spans="1:2" x14ac:dyDescent="0.25">
      <c r="A4551" s="6">
        <v>39744</v>
      </c>
      <c r="B4551" s="5">
        <v>9.91</v>
      </c>
    </row>
    <row r="4552" spans="1:2" x14ac:dyDescent="0.25">
      <c r="A4552" s="6">
        <v>39745</v>
      </c>
      <c r="B4552" s="5">
        <v>9.26</v>
      </c>
    </row>
    <row r="4553" spans="1:2" x14ac:dyDescent="0.25">
      <c r="A4553" s="6">
        <v>39746</v>
      </c>
      <c r="B4553" s="5">
        <v>9.26</v>
      </c>
    </row>
    <row r="4554" spans="1:2" x14ac:dyDescent="0.25">
      <c r="A4554" s="6">
        <v>39747</v>
      </c>
      <c r="B4554" s="5">
        <v>9.26</v>
      </c>
    </row>
    <row r="4555" spans="1:2" x14ac:dyDescent="0.25">
      <c r="A4555" s="6">
        <v>39748</v>
      </c>
      <c r="B4555" s="5">
        <v>8.7200000000000006</v>
      </c>
    </row>
    <row r="4556" spans="1:2" x14ac:dyDescent="0.25">
      <c r="A4556" s="6">
        <v>39749</v>
      </c>
      <c r="B4556" s="5">
        <v>10.199999999999999</v>
      </c>
    </row>
    <row r="4557" spans="1:2" x14ac:dyDescent="0.25">
      <c r="A4557" s="6">
        <v>39750</v>
      </c>
      <c r="B4557" s="5">
        <v>9.8800000000000008</v>
      </c>
    </row>
    <row r="4558" spans="1:2" x14ac:dyDescent="0.25">
      <c r="A4558" s="6">
        <v>39751</v>
      </c>
      <c r="B4558" s="5">
        <v>10.3</v>
      </c>
    </row>
    <row r="4559" spans="1:2" x14ac:dyDescent="0.25">
      <c r="A4559" s="6">
        <v>39752</v>
      </c>
      <c r="B4559" s="5">
        <v>10.97</v>
      </c>
    </row>
    <row r="4560" spans="1:2" x14ac:dyDescent="0.25">
      <c r="A4560" s="6">
        <v>39753</v>
      </c>
      <c r="B4560" s="5">
        <v>10.97</v>
      </c>
    </row>
    <row r="4561" spans="1:2" x14ac:dyDescent="0.25">
      <c r="A4561" s="6">
        <v>39754</v>
      </c>
      <c r="B4561" s="5">
        <v>10.97</v>
      </c>
    </row>
    <row r="4562" spans="1:2" x14ac:dyDescent="0.25">
      <c r="A4562" s="6">
        <v>39755</v>
      </c>
      <c r="B4562" s="5">
        <v>10.57</v>
      </c>
    </row>
    <row r="4563" spans="1:2" x14ac:dyDescent="0.25">
      <c r="A4563" s="6">
        <v>39756</v>
      </c>
      <c r="B4563" s="5">
        <v>11.18</v>
      </c>
    </row>
    <row r="4564" spans="1:2" x14ac:dyDescent="0.25">
      <c r="A4564" s="6">
        <v>39757</v>
      </c>
      <c r="B4564" s="5">
        <v>10.029999999999999</v>
      </c>
    </row>
    <row r="4565" spans="1:2" x14ac:dyDescent="0.25">
      <c r="A4565" s="6">
        <v>39758</v>
      </c>
      <c r="B4565" s="5">
        <v>9.57</v>
      </c>
    </row>
    <row r="4566" spans="1:2" x14ac:dyDescent="0.25">
      <c r="A4566" s="6">
        <v>39759</v>
      </c>
      <c r="B4566" s="5">
        <v>10.17</v>
      </c>
    </row>
    <row r="4567" spans="1:2" x14ac:dyDescent="0.25">
      <c r="A4567" s="6">
        <v>39760</v>
      </c>
      <c r="B4567" s="5">
        <v>10.17</v>
      </c>
    </row>
    <row r="4568" spans="1:2" x14ac:dyDescent="0.25">
      <c r="A4568" s="6">
        <v>39761</v>
      </c>
      <c r="B4568" s="5">
        <v>10.17</v>
      </c>
    </row>
    <row r="4569" spans="1:2" x14ac:dyDescent="0.25">
      <c r="A4569" s="6">
        <v>39762</v>
      </c>
      <c r="B4569" s="5">
        <v>9.24</v>
      </c>
    </row>
    <row r="4570" spans="1:2" x14ac:dyDescent="0.25">
      <c r="A4570" s="6">
        <v>39763</v>
      </c>
      <c r="B4570" s="5">
        <v>9.08</v>
      </c>
    </row>
    <row r="4571" spans="1:2" x14ac:dyDescent="0.25">
      <c r="A4571" s="6">
        <v>39764</v>
      </c>
      <c r="B4571" s="5">
        <v>8.44</v>
      </c>
    </row>
    <row r="4572" spans="1:2" x14ac:dyDescent="0.25">
      <c r="A4572" s="6">
        <v>39765</v>
      </c>
      <c r="B4572" s="5">
        <v>9.3800000000000008</v>
      </c>
    </row>
    <row r="4573" spans="1:2" x14ac:dyDescent="0.25">
      <c r="A4573" s="6">
        <v>39766</v>
      </c>
      <c r="B4573" s="5">
        <v>8.35</v>
      </c>
    </row>
    <row r="4574" spans="1:2" x14ac:dyDescent="0.25">
      <c r="A4574" s="6">
        <v>39767</v>
      </c>
      <c r="B4574" s="5">
        <v>8.35</v>
      </c>
    </row>
    <row r="4575" spans="1:2" x14ac:dyDescent="0.25">
      <c r="A4575" s="6">
        <v>39768</v>
      </c>
      <c r="B4575" s="5">
        <v>8.35</v>
      </c>
    </row>
    <row r="4576" spans="1:2" x14ac:dyDescent="0.25">
      <c r="A4576" s="6">
        <v>39769</v>
      </c>
      <c r="B4576" s="5">
        <v>8.0500000000000007</v>
      </c>
    </row>
    <row r="4577" spans="1:2" x14ac:dyDescent="0.25">
      <c r="A4577" s="6">
        <v>39770</v>
      </c>
      <c r="B4577" s="5">
        <v>7.95</v>
      </c>
    </row>
    <row r="4578" spans="1:2" x14ac:dyDescent="0.25">
      <c r="A4578" s="6">
        <v>39771</v>
      </c>
      <c r="B4578" s="5">
        <v>6.91</v>
      </c>
    </row>
    <row r="4579" spans="1:2" x14ac:dyDescent="0.25">
      <c r="A4579" s="6">
        <v>39772</v>
      </c>
      <c r="B4579" s="5">
        <v>6.38</v>
      </c>
    </row>
    <row r="4580" spans="1:2" x14ac:dyDescent="0.25">
      <c r="A4580" s="6">
        <v>39773</v>
      </c>
      <c r="B4580" s="5">
        <v>6.79</v>
      </c>
    </row>
    <row r="4581" spans="1:2" x14ac:dyDescent="0.25">
      <c r="A4581" s="6">
        <v>39774</v>
      </c>
      <c r="B4581" s="5">
        <v>6.79</v>
      </c>
    </row>
    <row r="4582" spans="1:2" x14ac:dyDescent="0.25">
      <c r="A4582" s="6">
        <v>39775</v>
      </c>
      <c r="B4582" s="5">
        <v>6.79</v>
      </c>
    </row>
    <row r="4583" spans="1:2" x14ac:dyDescent="0.25">
      <c r="A4583" s="6">
        <v>39776</v>
      </c>
      <c r="B4583" s="5">
        <v>8.0399999999999991</v>
      </c>
    </row>
    <row r="4584" spans="1:2" x14ac:dyDescent="0.25">
      <c r="A4584" s="6">
        <v>39777</v>
      </c>
      <c r="B4584" s="5">
        <v>8.18</v>
      </c>
    </row>
    <row r="4585" spans="1:2" x14ac:dyDescent="0.25">
      <c r="A4585" s="6">
        <v>39778</v>
      </c>
      <c r="B4585" s="5">
        <v>8.57</v>
      </c>
    </row>
    <row r="4586" spans="1:2" x14ac:dyDescent="0.25">
      <c r="A4586" s="6">
        <v>39779</v>
      </c>
      <c r="B4586" s="5">
        <v>8.57</v>
      </c>
    </row>
    <row r="4587" spans="1:2" x14ac:dyDescent="0.25">
      <c r="A4587" s="6">
        <v>39780</v>
      </c>
      <c r="B4587" s="5">
        <v>8.4</v>
      </c>
    </row>
    <row r="4588" spans="1:2" x14ac:dyDescent="0.25">
      <c r="A4588" s="6">
        <v>39781</v>
      </c>
      <c r="B4588" s="5">
        <v>8.4</v>
      </c>
    </row>
    <row r="4589" spans="1:2" x14ac:dyDescent="0.25">
      <c r="A4589" s="6">
        <v>39782</v>
      </c>
      <c r="B4589" s="5">
        <v>8.4</v>
      </c>
    </row>
    <row r="4590" spans="1:2" x14ac:dyDescent="0.25">
      <c r="A4590" s="6">
        <v>39783</v>
      </c>
      <c r="B4590" s="5">
        <v>6.78</v>
      </c>
    </row>
    <row r="4591" spans="1:2" x14ac:dyDescent="0.25">
      <c r="A4591" s="6">
        <v>39784</v>
      </c>
      <c r="B4591" s="5">
        <v>7.69</v>
      </c>
    </row>
    <row r="4592" spans="1:2" x14ac:dyDescent="0.25">
      <c r="A4592" s="6">
        <v>39785</v>
      </c>
      <c r="B4592" s="5">
        <v>8.1</v>
      </c>
    </row>
    <row r="4593" spans="1:2" x14ac:dyDescent="0.25">
      <c r="A4593" s="6">
        <v>39786</v>
      </c>
      <c r="B4593" s="5">
        <v>7.87</v>
      </c>
    </row>
    <row r="4594" spans="1:2" x14ac:dyDescent="0.25">
      <c r="A4594" s="6">
        <v>39787</v>
      </c>
      <c r="B4594" s="5">
        <v>8.7200000000000006</v>
      </c>
    </row>
    <row r="4595" spans="1:2" x14ac:dyDescent="0.25">
      <c r="A4595" s="6">
        <v>39788</v>
      </c>
      <c r="B4595" s="5">
        <v>8.7200000000000006</v>
      </c>
    </row>
    <row r="4596" spans="1:2" x14ac:dyDescent="0.25">
      <c r="A4596" s="6">
        <v>39789</v>
      </c>
      <c r="B4596" s="5">
        <v>8.7200000000000006</v>
      </c>
    </row>
    <row r="4597" spans="1:2" x14ac:dyDescent="0.25">
      <c r="A4597" s="6">
        <v>39790</v>
      </c>
      <c r="B4597" s="5">
        <v>9.58</v>
      </c>
    </row>
    <row r="4598" spans="1:2" x14ac:dyDescent="0.25">
      <c r="A4598" s="6">
        <v>39791</v>
      </c>
      <c r="B4598" s="5">
        <v>8.77</v>
      </c>
    </row>
    <row r="4599" spans="1:2" x14ac:dyDescent="0.25">
      <c r="A4599" s="6">
        <v>39792</v>
      </c>
      <c r="B4599" s="5">
        <v>9.4600000000000009</v>
      </c>
    </row>
    <row r="4600" spans="1:2" x14ac:dyDescent="0.25">
      <c r="A4600" s="6">
        <v>39793</v>
      </c>
      <c r="B4600" s="5">
        <v>8.0500000000000007</v>
      </c>
    </row>
    <row r="4601" spans="1:2" x14ac:dyDescent="0.25">
      <c r="A4601" s="6">
        <v>39794</v>
      </c>
      <c r="B4601" s="5">
        <v>8.93</v>
      </c>
    </row>
    <row r="4602" spans="1:2" x14ac:dyDescent="0.25">
      <c r="A4602" s="6">
        <v>39795</v>
      </c>
      <c r="B4602" s="5">
        <v>8.93</v>
      </c>
    </row>
    <row r="4603" spans="1:2" x14ac:dyDescent="0.25">
      <c r="A4603" s="6">
        <v>39796</v>
      </c>
      <c r="B4603" s="5">
        <v>8.93</v>
      </c>
    </row>
    <row r="4604" spans="1:2" x14ac:dyDescent="0.25">
      <c r="A4604" s="6">
        <v>39797</v>
      </c>
      <c r="B4604" s="5">
        <v>8.58</v>
      </c>
    </row>
    <row r="4605" spans="1:2" x14ac:dyDescent="0.25">
      <c r="A4605" s="6">
        <v>39798</v>
      </c>
      <c r="B4605" s="5">
        <v>9.7799999999999994</v>
      </c>
    </row>
    <row r="4606" spans="1:2" x14ac:dyDescent="0.25">
      <c r="A4606" s="6">
        <v>39799</v>
      </c>
      <c r="B4606" s="5">
        <v>9.92</v>
      </c>
    </row>
    <row r="4607" spans="1:2" x14ac:dyDescent="0.25">
      <c r="A4607" s="6">
        <v>39800</v>
      </c>
      <c r="B4607" s="5">
        <v>9.1199999999999992</v>
      </c>
    </row>
    <row r="4608" spans="1:2" x14ac:dyDescent="0.25">
      <c r="A4608" s="6">
        <v>39801</v>
      </c>
      <c r="B4608" s="5">
        <v>9.65</v>
      </c>
    </row>
    <row r="4609" spans="1:2" x14ac:dyDescent="0.25">
      <c r="A4609" s="6">
        <v>39802</v>
      </c>
      <c r="B4609" s="5">
        <v>9.65</v>
      </c>
    </row>
    <row r="4610" spans="1:2" x14ac:dyDescent="0.25">
      <c r="A4610" s="6">
        <v>39803</v>
      </c>
      <c r="B4610" s="5">
        <v>9.65</v>
      </c>
    </row>
    <row r="4611" spans="1:2" x14ac:dyDescent="0.25">
      <c r="A4611" s="6">
        <v>39804</v>
      </c>
      <c r="B4611" s="5">
        <v>9.35</v>
      </c>
    </row>
    <row r="4612" spans="1:2" x14ac:dyDescent="0.25">
      <c r="A4612" s="6">
        <v>39805</v>
      </c>
      <c r="B4612" s="5">
        <v>9.32</v>
      </c>
    </row>
    <row r="4613" spans="1:2" x14ac:dyDescent="0.25">
      <c r="A4613" s="6">
        <v>39806</v>
      </c>
      <c r="B4613" s="5">
        <v>9.4</v>
      </c>
    </row>
    <row r="4614" spans="1:2" x14ac:dyDescent="0.25">
      <c r="A4614" s="6">
        <v>39807</v>
      </c>
      <c r="B4614" s="5">
        <v>9.4</v>
      </c>
    </row>
    <row r="4615" spans="1:2" x14ac:dyDescent="0.25">
      <c r="A4615" s="6">
        <v>39808</v>
      </c>
      <c r="B4615" s="5">
        <v>9.5</v>
      </c>
    </row>
    <row r="4616" spans="1:2" x14ac:dyDescent="0.25">
      <c r="A4616" s="6">
        <v>39809</v>
      </c>
      <c r="B4616" s="5">
        <v>9.5</v>
      </c>
    </row>
    <row r="4617" spans="1:2" x14ac:dyDescent="0.25">
      <c r="A4617" s="6">
        <v>39810</v>
      </c>
      <c r="B4617" s="5">
        <v>9.5</v>
      </c>
    </row>
    <row r="4618" spans="1:2" x14ac:dyDescent="0.25">
      <c r="A4618" s="6">
        <v>39811</v>
      </c>
      <c r="B4618" s="5">
        <v>8.99</v>
      </c>
    </row>
    <row r="4619" spans="1:2" x14ac:dyDescent="0.25">
      <c r="A4619" s="6">
        <v>39812</v>
      </c>
      <c r="B4619" s="5">
        <v>9.41</v>
      </c>
    </row>
    <row r="4620" spans="1:2" x14ac:dyDescent="0.25">
      <c r="A4620" s="6">
        <v>39813</v>
      </c>
      <c r="B4620" s="5">
        <v>9.86</v>
      </c>
    </row>
    <row r="4621" spans="1:2" x14ac:dyDescent="0.25">
      <c r="A4621" s="6">
        <v>39814</v>
      </c>
      <c r="B4621" s="5">
        <v>9.86</v>
      </c>
    </row>
    <row r="4622" spans="1:2" x14ac:dyDescent="0.25">
      <c r="A4622" s="6">
        <v>39815</v>
      </c>
      <c r="B4622" s="5">
        <v>9.5500000000000007</v>
      </c>
    </row>
    <row r="4623" spans="1:2" x14ac:dyDescent="0.25">
      <c r="A4623" s="6">
        <v>39816</v>
      </c>
      <c r="B4623" s="5">
        <v>9.5500000000000007</v>
      </c>
    </row>
    <row r="4624" spans="1:2" x14ac:dyDescent="0.25">
      <c r="A4624" s="6">
        <v>39817</v>
      </c>
      <c r="B4624" s="5">
        <v>9.5500000000000007</v>
      </c>
    </row>
    <row r="4625" spans="1:2" x14ac:dyDescent="0.25">
      <c r="A4625" s="6">
        <v>39818</v>
      </c>
      <c r="B4625" s="5">
        <v>9.33</v>
      </c>
    </row>
    <row r="4626" spans="1:2" x14ac:dyDescent="0.25">
      <c r="A4626" s="6">
        <v>39819</v>
      </c>
      <c r="B4626" s="5">
        <v>9.86</v>
      </c>
    </row>
    <row r="4627" spans="1:2" x14ac:dyDescent="0.25">
      <c r="A4627" s="6">
        <v>39820</v>
      </c>
      <c r="B4627" s="5">
        <v>9.48</v>
      </c>
    </row>
    <row r="4628" spans="1:2" x14ac:dyDescent="0.25">
      <c r="A4628" s="6">
        <v>39821</v>
      </c>
      <c r="B4628" s="5">
        <v>9.4</v>
      </c>
    </row>
    <row r="4629" spans="1:2" x14ac:dyDescent="0.25">
      <c r="A4629" s="6">
        <v>39822</v>
      </c>
      <c r="B4629" s="5">
        <v>8.94</v>
      </c>
    </row>
    <row r="4630" spans="1:2" x14ac:dyDescent="0.25">
      <c r="A4630" s="6">
        <v>39823</v>
      </c>
      <c r="B4630" s="5">
        <v>8.94</v>
      </c>
    </row>
    <row r="4631" spans="1:2" x14ac:dyDescent="0.25">
      <c r="A4631" s="6">
        <v>39824</v>
      </c>
      <c r="B4631" s="5">
        <v>8.94</v>
      </c>
    </row>
    <row r="4632" spans="1:2" x14ac:dyDescent="0.25">
      <c r="A4632" s="6">
        <v>39825</v>
      </c>
      <c r="B4632" s="5">
        <v>8.3800000000000008</v>
      </c>
    </row>
    <row r="4633" spans="1:2" x14ac:dyDescent="0.25">
      <c r="A4633" s="6">
        <v>39826</v>
      </c>
      <c r="B4633" s="5">
        <v>8.65</v>
      </c>
    </row>
    <row r="4634" spans="1:2" x14ac:dyDescent="0.25">
      <c r="A4634" s="6">
        <v>39827</v>
      </c>
      <c r="B4634" s="5">
        <v>8.2100000000000009</v>
      </c>
    </row>
    <row r="4635" spans="1:2" x14ac:dyDescent="0.25">
      <c r="A4635" s="6">
        <v>39828</v>
      </c>
      <c r="B4635" s="5">
        <v>8.4600000000000009</v>
      </c>
    </row>
    <row r="4636" spans="1:2" x14ac:dyDescent="0.25">
      <c r="A4636" s="6">
        <v>39829</v>
      </c>
      <c r="B4636" s="5">
        <v>8.81</v>
      </c>
    </row>
    <row r="4637" spans="1:2" x14ac:dyDescent="0.25">
      <c r="A4637" s="6">
        <v>39830</v>
      </c>
      <c r="B4637" s="5">
        <v>8.81</v>
      </c>
    </row>
    <row r="4638" spans="1:2" x14ac:dyDescent="0.25">
      <c r="A4638" s="6">
        <v>39831</v>
      </c>
      <c r="B4638" s="5">
        <v>8.81</v>
      </c>
    </row>
    <row r="4639" spans="1:2" x14ac:dyDescent="0.25">
      <c r="A4639" s="6">
        <v>39832</v>
      </c>
      <c r="B4639" s="5">
        <v>8.81</v>
      </c>
    </row>
    <row r="4640" spans="1:2" x14ac:dyDescent="0.25">
      <c r="A4640" s="6">
        <v>39833</v>
      </c>
      <c r="B4640" s="5">
        <v>7.8</v>
      </c>
    </row>
    <row r="4641" spans="1:2" x14ac:dyDescent="0.25">
      <c r="A4641" s="6">
        <v>39834</v>
      </c>
      <c r="B4641" s="5">
        <v>8.6199999999999992</v>
      </c>
    </row>
    <row r="4642" spans="1:2" x14ac:dyDescent="0.25">
      <c r="A4642" s="6">
        <v>39835</v>
      </c>
      <c r="B4642" s="5">
        <v>8.19</v>
      </c>
    </row>
    <row r="4643" spans="1:2" x14ac:dyDescent="0.25">
      <c r="A4643" s="6">
        <v>39836</v>
      </c>
      <c r="B4643" s="5">
        <v>8.42</v>
      </c>
    </row>
    <row r="4644" spans="1:2" x14ac:dyDescent="0.25">
      <c r="A4644" s="6">
        <v>39837</v>
      </c>
      <c r="B4644" s="5">
        <v>8.42</v>
      </c>
    </row>
    <row r="4645" spans="1:2" x14ac:dyDescent="0.25">
      <c r="A4645" s="6">
        <v>39838</v>
      </c>
      <c r="B4645" s="5">
        <v>8.42</v>
      </c>
    </row>
    <row r="4646" spans="1:2" x14ac:dyDescent="0.25">
      <c r="A4646" s="6">
        <v>39839</v>
      </c>
      <c r="B4646" s="5">
        <v>8.3800000000000008</v>
      </c>
    </row>
    <row r="4647" spans="1:2" x14ac:dyDescent="0.25">
      <c r="A4647" s="6">
        <v>39840</v>
      </c>
      <c r="B4647" s="5">
        <v>8.5</v>
      </c>
    </row>
    <row r="4648" spans="1:2" x14ac:dyDescent="0.25">
      <c r="A4648" s="6">
        <v>39841</v>
      </c>
      <c r="B4648" s="5">
        <v>9.2200000000000006</v>
      </c>
    </row>
    <row r="4649" spans="1:2" x14ac:dyDescent="0.25">
      <c r="A4649" s="6">
        <v>39842</v>
      </c>
      <c r="B4649" s="5">
        <v>8.4700000000000006</v>
      </c>
    </row>
    <row r="4650" spans="1:2" x14ac:dyDescent="0.25">
      <c r="A4650" s="6">
        <v>39843</v>
      </c>
      <c r="B4650" s="5">
        <v>8.15</v>
      </c>
    </row>
    <row r="4651" spans="1:2" x14ac:dyDescent="0.25">
      <c r="A4651" s="6">
        <v>39844</v>
      </c>
      <c r="B4651" s="5">
        <v>8.15</v>
      </c>
    </row>
    <row r="4652" spans="1:2" x14ac:dyDescent="0.25">
      <c r="A4652" s="6">
        <v>39845</v>
      </c>
      <c r="B4652" s="5">
        <v>8.15</v>
      </c>
    </row>
    <row r="4653" spans="1:2" x14ac:dyDescent="0.25">
      <c r="A4653" s="6">
        <v>39846</v>
      </c>
      <c r="B4653" s="5">
        <v>8.3000000000000007</v>
      </c>
    </row>
    <row r="4654" spans="1:2" x14ac:dyDescent="0.25">
      <c r="A4654" s="6">
        <v>39847</v>
      </c>
      <c r="B4654" s="5">
        <v>8.2100000000000009</v>
      </c>
    </row>
    <row r="4655" spans="1:2" x14ac:dyDescent="0.25">
      <c r="A4655" s="6">
        <v>39848</v>
      </c>
      <c r="B4655" s="5">
        <v>8.0500000000000007</v>
      </c>
    </row>
    <row r="4656" spans="1:2" x14ac:dyDescent="0.25">
      <c r="A4656" s="6">
        <v>39849</v>
      </c>
      <c r="B4656" s="5">
        <v>7.88</v>
      </c>
    </row>
    <row r="4657" spans="1:2" x14ac:dyDescent="0.25">
      <c r="A4657" s="6">
        <v>39850</v>
      </c>
      <c r="B4657" s="5">
        <v>8.44</v>
      </c>
    </row>
    <row r="4658" spans="1:2" x14ac:dyDescent="0.25">
      <c r="A4658" s="6">
        <v>39851</v>
      </c>
      <c r="B4658" s="5">
        <v>8.44</v>
      </c>
    </row>
    <row r="4659" spans="1:2" x14ac:dyDescent="0.25">
      <c r="A4659" s="6">
        <v>39852</v>
      </c>
      <c r="B4659" s="5">
        <v>8.44</v>
      </c>
    </row>
    <row r="4660" spans="1:2" x14ac:dyDescent="0.25">
      <c r="A4660" s="6">
        <v>39853</v>
      </c>
      <c r="B4660" s="5">
        <v>8.5299999999999994</v>
      </c>
    </row>
    <row r="4661" spans="1:2" x14ac:dyDescent="0.25">
      <c r="A4661" s="6">
        <v>39854</v>
      </c>
      <c r="B4661" s="5">
        <v>7.76</v>
      </c>
    </row>
    <row r="4662" spans="1:2" x14ac:dyDescent="0.25">
      <c r="A4662" s="6">
        <v>39855</v>
      </c>
      <c r="B4662" s="5">
        <v>7.9</v>
      </c>
    </row>
    <row r="4663" spans="1:2" x14ac:dyDescent="0.25">
      <c r="A4663" s="6">
        <v>39856</v>
      </c>
      <c r="B4663" s="5">
        <v>7.76</v>
      </c>
    </row>
    <row r="4664" spans="1:2" x14ac:dyDescent="0.25">
      <c r="A4664" s="6">
        <v>39857</v>
      </c>
      <c r="B4664" s="5">
        <v>7.29</v>
      </c>
    </row>
    <row r="4665" spans="1:2" x14ac:dyDescent="0.25">
      <c r="A4665" s="6">
        <v>39858</v>
      </c>
      <c r="B4665" s="5">
        <v>7.29</v>
      </c>
    </row>
    <row r="4666" spans="1:2" x14ac:dyDescent="0.25">
      <c r="A4666" s="6">
        <v>39859</v>
      </c>
      <c r="B4666" s="5">
        <v>7.29</v>
      </c>
    </row>
    <row r="4667" spans="1:2" x14ac:dyDescent="0.25">
      <c r="A4667" s="6">
        <v>39860</v>
      </c>
      <c r="B4667" s="5">
        <v>7.29</v>
      </c>
    </row>
    <row r="4668" spans="1:2" x14ac:dyDescent="0.25">
      <c r="A4668" s="6">
        <v>39861</v>
      </c>
      <c r="B4668" s="5">
        <v>6.78</v>
      </c>
    </row>
    <row r="4669" spans="1:2" x14ac:dyDescent="0.25">
      <c r="A4669" s="6">
        <v>39862</v>
      </c>
      <c r="B4669" s="5">
        <v>6.9</v>
      </c>
    </row>
    <row r="4670" spans="1:2" x14ac:dyDescent="0.25">
      <c r="A4670" s="6">
        <v>39863</v>
      </c>
      <c r="B4670" s="5">
        <v>6.58</v>
      </c>
    </row>
    <row r="4671" spans="1:2" x14ac:dyDescent="0.25">
      <c r="A4671" s="6">
        <v>39864</v>
      </c>
      <c r="B4671" s="5">
        <v>7.01</v>
      </c>
    </row>
    <row r="4672" spans="1:2" x14ac:dyDescent="0.25">
      <c r="A4672" s="6">
        <v>39865</v>
      </c>
      <c r="B4672" s="5">
        <v>7.01</v>
      </c>
    </row>
    <row r="4673" spans="1:2" x14ac:dyDescent="0.25">
      <c r="A4673" s="6">
        <v>39866</v>
      </c>
      <c r="B4673" s="5">
        <v>7.01</v>
      </c>
    </row>
    <row r="4674" spans="1:2" x14ac:dyDescent="0.25">
      <c r="A4674" s="6">
        <v>39867</v>
      </c>
      <c r="B4674" s="5">
        <v>6.46</v>
      </c>
    </row>
    <row r="4675" spans="1:2" x14ac:dyDescent="0.25">
      <c r="A4675" s="6">
        <v>39868</v>
      </c>
      <c r="B4675" s="5">
        <v>7.04</v>
      </c>
    </row>
    <row r="4676" spans="1:2" x14ac:dyDescent="0.25">
      <c r="A4676" s="6">
        <v>39869</v>
      </c>
      <c r="B4676" s="5">
        <v>6.89</v>
      </c>
    </row>
    <row r="4677" spans="1:2" x14ac:dyDescent="0.25">
      <c r="A4677" s="6">
        <v>39870</v>
      </c>
      <c r="B4677" s="5">
        <v>6.55</v>
      </c>
    </row>
    <row r="4678" spans="1:2" x14ac:dyDescent="0.25">
      <c r="A4678" s="6">
        <v>39871</v>
      </c>
      <c r="B4678" s="5">
        <v>6.46</v>
      </c>
    </row>
    <row r="4679" spans="1:2" x14ac:dyDescent="0.25">
      <c r="A4679" s="6">
        <v>39872</v>
      </c>
      <c r="B4679" s="5">
        <v>6.46</v>
      </c>
    </row>
    <row r="4680" spans="1:2" x14ac:dyDescent="0.25">
      <c r="A4680" s="6">
        <v>39873</v>
      </c>
      <c r="B4680" s="5">
        <v>6.46</v>
      </c>
    </row>
    <row r="4681" spans="1:2" x14ac:dyDescent="0.25">
      <c r="A4681" s="6">
        <v>39874</v>
      </c>
      <c r="B4681" s="5">
        <v>5.98</v>
      </c>
    </row>
    <row r="4682" spans="1:2" x14ac:dyDescent="0.25">
      <c r="A4682" s="6">
        <v>39875</v>
      </c>
      <c r="B4682" s="5">
        <v>6.03</v>
      </c>
    </row>
    <row r="4683" spans="1:2" x14ac:dyDescent="0.25">
      <c r="A4683" s="6">
        <v>39876</v>
      </c>
      <c r="B4683" s="5">
        <v>6.2</v>
      </c>
    </row>
    <row r="4684" spans="1:2" x14ac:dyDescent="0.25">
      <c r="A4684" s="6">
        <v>39877</v>
      </c>
      <c r="B4684" s="5">
        <v>5.77</v>
      </c>
    </row>
    <row r="4685" spans="1:2" x14ac:dyDescent="0.25">
      <c r="A4685" s="6">
        <v>39878</v>
      </c>
      <c r="B4685" s="5">
        <v>5.7</v>
      </c>
    </row>
    <row r="4686" spans="1:2" x14ac:dyDescent="0.25">
      <c r="A4686" s="6">
        <v>39879</v>
      </c>
      <c r="B4686" s="5">
        <v>5.7</v>
      </c>
    </row>
    <row r="4687" spans="1:2" x14ac:dyDescent="0.25">
      <c r="A4687" s="6">
        <v>39880</v>
      </c>
      <c r="B4687" s="5">
        <v>5.7</v>
      </c>
    </row>
    <row r="4688" spans="1:2" x14ac:dyDescent="0.25">
      <c r="A4688" s="6">
        <v>39881</v>
      </c>
      <c r="B4688" s="5">
        <v>5.84</v>
      </c>
    </row>
    <row r="4689" spans="1:2" x14ac:dyDescent="0.25">
      <c r="A4689" s="6">
        <v>39882</v>
      </c>
      <c r="B4689" s="5">
        <v>6.68</v>
      </c>
    </row>
    <row r="4690" spans="1:2" x14ac:dyDescent="0.25">
      <c r="A4690" s="6">
        <v>39883</v>
      </c>
      <c r="B4690" s="5">
        <v>6.56</v>
      </c>
    </row>
    <row r="4691" spans="1:2" x14ac:dyDescent="0.25">
      <c r="A4691" s="6">
        <v>39884</v>
      </c>
      <c r="B4691" s="5">
        <v>7.1</v>
      </c>
    </row>
    <row r="4692" spans="1:2" x14ac:dyDescent="0.25">
      <c r="A4692" s="6">
        <v>39885</v>
      </c>
      <c r="B4692" s="5">
        <v>6.92</v>
      </c>
    </row>
    <row r="4693" spans="1:2" x14ac:dyDescent="0.25">
      <c r="A4693" s="6">
        <v>39886</v>
      </c>
      <c r="B4693" s="5">
        <v>6.92</v>
      </c>
    </row>
    <row r="4694" spans="1:2" x14ac:dyDescent="0.25">
      <c r="A4694" s="6">
        <v>39887</v>
      </c>
      <c r="B4694" s="5">
        <v>6.92</v>
      </c>
    </row>
    <row r="4695" spans="1:2" x14ac:dyDescent="0.25">
      <c r="A4695" s="6">
        <v>39888</v>
      </c>
      <c r="B4695" s="5">
        <v>6.38</v>
      </c>
    </row>
    <row r="4696" spans="1:2" x14ac:dyDescent="0.25">
      <c r="A4696" s="6">
        <v>39889</v>
      </c>
      <c r="B4696" s="5">
        <v>6.89</v>
      </c>
    </row>
    <row r="4697" spans="1:2" x14ac:dyDescent="0.25">
      <c r="A4697" s="6">
        <v>39890</v>
      </c>
      <c r="B4697" s="5">
        <v>7.22</v>
      </c>
    </row>
    <row r="4698" spans="1:2" x14ac:dyDescent="0.25">
      <c r="A4698" s="6">
        <v>39891</v>
      </c>
      <c r="B4698" s="5">
        <v>6.8</v>
      </c>
    </row>
    <row r="4699" spans="1:2" x14ac:dyDescent="0.25">
      <c r="A4699" s="6">
        <v>39892</v>
      </c>
      <c r="B4699" s="5">
        <v>6.21</v>
      </c>
    </row>
    <row r="4700" spans="1:2" x14ac:dyDescent="0.25">
      <c r="A4700" s="6">
        <v>39893</v>
      </c>
      <c r="B4700" s="5">
        <v>6.21</v>
      </c>
    </row>
    <row r="4701" spans="1:2" x14ac:dyDescent="0.25">
      <c r="A4701" s="6">
        <v>39894</v>
      </c>
      <c r="B4701" s="5">
        <v>6.21</v>
      </c>
    </row>
    <row r="4702" spans="1:2" x14ac:dyDescent="0.25">
      <c r="A4702" s="6">
        <v>39895</v>
      </c>
      <c r="B4702" s="5">
        <v>7.26</v>
      </c>
    </row>
    <row r="4703" spans="1:2" x14ac:dyDescent="0.25">
      <c r="A4703" s="6">
        <v>39896</v>
      </c>
      <c r="B4703" s="5">
        <v>6.64</v>
      </c>
    </row>
    <row r="4704" spans="1:2" x14ac:dyDescent="0.25">
      <c r="A4704" s="6">
        <v>39897</v>
      </c>
      <c r="B4704" s="5">
        <v>6.75</v>
      </c>
    </row>
    <row r="4705" spans="1:2" x14ac:dyDescent="0.25">
      <c r="A4705" s="6">
        <v>39898</v>
      </c>
      <c r="B4705" s="5">
        <v>6.97</v>
      </c>
    </row>
    <row r="4706" spans="1:2" x14ac:dyDescent="0.25">
      <c r="A4706" s="6">
        <v>39899</v>
      </c>
      <c r="B4706" s="5">
        <v>6.61</v>
      </c>
    </row>
    <row r="4707" spans="1:2" x14ac:dyDescent="0.25">
      <c r="A4707" s="6">
        <v>39900</v>
      </c>
      <c r="B4707" s="5">
        <v>6.61</v>
      </c>
    </row>
    <row r="4708" spans="1:2" x14ac:dyDescent="0.25">
      <c r="A4708" s="6">
        <v>39901</v>
      </c>
      <c r="B4708" s="5">
        <v>6.61</v>
      </c>
    </row>
    <row r="4709" spans="1:2" x14ac:dyDescent="0.25">
      <c r="A4709" s="6">
        <v>39902</v>
      </c>
      <c r="B4709" s="5">
        <v>6.2</v>
      </c>
    </row>
    <row r="4710" spans="1:2" x14ac:dyDescent="0.25">
      <c r="A4710" s="6">
        <v>39903</v>
      </c>
      <c r="B4710" s="5">
        <v>6.69</v>
      </c>
    </row>
    <row r="4711" spans="1:2" x14ac:dyDescent="0.25">
      <c r="A4711" s="6">
        <v>39904</v>
      </c>
      <c r="B4711" s="5">
        <v>6.62</v>
      </c>
    </row>
    <row r="4712" spans="1:2" x14ac:dyDescent="0.25">
      <c r="A4712" s="6">
        <v>39905</v>
      </c>
      <c r="B4712" s="5">
        <v>7.12</v>
      </c>
    </row>
    <row r="4713" spans="1:2" x14ac:dyDescent="0.25">
      <c r="A4713" s="6">
        <v>39906</v>
      </c>
      <c r="B4713" s="5">
        <v>7.75</v>
      </c>
    </row>
    <row r="4714" spans="1:2" x14ac:dyDescent="0.25">
      <c r="A4714" s="6">
        <v>39907</v>
      </c>
      <c r="B4714" s="5">
        <v>7.75</v>
      </c>
    </row>
    <row r="4715" spans="1:2" x14ac:dyDescent="0.25">
      <c r="A4715" s="6">
        <v>39908</v>
      </c>
      <c r="B4715" s="5">
        <v>7.75</v>
      </c>
    </row>
    <row r="4716" spans="1:2" x14ac:dyDescent="0.25">
      <c r="A4716" s="6">
        <v>39909</v>
      </c>
      <c r="B4716" s="5">
        <v>7.67</v>
      </c>
    </row>
    <row r="4717" spans="1:2" x14ac:dyDescent="0.25">
      <c r="A4717" s="6">
        <v>39910</v>
      </c>
      <c r="B4717" s="5">
        <v>7.01</v>
      </c>
    </row>
    <row r="4718" spans="1:2" x14ac:dyDescent="0.25">
      <c r="A4718" s="6">
        <v>39911</v>
      </c>
      <c r="B4718" s="5">
        <v>7.18</v>
      </c>
    </row>
    <row r="4719" spans="1:2" x14ac:dyDescent="0.25">
      <c r="A4719" s="6">
        <v>39912</v>
      </c>
      <c r="B4719" s="5">
        <v>8.1300000000000008</v>
      </c>
    </row>
    <row r="4720" spans="1:2" x14ac:dyDescent="0.25">
      <c r="A4720" s="6">
        <v>39913</v>
      </c>
      <c r="B4720" s="5">
        <v>8.1300000000000008</v>
      </c>
    </row>
    <row r="4721" spans="1:2" x14ac:dyDescent="0.25">
      <c r="A4721" s="6">
        <v>39914</v>
      </c>
      <c r="B4721" s="5">
        <v>8.1300000000000008</v>
      </c>
    </row>
    <row r="4722" spans="1:2" x14ac:dyDescent="0.25">
      <c r="A4722" s="6">
        <v>39915</v>
      </c>
      <c r="B4722" s="5">
        <v>8.1300000000000008</v>
      </c>
    </row>
    <row r="4723" spans="1:2" x14ac:dyDescent="0.25">
      <c r="A4723" s="6">
        <v>39916</v>
      </c>
      <c r="B4723" s="5">
        <v>8.19</v>
      </c>
    </row>
    <row r="4724" spans="1:2" x14ac:dyDescent="0.25">
      <c r="A4724" s="6">
        <v>39917</v>
      </c>
      <c r="B4724" s="5">
        <v>7.49</v>
      </c>
    </row>
    <row r="4725" spans="1:2" x14ac:dyDescent="0.25">
      <c r="A4725" s="6">
        <v>39918</v>
      </c>
      <c r="B4725" s="5">
        <v>8.15</v>
      </c>
    </row>
    <row r="4726" spans="1:2" x14ac:dyDescent="0.25">
      <c r="A4726" s="6">
        <v>39919</v>
      </c>
      <c r="B4726" s="5">
        <v>8.4700000000000006</v>
      </c>
    </row>
    <row r="4727" spans="1:2" x14ac:dyDescent="0.25">
      <c r="A4727" s="6">
        <v>39920</v>
      </c>
      <c r="B4727" s="5">
        <v>8.58</v>
      </c>
    </row>
    <row r="4728" spans="1:2" x14ac:dyDescent="0.25">
      <c r="A4728" s="6">
        <v>39921</v>
      </c>
      <c r="B4728" s="5">
        <v>8.58</v>
      </c>
    </row>
    <row r="4729" spans="1:2" x14ac:dyDescent="0.25">
      <c r="A4729" s="6">
        <v>39922</v>
      </c>
      <c r="B4729" s="5">
        <v>8.58</v>
      </c>
    </row>
    <row r="4730" spans="1:2" x14ac:dyDescent="0.25">
      <c r="A4730" s="6">
        <v>39923</v>
      </c>
      <c r="B4730" s="5">
        <v>7.64</v>
      </c>
    </row>
    <row r="4731" spans="1:2" x14ac:dyDescent="0.25">
      <c r="A4731" s="6">
        <v>39924</v>
      </c>
      <c r="B4731" s="5">
        <v>8.39</v>
      </c>
    </row>
    <row r="4732" spans="1:2" x14ac:dyDescent="0.25">
      <c r="A4732" s="6">
        <v>39925</v>
      </c>
      <c r="B4732" s="5">
        <v>8.0500000000000007</v>
      </c>
    </row>
    <row r="4733" spans="1:2" x14ac:dyDescent="0.25">
      <c r="A4733" s="6">
        <v>39926</v>
      </c>
      <c r="B4733" s="5">
        <v>8.42</v>
      </c>
    </row>
    <row r="4734" spans="1:2" x14ac:dyDescent="0.25">
      <c r="A4734" s="6">
        <v>39927</v>
      </c>
      <c r="B4734" s="5">
        <v>8.8800000000000008</v>
      </c>
    </row>
    <row r="4735" spans="1:2" x14ac:dyDescent="0.25">
      <c r="A4735" s="6">
        <v>39928</v>
      </c>
      <c r="B4735" s="5">
        <v>8.8800000000000008</v>
      </c>
    </row>
    <row r="4736" spans="1:2" x14ac:dyDescent="0.25">
      <c r="A4736" s="6">
        <v>39929</v>
      </c>
      <c r="B4736" s="5">
        <v>8.8800000000000008</v>
      </c>
    </row>
    <row r="4737" spans="1:2" x14ac:dyDescent="0.25">
      <c r="A4737" s="6">
        <v>39930</v>
      </c>
      <c r="B4737" s="5">
        <v>8.2799999999999994</v>
      </c>
    </row>
    <row r="4738" spans="1:2" x14ac:dyDescent="0.25">
      <c r="A4738" s="6">
        <v>39931</v>
      </c>
      <c r="B4738" s="5">
        <v>8.4</v>
      </c>
    </row>
    <row r="4739" spans="1:2" x14ac:dyDescent="0.25">
      <c r="A4739" s="6">
        <v>39932</v>
      </c>
      <c r="B4739" s="5">
        <v>8.77</v>
      </c>
    </row>
    <row r="4740" spans="1:2" x14ac:dyDescent="0.25">
      <c r="A4740" s="6">
        <v>39933</v>
      </c>
      <c r="B4740" s="5">
        <v>8.7799999999999994</v>
      </c>
    </row>
    <row r="4741" spans="1:2" x14ac:dyDescent="0.25">
      <c r="A4741" s="6">
        <v>39934</v>
      </c>
      <c r="B4741" s="5">
        <v>8.41</v>
      </c>
    </row>
    <row r="4742" spans="1:2" x14ac:dyDescent="0.25">
      <c r="A4742" s="6">
        <v>39935</v>
      </c>
      <c r="B4742" s="5">
        <v>8.41</v>
      </c>
    </row>
    <row r="4743" spans="1:2" x14ac:dyDescent="0.25">
      <c r="A4743" s="6">
        <v>39936</v>
      </c>
      <c r="B4743" s="5">
        <v>8.41</v>
      </c>
    </row>
    <row r="4744" spans="1:2" x14ac:dyDescent="0.25">
      <c r="A4744" s="6">
        <v>39937</v>
      </c>
      <c r="B4744" s="5">
        <v>9.14</v>
      </c>
    </row>
    <row r="4745" spans="1:2" x14ac:dyDescent="0.25">
      <c r="A4745" s="6">
        <v>39938</v>
      </c>
      <c r="B4745" s="5">
        <v>8.7899999999999991</v>
      </c>
    </row>
    <row r="4746" spans="1:2" x14ac:dyDescent="0.25">
      <c r="A4746" s="6">
        <v>39939</v>
      </c>
      <c r="B4746" s="5">
        <v>9.1300000000000008</v>
      </c>
    </row>
    <row r="4747" spans="1:2" x14ac:dyDescent="0.25">
      <c r="A4747" s="6">
        <v>39940</v>
      </c>
      <c r="B4747" s="5">
        <v>8.5500000000000007</v>
      </c>
    </row>
    <row r="4748" spans="1:2" x14ac:dyDescent="0.25">
      <c r="A4748" s="6">
        <v>39941</v>
      </c>
      <c r="B4748" s="5">
        <v>9.23</v>
      </c>
    </row>
    <row r="4749" spans="1:2" x14ac:dyDescent="0.25">
      <c r="A4749" s="6">
        <v>39942</v>
      </c>
      <c r="B4749" s="5">
        <v>9.23</v>
      </c>
    </row>
    <row r="4750" spans="1:2" x14ac:dyDescent="0.25">
      <c r="A4750" s="6">
        <v>39943</v>
      </c>
      <c r="B4750" s="5">
        <v>9.23</v>
      </c>
    </row>
    <row r="4751" spans="1:2" x14ac:dyDescent="0.25">
      <c r="A4751" s="6">
        <v>39944</v>
      </c>
      <c r="B4751" s="5">
        <v>8.82</v>
      </c>
    </row>
    <row r="4752" spans="1:2" x14ac:dyDescent="0.25">
      <c r="A4752" s="6">
        <v>39945</v>
      </c>
      <c r="B4752" s="5">
        <v>8.74</v>
      </c>
    </row>
    <row r="4753" spans="1:2" x14ac:dyDescent="0.25">
      <c r="A4753" s="6">
        <v>39946</v>
      </c>
      <c r="B4753" s="5">
        <v>8.15</v>
      </c>
    </row>
    <row r="4754" spans="1:2" x14ac:dyDescent="0.25">
      <c r="A4754" s="6">
        <v>39947</v>
      </c>
      <c r="B4754" s="5">
        <v>8.4600000000000009</v>
      </c>
    </row>
    <row r="4755" spans="1:2" x14ac:dyDescent="0.25">
      <c r="A4755" s="6">
        <v>39948</v>
      </c>
      <c r="B4755" s="5">
        <v>8.11</v>
      </c>
    </row>
    <row r="4756" spans="1:2" x14ac:dyDescent="0.25">
      <c r="A4756" s="6">
        <v>39949</v>
      </c>
      <c r="B4756" s="5">
        <v>8.11</v>
      </c>
    </row>
    <row r="4757" spans="1:2" x14ac:dyDescent="0.25">
      <c r="A4757" s="6">
        <v>39950</v>
      </c>
      <c r="B4757" s="5">
        <v>8.11</v>
      </c>
    </row>
    <row r="4758" spans="1:2" x14ac:dyDescent="0.25">
      <c r="A4758" s="6">
        <v>39951</v>
      </c>
      <c r="B4758" s="5">
        <v>8.82</v>
      </c>
    </row>
    <row r="4759" spans="1:2" x14ac:dyDescent="0.25">
      <c r="A4759" s="6">
        <v>39952</v>
      </c>
      <c r="B4759" s="5">
        <v>8.6199999999999992</v>
      </c>
    </row>
    <row r="4760" spans="1:2" x14ac:dyDescent="0.25">
      <c r="A4760" s="6">
        <v>39953</v>
      </c>
      <c r="B4760" s="5">
        <v>8.5399999999999991</v>
      </c>
    </row>
    <row r="4761" spans="1:2" x14ac:dyDescent="0.25">
      <c r="A4761" s="6">
        <v>39954</v>
      </c>
      <c r="B4761" s="5">
        <v>8.56</v>
      </c>
    </row>
    <row r="4762" spans="1:2" x14ac:dyDescent="0.25">
      <c r="A4762" s="6">
        <v>39955</v>
      </c>
      <c r="B4762" s="5">
        <v>8.3800000000000008</v>
      </c>
    </row>
    <row r="4763" spans="1:2" x14ac:dyDescent="0.25">
      <c r="A4763" s="6">
        <v>39956</v>
      </c>
      <c r="B4763" s="5">
        <v>8.3800000000000008</v>
      </c>
    </row>
    <row r="4764" spans="1:2" x14ac:dyDescent="0.25">
      <c r="A4764" s="6">
        <v>39957</v>
      </c>
      <c r="B4764" s="5">
        <v>8.3800000000000008</v>
      </c>
    </row>
    <row r="4765" spans="1:2" x14ac:dyDescent="0.25">
      <c r="A4765" s="6">
        <v>39958</v>
      </c>
      <c r="B4765" s="5">
        <v>8.3800000000000008</v>
      </c>
    </row>
    <row r="4766" spans="1:2" x14ac:dyDescent="0.25">
      <c r="A4766" s="6">
        <v>39959</v>
      </c>
      <c r="B4766" s="5">
        <v>8.91</v>
      </c>
    </row>
    <row r="4767" spans="1:2" x14ac:dyDescent="0.25">
      <c r="A4767" s="6">
        <v>39960</v>
      </c>
      <c r="B4767" s="5">
        <v>8.5500000000000007</v>
      </c>
    </row>
    <row r="4768" spans="1:2" x14ac:dyDescent="0.25">
      <c r="A4768" s="6">
        <v>39961</v>
      </c>
      <c r="B4768" s="5">
        <v>8.76</v>
      </c>
    </row>
    <row r="4769" spans="1:2" x14ac:dyDescent="0.25">
      <c r="A4769" s="6">
        <v>39962</v>
      </c>
      <c r="B4769" s="5">
        <v>8.99</v>
      </c>
    </row>
    <row r="4770" spans="1:2" x14ac:dyDescent="0.25">
      <c r="A4770" s="6">
        <v>39963</v>
      </c>
      <c r="B4770" s="5">
        <v>8.99</v>
      </c>
    </row>
    <row r="4771" spans="1:2" x14ac:dyDescent="0.25">
      <c r="A4771" s="6">
        <v>39964</v>
      </c>
      <c r="B4771" s="5">
        <v>8.99</v>
      </c>
    </row>
    <row r="4772" spans="1:2" x14ac:dyDescent="0.25">
      <c r="A4772" s="6">
        <v>39965</v>
      </c>
      <c r="B4772" s="5">
        <v>9.35</v>
      </c>
    </row>
    <row r="4773" spans="1:2" x14ac:dyDescent="0.25">
      <c r="A4773" s="6">
        <v>39966</v>
      </c>
      <c r="B4773" s="5">
        <v>9.19</v>
      </c>
    </row>
    <row r="4774" spans="1:2" x14ac:dyDescent="0.25">
      <c r="A4774" s="6">
        <v>39967</v>
      </c>
      <c r="B4774" s="5">
        <v>9.1999999999999993</v>
      </c>
    </row>
    <row r="4775" spans="1:2" x14ac:dyDescent="0.25">
      <c r="A4775" s="6">
        <v>39968</v>
      </c>
      <c r="B4775" s="5">
        <v>9.5</v>
      </c>
    </row>
    <row r="4776" spans="1:2" x14ac:dyDescent="0.25">
      <c r="A4776" s="6">
        <v>39969</v>
      </c>
      <c r="B4776" s="5">
        <v>9.3800000000000008</v>
      </c>
    </row>
    <row r="4777" spans="1:2" x14ac:dyDescent="0.25">
      <c r="A4777" s="6">
        <v>39970</v>
      </c>
      <c r="B4777" s="5">
        <v>9.3800000000000008</v>
      </c>
    </row>
    <row r="4778" spans="1:2" x14ac:dyDescent="0.25">
      <c r="A4778" s="6">
        <v>39971</v>
      </c>
      <c r="B4778" s="5">
        <v>9.3800000000000008</v>
      </c>
    </row>
    <row r="4779" spans="1:2" x14ac:dyDescent="0.25">
      <c r="A4779" s="6">
        <v>39972</v>
      </c>
      <c r="B4779" s="5">
        <v>9.36</v>
      </c>
    </row>
    <row r="4780" spans="1:2" x14ac:dyDescent="0.25">
      <c r="A4780" s="6">
        <v>39973</v>
      </c>
      <c r="B4780" s="5">
        <v>9.32</v>
      </c>
    </row>
    <row r="4781" spans="1:2" x14ac:dyDescent="0.25">
      <c r="A4781" s="6">
        <v>39974</v>
      </c>
      <c r="B4781" s="5">
        <v>9.11</v>
      </c>
    </row>
    <row r="4782" spans="1:2" x14ac:dyDescent="0.25">
      <c r="A4782" s="6">
        <v>39975</v>
      </c>
      <c r="B4782" s="5">
        <v>8.92</v>
      </c>
    </row>
    <row r="4783" spans="1:2" x14ac:dyDescent="0.25">
      <c r="A4783" s="6">
        <v>39976</v>
      </c>
      <c r="B4783" s="5">
        <v>9.23</v>
      </c>
    </row>
    <row r="4784" spans="1:2" x14ac:dyDescent="0.25">
      <c r="A4784" s="6">
        <v>39977</v>
      </c>
      <c r="B4784" s="5">
        <v>9.23</v>
      </c>
    </row>
    <row r="4785" spans="1:2" x14ac:dyDescent="0.25">
      <c r="A4785" s="6">
        <v>39978</v>
      </c>
      <c r="B4785" s="5">
        <v>9.23</v>
      </c>
    </row>
    <row r="4786" spans="1:2" x14ac:dyDescent="0.25">
      <c r="A4786" s="6">
        <v>39979</v>
      </c>
      <c r="B4786" s="5">
        <v>8.74</v>
      </c>
    </row>
    <row r="4787" spans="1:2" x14ac:dyDescent="0.25">
      <c r="A4787" s="6">
        <v>39980</v>
      </c>
      <c r="B4787" s="5">
        <v>8.65</v>
      </c>
    </row>
    <row r="4788" spans="1:2" x14ac:dyDescent="0.25">
      <c r="A4788" s="6">
        <v>39981</v>
      </c>
      <c r="B4788" s="5">
        <v>8.48</v>
      </c>
    </row>
    <row r="4789" spans="1:2" x14ac:dyDescent="0.25">
      <c r="A4789" s="6">
        <v>39982</v>
      </c>
      <c r="B4789" s="5">
        <v>8.56</v>
      </c>
    </row>
    <row r="4790" spans="1:2" x14ac:dyDescent="0.25">
      <c r="A4790" s="6">
        <v>39983</v>
      </c>
      <c r="B4790" s="5">
        <v>8.66</v>
      </c>
    </row>
    <row r="4791" spans="1:2" x14ac:dyDescent="0.25">
      <c r="A4791" s="6">
        <v>39984</v>
      </c>
      <c r="B4791" s="5">
        <v>8.66</v>
      </c>
    </row>
    <row r="4792" spans="1:2" x14ac:dyDescent="0.25">
      <c r="A4792" s="6">
        <v>39985</v>
      </c>
      <c r="B4792" s="5">
        <v>8.66</v>
      </c>
    </row>
    <row r="4793" spans="1:2" x14ac:dyDescent="0.25">
      <c r="A4793" s="6">
        <v>39986</v>
      </c>
      <c r="B4793" s="5">
        <v>8.18</v>
      </c>
    </row>
    <row r="4794" spans="1:2" x14ac:dyDescent="0.25">
      <c r="A4794" s="6">
        <v>39987</v>
      </c>
      <c r="B4794" s="5">
        <v>8.24</v>
      </c>
    </row>
    <row r="4795" spans="1:2" x14ac:dyDescent="0.25">
      <c r="A4795" s="6">
        <v>39988</v>
      </c>
      <c r="B4795" s="5">
        <v>8.4</v>
      </c>
    </row>
    <row r="4796" spans="1:2" x14ac:dyDescent="0.25">
      <c r="A4796" s="6">
        <v>39989</v>
      </c>
      <c r="B4796" s="5">
        <v>8.5299999999999994</v>
      </c>
    </row>
    <row r="4797" spans="1:2" x14ac:dyDescent="0.25">
      <c r="A4797" s="6">
        <v>39990</v>
      </c>
      <c r="B4797" s="5">
        <v>8.6300000000000008</v>
      </c>
    </row>
    <row r="4798" spans="1:2" x14ac:dyDescent="0.25">
      <c r="A4798" s="6">
        <v>39991</v>
      </c>
      <c r="B4798" s="5">
        <v>8.6300000000000008</v>
      </c>
    </row>
    <row r="4799" spans="1:2" x14ac:dyDescent="0.25">
      <c r="A4799" s="6">
        <v>39992</v>
      </c>
      <c r="B4799" s="5">
        <v>8.6300000000000008</v>
      </c>
    </row>
    <row r="4800" spans="1:2" x14ac:dyDescent="0.25">
      <c r="A4800" s="6">
        <v>39993</v>
      </c>
      <c r="B4800" s="5">
        <v>8.6300000000000008</v>
      </c>
    </row>
    <row r="4801" spans="1:2" x14ac:dyDescent="0.25">
      <c r="A4801" s="6">
        <v>39994</v>
      </c>
      <c r="B4801" s="5">
        <v>8.6999999999999993</v>
      </c>
    </row>
    <row r="4802" spans="1:2" x14ac:dyDescent="0.25">
      <c r="A4802" s="6">
        <v>39995</v>
      </c>
      <c r="B4802" s="5">
        <v>8.81</v>
      </c>
    </row>
    <row r="4803" spans="1:2" x14ac:dyDescent="0.25">
      <c r="A4803" s="6">
        <v>39996</v>
      </c>
      <c r="B4803" s="5">
        <v>8.2899999999999991</v>
      </c>
    </row>
    <row r="4804" spans="1:2" x14ac:dyDescent="0.25">
      <c r="A4804" s="6">
        <v>39997</v>
      </c>
      <c r="B4804" s="5">
        <v>8.2899999999999991</v>
      </c>
    </row>
    <row r="4805" spans="1:2" x14ac:dyDescent="0.25">
      <c r="A4805" s="6">
        <v>39998</v>
      </c>
      <c r="B4805" s="5">
        <v>8.2899999999999991</v>
      </c>
    </row>
    <row r="4806" spans="1:2" x14ac:dyDescent="0.25">
      <c r="A4806" s="6">
        <v>39999</v>
      </c>
      <c r="B4806" s="5">
        <v>8.2899999999999991</v>
      </c>
    </row>
    <row r="4807" spans="1:2" x14ac:dyDescent="0.25">
      <c r="A4807" s="6">
        <v>40000</v>
      </c>
      <c r="B4807" s="5">
        <v>8.58</v>
      </c>
    </row>
    <row r="4808" spans="1:2" x14ac:dyDescent="0.25">
      <c r="A4808" s="6">
        <v>40001</v>
      </c>
      <c r="B4808" s="5">
        <v>8.2100000000000009</v>
      </c>
    </row>
    <row r="4809" spans="1:2" x14ac:dyDescent="0.25">
      <c r="A4809" s="6">
        <v>40002</v>
      </c>
      <c r="B4809" s="5">
        <v>8.1199999999999992</v>
      </c>
    </row>
    <row r="4810" spans="1:2" x14ac:dyDescent="0.25">
      <c r="A4810" s="6">
        <v>40003</v>
      </c>
      <c r="B4810" s="5">
        <v>7.99</v>
      </c>
    </row>
    <row r="4811" spans="1:2" x14ac:dyDescent="0.25">
      <c r="A4811" s="6">
        <v>40004</v>
      </c>
      <c r="B4811" s="5">
        <v>7.97</v>
      </c>
    </row>
    <row r="4812" spans="1:2" x14ac:dyDescent="0.25">
      <c r="A4812" s="6">
        <v>40005</v>
      </c>
      <c r="B4812" s="5">
        <v>7.97</v>
      </c>
    </row>
    <row r="4813" spans="1:2" x14ac:dyDescent="0.25">
      <c r="A4813" s="6">
        <v>40006</v>
      </c>
      <c r="B4813" s="5">
        <v>7.97</v>
      </c>
    </row>
    <row r="4814" spans="1:2" x14ac:dyDescent="0.25">
      <c r="A4814" s="6">
        <v>40007</v>
      </c>
      <c r="B4814" s="5">
        <v>8.34</v>
      </c>
    </row>
    <row r="4815" spans="1:2" x14ac:dyDescent="0.25">
      <c r="A4815" s="6">
        <v>40008</v>
      </c>
      <c r="B4815" s="5">
        <v>8.41</v>
      </c>
    </row>
    <row r="4816" spans="1:2" x14ac:dyDescent="0.25">
      <c r="A4816" s="6">
        <v>40009</v>
      </c>
      <c r="B4816" s="5">
        <v>8.73</v>
      </c>
    </row>
    <row r="4817" spans="1:2" x14ac:dyDescent="0.25">
      <c r="A4817" s="6">
        <v>40010</v>
      </c>
      <c r="B4817" s="5">
        <v>8.8000000000000007</v>
      </c>
    </row>
    <row r="4818" spans="1:2" x14ac:dyDescent="0.25">
      <c r="A4818" s="6">
        <v>40011</v>
      </c>
      <c r="B4818" s="5">
        <v>8.5500000000000007</v>
      </c>
    </row>
    <row r="4819" spans="1:2" x14ac:dyDescent="0.25">
      <c r="A4819" s="6">
        <v>40012</v>
      </c>
      <c r="B4819" s="5">
        <v>8.5500000000000007</v>
      </c>
    </row>
    <row r="4820" spans="1:2" x14ac:dyDescent="0.25">
      <c r="A4820" s="6">
        <v>40013</v>
      </c>
      <c r="B4820" s="5">
        <v>8.5500000000000007</v>
      </c>
    </row>
    <row r="4821" spans="1:2" x14ac:dyDescent="0.25">
      <c r="A4821" s="6">
        <v>40014</v>
      </c>
      <c r="B4821" s="5">
        <v>8.89</v>
      </c>
    </row>
    <row r="4822" spans="1:2" x14ac:dyDescent="0.25">
      <c r="A4822" s="6">
        <v>40015</v>
      </c>
      <c r="B4822" s="5">
        <v>8.82</v>
      </c>
    </row>
    <row r="4823" spans="1:2" x14ac:dyDescent="0.25">
      <c r="A4823" s="6">
        <v>40016</v>
      </c>
      <c r="B4823" s="5">
        <v>8.8699999999999992</v>
      </c>
    </row>
    <row r="4824" spans="1:2" x14ac:dyDescent="0.25">
      <c r="A4824" s="6">
        <v>40017</v>
      </c>
      <c r="B4824" s="5">
        <v>9.2100000000000009</v>
      </c>
    </row>
    <row r="4825" spans="1:2" x14ac:dyDescent="0.25">
      <c r="A4825" s="6">
        <v>40018</v>
      </c>
      <c r="B4825" s="5">
        <v>9.27</v>
      </c>
    </row>
    <row r="4826" spans="1:2" x14ac:dyDescent="0.25">
      <c r="A4826" s="6">
        <v>40019</v>
      </c>
      <c r="B4826" s="5">
        <v>9.27</v>
      </c>
    </row>
    <row r="4827" spans="1:2" x14ac:dyDescent="0.25">
      <c r="A4827" s="6">
        <v>40020</v>
      </c>
      <c r="B4827" s="5">
        <v>9.27</v>
      </c>
    </row>
    <row r="4828" spans="1:2" x14ac:dyDescent="0.25">
      <c r="A4828" s="6">
        <v>40021</v>
      </c>
      <c r="B4828" s="5">
        <v>9.4</v>
      </c>
    </row>
    <row r="4829" spans="1:2" x14ac:dyDescent="0.25">
      <c r="A4829" s="6">
        <v>40022</v>
      </c>
      <c r="B4829" s="5">
        <v>9.4</v>
      </c>
    </row>
    <row r="4830" spans="1:2" x14ac:dyDescent="0.25">
      <c r="A4830" s="6">
        <v>40023</v>
      </c>
      <c r="B4830" s="5">
        <v>9.2799999999999994</v>
      </c>
    </row>
    <row r="4831" spans="1:2" x14ac:dyDescent="0.25">
      <c r="A4831" s="6">
        <v>40024</v>
      </c>
      <c r="B4831" s="5">
        <v>9.6199999999999992</v>
      </c>
    </row>
    <row r="4832" spans="1:2" x14ac:dyDescent="0.25">
      <c r="A4832" s="6">
        <v>40025</v>
      </c>
      <c r="B4832" s="5">
        <v>9.6199999999999992</v>
      </c>
    </row>
    <row r="4833" spans="1:2" x14ac:dyDescent="0.25">
      <c r="A4833" s="6">
        <v>40026</v>
      </c>
      <c r="B4833" s="5">
        <v>9.6199999999999992</v>
      </c>
    </row>
    <row r="4834" spans="1:2" x14ac:dyDescent="0.25">
      <c r="A4834" s="6">
        <v>40027</v>
      </c>
      <c r="B4834" s="5">
        <v>9.6199999999999992</v>
      </c>
    </row>
    <row r="4835" spans="1:2" x14ac:dyDescent="0.25">
      <c r="A4835" s="6">
        <v>40028</v>
      </c>
      <c r="B4835" s="5">
        <v>9.77</v>
      </c>
    </row>
    <row r="4836" spans="1:2" x14ac:dyDescent="0.25">
      <c r="A4836" s="6">
        <v>40029</v>
      </c>
      <c r="B4836" s="5">
        <v>10.31</v>
      </c>
    </row>
    <row r="4837" spans="1:2" x14ac:dyDescent="0.25">
      <c r="A4837" s="6">
        <v>40030</v>
      </c>
      <c r="B4837" s="5">
        <v>10.73</v>
      </c>
    </row>
    <row r="4838" spans="1:2" x14ac:dyDescent="0.25">
      <c r="A4838" s="6">
        <v>40031</v>
      </c>
      <c r="B4838" s="5">
        <v>10.64</v>
      </c>
    </row>
    <row r="4839" spans="1:2" x14ac:dyDescent="0.25">
      <c r="A4839" s="6">
        <v>40032</v>
      </c>
      <c r="B4839" s="5">
        <v>11.23</v>
      </c>
    </row>
    <row r="4840" spans="1:2" x14ac:dyDescent="0.25">
      <c r="A4840" s="6">
        <v>40033</v>
      </c>
      <c r="B4840" s="5">
        <v>11.23</v>
      </c>
    </row>
    <row r="4841" spans="1:2" x14ac:dyDescent="0.25">
      <c r="A4841" s="6">
        <v>40034</v>
      </c>
      <c r="B4841" s="5">
        <v>11.23</v>
      </c>
    </row>
    <row r="4842" spans="1:2" x14ac:dyDescent="0.25">
      <c r="A4842" s="6">
        <v>40035</v>
      </c>
      <c r="B4842" s="5">
        <v>10.96</v>
      </c>
    </row>
    <row r="4843" spans="1:2" x14ac:dyDescent="0.25">
      <c r="A4843" s="6">
        <v>40036</v>
      </c>
      <c r="B4843" s="5">
        <v>10.63</v>
      </c>
    </row>
    <row r="4844" spans="1:2" x14ac:dyDescent="0.25">
      <c r="A4844" s="6">
        <v>40037</v>
      </c>
      <c r="B4844" s="5">
        <v>10.73</v>
      </c>
    </row>
    <row r="4845" spans="1:2" x14ac:dyDescent="0.25">
      <c r="A4845" s="6">
        <v>40038</v>
      </c>
      <c r="B4845" s="5">
        <v>10.77</v>
      </c>
    </row>
    <row r="4846" spans="1:2" x14ac:dyDescent="0.25">
      <c r="A4846" s="6">
        <v>40039</v>
      </c>
      <c r="B4846" s="5">
        <v>10.68</v>
      </c>
    </row>
    <row r="4847" spans="1:2" x14ac:dyDescent="0.25">
      <c r="A4847" s="6">
        <v>40040</v>
      </c>
      <c r="B4847" s="5">
        <v>10.68</v>
      </c>
    </row>
    <row r="4848" spans="1:2" x14ac:dyDescent="0.25">
      <c r="A4848" s="6">
        <v>40041</v>
      </c>
      <c r="B4848" s="5">
        <v>10.68</v>
      </c>
    </row>
    <row r="4849" spans="1:2" x14ac:dyDescent="0.25">
      <c r="A4849" s="6">
        <v>40042</v>
      </c>
      <c r="B4849" s="5">
        <v>10.09</v>
      </c>
    </row>
    <row r="4850" spans="1:2" x14ac:dyDescent="0.25">
      <c r="A4850" s="6">
        <v>40043</v>
      </c>
      <c r="B4850" s="5">
        <v>10.23</v>
      </c>
    </row>
    <row r="4851" spans="1:2" x14ac:dyDescent="0.25">
      <c r="A4851" s="6">
        <v>40044</v>
      </c>
      <c r="B4851" s="5">
        <v>10.14</v>
      </c>
    </row>
    <row r="4852" spans="1:2" x14ac:dyDescent="0.25">
      <c r="A4852" s="6">
        <v>40045</v>
      </c>
      <c r="B4852" s="5">
        <v>10.56</v>
      </c>
    </row>
    <row r="4853" spans="1:2" x14ac:dyDescent="0.25">
      <c r="A4853" s="6">
        <v>40046</v>
      </c>
      <c r="B4853" s="5">
        <v>10.83</v>
      </c>
    </row>
    <row r="4854" spans="1:2" x14ac:dyDescent="0.25">
      <c r="A4854" s="6">
        <v>40047</v>
      </c>
      <c r="B4854" s="5">
        <v>10.83</v>
      </c>
    </row>
    <row r="4855" spans="1:2" x14ac:dyDescent="0.25">
      <c r="A4855" s="6">
        <v>40048</v>
      </c>
      <c r="B4855" s="5">
        <v>10.83</v>
      </c>
    </row>
    <row r="4856" spans="1:2" x14ac:dyDescent="0.25">
      <c r="A4856" s="6">
        <v>40049</v>
      </c>
      <c r="B4856" s="5">
        <v>10.78</v>
      </c>
    </row>
    <row r="4857" spans="1:2" x14ac:dyDescent="0.25">
      <c r="A4857" s="6">
        <v>40050</v>
      </c>
      <c r="B4857" s="5">
        <v>10.9</v>
      </c>
    </row>
    <row r="4858" spans="1:2" x14ac:dyDescent="0.25">
      <c r="A4858" s="6">
        <v>40051</v>
      </c>
      <c r="B4858" s="5">
        <v>10.95</v>
      </c>
    </row>
    <row r="4859" spans="1:2" x14ac:dyDescent="0.25">
      <c r="A4859" s="6">
        <v>40052</v>
      </c>
      <c r="B4859" s="5">
        <v>11.06</v>
      </c>
    </row>
    <row r="4860" spans="1:2" x14ac:dyDescent="0.25">
      <c r="A4860" s="6">
        <v>40053</v>
      </c>
      <c r="B4860" s="5">
        <v>11.14</v>
      </c>
    </row>
    <row r="4861" spans="1:2" x14ac:dyDescent="0.25">
      <c r="A4861" s="6">
        <v>40054</v>
      </c>
      <c r="B4861" s="5">
        <v>11.14</v>
      </c>
    </row>
    <row r="4862" spans="1:2" x14ac:dyDescent="0.25">
      <c r="A4862" s="6">
        <v>40055</v>
      </c>
      <c r="B4862" s="5">
        <v>11.14</v>
      </c>
    </row>
    <row r="4863" spans="1:2" x14ac:dyDescent="0.25">
      <c r="A4863" s="6">
        <v>40056</v>
      </c>
      <c r="B4863" s="5">
        <v>10.97</v>
      </c>
    </row>
    <row r="4864" spans="1:2" x14ac:dyDescent="0.25">
      <c r="A4864" s="6">
        <v>40057</v>
      </c>
      <c r="B4864" s="5">
        <v>10.39</v>
      </c>
    </row>
    <row r="4865" spans="1:2" x14ac:dyDescent="0.25">
      <c r="A4865" s="6">
        <v>40058</v>
      </c>
      <c r="B4865" s="5">
        <v>10.19</v>
      </c>
    </row>
    <row r="4866" spans="1:2" x14ac:dyDescent="0.25">
      <c r="A4866" s="6">
        <v>40059</v>
      </c>
      <c r="B4866" s="5">
        <v>10.37</v>
      </c>
    </row>
    <row r="4867" spans="1:2" x14ac:dyDescent="0.25">
      <c r="A4867" s="6">
        <v>40060</v>
      </c>
      <c r="B4867" s="5">
        <v>10.49</v>
      </c>
    </row>
    <row r="4868" spans="1:2" x14ac:dyDescent="0.25">
      <c r="A4868" s="6">
        <v>40061</v>
      </c>
      <c r="B4868" s="5">
        <v>10.49</v>
      </c>
    </row>
    <row r="4869" spans="1:2" x14ac:dyDescent="0.25">
      <c r="A4869" s="6">
        <v>40062</v>
      </c>
      <c r="B4869" s="5">
        <v>10.49</v>
      </c>
    </row>
    <row r="4870" spans="1:2" x14ac:dyDescent="0.25">
      <c r="A4870" s="6">
        <v>40063</v>
      </c>
      <c r="B4870" s="5">
        <v>10.49</v>
      </c>
    </row>
    <row r="4871" spans="1:2" x14ac:dyDescent="0.25">
      <c r="A4871" s="6">
        <v>40064</v>
      </c>
      <c r="B4871" s="5">
        <v>10.87</v>
      </c>
    </row>
    <row r="4872" spans="1:2" x14ac:dyDescent="0.25">
      <c r="A4872" s="6">
        <v>40065</v>
      </c>
      <c r="B4872" s="5">
        <v>11.1</v>
      </c>
    </row>
    <row r="4873" spans="1:2" x14ac:dyDescent="0.25">
      <c r="A4873" s="6">
        <v>40066</v>
      </c>
      <c r="B4873" s="5">
        <v>11.25</v>
      </c>
    </row>
    <row r="4874" spans="1:2" x14ac:dyDescent="0.25">
      <c r="A4874" s="6">
        <v>40067</v>
      </c>
      <c r="B4874" s="5">
        <v>11.21</v>
      </c>
    </row>
    <row r="4875" spans="1:2" x14ac:dyDescent="0.25">
      <c r="A4875" s="6">
        <v>40068</v>
      </c>
      <c r="B4875" s="5">
        <v>11.21</v>
      </c>
    </row>
    <row r="4876" spans="1:2" x14ac:dyDescent="0.25">
      <c r="A4876" s="6">
        <v>40069</v>
      </c>
      <c r="B4876" s="5">
        <v>11.21</v>
      </c>
    </row>
    <row r="4877" spans="1:2" x14ac:dyDescent="0.25">
      <c r="A4877" s="6">
        <v>40070</v>
      </c>
      <c r="B4877" s="5">
        <v>11.56</v>
      </c>
    </row>
    <row r="4878" spans="1:2" x14ac:dyDescent="0.25">
      <c r="A4878" s="6">
        <v>40071</v>
      </c>
      <c r="B4878" s="5">
        <v>11.74</v>
      </c>
    </row>
    <row r="4879" spans="1:2" x14ac:dyDescent="0.25">
      <c r="A4879" s="6">
        <v>40072</v>
      </c>
      <c r="B4879" s="5">
        <v>12.22</v>
      </c>
    </row>
    <row r="4880" spans="1:2" x14ac:dyDescent="0.25">
      <c r="A4880" s="6">
        <v>40073</v>
      </c>
      <c r="B4880" s="5">
        <v>12.15</v>
      </c>
    </row>
    <row r="4881" spans="1:2" x14ac:dyDescent="0.25">
      <c r="A4881" s="6">
        <v>40074</v>
      </c>
      <c r="B4881" s="5">
        <v>12.2</v>
      </c>
    </row>
    <row r="4882" spans="1:2" x14ac:dyDescent="0.25">
      <c r="A4882" s="6">
        <v>40075</v>
      </c>
      <c r="B4882" s="5">
        <v>12.2</v>
      </c>
    </row>
    <row r="4883" spans="1:2" x14ac:dyDescent="0.25">
      <c r="A4883" s="6">
        <v>40076</v>
      </c>
      <c r="B4883" s="5">
        <v>12.2</v>
      </c>
    </row>
    <row r="4884" spans="1:2" x14ac:dyDescent="0.25">
      <c r="A4884" s="6">
        <v>40077</v>
      </c>
      <c r="B4884" s="5">
        <v>11.98</v>
      </c>
    </row>
    <row r="4885" spans="1:2" x14ac:dyDescent="0.25">
      <c r="A4885" s="6">
        <v>40078</v>
      </c>
      <c r="B4885" s="5">
        <v>12.37</v>
      </c>
    </row>
    <row r="4886" spans="1:2" x14ac:dyDescent="0.25">
      <c r="A4886" s="6">
        <v>40079</v>
      </c>
      <c r="B4886" s="5">
        <v>11.88</v>
      </c>
    </row>
    <row r="4887" spans="1:2" x14ac:dyDescent="0.25">
      <c r="A4887" s="6">
        <v>40080</v>
      </c>
      <c r="B4887" s="5">
        <v>11.47</v>
      </c>
    </row>
    <row r="4888" spans="1:2" x14ac:dyDescent="0.25">
      <c r="A4888" s="6">
        <v>40081</v>
      </c>
      <c r="B4888" s="5">
        <v>11.5</v>
      </c>
    </row>
    <row r="4889" spans="1:2" x14ac:dyDescent="0.25">
      <c r="A4889" s="6">
        <v>40082</v>
      </c>
      <c r="B4889" s="5">
        <v>11.5</v>
      </c>
    </row>
    <row r="4890" spans="1:2" x14ac:dyDescent="0.25">
      <c r="A4890" s="6">
        <v>40083</v>
      </c>
      <c r="B4890" s="5">
        <v>11.5</v>
      </c>
    </row>
    <row r="4891" spans="1:2" x14ac:dyDescent="0.25">
      <c r="A4891" s="6">
        <v>40084</v>
      </c>
      <c r="B4891" s="5">
        <v>12</v>
      </c>
    </row>
    <row r="4892" spans="1:2" x14ac:dyDescent="0.25">
      <c r="A4892" s="6">
        <v>40085</v>
      </c>
      <c r="B4892" s="5">
        <v>11.79</v>
      </c>
    </row>
    <row r="4893" spans="1:2" x14ac:dyDescent="0.25">
      <c r="A4893" s="6">
        <v>40086</v>
      </c>
      <c r="B4893" s="5">
        <v>11.7</v>
      </c>
    </row>
    <row r="4894" spans="1:2" x14ac:dyDescent="0.25">
      <c r="A4894" s="6">
        <v>40087</v>
      </c>
      <c r="B4894" s="5">
        <v>11.17</v>
      </c>
    </row>
    <row r="4895" spans="1:2" x14ac:dyDescent="0.25">
      <c r="A4895" s="6">
        <v>40088</v>
      </c>
      <c r="B4895" s="5">
        <v>11.06</v>
      </c>
    </row>
    <row r="4896" spans="1:2" x14ac:dyDescent="0.25">
      <c r="A4896" s="6">
        <v>40089</v>
      </c>
      <c r="B4896" s="5">
        <v>11.06</v>
      </c>
    </row>
    <row r="4897" spans="1:2" x14ac:dyDescent="0.25">
      <c r="A4897" s="6">
        <v>40090</v>
      </c>
      <c r="B4897" s="5">
        <v>11.06</v>
      </c>
    </row>
    <row r="4898" spans="1:2" x14ac:dyDescent="0.25">
      <c r="A4898" s="6">
        <v>40091</v>
      </c>
      <c r="B4898" s="5">
        <v>11.37</v>
      </c>
    </row>
    <row r="4899" spans="1:2" x14ac:dyDescent="0.25">
      <c r="A4899" s="6">
        <v>40092</v>
      </c>
      <c r="B4899" s="5">
        <v>11.38</v>
      </c>
    </row>
    <row r="4900" spans="1:2" x14ac:dyDescent="0.25">
      <c r="A4900" s="6">
        <v>40093</v>
      </c>
      <c r="B4900" s="5">
        <v>11.35</v>
      </c>
    </row>
    <row r="4901" spans="1:2" x14ac:dyDescent="0.25">
      <c r="A4901" s="6">
        <v>40094</v>
      </c>
      <c r="B4901" s="5">
        <v>11.56</v>
      </c>
    </row>
    <row r="4902" spans="1:2" x14ac:dyDescent="0.25">
      <c r="A4902" s="6">
        <v>40095</v>
      </c>
      <c r="B4902" s="5">
        <v>11.66</v>
      </c>
    </row>
    <row r="4903" spans="1:2" x14ac:dyDescent="0.25">
      <c r="A4903" s="6">
        <v>40096</v>
      </c>
      <c r="B4903" s="5">
        <v>11.66</v>
      </c>
    </row>
    <row r="4904" spans="1:2" x14ac:dyDescent="0.25">
      <c r="A4904" s="6">
        <v>40097</v>
      </c>
      <c r="B4904" s="5">
        <v>11.66</v>
      </c>
    </row>
    <row r="4905" spans="1:2" x14ac:dyDescent="0.25">
      <c r="A4905" s="6">
        <v>40098</v>
      </c>
      <c r="B4905" s="5">
        <v>11.65</v>
      </c>
    </row>
    <row r="4906" spans="1:2" x14ac:dyDescent="0.25">
      <c r="A4906" s="6">
        <v>40099</v>
      </c>
      <c r="B4906" s="5">
        <v>11.48</v>
      </c>
    </row>
    <row r="4907" spans="1:2" x14ac:dyDescent="0.25">
      <c r="A4907" s="6">
        <v>40100</v>
      </c>
      <c r="B4907" s="5">
        <v>11.91</v>
      </c>
    </row>
    <row r="4908" spans="1:2" x14ac:dyDescent="0.25">
      <c r="A4908" s="6">
        <v>40101</v>
      </c>
      <c r="B4908" s="5">
        <v>11.82</v>
      </c>
    </row>
    <row r="4909" spans="1:2" x14ac:dyDescent="0.25">
      <c r="A4909" s="6">
        <v>40102</v>
      </c>
      <c r="B4909" s="5">
        <v>11.51</v>
      </c>
    </row>
    <row r="4910" spans="1:2" x14ac:dyDescent="0.25">
      <c r="A4910" s="6">
        <v>40103</v>
      </c>
      <c r="B4910" s="5">
        <v>11.51</v>
      </c>
    </row>
    <row r="4911" spans="1:2" x14ac:dyDescent="0.25">
      <c r="A4911" s="6">
        <v>40104</v>
      </c>
      <c r="B4911" s="5">
        <v>11.51</v>
      </c>
    </row>
    <row r="4912" spans="1:2" x14ac:dyDescent="0.25">
      <c r="A4912" s="6">
        <v>40105</v>
      </c>
      <c r="B4912" s="5">
        <v>11.74</v>
      </c>
    </row>
    <row r="4913" spans="1:2" x14ac:dyDescent="0.25">
      <c r="A4913" s="6">
        <v>40106</v>
      </c>
      <c r="B4913" s="5">
        <v>11.5</v>
      </c>
    </row>
    <row r="4914" spans="1:2" x14ac:dyDescent="0.25">
      <c r="A4914" s="6">
        <v>40107</v>
      </c>
      <c r="B4914" s="5">
        <v>11.38</v>
      </c>
    </row>
    <row r="4915" spans="1:2" x14ac:dyDescent="0.25">
      <c r="A4915" s="6">
        <v>40108</v>
      </c>
      <c r="B4915" s="5">
        <v>11.67</v>
      </c>
    </row>
    <row r="4916" spans="1:2" x14ac:dyDescent="0.25">
      <c r="A4916" s="6">
        <v>40109</v>
      </c>
      <c r="B4916" s="5">
        <v>11.53</v>
      </c>
    </row>
    <row r="4917" spans="1:2" x14ac:dyDescent="0.25">
      <c r="A4917" s="6">
        <v>40110</v>
      </c>
      <c r="B4917" s="5">
        <v>11.53</v>
      </c>
    </row>
    <row r="4918" spans="1:2" x14ac:dyDescent="0.25">
      <c r="A4918" s="6">
        <v>40111</v>
      </c>
      <c r="B4918" s="5">
        <v>11.53</v>
      </c>
    </row>
    <row r="4919" spans="1:2" x14ac:dyDescent="0.25">
      <c r="A4919" s="6">
        <v>40112</v>
      </c>
      <c r="B4919" s="5">
        <v>11.51</v>
      </c>
    </row>
    <row r="4920" spans="1:2" x14ac:dyDescent="0.25">
      <c r="A4920" s="6">
        <v>40113</v>
      </c>
      <c r="B4920" s="5">
        <v>11.32</v>
      </c>
    </row>
    <row r="4921" spans="1:2" x14ac:dyDescent="0.25">
      <c r="A4921" s="6">
        <v>40114</v>
      </c>
      <c r="B4921" s="5">
        <v>10.86</v>
      </c>
    </row>
    <row r="4922" spans="1:2" x14ac:dyDescent="0.25">
      <c r="A4922" s="6">
        <v>40115</v>
      </c>
      <c r="B4922" s="5">
        <v>11.37</v>
      </c>
    </row>
    <row r="4923" spans="1:2" x14ac:dyDescent="0.25">
      <c r="A4923" s="6">
        <v>40116</v>
      </c>
      <c r="B4923" s="5">
        <v>11.15</v>
      </c>
    </row>
    <row r="4924" spans="1:2" x14ac:dyDescent="0.25">
      <c r="A4924" s="6">
        <v>40117</v>
      </c>
      <c r="B4924" s="5">
        <v>11.15</v>
      </c>
    </row>
    <row r="4925" spans="1:2" x14ac:dyDescent="0.25">
      <c r="A4925" s="6">
        <v>40118</v>
      </c>
      <c r="B4925" s="5">
        <v>11.15</v>
      </c>
    </row>
    <row r="4926" spans="1:2" x14ac:dyDescent="0.25">
      <c r="A4926" s="6">
        <v>40119</v>
      </c>
      <c r="B4926" s="5">
        <v>11.18</v>
      </c>
    </row>
    <row r="4927" spans="1:2" x14ac:dyDescent="0.25">
      <c r="A4927" s="6">
        <v>40120</v>
      </c>
      <c r="B4927" s="5">
        <v>11.35</v>
      </c>
    </row>
    <row r="4928" spans="1:2" x14ac:dyDescent="0.25">
      <c r="A4928" s="6">
        <v>40121</v>
      </c>
      <c r="B4928" s="5">
        <v>11.1</v>
      </c>
    </row>
    <row r="4929" spans="1:2" x14ac:dyDescent="0.25">
      <c r="A4929" s="6">
        <v>40122</v>
      </c>
      <c r="B4929" s="5">
        <v>11.34</v>
      </c>
    </row>
    <row r="4930" spans="1:2" x14ac:dyDescent="0.25">
      <c r="A4930" s="6">
        <v>40123</v>
      </c>
      <c r="B4930" s="5">
        <v>11.15</v>
      </c>
    </row>
    <row r="4931" spans="1:2" x14ac:dyDescent="0.25">
      <c r="A4931" s="6">
        <v>40124</v>
      </c>
      <c r="B4931" s="5">
        <v>11.15</v>
      </c>
    </row>
    <row r="4932" spans="1:2" x14ac:dyDescent="0.25">
      <c r="A4932" s="6">
        <v>40125</v>
      </c>
      <c r="B4932" s="5">
        <v>11.15</v>
      </c>
    </row>
    <row r="4933" spans="1:2" x14ac:dyDescent="0.25">
      <c r="A4933" s="6">
        <v>40126</v>
      </c>
      <c r="B4933" s="5">
        <v>11.71</v>
      </c>
    </row>
    <row r="4934" spans="1:2" x14ac:dyDescent="0.25">
      <c r="A4934" s="6">
        <v>40127</v>
      </c>
      <c r="B4934" s="5">
        <v>11.61</v>
      </c>
    </row>
    <row r="4935" spans="1:2" x14ac:dyDescent="0.25">
      <c r="A4935" s="6">
        <v>40128</v>
      </c>
      <c r="B4935" s="5">
        <v>11.85</v>
      </c>
    </row>
    <row r="4936" spans="1:2" x14ac:dyDescent="0.25">
      <c r="A4936" s="6">
        <v>40129</v>
      </c>
      <c r="B4936" s="5">
        <v>11.7</v>
      </c>
    </row>
    <row r="4937" spans="1:2" x14ac:dyDescent="0.25">
      <c r="A4937" s="6">
        <v>40130</v>
      </c>
      <c r="B4937" s="5">
        <v>11.87</v>
      </c>
    </row>
    <row r="4938" spans="1:2" x14ac:dyDescent="0.25">
      <c r="A4938" s="6">
        <v>40131</v>
      </c>
      <c r="B4938" s="5">
        <v>11.87</v>
      </c>
    </row>
    <row r="4939" spans="1:2" x14ac:dyDescent="0.25">
      <c r="A4939" s="6">
        <v>40132</v>
      </c>
      <c r="B4939" s="5">
        <v>11.87</v>
      </c>
    </row>
    <row r="4940" spans="1:2" x14ac:dyDescent="0.25">
      <c r="A4940" s="6">
        <v>40133</v>
      </c>
      <c r="B4940" s="5">
        <v>12.15</v>
      </c>
    </row>
    <row r="4941" spans="1:2" x14ac:dyDescent="0.25">
      <c r="A4941" s="6">
        <v>40134</v>
      </c>
      <c r="B4941" s="5">
        <v>11.94</v>
      </c>
    </row>
    <row r="4942" spans="1:2" x14ac:dyDescent="0.25">
      <c r="A4942" s="6">
        <v>40135</v>
      </c>
      <c r="B4942" s="5">
        <v>12.17</v>
      </c>
    </row>
    <row r="4943" spans="1:2" x14ac:dyDescent="0.25">
      <c r="A4943" s="6">
        <v>40136</v>
      </c>
      <c r="B4943" s="5">
        <v>11.86</v>
      </c>
    </row>
    <row r="4944" spans="1:2" x14ac:dyDescent="0.25">
      <c r="A4944" s="6">
        <v>40137</v>
      </c>
      <c r="B4944" s="5">
        <v>11.8</v>
      </c>
    </row>
    <row r="4945" spans="1:2" x14ac:dyDescent="0.25">
      <c r="A4945" s="6">
        <v>40138</v>
      </c>
      <c r="B4945" s="5">
        <v>11.8</v>
      </c>
    </row>
    <row r="4946" spans="1:2" x14ac:dyDescent="0.25">
      <c r="A4946" s="6">
        <v>40139</v>
      </c>
      <c r="B4946" s="5">
        <v>11.8</v>
      </c>
    </row>
    <row r="4947" spans="1:2" x14ac:dyDescent="0.25">
      <c r="A4947" s="6">
        <v>40140</v>
      </c>
      <c r="B4947" s="5">
        <v>11.94</v>
      </c>
    </row>
    <row r="4948" spans="1:2" x14ac:dyDescent="0.25">
      <c r="A4948" s="6">
        <v>40141</v>
      </c>
      <c r="B4948" s="5">
        <v>11.77</v>
      </c>
    </row>
    <row r="4949" spans="1:2" x14ac:dyDescent="0.25">
      <c r="A4949" s="6">
        <v>40142</v>
      </c>
      <c r="B4949" s="5">
        <v>11.8</v>
      </c>
    </row>
    <row r="4950" spans="1:2" x14ac:dyDescent="0.25">
      <c r="A4950" s="6">
        <v>40143</v>
      </c>
      <c r="B4950" s="5">
        <v>11.8</v>
      </c>
    </row>
    <row r="4951" spans="1:2" x14ac:dyDescent="0.25">
      <c r="A4951" s="6">
        <v>40144</v>
      </c>
      <c r="B4951" s="5">
        <v>11.45</v>
      </c>
    </row>
    <row r="4952" spans="1:2" x14ac:dyDescent="0.25">
      <c r="A4952" s="6">
        <v>40145</v>
      </c>
      <c r="B4952" s="5">
        <v>11.45</v>
      </c>
    </row>
    <row r="4953" spans="1:2" x14ac:dyDescent="0.25">
      <c r="A4953" s="6">
        <v>40146</v>
      </c>
      <c r="B4953" s="5">
        <v>11.45</v>
      </c>
    </row>
    <row r="4954" spans="1:2" x14ac:dyDescent="0.25">
      <c r="A4954" s="6">
        <v>40147</v>
      </c>
      <c r="B4954" s="5">
        <v>11.92</v>
      </c>
    </row>
    <row r="4955" spans="1:2" x14ac:dyDescent="0.25">
      <c r="A4955" s="6">
        <v>40148</v>
      </c>
      <c r="B4955" s="5">
        <v>12.08</v>
      </c>
    </row>
    <row r="4956" spans="1:2" x14ac:dyDescent="0.25">
      <c r="A4956" s="6">
        <v>40149</v>
      </c>
      <c r="B4956" s="5">
        <v>12.27</v>
      </c>
    </row>
    <row r="4957" spans="1:2" x14ac:dyDescent="0.25">
      <c r="A4957" s="6">
        <v>40150</v>
      </c>
      <c r="B4957" s="5">
        <v>12.14</v>
      </c>
    </row>
    <row r="4958" spans="1:2" x14ac:dyDescent="0.25">
      <c r="A4958" s="6">
        <v>40151</v>
      </c>
      <c r="B4958" s="5">
        <v>12.5</v>
      </c>
    </row>
    <row r="4959" spans="1:2" x14ac:dyDescent="0.25">
      <c r="A4959" s="6">
        <v>40152</v>
      </c>
      <c r="B4959" s="5">
        <v>12.5</v>
      </c>
    </row>
    <row r="4960" spans="1:2" x14ac:dyDescent="0.25">
      <c r="A4960" s="6">
        <v>40153</v>
      </c>
      <c r="B4960" s="5">
        <v>12.5</v>
      </c>
    </row>
    <row r="4961" spans="1:2" x14ac:dyDescent="0.25">
      <c r="A4961" s="6">
        <v>40154</v>
      </c>
      <c r="B4961" s="5">
        <v>12.23</v>
      </c>
    </row>
    <row r="4962" spans="1:2" x14ac:dyDescent="0.25">
      <c r="A4962" s="6">
        <v>40155</v>
      </c>
      <c r="B4962" s="5">
        <v>12.17</v>
      </c>
    </row>
    <row r="4963" spans="1:2" x14ac:dyDescent="0.25">
      <c r="A4963" s="6">
        <v>40156</v>
      </c>
      <c r="B4963" s="5">
        <v>12.14</v>
      </c>
    </row>
    <row r="4964" spans="1:2" x14ac:dyDescent="0.25">
      <c r="A4964" s="6">
        <v>40157</v>
      </c>
      <c r="B4964" s="5">
        <v>12.11</v>
      </c>
    </row>
    <row r="4965" spans="1:2" x14ac:dyDescent="0.25">
      <c r="A4965" s="6">
        <v>40158</v>
      </c>
      <c r="B4965" s="5">
        <v>12.28</v>
      </c>
    </row>
    <row r="4966" spans="1:2" x14ac:dyDescent="0.25">
      <c r="A4966" s="6">
        <v>40159</v>
      </c>
      <c r="B4966" s="5">
        <v>12.28</v>
      </c>
    </row>
    <row r="4967" spans="1:2" x14ac:dyDescent="0.25">
      <c r="A4967" s="6">
        <v>40160</v>
      </c>
      <c r="B4967" s="5">
        <v>12.28</v>
      </c>
    </row>
    <row r="4968" spans="1:2" x14ac:dyDescent="0.25">
      <c r="A4968" s="6">
        <v>40161</v>
      </c>
      <c r="B4968" s="5">
        <v>12.52</v>
      </c>
    </row>
    <row r="4969" spans="1:2" x14ac:dyDescent="0.25">
      <c r="A4969" s="6">
        <v>40162</v>
      </c>
      <c r="B4969" s="5">
        <v>12.38</v>
      </c>
    </row>
    <row r="4970" spans="1:2" x14ac:dyDescent="0.25">
      <c r="A4970" s="6">
        <v>40163</v>
      </c>
      <c r="B4970" s="5">
        <v>12.47</v>
      </c>
    </row>
    <row r="4971" spans="1:2" x14ac:dyDescent="0.25">
      <c r="A4971" s="6">
        <v>40164</v>
      </c>
      <c r="B4971" s="5">
        <v>12.4</v>
      </c>
    </row>
    <row r="4972" spans="1:2" x14ac:dyDescent="0.25">
      <c r="A4972" s="6">
        <v>40165</v>
      </c>
      <c r="B4972" s="5">
        <v>12.5</v>
      </c>
    </row>
    <row r="4973" spans="1:2" x14ac:dyDescent="0.25">
      <c r="A4973" s="6">
        <v>40166</v>
      </c>
      <c r="B4973" s="5">
        <v>12.5</v>
      </c>
    </row>
    <row r="4974" spans="1:2" x14ac:dyDescent="0.25">
      <c r="A4974" s="6">
        <v>40167</v>
      </c>
      <c r="B4974" s="5">
        <v>12.5</v>
      </c>
    </row>
    <row r="4975" spans="1:2" x14ac:dyDescent="0.25">
      <c r="A4975" s="6">
        <v>40168</v>
      </c>
      <c r="B4975" s="5">
        <v>12.67</v>
      </c>
    </row>
    <row r="4976" spans="1:2" x14ac:dyDescent="0.25">
      <c r="A4976" s="6">
        <v>40169</v>
      </c>
      <c r="B4976" s="5">
        <v>12.78</v>
      </c>
    </row>
    <row r="4977" spans="1:2" x14ac:dyDescent="0.25">
      <c r="A4977" s="6">
        <v>40170</v>
      </c>
      <c r="B4977" s="5">
        <v>12.94</v>
      </c>
    </row>
    <row r="4978" spans="1:2" x14ac:dyDescent="0.25">
      <c r="A4978" s="6">
        <v>40171</v>
      </c>
      <c r="B4978" s="5">
        <v>13.13</v>
      </c>
    </row>
    <row r="4979" spans="1:2" x14ac:dyDescent="0.25">
      <c r="A4979" s="6">
        <v>40172</v>
      </c>
      <c r="B4979" s="5">
        <v>13.13</v>
      </c>
    </row>
    <row r="4980" spans="1:2" x14ac:dyDescent="0.25">
      <c r="A4980" s="6">
        <v>40173</v>
      </c>
      <c r="B4980" s="5">
        <v>13.13</v>
      </c>
    </row>
    <row r="4981" spans="1:2" x14ac:dyDescent="0.25">
      <c r="A4981" s="6">
        <v>40174</v>
      </c>
      <c r="B4981" s="5">
        <v>13.13</v>
      </c>
    </row>
    <row r="4982" spans="1:2" x14ac:dyDescent="0.25">
      <c r="A4982" s="6">
        <v>40175</v>
      </c>
      <c r="B4982" s="5">
        <v>13.17</v>
      </c>
    </row>
    <row r="4983" spans="1:2" x14ac:dyDescent="0.25">
      <c r="A4983" s="6">
        <v>40176</v>
      </c>
      <c r="B4983" s="5">
        <v>13</v>
      </c>
    </row>
    <row r="4984" spans="1:2" x14ac:dyDescent="0.25">
      <c r="A4984" s="6">
        <v>40177</v>
      </c>
      <c r="B4984" s="5">
        <v>13.01</v>
      </c>
    </row>
    <row r="4985" spans="1:2" x14ac:dyDescent="0.25">
      <c r="A4985" s="6">
        <v>40178</v>
      </c>
      <c r="B4985" s="5">
        <v>12.76</v>
      </c>
    </row>
    <row r="4986" spans="1:2" x14ac:dyDescent="0.25">
      <c r="A4986" s="6">
        <v>40179</v>
      </c>
      <c r="B4986" s="5">
        <v>12.76</v>
      </c>
    </row>
    <row r="4987" spans="1:2" x14ac:dyDescent="0.25">
      <c r="A4987" s="6">
        <v>40180</v>
      </c>
      <c r="B4987" s="5">
        <v>12.76</v>
      </c>
    </row>
    <row r="4988" spans="1:2" x14ac:dyDescent="0.25">
      <c r="A4988" s="6">
        <v>40181</v>
      </c>
      <c r="B4988" s="5">
        <v>12.76</v>
      </c>
    </row>
    <row r="4989" spans="1:2" x14ac:dyDescent="0.25">
      <c r="A4989" s="6">
        <v>40182</v>
      </c>
      <c r="B4989" s="5">
        <v>12.69</v>
      </c>
    </row>
    <row r="4990" spans="1:2" x14ac:dyDescent="0.25">
      <c r="A4990" s="6">
        <v>40183</v>
      </c>
      <c r="B4990" s="5">
        <v>12.72</v>
      </c>
    </row>
    <row r="4991" spans="1:2" x14ac:dyDescent="0.25">
      <c r="A4991" s="6">
        <v>40184</v>
      </c>
      <c r="B4991" s="5">
        <v>12.69</v>
      </c>
    </row>
    <row r="4992" spans="1:2" x14ac:dyDescent="0.25">
      <c r="A4992" s="6">
        <v>40185</v>
      </c>
      <c r="B4992" s="5">
        <v>12.84</v>
      </c>
    </row>
    <row r="4993" spans="1:2" x14ac:dyDescent="0.25">
      <c r="A4993" s="6">
        <v>40186</v>
      </c>
      <c r="B4993" s="5">
        <v>12.72</v>
      </c>
    </row>
    <row r="4994" spans="1:2" x14ac:dyDescent="0.25">
      <c r="A4994" s="6">
        <v>40187</v>
      </c>
      <c r="B4994" s="5">
        <v>12.72</v>
      </c>
    </row>
    <row r="4995" spans="1:2" x14ac:dyDescent="0.25">
      <c r="A4995" s="6">
        <v>40188</v>
      </c>
      <c r="B4995" s="5">
        <v>12.72</v>
      </c>
    </row>
    <row r="4996" spans="1:2" x14ac:dyDescent="0.25">
      <c r="A4996" s="6">
        <v>40189</v>
      </c>
      <c r="B4996" s="5">
        <v>12.8</v>
      </c>
    </row>
    <row r="4997" spans="1:2" x14ac:dyDescent="0.25">
      <c r="A4997" s="6">
        <v>40190</v>
      </c>
      <c r="B4997" s="5">
        <v>12.59</v>
      </c>
    </row>
    <row r="4998" spans="1:2" x14ac:dyDescent="0.25">
      <c r="A4998" s="6">
        <v>40191</v>
      </c>
      <c r="B4998" s="5">
        <v>12.85</v>
      </c>
    </row>
    <row r="4999" spans="1:2" x14ac:dyDescent="0.25">
      <c r="A4999" s="6">
        <v>40192</v>
      </c>
      <c r="B4999" s="5">
        <v>12.82</v>
      </c>
    </row>
    <row r="5000" spans="1:2" x14ac:dyDescent="0.25">
      <c r="A5000" s="6">
        <v>40193</v>
      </c>
      <c r="B5000" s="5">
        <v>12.72</v>
      </c>
    </row>
    <row r="5001" spans="1:2" x14ac:dyDescent="0.25">
      <c r="A5001" s="6">
        <v>40194</v>
      </c>
      <c r="B5001" s="5">
        <v>12.72</v>
      </c>
    </row>
    <row r="5002" spans="1:2" x14ac:dyDescent="0.25">
      <c r="A5002" s="6">
        <v>40195</v>
      </c>
      <c r="B5002" s="5">
        <v>12.72</v>
      </c>
    </row>
    <row r="5003" spans="1:2" x14ac:dyDescent="0.25">
      <c r="A5003" s="6">
        <v>40196</v>
      </c>
      <c r="B5003" s="5">
        <v>12.72</v>
      </c>
    </row>
    <row r="5004" spans="1:2" x14ac:dyDescent="0.25">
      <c r="A5004" s="6">
        <v>40197</v>
      </c>
      <c r="B5004" s="5">
        <v>13.02</v>
      </c>
    </row>
    <row r="5005" spans="1:2" x14ac:dyDescent="0.25">
      <c r="A5005" s="6">
        <v>40198</v>
      </c>
      <c r="B5005" s="5">
        <v>12.84</v>
      </c>
    </row>
    <row r="5006" spans="1:2" x14ac:dyDescent="0.25">
      <c r="A5006" s="6">
        <v>40199</v>
      </c>
      <c r="B5006" s="5">
        <v>12.46</v>
      </c>
    </row>
    <row r="5007" spans="1:2" x14ac:dyDescent="0.25">
      <c r="A5007" s="6">
        <v>40200</v>
      </c>
      <c r="B5007" s="5">
        <v>12.16</v>
      </c>
    </row>
    <row r="5008" spans="1:2" x14ac:dyDescent="0.25">
      <c r="A5008" s="6">
        <v>40201</v>
      </c>
      <c r="B5008" s="5">
        <v>12.16</v>
      </c>
    </row>
    <row r="5009" spans="1:2" x14ac:dyDescent="0.25">
      <c r="A5009" s="6">
        <v>40202</v>
      </c>
      <c r="B5009" s="5">
        <v>12.16</v>
      </c>
    </row>
    <row r="5010" spans="1:2" x14ac:dyDescent="0.25">
      <c r="A5010" s="6">
        <v>40203</v>
      </c>
      <c r="B5010" s="5">
        <v>12.24</v>
      </c>
    </row>
    <row r="5011" spans="1:2" x14ac:dyDescent="0.25">
      <c r="A5011" s="6">
        <v>40204</v>
      </c>
      <c r="B5011" s="5">
        <v>12.14</v>
      </c>
    </row>
    <row r="5012" spans="1:2" x14ac:dyDescent="0.25">
      <c r="A5012" s="6">
        <v>40205</v>
      </c>
      <c r="B5012" s="5">
        <v>12.25</v>
      </c>
    </row>
    <row r="5013" spans="1:2" x14ac:dyDescent="0.25">
      <c r="A5013" s="6">
        <v>40206</v>
      </c>
      <c r="B5013" s="5">
        <v>12.13</v>
      </c>
    </row>
    <row r="5014" spans="1:2" x14ac:dyDescent="0.25">
      <c r="A5014" s="6">
        <v>40207</v>
      </c>
      <c r="B5014" s="5">
        <v>12.08</v>
      </c>
    </row>
    <row r="5015" spans="1:2" x14ac:dyDescent="0.25">
      <c r="A5015" s="6">
        <v>40208</v>
      </c>
      <c r="B5015" s="5">
        <v>12.08</v>
      </c>
    </row>
    <row r="5016" spans="1:2" x14ac:dyDescent="0.25">
      <c r="A5016" s="6">
        <v>40209</v>
      </c>
      <c r="B5016" s="5">
        <v>12.08</v>
      </c>
    </row>
    <row r="5017" spans="1:2" x14ac:dyDescent="0.25">
      <c r="A5017" s="6">
        <v>40210</v>
      </c>
      <c r="B5017" s="5">
        <v>12.3</v>
      </c>
    </row>
    <row r="5018" spans="1:2" x14ac:dyDescent="0.25">
      <c r="A5018" s="6">
        <v>40211</v>
      </c>
      <c r="B5018" s="5">
        <v>12.48</v>
      </c>
    </row>
    <row r="5019" spans="1:2" x14ac:dyDescent="0.25">
      <c r="A5019" s="6">
        <v>40212</v>
      </c>
      <c r="B5019" s="5">
        <v>12.25</v>
      </c>
    </row>
    <row r="5020" spans="1:2" x14ac:dyDescent="0.25">
      <c r="A5020" s="6">
        <v>40213</v>
      </c>
      <c r="B5020" s="5">
        <v>11.8</v>
      </c>
    </row>
    <row r="5021" spans="1:2" x14ac:dyDescent="0.25">
      <c r="A5021" s="6">
        <v>40214</v>
      </c>
      <c r="B5021" s="5">
        <v>12.04</v>
      </c>
    </row>
    <row r="5022" spans="1:2" x14ac:dyDescent="0.25">
      <c r="A5022" s="6">
        <v>40215</v>
      </c>
      <c r="B5022" s="5">
        <v>12.04</v>
      </c>
    </row>
    <row r="5023" spans="1:2" x14ac:dyDescent="0.25">
      <c r="A5023" s="6">
        <v>40216</v>
      </c>
      <c r="B5023" s="5">
        <v>12.04</v>
      </c>
    </row>
    <row r="5024" spans="1:2" x14ac:dyDescent="0.25">
      <c r="A5024" s="6">
        <v>40217</v>
      </c>
      <c r="B5024" s="5">
        <v>11.74</v>
      </c>
    </row>
    <row r="5025" spans="1:2" x14ac:dyDescent="0.25">
      <c r="A5025" s="6">
        <v>40218</v>
      </c>
      <c r="B5025" s="5">
        <v>11.72</v>
      </c>
    </row>
    <row r="5026" spans="1:2" x14ac:dyDescent="0.25">
      <c r="A5026" s="6">
        <v>40219</v>
      </c>
      <c r="B5026" s="5">
        <v>11.74</v>
      </c>
    </row>
    <row r="5027" spans="1:2" x14ac:dyDescent="0.25">
      <c r="A5027" s="6">
        <v>40220</v>
      </c>
      <c r="B5027" s="5">
        <v>11.86</v>
      </c>
    </row>
    <row r="5028" spans="1:2" x14ac:dyDescent="0.25">
      <c r="A5028" s="6">
        <v>40221</v>
      </c>
      <c r="B5028" s="5">
        <v>11.98</v>
      </c>
    </row>
    <row r="5029" spans="1:2" x14ac:dyDescent="0.25">
      <c r="A5029" s="6">
        <v>40222</v>
      </c>
      <c r="B5029" s="5">
        <v>11.98</v>
      </c>
    </row>
    <row r="5030" spans="1:2" x14ac:dyDescent="0.25">
      <c r="A5030" s="6">
        <v>40223</v>
      </c>
      <c r="B5030" s="5">
        <v>11.98</v>
      </c>
    </row>
    <row r="5031" spans="1:2" x14ac:dyDescent="0.25">
      <c r="A5031" s="6">
        <v>40224</v>
      </c>
      <c r="B5031" s="5">
        <v>11.98</v>
      </c>
    </row>
    <row r="5032" spans="1:2" x14ac:dyDescent="0.25">
      <c r="A5032" s="6">
        <v>40225</v>
      </c>
      <c r="B5032" s="5">
        <v>12.33</v>
      </c>
    </row>
    <row r="5033" spans="1:2" x14ac:dyDescent="0.25">
      <c r="A5033" s="6">
        <v>40226</v>
      </c>
      <c r="B5033" s="5">
        <v>12.45</v>
      </c>
    </row>
    <row r="5034" spans="1:2" x14ac:dyDescent="0.25">
      <c r="A5034" s="6">
        <v>40227</v>
      </c>
      <c r="B5034" s="5">
        <v>12.61</v>
      </c>
    </row>
    <row r="5035" spans="1:2" x14ac:dyDescent="0.25">
      <c r="A5035" s="6">
        <v>40228</v>
      </c>
      <c r="B5035" s="5">
        <v>12.65</v>
      </c>
    </row>
    <row r="5036" spans="1:2" x14ac:dyDescent="0.25">
      <c r="A5036" s="6">
        <v>40229</v>
      </c>
      <c r="B5036" s="5">
        <v>12.65</v>
      </c>
    </row>
    <row r="5037" spans="1:2" x14ac:dyDescent="0.25">
      <c r="A5037" s="6">
        <v>40230</v>
      </c>
      <c r="B5037" s="5">
        <v>12.65</v>
      </c>
    </row>
    <row r="5038" spans="1:2" x14ac:dyDescent="0.25">
      <c r="A5038" s="6">
        <v>40231</v>
      </c>
      <c r="B5038" s="5">
        <v>12.69</v>
      </c>
    </row>
    <row r="5039" spans="1:2" x14ac:dyDescent="0.25">
      <c r="A5039" s="6">
        <v>40232</v>
      </c>
      <c r="B5039" s="5">
        <v>12.58</v>
      </c>
    </row>
    <row r="5040" spans="1:2" x14ac:dyDescent="0.25">
      <c r="A5040" s="6">
        <v>40233</v>
      </c>
      <c r="B5040" s="5">
        <v>12.71</v>
      </c>
    </row>
    <row r="5041" spans="1:2" x14ac:dyDescent="0.25">
      <c r="A5041" s="6">
        <v>40234</v>
      </c>
      <c r="B5041" s="5">
        <v>12.76</v>
      </c>
    </row>
    <row r="5042" spans="1:2" x14ac:dyDescent="0.25">
      <c r="A5042" s="6">
        <v>40235</v>
      </c>
      <c r="B5042" s="5">
        <v>12.75</v>
      </c>
    </row>
    <row r="5043" spans="1:2" x14ac:dyDescent="0.25">
      <c r="A5043" s="6">
        <v>40236</v>
      </c>
      <c r="B5043" s="5">
        <v>12.75</v>
      </c>
    </row>
    <row r="5044" spans="1:2" x14ac:dyDescent="0.25">
      <c r="A5044" s="6">
        <v>40237</v>
      </c>
      <c r="B5044" s="5">
        <v>12.75</v>
      </c>
    </row>
    <row r="5045" spans="1:2" x14ac:dyDescent="0.25">
      <c r="A5045" s="6">
        <v>40238</v>
      </c>
      <c r="B5045" s="5">
        <v>12.85</v>
      </c>
    </row>
    <row r="5046" spans="1:2" x14ac:dyDescent="0.25">
      <c r="A5046" s="6">
        <v>40239</v>
      </c>
      <c r="B5046" s="5">
        <v>12.87</v>
      </c>
    </row>
    <row r="5047" spans="1:2" x14ac:dyDescent="0.25">
      <c r="A5047" s="6">
        <v>40240</v>
      </c>
      <c r="B5047" s="5">
        <v>12.83</v>
      </c>
    </row>
    <row r="5048" spans="1:2" x14ac:dyDescent="0.25">
      <c r="A5048" s="6">
        <v>40241</v>
      </c>
      <c r="B5048" s="5">
        <v>12.91</v>
      </c>
    </row>
    <row r="5049" spans="1:2" x14ac:dyDescent="0.25">
      <c r="A5049" s="6">
        <v>40242</v>
      </c>
      <c r="B5049" s="5">
        <v>13.25</v>
      </c>
    </row>
    <row r="5050" spans="1:2" x14ac:dyDescent="0.25">
      <c r="A5050" s="6">
        <v>40243</v>
      </c>
      <c r="B5050" s="5">
        <v>13.25</v>
      </c>
    </row>
    <row r="5051" spans="1:2" x14ac:dyDescent="0.25">
      <c r="A5051" s="6">
        <v>40244</v>
      </c>
      <c r="B5051" s="5">
        <v>13.25</v>
      </c>
    </row>
    <row r="5052" spans="1:2" x14ac:dyDescent="0.25">
      <c r="A5052" s="6">
        <v>40245</v>
      </c>
      <c r="B5052" s="5">
        <v>13.4</v>
      </c>
    </row>
    <row r="5053" spans="1:2" x14ac:dyDescent="0.25">
      <c r="A5053" s="6">
        <v>40246</v>
      </c>
      <c r="B5053" s="5">
        <v>13.47</v>
      </c>
    </row>
    <row r="5054" spans="1:2" x14ac:dyDescent="0.25">
      <c r="A5054" s="6">
        <v>40247</v>
      </c>
      <c r="B5054" s="5">
        <v>13.55</v>
      </c>
    </row>
    <row r="5055" spans="1:2" x14ac:dyDescent="0.25">
      <c r="A5055" s="6">
        <v>40248</v>
      </c>
      <c r="B5055" s="5">
        <v>13.64</v>
      </c>
    </row>
    <row r="5056" spans="1:2" x14ac:dyDescent="0.25">
      <c r="A5056" s="6">
        <v>40249</v>
      </c>
      <c r="B5056" s="5">
        <v>13.75</v>
      </c>
    </row>
    <row r="5057" spans="1:2" x14ac:dyDescent="0.25">
      <c r="A5057" s="6">
        <v>40250</v>
      </c>
      <c r="B5057" s="5">
        <v>13.75</v>
      </c>
    </row>
    <row r="5058" spans="1:2" x14ac:dyDescent="0.25">
      <c r="A5058" s="6">
        <v>40251</v>
      </c>
      <c r="B5058" s="5">
        <v>13.75</v>
      </c>
    </row>
    <row r="5059" spans="1:2" x14ac:dyDescent="0.25">
      <c r="A5059" s="6">
        <v>40252</v>
      </c>
      <c r="B5059" s="5">
        <v>13.7</v>
      </c>
    </row>
    <row r="5060" spans="1:2" x14ac:dyDescent="0.25">
      <c r="A5060" s="6">
        <v>40253</v>
      </c>
      <c r="B5060" s="5">
        <v>14.03</v>
      </c>
    </row>
    <row r="5061" spans="1:2" x14ac:dyDescent="0.25">
      <c r="A5061" s="6">
        <v>40254</v>
      </c>
      <c r="B5061" s="5">
        <v>14.22</v>
      </c>
    </row>
    <row r="5062" spans="1:2" x14ac:dyDescent="0.25">
      <c r="A5062" s="6">
        <v>40255</v>
      </c>
      <c r="B5062" s="5">
        <v>14.16</v>
      </c>
    </row>
    <row r="5063" spans="1:2" x14ac:dyDescent="0.25">
      <c r="A5063" s="6">
        <v>40256</v>
      </c>
      <c r="B5063" s="5">
        <v>14.01</v>
      </c>
    </row>
    <row r="5064" spans="1:2" x14ac:dyDescent="0.25">
      <c r="A5064" s="6">
        <v>40257</v>
      </c>
      <c r="B5064" s="5">
        <v>14.01</v>
      </c>
    </row>
    <row r="5065" spans="1:2" x14ac:dyDescent="0.25">
      <c r="A5065" s="6">
        <v>40258</v>
      </c>
      <c r="B5065" s="5">
        <v>14.01</v>
      </c>
    </row>
    <row r="5066" spans="1:2" x14ac:dyDescent="0.25">
      <c r="A5066" s="6">
        <v>40259</v>
      </c>
      <c r="B5066" s="5">
        <v>14.19</v>
      </c>
    </row>
    <row r="5067" spans="1:2" x14ac:dyDescent="0.25">
      <c r="A5067" s="6">
        <v>40260</v>
      </c>
      <c r="B5067" s="5">
        <v>14.13</v>
      </c>
    </row>
    <row r="5068" spans="1:2" x14ac:dyDescent="0.25">
      <c r="A5068" s="6">
        <v>40261</v>
      </c>
      <c r="B5068" s="5">
        <v>14.22</v>
      </c>
    </row>
    <row r="5069" spans="1:2" x14ac:dyDescent="0.25">
      <c r="A5069" s="6">
        <v>40262</v>
      </c>
      <c r="B5069" s="5">
        <v>14.27</v>
      </c>
    </row>
    <row r="5070" spans="1:2" x14ac:dyDescent="0.25">
      <c r="A5070" s="6">
        <v>40263</v>
      </c>
      <c r="B5070" s="5">
        <v>14.19</v>
      </c>
    </row>
    <row r="5071" spans="1:2" x14ac:dyDescent="0.25">
      <c r="A5071" s="6">
        <v>40264</v>
      </c>
      <c r="B5071" s="5">
        <v>14.19</v>
      </c>
    </row>
    <row r="5072" spans="1:2" x14ac:dyDescent="0.25">
      <c r="A5072" s="6">
        <v>40265</v>
      </c>
      <c r="B5072" s="5">
        <v>14.19</v>
      </c>
    </row>
    <row r="5073" spans="1:2" x14ac:dyDescent="0.25">
      <c r="A5073" s="6">
        <v>40266</v>
      </c>
      <c r="B5073" s="5">
        <v>14.21</v>
      </c>
    </row>
    <row r="5074" spans="1:2" x14ac:dyDescent="0.25">
      <c r="A5074" s="6">
        <v>40267</v>
      </c>
      <c r="B5074" s="5">
        <v>14.19</v>
      </c>
    </row>
    <row r="5075" spans="1:2" x14ac:dyDescent="0.25">
      <c r="A5075" s="6">
        <v>40268</v>
      </c>
      <c r="B5075" s="5">
        <v>14.05</v>
      </c>
    </row>
    <row r="5076" spans="1:2" x14ac:dyDescent="0.25">
      <c r="A5076" s="6">
        <v>40269</v>
      </c>
      <c r="B5076" s="5">
        <v>14.1</v>
      </c>
    </row>
    <row r="5077" spans="1:2" x14ac:dyDescent="0.25">
      <c r="A5077" s="6">
        <v>40270</v>
      </c>
      <c r="B5077" s="5">
        <v>14.1</v>
      </c>
    </row>
    <row r="5078" spans="1:2" x14ac:dyDescent="0.25">
      <c r="A5078" s="6">
        <v>40271</v>
      </c>
      <c r="B5078" s="5">
        <v>14.1</v>
      </c>
    </row>
    <row r="5079" spans="1:2" x14ac:dyDescent="0.25">
      <c r="A5079" s="6">
        <v>40272</v>
      </c>
      <c r="B5079" s="5">
        <v>14.1</v>
      </c>
    </row>
    <row r="5080" spans="1:2" x14ac:dyDescent="0.25">
      <c r="A5080" s="6">
        <v>40273</v>
      </c>
      <c r="B5080" s="5">
        <v>14.45</v>
      </c>
    </row>
    <row r="5081" spans="1:2" x14ac:dyDescent="0.25">
      <c r="A5081" s="6">
        <v>40274</v>
      </c>
      <c r="B5081" s="5">
        <v>14.76</v>
      </c>
    </row>
    <row r="5082" spans="1:2" x14ac:dyDescent="0.25">
      <c r="A5082" s="6">
        <v>40275</v>
      </c>
      <c r="B5082" s="5">
        <v>14.43</v>
      </c>
    </row>
    <row r="5083" spans="1:2" x14ac:dyDescent="0.25">
      <c r="A5083" s="6">
        <v>40276</v>
      </c>
      <c r="B5083" s="5">
        <v>14.43</v>
      </c>
    </row>
    <row r="5084" spans="1:2" x14ac:dyDescent="0.25">
      <c r="A5084" s="6">
        <v>40277</v>
      </c>
      <c r="B5084" s="5">
        <v>14.68</v>
      </c>
    </row>
    <row r="5085" spans="1:2" x14ac:dyDescent="0.25">
      <c r="A5085" s="6">
        <v>40278</v>
      </c>
      <c r="B5085" s="5">
        <v>14.68</v>
      </c>
    </row>
    <row r="5086" spans="1:2" x14ac:dyDescent="0.25">
      <c r="A5086" s="6">
        <v>40279</v>
      </c>
      <c r="B5086" s="5">
        <v>14.68</v>
      </c>
    </row>
    <row r="5087" spans="1:2" x14ac:dyDescent="0.25">
      <c r="A5087" s="6">
        <v>40280</v>
      </c>
      <c r="B5087" s="5">
        <v>14.56</v>
      </c>
    </row>
    <row r="5088" spans="1:2" x14ac:dyDescent="0.25">
      <c r="A5088" s="6">
        <v>40281</v>
      </c>
      <c r="B5088" s="5">
        <v>14.92</v>
      </c>
    </row>
    <row r="5089" spans="1:2" x14ac:dyDescent="0.25">
      <c r="A5089" s="6">
        <v>40282</v>
      </c>
      <c r="B5089" s="5">
        <v>14.93</v>
      </c>
    </row>
    <row r="5090" spans="1:2" x14ac:dyDescent="0.25">
      <c r="A5090" s="6">
        <v>40283</v>
      </c>
      <c r="B5090" s="5">
        <v>14.52</v>
      </c>
    </row>
    <row r="5091" spans="1:2" x14ac:dyDescent="0.25">
      <c r="A5091" s="6">
        <v>40284</v>
      </c>
      <c r="B5091" s="5">
        <v>14.18</v>
      </c>
    </row>
    <row r="5092" spans="1:2" x14ac:dyDescent="0.25">
      <c r="A5092" s="6">
        <v>40285</v>
      </c>
      <c r="B5092" s="5">
        <v>14.18</v>
      </c>
    </row>
    <row r="5093" spans="1:2" x14ac:dyDescent="0.25">
      <c r="A5093" s="6">
        <v>40286</v>
      </c>
      <c r="B5093" s="5">
        <v>14.18</v>
      </c>
    </row>
    <row r="5094" spans="1:2" x14ac:dyDescent="0.25">
      <c r="A5094" s="6">
        <v>40287</v>
      </c>
      <c r="B5094" s="5">
        <v>14.25</v>
      </c>
    </row>
    <row r="5095" spans="1:2" x14ac:dyDescent="0.25">
      <c r="A5095" s="6">
        <v>40288</v>
      </c>
      <c r="B5095" s="5">
        <v>14.49</v>
      </c>
    </row>
    <row r="5096" spans="1:2" x14ac:dyDescent="0.25">
      <c r="A5096" s="6">
        <v>40289</v>
      </c>
      <c r="B5096" s="5">
        <v>14.76</v>
      </c>
    </row>
    <row r="5097" spans="1:2" x14ac:dyDescent="0.25">
      <c r="A5097" s="6">
        <v>40290</v>
      </c>
      <c r="B5097" s="5">
        <v>15</v>
      </c>
    </row>
    <row r="5098" spans="1:2" x14ac:dyDescent="0.25">
      <c r="A5098" s="6">
        <v>40291</v>
      </c>
      <c r="B5098" s="5">
        <v>15.18</v>
      </c>
    </row>
    <row r="5099" spans="1:2" x14ac:dyDescent="0.25">
      <c r="A5099" s="6">
        <v>40292</v>
      </c>
      <c r="B5099" s="5">
        <v>15.18</v>
      </c>
    </row>
    <row r="5100" spans="1:2" x14ac:dyDescent="0.25">
      <c r="A5100" s="6">
        <v>40293</v>
      </c>
      <c r="B5100" s="5">
        <v>15.18</v>
      </c>
    </row>
    <row r="5101" spans="1:2" x14ac:dyDescent="0.25">
      <c r="A5101" s="6">
        <v>40294</v>
      </c>
      <c r="B5101" s="5">
        <v>15.31</v>
      </c>
    </row>
    <row r="5102" spans="1:2" x14ac:dyDescent="0.25">
      <c r="A5102" s="6">
        <v>40295</v>
      </c>
      <c r="B5102" s="5">
        <v>14.82</v>
      </c>
    </row>
    <row r="5103" spans="1:2" x14ac:dyDescent="0.25">
      <c r="A5103" s="6">
        <v>40296</v>
      </c>
      <c r="B5103" s="5">
        <v>14.86</v>
      </c>
    </row>
    <row r="5104" spans="1:2" x14ac:dyDescent="0.25">
      <c r="A5104" s="6">
        <v>40297</v>
      </c>
      <c r="B5104" s="5">
        <v>15.54</v>
      </c>
    </row>
    <row r="5105" spans="1:2" x14ac:dyDescent="0.25">
      <c r="A5105" s="6">
        <v>40298</v>
      </c>
      <c r="B5105" s="5">
        <v>15.03</v>
      </c>
    </row>
    <row r="5106" spans="1:2" x14ac:dyDescent="0.25">
      <c r="A5106" s="6">
        <v>40299</v>
      </c>
      <c r="B5106" s="5">
        <v>15.03</v>
      </c>
    </row>
    <row r="5107" spans="1:2" x14ac:dyDescent="0.25">
      <c r="A5107" s="6">
        <v>40300</v>
      </c>
      <c r="B5107" s="5">
        <v>15.03</v>
      </c>
    </row>
    <row r="5108" spans="1:2" x14ac:dyDescent="0.25">
      <c r="A5108" s="6">
        <v>40301</v>
      </c>
      <c r="B5108" s="5">
        <v>15.55</v>
      </c>
    </row>
    <row r="5109" spans="1:2" x14ac:dyDescent="0.25">
      <c r="A5109" s="6">
        <v>40302</v>
      </c>
      <c r="B5109" s="5">
        <v>15.18</v>
      </c>
    </row>
    <row r="5110" spans="1:2" x14ac:dyDescent="0.25">
      <c r="A5110" s="6">
        <v>40303</v>
      </c>
      <c r="B5110" s="5">
        <v>14.95</v>
      </c>
    </row>
    <row r="5111" spans="1:2" x14ac:dyDescent="0.25">
      <c r="A5111" s="6">
        <v>40304</v>
      </c>
      <c r="B5111" s="5">
        <v>14.37</v>
      </c>
    </row>
    <row r="5112" spans="1:2" x14ac:dyDescent="0.25">
      <c r="A5112" s="6">
        <v>40305</v>
      </c>
      <c r="B5112" s="5">
        <v>14.11</v>
      </c>
    </row>
    <row r="5113" spans="1:2" x14ac:dyDescent="0.25">
      <c r="A5113" s="6">
        <v>40306</v>
      </c>
      <c r="B5113" s="5">
        <v>14.11</v>
      </c>
    </row>
    <row r="5114" spans="1:2" x14ac:dyDescent="0.25">
      <c r="A5114" s="6">
        <v>40307</v>
      </c>
      <c r="B5114" s="5">
        <v>14.11</v>
      </c>
    </row>
    <row r="5115" spans="1:2" x14ac:dyDescent="0.25">
      <c r="A5115" s="6">
        <v>40308</v>
      </c>
      <c r="B5115" s="5">
        <v>15.09</v>
      </c>
    </row>
    <row r="5116" spans="1:2" x14ac:dyDescent="0.25">
      <c r="A5116" s="6">
        <v>40309</v>
      </c>
      <c r="B5116" s="5">
        <v>15.13</v>
      </c>
    </row>
    <row r="5117" spans="1:2" x14ac:dyDescent="0.25">
      <c r="A5117" s="6">
        <v>40310</v>
      </c>
      <c r="B5117" s="5">
        <v>15.39</v>
      </c>
    </row>
    <row r="5118" spans="1:2" x14ac:dyDescent="0.25">
      <c r="A5118" s="6">
        <v>40311</v>
      </c>
      <c r="B5118" s="5">
        <v>15.16</v>
      </c>
    </row>
    <row r="5119" spans="1:2" x14ac:dyDescent="0.25">
      <c r="A5119" s="6">
        <v>40312</v>
      </c>
      <c r="B5119" s="5">
        <v>14.65</v>
      </c>
    </row>
    <row r="5120" spans="1:2" x14ac:dyDescent="0.25">
      <c r="A5120" s="6">
        <v>40313</v>
      </c>
      <c r="B5120" s="5">
        <v>14.65</v>
      </c>
    </row>
    <row r="5121" spans="1:2" x14ac:dyDescent="0.25">
      <c r="A5121" s="6">
        <v>40314</v>
      </c>
      <c r="B5121" s="5">
        <v>14.65</v>
      </c>
    </row>
    <row r="5122" spans="1:2" x14ac:dyDescent="0.25">
      <c r="A5122" s="6">
        <v>40315</v>
      </c>
      <c r="B5122" s="5">
        <v>14.68</v>
      </c>
    </row>
    <row r="5123" spans="1:2" x14ac:dyDescent="0.25">
      <c r="A5123" s="6">
        <v>40316</v>
      </c>
      <c r="B5123" s="5">
        <v>14.28</v>
      </c>
    </row>
    <row r="5124" spans="1:2" x14ac:dyDescent="0.25">
      <c r="A5124" s="6">
        <v>40317</v>
      </c>
      <c r="B5124" s="5">
        <v>14.14</v>
      </c>
    </row>
    <row r="5125" spans="1:2" x14ac:dyDescent="0.25">
      <c r="A5125" s="6">
        <v>40318</v>
      </c>
      <c r="B5125" s="5">
        <v>13.44</v>
      </c>
    </row>
    <row r="5126" spans="1:2" x14ac:dyDescent="0.25">
      <c r="A5126" s="6">
        <v>40319</v>
      </c>
      <c r="B5126" s="5">
        <v>13.92</v>
      </c>
    </row>
    <row r="5127" spans="1:2" x14ac:dyDescent="0.25">
      <c r="A5127" s="6">
        <v>40320</v>
      </c>
      <c r="B5127" s="5">
        <v>13.92</v>
      </c>
    </row>
    <row r="5128" spans="1:2" x14ac:dyDescent="0.25">
      <c r="A5128" s="6">
        <v>40321</v>
      </c>
      <c r="B5128" s="5">
        <v>13.92</v>
      </c>
    </row>
    <row r="5129" spans="1:2" x14ac:dyDescent="0.25">
      <c r="A5129" s="6">
        <v>40322</v>
      </c>
      <c r="B5129" s="5">
        <v>13.59</v>
      </c>
    </row>
    <row r="5130" spans="1:2" x14ac:dyDescent="0.25">
      <c r="A5130" s="6">
        <v>40323</v>
      </c>
      <c r="B5130" s="5">
        <v>13.7</v>
      </c>
    </row>
    <row r="5131" spans="1:2" x14ac:dyDescent="0.25">
      <c r="A5131" s="6">
        <v>40324</v>
      </c>
      <c r="B5131" s="5">
        <v>13.67</v>
      </c>
    </row>
    <row r="5132" spans="1:2" x14ac:dyDescent="0.25">
      <c r="A5132" s="6">
        <v>40325</v>
      </c>
      <c r="B5132" s="5">
        <v>14.43</v>
      </c>
    </row>
    <row r="5133" spans="1:2" x14ac:dyDescent="0.25">
      <c r="A5133" s="6">
        <v>40326</v>
      </c>
      <c r="B5133" s="5">
        <v>14.22</v>
      </c>
    </row>
    <row r="5134" spans="1:2" x14ac:dyDescent="0.25">
      <c r="A5134" s="6">
        <v>40327</v>
      </c>
      <c r="B5134" s="5">
        <v>14.22</v>
      </c>
    </row>
    <row r="5135" spans="1:2" x14ac:dyDescent="0.25">
      <c r="A5135" s="6">
        <v>40328</v>
      </c>
      <c r="B5135" s="5">
        <v>14.22</v>
      </c>
    </row>
    <row r="5136" spans="1:2" x14ac:dyDescent="0.25">
      <c r="A5136" s="6">
        <v>40329</v>
      </c>
      <c r="B5136" s="5">
        <v>14.22</v>
      </c>
    </row>
    <row r="5137" spans="1:2" x14ac:dyDescent="0.25">
      <c r="A5137" s="6">
        <v>40330</v>
      </c>
      <c r="B5137" s="5">
        <v>13.94</v>
      </c>
    </row>
    <row r="5138" spans="1:2" x14ac:dyDescent="0.25">
      <c r="A5138" s="6">
        <v>40331</v>
      </c>
      <c r="B5138" s="5">
        <v>14.24</v>
      </c>
    </row>
    <row r="5139" spans="1:2" x14ac:dyDescent="0.25">
      <c r="A5139" s="6">
        <v>40332</v>
      </c>
      <c r="B5139" s="5">
        <v>14.17</v>
      </c>
    </row>
    <row r="5140" spans="1:2" x14ac:dyDescent="0.25">
      <c r="A5140" s="6">
        <v>40333</v>
      </c>
      <c r="B5140" s="5">
        <v>13.35</v>
      </c>
    </row>
    <row r="5141" spans="1:2" x14ac:dyDescent="0.25">
      <c r="A5141" s="6">
        <v>40334</v>
      </c>
      <c r="B5141" s="5">
        <v>13.35</v>
      </c>
    </row>
    <row r="5142" spans="1:2" x14ac:dyDescent="0.25">
      <c r="A5142" s="6">
        <v>40335</v>
      </c>
      <c r="B5142" s="5">
        <v>13.35</v>
      </c>
    </row>
    <row r="5143" spans="1:2" x14ac:dyDescent="0.25">
      <c r="A5143" s="6">
        <v>40336</v>
      </c>
      <c r="B5143" s="5">
        <v>13.28</v>
      </c>
    </row>
    <row r="5144" spans="1:2" x14ac:dyDescent="0.25">
      <c r="A5144" s="6">
        <v>40337</v>
      </c>
      <c r="B5144" s="5">
        <v>13.53</v>
      </c>
    </row>
    <row r="5145" spans="1:2" x14ac:dyDescent="0.25">
      <c r="A5145" s="6">
        <v>40338</v>
      </c>
      <c r="B5145" s="5">
        <v>13.62</v>
      </c>
    </row>
    <row r="5146" spans="1:2" x14ac:dyDescent="0.25">
      <c r="A5146" s="6">
        <v>40339</v>
      </c>
      <c r="B5146" s="5">
        <v>14.24</v>
      </c>
    </row>
    <row r="5147" spans="1:2" x14ac:dyDescent="0.25">
      <c r="A5147" s="6">
        <v>40340</v>
      </c>
      <c r="B5147" s="5">
        <v>14.39</v>
      </c>
    </row>
    <row r="5148" spans="1:2" x14ac:dyDescent="0.25">
      <c r="A5148" s="6">
        <v>40341</v>
      </c>
      <c r="B5148" s="5">
        <v>14.39</v>
      </c>
    </row>
    <row r="5149" spans="1:2" x14ac:dyDescent="0.25">
      <c r="A5149" s="6">
        <v>40342</v>
      </c>
      <c r="B5149" s="5">
        <v>14.39</v>
      </c>
    </row>
    <row r="5150" spans="1:2" x14ac:dyDescent="0.25">
      <c r="A5150" s="6">
        <v>40343</v>
      </c>
      <c r="B5150" s="5">
        <v>14.56</v>
      </c>
    </row>
    <row r="5151" spans="1:2" x14ac:dyDescent="0.25">
      <c r="A5151" s="6">
        <v>40344</v>
      </c>
      <c r="B5151" s="5">
        <v>14.9</v>
      </c>
    </row>
    <row r="5152" spans="1:2" x14ac:dyDescent="0.25">
      <c r="A5152" s="6">
        <v>40345</v>
      </c>
      <c r="B5152" s="5">
        <v>14.76</v>
      </c>
    </row>
    <row r="5153" spans="1:2" x14ac:dyDescent="0.25">
      <c r="A5153" s="6">
        <v>40346</v>
      </c>
      <c r="B5153" s="5">
        <v>14.77</v>
      </c>
    </row>
    <row r="5154" spans="1:2" x14ac:dyDescent="0.25">
      <c r="A5154" s="6">
        <v>40347</v>
      </c>
      <c r="B5154" s="5">
        <v>14.73</v>
      </c>
    </row>
    <row r="5155" spans="1:2" x14ac:dyDescent="0.25">
      <c r="A5155" s="6">
        <v>40348</v>
      </c>
      <c r="B5155" s="5">
        <v>14.73</v>
      </c>
    </row>
    <row r="5156" spans="1:2" x14ac:dyDescent="0.25">
      <c r="A5156" s="6">
        <v>40349</v>
      </c>
      <c r="B5156" s="5">
        <v>14.73</v>
      </c>
    </row>
    <row r="5157" spans="1:2" x14ac:dyDescent="0.25">
      <c r="A5157" s="6">
        <v>40350</v>
      </c>
      <c r="B5157" s="5">
        <v>14.63</v>
      </c>
    </row>
    <row r="5158" spans="1:2" x14ac:dyDescent="0.25">
      <c r="A5158" s="6">
        <v>40351</v>
      </c>
      <c r="B5158" s="5">
        <v>14.16</v>
      </c>
    </row>
    <row r="5159" spans="1:2" x14ac:dyDescent="0.25">
      <c r="A5159" s="6">
        <v>40352</v>
      </c>
      <c r="B5159" s="5">
        <v>14.22</v>
      </c>
    </row>
    <row r="5160" spans="1:2" x14ac:dyDescent="0.25">
      <c r="A5160" s="6">
        <v>40353</v>
      </c>
      <c r="B5160" s="5">
        <v>13.89</v>
      </c>
    </row>
    <row r="5161" spans="1:2" x14ac:dyDescent="0.25">
      <c r="A5161" s="6">
        <v>40354</v>
      </c>
      <c r="B5161" s="5">
        <v>14.28</v>
      </c>
    </row>
    <row r="5162" spans="1:2" x14ac:dyDescent="0.25">
      <c r="A5162" s="6">
        <v>40355</v>
      </c>
      <c r="B5162" s="5">
        <v>14.28</v>
      </c>
    </row>
    <row r="5163" spans="1:2" x14ac:dyDescent="0.25">
      <c r="A5163" s="6">
        <v>40356</v>
      </c>
      <c r="B5163" s="5">
        <v>14.28</v>
      </c>
    </row>
    <row r="5164" spans="1:2" x14ac:dyDescent="0.25">
      <c r="A5164" s="6">
        <v>40357</v>
      </c>
      <c r="B5164" s="5">
        <v>14.1</v>
      </c>
    </row>
    <row r="5165" spans="1:2" x14ac:dyDescent="0.25">
      <c r="A5165" s="6">
        <v>40358</v>
      </c>
      <c r="B5165" s="5">
        <v>13.62</v>
      </c>
    </row>
    <row r="5166" spans="1:2" x14ac:dyDescent="0.25">
      <c r="A5166" s="6">
        <v>40359</v>
      </c>
      <c r="B5166" s="5">
        <v>13.48</v>
      </c>
    </row>
    <row r="5167" spans="1:2" x14ac:dyDescent="0.25">
      <c r="A5167" s="6">
        <v>40360</v>
      </c>
      <c r="B5167" s="5">
        <v>13.46</v>
      </c>
    </row>
    <row r="5168" spans="1:2" x14ac:dyDescent="0.25">
      <c r="A5168" s="6">
        <v>40361</v>
      </c>
      <c r="B5168" s="5">
        <v>13.18</v>
      </c>
    </row>
    <row r="5169" spans="1:2" x14ac:dyDescent="0.25">
      <c r="A5169" s="6">
        <v>40362</v>
      </c>
      <c r="B5169" s="5">
        <v>13.18</v>
      </c>
    </row>
    <row r="5170" spans="1:2" x14ac:dyDescent="0.25">
      <c r="A5170" s="6">
        <v>40363</v>
      </c>
      <c r="B5170" s="5">
        <v>13.18</v>
      </c>
    </row>
    <row r="5171" spans="1:2" x14ac:dyDescent="0.25">
      <c r="A5171" s="6">
        <v>40364</v>
      </c>
      <c r="B5171" s="5">
        <v>13.18</v>
      </c>
    </row>
    <row r="5172" spans="1:2" x14ac:dyDescent="0.25">
      <c r="A5172" s="6">
        <v>40365</v>
      </c>
      <c r="B5172" s="5">
        <v>12.89</v>
      </c>
    </row>
    <row r="5173" spans="1:2" x14ac:dyDescent="0.25">
      <c r="A5173" s="6">
        <v>40366</v>
      </c>
      <c r="B5173" s="5">
        <v>13.55</v>
      </c>
    </row>
    <row r="5174" spans="1:2" x14ac:dyDescent="0.25">
      <c r="A5174" s="6">
        <v>40367</v>
      </c>
      <c r="B5174" s="5">
        <v>13.69</v>
      </c>
    </row>
    <row r="5175" spans="1:2" x14ac:dyDescent="0.25">
      <c r="A5175" s="6">
        <v>40368</v>
      </c>
      <c r="B5175" s="5">
        <v>13.9</v>
      </c>
    </row>
    <row r="5176" spans="1:2" x14ac:dyDescent="0.25">
      <c r="A5176" s="6">
        <v>40369</v>
      </c>
      <c r="B5176" s="5">
        <v>13.9</v>
      </c>
    </row>
    <row r="5177" spans="1:2" x14ac:dyDescent="0.25">
      <c r="A5177" s="6">
        <v>40370</v>
      </c>
      <c r="B5177" s="5">
        <v>13.9</v>
      </c>
    </row>
    <row r="5178" spans="1:2" x14ac:dyDescent="0.25">
      <c r="A5178" s="6">
        <v>40371</v>
      </c>
      <c r="B5178" s="5">
        <v>13.9</v>
      </c>
    </row>
    <row r="5179" spans="1:2" x14ac:dyDescent="0.25">
      <c r="A5179" s="6">
        <v>40372</v>
      </c>
      <c r="B5179" s="5">
        <v>14.26</v>
      </c>
    </row>
    <row r="5180" spans="1:2" x14ac:dyDescent="0.25">
      <c r="A5180" s="6">
        <v>40373</v>
      </c>
      <c r="B5180" s="5">
        <v>14.17</v>
      </c>
    </row>
    <row r="5181" spans="1:2" x14ac:dyDescent="0.25">
      <c r="A5181" s="6">
        <v>40374</v>
      </c>
      <c r="B5181" s="5">
        <v>14.13</v>
      </c>
    </row>
    <row r="5182" spans="1:2" x14ac:dyDescent="0.25">
      <c r="A5182" s="6">
        <v>40375</v>
      </c>
      <c r="B5182" s="5">
        <v>13.64</v>
      </c>
    </row>
    <row r="5183" spans="1:2" x14ac:dyDescent="0.25">
      <c r="A5183" s="6">
        <v>40376</v>
      </c>
      <c r="B5183" s="5">
        <v>13.64</v>
      </c>
    </row>
    <row r="5184" spans="1:2" x14ac:dyDescent="0.25">
      <c r="A5184" s="6">
        <v>40377</v>
      </c>
      <c r="B5184" s="5">
        <v>13.64</v>
      </c>
    </row>
    <row r="5185" spans="1:2" x14ac:dyDescent="0.25">
      <c r="A5185" s="6">
        <v>40378</v>
      </c>
      <c r="B5185" s="5">
        <v>13.85</v>
      </c>
    </row>
    <row r="5186" spans="1:2" x14ac:dyDescent="0.25">
      <c r="A5186" s="6">
        <v>40379</v>
      </c>
      <c r="B5186" s="5">
        <v>14.12</v>
      </c>
    </row>
    <row r="5187" spans="1:2" x14ac:dyDescent="0.25">
      <c r="A5187" s="6">
        <v>40380</v>
      </c>
      <c r="B5187" s="5">
        <v>13.78</v>
      </c>
    </row>
    <row r="5188" spans="1:2" x14ac:dyDescent="0.25">
      <c r="A5188" s="6">
        <v>40381</v>
      </c>
      <c r="B5188" s="5">
        <v>14.34</v>
      </c>
    </row>
    <row r="5189" spans="1:2" x14ac:dyDescent="0.25">
      <c r="A5189" s="6">
        <v>40382</v>
      </c>
      <c r="B5189" s="5">
        <v>14.5</v>
      </c>
    </row>
    <row r="5190" spans="1:2" x14ac:dyDescent="0.25">
      <c r="A5190" s="6">
        <v>40383</v>
      </c>
      <c r="B5190" s="5">
        <v>14.5</v>
      </c>
    </row>
    <row r="5191" spans="1:2" x14ac:dyDescent="0.25">
      <c r="A5191" s="6">
        <v>40384</v>
      </c>
      <c r="B5191" s="5">
        <v>14.5</v>
      </c>
    </row>
    <row r="5192" spans="1:2" x14ac:dyDescent="0.25">
      <c r="A5192" s="6">
        <v>40385</v>
      </c>
      <c r="B5192" s="5">
        <v>14.88</v>
      </c>
    </row>
    <row r="5193" spans="1:2" x14ac:dyDescent="0.25">
      <c r="A5193" s="6">
        <v>40386</v>
      </c>
      <c r="B5193" s="5">
        <v>14.87</v>
      </c>
    </row>
    <row r="5194" spans="1:2" x14ac:dyDescent="0.25">
      <c r="A5194" s="6">
        <v>40387</v>
      </c>
      <c r="B5194" s="5">
        <v>14.83</v>
      </c>
    </row>
    <row r="5195" spans="1:2" x14ac:dyDescent="0.25">
      <c r="A5195" s="6">
        <v>40388</v>
      </c>
      <c r="B5195" s="5">
        <v>14.71</v>
      </c>
    </row>
    <row r="5196" spans="1:2" x14ac:dyDescent="0.25">
      <c r="A5196" s="6">
        <v>40389</v>
      </c>
      <c r="B5196" s="5">
        <v>14.79</v>
      </c>
    </row>
    <row r="5197" spans="1:2" x14ac:dyDescent="0.25">
      <c r="A5197" s="6">
        <v>40390</v>
      </c>
      <c r="B5197" s="5">
        <v>14.79</v>
      </c>
    </row>
    <row r="5198" spans="1:2" x14ac:dyDescent="0.25">
      <c r="A5198" s="6">
        <v>40391</v>
      </c>
      <c r="B5198" s="5">
        <v>14.79</v>
      </c>
    </row>
    <row r="5199" spans="1:2" x14ac:dyDescent="0.25">
      <c r="A5199" s="6">
        <v>40392</v>
      </c>
      <c r="B5199" s="5">
        <v>15.29</v>
      </c>
    </row>
    <row r="5200" spans="1:2" x14ac:dyDescent="0.25">
      <c r="A5200" s="6">
        <v>40393</v>
      </c>
      <c r="B5200" s="5">
        <v>15.14</v>
      </c>
    </row>
    <row r="5201" spans="1:2" x14ac:dyDescent="0.25">
      <c r="A5201" s="6">
        <v>40394</v>
      </c>
      <c r="B5201" s="5">
        <v>15.23</v>
      </c>
    </row>
    <row r="5202" spans="1:2" x14ac:dyDescent="0.25">
      <c r="A5202" s="6">
        <v>40395</v>
      </c>
      <c r="B5202" s="5">
        <v>15.05</v>
      </c>
    </row>
    <row r="5203" spans="1:2" x14ac:dyDescent="0.25">
      <c r="A5203" s="6">
        <v>40396</v>
      </c>
      <c r="B5203" s="5">
        <v>14.98</v>
      </c>
    </row>
    <row r="5204" spans="1:2" x14ac:dyDescent="0.25">
      <c r="A5204" s="6">
        <v>40397</v>
      </c>
      <c r="B5204" s="5">
        <v>14.98</v>
      </c>
    </row>
    <row r="5205" spans="1:2" x14ac:dyDescent="0.25">
      <c r="A5205" s="6">
        <v>40398</v>
      </c>
      <c r="B5205" s="5">
        <v>14.98</v>
      </c>
    </row>
    <row r="5206" spans="1:2" x14ac:dyDescent="0.25">
      <c r="A5206" s="6">
        <v>40399</v>
      </c>
      <c r="B5206" s="5">
        <v>15.19</v>
      </c>
    </row>
    <row r="5207" spans="1:2" x14ac:dyDescent="0.25">
      <c r="A5207" s="6">
        <v>40400</v>
      </c>
      <c r="B5207" s="5">
        <v>15</v>
      </c>
    </row>
    <row r="5208" spans="1:2" x14ac:dyDescent="0.25">
      <c r="A5208" s="6">
        <v>40401</v>
      </c>
      <c r="B5208" s="5">
        <v>14.6</v>
      </c>
    </row>
    <row r="5209" spans="1:2" x14ac:dyDescent="0.25">
      <c r="A5209" s="6">
        <v>40402</v>
      </c>
      <c r="B5209" s="5">
        <v>14.44</v>
      </c>
    </row>
    <row r="5210" spans="1:2" x14ac:dyDescent="0.25">
      <c r="A5210" s="6">
        <v>40403</v>
      </c>
      <c r="B5210" s="5">
        <v>14.42</v>
      </c>
    </row>
    <row r="5211" spans="1:2" x14ac:dyDescent="0.25">
      <c r="A5211" s="6">
        <v>40404</v>
      </c>
      <c r="B5211" s="5">
        <v>14.42</v>
      </c>
    </row>
    <row r="5212" spans="1:2" x14ac:dyDescent="0.25">
      <c r="A5212" s="6">
        <v>40405</v>
      </c>
      <c r="B5212" s="5">
        <v>14.42</v>
      </c>
    </row>
    <row r="5213" spans="1:2" x14ac:dyDescent="0.25">
      <c r="A5213" s="6">
        <v>40406</v>
      </c>
      <c r="B5213" s="5">
        <v>14.43</v>
      </c>
    </row>
    <row r="5214" spans="1:2" x14ac:dyDescent="0.25">
      <c r="A5214" s="6">
        <v>40407</v>
      </c>
      <c r="B5214" s="5">
        <v>14.79</v>
      </c>
    </row>
    <row r="5215" spans="1:2" x14ac:dyDescent="0.25">
      <c r="A5215" s="6">
        <v>40408</v>
      </c>
      <c r="B5215" s="5">
        <v>14.79</v>
      </c>
    </row>
    <row r="5216" spans="1:2" x14ac:dyDescent="0.25">
      <c r="A5216" s="6">
        <v>40409</v>
      </c>
      <c r="B5216" s="5">
        <v>14.39</v>
      </c>
    </row>
    <row r="5217" spans="1:2" x14ac:dyDescent="0.25">
      <c r="A5217" s="6">
        <v>40410</v>
      </c>
      <c r="B5217" s="5">
        <v>14.35</v>
      </c>
    </row>
    <row r="5218" spans="1:2" x14ac:dyDescent="0.25">
      <c r="A5218" s="6">
        <v>40411</v>
      </c>
      <c r="B5218" s="5">
        <v>14.35</v>
      </c>
    </row>
    <row r="5219" spans="1:2" x14ac:dyDescent="0.25">
      <c r="A5219" s="6">
        <v>40412</v>
      </c>
      <c r="B5219" s="5">
        <v>14.35</v>
      </c>
    </row>
    <row r="5220" spans="1:2" x14ac:dyDescent="0.25">
      <c r="A5220" s="6">
        <v>40413</v>
      </c>
      <c r="B5220" s="5">
        <v>14.28</v>
      </c>
    </row>
    <row r="5221" spans="1:2" x14ac:dyDescent="0.25">
      <c r="A5221" s="6">
        <v>40414</v>
      </c>
      <c r="B5221" s="5">
        <v>14.2</v>
      </c>
    </row>
    <row r="5222" spans="1:2" x14ac:dyDescent="0.25">
      <c r="A5222" s="6">
        <v>40415</v>
      </c>
      <c r="B5222" s="5">
        <v>14.47</v>
      </c>
    </row>
    <row r="5223" spans="1:2" x14ac:dyDescent="0.25">
      <c r="A5223" s="6">
        <v>40416</v>
      </c>
      <c r="B5223" s="5">
        <v>14.38</v>
      </c>
    </row>
    <row r="5224" spans="1:2" x14ac:dyDescent="0.25">
      <c r="A5224" s="6">
        <v>40417</v>
      </c>
      <c r="B5224" s="5">
        <v>14.62</v>
      </c>
    </row>
    <row r="5225" spans="1:2" x14ac:dyDescent="0.25">
      <c r="A5225" s="6">
        <v>40418</v>
      </c>
      <c r="B5225" s="5">
        <v>14.62</v>
      </c>
    </row>
    <row r="5226" spans="1:2" x14ac:dyDescent="0.25">
      <c r="A5226" s="6">
        <v>40419</v>
      </c>
      <c r="B5226" s="5">
        <v>14.62</v>
      </c>
    </row>
    <row r="5227" spans="1:2" x14ac:dyDescent="0.25">
      <c r="A5227" s="6">
        <v>40420</v>
      </c>
      <c r="B5227" s="5">
        <v>14.47</v>
      </c>
    </row>
    <row r="5228" spans="1:2" x14ac:dyDescent="0.25">
      <c r="A5228" s="6">
        <v>40421</v>
      </c>
      <c r="B5228" s="5">
        <v>14.6</v>
      </c>
    </row>
    <row r="5229" spans="1:2" x14ac:dyDescent="0.25">
      <c r="A5229" s="6">
        <v>40422</v>
      </c>
      <c r="B5229" s="5">
        <v>15.08</v>
      </c>
    </row>
    <row r="5230" spans="1:2" x14ac:dyDescent="0.25">
      <c r="A5230" s="6">
        <v>40423</v>
      </c>
      <c r="B5230" s="5">
        <v>15.28</v>
      </c>
    </row>
    <row r="5231" spans="1:2" x14ac:dyDescent="0.25">
      <c r="A5231" s="6">
        <v>40424</v>
      </c>
      <c r="B5231" s="5">
        <v>15.49</v>
      </c>
    </row>
    <row r="5232" spans="1:2" x14ac:dyDescent="0.25">
      <c r="A5232" s="6">
        <v>40425</v>
      </c>
      <c r="B5232" s="5">
        <v>15.49</v>
      </c>
    </row>
    <row r="5233" spans="1:2" x14ac:dyDescent="0.25">
      <c r="A5233" s="6">
        <v>40426</v>
      </c>
      <c r="B5233" s="5">
        <v>15.49</v>
      </c>
    </row>
    <row r="5234" spans="1:2" x14ac:dyDescent="0.25">
      <c r="A5234" s="6">
        <v>40427</v>
      </c>
      <c r="B5234" s="5">
        <v>15.49</v>
      </c>
    </row>
    <row r="5235" spans="1:2" x14ac:dyDescent="0.25">
      <c r="A5235" s="6">
        <v>40428</v>
      </c>
      <c r="B5235" s="5">
        <v>15.23</v>
      </c>
    </row>
    <row r="5236" spans="1:2" x14ac:dyDescent="0.25">
      <c r="A5236" s="6">
        <v>40429</v>
      </c>
      <c r="B5236" s="5">
        <v>15.27</v>
      </c>
    </row>
    <row r="5237" spans="1:2" x14ac:dyDescent="0.25">
      <c r="A5237" s="6">
        <v>40430</v>
      </c>
      <c r="B5237" s="5">
        <v>15.11</v>
      </c>
    </row>
    <row r="5238" spans="1:2" x14ac:dyDescent="0.25">
      <c r="A5238" s="6">
        <v>40431</v>
      </c>
      <c r="B5238" s="5">
        <v>15.2</v>
      </c>
    </row>
    <row r="5239" spans="1:2" x14ac:dyDescent="0.25">
      <c r="A5239" s="6">
        <v>40432</v>
      </c>
      <c r="B5239" s="5">
        <v>15.2</v>
      </c>
    </row>
    <row r="5240" spans="1:2" x14ac:dyDescent="0.25">
      <c r="A5240" s="6">
        <v>40433</v>
      </c>
      <c r="B5240" s="5">
        <v>15.2</v>
      </c>
    </row>
    <row r="5241" spans="1:2" x14ac:dyDescent="0.25">
      <c r="A5241" s="6">
        <v>40434</v>
      </c>
      <c r="B5241" s="5">
        <v>15.43</v>
      </c>
    </row>
    <row r="5242" spans="1:2" x14ac:dyDescent="0.25">
      <c r="A5242" s="6">
        <v>40435</v>
      </c>
      <c r="B5242" s="5">
        <v>15.4</v>
      </c>
    </row>
    <row r="5243" spans="1:2" x14ac:dyDescent="0.25">
      <c r="A5243" s="6">
        <v>40436</v>
      </c>
      <c r="B5243" s="5">
        <v>15.53</v>
      </c>
    </row>
    <row r="5244" spans="1:2" x14ac:dyDescent="0.25">
      <c r="A5244" s="6">
        <v>40437</v>
      </c>
      <c r="B5244" s="5">
        <v>15.42</v>
      </c>
    </row>
    <row r="5245" spans="1:2" x14ac:dyDescent="0.25">
      <c r="A5245" s="6">
        <v>40438</v>
      </c>
      <c r="B5245" s="5">
        <v>15.48</v>
      </c>
    </row>
    <row r="5246" spans="1:2" x14ac:dyDescent="0.25">
      <c r="A5246" s="6">
        <v>40439</v>
      </c>
      <c r="B5246" s="5">
        <v>15.48</v>
      </c>
    </row>
    <row r="5247" spans="1:2" x14ac:dyDescent="0.25">
      <c r="A5247" s="6">
        <v>40440</v>
      </c>
      <c r="B5247" s="5">
        <v>15.48</v>
      </c>
    </row>
    <row r="5248" spans="1:2" x14ac:dyDescent="0.25">
      <c r="A5248" s="6">
        <v>40441</v>
      </c>
      <c r="B5248" s="5">
        <v>15.87</v>
      </c>
    </row>
    <row r="5249" spans="1:2" x14ac:dyDescent="0.25">
      <c r="A5249" s="6">
        <v>40442</v>
      </c>
      <c r="B5249" s="5">
        <v>15.6</v>
      </c>
    </row>
    <row r="5250" spans="1:2" x14ac:dyDescent="0.25">
      <c r="A5250" s="6">
        <v>40443</v>
      </c>
      <c r="B5250" s="5">
        <v>15.41</v>
      </c>
    </row>
    <row r="5251" spans="1:2" x14ac:dyDescent="0.25">
      <c r="A5251" s="6">
        <v>40444</v>
      </c>
      <c r="B5251" s="5">
        <v>14.99</v>
      </c>
    </row>
    <row r="5252" spans="1:2" x14ac:dyDescent="0.25">
      <c r="A5252" s="6">
        <v>40445</v>
      </c>
      <c r="B5252" s="5">
        <v>15.45</v>
      </c>
    </row>
    <row r="5253" spans="1:2" x14ac:dyDescent="0.25">
      <c r="A5253" s="6">
        <v>40446</v>
      </c>
      <c r="B5253" s="5">
        <v>15.45</v>
      </c>
    </row>
    <row r="5254" spans="1:2" x14ac:dyDescent="0.25">
      <c r="A5254" s="6">
        <v>40447</v>
      </c>
      <c r="B5254" s="5">
        <v>15.45</v>
      </c>
    </row>
    <row r="5255" spans="1:2" x14ac:dyDescent="0.25">
      <c r="A5255" s="6">
        <v>40448</v>
      </c>
      <c r="B5255" s="5">
        <v>15.26</v>
      </c>
    </row>
    <row r="5256" spans="1:2" x14ac:dyDescent="0.25">
      <c r="A5256" s="6">
        <v>40449</v>
      </c>
      <c r="B5256" s="5">
        <v>15.33</v>
      </c>
    </row>
    <row r="5257" spans="1:2" x14ac:dyDescent="0.25">
      <c r="A5257" s="6">
        <v>40450</v>
      </c>
      <c r="B5257" s="5">
        <v>15.21</v>
      </c>
    </row>
    <row r="5258" spans="1:2" x14ac:dyDescent="0.25">
      <c r="A5258" s="6">
        <v>40451</v>
      </c>
      <c r="B5258" s="5">
        <v>15.24</v>
      </c>
    </row>
    <row r="5259" spans="1:2" x14ac:dyDescent="0.25">
      <c r="A5259" s="6">
        <v>40452</v>
      </c>
      <c r="B5259" s="5">
        <v>15.33</v>
      </c>
    </row>
    <row r="5260" spans="1:2" x14ac:dyDescent="0.25">
      <c r="A5260" s="6">
        <v>40453</v>
      </c>
      <c r="B5260" s="5">
        <v>15.33</v>
      </c>
    </row>
    <row r="5261" spans="1:2" x14ac:dyDescent="0.25">
      <c r="A5261" s="6">
        <v>40454</v>
      </c>
      <c r="B5261" s="5">
        <v>15.33</v>
      </c>
    </row>
    <row r="5262" spans="1:2" x14ac:dyDescent="0.25">
      <c r="A5262" s="6">
        <v>40455</v>
      </c>
      <c r="B5262" s="5">
        <v>15.46</v>
      </c>
    </row>
    <row r="5263" spans="1:2" x14ac:dyDescent="0.25">
      <c r="A5263" s="6">
        <v>40456</v>
      </c>
      <c r="B5263" s="5">
        <v>15.72</v>
      </c>
    </row>
    <row r="5264" spans="1:2" x14ac:dyDescent="0.25">
      <c r="A5264" s="6">
        <v>40457</v>
      </c>
      <c r="B5264" s="5">
        <v>15.63</v>
      </c>
    </row>
    <row r="5265" spans="1:2" x14ac:dyDescent="0.25">
      <c r="A5265" s="6">
        <v>40458</v>
      </c>
      <c r="B5265" s="5">
        <v>15.66</v>
      </c>
    </row>
    <row r="5266" spans="1:2" x14ac:dyDescent="0.25">
      <c r="A5266" s="6">
        <v>40459</v>
      </c>
      <c r="B5266" s="5">
        <v>15.7</v>
      </c>
    </row>
    <row r="5267" spans="1:2" x14ac:dyDescent="0.25">
      <c r="A5267" s="6">
        <v>40460</v>
      </c>
      <c r="B5267" s="5">
        <v>15.7</v>
      </c>
    </row>
    <row r="5268" spans="1:2" x14ac:dyDescent="0.25">
      <c r="A5268" s="6">
        <v>40461</v>
      </c>
      <c r="B5268" s="5">
        <v>15.7</v>
      </c>
    </row>
    <row r="5269" spans="1:2" x14ac:dyDescent="0.25">
      <c r="A5269" s="6">
        <v>40462</v>
      </c>
      <c r="B5269" s="5">
        <v>15.7</v>
      </c>
    </row>
    <row r="5270" spans="1:2" x14ac:dyDescent="0.25">
      <c r="A5270" s="6">
        <v>40463</v>
      </c>
      <c r="B5270" s="5">
        <v>15.82</v>
      </c>
    </row>
    <row r="5271" spans="1:2" x14ac:dyDescent="0.25">
      <c r="A5271" s="6">
        <v>40464</v>
      </c>
      <c r="B5271" s="5">
        <v>15.99</v>
      </c>
    </row>
    <row r="5272" spans="1:2" x14ac:dyDescent="0.25">
      <c r="A5272" s="6">
        <v>40465</v>
      </c>
      <c r="B5272" s="5">
        <v>15.93</v>
      </c>
    </row>
    <row r="5273" spans="1:2" x14ac:dyDescent="0.25">
      <c r="A5273" s="6">
        <v>40466</v>
      </c>
      <c r="B5273" s="5">
        <v>15.92</v>
      </c>
    </row>
    <row r="5274" spans="1:2" x14ac:dyDescent="0.25">
      <c r="A5274" s="6">
        <v>40467</v>
      </c>
      <c r="B5274" s="5">
        <v>15.92</v>
      </c>
    </row>
    <row r="5275" spans="1:2" x14ac:dyDescent="0.25">
      <c r="A5275" s="6">
        <v>40468</v>
      </c>
      <c r="B5275" s="5">
        <v>15.92</v>
      </c>
    </row>
    <row r="5276" spans="1:2" x14ac:dyDescent="0.25">
      <c r="A5276" s="6">
        <v>40469</v>
      </c>
      <c r="B5276" s="5">
        <v>16.14</v>
      </c>
    </row>
    <row r="5277" spans="1:2" x14ac:dyDescent="0.25">
      <c r="A5277" s="6">
        <v>40470</v>
      </c>
      <c r="B5277" s="5">
        <v>15.93</v>
      </c>
    </row>
    <row r="5278" spans="1:2" x14ac:dyDescent="0.25">
      <c r="A5278" s="6">
        <v>40471</v>
      </c>
      <c r="B5278" s="5">
        <v>16.3</v>
      </c>
    </row>
    <row r="5279" spans="1:2" x14ac:dyDescent="0.25">
      <c r="A5279" s="6">
        <v>40472</v>
      </c>
      <c r="B5279" s="5">
        <v>16.25</v>
      </c>
    </row>
    <row r="5280" spans="1:2" x14ac:dyDescent="0.25">
      <c r="A5280" s="6">
        <v>40473</v>
      </c>
      <c r="B5280" s="5">
        <v>16.239999999999998</v>
      </c>
    </row>
    <row r="5281" spans="1:2" x14ac:dyDescent="0.25">
      <c r="A5281" s="6">
        <v>40474</v>
      </c>
      <c r="B5281" s="5">
        <v>16.239999999999998</v>
      </c>
    </row>
    <row r="5282" spans="1:2" x14ac:dyDescent="0.25">
      <c r="A5282" s="6">
        <v>40475</v>
      </c>
      <c r="B5282" s="5">
        <v>16.239999999999998</v>
      </c>
    </row>
    <row r="5283" spans="1:2" x14ac:dyDescent="0.25">
      <c r="A5283" s="6">
        <v>40476</v>
      </c>
      <c r="B5283" s="5">
        <v>16.3</v>
      </c>
    </row>
    <row r="5284" spans="1:2" x14ac:dyDescent="0.25">
      <c r="A5284" s="6">
        <v>40477</v>
      </c>
      <c r="B5284" s="5">
        <v>16.16</v>
      </c>
    </row>
    <row r="5285" spans="1:2" x14ac:dyDescent="0.25">
      <c r="A5285" s="6">
        <v>40478</v>
      </c>
      <c r="B5285" s="5">
        <v>16.04</v>
      </c>
    </row>
    <row r="5286" spans="1:2" x14ac:dyDescent="0.25">
      <c r="A5286" s="6">
        <v>40479</v>
      </c>
      <c r="B5286" s="5">
        <v>15.95</v>
      </c>
    </row>
    <row r="5287" spans="1:2" x14ac:dyDescent="0.25">
      <c r="A5287" s="6">
        <v>40480</v>
      </c>
      <c r="B5287" s="5">
        <v>15.97</v>
      </c>
    </row>
    <row r="5288" spans="1:2" x14ac:dyDescent="0.25">
      <c r="A5288" s="6">
        <v>40481</v>
      </c>
      <c r="B5288" s="5">
        <v>15.97</v>
      </c>
    </row>
    <row r="5289" spans="1:2" x14ac:dyDescent="0.25">
      <c r="A5289" s="6">
        <v>40482</v>
      </c>
      <c r="B5289" s="5">
        <v>15.97</v>
      </c>
    </row>
    <row r="5290" spans="1:2" x14ac:dyDescent="0.25">
      <c r="A5290" s="6">
        <v>40483</v>
      </c>
      <c r="B5290" s="5">
        <v>16.11</v>
      </c>
    </row>
    <row r="5291" spans="1:2" x14ac:dyDescent="0.25">
      <c r="A5291" s="6">
        <v>40484</v>
      </c>
      <c r="B5291" s="5">
        <v>16.22</v>
      </c>
    </row>
    <row r="5292" spans="1:2" x14ac:dyDescent="0.25">
      <c r="A5292" s="6">
        <v>40485</v>
      </c>
      <c r="B5292" s="5">
        <v>16.190000000000001</v>
      </c>
    </row>
    <row r="5293" spans="1:2" x14ac:dyDescent="0.25">
      <c r="A5293" s="6">
        <v>40486</v>
      </c>
      <c r="B5293" s="5">
        <v>16.600000000000001</v>
      </c>
    </row>
    <row r="5294" spans="1:2" x14ac:dyDescent="0.25">
      <c r="A5294" s="6">
        <v>40487</v>
      </c>
      <c r="B5294" s="5">
        <v>16.77</v>
      </c>
    </row>
    <row r="5295" spans="1:2" x14ac:dyDescent="0.25">
      <c r="A5295" s="6">
        <v>40488</v>
      </c>
      <c r="B5295" s="5">
        <v>16.77</v>
      </c>
    </row>
    <row r="5296" spans="1:2" x14ac:dyDescent="0.25">
      <c r="A5296" s="6">
        <v>40489</v>
      </c>
      <c r="B5296" s="5">
        <v>16.77</v>
      </c>
    </row>
    <row r="5297" spans="1:2" x14ac:dyDescent="0.25">
      <c r="A5297" s="6">
        <v>40490</v>
      </c>
      <c r="B5297" s="5">
        <v>16.670000000000002</v>
      </c>
    </row>
    <row r="5298" spans="1:2" x14ac:dyDescent="0.25">
      <c r="A5298" s="6">
        <v>40491</v>
      </c>
      <c r="B5298" s="5">
        <v>16</v>
      </c>
    </row>
    <row r="5299" spans="1:2" x14ac:dyDescent="0.25">
      <c r="A5299" s="6">
        <v>40492</v>
      </c>
      <c r="B5299" s="5">
        <v>16.21</v>
      </c>
    </row>
    <row r="5300" spans="1:2" x14ac:dyDescent="0.25">
      <c r="A5300" s="6">
        <v>40493</v>
      </c>
      <c r="B5300" s="5">
        <v>16.059999999999999</v>
      </c>
    </row>
    <row r="5301" spans="1:2" x14ac:dyDescent="0.25">
      <c r="A5301" s="6">
        <v>40494</v>
      </c>
      <c r="B5301" s="5">
        <v>15.9</v>
      </c>
    </row>
    <row r="5302" spans="1:2" x14ac:dyDescent="0.25">
      <c r="A5302" s="6">
        <v>40495</v>
      </c>
      <c r="B5302" s="5">
        <v>15.9</v>
      </c>
    </row>
    <row r="5303" spans="1:2" x14ac:dyDescent="0.25">
      <c r="A5303" s="6">
        <v>40496</v>
      </c>
      <c r="B5303" s="5">
        <v>15.9</v>
      </c>
    </row>
    <row r="5304" spans="1:2" x14ac:dyDescent="0.25">
      <c r="A5304" s="6">
        <v>40497</v>
      </c>
      <c r="B5304" s="5">
        <v>15.76</v>
      </c>
    </row>
    <row r="5305" spans="1:2" x14ac:dyDescent="0.25">
      <c r="A5305" s="6">
        <v>40498</v>
      </c>
      <c r="B5305" s="5">
        <v>15.22</v>
      </c>
    </row>
    <row r="5306" spans="1:2" x14ac:dyDescent="0.25">
      <c r="A5306" s="6">
        <v>40499</v>
      </c>
      <c r="B5306" s="5">
        <v>15.36</v>
      </c>
    </row>
    <row r="5307" spans="1:2" x14ac:dyDescent="0.25">
      <c r="A5307" s="6">
        <v>40500</v>
      </c>
      <c r="B5307" s="5">
        <v>15.48</v>
      </c>
    </row>
    <row r="5308" spans="1:2" x14ac:dyDescent="0.25">
      <c r="A5308" s="6">
        <v>40501</v>
      </c>
      <c r="B5308" s="5">
        <v>15.58</v>
      </c>
    </row>
    <row r="5309" spans="1:2" x14ac:dyDescent="0.25">
      <c r="A5309" s="6">
        <v>40502</v>
      </c>
      <c r="B5309" s="5">
        <v>15.58</v>
      </c>
    </row>
    <row r="5310" spans="1:2" x14ac:dyDescent="0.25">
      <c r="A5310" s="6">
        <v>40503</v>
      </c>
      <c r="B5310" s="5">
        <v>15.58</v>
      </c>
    </row>
    <row r="5311" spans="1:2" x14ac:dyDescent="0.25">
      <c r="A5311" s="6">
        <v>40504</v>
      </c>
      <c r="B5311" s="5">
        <v>15.61</v>
      </c>
    </row>
    <row r="5312" spans="1:2" x14ac:dyDescent="0.25">
      <c r="A5312" s="6">
        <v>40505</v>
      </c>
      <c r="B5312" s="5">
        <v>15.47</v>
      </c>
    </row>
    <row r="5313" spans="1:2" x14ac:dyDescent="0.25">
      <c r="A5313" s="6">
        <v>40506</v>
      </c>
      <c r="B5313" s="5">
        <v>15.81</v>
      </c>
    </row>
    <row r="5314" spans="1:2" x14ac:dyDescent="0.25">
      <c r="A5314" s="6">
        <v>40507</v>
      </c>
      <c r="B5314" s="5">
        <v>15.81</v>
      </c>
    </row>
    <row r="5315" spans="1:2" x14ac:dyDescent="0.25">
      <c r="A5315" s="6">
        <v>40508</v>
      </c>
      <c r="B5315" s="5">
        <v>15.74</v>
      </c>
    </row>
    <row r="5316" spans="1:2" x14ac:dyDescent="0.25">
      <c r="A5316" s="6">
        <v>40509</v>
      </c>
      <c r="B5316" s="5">
        <v>15.74</v>
      </c>
    </row>
    <row r="5317" spans="1:2" x14ac:dyDescent="0.25">
      <c r="A5317" s="6">
        <v>40510</v>
      </c>
      <c r="B5317" s="5">
        <v>15.74</v>
      </c>
    </row>
    <row r="5318" spans="1:2" x14ac:dyDescent="0.25">
      <c r="A5318" s="6">
        <v>40511</v>
      </c>
      <c r="B5318" s="5">
        <v>15.76</v>
      </c>
    </row>
    <row r="5319" spans="1:2" x14ac:dyDescent="0.25">
      <c r="A5319" s="6">
        <v>40512</v>
      </c>
      <c r="B5319" s="5">
        <v>15.64</v>
      </c>
    </row>
    <row r="5320" spans="1:2" x14ac:dyDescent="0.25">
      <c r="A5320" s="6">
        <v>40513</v>
      </c>
      <c r="B5320" s="5">
        <v>15.78</v>
      </c>
    </row>
    <row r="5321" spans="1:2" x14ac:dyDescent="0.25">
      <c r="A5321" s="6">
        <v>40514</v>
      </c>
      <c r="B5321" s="5">
        <v>16.010000000000002</v>
      </c>
    </row>
    <row r="5322" spans="1:2" x14ac:dyDescent="0.25">
      <c r="A5322" s="6">
        <v>40515</v>
      </c>
      <c r="B5322" s="5">
        <v>16.010000000000002</v>
      </c>
    </row>
    <row r="5323" spans="1:2" x14ac:dyDescent="0.25">
      <c r="A5323" s="6">
        <v>40516</v>
      </c>
      <c r="B5323" s="5">
        <v>16.010000000000002</v>
      </c>
    </row>
    <row r="5324" spans="1:2" x14ac:dyDescent="0.25">
      <c r="A5324" s="6">
        <v>40517</v>
      </c>
      <c r="B5324" s="5">
        <v>16.010000000000002</v>
      </c>
    </row>
    <row r="5325" spans="1:2" x14ac:dyDescent="0.25">
      <c r="A5325" s="6">
        <v>40518</v>
      </c>
      <c r="B5325" s="5">
        <v>16.03</v>
      </c>
    </row>
    <row r="5326" spans="1:2" x14ac:dyDescent="0.25">
      <c r="A5326" s="6">
        <v>40519</v>
      </c>
      <c r="B5326" s="5">
        <v>16.079999999999998</v>
      </c>
    </row>
    <row r="5327" spans="1:2" x14ac:dyDescent="0.25">
      <c r="A5327" s="6">
        <v>40520</v>
      </c>
      <c r="B5327" s="5">
        <v>15.82</v>
      </c>
    </row>
    <row r="5328" spans="1:2" x14ac:dyDescent="0.25">
      <c r="A5328" s="6">
        <v>40521</v>
      </c>
      <c r="B5328" s="5">
        <v>15.66</v>
      </c>
    </row>
    <row r="5329" spans="1:2" x14ac:dyDescent="0.25">
      <c r="A5329" s="6">
        <v>40522</v>
      </c>
      <c r="B5329" s="5">
        <v>15.82</v>
      </c>
    </row>
    <row r="5330" spans="1:2" x14ac:dyDescent="0.25">
      <c r="A5330" s="6">
        <v>40523</v>
      </c>
      <c r="B5330" s="5">
        <v>15.82</v>
      </c>
    </row>
    <row r="5331" spans="1:2" x14ac:dyDescent="0.25">
      <c r="A5331" s="6">
        <v>40524</v>
      </c>
      <c r="B5331" s="5">
        <v>15.82</v>
      </c>
    </row>
    <row r="5332" spans="1:2" x14ac:dyDescent="0.25">
      <c r="A5332" s="6">
        <v>40525</v>
      </c>
      <c r="B5332" s="5">
        <v>15.84</v>
      </c>
    </row>
    <row r="5333" spans="1:2" x14ac:dyDescent="0.25">
      <c r="A5333" s="6">
        <v>40526</v>
      </c>
      <c r="B5333" s="5">
        <v>15.65</v>
      </c>
    </row>
    <row r="5334" spans="1:2" x14ac:dyDescent="0.25">
      <c r="A5334" s="6">
        <v>40527</v>
      </c>
      <c r="B5334" s="5">
        <v>15.48</v>
      </c>
    </row>
    <row r="5335" spans="1:2" x14ac:dyDescent="0.25">
      <c r="A5335" s="6">
        <v>40528</v>
      </c>
      <c r="B5335" s="5">
        <v>15.53</v>
      </c>
    </row>
    <row r="5336" spans="1:2" x14ac:dyDescent="0.25">
      <c r="A5336" s="6">
        <v>40529</v>
      </c>
      <c r="B5336" s="5">
        <v>15.67</v>
      </c>
    </row>
    <row r="5337" spans="1:2" x14ac:dyDescent="0.25">
      <c r="A5337" s="6">
        <v>40530</v>
      </c>
      <c r="B5337" s="5">
        <v>15.67</v>
      </c>
    </row>
    <row r="5338" spans="1:2" x14ac:dyDescent="0.25">
      <c r="A5338" s="6">
        <v>40531</v>
      </c>
      <c r="B5338" s="5">
        <v>15.67</v>
      </c>
    </row>
    <row r="5339" spans="1:2" x14ac:dyDescent="0.25">
      <c r="A5339" s="6">
        <v>40532</v>
      </c>
      <c r="B5339" s="5">
        <v>15.87</v>
      </c>
    </row>
    <row r="5340" spans="1:2" x14ac:dyDescent="0.25">
      <c r="A5340" s="6">
        <v>40533</v>
      </c>
      <c r="B5340" s="5">
        <v>16.04</v>
      </c>
    </row>
    <row r="5341" spans="1:2" x14ac:dyDescent="0.25">
      <c r="A5341" s="6">
        <v>40534</v>
      </c>
      <c r="B5341" s="5">
        <v>16.149999999999999</v>
      </c>
    </row>
    <row r="5342" spans="1:2" x14ac:dyDescent="0.25">
      <c r="A5342" s="6">
        <v>40535</v>
      </c>
      <c r="B5342" s="5">
        <v>16.059999999999999</v>
      </c>
    </row>
    <row r="5343" spans="1:2" x14ac:dyDescent="0.25">
      <c r="A5343" s="6">
        <v>40536</v>
      </c>
      <c r="B5343" s="5">
        <v>16.059999999999999</v>
      </c>
    </row>
    <row r="5344" spans="1:2" x14ac:dyDescent="0.25">
      <c r="A5344" s="6">
        <v>40537</v>
      </c>
      <c r="B5344" s="5">
        <v>16.059999999999999</v>
      </c>
    </row>
    <row r="5345" spans="1:2" x14ac:dyDescent="0.25">
      <c r="A5345" s="6">
        <v>40538</v>
      </c>
      <c r="B5345" s="5">
        <v>16.059999999999999</v>
      </c>
    </row>
    <row r="5346" spans="1:2" x14ac:dyDescent="0.25">
      <c r="A5346" s="6">
        <v>40539</v>
      </c>
      <c r="B5346" s="5">
        <v>16.27</v>
      </c>
    </row>
    <row r="5347" spans="1:2" x14ac:dyDescent="0.25">
      <c r="A5347" s="6">
        <v>40540</v>
      </c>
      <c r="B5347" s="5">
        <v>16.32</v>
      </c>
    </row>
    <row r="5348" spans="1:2" x14ac:dyDescent="0.25">
      <c r="A5348" s="6">
        <v>40541</v>
      </c>
      <c r="B5348" s="5">
        <v>16.38</v>
      </c>
    </row>
    <row r="5349" spans="1:2" x14ac:dyDescent="0.25">
      <c r="A5349" s="6">
        <v>40542</v>
      </c>
      <c r="B5349" s="5">
        <v>16.41</v>
      </c>
    </row>
    <row r="5350" spans="1:2" x14ac:dyDescent="0.25">
      <c r="A5350" s="6">
        <v>40543</v>
      </c>
      <c r="B5350" s="5">
        <v>16.37</v>
      </c>
    </row>
    <row r="5351" spans="1:2" x14ac:dyDescent="0.25">
      <c r="A5351" s="6">
        <v>40544</v>
      </c>
      <c r="B5351" s="5">
        <v>16.37</v>
      </c>
    </row>
    <row r="5352" spans="1:2" x14ac:dyDescent="0.25">
      <c r="A5352" s="6">
        <v>40545</v>
      </c>
      <c r="B5352" s="5">
        <v>16.37</v>
      </c>
    </row>
    <row r="5353" spans="1:2" x14ac:dyDescent="0.25">
      <c r="A5353" s="6">
        <v>40546</v>
      </c>
      <c r="B5353" s="5">
        <v>16.690000000000001</v>
      </c>
    </row>
    <row r="5354" spans="1:2" x14ac:dyDescent="0.25">
      <c r="A5354" s="6">
        <v>40547</v>
      </c>
      <c r="B5354" s="5">
        <v>16.350000000000001</v>
      </c>
    </row>
    <row r="5355" spans="1:2" x14ac:dyDescent="0.25">
      <c r="A5355" s="6">
        <v>40548</v>
      </c>
      <c r="B5355" s="5">
        <v>16.45</v>
      </c>
    </row>
    <row r="5356" spans="1:2" x14ac:dyDescent="0.25">
      <c r="A5356" s="6">
        <v>40549</v>
      </c>
      <c r="B5356" s="5">
        <v>16.27</v>
      </c>
    </row>
    <row r="5357" spans="1:2" x14ac:dyDescent="0.25">
      <c r="A5357" s="6">
        <v>40550</v>
      </c>
      <c r="B5357" s="5">
        <v>16.27</v>
      </c>
    </row>
    <row r="5358" spans="1:2" x14ac:dyDescent="0.25">
      <c r="A5358" s="6">
        <v>40551</v>
      </c>
      <c r="B5358" s="5">
        <v>16.27</v>
      </c>
    </row>
    <row r="5359" spans="1:2" x14ac:dyDescent="0.25">
      <c r="A5359" s="6">
        <v>40552</v>
      </c>
      <c r="B5359" s="5">
        <v>16.27</v>
      </c>
    </row>
    <row r="5360" spans="1:2" x14ac:dyDescent="0.25">
      <c r="A5360" s="6">
        <v>40553</v>
      </c>
      <c r="B5360" s="5">
        <v>16.260000000000002</v>
      </c>
    </row>
    <row r="5361" spans="1:2" x14ac:dyDescent="0.25">
      <c r="A5361" s="6">
        <v>40554</v>
      </c>
      <c r="B5361" s="5">
        <v>16.22</v>
      </c>
    </row>
    <row r="5362" spans="1:2" x14ac:dyDescent="0.25">
      <c r="A5362" s="6">
        <v>40555</v>
      </c>
      <c r="B5362" s="5">
        <v>16.309999999999999</v>
      </c>
    </row>
    <row r="5363" spans="1:2" x14ac:dyDescent="0.25">
      <c r="A5363" s="6">
        <v>40556</v>
      </c>
      <c r="B5363" s="5">
        <v>16.350000000000001</v>
      </c>
    </row>
    <row r="5364" spans="1:2" x14ac:dyDescent="0.25">
      <c r="A5364" s="6">
        <v>40557</v>
      </c>
      <c r="B5364" s="5">
        <v>16.47</v>
      </c>
    </row>
    <row r="5365" spans="1:2" x14ac:dyDescent="0.25">
      <c r="A5365" s="6">
        <v>40558</v>
      </c>
      <c r="B5365" s="5">
        <v>16.47</v>
      </c>
    </row>
    <row r="5366" spans="1:2" x14ac:dyDescent="0.25">
      <c r="A5366" s="6">
        <v>40559</v>
      </c>
      <c r="B5366" s="5">
        <v>16.47</v>
      </c>
    </row>
    <row r="5367" spans="1:2" x14ac:dyDescent="0.25">
      <c r="A5367" s="6">
        <v>40560</v>
      </c>
      <c r="B5367" s="5">
        <v>16.47</v>
      </c>
    </row>
    <row r="5368" spans="1:2" x14ac:dyDescent="0.25">
      <c r="A5368" s="6">
        <v>40561</v>
      </c>
      <c r="B5368" s="5">
        <v>16.600000000000001</v>
      </c>
    </row>
    <row r="5369" spans="1:2" x14ac:dyDescent="0.25">
      <c r="A5369" s="6">
        <v>40562</v>
      </c>
      <c r="B5369" s="5">
        <v>16.37</v>
      </c>
    </row>
    <row r="5370" spans="1:2" x14ac:dyDescent="0.25">
      <c r="A5370" s="6">
        <v>40563</v>
      </c>
      <c r="B5370" s="5">
        <v>16.38</v>
      </c>
    </row>
    <row r="5371" spans="1:2" x14ac:dyDescent="0.25">
      <c r="A5371" s="6">
        <v>40564</v>
      </c>
      <c r="B5371" s="5">
        <v>16.420000000000002</v>
      </c>
    </row>
    <row r="5372" spans="1:2" x14ac:dyDescent="0.25">
      <c r="A5372" s="6">
        <v>40565</v>
      </c>
      <c r="B5372" s="5">
        <v>16.420000000000002</v>
      </c>
    </row>
    <row r="5373" spans="1:2" x14ac:dyDescent="0.25">
      <c r="A5373" s="6">
        <v>40566</v>
      </c>
      <c r="B5373" s="5">
        <v>16.420000000000002</v>
      </c>
    </row>
    <row r="5374" spans="1:2" x14ac:dyDescent="0.25">
      <c r="A5374" s="6">
        <v>40567</v>
      </c>
      <c r="B5374" s="5">
        <v>16.5</v>
      </c>
    </row>
    <row r="5375" spans="1:2" x14ac:dyDescent="0.25">
      <c r="A5375" s="6">
        <v>40568</v>
      </c>
      <c r="B5375" s="5">
        <v>16.690000000000001</v>
      </c>
    </row>
    <row r="5376" spans="1:2" x14ac:dyDescent="0.25">
      <c r="A5376" s="6">
        <v>40569</v>
      </c>
      <c r="B5376" s="5">
        <v>16.73</v>
      </c>
    </row>
    <row r="5377" spans="1:2" x14ac:dyDescent="0.25">
      <c r="A5377" s="6">
        <v>40570</v>
      </c>
      <c r="B5377" s="5">
        <v>16.98</v>
      </c>
    </row>
    <row r="5378" spans="1:2" x14ac:dyDescent="0.25">
      <c r="A5378" s="6">
        <v>40571</v>
      </c>
      <c r="B5378" s="5">
        <v>16.66</v>
      </c>
    </row>
    <row r="5379" spans="1:2" x14ac:dyDescent="0.25">
      <c r="A5379" s="6">
        <v>40572</v>
      </c>
      <c r="B5379" s="5">
        <v>16.66</v>
      </c>
    </row>
    <row r="5380" spans="1:2" x14ac:dyDescent="0.25">
      <c r="A5380" s="6">
        <v>40573</v>
      </c>
      <c r="B5380" s="5">
        <v>16.66</v>
      </c>
    </row>
    <row r="5381" spans="1:2" x14ac:dyDescent="0.25">
      <c r="A5381" s="6">
        <v>40574</v>
      </c>
      <c r="B5381" s="5">
        <v>16.91</v>
      </c>
    </row>
    <row r="5382" spans="1:2" x14ac:dyDescent="0.25">
      <c r="A5382" s="6">
        <v>40575</v>
      </c>
      <c r="B5382" s="5">
        <v>16.98</v>
      </c>
    </row>
    <row r="5383" spans="1:2" x14ac:dyDescent="0.25">
      <c r="A5383" s="6">
        <v>40576</v>
      </c>
      <c r="B5383" s="5">
        <v>16.95</v>
      </c>
    </row>
    <row r="5384" spans="1:2" x14ac:dyDescent="0.25">
      <c r="A5384" s="6">
        <v>40577</v>
      </c>
      <c r="B5384" s="5">
        <v>17.02</v>
      </c>
    </row>
    <row r="5385" spans="1:2" x14ac:dyDescent="0.25">
      <c r="A5385" s="6">
        <v>40578</v>
      </c>
      <c r="B5385" s="5">
        <v>16.850000000000001</v>
      </c>
    </row>
    <row r="5386" spans="1:2" x14ac:dyDescent="0.25">
      <c r="A5386" s="6">
        <v>40579</v>
      </c>
      <c r="B5386" s="5">
        <v>16.850000000000001</v>
      </c>
    </row>
    <row r="5387" spans="1:2" x14ac:dyDescent="0.25">
      <c r="A5387" s="6">
        <v>40580</v>
      </c>
      <c r="B5387" s="5">
        <v>16.850000000000001</v>
      </c>
    </row>
    <row r="5388" spans="1:2" x14ac:dyDescent="0.25">
      <c r="A5388" s="6">
        <v>40581</v>
      </c>
      <c r="B5388" s="5">
        <v>17.05</v>
      </c>
    </row>
    <row r="5389" spans="1:2" x14ac:dyDescent="0.25">
      <c r="A5389" s="6">
        <v>40582</v>
      </c>
      <c r="B5389" s="5">
        <v>17.12</v>
      </c>
    </row>
    <row r="5390" spans="1:2" x14ac:dyDescent="0.25">
      <c r="A5390" s="6">
        <v>40583</v>
      </c>
      <c r="B5390" s="5">
        <v>17.13</v>
      </c>
    </row>
    <row r="5391" spans="1:2" x14ac:dyDescent="0.25">
      <c r="A5391" s="6">
        <v>40584</v>
      </c>
      <c r="B5391" s="5">
        <v>17.2</v>
      </c>
    </row>
    <row r="5392" spans="1:2" x14ac:dyDescent="0.25">
      <c r="A5392" s="6">
        <v>40585</v>
      </c>
      <c r="B5392" s="5">
        <v>17.309999999999999</v>
      </c>
    </row>
    <row r="5393" spans="1:2" x14ac:dyDescent="0.25">
      <c r="A5393" s="6">
        <v>40586</v>
      </c>
      <c r="B5393" s="5">
        <v>17.309999999999999</v>
      </c>
    </row>
    <row r="5394" spans="1:2" x14ac:dyDescent="0.25">
      <c r="A5394" s="6">
        <v>40587</v>
      </c>
      <c r="B5394" s="5">
        <v>17.309999999999999</v>
      </c>
    </row>
    <row r="5395" spans="1:2" x14ac:dyDescent="0.25">
      <c r="A5395" s="6">
        <v>40588</v>
      </c>
      <c r="B5395" s="5">
        <v>17.3</v>
      </c>
    </row>
    <row r="5396" spans="1:2" x14ac:dyDescent="0.25">
      <c r="A5396" s="6">
        <v>40589</v>
      </c>
      <c r="B5396" s="5">
        <v>17.22</v>
      </c>
    </row>
    <row r="5397" spans="1:2" x14ac:dyDescent="0.25">
      <c r="A5397" s="6">
        <v>40590</v>
      </c>
      <c r="B5397" s="5">
        <v>17.29</v>
      </c>
    </row>
    <row r="5398" spans="1:2" x14ac:dyDescent="0.25">
      <c r="A5398" s="6">
        <v>40591</v>
      </c>
      <c r="B5398" s="5">
        <v>17.309999999999999</v>
      </c>
    </row>
    <row r="5399" spans="1:2" x14ac:dyDescent="0.25">
      <c r="A5399" s="6">
        <v>40592</v>
      </c>
      <c r="B5399" s="5">
        <v>17.37</v>
      </c>
    </row>
    <row r="5400" spans="1:2" x14ac:dyDescent="0.25">
      <c r="A5400" s="6">
        <v>40593</v>
      </c>
      <c r="B5400" s="5">
        <v>17.37</v>
      </c>
    </row>
    <row r="5401" spans="1:2" x14ac:dyDescent="0.25">
      <c r="A5401" s="6">
        <v>40594</v>
      </c>
      <c r="B5401" s="5">
        <v>17.37</v>
      </c>
    </row>
    <row r="5402" spans="1:2" x14ac:dyDescent="0.25">
      <c r="A5402" s="6">
        <v>40595</v>
      </c>
      <c r="B5402" s="5">
        <v>17.37</v>
      </c>
    </row>
    <row r="5403" spans="1:2" x14ac:dyDescent="0.25">
      <c r="A5403" s="6">
        <v>40596</v>
      </c>
      <c r="B5403" s="5">
        <v>17.2</v>
      </c>
    </row>
    <row r="5404" spans="1:2" x14ac:dyDescent="0.25">
      <c r="A5404" s="6">
        <v>40597</v>
      </c>
      <c r="B5404" s="5">
        <v>17.05</v>
      </c>
    </row>
    <row r="5405" spans="1:2" x14ac:dyDescent="0.25">
      <c r="A5405" s="6">
        <v>40598</v>
      </c>
      <c r="B5405" s="5">
        <v>16.95</v>
      </c>
    </row>
    <row r="5406" spans="1:2" x14ac:dyDescent="0.25">
      <c r="A5406" s="6">
        <v>40599</v>
      </c>
      <c r="B5406" s="5">
        <v>17.3</v>
      </c>
    </row>
    <row r="5407" spans="1:2" x14ac:dyDescent="0.25">
      <c r="A5407" s="6">
        <v>40600</v>
      </c>
      <c r="B5407" s="5">
        <v>17.3</v>
      </c>
    </row>
    <row r="5408" spans="1:2" x14ac:dyDescent="0.25">
      <c r="A5408" s="6">
        <v>40601</v>
      </c>
      <c r="B5408" s="5">
        <v>17.3</v>
      </c>
    </row>
    <row r="5409" spans="1:2" x14ac:dyDescent="0.25">
      <c r="A5409" s="6">
        <v>40602</v>
      </c>
      <c r="B5409" s="5">
        <v>17.690000000000001</v>
      </c>
    </row>
    <row r="5410" spans="1:2" x14ac:dyDescent="0.25">
      <c r="A5410" s="6">
        <v>40603</v>
      </c>
      <c r="B5410" s="5">
        <v>17.18</v>
      </c>
    </row>
    <row r="5411" spans="1:2" x14ac:dyDescent="0.25">
      <c r="A5411" s="6">
        <v>40604</v>
      </c>
      <c r="B5411" s="5">
        <v>16.989999999999998</v>
      </c>
    </row>
    <row r="5412" spans="1:2" x14ac:dyDescent="0.25">
      <c r="A5412" s="6">
        <v>40605</v>
      </c>
      <c r="B5412" s="5">
        <v>17.27</v>
      </c>
    </row>
    <row r="5413" spans="1:2" x14ac:dyDescent="0.25">
      <c r="A5413" s="6">
        <v>40606</v>
      </c>
      <c r="B5413" s="5">
        <v>17.09</v>
      </c>
    </row>
    <row r="5414" spans="1:2" x14ac:dyDescent="0.25">
      <c r="A5414" s="6">
        <v>40607</v>
      </c>
      <c r="B5414" s="5">
        <v>17.09</v>
      </c>
    </row>
    <row r="5415" spans="1:2" x14ac:dyDescent="0.25">
      <c r="A5415" s="6">
        <v>40608</v>
      </c>
      <c r="B5415" s="5">
        <v>17.09</v>
      </c>
    </row>
    <row r="5416" spans="1:2" x14ac:dyDescent="0.25">
      <c r="A5416" s="6">
        <v>40609</v>
      </c>
      <c r="B5416" s="5">
        <v>16.96</v>
      </c>
    </row>
    <row r="5417" spans="1:2" x14ac:dyDescent="0.25">
      <c r="A5417" s="6">
        <v>40610</v>
      </c>
      <c r="B5417" s="5">
        <v>17.22</v>
      </c>
    </row>
    <row r="5418" spans="1:2" x14ac:dyDescent="0.25">
      <c r="A5418" s="6">
        <v>40611</v>
      </c>
      <c r="B5418" s="5">
        <v>17.2</v>
      </c>
    </row>
    <row r="5419" spans="1:2" x14ac:dyDescent="0.25">
      <c r="A5419" s="6">
        <v>40612</v>
      </c>
      <c r="B5419" s="5">
        <v>16.93</v>
      </c>
    </row>
    <row r="5420" spans="1:2" x14ac:dyDescent="0.25">
      <c r="A5420" s="6">
        <v>40613</v>
      </c>
      <c r="B5420" s="5">
        <v>17.12</v>
      </c>
    </row>
    <row r="5421" spans="1:2" x14ac:dyDescent="0.25">
      <c r="A5421" s="6">
        <v>40614</v>
      </c>
      <c r="B5421" s="5">
        <v>17.12</v>
      </c>
    </row>
    <row r="5422" spans="1:2" x14ac:dyDescent="0.25">
      <c r="A5422" s="6">
        <v>40615</v>
      </c>
      <c r="B5422" s="5">
        <v>17.12</v>
      </c>
    </row>
    <row r="5423" spans="1:2" x14ac:dyDescent="0.25">
      <c r="A5423" s="6">
        <v>40616</v>
      </c>
      <c r="B5423" s="5">
        <v>16.940000000000001</v>
      </c>
    </row>
    <row r="5424" spans="1:2" x14ac:dyDescent="0.25">
      <c r="A5424" s="6">
        <v>40617</v>
      </c>
      <c r="B5424" s="5">
        <v>16.84</v>
      </c>
    </row>
    <row r="5425" spans="1:2" x14ac:dyDescent="0.25">
      <c r="A5425" s="6">
        <v>40618</v>
      </c>
      <c r="B5425" s="5">
        <v>16.579999999999998</v>
      </c>
    </row>
    <row r="5426" spans="1:2" x14ac:dyDescent="0.25">
      <c r="A5426" s="6">
        <v>40619</v>
      </c>
      <c r="B5426" s="5">
        <v>16.73</v>
      </c>
    </row>
    <row r="5427" spans="1:2" x14ac:dyDescent="0.25">
      <c r="A5427" s="6">
        <v>40620</v>
      </c>
      <c r="B5427" s="5">
        <v>16.88</v>
      </c>
    </row>
    <row r="5428" spans="1:2" x14ac:dyDescent="0.25">
      <c r="A5428" s="6">
        <v>40621</v>
      </c>
      <c r="B5428" s="5">
        <v>16.88</v>
      </c>
    </row>
    <row r="5429" spans="1:2" x14ac:dyDescent="0.25">
      <c r="A5429" s="6">
        <v>40622</v>
      </c>
      <c r="B5429" s="5">
        <v>16.88</v>
      </c>
    </row>
    <row r="5430" spans="1:2" x14ac:dyDescent="0.25">
      <c r="A5430" s="6">
        <v>40623</v>
      </c>
      <c r="B5430" s="5">
        <v>17.079999999999998</v>
      </c>
    </row>
    <row r="5431" spans="1:2" x14ac:dyDescent="0.25">
      <c r="A5431" s="6">
        <v>40624</v>
      </c>
      <c r="B5431" s="5">
        <v>16.95</v>
      </c>
    </row>
    <row r="5432" spans="1:2" x14ac:dyDescent="0.25">
      <c r="A5432" s="6">
        <v>40625</v>
      </c>
      <c r="B5432" s="5">
        <v>16.760000000000002</v>
      </c>
    </row>
    <row r="5433" spans="1:2" x14ac:dyDescent="0.25">
      <c r="A5433" s="6">
        <v>40626</v>
      </c>
      <c r="B5433" s="5">
        <v>16.850000000000001</v>
      </c>
    </row>
    <row r="5434" spans="1:2" x14ac:dyDescent="0.25">
      <c r="A5434" s="6">
        <v>40627</v>
      </c>
      <c r="B5434" s="5">
        <v>16.98</v>
      </c>
    </row>
    <row r="5435" spans="1:2" x14ac:dyDescent="0.25">
      <c r="A5435" s="6">
        <v>40628</v>
      </c>
      <c r="B5435" s="5">
        <v>16.98</v>
      </c>
    </row>
    <row r="5436" spans="1:2" x14ac:dyDescent="0.25">
      <c r="A5436" s="6">
        <v>40629</v>
      </c>
      <c r="B5436" s="5">
        <v>16.98</v>
      </c>
    </row>
    <row r="5437" spans="1:2" x14ac:dyDescent="0.25">
      <c r="A5437" s="6">
        <v>40630</v>
      </c>
      <c r="B5437" s="5">
        <v>16.96</v>
      </c>
    </row>
    <row r="5438" spans="1:2" x14ac:dyDescent="0.25">
      <c r="A5438" s="6">
        <v>40631</v>
      </c>
      <c r="B5438" s="5">
        <v>17.05</v>
      </c>
    </row>
    <row r="5439" spans="1:2" x14ac:dyDescent="0.25">
      <c r="A5439" s="6">
        <v>40632</v>
      </c>
      <c r="B5439" s="5">
        <v>17.29</v>
      </c>
    </row>
    <row r="5440" spans="1:2" x14ac:dyDescent="0.25">
      <c r="A5440" s="6">
        <v>40633</v>
      </c>
      <c r="B5440" s="5">
        <v>17.43</v>
      </c>
    </row>
    <row r="5441" spans="1:2" x14ac:dyDescent="0.25">
      <c r="A5441" s="6">
        <v>40634</v>
      </c>
      <c r="B5441" s="5">
        <v>17.440000000000001</v>
      </c>
    </row>
    <row r="5442" spans="1:2" x14ac:dyDescent="0.25">
      <c r="A5442" s="6">
        <v>40635</v>
      </c>
      <c r="B5442" s="5">
        <v>17.440000000000001</v>
      </c>
    </row>
    <row r="5443" spans="1:2" x14ac:dyDescent="0.25">
      <c r="A5443" s="6">
        <v>40636</v>
      </c>
      <c r="B5443" s="5">
        <v>17.440000000000001</v>
      </c>
    </row>
    <row r="5444" spans="1:2" x14ac:dyDescent="0.25">
      <c r="A5444" s="6">
        <v>40637</v>
      </c>
      <c r="B5444" s="5">
        <v>17.43</v>
      </c>
    </row>
    <row r="5445" spans="1:2" x14ac:dyDescent="0.25">
      <c r="A5445" s="6">
        <v>40638</v>
      </c>
      <c r="B5445" s="5">
        <v>17.45</v>
      </c>
    </row>
    <row r="5446" spans="1:2" x14ac:dyDescent="0.25">
      <c r="A5446" s="6">
        <v>40639</v>
      </c>
      <c r="B5446" s="5">
        <v>17.45</v>
      </c>
    </row>
    <row r="5447" spans="1:2" x14ac:dyDescent="0.25">
      <c r="A5447" s="6">
        <v>40640</v>
      </c>
      <c r="B5447" s="5">
        <v>17.25</v>
      </c>
    </row>
    <row r="5448" spans="1:2" x14ac:dyDescent="0.25">
      <c r="A5448" s="6">
        <v>40641</v>
      </c>
      <c r="B5448" s="5">
        <v>17.13</v>
      </c>
    </row>
    <row r="5449" spans="1:2" x14ac:dyDescent="0.25">
      <c r="A5449" s="6">
        <v>40642</v>
      </c>
      <c r="B5449" s="5">
        <v>17.13</v>
      </c>
    </row>
    <row r="5450" spans="1:2" x14ac:dyDescent="0.25">
      <c r="A5450" s="6">
        <v>40643</v>
      </c>
      <c r="B5450" s="5">
        <v>17.13</v>
      </c>
    </row>
    <row r="5451" spans="1:2" x14ac:dyDescent="0.25">
      <c r="A5451" s="6">
        <v>40644</v>
      </c>
      <c r="B5451" s="5">
        <v>17.14</v>
      </c>
    </row>
    <row r="5452" spans="1:2" x14ac:dyDescent="0.25">
      <c r="A5452" s="6">
        <v>40645</v>
      </c>
      <c r="B5452" s="5">
        <v>17.11</v>
      </c>
    </row>
    <row r="5453" spans="1:2" x14ac:dyDescent="0.25">
      <c r="A5453" s="6">
        <v>40646</v>
      </c>
      <c r="B5453" s="5">
        <v>17.09</v>
      </c>
    </row>
    <row r="5454" spans="1:2" x14ac:dyDescent="0.25">
      <c r="A5454" s="6">
        <v>40647</v>
      </c>
      <c r="B5454" s="5">
        <v>17.36</v>
      </c>
    </row>
    <row r="5455" spans="1:2" x14ac:dyDescent="0.25">
      <c r="A5455" s="6">
        <v>40648</v>
      </c>
      <c r="B5455" s="5">
        <v>17.57</v>
      </c>
    </row>
    <row r="5456" spans="1:2" x14ac:dyDescent="0.25">
      <c r="A5456" s="6">
        <v>40649</v>
      </c>
      <c r="B5456" s="5">
        <v>17.57</v>
      </c>
    </row>
    <row r="5457" spans="1:2" x14ac:dyDescent="0.25">
      <c r="A5457" s="6">
        <v>40650</v>
      </c>
      <c r="B5457" s="5">
        <v>17.57</v>
      </c>
    </row>
    <row r="5458" spans="1:2" x14ac:dyDescent="0.25">
      <c r="A5458" s="6">
        <v>40651</v>
      </c>
      <c r="B5458" s="5">
        <v>17.39</v>
      </c>
    </row>
    <row r="5459" spans="1:2" x14ac:dyDescent="0.25">
      <c r="A5459" s="6">
        <v>40652</v>
      </c>
      <c r="B5459" s="5">
        <v>17.559999999999999</v>
      </c>
    </row>
    <row r="5460" spans="1:2" x14ac:dyDescent="0.25">
      <c r="A5460" s="6">
        <v>40653</v>
      </c>
      <c r="B5460" s="5">
        <v>17.75</v>
      </c>
    </row>
    <row r="5461" spans="1:2" x14ac:dyDescent="0.25">
      <c r="A5461" s="6">
        <v>40654</v>
      </c>
      <c r="B5461" s="5">
        <v>17.88</v>
      </c>
    </row>
    <row r="5462" spans="1:2" x14ac:dyDescent="0.25">
      <c r="A5462" s="6">
        <v>40655</v>
      </c>
      <c r="B5462" s="5">
        <v>17.88</v>
      </c>
    </row>
    <row r="5463" spans="1:2" x14ac:dyDescent="0.25">
      <c r="A5463" s="6">
        <v>40656</v>
      </c>
      <c r="B5463" s="5">
        <v>17.88</v>
      </c>
    </row>
    <row r="5464" spans="1:2" x14ac:dyDescent="0.25">
      <c r="A5464" s="6">
        <v>40657</v>
      </c>
      <c r="B5464" s="5">
        <v>17.88</v>
      </c>
    </row>
    <row r="5465" spans="1:2" x14ac:dyDescent="0.25">
      <c r="A5465" s="6">
        <v>40658</v>
      </c>
      <c r="B5465" s="5">
        <v>18</v>
      </c>
    </row>
    <row r="5466" spans="1:2" x14ac:dyDescent="0.25">
      <c r="A5466" s="6">
        <v>40659</v>
      </c>
      <c r="B5466" s="5">
        <v>18.16</v>
      </c>
    </row>
    <row r="5467" spans="1:2" x14ac:dyDescent="0.25">
      <c r="A5467" s="6">
        <v>40660</v>
      </c>
      <c r="B5467" s="5">
        <v>18.28</v>
      </c>
    </row>
    <row r="5468" spans="1:2" x14ac:dyDescent="0.25">
      <c r="A5468" s="6">
        <v>40661</v>
      </c>
      <c r="B5468" s="5">
        <v>18.52</v>
      </c>
    </row>
    <row r="5469" spans="1:2" x14ac:dyDescent="0.25">
      <c r="A5469" s="6">
        <v>40662</v>
      </c>
      <c r="B5469" s="5">
        <v>18.420000000000002</v>
      </c>
    </row>
    <row r="5470" spans="1:2" x14ac:dyDescent="0.25">
      <c r="A5470" s="6">
        <v>40663</v>
      </c>
      <c r="B5470" s="5">
        <v>18.420000000000002</v>
      </c>
    </row>
    <row r="5471" spans="1:2" x14ac:dyDescent="0.25">
      <c r="A5471" s="6">
        <v>40664</v>
      </c>
      <c r="B5471" s="5">
        <v>18.420000000000002</v>
      </c>
    </row>
    <row r="5472" spans="1:2" x14ac:dyDescent="0.25">
      <c r="A5472" s="6">
        <v>40665</v>
      </c>
      <c r="B5472" s="5">
        <v>18.440000000000001</v>
      </c>
    </row>
    <row r="5473" spans="1:2" x14ac:dyDescent="0.25">
      <c r="A5473" s="6">
        <v>40666</v>
      </c>
      <c r="B5473" s="5">
        <v>18.27</v>
      </c>
    </row>
    <row r="5474" spans="1:2" x14ac:dyDescent="0.25">
      <c r="A5474" s="6">
        <v>40667</v>
      </c>
      <c r="B5474" s="5">
        <v>18.18</v>
      </c>
    </row>
    <row r="5475" spans="1:2" x14ac:dyDescent="0.25">
      <c r="A5475" s="6">
        <v>40668</v>
      </c>
      <c r="B5475" s="5">
        <v>18.16</v>
      </c>
    </row>
    <row r="5476" spans="1:2" x14ac:dyDescent="0.25">
      <c r="A5476" s="6">
        <v>40669</v>
      </c>
      <c r="B5476" s="5">
        <v>18.010000000000002</v>
      </c>
    </row>
    <row r="5477" spans="1:2" x14ac:dyDescent="0.25">
      <c r="A5477" s="6">
        <v>40670</v>
      </c>
      <c r="B5477" s="5">
        <v>18.010000000000002</v>
      </c>
    </row>
    <row r="5478" spans="1:2" x14ac:dyDescent="0.25">
      <c r="A5478" s="6">
        <v>40671</v>
      </c>
      <c r="B5478" s="5">
        <v>18.010000000000002</v>
      </c>
    </row>
    <row r="5479" spans="1:2" x14ac:dyDescent="0.25">
      <c r="A5479" s="6">
        <v>40672</v>
      </c>
      <c r="B5479" s="5">
        <v>18.100000000000001</v>
      </c>
    </row>
    <row r="5480" spans="1:2" x14ac:dyDescent="0.25">
      <c r="A5480" s="6">
        <v>40673</v>
      </c>
      <c r="B5480" s="5">
        <v>18.399999999999999</v>
      </c>
    </row>
    <row r="5481" spans="1:2" x14ac:dyDescent="0.25">
      <c r="A5481" s="6">
        <v>40674</v>
      </c>
      <c r="B5481" s="5">
        <v>18.18</v>
      </c>
    </row>
    <row r="5482" spans="1:2" x14ac:dyDescent="0.25">
      <c r="A5482" s="6">
        <v>40675</v>
      </c>
      <c r="B5482" s="5">
        <v>18.2</v>
      </c>
    </row>
    <row r="5483" spans="1:2" x14ac:dyDescent="0.25">
      <c r="A5483" s="6">
        <v>40676</v>
      </c>
      <c r="B5483" s="5">
        <v>18.010000000000002</v>
      </c>
    </row>
    <row r="5484" spans="1:2" x14ac:dyDescent="0.25">
      <c r="A5484" s="6">
        <v>40677</v>
      </c>
      <c r="B5484" s="5">
        <v>18.010000000000002</v>
      </c>
    </row>
    <row r="5485" spans="1:2" x14ac:dyDescent="0.25">
      <c r="A5485" s="6">
        <v>40678</v>
      </c>
      <c r="B5485" s="5">
        <v>18.010000000000002</v>
      </c>
    </row>
    <row r="5486" spans="1:2" x14ac:dyDescent="0.25">
      <c r="A5486" s="6">
        <v>40679</v>
      </c>
      <c r="B5486" s="5">
        <v>18.059999999999999</v>
      </c>
    </row>
    <row r="5487" spans="1:2" x14ac:dyDescent="0.25">
      <c r="A5487" s="6">
        <v>40680</v>
      </c>
      <c r="B5487" s="5">
        <v>18.05</v>
      </c>
    </row>
    <row r="5488" spans="1:2" x14ac:dyDescent="0.25">
      <c r="A5488" s="6">
        <v>40681</v>
      </c>
      <c r="B5488" s="5">
        <v>18.23</v>
      </c>
    </row>
    <row r="5489" spans="1:2" x14ac:dyDescent="0.25">
      <c r="A5489" s="6">
        <v>40682</v>
      </c>
      <c r="B5489" s="5">
        <v>18.29</v>
      </c>
    </row>
    <row r="5490" spans="1:2" x14ac:dyDescent="0.25">
      <c r="A5490" s="6">
        <v>40683</v>
      </c>
      <c r="B5490" s="5">
        <v>18.07</v>
      </c>
    </row>
    <row r="5491" spans="1:2" x14ac:dyDescent="0.25">
      <c r="A5491" s="6">
        <v>40684</v>
      </c>
      <c r="B5491" s="5">
        <v>18.07</v>
      </c>
    </row>
    <row r="5492" spans="1:2" x14ac:dyDescent="0.25">
      <c r="A5492" s="6">
        <v>40685</v>
      </c>
      <c r="B5492" s="5">
        <v>18.07</v>
      </c>
    </row>
    <row r="5493" spans="1:2" x14ac:dyDescent="0.25">
      <c r="A5493" s="6">
        <v>40686</v>
      </c>
      <c r="B5493" s="5">
        <v>17.87</v>
      </c>
    </row>
    <row r="5494" spans="1:2" x14ac:dyDescent="0.25">
      <c r="A5494" s="6">
        <v>40687</v>
      </c>
      <c r="B5494" s="5">
        <v>17.940000000000001</v>
      </c>
    </row>
    <row r="5495" spans="1:2" x14ac:dyDescent="0.25">
      <c r="A5495" s="6">
        <v>40688</v>
      </c>
      <c r="B5495" s="5">
        <v>18.03</v>
      </c>
    </row>
    <row r="5496" spans="1:2" x14ac:dyDescent="0.25">
      <c r="A5496" s="6">
        <v>40689</v>
      </c>
      <c r="B5496" s="5">
        <v>18.27</v>
      </c>
    </row>
    <row r="5497" spans="1:2" x14ac:dyDescent="0.25">
      <c r="A5497" s="6">
        <v>40690</v>
      </c>
      <c r="B5497" s="5">
        <v>18.37</v>
      </c>
    </row>
    <row r="5498" spans="1:2" x14ac:dyDescent="0.25">
      <c r="A5498" s="6">
        <v>40691</v>
      </c>
      <c r="B5498" s="5">
        <v>18.37</v>
      </c>
    </row>
    <row r="5499" spans="1:2" x14ac:dyDescent="0.25">
      <c r="A5499" s="6">
        <v>40692</v>
      </c>
      <c r="B5499" s="5">
        <v>18.37</v>
      </c>
    </row>
    <row r="5500" spans="1:2" x14ac:dyDescent="0.25">
      <c r="A5500" s="6">
        <v>40693</v>
      </c>
      <c r="B5500" s="5">
        <v>18.37</v>
      </c>
    </row>
    <row r="5501" spans="1:2" x14ac:dyDescent="0.25">
      <c r="A5501" s="6">
        <v>40694</v>
      </c>
      <c r="B5501" s="5">
        <v>18.670000000000002</v>
      </c>
    </row>
    <row r="5502" spans="1:2" x14ac:dyDescent="0.25">
      <c r="A5502" s="6">
        <v>40695</v>
      </c>
      <c r="B5502" s="5">
        <v>18.11</v>
      </c>
    </row>
    <row r="5503" spans="1:2" x14ac:dyDescent="0.25">
      <c r="A5503" s="6">
        <v>40696</v>
      </c>
      <c r="B5503" s="5">
        <v>17.989999999999998</v>
      </c>
    </row>
    <row r="5504" spans="1:2" x14ac:dyDescent="0.25">
      <c r="A5504" s="6">
        <v>40697</v>
      </c>
      <c r="B5504" s="5">
        <v>18.05</v>
      </c>
    </row>
    <row r="5505" spans="1:2" x14ac:dyDescent="0.25">
      <c r="A5505" s="6">
        <v>40698</v>
      </c>
      <c r="B5505" s="5">
        <v>18.05</v>
      </c>
    </row>
    <row r="5506" spans="1:2" x14ac:dyDescent="0.25">
      <c r="A5506" s="6">
        <v>40699</v>
      </c>
      <c r="B5506" s="5">
        <v>18.05</v>
      </c>
    </row>
    <row r="5507" spans="1:2" x14ac:dyDescent="0.25">
      <c r="A5507" s="6">
        <v>40700</v>
      </c>
      <c r="B5507" s="5">
        <v>17.8</v>
      </c>
    </row>
    <row r="5508" spans="1:2" x14ac:dyDescent="0.25">
      <c r="A5508" s="6">
        <v>40701</v>
      </c>
      <c r="B5508" s="5">
        <v>18</v>
      </c>
    </row>
    <row r="5509" spans="1:2" x14ac:dyDescent="0.25">
      <c r="A5509" s="6">
        <v>40702</v>
      </c>
      <c r="B5509" s="5">
        <v>17.920000000000002</v>
      </c>
    </row>
    <row r="5510" spans="1:2" x14ac:dyDescent="0.25">
      <c r="A5510" s="6">
        <v>40703</v>
      </c>
      <c r="B5510" s="5">
        <v>17.739999999999998</v>
      </c>
    </row>
    <row r="5511" spans="1:2" x14ac:dyDescent="0.25">
      <c r="A5511" s="6">
        <v>40704</v>
      </c>
      <c r="B5511" s="5">
        <v>17.3</v>
      </c>
    </row>
    <row r="5512" spans="1:2" x14ac:dyDescent="0.25">
      <c r="A5512" s="6">
        <v>40705</v>
      </c>
      <c r="B5512" s="5">
        <v>17.3</v>
      </c>
    </row>
    <row r="5513" spans="1:2" x14ac:dyDescent="0.25">
      <c r="A5513" s="6">
        <v>40706</v>
      </c>
      <c r="B5513" s="5">
        <v>17.3</v>
      </c>
    </row>
    <row r="5514" spans="1:2" x14ac:dyDescent="0.25">
      <c r="A5514" s="6">
        <v>40707</v>
      </c>
      <c r="B5514" s="5">
        <v>17.38</v>
      </c>
    </row>
    <row r="5515" spans="1:2" x14ac:dyDescent="0.25">
      <c r="A5515" s="6">
        <v>40708</v>
      </c>
      <c r="B5515" s="5">
        <v>17.64</v>
      </c>
    </row>
    <row r="5516" spans="1:2" x14ac:dyDescent="0.25">
      <c r="A5516" s="6">
        <v>40709</v>
      </c>
      <c r="B5516" s="5">
        <v>17.34</v>
      </c>
    </row>
    <row r="5517" spans="1:2" x14ac:dyDescent="0.25">
      <c r="A5517" s="6">
        <v>40710</v>
      </c>
      <c r="B5517" s="5">
        <v>17.489999999999998</v>
      </c>
    </row>
    <row r="5518" spans="1:2" x14ac:dyDescent="0.25">
      <c r="A5518" s="6">
        <v>40711</v>
      </c>
      <c r="B5518" s="5">
        <v>17.66</v>
      </c>
    </row>
    <row r="5519" spans="1:2" x14ac:dyDescent="0.25">
      <c r="A5519" s="6">
        <v>40712</v>
      </c>
      <c r="B5519" s="5">
        <v>17.66</v>
      </c>
    </row>
    <row r="5520" spans="1:2" x14ac:dyDescent="0.25">
      <c r="A5520" s="6">
        <v>40713</v>
      </c>
      <c r="B5520" s="5">
        <v>17.66</v>
      </c>
    </row>
    <row r="5521" spans="1:2" x14ac:dyDescent="0.25">
      <c r="A5521" s="6">
        <v>40714</v>
      </c>
      <c r="B5521" s="5">
        <v>17.87</v>
      </c>
    </row>
    <row r="5522" spans="1:2" x14ac:dyDescent="0.25">
      <c r="A5522" s="6">
        <v>40715</v>
      </c>
      <c r="B5522" s="5">
        <v>18.010000000000002</v>
      </c>
    </row>
    <row r="5523" spans="1:2" x14ac:dyDescent="0.25">
      <c r="A5523" s="6">
        <v>40716</v>
      </c>
      <c r="B5523" s="5">
        <v>17.940000000000001</v>
      </c>
    </row>
    <row r="5524" spans="1:2" x14ac:dyDescent="0.25">
      <c r="A5524" s="6">
        <v>40717</v>
      </c>
      <c r="B5524" s="5">
        <v>17.57</v>
      </c>
    </row>
    <row r="5525" spans="1:2" x14ac:dyDescent="0.25">
      <c r="A5525" s="6">
        <v>40718</v>
      </c>
      <c r="B5525" s="5">
        <v>17.57</v>
      </c>
    </row>
    <row r="5526" spans="1:2" x14ac:dyDescent="0.25">
      <c r="A5526" s="6">
        <v>40719</v>
      </c>
      <c r="B5526" s="5">
        <v>17.57</v>
      </c>
    </row>
    <row r="5527" spans="1:2" x14ac:dyDescent="0.25">
      <c r="A5527" s="6">
        <v>40720</v>
      </c>
      <c r="B5527" s="5">
        <v>17.57</v>
      </c>
    </row>
    <row r="5528" spans="1:2" x14ac:dyDescent="0.25">
      <c r="A5528" s="6">
        <v>40721</v>
      </c>
      <c r="B5528" s="5">
        <v>17.670000000000002</v>
      </c>
    </row>
    <row r="5529" spans="1:2" x14ac:dyDescent="0.25">
      <c r="A5529" s="6">
        <v>40722</v>
      </c>
      <c r="B5529" s="5">
        <v>17.809999999999999</v>
      </c>
    </row>
    <row r="5530" spans="1:2" x14ac:dyDescent="0.25">
      <c r="A5530" s="6">
        <v>40723</v>
      </c>
      <c r="B5530" s="5">
        <v>18</v>
      </c>
    </row>
    <row r="5531" spans="1:2" x14ac:dyDescent="0.25">
      <c r="A5531" s="6">
        <v>40724</v>
      </c>
      <c r="B5531" s="5">
        <v>18.04</v>
      </c>
    </row>
    <row r="5532" spans="1:2" x14ac:dyDescent="0.25">
      <c r="A5532" s="6">
        <v>40725</v>
      </c>
      <c r="B5532" s="5">
        <v>18.38</v>
      </c>
    </row>
    <row r="5533" spans="1:2" x14ac:dyDescent="0.25">
      <c r="A5533" s="6">
        <v>40726</v>
      </c>
      <c r="B5533" s="5">
        <v>18.38</v>
      </c>
    </row>
    <row r="5534" spans="1:2" x14ac:dyDescent="0.25">
      <c r="A5534" s="6">
        <v>40727</v>
      </c>
      <c r="B5534" s="5">
        <v>18.38</v>
      </c>
    </row>
    <row r="5535" spans="1:2" x14ac:dyDescent="0.25">
      <c r="A5535" s="6">
        <v>40728</v>
      </c>
      <c r="B5535" s="5">
        <v>18.38</v>
      </c>
    </row>
    <row r="5536" spans="1:2" x14ac:dyDescent="0.25">
      <c r="A5536" s="6">
        <v>40729</v>
      </c>
      <c r="B5536" s="5">
        <v>18.510000000000002</v>
      </c>
    </row>
    <row r="5537" spans="1:2" x14ac:dyDescent="0.25">
      <c r="A5537" s="6">
        <v>40730</v>
      </c>
      <c r="B5537" s="5">
        <v>18.649999999999999</v>
      </c>
    </row>
    <row r="5538" spans="1:2" x14ac:dyDescent="0.25">
      <c r="A5538" s="6">
        <v>40731</v>
      </c>
      <c r="B5538" s="5">
        <v>18.88</v>
      </c>
    </row>
    <row r="5539" spans="1:2" x14ac:dyDescent="0.25">
      <c r="A5539" s="6">
        <v>40732</v>
      </c>
      <c r="B5539" s="5">
        <v>18.829999999999998</v>
      </c>
    </row>
    <row r="5540" spans="1:2" x14ac:dyDescent="0.25">
      <c r="A5540" s="6">
        <v>40733</v>
      </c>
      <c r="B5540" s="5">
        <v>18.829999999999998</v>
      </c>
    </row>
    <row r="5541" spans="1:2" x14ac:dyDescent="0.25">
      <c r="A5541" s="6">
        <v>40734</v>
      </c>
      <c r="B5541" s="5">
        <v>18.829999999999998</v>
      </c>
    </row>
    <row r="5542" spans="1:2" x14ac:dyDescent="0.25">
      <c r="A5542" s="6">
        <v>40735</v>
      </c>
      <c r="B5542" s="5">
        <v>18.489999999999998</v>
      </c>
    </row>
    <row r="5543" spans="1:2" x14ac:dyDescent="0.25">
      <c r="A5543" s="6">
        <v>40736</v>
      </c>
      <c r="B5543" s="5">
        <v>18.57</v>
      </c>
    </row>
    <row r="5544" spans="1:2" x14ac:dyDescent="0.25">
      <c r="A5544" s="6">
        <v>40737</v>
      </c>
      <c r="B5544" s="5">
        <v>18.38</v>
      </c>
    </row>
    <row r="5545" spans="1:2" x14ac:dyDescent="0.25">
      <c r="A5545" s="6">
        <v>40738</v>
      </c>
      <c r="B5545" s="5">
        <v>18.2</v>
      </c>
    </row>
    <row r="5546" spans="1:2" x14ac:dyDescent="0.25">
      <c r="A5546" s="6">
        <v>40739</v>
      </c>
      <c r="B5546" s="5">
        <v>18.420000000000002</v>
      </c>
    </row>
    <row r="5547" spans="1:2" x14ac:dyDescent="0.25">
      <c r="A5547" s="6">
        <v>40740</v>
      </c>
      <c r="B5547" s="5">
        <v>18.420000000000002</v>
      </c>
    </row>
    <row r="5548" spans="1:2" x14ac:dyDescent="0.25">
      <c r="A5548" s="6">
        <v>40741</v>
      </c>
      <c r="B5548" s="5">
        <v>18.420000000000002</v>
      </c>
    </row>
    <row r="5549" spans="1:2" x14ac:dyDescent="0.25">
      <c r="A5549" s="6">
        <v>40742</v>
      </c>
      <c r="B5549" s="5">
        <v>18.28</v>
      </c>
    </row>
    <row r="5550" spans="1:2" x14ac:dyDescent="0.25">
      <c r="A5550" s="6">
        <v>40743</v>
      </c>
      <c r="B5550" s="5">
        <v>18.600000000000001</v>
      </c>
    </row>
    <row r="5551" spans="1:2" x14ac:dyDescent="0.25">
      <c r="A5551" s="6">
        <v>40744</v>
      </c>
      <c r="B5551" s="5">
        <v>18.739999999999998</v>
      </c>
    </row>
    <row r="5552" spans="1:2" x14ac:dyDescent="0.25">
      <c r="A5552" s="6">
        <v>40745</v>
      </c>
      <c r="B5552" s="5">
        <v>18.89</v>
      </c>
    </row>
    <row r="5553" spans="1:2" x14ac:dyDescent="0.25">
      <c r="A5553" s="6">
        <v>40746</v>
      </c>
      <c r="B5553" s="5">
        <v>18.98</v>
      </c>
    </row>
    <row r="5554" spans="1:2" x14ac:dyDescent="0.25">
      <c r="A5554" s="6">
        <v>40747</v>
      </c>
      <c r="B5554" s="5">
        <v>18.98</v>
      </c>
    </row>
    <row r="5555" spans="1:2" x14ac:dyDescent="0.25">
      <c r="A5555" s="6">
        <v>40748</v>
      </c>
      <c r="B5555" s="5">
        <v>18.98</v>
      </c>
    </row>
    <row r="5556" spans="1:2" x14ac:dyDescent="0.25">
      <c r="A5556" s="6">
        <v>40749</v>
      </c>
      <c r="B5556" s="5">
        <v>18.78</v>
      </c>
    </row>
    <row r="5557" spans="1:2" x14ac:dyDescent="0.25">
      <c r="A5557" s="6">
        <v>40750</v>
      </c>
      <c r="B5557" s="5">
        <v>18.829999999999998</v>
      </c>
    </row>
    <row r="5558" spans="1:2" x14ac:dyDescent="0.25">
      <c r="A5558" s="6">
        <v>40751</v>
      </c>
      <c r="B5558" s="5">
        <v>18.29</v>
      </c>
    </row>
    <row r="5559" spans="1:2" x14ac:dyDescent="0.25">
      <c r="A5559" s="6">
        <v>40752</v>
      </c>
      <c r="B5559" s="5">
        <v>18.309999999999999</v>
      </c>
    </row>
    <row r="5560" spans="1:2" x14ac:dyDescent="0.25">
      <c r="A5560" s="6">
        <v>40753</v>
      </c>
      <c r="B5560" s="5">
        <v>18.32</v>
      </c>
    </row>
    <row r="5561" spans="1:2" x14ac:dyDescent="0.25">
      <c r="A5561" s="6">
        <v>40754</v>
      </c>
      <c r="B5561" s="5">
        <v>18.32</v>
      </c>
    </row>
    <row r="5562" spans="1:2" x14ac:dyDescent="0.25">
      <c r="A5562" s="6">
        <v>40755</v>
      </c>
      <c r="B5562" s="5">
        <v>18.32</v>
      </c>
    </row>
    <row r="5563" spans="1:2" x14ac:dyDescent="0.25">
      <c r="A5563" s="6">
        <v>40756</v>
      </c>
      <c r="B5563" s="5">
        <v>18.03</v>
      </c>
    </row>
    <row r="5564" spans="1:2" x14ac:dyDescent="0.25">
      <c r="A5564" s="6">
        <v>40757</v>
      </c>
      <c r="B5564" s="5">
        <v>17.45</v>
      </c>
    </row>
    <row r="5565" spans="1:2" x14ac:dyDescent="0.25">
      <c r="A5565" s="6">
        <v>40758</v>
      </c>
      <c r="B5565" s="5">
        <v>17.34</v>
      </c>
    </row>
    <row r="5566" spans="1:2" x14ac:dyDescent="0.25">
      <c r="A5566" s="6">
        <v>40759</v>
      </c>
      <c r="B5566" s="5">
        <v>16.46</v>
      </c>
    </row>
    <row r="5567" spans="1:2" x14ac:dyDescent="0.25">
      <c r="A5567" s="6">
        <v>40760</v>
      </c>
      <c r="B5567" s="5">
        <v>16.059999999999999</v>
      </c>
    </row>
    <row r="5568" spans="1:2" x14ac:dyDescent="0.25">
      <c r="A5568" s="6">
        <v>40761</v>
      </c>
      <c r="B5568" s="5">
        <v>16.059999999999999</v>
      </c>
    </row>
    <row r="5569" spans="1:2" x14ac:dyDescent="0.25">
      <c r="A5569" s="6">
        <v>40762</v>
      </c>
      <c r="B5569" s="5">
        <v>16.059999999999999</v>
      </c>
    </row>
    <row r="5570" spans="1:2" x14ac:dyDescent="0.25">
      <c r="A5570" s="6">
        <v>40763</v>
      </c>
      <c r="B5570" s="5">
        <v>14.62</v>
      </c>
    </row>
    <row r="5571" spans="1:2" x14ac:dyDescent="0.25">
      <c r="A5571" s="6">
        <v>40764</v>
      </c>
      <c r="B5571" s="5">
        <v>16.05</v>
      </c>
    </row>
    <row r="5572" spans="1:2" x14ac:dyDescent="0.25">
      <c r="A5572" s="6">
        <v>40765</v>
      </c>
      <c r="B5572" s="5">
        <v>15.64</v>
      </c>
    </row>
    <row r="5573" spans="1:2" x14ac:dyDescent="0.25">
      <c r="A5573" s="6">
        <v>40766</v>
      </c>
      <c r="B5573" s="5">
        <v>16.489999999999998</v>
      </c>
    </row>
    <row r="5574" spans="1:2" x14ac:dyDescent="0.25">
      <c r="A5574" s="6">
        <v>40767</v>
      </c>
      <c r="B5574" s="5">
        <v>16.440000000000001</v>
      </c>
    </row>
    <row r="5575" spans="1:2" x14ac:dyDescent="0.25">
      <c r="A5575" s="6">
        <v>40768</v>
      </c>
      <c r="B5575" s="5">
        <v>16.440000000000001</v>
      </c>
    </row>
    <row r="5576" spans="1:2" x14ac:dyDescent="0.25">
      <c r="A5576" s="6">
        <v>40769</v>
      </c>
      <c r="B5576" s="5">
        <v>16.440000000000001</v>
      </c>
    </row>
    <row r="5577" spans="1:2" x14ac:dyDescent="0.25">
      <c r="A5577" s="6">
        <v>40770</v>
      </c>
      <c r="B5577" s="5">
        <v>17.059999999999999</v>
      </c>
    </row>
    <row r="5578" spans="1:2" x14ac:dyDescent="0.25">
      <c r="A5578" s="6">
        <v>40771</v>
      </c>
      <c r="B5578" s="5">
        <v>16.989999999999998</v>
      </c>
    </row>
    <row r="5579" spans="1:2" x14ac:dyDescent="0.25">
      <c r="A5579" s="6">
        <v>40772</v>
      </c>
      <c r="B5579" s="5">
        <v>17.04</v>
      </c>
    </row>
    <row r="5580" spans="1:2" x14ac:dyDescent="0.25">
      <c r="A5580" s="6">
        <v>40773</v>
      </c>
      <c r="B5580" s="5">
        <v>16.25</v>
      </c>
    </row>
    <row r="5581" spans="1:2" x14ac:dyDescent="0.25">
      <c r="A5581" s="6">
        <v>40774</v>
      </c>
      <c r="B5581" s="5">
        <v>15.95</v>
      </c>
    </row>
    <row r="5582" spans="1:2" x14ac:dyDescent="0.25">
      <c r="A5582" s="6">
        <v>40775</v>
      </c>
      <c r="B5582" s="5">
        <v>15.95</v>
      </c>
    </row>
    <row r="5583" spans="1:2" x14ac:dyDescent="0.25">
      <c r="A5583" s="6">
        <v>40776</v>
      </c>
      <c r="B5583" s="5">
        <v>15.95</v>
      </c>
    </row>
    <row r="5584" spans="1:2" x14ac:dyDescent="0.25">
      <c r="A5584" s="6">
        <v>40777</v>
      </c>
      <c r="B5584" s="5">
        <v>15.99</v>
      </c>
    </row>
    <row r="5585" spans="1:2" x14ac:dyDescent="0.25">
      <c r="A5585" s="6">
        <v>40778</v>
      </c>
      <c r="B5585" s="5">
        <v>16.41</v>
      </c>
    </row>
    <row r="5586" spans="1:2" x14ac:dyDescent="0.25">
      <c r="A5586" s="6">
        <v>40779</v>
      </c>
      <c r="B5586" s="5">
        <v>16.62</v>
      </c>
    </row>
    <row r="5587" spans="1:2" x14ac:dyDescent="0.25">
      <c r="A5587" s="6">
        <v>40780</v>
      </c>
      <c r="B5587" s="5">
        <v>16.28</v>
      </c>
    </row>
    <row r="5588" spans="1:2" x14ac:dyDescent="0.25">
      <c r="A5588" s="6">
        <v>40781</v>
      </c>
      <c r="B5588" s="5">
        <v>16.52</v>
      </c>
    </row>
    <row r="5589" spans="1:2" x14ac:dyDescent="0.25">
      <c r="A5589" s="6">
        <v>40782</v>
      </c>
      <c r="B5589" s="5">
        <v>16.52</v>
      </c>
    </row>
    <row r="5590" spans="1:2" x14ac:dyDescent="0.25">
      <c r="A5590" s="6">
        <v>40783</v>
      </c>
      <c r="B5590" s="5">
        <v>16.52</v>
      </c>
    </row>
    <row r="5591" spans="1:2" x14ac:dyDescent="0.25">
      <c r="A5591" s="6">
        <v>40784</v>
      </c>
      <c r="B5591" s="5">
        <v>17.059999999999999</v>
      </c>
    </row>
    <row r="5592" spans="1:2" x14ac:dyDescent="0.25">
      <c r="A5592" s="6">
        <v>40785</v>
      </c>
      <c r="B5592" s="5">
        <v>17.13</v>
      </c>
    </row>
    <row r="5593" spans="1:2" x14ac:dyDescent="0.25">
      <c r="A5593" s="6">
        <v>40786</v>
      </c>
      <c r="B5593" s="5">
        <v>17.309999999999999</v>
      </c>
    </row>
    <row r="5594" spans="1:2" x14ac:dyDescent="0.25">
      <c r="A5594" s="6">
        <v>40787</v>
      </c>
      <c r="B5594" s="5">
        <v>17.03</v>
      </c>
    </row>
    <row r="5595" spans="1:2" x14ac:dyDescent="0.25">
      <c r="A5595" s="6">
        <v>40788</v>
      </c>
      <c r="B5595" s="5">
        <v>16.600000000000001</v>
      </c>
    </row>
    <row r="5596" spans="1:2" x14ac:dyDescent="0.25">
      <c r="A5596" s="6">
        <v>40789</v>
      </c>
      <c r="B5596" s="5">
        <v>16.600000000000001</v>
      </c>
    </row>
    <row r="5597" spans="1:2" x14ac:dyDescent="0.25">
      <c r="A5597" s="6">
        <v>40790</v>
      </c>
      <c r="B5597" s="5">
        <v>16.600000000000001</v>
      </c>
    </row>
    <row r="5598" spans="1:2" x14ac:dyDescent="0.25">
      <c r="A5598" s="6">
        <v>40791</v>
      </c>
      <c r="B5598" s="5">
        <v>16.600000000000001</v>
      </c>
    </row>
    <row r="5599" spans="1:2" x14ac:dyDescent="0.25">
      <c r="A5599" s="6">
        <v>40792</v>
      </c>
      <c r="B5599" s="5">
        <v>16.559999999999999</v>
      </c>
    </row>
    <row r="5600" spans="1:2" x14ac:dyDescent="0.25">
      <c r="A5600" s="6">
        <v>40793</v>
      </c>
      <c r="B5600" s="5">
        <v>17.21</v>
      </c>
    </row>
    <row r="5601" spans="1:2" x14ac:dyDescent="0.25">
      <c r="A5601" s="6">
        <v>40794</v>
      </c>
      <c r="B5601" s="5">
        <v>17.059999999999999</v>
      </c>
    </row>
    <row r="5602" spans="1:2" x14ac:dyDescent="0.25">
      <c r="A5602" s="6">
        <v>40795</v>
      </c>
      <c r="B5602" s="5">
        <v>16.5</v>
      </c>
    </row>
    <row r="5603" spans="1:2" x14ac:dyDescent="0.25">
      <c r="A5603" s="6">
        <v>40796</v>
      </c>
      <c r="B5603" s="5">
        <v>16.5</v>
      </c>
    </row>
    <row r="5604" spans="1:2" x14ac:dyDescent="0.25">
      <c r="A5604" s="6">
        <v>40797</v>
      </c>
      <c r="B5604" s="5">
        <v>16.5</v>
      </c>
    </row>
    <row r="5605" spans="1:2" x14ac:dyDescent="0.25">
      <c r="A5605" s="6">
        <v>40798</v>
      </c>
      <c r="B5605" s="5">
        <v>16.579999999999998</v>
      </c>
    </row>
    <row r="5606" spans="1:2" x14ac:dyDescent="0.25">
      <c r="A5606" s="6">
        <v>40799</v>
      </c>
      <c r="B5606" s="5">
        <v>16.64</v>
      </c>
    </row>
    <row r="5607" spans="1:2" x14ac:dyDescent="0.25">
      <c r="A5607" s="6">
        <v>40800</v>
      </c>
      <c r="B5607" s="5">
        <v>16.739999999999998</v>
      </c>
    </row>
    <row r="5608" spans="1:2" x14ac:dyDescent="0.25">
      <c r="A5608" s="6">
        <v>40801</v>
      </c>
      <c r="B5608" s="5">
        <v>17.010000000000002</v>
      </c>
    </row>
    <row r="5609" spans="1:2" x14ac:dyDescent="0.25">
      <c r="A5609" s="6">
        <v>40802</v>
      </c>
      <c r="B5609" s="5">
        <v>17.16</v>
      </c>
    </row>
    <row r="5610" spans="1:2" x14ac:dyDescent="0.25">
      <c r="A5610" s="6">
        <v>40803</v>
      </c>
      <c r="B5610" s="5">
        <v>17.16</v>
      </c>
    </row>
    <row r="5611" spans="1:2" x14ac:dyDescent="0.25">
      <c r="A5611" s="6">
        <v>40804</v>
      </c>
      <c r="B5611" s="5">
        <v>17.16</v>
      </c>
    </row>
    <row r="5612" spans="1:2" x14ac:dyDescent="0.25">
      <c r="A5612" s="6">
        <v>40805</v>
      </c>
      <c r="B5612" s="5">
        <v>16.78</v>
      </c>
    </row>
    <row r="5613" spans="1:2" x14ac:dyDescent="0.25">
      <c r="A5613" s="6">
        <v>40806</v>
      </c>
      <c r="B5613" s="5">
        <v>16.760000000000002</v>
      </c>
    </row>
    <row r="5614" spans="1:2" x14ac:dyDescent="0.25">
      <c r="A5614" s="6">
        <v>40807</v>
      </c>
      <c r="B5614" s="5">
        <v>15.89</v>
      </c>
    </row>
    <row r="5615" spans="1:2" x14ac:dyDescent="0.25">
      <c r="A5615" s="6">
        <v>40808</v>
      </c>
      <c r="B5615" s="5">
        <v>15.47</v>
      </c>
    </row>
    <row r="5616" spans="1:2" x14ac:dyDescent="0.25">
      <c r="A5616" s="6">
        <v>40809</v>
      </c>
      <c r="B5616" s="5">
        <v>15.64</v>
      </c>
    </row>
    <row r="5617" spans="1:2" x14ac:dyDescent="0.25">
      <c r="A5617" s="6">
        <v>40810</v>
      </c>
      <c r="B5617" s="5">
        <v>15.64</v>
      </c>
    </row>
    <row r="5618" spans="1:2" x14ac:dyDescent="0.25">
      <c r="A5618" s="6">
        <v>40811</v>
      </c>
      <c r="B5618" s="5">
        <v>15.64</v>
      </c>
    </row>
    <row r="5619" spans="1:2" x14ac:dyDescent="0.25">
      <c r="A5619" s="6">
        <v>40812</v>
      </c>
      <c r="B5619" s="5">
        <v>15.85</v>
      </c>
    </row>
    <row r="5620" spans="1:2" x14ac:dyDescent="0.25">
      <c r="A5620" s="6">
        <v>40813</v>
      </c>
      <c r="B5620" s="5">
        <v>16.02</v>
      </c>
    </row>
    <row r="5621" spans="1:2" x14ac:dyDescent="0.25">
      <c r="A5621" s="6">
        <v>40814</v>
      </c>
      <c r="B5621" s="5">
        <v>15.58</v>
      </c>
    </row>
    <row r="5622" spans="1:2" x14ac:dyDescent="0.25">
      <c r="A5622" s="6">
        <v>40815</v>
      </c>
      <c r="B5622" s="5">
        <v>15.86</v>
      </c>
    </row>
    <row r="5623" spans="1:2" x14ac:dyDescent="0.25">
      <c r="A5623" s="6">
        <v>40816</v>
      </c>
      <c r="B5623" s="5">
        <v>15.4</v>
      </c>
    </row>
    <row r="5624" spans="1:2" x14ac:dyDescent="0.25">
      <c r="A5624" s="6">
        <v>40817</v>
      </c>
      <c r="B5624" s="5">
        <v>15.4</v>
      </c>
    </row>
    <row r="5625" spans="1:2" x14ac:dyDescent="0.25">
      <c r="A5625" s="6">
        <v>40818</v>
      </c>
      <c r="B5625" s="5">
        <v>15.4</v>
      </c>
    </row>
    <row r="5626" spans="1:2" x14ac:dyDescent="0.25">
      <c r="A5626" s="6">
        <v>40819</v>
      </c>
      <c r="B5626" s="5">
        <v>14.67</v>
      </c>
    </row>
    <row r="5627" spans="1:2" x14ac:dyDescent="0.25">
      <c r="A5627" s="6">
        <v>40820</v>
      </c>
      <c r="B5627" s="5">
        <v>15.3</v>
      </c>
    </row>
    <row r="5628" spans="1:2" x14ac:dyDescent="0.25">
      <c r="A5628" s="6">
        <v>40821</v>
      </c>
      <c r="B5628" s="5">
        <v>15.15</v>
      </c>
    </row>
    <row r="5629" spans="1:2" x14ac:dyDescent="0.25">
      <c r="A5629" s="6">
        <v>40822</v>
      </c>
      <c r="B5629" s="5">
        <v>15.57</v>
      </c>
    </row>
    <row r="5630" spans="1:2" x14ac:dyDescent="0.25">
      <c r="A5630" s="6">
        <v>40823</v>
      </c>
      <c r="B5630" s="5">
        <v>15.09</v>
      </c>
    </row>
    <row r="5631" spans="1:2" x14ac:dyDescent="0.25">
      <c r="A5631" s="6">
        <v>40824</v>
      </c>
      <c r="B5631" s="5">
        <v>15.09</v>
      </c>
    </row>
    <row r="5632" spans="1:2" x14ac:dyDescent="0.25">
      <c r="A5632" s="6">
        <v>40825</v>
      </c>
      <c r="B5632" s="5">
        <v>15.09</v>
      </c>
    </row>
    <row r="5633" spans="1:2" x14ac:dyDescent="0.25">
      <c r="A5633" s="6">
        <v>40826</v>
      </c>
      <c r="B5633" s="5">
        <v>15.87</v>
      </c>
    </row>
    <row r="5634" spans="1:2" x14ac:dyDescent="0.25">
      <c r="A5634" s="6">
        <v>40827</v>
      </c>
      <c r="B5634" s="5">
        <v>15.55</v>
      </c>
    </row>
    <row r="5635" spans="1:2" x14ac:dyDescent="0.25">
      <c r="A5635" s="6">
        <v>40828</v>
      </c>
      <c r="B5635" s="5">
        <v>15.83</v>
      </c>
    </row>
    <row r="5636" spans="1:2" x14ac:dyDescent="0.25">
      <c r="A5636" s="6">
        <v>40829</v>
      </c>
      <c r="B5636" s="5">
        <v>15.7</v>
      </c>
    </row>
    <row r="5637" spans="1:2" x14ac:dyDescent="0.25">
      <c r="A5637" s="6">
        <v>40830</v>
      </c>
      <c r="B5637" s="5">
        <v>16.100000000000001</v>
      </c>
    </row>
    <row r="5638" spans="1:2" x14ac:dyDescent="0.25">
      <c r="A5638" s="6">
        <v>40831</v>
      </c>
      <c r="B5638" s="5">
        <v>16.100000000000001</v>
      </c>
    </row>
    <row r="5639" spans="1:2" x14ac:dyDescent="0.25">
      <c r="A5639" s="6">
        <v>40832</v>
      </c>
      <c r="B5639" s="5">
        <v>16.100000000000001</v>
      </c>
    </row>
    <row r="5640" spans="1:2" x14ac:dyDescent="0.25">
      <c r="A5640" s="6">
        <v>40833</v>
      </c>
      <c r="B5640" s="5">
        <v>15.7</v>
      </c>
    </row>
    <row r="5641" spans="1:2" x14ac:dyDescent="0.25">
      <c r="A5641" s="6">
        <v>40834</v>
      </c>
      <c r="B5641" s="5">
        <v>16.28</v>
      </c>
    </row>
    <row r="5642" spans="1:2" x14ac:dyDescent="0.25">
      <c r="A5642" s="6">
        <v>40835</v>
      </c>
      <c r="B5642" s="5">
        <v>16.07</v>
      </c>
    </row>
    <row r="5643" spans="1:2" x14ac:dyDescent="0.25">
      <c r="A5643" s="6">
        <v>40836</v>
      </c>
      <c r="B5643" s="5">
        <v>16.18</v>
      </c>
    </row>
    <row r="5644" spans="1:2" x14ac:dyDescent="0.25">
      <c r="A5644" s="6">
        <v>40837</v>
      </c>
      <c r="B5644" s="5">
        <v>16.72</v>
      </c>
    </row>
    <row r="5645" spans="1:2" x14ac:dyDescent="0.25">
      <c r="A5645" s="6">
        <v>40838</v>
      </c>
      <c r="B5645" s="5">
        <v>16.72</v>
      </c>
    </row>
    <row r="5646" spans="1:2" x14ac:dyDescent="0.25">
      <c r="A5646" s="6">
        <v>40839</v>
      </c>
      <c r="B5646" s="5">
        <v>16.72</v>
      </c>
    </row>
    <row r="5647" spans="1:2" x14ac:dyDescent="0.25">
      <c r="A5647" s="6">
        <v>40840</v>
      </c>
      <c r="B5647" s="5">
        <v>17.13</v>
      </c>
    </row>
    <row r="5648" spans="1:2" x14ac:dyDescent="0.25">
      <c r="A5648" s="6">
        <v>40841</v>
      </c>
      <c r="B5648" s="5">
        <v>16.809999999999999</v>
      </c>
    </row>
    <row r="5649" spans="1:2" x14ac:dyDescent="0.25">
      <c r="A5649" s="6">
        <v>40842</v>
      </c>
      <c r="B5649" s="5">
        <v>16.98</v>
      </c>
    </row>
    <row r="5650" spans="1:2" x14ac:dyDescent="0.25">
      <c r="A5650" s="6">
        <v>40843</v>
      </c>
      <c r="B5650" s="5">
        <v>17.8</v>
      </c>
    </row>
    <row r="5651" spans="1:2" x14ac:dyDescent="0.25">
      <c r="A5651" s="6">
        <v>40844</v>
      </c>
      <c r="B5651" s="5">
        <v>17.79</v>
      </c>
    </row>
    <row r="5652" spans="1:2" x14ac:dyDescent="0.25">
      <c r="A5652" s="6">
        <v>40845</v>
      </c>
      <c r="B5652" s="5">
        <v>17.79</v>
      </c>
    </row>
    <row r="5653" spans="1:2" x14ac:dyDescent="0.25">
      <c r="A5653" s="6">
        <v>40846</v>
      </c>
      <c r="B5653" s="5">
        <v>17.79</v>
      </c>
    </row>
    <row r="5654" spans="1:2" x14ac:dyDescent="0.25">
      <c r="A5654" s="6">
        <v>40847</v>
      </c>
      <c r="B5654" s="5">
        <v>17.62</v>
      </c>
    </row>
    <row r="5655" spans="1:2" x14ac:dyDescent="0.25">
      <c r="A5655" s="6">
        <v>40848</v>
      </c>
      <c r="B5655" s="5">
        <v>16.98</v>
      </c>
    </row>
    <row r="5656" spans="1:2" x14ac:dyDescent="0.25">
      <c r="A5656" s="6">
        <v>40849</v>
      </c>
      <c r="B5656" s="5">
        <v>17.38</v>
      </c>
    </row>
    <row r="5657" spans="1:2" x14ac:dyDescent="0.25">
      <c r="A5657" s="6">
        <v>40850</v>
      </c>
      <c r="B5657" s="5">
        <v>17.600000000000001</v>
      </c>
    </row>
    <row r="5658" spans="1:2" x14ac:dyDescent="0.25">
      <c r="A5658" s="6">
        <v>40851</v>
      </c>
      <c r="B5658" s="5">
        <v>17.46</v>
      </c>
    </row>
    <row r="5659" spans="1:2" x14ac:dyDescent="0.25">
      <c r="A5659" s="6">
        <v>40852</v>
      </c>
      <c r="B5659" s="5">
        <v>17.46</v>
      </c>
    </row>
    <row r="5660" spans="1:2" x14ac:dyDescent="0.25">
      <c r="A5660" s="6">
        <v>40853</v>
      </c>
      <c r="B5660" s="5">
        <v>17.46</v>
      </c>
    </row>
    <row r="5661" spans="1:2" x14ac:dyDescent="0.25">
      <c r="A5661" s="6">
        <v>40854</v>
      </c>
      <c r="B5661" s="5">
        <v>17.48</v>
      </c>
    </row>
    <row r="5662" spans="1:2" x14ac:dyDescent="0.25">
      <c r="A5662" s="6">
        <v>40855</v>
      </c>
      <c r="B5662" s="5">
        <v>17.7</v>
      </c>
    </row>
    <row r="5663" spans="1:2" x14ac:dyDescent="0.25">
      <c r="A5663" s="6">
        <v>40856</v>
      </c>
      <c r="B5663" s="5">
        <v>16.88</v>
      </c>
    </row>
    <row r="5664" spans="1:2" x14ac:dyDescent="0.25">
      <c r="A5664" s="6">
        <v>40857</v>
      </c>
      <c r="B5664" s="5">
        <v>16.899999999999999</v>
      </c>
    </row>
    <row r="5665" spans="1:2" x14ac:dyDescent="0.25">
      <c r="A5665" s="6">
        <v>40858</v>
      </c>
      <c r="B5665" s="5">
        <v>17.36</v>
      </c>
    </row>
    <row r="5666" spans="1:2" x14ac:dyDescent="0.25">
      <c r="A5666" s="6">
        <v>40859</v>
      </c>
      <c r="B5666" s="5">
        <v>17.36</v>
      </c>
    </row>
    <row r="5667" spans="1:2" x14ac:dyDescent="0.25">
      <c r="A5667" s="6">
        <v>40860</v>
      </c>
      <c r="B5667" s="5">
        <v>17.36</v>
      </c>
    </row>
    <row r="5668" spans="1:2" x14ac:dyDescent="0.25">
      <c r="A5668" s="6">
        <v>40861</v>
      </c>
      <c r="B5668" s="5">
        <v>16.98</v>
      </c>
    </row>
    <row r="5669" spans="1:2" x14ac:dyDescent="0.25">
      <c r="A5669" s="6">
        <v>40862</v>
      </c>
      <c r="B5669" s="5">
        <v>17.170000000000002</v>
      </c>
    </row>
    <row r="5670" spans="1:2" x14ac:dyDescent="0.25">
      <c r="A5670" s="6">
        <v>40863</v>
      </c>
      <c r="B5670" s="5">
        <v>16.95</v>
      </c>
    </row>
    <row r="5671" spans="1:2" x14ac:dyDescent="0.25">
      <c r="A5671" s="6">
        <v>40864</v>
      </c>
      <c r="B5671" s="5">
        <v>16.649999999999999</v>
      </c>
    </row>
    <row r="5672" spans="1:2" x14ac:dyDescent="0.25">
      <c r="A5672" s="6">
        <v>40865</v>
      </c>
      <c r="B5672" s="5">
        <v>16.79</v>
      </c>
    </row>
    <row r="5673" spans="1:2" x14ac:dyDescent="0.25">
      <c r="A5673" s="6">
        <v>40866</v>
      </c>
      <c r="B5673" s="5">
        <v>16.79</v>
      </c>
    </row>
    <row r="5674" spans="1:2" x14ac:dyDescent="0.25">
      <c r="A5674" s="6">
        <v>40867</v>
      </c>
      <c r="B5674" s="5">
        <v>16.79</v>
      </c>
    </row>
    <row r="5675" spans="1:2" x14ac:dyDescent="0.25">
      <c r="A5675" s="6">
        <v>40868</v>
      </c>
      <c r="B5675" s="5">
        <v>16.329999999999998</v>
      </c>
    </row>
    <row r="5676" spans="1:2" x14ac:dyDescent="0.25">
      <c r="A5676" s="6">
        <v>40869</v>
      </c>
      <c r="B5676" s="5">
        <v>16.25</v>
      </c>
    </row>
    <row r="5677" spans="1:2" x14ac:dyDescent="0.25">
      <c r="A5677" s="6">
        <v>40870</v>
      </c>
      <c r="B5677" s="5">
        <v>15.78</v>
      </c>
    </row>
    <row r="5678" spans="1:2" x14ac:dyDescent="0.25">
      <c r="A5678" s="6">
        <v>40871</v>
      </c>
      <c r="B5678" s="5">
        <v>15.78</v>
      </c>
    </row>
    <row r="5679" spans="1:2" x14ac:dyDescent="0.25">
      <c r="A5679" s="6">
        <v>40872</v>
      </c>
      <c r="B5679" s="5">
        <v>15.84</v>
      </c>
    </row>
    <row r="5680" spans="1:2" x14ac:dyDescent="0.25">
      <c r="A5680" s="6">
        <v>40873</v>
      </c>
      <c r="B5680" s="5">
        <v>15.84</v>
      </c>
    </row>
    <row r="5681" spans="1:2" x14ac:dyDescent="0.25">
      <c r="A5681" s="6">
        <v>40874</v>
      </c>
      <c r="B5681" s="5">
        <v>15.84</v>
      </c>
    </row>
    <row r="5682" spans="1:2" x14ac:dyDescent="0.25">
      <c r="A5682" s="6">
        <v>40875</v>
      </c>
      <c r="B5682" s="5">
        <v>16.22</v>
      </c>
    </row>
    <row r="5683" spans="1:2" x14ac:dyDescent="0.25">
      <c r="A5683" s="6">
        <v>40876</v>
      </c>
      <c r="B5683" s="5">
        <v>16.18</v>
      </c>
    </row>
    <row r="5684" spans="1:2" x14ac:dyDescent="0.25">
      <c r="A5684" s="6">
        <v>40877</v>
      </c>
      <c r="B5684" s="5">
        <v>16.96</v>
      </c>
    </row>
    <row r="5685" spans="1:2" x14ac:dyDescent="0.25">
      <c r="A5685" s="6">
        <v>40878</v>
      </c>
      <c r="B5685" s="5">
        <v>16.75</v>
      </c>
    </row>
    <row r="5686" spans="1:2" x14ac:dyDescent="0.25">
      <c r="A5686" s="6">
        <v>40879</v>
      </c>
      <c r="B5686" s="5">
        <v>16.8</v>
      </c>
    </row>
    <row r="5687" spans="1:2" x14ac:dyDescent="0.25">
      <c r="A5687" s="6">
        <v>40880</v>
      </c>
      <c r="B5687" s="5">
        <v>16.8</v>
      </c>
    </row>
    <row r="5688" spans="1:2" x14ac:dyDescent="0.25">
      <c r="A5688" s="6">
        <v>40881</v>
      </c>
      <c r="B5688" s="5">
        <v>16.8</v>
      </c>
    </row>
    <row r="5689" spans="1:2" x14ac:dyDescent="0.25">
      <c r="A5689" s="6">
        <v>40882</v>
      </c>
      <c r="B5689" s="5">
        <v>16.93</v>
      </c>
    </row>
    <row r="5690" spans="1:2" x14ac:dyDescent="0.25">
      <c r="A5690" s="6">
        <v>40883</v>
      </c>
      <c r="B5690" s="5">
        <v>16.920000000000002</v>
      </c>
    </row>
    <row r="5691" spans="1:2" x14ac:dyDescent="0.25">
      <c r="A5691" s="6">
        <v>40884</v>
      </c>
      <c r="B5691" s="5">
        <v>17.11</v>
      </c>
    </row>
    <row r="5692" spans="1:2" x14ac:dyDescent="0.25">
      <c r="A5692" s="6">
        <v>40885</v>
      </c>
      <c r="B5692" s="5">
        <v>16.7</v>
      </c>
    </row>
    <row r="5693" spans="1:2" x14ac:dyDescent="0.25">
      <c r="A5693" s="6">
        <v>40886</v>
      </c>
      <c r="B5693" s="5">
        <v>17.059999999999999</v>
      </c>
    </row>
    <row r="5694" spans="1:2" x14ac:dyDescent="0.25">
      <c r="A5694" s="6">
        <v>40887</v>
      </c>
      <c r="B5694" s="5">
        <v>17.059999999999999</v>
      </c>
    </row>
    <row r="5695" spans="1:2" x14ac:dyDescent="0.25">
      <c r="A5695" s="6">
        <v>40888</v>
      </c>
      <c r="B5695" s="5">
        <v>17.059999999999999</v>
      </c>
    </row>
    <row r="5696" spans="1:2" x14ac:dyDescent="0.25">
      <c r="A5696" s="6">
        <v>40889</v>
      </c>
      <c r="B5696" s="5">
        <v>16.75</v>
      </c>
    </row>
    <row r="5697" spans="1:2" x14ac:dyDescent="0.25">
      <c r="A5697" s="6">
        <v>40890</v>
      </c>
      <c r="B5697" s="5">
        <v>16.579999999999998</v>
      </c>
    </row>
    <row r="5698" spans="1:2" x14ac:dyDescent="0.25">
      <c r="A5698" s="6">
        <v>40891</v>
      </c>
      <c r="B5698" s="5">
        <v>16.68</v>
      </c>
    </row>
    <row r="5699" spans="1:2" x14ac:dyDescent="0.25">
      <c r="A5699" s="6">
        <v>40892</v>
      </c>
      <c r="B5699" s="5">
        <v>16.940000000000001</v>
      </c>
    </row>
    <row r="5700" spans="1:2" x14ac:dyDescent="0.25">
      <c r="A5700" s="6">
        <v>40893</v>
      </c>
      <c r="B5700" s="5">
        <v>17.13</v>
      </c>
    </row>
    <row r="5701" spans="1:2" x14ac:dyDescent="0.25">
      <c r="A5701" s="6">
        <v>40894</v>
      </c>
      <c r="B5701" s="5">
        <v>17.13</v>
      </c>
    </row>
    <row r="5702" spans="1:2" x14ac:dyDescent="0.25">
      <c r="A5702" s="6">
        <v>40895</v>
      </c>
      <c r="B5702" s="5">
        <v>17.13</v>
      </c>
    </row>
    <row r="5703" spans="1:2" x14ac:dyDescent="0.25">
      <c r="A5703" s="6">
        <v>40896</v>
      </c>
      <c r="B5703" s="5">
        <v>16.95</v>
      </c>
    </row>
    <row r="5704" spans="1:2" x14ac:dyDescent="0.25">
      <c r="A5704" s="6">
        <v>40897</v>
      </c>
      <c r="B5704" s="5">
        <v>17.489999999999998</v>
      </c>
    </row>
    <row r="5705" spans="1:2" x14ac:dyDescent="0.25">
      <c r="A5705" s="6">
        <v>40898</v>
      </c>
      <c r="B5705" s="5">
        <v>17.5</v>
      </c>
    </row>
    <row r="5706" spans="1:2" x14ac:dyDescent="0.25">
      <c r="A5706" s="6">
        <v>40899</v>
      </c>
      <c r="B5706" s="5">
        <v>17.739999999999998</v>
      </c>
    </row>
    <row r="5707" spans="1:2" x14ac:dyDescent="0.25">
      <c r="A5707" s="6">
        <v>40900</v>
      </c>
      <c r="B5707" s="5">
        <v>17.82</v>
      </c>
    </row>
    <row r="5708" spans="1:2" x14ac:dyDescent="0.25">
      <c r="A5708" s="6">
        <v>40901</v>
      </c>
      <c r="B5708" s="5">
        <v>17.82</v>
      </c>
    </row>
    <row r="5709" spans="1:2" x14ac:dyDescent="0.25">
      <c r="A5709" s="6">
        <v>40902</v>
      </c>
      <c r="B5709" s="5">
        <v>17.82</v>
      </c>
    </row>
    <row r="5710" spans="1:2" x14ac:dyDescent="0.25">
      <c r="A5710" s="6">
        <v>40903</v>
      </c>
      <c r="B5710" s="5">
        <v>17.82</v>
      </c>
    </row>
    <row r="5711" spans="1:2" x14ac:dyDescent="0.25">
      <c r="A5711" s="6">
        <v>40904</v>
      </c>
      <c r="B5711" s="5">
        <v>17.91</v>
      </c>
    </row>
    <row r="5712" spans="1:2" x14ac:dyDescent="0.25">
      <c r="A5712" s="6">
        <v>40905</v>
      </c>
      <c r="B5712" s="5">
        <v>17.670000000000002</v>
      </c>
    </row>
    <row r="5713" spans="1:2" x14ac:dyDescent="0.25">
      <c r="A5713" s="6">
        <v>40906</v>
      </c>
      <c r="B5713" s="5">
        <v>17.829999999999998</v>
      </c>
    </row>
    <row r="5714" spans="1:2" x14ac:dyDescent="0.25">
      <c r="A5714" s="6">
        <v>40907</v>
      </c>
      <c r="B5714" s="5">
        <v>17.75</v>
      </c>
    </row>
    <row r="5715" spans="1:2" x14ac:dyDescent="0.25">
      <c r="A5715" s="6">
        <v>40908</v>
      </c>
      <c r="B5715" s="5">
        <v>17.75</v>
      </c>
    </row>
    <row r="5716" spans="1:2" x14ac:dyDescent="0.25">
      <c r="A5716" s="6">
        <v>40909</v>
      </c>
      <c r="B5716" s="5">
        <v>17.75</v>
      </c>
    </row>
    <row r="5717" spans="1:2" x14ac:dyDescent="0.25">
      <c r="A5717" s="6">
        <v>40910</v>
      </c>
      <c r="B5717" s="5">
        <v>17.75</v>
      </c>
    </row>
    <row r="5718" spans="1:2" x14ac:dyDescent="0.25">
      <c r="A5718" s="6">
        <v>40911</v>
      </c>
      <c r="B5718" s="5">
        <v>17.899999999999999</v>
      </c>
    </row>
    <row r="5719" spans="1:2" x14ac:dyDescent="0.25">
      <c r="A5719" s="6">
        <v>40912</v>
      </c>
      <c r="B5719" s="5">
        <v>17.59</v>
      </c>
    </row>
    <row r="5720" spans="1:2" x14ac:dyDescent="0.25">
      <c r="A5720" s="6">
        <v>40913</v>
      </c>
      <c r="B5720" s="5">
        <v>17.78</v>
      </c>
    </row>
    <row r="5721" spans="1:2" x14ac:dyDescent="0.25">
      <c r="A5721" s="6">
        <v>40914</v>
      </c>
      <c r="B5721" s="5">
        <v>17.690000000000001</v>
      </c>
    </row>
    <row r="5722" spans="1:2" x14ac:dyDescent="0.25">
      <c r="A5722" s="6">
        <v>40915</v>
      </c>
      <c r="B5722" s="5">
        <v>17.690000000000001</v>
      </c>
    </row>
    <row r="5723" spans="1:2" x14ac:dyDescent="0.25">
      <c r="A5723" s="6">
        <v>40916</v>
      </c>
      <c r="B5723" s="5">
        <v>17.690000000000001</v>
      </c>
    </row>
    <row r="5724" spans="1:2" x14ac:dyDescent="0.25">
      <c r="A5724" s="6">
        <v>40917</v>
      </c>
      <c r="B5724" s="5">
        <v>17.649999999999999</v>
      </c>
    </row>
    <row r="5725" spans="1:2" x14ac:dyDescent="0.25">
      <c r="A5725" s="6">
        <v>40918</v>
      </c>
      <c r="B5725" s="5">
        <v>17.87</v>
      </c>
    </row>
    <row r="5726" spans="1:2" x14ac:dyDescent="0.25">
      <c r="A5726" s="6">
        <v>40919</v>
      </c>
      <c r="B5726" s="5">
        <v>17.97</v>
      </c>
    </row>
    <row r="5727" spans="1:2" x14ac:dyDescent="0.25">
      <c r="A5727" s="6">
        <v>40920</v>
      </c>
      <c r="B5727" s="5">
        <v>17.84</v>
      </c>
    </row>
    <row r="5728" spans="1:2" x14ac:dyDescent="0.25">
      <c r="A5728" s="6">
        <v>40921</v>
      </c>
      <c r="B5728" s="5">
        <v>17.88</v>
      </c>
    </row>
    <row r="5729" spans="1:2" x14ac:dyDescent="0.25">
      <c r="A5729" s="6">
        <v>40922</v>
      </c>
      <c r="B5729" s="5">
        <v>17.88</v>
      </c>
    </row>
    <row r="5730" spans="1:2" x14ac:dyDescent="0.25">
      <c r="A5730" s="6">
        <v>40923</v>
      </c>
      <c r="B5730" s="5">
        <v>17.88</v>
      </c>
    </row>
    <row r="5731" spans="1:2" x14ac:dyDescent="0.25">
      <c r="A5731" s="6">
        <v>40924</v>
      </c>
      <c r="B5731" s="5">
        <v>17.88</v>
      </c>
    </row>
    <row r="5732" spans="1:2" x14ac:dyDescent="0.25">
      <c r="A5732" s="6">
        <v>40925</v>
      </c>
      <c r="B5732" s="5">
        <v>18.03</v>
      </c>
    </row>
    <row r="5733" spans="1:2" x14ac:dyDescent="0.25">
      <c r="A5733" s="6">
        <v>40926</v>
      </c>
      <c r="B5733" s="5">
        <v>18.149999999999999</v>
      </c>
    </row>
    <row r="5734" spans="1:2" x14ac:dyDescent="0.25">
      <c r="A5734" s="6">
        <v>40927</v>
      </c>
      <c r="B5734" s="5">
        <v>18.23</v>
      </c>
    </row>
    <row r="5735" spans="1:2" x14ac:dyDescent="0.25">
      <c r="A5735" s="6">
        <v>40928</v>
      </c>
      <c r="B5735" s="5">
        <v>18.37</v>
      </c>
    </row>
    <row r="5736" spans="1:2" x14ac:dyDescent="0.25">
      <c r="A5736" s="6">
        <v>40929</v>
      </c>
      <c r="B5736" s="5">
        <v>18.37</v>
      </c>
    </row>
    <row r="5737" spans="1:2" x14ac:dyDescent="0.25">
      <c r="A5737" s="6">
        <v>40930</v>
      </c>
      <c r="B5737" s="5">
        <v>18.37</v>
      </c>
    </row>
    <row r="5738" spans="1:2" x14ac:dyDescent="0.25">
      <c r="A5738" s="6">
        <v>40931</v>
      </c>
      <c r="B5738" s="5">
        <v>18.420000000000002</v>
      </c>
    </row>
    <row r="5739" spans="1:2" x14ac:dyDescent="0.25">
      <c r="A5739" s="6">
        <v>40932</v>
      </c>
      <c r="B5739" s="5">
        <v>18.559999999999999</v>
      </c>
    </row>
    <row r="5740" spans="1:2" x14ac:dyDescent="0.25">
      <c r="A5740" s="6">
        <v>40933</v>
      </c>
      <c r="B5740" s="5">
        <v>18.8</v>
      </c>
    </row>
    <row r="5741" spans="1:2" x14ac:dyDescent="0.25">
      <c r="A5741" s="6">
        <v>40934</v>
      </c>
      <c r="B5741" s="5">
        <v>18.93</v>
      </c>
    </row>
    <row r="5742" spans="1:2" x14ac:dyDescent="0.25">
      <c r="A5742" s="6">
        <v>40935</v>
      </c>
      <c r="B5742" s="5">
        <v>18.97</v>
      </c>
    </row>
    <row r="5743" spans="1:2" x14ac:dyDescent="0.25">
      <c r="A5743" s="6">
        <v>40936</v>
      </c>
      <c r="B5743" s="5">
        <v>18.97</v>
      </c>
    </row>
    <row r="5744" spans="1:2" x14ac:dyDescent="0.25">
      <c r="A5744" s="6">
        <v>40937</v>
      </c>
      <c r="B5744" s="5">
        <v>18.97</v>
      </c>
    </row>
    <row r="5745" spans="1:2" x14ac:dyDescent="0.25">
      <c r="A5745" s="6">
        <v>40938</v>
      </c>
      <c r="B5745" s="5">
        <v>18.79</v>
      </c>
    </row>
    <row r="5746" spans="1:2" x14ac:dyDescent="0.25">
      <c r="A5746" s="6">
        <v>40939</v>
      </c>
      <c r="B5746" s="5">
        <v>18.899999999999999</v>
      </c>
    </row>
    <row r="5747" spans="1:2" x14ac:dyDescent="0.25">
      <c r="A5747" s="6">
        <v>40940</v>
      </c>
      <c r="B5747" s="5">
        <v>19.09</v>
      </c>
    </row>
    <row r="5748" spans="1:2" x14ac:dyDescent="0.25">
      <c r="A5748" s="6">
        <v>40941</v>
      </c>
      <c r="B5748" s="5">
        <v>19.12</v>
      </c>
    </row>
    <row r="5749" spans="1:2" x14ac:dyDescent="0.25">
      <c r="A5749" s="6">
        <v>40942</v>
      </c>
      <c r="B5749" s="5">
        <v>19.39</v>
      </c>
    </row>
    <row r="5750" spans="1:2" x14ac:dyDescent="0.25">
      <c r="A5750" s="6">
        <v>40943</v>
      </c>
      <c r="B5750" s="5">
        <v>19.39</v>
      </c>
    </row>
    <row r="5751" spans="1:2" x14ac:dyDescent="0.25">
      <c r="A5751" s="6">
        <v>40944</v>
      </c>
      <c r="B5751" s="5">
        <v>19.39</v>
      </c>
    </row>
    <row r="5752" spans="1:2" x14ac:dyDescent="0.25">
      <c r="A5752" s="6">
        <v>40945</v>
      </c>
      <c r="B5752" s="5">
        <v>19.32</v>
      </c>
    </row>
    <row r="5753" spans="1:2" x14ac:dyDescent="0.25">
      <c r="A5753" s="6">
        <v>40946</v>
      </c>
      <c r="B5753" s="5">
        <v>19.3</v>
      </c>
    </row>
    <row r="5754" spans="1:2" x14ac:dyDescent="0.25">
      <c r="A5754" s="6">
        <v>40947</v>
      </c>
      <c r="B5754" s="5">
        <v>19.32</v>
      </c>
    </row>
    <row r="5755" spans="1:2" x14ac:dyDescent="0.25">
      <c r="A5755" s="6">
        <v>40948</v>
      </c>
      <c r="B5755" s="5">
        <v>19.16</v>
      </c>
    </row>
    <row r="5756" spans="1:2" x14ac:dyDescent="0.25">
      <c r="A5756" s="6">
        <v>40949</v>
      </c>
      <c r="B5756" s="5">
        <v>18.97</v>
      </c>
    </row>
    <row r="5757" spans="1:2" x14ac:dyDescent="0.25">
      <c r="A5757" s="6">
        <v>40950</v>
      </c>
      <c r="B5757" s="5">
        <v>18.97</v>
      </c>
    </row>
    <row r="5758" spans="1:2" x14ac:dyDescent="0.25">
      <c r="A5758" s="6">
        <v>40951</v>
      </c>
      <c r="B5758" s="5">
        <v>18.97</v>
      </c>
    </row>
    <row r="5759" spans="1:2" x14ac:dyDescent="0.25">
      <c r="A5759" s="6">
        <v>40952</v>
      </c>
      <c r="B5759" s="5">
        <v>19.21</v>
      </c>
    </row>
    <row r="5760" spans="1:2" x14ac:dyDescent="0.25">
      <c r="A5760" s="6">
        <v>40953</v>
      </c>
      <c r="B5760" s="5">
        <v>18.96</v>
      </c>
    </row>
    <row r="5761" spans="1:2" x14ac:dyDescent="0.25">
      <c r="A5761" s="6">
        <v>40954</v>
      </c>
      <c r="B5761" s="5">
        <v>18.88</v>
      </c>
    </row>
    <row r="5762" spans="1:2" x14ac:dyDescent="0.25">
      <c r="A5762" s="6">
        <v>40955</v>
      </c>
      <c r="B5762" s="5">
        <v>19.09</v>
      </c>
    </row>
    <row r="5763" spans="1:2" x14ac:dyDescent="0.25">
      <c r="A5763" s="6">
        <v>40956</v>
      </c>
      <c r="B5763" s="5">
        <v>19.079999999999998</v>
      </c>
    </row>
    <row r="5764" spans="1:2" x14ac:dyDescent="0.25">
      <c r="A5764" s="6">
        <v>40957</v>
      </c>
      <c r="B5764" s="5">
        <v>19.079999999999998</v>
      </c>
    </row>
    <row r="5765" spans="1:2" x14ac:dyDescent="0.25">
      <c r="A5765" s="6">
        <v>40958</v>
      </c>
      <c r="B5765" s="5">
        <v>19.079999999999998</v>
      </c>
    </row>
    <row r="5766" spans="1:2" x14ac:dyDescent="0.25">
      <c r="A5766" s="6">
        <v>40959</v>
      </c>
      <c r="B5766" s="5">
        <v>19.079999999999998</v>
      </c>
    </row>
    <row r="5767" spans="1:2" x14ac:dyDescent="0.25">
      <c r="A5767" s="6">
        <v>40960</v>
      </c>
      <c r="B5767" s="5">
        <v>18.79</v>
      </c>
    </row>
    <row r="5768" spans="1:2" x14ac:dyDescent="0.25">
      <c r="A5768" s="6">
        <v>40961</v>
      </c>
      <c r="B5768" s="5">
        <v>18.62</v>
      </c>
    </row>
    <row r="5769" spans="1:2" x14ac:dyDescent="0.25">
      <c r="A5769" s="6">
        <v>40962</v>
      </c>
      <c r="B5769" s="5">
        <v>18.88</v>
      </c>
    </row>
    <row r="5770" spans="1:2" x14ac:dyDescent="0.25">
      <c r="A5770" s="6">
        <v>40963</v>
      </c>
      <c r="B5770" s="5">
        <v>18.89</v>
      </c>
    </row>
    <row r="5771" spans="1:2" x14ac:dyDescent="0.25">
      <c r="A5771" s="6">
        <v>40964</v>
      </c>
      <c r="B5771" s="5">
        <v>18.89</v>
      </c>
    </row>
    <row r="5772" spans="1:2" x14ac:dyDescent="0.25">
      <c r="A5772" s="6">
        <v>40965</v>
      </c>
      <c r="B5772" s="5">
        <v>18.89</v>
      </c>
    </row>
    <row r="5773" spans="1:2" x14ac:dyDescent="0.25">
      <c r="A5773" s="6">
        <v>40966</v>
      </c>
      <c r="B5773" s="5">
        <v>18.87</v>
      </c>
    </row>
    <row r="5774" spans="1:2" x14ac:dyDescent="0.25">
      <c r="A5774" s="6">
        <v>40967</v>
      </c>
      <c r="B5774" s="5">
        <v>18.739999999999998</v>
      </c>
    </row>
    <row r="5775" spans="1:2" x14ac:dyDescent="0.25">
      <c r="A5775" s="6">
        <v>40968</v>
      </c>
      <c r="B5775" s="5">
        <v>18.690000000000001</v>
      </c>
    </row>
    <row r="5776" spans="1:2" x14ac:dyDescent="0.25">
      <c r="A5776" s="6">
        <v>40969</v>
      </c>
      <c r="B5776" s="5">
        <v>18.8</v>
      </c>
    </row>
    <row r="5777" spans="1:2" x14ac:dyDescent="0.25">
      <c r="A5777" s="6">
        <v>40970</v>
      </c>
      <c r="B5777" s="5">
        <v>18.77</v>
      </c>
    </row>
    <row r="5778" spans="1:2" x14ac:dyDescent="0.25">
      <c r="A5778" s="6">
        <v>40971</v>
      </c>
      <c r="B5778" s="5">
        <v>18.77</v>
      </c>
    </row>
    <row r="5779" spans="1:2" x14ac:dyDescent="0.25">
      <c r="A5779" s="6">
        <v>40972</v>
      </c>
      <c r="B5779" s="5">
        <v>18.77</v>
      </c>
    </row>
    <row r="5780" spans="1:2" x14ac:dyDescent="0.25">
      <c r="A5780" s="6">
        <v>40973</v>
      </c>
      <c r="B5780" s="5">
        <v>18.95</v>
      </c>
    </row>
    <row r="5781" spans="1:2" x14ac:dyDescent="0.25">
      <c r="A5781" s="6">
        <v>40974</v>
      </c>
      <c r="B5781" s="5">
        <v>18.68</v>
      </c>
    </row>
    <row r="5782" spans="1:2" x14ac:dyDescent="0.25">
      <c r="A5782" s="6">
        <v>40975</v>
      </c>
      <c r="B5782" s="5">
        <v>18.8</v>
      </c>
    </row>
    <row r="5783" spans="1:2" x14ac:dyDescent="0.25">
      <c r="A5783" s="6">
        <v>40976</v>
      </c>
      <c r="B5783" s="5">
        <v>18.72</v>
      </c>
    </row>
    <row r="5784" spans="1:2" x14ac:dyDescent="0.25">
      <c r="A5784" s="6">
        <v>40977</v>
      </c>
      <c r="B5784" s="5">
        <v>18.8</v>
      </c>
    </row>
    <row r="5785" spans="1:2" x14ac:dyDescent="0.25">
      <c r="A5785" s="6">
        <v>40978</v>
      </c>
      <c r="B5785" s="5">
        <v>18.8</v>
      </c>
    </row>
    <row r="5786" spans="1:2" x14ac:dyDescent="0.25">
      <c r="A5786" s="6">
        <v>40979</v>
      </c>
      <c r="B5786" s="5">
        <v>18.8</v>
      </c>
    </row>
    <row r="5787" spans="1:2" x14ac:dyDescent="0.25">
      <c r="A5787" s="6">
        <v>40980</v>
      </c>
      <c r="B5787" s="5">
        <v>18.899999999999999</v>
      </c>
    </row>
    <row r="5788" spans="1:2" x14ac:dyDescent="0.25">
      <c r="A5788" s="6">
        <v>40981</v>
      </c>
      <c r="B5788" s="5">
        <v>19.32</v>
      </c>
    </row>
    <row r="5789" spans="1:2" x14ac:dyDescent="0.25">
      <c r="A5789" s="6">
        <v>40982</v>
      </c>
      <c r="B5789" s="5">
        <v>19.239999999999998</v>
      </c>
    </row>
    <row r="5790" spans="1:2" x14ac:dyDescent="0.25">
      <c r="A5790" s="6">
        <v>40983</v>
      </c>
      <c r="B5790" s="5">
        <v>19.239999999999998</v>
      </c>
    </row>
    <row r="5791" spans="1:2" x14ac:dyDescent="0.25">
      <c r="A5791" s="6">
        <v>40984</v>
      </c>
      <c r="B5791" s="5">
        <v>19.34</v>
      </c>
    </row>
    <row r="5792" spans="1:2" x14ac:dyDescent="0.25">
      <c r="A5792" s="6">
        <v>40985</v>
      </c>
      <c r="B5792" s="5">
        <v>19.34</v>
      </c>
    </row>
    <row r="5793" spans="1:2" x14ac:dyDescent="0.25">
      <c r="A5793" s="6">
        <v>40986</v>
      </c>
      <c r="B5793" s="5">
        <v>19.34</v>
      </c>
    </row>
    <row r="5794" spans="1:2" x14ac:dyDescent="0.25">
      <c r="A5794" s="6">
        <v>40987</v>
      </c>
      <c r="B5794" s="5">
        <v>19.5</v>
      </c>
    </row>
    <row r="5795" spans="1:2" x14ac:dyDescent="0.25">
      <c r="A5795" s="6">
        <v>40988</v>
      </c>
      <c r="B5795" s="5">
        <v>19.46</v>
      </c>
    </row>
    <row r="5796" spans="1:2" x14ac:dyDescent="0.25">
      <c r="A5796" s="6">
        <v>40989</v>
      </c>
      <c r="B5796" s="5">
        <v>19.420000000000002</v>
      </c>
    </row>
    <row r="5797" spans="1:2" x14ac:dyDescent="0.25">
      <c r="A5797" s="6">
        <v>40990</v>
      </c>
      <c r="B5797" s="5">
        <v>19.16</v>
      </c>
    </row>
    <row r="5798" spans="1:2" x14ac:dyDescent="0.25">
      <c r="A5798" s="6">
        <v>40991</v>
      </c>
      <c r="B5798" s="5">
        <v>19.29</v>
      </c>
    </row>
    <row r="5799" spans="1:2" x14ac:dyDescent="0.25">
      <c r="A5799" s="6">
        <v>40992</v>
      </c>
      <c r="B5799" s="5">
        <v>19.29</v>
      </c>
    </row>
    <row r="5800" spans="1:2" x14ac:dyDescent="0.25">
      <c r="A5800" s="6">
        <v>40993</v>
      </c>
      <c r="B5800" s="5">
        <v>19.29</v>
      </c>
    </row>
    <row r="5801" spans="1:2" x14ac:dyDescent="0.25">
      <c r="A5801" s="6">
        <v>40994</v>
      </c>
      <c r="B5801" s="5">
        <v>19.489999999999998</v>
      </c>
    </row>
    <row r="5802" spans="1:2" x14ac:dyDescent="0.25">
      <c r="A5802" s="6">
        <v>40995</v>
      </c>
      <c r="B5802" s="5">
        <v>19.5</v>
      </c>
    </row>
    <row r="5803" spans="1:2" x14ac:dyDescent="0.25">
      <c r="A5803" s="6">
        <v>40996</v>
      </c>
      <c r="B5803" s="5">
        <v>19.46</v>
      </c>
    </row>
    <row r="5804" spans="1:2" x14ac:dyDescent="0.25">
      <c r="A5804" s="6">
        <v>40997</v>
      </c>
      <c r="B5804" s="5">
        <v>19.46</v>
      </c>
    </row>
    <row r="5805" spans="1:2" x14ac:dyDescent="0.25">
      <c r="A5805" s="6">
        <v>40998</v>
      </c>
      <c r="B5805" s="5">
        <v>19.649999999999999</v>
      </c>
    </row>
    <row r="5806" spans="1:2" x14ac:dyDescent="0.25">
      <c r="A5806" s="6">
        <v>40999</v>
      </c>
      <c r="B5806" s="5">
        <v>19.649999999999999</v>
      </c>
    </row>
    <row r="5807" spans="1:2" x14ac:dyDescent="0.25">
      <c r="A5807" s="6">
        <v>41000</v>
      </c>
      <c r="B5807" s="5">
        <v>19.649999999999999</v>
      </c>
    </row>
    <row r="5808" spans="1:2" x14ac:dyDescent="0.25">
      <c r="A5808" s="6">
        <v>41001</v>
      </c>
      <c r="B5808" s="5">
        <v>19.77</v>
      </c>
    </row>
    <row r="5809" spans="1:2" x14ac:dyDescent="0.25">
      <c r="A5809" s="6">
        <v>41002</v>
      </c>
      <c r="B5809" s="5">
        <v>19.7</v>
      </c>
    </row>
    <row r="5810" spans="1:2" x14ac:dyDescent="0.25">
      <c r="A5810" s="6">
        <v>41003</v>
      </c>
      <c r="B5810" s="5">
        <v>19.48</v>
      </c>
    </row>
    <row r="5811" spans="1:2" x14ac:dyDescent="0.25">
      <c r="A5811" s="6">
        <v>41004</v>
      </c>
      <c r="B5811" s="5">
        <v>19.41</v>
      </c>
    </row>
    <row r="5812" spans="1:2" x14ac:dyDescent="0.25">
      <c r="A5812" s="6">
        <v>41005</v>
      </c>
      <c r="B5812" s="5">
        <v>19.41</v>
      </c>
    </row>
    <row r="5813" spans="1:2" x14ac:dyDescent="0.25">
      <c r="A5813" s="6">
        <v>41006</v>
      </c>
      <c r="B5813" s="5">
        <v>19.41</v>
      </c>
    </row>
    <row r="5814" spans="1:2" x14ac:dyDescent="0.25">
      <c r="A5814" s="6">
        <v>41007</v>
      </c>
      <c r="B5814" s="5">
        <v>19.41</v>
      </c>
    </row>
    <row r="5815" spans="1:2" x14ac:dyDescent="0.25">
      <c r="A5815" s="6">
        <v>41008</v>
      </c>
      <c r="B5815" s="5">
        <v>19.2</v>
      </c>
    </row>
    <row r="5816" spans="1:2" x14ac:dyDescent="0.25">
      <c r="A5816" s="6">
        <v>41009</v>
      </c>
      <c r="B5816" s="5">
        <v>18.8</v>
      </c>
    </row>
    <row r="5817" spans="1:2" x14ac:dyDescent="0.25">
      <c r="A5817" s="6">
        <v>41010</v>
      </c>
      <c r="B5817" s="5">
        <v>19.04</v>
      </c>
    </row>
    <row r="5818" spans="1:2" x14ac:dyDescent="0.25">
      <c r="A5818" s="6">
        <v>41011</v>
      </c>
      <c r="B5818" s="5">
        <v>19.3</v>
      </c>
    </row>
    <row r="5819" spans="1:2" x14ac:dyDescent="0.25">
      <c r="A5819" s="6">
        <v>41012</v>
      </c>
      <c r="B5819" s="5">
        <v>19.190000000000001</v>
      </c>
    </row>
    <row r="5820" spans="1:2" x14ac:dyDescent="0.25">
      <c r="A5820" s="6">
        <v>41013</v>
      </c>
      <c r="B5820" s="5">
        <v>19.190000000000001</v>
      </c>
    </row>
    <row r="5821" spans="1:2" x14ac:dyDescent="0.25">
      <c r="A5821" s="6">
        <v>41014</v>
      </c>
      <c r="B5821" s="5">
        <v>19.190000000000001</v>
      </c>
    </row>
    <row r="5822" spans="1:2" x14ac:dyDescent="0.25">
      <c r="A5822" s="6">
        <v>41015</v>
      </c>
      <c r="B5822" s="5">
        <v>19.489999999999998</v>
      </c>
    </row>
    <row r="5823" spans="1:2" x14ac:dyDescent="0.25">
      <c r="A5823" s="6">
        <v>41016</v>
      </c>
      <c r="B5823" s="5">
        <v>19.66</v>
      </c>
    </row>
    <row r="5824" spans="1:2" x14ac:dyDescent="0.25">
      <c r="A5824" s="6">
        <v>41017</v>
      </c>
      <c r="B5824" s="5">
        <v>19.510000000000002</v>
      </c>
    </row>
    <row r="5825" spans="1:2" x14ac:dyDescent="0.25">
      <c r="A5825" s="6">
        <v>41018</v>
      </c>
      <c r="B5825" s="5">
        <v>19.510000000000002</v>
      </c>
    </row>
    <row r="5826" spans="1:2" x14ac:dyDescent="0.25">
      <c r="A5826" s="6">
        <v>41019</v>
      </c>
      <c r="B5826" s="5">
        <v>19.760000000000002</v>
      </c>
    </row>
    <row r="5827" spans="1:2" x14ac:dyDescent="0.25">
      <c r="A5827" s="6">
        <v>41020</v>
      </c>
      <c r="B5827" s="5">
        <v>19.760000000000002</v>
      </c>
    </row>
    <row r="5828" spans="1:2" x14ac:dyDescent="0.25">
      <c r="A5828" s="6">
        <v>41021</v>
      </c>
      <c r="B5828" s="5">
        <v>19.760000000000002</v>
      </c>
    </row>
    <row r="5829" spans="1:2" x14ac:dyDescent="0.25">
      <c r="A5829" s="6">
        <v>41022</v>
      </c>
      <c r="B5829" s="5">
        <v>19.53</v>
      </c>
    </row>
    <row r="5830" spans="1:2" x14ac:dyDescent="0.25">
      <c r="A5830" s="6">
        <v>41023</v>
      </c>
      <c r="B5830" s="5">
        <v>19.850000000000001</v>
      </c>
    </row>
    <row r="5831" spans="1:2" x14ac:dyDescent="0.25">
      <c r="A5831" s="6">
        <v>41024</v>
      </c>
      <c r="B5831" s="5">
        <v>20.07</v>
      </c>
    </row>
    <row r="5832" spans="1:2" x14ac:dyDescent="0.25">
      <c r="A5832" s="6">
        <v>41025</v>
      </c>
      <c r="B5832" s="5">
        <v>20.12</v>
      </c>
    </row>
    <row r="5833" spans="1:2" x14ac:dyDescent="0.25">
      <c r="A5833" s="6">
        <v>41026</v>
      </c>
      <c r="B5833" s="5">
        <v>20.25</v>
      </c>
    </row>
    <row r="5834" spans="1:2" x14ac:dyDescent="0.25">
      <c r="A5834" s="6">
        <v>41027</v>
      </c>
      <c r="B5834" s="5">
        <v>20.25</v>
      </c>
    </row>
    <row r="5835" spans="1:2" x14ac:dyDescent="0.25">
      <c r="A5835" s="6">
        <v>41028</v>
      </c>
      <c r="B5835" s="5">
        <v>20.25</v>
      </c>
    </row>
    <row r="5836" spans="1:2" x14ac:dyDescent="0.25">
      <c r="A5836" s="6">
        <v>41029</v>
      </c>
      <c r="B5836" s="5">
        <v>20.22</v>
      </c>
    </row>
    <row r="5837" spans="1:2" x14ac:dyDescent="0.25">
      <c r="A5837" s="6">
        <v>41030</v>
      </c>
      <c r="B5837" s="5">
        <v>20.420000000000002</v>
      </c>
    </row>
    <row r="5838" spans="1:2" x14ac:dyDescent="0.25">
      <c r="A5838" s="6">
        <v>41031</v>
      </c>
      <c r="B5838" s="5">
        <v>20.399999999999999</v>
      </c>
    </row>
    <row r="5839" spans="1:2" x14ac:dyDescent="0.25">
      <c r="A5839" s="6">
        <v>41032</v>
      </c>
      <c r="B5839" s="5">
        <v>20.3</v>
      </c>
    </row>
    <row r="5840" spans="1:2" x14ac:dyDescent="0.25">
      <c r="A5840" s="6">
        <v>41033</v>
      </c>
      <c r="B5840" s="5">
        <v>20.13</v>
      </c>
    </row>
    <row r="5841" spans="1:2" x14ac:dyDescent="0.25">
      <c r="A5841" s="6">
        <v>41034</v>
      </c>
      <c r="B5841" s="5">
        <v>20.13</v>
      </c>
    </row>
    <row r="5842" spans="1:2" x14ac:dyDescent="0.25">
      <c r="A5842" s="6">
        <v>41035</v>
      </c>
      <c r="B5842" s="5">
        <v>20.13</v>
      </c>
    </row>
    <row r="5843" spans="1:2" x14ac:dyDescent="0.25">
      <c r="A5843" s="6">
        <v>41036</v>
      </c>
      <c r="B5843" s="5">
        <v>20.27</v>
      </c>
    </row>
    <row r="5844" spans="1:2" x14ac:dyDescent="0.25">
      <c r="A5844" s="6">
        <v>41037</v>
      </c>
      <c r="B5844" s="5">
        <v>20.239999999999998</v>
      </c>
    </row>
    <row r="5845" spans="1:2" x14ac:dyDescent="0.25">
      <c r="A5845" s="6">
        <v>41038</v>
      </c>
      <c r="B5845" s="5">
        <v>20.170000000000002</v>
      </c>
    </row>
    <row r="5846" spans="1:2" x14ac:dyDescent="0.25">
      <c r="A5846" s="6">
        <v>41039</v>
      </c>
      <c r="B5846" s="5">
        <v>20.190000000000001</v>
      </c>
    </row>
    <row r="5847" spans="1:2" x14ac:dyDescent="0.25">
      <c r="A5847" s="6">
        <v>41040</v>
      </c>
      <c r="B5847" s="5">
        <v>20.239999999999998</v>
      </c>
    </row>
    <row r="5848" spans="1:2" x14ac:dyDescent="0.25">
      <c r="A5848" s="6">
        <v>41041</v>
      </c>
      <c r="B5848" s="5">
        <v>20.239999999999998</v>
      </c>
    </row>
    <row r="5849" spans="1:2" x14ac:dyDescent="0.25">
      <c r="A5849" s="6">
        <v>41042</v>
      </c>
      <c r="B5849" s="5">
        <v>20.239999999999998</v>
      </c>
    </row>
    <row r="5850" spans="1:2" x14ac:dyDescent="0.25">
      <c r="A5850" s="6">
        <v>41043</v>
      </c>
      <c r="B5850" s="5">
        <v>19.97</v>
      </c>
    </row>
    <row r="5851" spans="1:2" x14ac:dyDescent="0.25">
      <c r="A5851" s="6">
        <v>41044</v>
      </c>
      <c r="B5851" s="5">
        <v>19.88</v>
      </c>
    </row>
    <row r="5852" spans="1:2" x14ac:dyDescent="0.25">
      <c r="A5852" s="6">
        <v>41045</v>
      </c>
      <c r="B5852" s="5">
        <v>19.64</v>
      </c>
    </row>
    <row r="5853" spans="1:2" x14ac:dyDescent="0.25">
      <c r="A5853" s="6">
        <v>41046</v>
      </c>
      <c r="B5853" s="5">
        <v>19.079999999999998</v>
      </c>
    </row>
    <row r="5854" spans="1:2" x14ac:dyDescent="0.25">
      <c r="A5854" s="6">
        <v>41047</v>
      </c>
      <c r="B5854" s="5">
        <v>18.850000000000001</v>
      </c>
    </row>
    <row r="5855" spans="1:2" x14ac:dyDescent="0.25">
      <c r="A5855" s="6">
        <v>41048</v>
      </c>
      <c r="B5855" s="5">
        <v>18.850000000000001</v>
      </c>
    </row>
    <row r="5856" spans="1:2" x14ac:dyDescent="0.25">
      <c r="A5856" s="6">
        <v>41049</v>
      </c>
      <c r="B5856" s="5">
        <v>18.850000000000001</v>
      </c>
    </row>
    <row r="5857" spans="1:2" x14ac:dyDescent="0.25">
      <c r="A5857" s="6">
        <v>41050</v>
      </c>
      <c r="B5857" s="5">
        <v>19.260000000000002</v>
      </c>
    </row>
    <row r="5858" spans="1:2" x14ac:dyDescent="0.25">
      <c r="A5858" s="6">
        <v>41051</v>
      </c>
      <c r="B5858" s="5">
        <v>19.3</v>
      </c>
    </row>
    <row r="5859" spans="1:2" x14ac:dyDescent="0.25">
      <c r="A5859" s="6">
        <v>41052</v>
      </c>
      <c r="B5859" s="5">
        <v>19.34</v>
      </c>
    </row>
    <row r="5860" spans="1:2" x14ac:dyDescent="0.25">
      <c r="A5860" s="6">
        <v>41053</v>
      </c>
      <c r="B5860" s="5">
        <v>19.420000000000002</v>
      </c>
    </row>
    <row r="5861" spans="1:2" x14ac:dyDescent="0.25">
      <c r="A5861" s="6">
        <v>41054</v>
      </c>
      <c r="B5861" s="5">
        <v>19.329999999999998</v>
      </c>
    </row>
    <row r="5862" spans="1:2" x14ac:dyDescent="0.25">
      <c r="A5862" s="6">
        <v>41055</v>
      </c>
      <c r="B5862" s="5">
        <v>19.329999999999998</v>
      </c>
    </row>
    <row r="5863" spans="1:2" x14ac:dyDescent="0.25">
      <c r="A5863" s="6">
        <v>41056</v>
      </c>
      <c r="B5863" s="5">
        <v>19.329999999999998</v>
      </c>
    </row>
    <row r="5864" spans="1:2" x14ac:dyDescent="0.25">
      <c r="A5864" s="6">
        <v>41057</v>
      </c>
      <c r="B5864" s="5">
        <v>19.329999999999998</v>
      </c>
    </row>
    <row r="5865" spans="1:2" x14ac:dyDescent="0.25">
      <c r="A5865" s="6">
        <v>41058</v>
      </c>
      <c r="B5865" s="5">
        <v>19.62</v>
      </c>
    </row>
    <row r="5866" spans="1:2" x14ac:dyDescent="0.25">
      <c r="A5866" s="6">
        <v>41059</v>
      </c>
      <c r="B5866" s="5">
        <v>19.149999999999999</v>
      </c>
    </row>
    <row r="5867" spans="1:2" x14ac:dyDescent="0.25">
      <c r="A5867" s="6">
        <v>41060</v>
      </c>
      <c r="B5867" s="5">
        <v>19.29</v>
      </c>
    </row>
    <row r="5868" spans="1:2" x14ac:dyDescent="0.25">
      <c r="A5868" s="6">
        <v>41061</v>
      </c>
      <c r="B5868" s="5">
        <v>18.809999999999999</v>
      </c>
    </row>
    <row r="5869" spans="1:2" x14ac:dyDescent="0.25">
      <c r="A5869" s="6">
        <v>41062</v>
      </c>
      <c r="B5869" s="5">
        <v>18.809999999999999</v>
      </c>
    </row>
    <row r="5870" spans="1:2" x14ac:dyDescent="0.25">
      <c r="A5870" s="6">
        <v>41063</v>
      </c>
      <c r="B5870" s="5">
        <v>18.809999999999999</v>
      </c>
    </row>
    <row r="5871" spans="1:2" x14ac:dyDescent="0.25">
      <c r="A5871" s="6">
        <v>41064</v>
      </c>
      <c r="B5871" s="5">
        <v>18.7</v>
      </c>
    </row>
    <row r="5872" spans="1:2" x14ac:dyDescent="0.25">
      <c r="A5872" s="6">
        <v>41065</v>
      </c>
      <c r="B5872" s="5">
        <v>19.07</v>
      </c>
    </row>
    <row r="5873" spans="1:2" x14ac:dyDescent="0.25">
      <c r="A5873" s="6">
        <v>41066</v>
      </c>
      <c r="B5873" s="5">
        <v>19.489999999999998</v>
      </c>
    </row>
    <row r="5874" spans="1:2" x14ac:dyDescent="0.25">
      <c r="A5874" s="6">
        <v>41067</v>
      </c>
      <c r="B5874" s="5">
        <v>19.36</v>
      </c>
    </row>
    <row r="5875" spans="1:2" x14ac:dyDescent="0.25">
      <c r="A5875" s="6">
        <v>41068</v>
      </c>
      <c r="B5875" s="5">
        <v>19.63</v>
      </c>
    </row>
    <row r="5876" spans="1:2" x14ac:dyDescent="0.25">
      <c r="A5876" s="6">
        <v>41069</v>
      </c>
      <c r="B5876" s="5">
        <v>19.63</v>
      </c>
    </row>
    <row r="5877" spans="1:2" x14ac:dyDescent="0.25">
      <c r="A5877" s="6">
        <v>41070</v>
      </c>
      <c r="B5877" s="5">
        <v>19.63</v>
      </c>
    </row>
    <row r="5878" spans="1:2" x14ac:dyDescent="0.25">
      <c r="A5878" s="6">
        <v>41071</v>
      </c>
      <c r="B5878" s="5">
        <v>19.190000000000001</v>
      </c>
    </row>
    <row r="5879" spans="1:2" x14ac:dyDescent="0.25">
      <c r="A5879" s="6">
        <v>41072</v>
      </c>
      <c r="B5879" s="5">
        <v>19.38</v>
      </c>
    </row>
    <row r="5880" spans="1:2" x14ac:dyDescent="0.25">
      <c r="A5880" s="6">
        <v>41073</v>
      </c>
      <c r="B5880" s="5">
        <v>19.27</v>
      </c>
    </row>
    <row r="5881" spans="1:2" x14ac:dyDescent="0.25">
      <c r="A5881" s="6">
        <v>41074</v>
      </c>
      <c r="B5881" s="5">
        <v>19.57</v>
      </c>
    </row>
    <row r="5882" spans="1:2" x14ac:dyDescent="0.25">
      <c r="A5882" s="6">
        <v>41075</v>
      </c>
      <c r="B5882" s="5">
        <v>19.690000000000001</v>
      </c>
    </row>
    <row r="5883" spans="1:2" x14ac:dyDescent="0.25">
      <c r="A5883" s="6">
        <v>41076</v>
      </c>
      <c r="B5883" s="5">
        <v>19.690000000000001</v>
      </c>
    </row>
    <row r="5884" spans="1:2" x14ac:dyDescent="0.25">
      <c r="A5884" s="6">
        <v>41077</v>
      </c>
      <c r="B5884" s="5">
        <v>19.690000000000001</v>
      </c>
    </row>
    <row r="5885" spans="1:2" x14ac:dyDescent="0.25">
      <c r="A5885" s="6">
        <v>41078</v>
      </c>
      <c r="B5885" s="5">
        <v>19.829999999999998</v>
      </c>
    </row>
    <row r="5886" spans="1:2" x14ac:dyDescent="0.25">
      <c r="A5886" s="6">
        <v>41079</v>
      </c>
      <c r="B5886" s="5">
        <v>19.920000000000002</v>
      </c>
    </row>
    <row r="5887" spans="1:2" x14ac:dyDescent="0.25">
      <c r="A5887" s="6">
        <v>41080</v>
      </c>
      <c r="B5887" s="5">
        <v>19.91</v>
      </c>
    </row>
    <row r="5888" spans="1:2" x14ac:dyDescent="0.25">
      <c r="A5888" s="6">
        <v>41081</v>
      </c>
      <c r="B5888" s="5">
        <v>19.59</v>
      </c>
    </row>
    <row r="5889" spans="1:2" x14ac:dyDescent="0.25">
      <c r="A5889" s="6">
        <v>41082</v>
      </c>
      <c r="B5889" s="5">
        <v>19.559999999999999</v>
      </c>
    </row>
    <row r="5890" spans="1:2" x14ac:dyDescent="0.25">
      <c r="A5890" s="6">
        <v>41083</v>
      </c>
      <c r="B5890" s="5">
        <v>19.559999999999999</v>
      </c>
    </row>
    <row r="5891" spans="1:2" x14ac:dyDescent="0.25">
      <c r="A5891" s="6">
        <v>41084</v>
      </c>
      <c r="B5891" s="5">
        <v>19.559999999999999</v>
      </c>
    </row>
    <row r="5892" spans="1:2" x14ac:dyDescent="0.25">
      <c r="A5892" s="6">
        <v>41085</v>
      </c>
      <c r="B5892" s="5">
        <v>19.48</v>
      </c>
    </row>
    <row r="5893" spans="1:2" x14ac:dyDescent="0.25">
      <c r="A5893" s="6">
        <v>41086</v>
      </c>
      <c r="B5893" s="5">
        <v>19.559999999999999</v>
      </c>
    </row>
    <row r="5894" spans="1:2" x14ac:dyDescent="0.25">
      <c r="A5894" s="6">
        <v>41087</v>
      </c>
      <c r="B5894" s="5">
        <v>19.64</v>
      </c>
    </row>
    <row r="5895" spans="1:2" x14ac:dyDescent="0.25">
      <c r="A5895" s="6">
        <v>41088</v>
      </c>
      <c r="B5895" s="5">
        <v>19.84</v>
      </c>
    </row>
    <row r="5896" spans="1:2" x14ac:dyDescent="0.25">
      <c r="A5896" s="6">
        <v>41089</v>
      </c>
      <c r="B5896" s="5">
        <v>20.38</v>
      </c>
    </row>
    <row r="5897" spans="1:2" x14ac:dyDescent="0.25">
      <c r="A5897" s="6">
        <v>41090</v>
      </c>
      <c r="B5897" s="5">
        <v>20.38</v>
      </c>
    </row>
    <row r="5898" spans="1:2" x14ac:dyDescent="0.25">
      <c r="A5898" s="6">
        <v>41091</v>
      </c>
      <c r="B5898" s="5">
        <v>20.38</v>
      </c>
    </row>
    <row r="5899" spans="1:2" x14ac:dyDescent="0.25">
      <c r="A5899" s="6">
        <v>41092</v>
      </c>
      <c r="B5899" s="5">
        <v>20.57</v>
      </c>
    </row>
    <row r="5900" spans="1:2" x14ac:dyDescent="0.25">
      <c r="A5900" s="6">
        <v>41093</v>
      </c>
      <c r="B5900" s="5">
        <v>20.69</v>
      </c>
    </row>
    <row r="5901" spans="1:2" x14ac:dyDescent="0.25">
      <c r="A5901" s="6">
        <v>41094</v>
      </c>
      <c r="B5901" s="5">
        <v>20.69</v>
      </c>
    </row>
    <row r="5902" spans="1:2" x14ac:dyDescent="0.25">
      <c r="A5902" s="6">
        <v>41095</v>
      </c>
      <c r="B5902" s="5">
        <v>20.56</v>
      </c>
    </row>
    <row r="5903" spans="1:2" x14ac:dyDescent="0.25">
      <c r="A5903" s="6">
        <v>41096</v>
      </c>
      <c r="B5903" s="5">
        <v>20.62</v>
      </c>
    </row>
    <row r="5904" spans="1:2" x14ac:dyDescent="0.25">
      <c r="A5904" s="6">
        <v>41097</v>
      </c>
      <c r="B5904" s="5">
        <v>20.62</v>
      </c>
    </row>
    <row r="5905" spans="1:2" x14ac:dyDescent="0.25">
      <c r="A5905" s="6">
        <v>41098</v>
      </c>
      <c r="B5905" s="5">
        <v>20.62</v>
      </c>
    </row>
    <row r="5906" spans="1:2" x14ac:dyDescent="0.25">
      <c r="A5906" s="6">
        <v>41099</v>
      </c>
      <c r="B5906" s="5">
        <v>20.65</v>
      </c>
    </row>
    <row r="5907" spans="1:2" x14ac:dyDescent="0.25">
      <c r="A5907" s="6">
        <v>41100</v>
      </c>
      <c r="B5907" s="5">
        <v>20.41</v>
      </c>
    </row>
    <row r="5908" spans="1:2" x14ac:dyDescent="0.25">
      <c r="A5908" s="6">
        <v>41101</v>
      </c>
      <c r="B5908" s="5">
        <v>20.440000000000001</v>
      </c>
    </row>
    <row r="5909" spans="1:2" x14ac:dyDescent="0.25">
      <c r="A5909" s="6">
        <v>41102</v>
      </c>
      <c r="B5909" s="5">
        <v>20.5</v>
      </c>
    </row>
    <row r="5910" spans="1:2" x14ac:dyDescent="0.25">
      <c r="A5910" s="6">
        <v>41103</v>
      </c>
      <c r="B5910" s="5">
        <v>20.76</v>
      </c>
    </row>
    <row r="5911" spans="1:2" x14ac:dyDescent="0.25">
      <c r="A5911" s="6">
        <v>41104</v>
      </c>
      <c r="B5911" s="5">
        <v>20.76</v>
      </c>
    </row>
    <row r="5912" spans="1:2" x14ac:dyDescent="0.25">
      <c r="A5912" s="6">
        <v>41105</v>
      </c>
      <c r="B5912" s="5">
        <v>20.76</v>
      </c>
    </row>
    <row r="5913" spans="1:2" x14ac:dyDescent="0.25">
      <c r="A5913" s="6">
        <v>41106</v>
      </c>
      <c r="B5913" s="5">
        <v>20.8</v>
      </c>
    </row>
    <row r="5914" spans="1:2" x14ac:dyDescent="0.25">
      <c r="A5914" s="6">
        <v>41107</v>
      </c>
      <c r="B5914" s="5">
        <v>21</v>
      </c>
    </row>
    <row r="5915" spans="1:2" x14ac:dyDescent="0.25">
      <c r="A5915" s="6">
        <v>41108</v>
      </c>
      <c r="B5915" s="5">
        <v>20.86</v>
      </c>
    </row>
    <row r="5916" spans="1:2" x14ac:dyDescent="0.25">
      <c r="A5916" s="6">
        <v>41109</v>
      </c>
      <c r="B5916" s="5">
        <v>20.64</v>
      </c>
    </row>
    <row r="5917" spans="1:2" x14ac:dyDescent="0.25">
      <c r="A5917" s="6">
        <v>41110</v>
      </c>
      <c r="B5917" s="5">
        <v>20.52</v>
      </c>
    </row>
    <row r="5918" spans="1:2" x14ac:dyDescent="0.25">
      <c r="A5918" s="6">
        <v>41111</v>
      </c>
      <c r="B5918" s="5">
        <v>20.52</v>
      </c>
    </row>
    <row r="5919" spans="1:2" x14ac:dyDescent="0.25">
      <c r="A5919" s="6">
        <v>41112</v>
      </c>
      <c r="B5919" s="5">
        <v>20.52</v>
      </c>
    </row>
    <row r="5920" spans="1:2" x14ac:dyDescent="0.25">
      <c r="A5920" s="6">
        <v>41113</v>
      </c>
      <c r="B5920" s="5">
        <v>20.39</v>
      </c>
    </row>
    <row r="5921" spans="1:2" x14ac:dyDescent="0.25">
      <c r="A5921" s="6">
        <v>41114</v>
      </c>
      <c r="B5921" s="5">
        <v>20.32</v>
      </c>
    </row>
    <row r="5922" spans="1:2" x14ac:dyDescent="0.25">
      <c r="A5922" s="6">
        <v>41115</v>
      </c>
      <c r="B5922" s="5">
        <v>20.329999999999998</v>
      </c>
    </row>
    <row r="5923" spans="1:2" x14ac:dyDescent="0.25">
      <c r="A5923" s="6">
        <v>41116</v>
      </c>
      <c r="B5923" s="5">
        <v>20.49</v>
      </c>
    </row>
    <row r="5924" spans="1:2" x14ac:dyDescent="0.25">
      <c r="A5924" s="6">
        <v>41117</v>
      </c>
      <c r="B5924" s="5">
        <v>20.71</v>
      </c>
    </row>
    <row r="5925" spans="1:2" x14ac:dyDescent="0.25">
      <c r="A5925" s="6">
        <v>41118</v>
      </c>
      <c r="B5925" s="5">
        <v>20.71</v>
      </c>
    </row>
    <row r="5926" spans="1:2" x14ac:dyDescent="0.25">
      <c r="A5926" s="6">
        <v>41119</v>
      </c>
      <c r="B5926" s="5">
        <v>20.71</v>
      </c>
    </row>
    <row r="5927" spans="1:2" x14ac:dyDescent="0.25">
      <c r="A5927" s="6">
        <v>41120</v>
      </c>
      <c r="B5927" s="5">
        <v>20.78</v>
      </c>
    </row>
    <row r="5928" spans="1:2" x14ac:dyDescent="0.25">
      <c r="A5928" s="6">
        <v>41121</v>
      </c>
      <c r="B5928" s="5">
        <v>20.77</v>
      </c>
    </row>
    <row r="5929" spans="1:2" x14ac:dyDescent="0.25">
      <c r="A5929" s="6">
        <v>41122</v>
      </c>
      <c r="B5929" s="5">
        <v>20.7</v>
      </c>
    </row>
    <row r="5930" spans="1:2" x14ac:dyDescent="0.25">
      <c r="A5930" s="6">
        <v>41123</v>
      </c>
      <c r="B5930" s="5">
        <v>20.71</v>
      </c>
    </row>
    <row r="5931" spans="1:2" x14ac:dyDescent="0.25">
      <c r="A5931" s="6">
        <v>41124</v>
      </c>
      <c r="B5931" s="5">
        <v>20.9</v>
      </c>
    </row>
    <row r="5932" spans="1:2" x14ac:dyDescent="0.25">
      <c r="A5932" s="6">
        <v>41125</v>
      </c>
      <c r="B5932" s="5">
        <v>20.9</v>
      </c>
    </row>
    <row r="5933" spans="1:2" x14ac:dyDescent="0.25">
      <c r="A5933" s="6">
        <v>41126</v>
      </c>
      <c r="B5933" s="5">
        <v>20.9</v>
      </c>
    </row>
    <row r="5934" spans="1:2" x14ac:dyDescent="0.25">
      <c r="A5934" s="6">
        <v>41127</v>
      </c>
      <c r="B5934" s="5">
        <v>20.85</v>
      </c>
    </row>
    <row r="5935" spans="1:2" x14ac:dyDescent="0.25">
      <c r="A5935" s="6">
        <v>41128</v>
      </c>
      <c r="B5935" s="5">
        <v>20.62</v>
      </c>
    </row>
    <row r="5936" spans="1:2" x14ac:dyDescent="0.25">
      <c r="A5936" s="6">
        <v>41129</v>
      </c>
      <c r="B5936" s="5">
        <v>20.45</v>
      </c>
    </row>
    <row r="5937" spans="1:2" x14ac:dyDescent="0.25">
      <c r="A5937" s="6">
        <v>41130</v>
      </c>
      <c r="B5937" s="5">
        <v>20.39</v>
      </c>
    </row>
    <row r="5938" spans="1:2" x14ac:dyDescent="0.25">
      <c r="A5938" s="6">
        <v>41131</v>
      </c>
      <c r="B5938" s="5">
        <v>20.41</v>
      </c>
    </row>
    <row r="5939" spans="1:2" x14ac:dyDescent="0.25">
      <c r="A5939" s="6">
        <v>41132</v>
      </c>
      <c r="B5939" s="5">
        <v>20.41</v>
      </c>
    </row>
    <row r="5940" spans="1:2" x14ac:dyDescent="0.25">
      <c r="A5940" s="6">
        <v>41133</v>
      </c>
      <c r="B5940" s="5">
        <v>20.41</v>
      </c>
    </row>
    <row r="5941" spans="1:2" x14ac:dyDescent="0.25">
      <c r="A5941" s="6">
        <v>41134</v>
      </c>
      <c r="B5941" s="5">
        <v>20.399999999999999</v>
      </c>
    </row>
    <row r="5942" spans="1:2" x14ac:dyDescent="0.25">
      <c r="A5942" s="6">
        <v>41135</v>
      </c>
      <c r="B5942" s="5">
        <v>20.37</v>
      </c>
    </row>
    <row r="5943" spans="1:2" x14ac:dyDescent="0.25">
      <c r="A5943" s="6">
        <v>41136</v>
      </c>
      <c r="B5943" s="5">
        <v>20.47</v>
      </c>
    </row>
    <row r="5944" spans="1:2" x14ac:dyDescent="0.25">
      <c r="A5944" s="6">
        <v>41137</v>
      </c>
      <c r="B5944" s="5">
        <v>20.6</v>
      </c>
    </row>
    <row r="5945" spans="1:2" x14ac:dyDescent="0.25">
      <c r="A5945" s="6">
        <v>41138</v>
      </c>
      <c r="B5945" s="5">
        <v>20.64</v>
      </c>
    </row>
    <row r="5946" spans="1:2" x14ac:dyDescent="0.25">
      <c r="A5946" s="6">
        <v>41139</v>
      </c>
      <c r="B5946" s="5">
        <v>20.64</v>
      </c>
    </row>
    <row r="5947" spans="1:2" x14ac:dyDescent="0.25">
      <c r="A5947" s="6">
        <v>41140</v>
      </c>
      <c r="B5947" s="5">
        <v>20.64</v>
      </c>
    </row>
    <row r="5948" spans="1:2" x14ac:dyDescent="0.25">
      <c r="A5948" s="6">
        <v>41141</v>
      </c>
      <c r="B5948" s="5">
        <v>20.57</v>
      </c>
    </row>
    <row r="5949" spans="1:2" x14ac:dyDescent="0.25">
      <c r="A5949" s="6">
        <v>41142</v>
      </c>
      <c r="B5949" s="5">
        <v>20.59</v>
      </c>
    </row>
    <row r="5950" spans="1:2" x14ac:dyDescent="0.25">
      <c r="A5950" s="6">
        <v>41143</v>
      </c>
      <c r="B5950" s="5">
        <v>20.59</v>
      </c>
    </row>
    <row r="5951" spans="1:2" x14ac:dyDescent="0.25">
      <c r="A5951" s="6">
        <v>41144</v>
      </c>
      <c r="B5951" s="5">
        <v>20.52</v>
      </c>
    </row>
    <row r="5952" spans="1:2" x14ac:dyDescent="0.25">
      <c r="A5952" s="6">
        <v>41145</v>
      </c>
      <c r="B5952" s="5">
        <v>20.61</v>
      </c>
    </row>
    <row r="5953" spans="1:2" x14ac:dyDescent="0.25">
      <c r="A5953" s="6">
        <v>41146</v>
      </c>
      <c r="B5953" s="5">
        <v>20.61</v>
      </c>
    </row>
    <row r="5954" spans="1:2" x14ac:dyDescent="0.25">
      <c r="A5954" s="6">
        <v>41147</v>
      </c>
      <c r="B5954" s="5">
        <v>20.61</v>
      </c>
    </row>
    <row r="5955" spans="1:2" x14ac:dyDescent="0.25">
      <c r="A5955" s="6">
        <v>41148</v>
      </c>
      <c r="B5955" s="5">
        <v>20.67</v>
      </c>
    </row>
    <row r="5956" spans="1:2" x14ac:dyDescent="0.25">
      <c r="A5956" s="6">
        <v>41149</v>
      </c>
      <c r="B5956" s="5">
        <v>20.73</v>
      </c>
    </row>
    <row r="5957" spans="1:2" x14ac:dyDescent="0.25">
      <c r="A5957" s="6">
        <v>41150</v>
      </c>
      <c r="B5957" s="5">
        <v>20.74</v>
      </c>
    </row>
    <row r="5958" spans="1:2" x14ac:dyDescent="0.25">
      <c r="A5958" s="6">
        <v>41151</v>
      </c>
      <c r="B5958" s="5">
        <v>20.7</v>
      </c>
    </row>
    <row r="5959" spans="1:2" x14ac:dyDescent="0.25">
      <c r="A5959" s="6">
        <v>41152</v>
      </c>
      <c r="B5959" s="5">
        <v>20.74</v>
      </c>
    </row>
    <row r="5960" spans="1:2" x14ac:dyDescent="0.25">
      <c r="A5960" s="6">
        <v>41153</v>
      </c>
      <c r="B5960" s="5">
        <v>20.74</v>
      </c>
    </row>
    <row r="5961" spans="1:2" x14ac:dyDescent="0.25">
      <c r="A5961" s="6">
        <v>41154</v>
      </c>
      <c r="B5961" s="5">
        <v>20.74</v>
      </c>
    </row>
    <row r="5962" spans="1:2" x14ac:dyDescent="0.25">
      <c r="A5962" s="6">
        <v>41155</v>
      </c>
      <c r="B5962" s="5">
        <v>20.74</v>
      </c>
    </row>
    <row r="5963" spans="1:2" x14ac:dyDescent="0.25">
      <c r="A5963" s="6">
        <v>41156</v>
      </c>
      <c r="B5963" s="5">
        <v>20.91</v>
      </c>
    </row>
    <row r="5964" spans="1:2" x14ac:dyDescent="0.25">
      <c r="A5964" s="6">
        <v>41157</v>
      </c>
      <c r="B5964" s="5">
        <v>20.86</v>
      </c>
    </row>
    <row r="5965" spans="1:2" x14ac:dyDescent="0.25">
      <c r="A5965" s="6">
        <v>41158</v>
      </c>
      <c r="B5965" s="5">
        <v>21.04</v>
      </c>
    </row>
    <row r="5966" spans="1:2" x14ac:dyDescent="0.25">
      <c r="A5966" s="6">
        <v>41159</v>
      </c>
      <c r="B5966" s="5">
        <v>21.05</v>
      </c>
    </row>
    <row r="5967" spans="1:2" x14ac:dyDescent="0.25">
      <c r="A5967" s="6">
        <v>41160</v>
      </c>
      <c r="B5967" s="5">
        <v>21.05</v>
      </c>
    </row>
    <row r="5968" spans="1:2" x14ac:dyDescent="0.25">
      <c r="A5968" s="6">
        <v>41161</v>
      </c>
      <c r="B5968" s="5">
        <v>21.05</v>
      </c>
    </row>
    <row r="5969" spans="1:2" x14ac:dyDescent="0.25">
      <c r="A5969" s="6">
        <v>41162</v>
      </c>
      <c r="B5969" s="5">
        <v>20.87</v>
      </c>
    </row>
    <row r="5970" spans="1:2" x14ac:dyDescent="0.25">
      <c r="A5970" s="6">
        <v>41163</v>
      </c>
      <c r="B5970" s="5">
        <v>20.95</v>
      </c>
    </row>
    <row r="5971" spans="1:2" x14ac:dyDescent="0.25">
      <c r="A5971" s="6">
        <v>41164</v>
      </c>
      <c r="B5971" s="5">
        <v>21</v>
      </c>
    </row>
    <row r="5972" spans="1:2" x14ac:dyDescent="0.25">
      <c r="A5972" s="6">
        <v>41165</v>
      </c>
      <c r="B5972" s="5">
        <v>21.27</v>
      </c>
    </row>
    <row r="5973" spans="1:2" x14ac:dyDescent="0.25">
      <c r="A5973" s="6">
        <v>41166</v>
      </c>
      <c r="B5973" s="5">
        <v>21.38</v>
      </c>
    </row>
    <row r="5974" spans="1:2" x14ac:dyDescent="0.25">
      <c r="A5974" s="6">
        <v>41167</v>
      </c>
      <c r="B5974" s="5">
        <v>21.38</v>
      </c>
    </row>
    <row r="5975" spans="1:2" x14ac:dyDescent="0.25">
      <c r="A5975" s="6">
        <v>41168</v>
      </c>
      <c r="B5975" s="5">
        <v>21.38</v>
      </c>
    </row>
    <row r="5976" spans="1:2" x14ac:dyDescent="0.25">
      <c r="A5976" s="6">
        <v>41169</v>
      </c>
      <c r="B5976" s="5">
        <v>21.31</v>
      </c>
    </row>
    <row r="5977" spans="1:2" x14ac:dyDescent="0.25">
      <c r="A5977" s="6">
        <v>41170</v>
      </c>
      <c r="B5977" s="5">
        <v>21.1</v>
      </c>
    </row>
    <row r="5978" spans="1:2" x14ac:dyDescent="0.25">
      <c r="A5978" s="6">
        <v>41171</v>
      </c>
      <c r="B5978" s="5">
        <v>20.99</v>
      </c>
    </row>
    <row r="5979" spans="1:2" x14ac:dyDescent="0.25">
      <c r="A5979" s="6">
        <v>41172</v>
      </c>
      <c r="B5979" s="5">
        <v>20.67</v>
      </c>
    </row>
    <row r="5980" spans="1:2" x14ac:dyDescent="0.25">
      <c r="A5980" s="6">
        <v>41173</v>
      </c>
      <c r="B5980" s="5">
        <v>20.66</v>
      </c>
    </row>
    <row r="5981" spans="1:2" x14ac:dyDescent="0.25">
      <c r="A5981" s="6">
        <v>41174</v>
      </c>
      <c r="B5981" s="5">
        <v>20.66</v>
      </c>
    </row>
    <row r="5982" spans="1:2" x14ac:dyDescent="0.25">
      <c r="A5982" s="6">
        <v>41175</v>
      </c>
      <c r="B5982" s="5">
        <v>20.66</v>
      </c>
    </row>
    <row r="5983" spans="1:2" x14ac:dyDescent="0.25">
      <c r="A5983" s="6">
        <v>41176</v>
      </c>
      <c r="B5983" s="5">
        <v>20.62</v>
      </c>
    </row>
    <row r="5984" spans="1:2" x14ac:dyDescent="0.25">
      <c r="A5984" s="6">
        <v>41177</v>
      </c>
      <c r="B5984" s="5">
        <v>20.309999999999999</v>
      </c>
    </row>
    <row r="5985" spans="1:2" x14ac:dyDescent="0.25">
      <c r="A5985" s="6">
        <v>41178</v>
      </c>
      <c r="B5985" s="5">
        <v>20.3</v>
      </c>
    </row>
    <row r="5986" spans="1:2" x14ac:dyDescent="0.25">
      <c r="A5986" s="6">
        <v>41179</v>
      </c>
      <c r="B5986" s="5">
        <v>20.39</v>
      </c>
    </row>
    <row r="5987" spans="1:2" x14ac:dyDescent="0.25">
      <c r="A5987" s="6">
        <v>41180</v>
      </c>
      <c r="B5987" s="5">
        <v>20.36</v>
      </c>
    </row>
    <row r="5988" spans="1:2" x14ac:dyDescent="0.25">
      <c r="A5988" s="6">
        <v>41181</v>
      </c>
      <c r="B5988" s="5">
        <v>20.36</v>
      </c>
    </row>
    <row r="5989" spans="1:2" x14ac:dyDescent="0.25">
      <c r="A5989" s="6">
        <v>41182</v>
      </c>
      <c r="B5989" s="5">
        <v>20.36</v>
      </c>
    </row>
    <row r="5990" spans="1:2" x14ac:dyDescent="0.25">
      <c r="A5990" s="6">
        <v>41183</v>
      </c>
      <c r="B5990" s="5">
        <v>20.21</v>
      </c>
    </row>
    <row r="5991" spans="1:2" x14ac:dyDescent="0.25">
      <c r="A5991" s="6">
        <v>41184</v>
      </c>
      <c r="B5991" s="5">
        <v>20.350000000000001</v>
      </c>
    </row>
    <row r="5992" spans="1:2" x14ac:dyDescent="0.25">
      <c r="A5992" s="6">
        <v>41185</v>
      </c>
      <c r="B5992" s="5">
        <v>20.420000000000002</v>
      </c>
    </row>
    <row r="5993" spans="1:2" x14ac:dyDescent="0.25">
      <c r="A5993" s="6">
        <v>41186</v>
      </c>
      <c r="B5993" s="5">
        <v>20.38</v>
      </c>
    </row>
    <row r="5994" spans="1:2" x14ac:dyDescent="0.25">
      <c r="A5994" s="6">
        <v>41187</v>
      </c>
      <c r="B5994" s="5">
        <v>20.420000000000002</v>
      </c>
    </row>
    <row r="5995" spans="1:2" x14ac:dyDescent="0.25">
      <c r="A5995" s="6">
        <v>41188</v>
      </c>
      <c r="B5995" s="5">
        <v>20.420000000000002</v>
      </c>
    </row>
    <row r="5996" spans="1:2" x14ac:dyDescent="0.25">
      <c r="A5996" s="6">
        <v>41189</v>
      </c>
      <c r="B5996" s="5">
        <v>20.420000000000002</v>
      </c>
    </row>
    <row r="5997" spans="1:2" x14ac:dyDescent="0.25">
      <c r="A5997" s="6">
        <v>41190</v>
      </c>
      <c r="B5997" s="5">
        <v>20.37</v>
      </c>
    </row>
    <row r="5998" spans="1:2" x14ac:dyDescent="0.25">
      <c r="A5998" s="6">
        <v>41191</v>
      </c>
      <c r="B5998" s="5">
        <v>20.309999999999999</v>
      </c>
    </row>
    <row r="5999" spans="1:2" x14ac:dyDescent="0.25">
      <c r="A5999" s="6">
        <v>41192</v>
      </c>
      <c r="B5999" s="5">
        <v>20.39</v>
      </c>
    </row>
    <row r="6000" spans="1:2" x14ac:dyDescent="0.25">
      <c r="A6000" s="6">
        <v>41193</v>
      </c>
      <c r="B6000" s="5">
        <v>20.38</v>
      </c>
    </row>
    <row r="6001" spans="1:2" x14ac:dyDescent="0.25">
      <c r="A6001" s="6">
        <v>41194</v>
      </c>
      <c r="B6001" s="5">
        <v>20.29</v>
      </c>
    </row>
    <row r="6002" spans="1:2" x14ac:dyDescent="0.25">
      <c r="A6002" s="6">
        <v>41195</v>
      </c>
      <c r="B6002" s="5">
        <v>20.29</v>
      </c>
    </row>
    <row r="6003" spans="1:2" x14ac:dyDescent="0.25">
      <c r="A6003" s="6">
        <v>41196</v>
      </c>
      <c r="B6003" s="5">
        <v>20.29</v>
      </c>
    </row>
    <row r="6004" spans="1:2" x14ac:dyDescent="0.25">
      <c r="A6004" s="6">
        <v>41197</v>
      </c>
      <c r="B6004" s="5">
        <v>20.440000000000001</v>
      </c>
    </row>
    <row r="6005" spans="1:2" x14ac:dyDescent="0.25">
      <c r="A6005" s="6">
        <v>41198</v>
      </c>
      <c r="B6005" s="5">
        <v>20.55</v>
      </c>
    </row>
    <row r="6006" spans="1:2" x14ac:dyDescent="0.25">
      <c r="A6006" s="6">
        <v>41199</v>
      </c>
      <c r="B6006" s="5">
        <v>20.49</v>
      </c>
    </row>
    <row r="6007" spans="1:2" x14ac:dyDescent="0.25">
      <c r="A6007" s="6">
        <v>41200</v>
      </c>
      <c r="B6007" s="5">
        <v>20.7</v>
      </c>
    </row>
    <row r="6008" spans="1:2" x14ac:dyDescent="0.25">
      <c r="A6008" s="6">
        <v>41201</v>
      </c>
      <c r="B6008" s="5">
        <v>20.55</v>
      </c>
    </row>
    <row r="6009" spans="1:2" x14ac:dyDescent="0.25">
      <c r="A6009" s="6">
        <v>41202</v>
      </c>
      <c r="B6009" s="5">
        <v>20.55</v>
      </c>
    </row>
    <row r="6010" spans="1:2" x14ac:dyDescent="0.25">
      <c r="A6010" s="6">
        <v>41203</v>
      </c>
      <c r="B6010" s="5">
        <v>20.55</v>
      </c>
    </row>
    <row r="6011" spans="1:2" x14ac:dyDescent="0.25">
      <c r="A6011" s="6">
        <v>41204</v>
      </c>
      <c r="B6011" s="5">
        <v>20.43</v>
      </c>
    </row>
    <row r="6012" spans="1:2" x14ac:dyDescent="0.25">
      <c r="A6012" s="6">
        <v>41205</v>
      </c>
      <c r="B6012" s="5">
        <v>20.239999999999998</v>
      </c>
    </row>
    <row r="6013" spans="1:2" x14ac:dyDescent="0.25">
      <c r="A6013" s="6">
        <v>41206</v>
      </c>
      <c r="B6013" s="5">
        <v>20.23</v>
      </c>
    </row>
    <row r="6014" spans="1:2" x14ac:dyDescent="0.25">
      <c r="A6014" s="6">
        <v>41207</v>
      </c>
      <c r="B6014" s="5">
        <v>20.149999999999999</v>
      </c>
    </row>
    <row r="6015" spans="1:2" x14ac:dyDescent="0.25">
      <c r="A6015" s="6">
        <v>41208</v>
      </c>
      <c r="B6015" s="5">
        <v>19.989999999999998</v>
      </c>
    </row>
    <row r="6016" spans="1:2" x14ac:dyDescent="0.25">
      <c r="A6016" s="6">
        <v>41209</v>
      </c>
      <c r="B6016" s="5">
        <v>19.989999999999998</v>
      </c>
    </row>
    <row r="6017" spans="1:2" x14ac:dyDescent="0.25">
      <c r="A6017" s="6">
        <v>41210</v>
      </c>
      <c r="B6017" s="5">
        <v>19.989999999999998</v>
      </c>
    </row>
    <row r="6018" spans="1:2" x14ac:dyDescent="0.25">
      <c r="A6018" s="6">
        <v>41211</v>
      </c>
      <c r="B6018" s="5">
        <v>19.989999999999998</v>
      </c>
    </row>
    <row r="6019" spans="1:2" x14ac:dyDescent="0.25">
      <c r="A6019" s="6">
        <v>41212</v>
      </c>
      <c r="B6019" s="5">
        <v>19.989999999999998</v>
      </c>
    </row>
    <row r="6020" spans="1:2" x14ac:dyDescent="0.25">
      <c r="A6020" s="6">
        <v>41213</v>
      </c>
      <c r="B6020" s="5">
        <v>20.190000000000001</v>
      </c>
    </row>
    <row r="6021" spans="1:2" x14ac:dyDescent="0.25">
      <c r="A6021" s="6">
        <v>41214</v>
      </c>
      <c r="B6021" s="5">
        <v>20.27</v>
      </c>
    </row>
    <row r="6022" spans="1:2" x14ac:dyDescent="0.25">
      <c r="A6022" s="6">
        <v>41215</v>
      </c>
      <c r="B6022" s="5">
        <v>20.41</v>
      </c>
    </row>
    <row r="6023" spans="1:2" x14ac:dyDescent="0.25">
      <c r="A6023" s="6">
        <v>41216</v>
      </c>
      <c r="B6023" s="5">
        <v>20.41</v>
      </c>
    </row>
    <row r="6024" spans="1:2" x14ac:dyDescent="0.25">
      <c r="A6024" s="6">
        <v>41217</v>
      </c>
      <c r="B6024" s="5">
        <v>20.41</v>
      </c>
    </row>
    <row r="6025" spans="1:2" x14ac:dyDescent="0.25">
      <c r="A6025" s="6">
        <v>41218</v>
      </c>
      <c r="B6025" s="5">
        <v>20.28</v>
      </c>
    </row>
    <row r="6026" spans="1:2" x14ac:dyDescent="0.25">
      <c r="A6026" s="6">
        <v>41219</v>
      </c>
      <c r="B6026" s="5">
        <v>20.36</v>
      </c>
    </row>
    <row r="6027" spans="1:2" x14ac:dyDescent="0.25">
      <c r="A6027" s="6">
        <v>41220</v>
      </c>
      <c r="B6027" s="5">
        <v>20.27</v>
      </c>
    </row>
    <row r="6028" spans="1:2" x14ac:dyDescent="0.25">
      <c r="A6028" s="6">
        <v>41221</v>
      </c>
      <c r="B6028" s="5">
        <v>20.02</v>
      </c>
    </row>
    <row r="6029" spans="1:2" x14ac:dyDescent="0.25">
      <c r="A6029" s="6">
        <v>41222</v>
      </c>
      <c r="B6029" s="5">
        <v>19.97</v>
      </c>
    </row>
    <row r="6030" spans="1:2" x14ac:dyDescent="0.25">
      <c r="A6030" s="6">
        <v>41223</v>
      </c>
      <c r="B6030" s="5">
        <v>19.97</v>
      </c>
    </row>
    <row r="6031" spans="1:2" x14ac:dyDescent="0.25">
      <c r="A6031" s="6">
        <v>41224</v>
      </c>
      <c r="B6031" s="5">
        <v>19.97</v>
      </c>
    </row>
    <row r="6032" spans="1:2" x14ac:dyDescent="0.25">
      <c r="A6032" s="6">
        <v>41225</v>
      </c>
      <c r="B6032" s="5">
        <v>19.93</v>
      </c>
    </row>
    <row r="6033" spans="1:2" x14ac:dyDescent="0.25">
      <c r="A6033" s="6">
        <v>41226</v>
      </c>
      <c r="B6033" s="5">
        <v>19.920000000000002</v>
      </c>
    </row>
    <row r="6034" spans="1:2" x14ac:dyDescent="0.25">
      <c r="A6034" s="6">
        <v>41227</v>
      </c>
      <c r="B6034" s="5">
        <v>19.53</v>
      </c>
    </row>
    <row r="6035" spans="1:2" x14ac:dyDescent="0.25">
      <c r="A6035" s="6">
        <v>41228</v>
      </c>
      <c r="B6035" s="5">
        <v>19.440000000000001</v>
      </c>
    </row>
    <row r="6036" spans="1:2" x14ac:dyDescent="0.25">
      <c r="A6036" s="6">
        <v>41229</v>
      </c>
      <c r="B6036" s="5">
        <v>19.57</v>
      </c>
    </row>
    <row r="6037" spans="1:2" x14ac:dyDescent="0.25">
      <c r="A6037" s="6">
        <v>41230</v>
      </c>
      <c r="B6037" s="5">
        <v>19.57</v>
      </c>
    </row>
    <row r="6038" spans="1:2" x14ac:dyDescent="0.25">
      <c r="A6038" s="6">
        <v>41231</v>
      </c>
      <c r="B6038" s="5">
        <v>19.57</v>
      </c>
    </row>
    <row r="6039" spans="1:2" x14ac:dyDescent="0.25">
      <c r="A6039" s="6">
        <v>41232</v>
      </c>
      <c r="B6039" s="5">
        <v>19.82</v>
      </c>
    </row>
    <row r="6040" spans="1:2" x14ac:dyDescent="0.25">
      <c r="A6040" s="6">
        <v>41233</v>
      </c>
      <c r="B6040" s="5">
        <v>19.940000000000001</v>
      </c>
    </row>
    <row r="6041" spans="1:2" x14ac:dyDescent="0.25">
      <c r="A6041" s="6">
        <v>41234</v>
      </c>
      <c r="B6041" s="5">
        <v>19.91</v>
      </c>
    </row>
    <row r="6042" spans="1:2" x14ac:dyDescent="0.25">
      <c r="A6042" s="6">
        <v>41235</v>
      </c>
      <c r="B6042" s="5">
        <v>19.91</v>
      </c>
    </row>
    <row r="6043" spans="1:2" x14ac:dyDescent="0.25">
      <c r="A6043" s="6">
        <v>41236</v>
      </c>
      <c r="B6043" s="5">
        <v>20.079999999999998</v>
      </c>
    </row>
    <row r="6044" spans="1:2" x14ac:dyDescent="0.25">
      <c r="A6044" s="6">
        <v>41237</v>
      </c>
      <c r="B6044" s="5">
        <v>20.079999999999998</v>
      </c>
    </row>
    <row r="6045" spans="1:2" x14ac:dyDescent="0.25">
      <c r="A6045" s="6">
        <v>41238</v>
      </c>
      <c r="B6045" s="5">
        <v>20.079999999999998</v>
      </c>
    </row>
    <row r="6046" spans="1:2" x14ac:dyDescent="0.25">
      <c r="A6046" s="6">
        <v>41239</v>
      </c>
      <c r="B6046" s="5">
        <v>20.12</v>
      </c>
    </row>
    <row r="6047" spans="1:2" x14ac:dyDescent="0.25">
      <c r="A6047" s="6">
        <v>41240</v>
      </c>
      <c r="B6047" s="5">
        <v>20</v>
      </c>
    </row>
    <row r="6048" spans="1:2" x14ac:dyDescent="0.25">
      <c r="A6048" s="6">
        <v>41241</v>
      </c>
      <c r="B6048" s="5">
        <v>19.97</v>
      </c>
    </row>
    <row r="6049" spans="1:2" x14ac:dyDescent="0.25">
      <c r="A6049" s="6">
        <v>41242</v>
      </c>
      <c r="B6049" s="5">
        <v>20.059999999999999</v>
      </c>
    </row>
    <row r="6050" spans="1:2" x14ac:dyDescent="0.25">
      <c r="A6050" s="6">
        <v>41243</v>
      </c>
      <c r="B6050" s="5">
        <v>20.12</v>
      </c>
    </row>
    <row r="6051" spans="1:2" x14ac:dyDescent="0.25">
      <c r="A6051" s="6">
        <v>41244</v>
      </c>
      <c r="B6051" s="5">
        <v>20.12</v>
      </c>
    </row>
    <row r="6052" spans="1:2" x14ac:dyDescent="0.25">
      <c r="A6052" s="6">
        <v>41245</v>
      </c>
      <c r="B6052" s="5">
        <v>20.12</v>
      </c>
    </row>
    <row r="6053" spans="1:2" x14ac:dyDescent="0.25">
      <c r="A6053" s="6">
        <v>41246</v>
      </c>
      <c r="B6053" s="5">
        <v>20.2</v>
      </c>
    </row>
    <row r="6054" spans="1:2" x14ac:dyDescent="0.25">
      <c r="A6054" s="6">
        <v>41247</v>
      </c>
      <c r="B6054" s="5">
        <v>20.239999999999998</v>
      </c>
    </row>
    <row r="6055" spans="1:2" x14ac:dyDescent="0.25">
      <c r="A6055" s="6">
        <v>41248</v>
      </c>
      <c r="B6055" s="5">
        <v>20.16</v>
      </c>
    </row>
    <row r="6056" spans="1:2" x14ac:dyDescent="0.25">
      <c r="A6056" s="6">
        <v>41249</v>
      </c>
      <c r="B6056" s="5">
        <v>20.350000000000001</v>
      </c>
    </row>
    <row r="6057" spans="1:2" x14ac:dyDescent="0.25">
      <c r="A6057" s="6">
        <v>41250</v>
      </c>
      <c r="B6057" s="5">
        <v>20.43</v>
      </c>
    </row>
    <row r="6058" spans="1:2" x14ac:dyDescent="0.25">
      <c r="A6058" s="6">
        <v>41251</v>
      </c>
      <c r="B6058" s="5">
        <v>20.43</v>
      </c>
    </row>
    <row r="6059" spans="1:2" x14ac:dyDescent="0.25">
      <c r="A6059" s="6">
        <v>41252</v>
      </c>
      <c r="B6059" s="5">
        <v>20.43</v>
      </c>
    </row>
    <row r="6060" spans="1:2" x14ac:dyDescent="0.25">
      <c r="A6060" s="6">
        <v>41253</v>
      </c>
      <c r="B6060" s="5">
        <v>20.43</v>
      </c>
    </row>
    <row r="6061" spans="1:2" x14ac:dyDescent="0.25">
      <c r="A6061" s="6">
        <v>41254</v>
      </c>
      <c r="B6061" s="5">
        <v>20.47</v>
      </c>
    </row>
    <row r="6062" spans="1:2" x14ac:dyDescent="0.25">
      <c r="A6062" s="6">
        <v>41255</v>
      </c>
      <c r="B6062" s="5">
        <v>20.41</v>
      </c>
    </row>
    <row r="6063" spans="1:2" x14ac:dyDescent="0.25">
      <c r="A6063" s="6">
        <v>41256</v>
      </c>
      <c r="B6063" s="5">
        <v>20.260000000000002</v>
      </c>
    </row>
    <row r="6064" spans="1:2" x14ac:dyDescent="0.25">
      <c r="A6064" s="6">
        <v>41257</v>
      </c>
      <c r="B6064" s="5">
        <v>20.25</v>
      </c>
    </row>
    <row r="6065" spans="1:2" x14ac:dyDescent="0.25">
      <c r="A6065" s="6">
        <v>41258</v>
      </c>
      <c r="B6065" s="5">
        <v>20.25</v>
      </c>
    </row>
    <row r="6066" spans="1:2" x14ac:dyDescent="0.25">
      <c r="A6066" s="6">
        <v>41259</v>
      </c>
      <c r="B6066" s="5">
        <v>20.25</v>
      </c>
    </row>
    <row r="6067" spans="1:2" x14ac:dyDescent="0.25">
      <c r="A6067" s="6">
        <v>41260</v>
      </c>
      <c r="B6067" s="5">
        <v>20.37</v>
      </c>
    </row>
    <row r="6068" spans="1:2" x14ac:dyDescent="0.25">
      <c r="A6068" s="6">
        <v>41261</v>
      </c>
      <c r="B6068" s="5">
        <v>20.56</v>
      </c>
    </row>
    <row r="6069" spans="1:2" x14ac:dyDescent="0.25">
      <c r="A6069" s="6">
        <v>41262</v>
      </c>
      <c r="B6069" s="5">
        <v>20.54</v>
      </c>
    </row>
    <row r="6070" spans="1:2" x14ac:dyDescent="0.25">
      <c r="A6070" s="6">
        <v>41263</v>
      </c>
      <c r="B6070" s="5">
        <v>20.82</v>
      </c>
    </row>
    <row r="6071" spans="1:2" x14ac:dyDescent="0.25">
      <c r="A6071" s="6">
        <v>41264</v>
      </c>
      <c r="B6071" s="5">
        <v>20.76</v>
      </c>
    </row>
    <row r="6072" spans="1:2" x14ac:dyDescent="0.25">
      <c r="A6072" s="6">
        <v>41265</v>
      </c>
      <c r="B6072" s="5">
        <v>20.76</v>
      </c>
    </row>
    <row r="6073" spans="1:2" x14ac:dyDescent="0.25">
      <c r="A6073" s="6">
        <v>41266</v>
      </c>
      <c r="B6073" s="5">
        <v>20.76</v>
      </c>
    </row>
    <row r="6074" spans="1:2" x14ac:dyDescent="0.25">
      <c r="A6074" s="6">
        <v>41267</v>
      </c>
      <c r="B6074" s="5">
        <v>20.81</v>
      </c>
    </row>
    <row r="6075" spans="1:2" x14ac:dyDescent="0.25">
      <c r="A6075" s="6">
        <v>41268</v>
      </c>
      <c r="B6075" s="5">
        <v>20.81</v>
      </c>
    </row>
    <row r="6076" spans="1:2" x14ac:dyDescent="0.25">
      <c r="A6076" s="6">
        <v>41269</v>
      </c>
      <c r="B6076" s="5">
        <v>20.7</v>
      </c>
    </row>
    <row r="6077" spans="1:2" x14ac:dyDescent="0.25">
      <c r="A6077" s="6">
        <v>41270</v>
      </c>
      <c r="B6077" s="5">
        <v>20.78</v>
      </c>
    </row>
    <row r="6078" spans="1:2" x14ac:dyDescent="0.25">
      <c r="A6078" s="6">
        <v>41271</v>
      </c>
      <c r="B6078" s="5">
        <v>20.64</v>
      </c>
    </row>
    <row r="6079" spans="1:2" x14ac:dyDescent="0.25">
      <c r="A6079" s="6">
        <v>41272</v>
      </c>
      <c r="B6079" s="5">
        <v>20.64</v>
      </c>
    </row>
    <row r="6080" spans="1:2" x14ac:dyDescent="0.25">
      <c r="A6080" s="6">
        <v>41273</v>
      </c>
      <c r="B6080" s="5">
        <v>20.64</v>
      </c>
    </row>
    <row r="6081" spans="1:2" x14ac:dyDescent="0.25">
      <c r="A6081" s="6">
        <v>41274</v>
      </c>
      <c r="B6081" s="5">
        <v>20.86</v>
      </c>
    </row>
    <row r="6082" spans="1:2" x14ac:dyDescent="0.25">
      <c r="A6082" s="6">
        <v>41275</v>
      </c>
      <c r="B6082" s="5">
        <v>20.86</v>
      </c>
    </row>
    <row r="6083" spans="1:2" x14ac:dyDescent="0.25">
      <c r="A6083" s="6">
        <v>41276</v>
      </c>
      <c r="B6083" s="5">
        <v>21.12</v>
      </c>
    </row>
    <row r="6084" spans="1:2" x14ac:dyDescent="0.25">
      <c r="A6084" s="6">
        <v>41277</v>
      </c>
      <c r="B6084" s="5">
        <v>21.13</v>
      </c>
    </row>
    <row r="6085" spans="1:2" x14ac:dyDescent="0.25">
      <c r="A6085" s="6">
        <v>41278</v>
      </c>
      <c r="B6085" s="5">
        <v>21.21</v>
      </c>
    </row>
    <row r="6086" spans="1:2" x14ac:dyDescent="0.25">
      <c r="A6086" s="6">
        <v>41279</v>
      </c>
      <c r="B6086" s="5">
        <v>21.21</v>
      </c>
    </row>
    <row r="6087" spans="1:2" x14ac:dyDescent="0.25">
      <c r="A6087" s="6">
        <v>41280</v>
      </c>
      <c r="B6087" s="5">
        <v>21.21</v>
      </c>
    </row>
    <row r="6088" spans="1:2" x14ac:dyDescent="0.25">
      <c r="A6088" s="6">
        <v>41281</v>
      </c>
      <c r="B6088" s="5">
        <v>21.27</v>
      </c>
    </row>
    <row r="6089" spans="1:2" x14ac:dyDescent="0.25">
      <c r="A6089" s="6">
        <v>41282</v>
      </c>
      <c r="B6089" s="5">
        <v>21.22</v>
      </c>
    </row>
    <row r="6090" spans="1:2" x14ac:dyDescent="0.25">
      <c r="A6090" s="6">
        <v>41283</v>
      </c>
      <c r="B6090" s="5">
        <v>21.3</v>
      </c>
    </row>
    <row r="6091" spans="1:2" x14ac:dyDescent="0.25">
      <c r="A6091" s="6">
        <v>41284</v>
      </c>
      <c r="B6091" s="5">
        <v>21.31</v>
      </c>
    </row>
    <row r="6092" spans="1:2" x14ac:dyDescent="0.25">
      <c r="A6092" s="6">
        <v>41285</v>
      </c>
      <c r="B6092" s="5">
        <v>21.3</v>
      </c>
    </row>
    <row r="6093" spans="1:2" x14ac:dyDescent="0.25">
      <c r="A6093" s="6">
        <v>41286</v>
      </c>
      <c r="B6093" s="5">
        <v>21.3</v>
      </c>
    </row>
    <row r="6094" spans="1:2" x14ac:dyDescent="0.25">
      <c r="A6094" s="6">
        <v>41287</v>
      </c>
      <c r="B6094" s="5">
        <v>21.3</v>
      </c>
    </row>
    <row r="6095" spans="1:2" x14ac:dyDescent="0.25">
      <c r="A6095" s="6">
        <v>41288</v>
      </c>
      <c r="B6095" s="5">
        <v>21.35</v>
      </c>
    </row>
    <row r="6096" spans="1:2" x14ac:dyDescent="0.25">
      <c r="A6096" s="6">
        <v>41289</v>
      </c>
      <c r="B6096" s="5">
        <v>21.47</v>
      </c>
    </row>
    <row r="6097" spans="1:2" x14ac:dyDescent="0.25">
      <c r="A6097" s="6">
        <v>41290</v>
      </c>
      <c r="B6097" s="5">
        <v>21.42</v>
      </c>
    </row>
    <row r="6098" spans="1:2" x14ac:dyDescent="0.25">
      <c r="A6098" s="6">
        <v>41291</v>
      </c>
      <c r="B6098" s="5">
        <v>21.49</v>
      </c>
    </row>
    <row r="6099" spans="1:2" x14ac:dyDescent="0.25">
      <c r="A6099" s="6">
        <v>41292</v>
      </c>
      <c r="B6099" s="5">
        <v>21.58</v>
      </c>
    </row>
    <row r="6100" spans="1:2" x14ac:dyDescent="0.25">
      <c r="A6100" s="6">
        <v>41293</v>
      </c>
      <c r="B6100" s="5">
        <v>21.58</v>
      </c>
    </row>
    <row r="6101" spans="1:2" x14ac:dyDescent="0.25">
      <c r="A6101" s="6">
        <v>41294</v>
      </c>
      <c r="B6101" s="5">
        <v>21.58</v>
      </c>
    </row>
    <row r="6102" spans="1:2" x14ac:dyDescent="0.25">
      <c r="A6102" s="6">
        <v>41295</v>
      </c>
      <c r="B6102" s="5">
        <v>21.58</v>
      </c>
    </row>
    <row r="6103" spans="1:2" x14ac:dyDescent="0.25">
      <c r="A6103" s="6">
        <v>41296</v>
      </c>
      <c r="B6103" s="5">
        <v>21.7</v>
      </c>
    </row>
    <row r="6104" spans="1:2" x14ac:dyDescent="0.25">
      <c r="A6104" s="6">
        <v>41297</v>
      </c>
      <c r="B6104" s="5">
        <v>21.7</v>
      </c>
    </row>
    <row r="6105" spans="1:2" x14ac:dyDescent="0.25">
      <c r="A6105" s="6">
        <v>41298</v>
      </c>
      <c r="B6105" s="5">
        <v>21.74</v>
      </c>
    </row>
    <row r="6106" spans="1:2" x14ac:dyDescent="0.25">
      <c r="A6106" s="6">
        <v>41299</v>
      </c>
      <c r="B6106" s="5">
        <v>21.88</v>
      </c>
    </row>
    <row r="6107" spans="1:2" x14ac:dyDescent="0.25">
      <c r="A6107" s="6">
        <v>41300</v>
      </c>
      <c r="B6107" s="5">
        <v>21.88</v>
      </c>
    </row>
    <row r="6108" spans="1:2" x14ac:dyDescent="0.25">
      <c r="A6108" s="6">
        <v>41301</v>
      </c>
      <c r="B6108" s="5">
        <v>21.88</v>
      </c>
    </row>
    <row r="6109" spans="1:2" x14ac:dyDescent="0.25">
      <c r="A6109" s="6">
        <v>41302</v>
      </c>
      <c r="B6109" s="5">
        <v>21.92</v>
      </c>
    </row>
    <row r="6110" spans="1:2" x14ac:dyDescent="0.25">
      <c r="A6110" s="6">
        <v>41303</v>
      </c>
      <c r="B6110" s="5">
        <v>21.96</v>
      </c>
    </row>
    <row r="6111" spans="1:2" x14ac:dyDescent="0.25">
      <c r="A6111" s="6">
        <v>41304</v>
      </c>
      <c r="B6111" s="5">
        <v>21.77</v>
      </c>
    </row>
    <row r="6112" spans="1:2" x14ac:dyDescent="0.25">
      <c r="A6112" s="6">
        <v>41305</v>
      </c>
      <c r="B6112" s="5">
        <v>21.63</v>
      </c>
    </row>
    <row r="6113" spans="1:2" x14ac:dyDescent="0.25">
      <c r="A6113" s="6">
        <v>41306</v>
      </c>
      <c r="B6113" s="5">
        <v>21.77</v>
      </c>
    </row>
    <row r="6114" spans="1:2" x14ac:dyDescent="0.25">
      <c r="A6114" s="6">
        <v>41307</v>
      </c>
      <c r="B6114" s="5">
        <v>21.77</v>
      </c>
    </row>
    <row r="6115" spans="1:2" x14ac:dyDescent="0.25">
      <c r="A6115" s="6">
        <v>41308</v>
      </c>
      <c r="B6115" s="5">
        <v>21.77</v>
      </c>
    </row>
    <row r="6116" spans="1:2" x14ac:dyDescent="0.25">
      <c r="A6116" s="6">
        <v>41309</v>
      </c>
      <c r="B6116" s="5">
        <v>21.72</v>
      </c>
    </row>
    <row r="6117" spans="1:2" x14ac:dyDescent="0.25">
      <c r="A6117" s="6">
        <v>41310</v>
      </c>
      <c r="B6117" s="5">
        <v>21.67</v>
      </c>
    </row>
    <row r="6118" spans="1:2" x14ac:dyDescent="0.25">
      <c r="A6118" s="6">
        <v>41311</v>
      </c>
      <c r="B6118" s="5">
        <v>21.73</v>
      </c>
    </row>
    <row r="6119" spans="1:2" x14ac:dyDescent="0.25">
      <c r="A6119" s="6">
        <v>41312</v>
      </c>
      <c r="B6119" s="5">
        <v>21.64</v>
      </c>
    </row>
    <row r="6120" spans="1:2" x14ac:dyDescent="0.25">
      <c r="A6120" s="6">
        <v>41313</v>
      </c>
      <c r="B6120" s="5">
        <v>21.84</v>
      </c>
    </row>
    <row r="6121" spans="1:2" x14ac:dyDescent="0.25">
      <c r="A6121" s="6">
        <v>41314</v>
      </c>
      <c r="B6121" s="5">
        <v>21.84</v>
      </c>
    </row>
    <row r="6122" spans="1:2" x14ac:dyDescent="0.25">
      <c r="A6122" s="6">
        <v>41315</v>
      </c>
      <c r="B6122" s="5">
        <v>21.84</v>
      </c>
    </row>
    <row r="6123" spans="1:2" x14ac:dyDescent="0.25">
      <c r="A6123" s="6">
        <v>41316</v>
      </c>
      <c r="B6123" s="5">
        <v>21.89</v>
      </c>
    </row>
    <row r="6124" spans="1:2" x14ac:dyDescent="0.25">
      <c r="A6124" s="6">
        <v>41317</v>
      </c>
      <c r="B6124" s="5">
        <v>22.05</v>
      </c>
    </row>
    <row r="6125" spans="1:2" x14ac:dyDescent="0.25">
      <c r="A6125" s="6">
        <v>41318</v>
      </c>
      <c r="B6125" s="5">
        <v>22.03</v>
      </c>
    </row>
    <row r="6126" spans="1:2" x14ac:dyDescent="0.25">
      <c r="A6126" s="6">
        <v>41319</v>
      </c>
      <c r="B6126" s="5">
        <v>21.95</v>
      </c>
    </row>
    <row r="6127" spans="1:2" x14ac:dyDescent="0.25">
      <c r="A6127" s="6">
        <v>41320</v>
      </c>
      <c r="B6127" s="5">
        <v>21.97</v>
      </c>
    </row>
    <row r="6128" spans="1:2" x14ac:dyDescent="0.25">
      <c r="A6128" s="6">
        <v>41321</v>
      </c>
      <c r="B6128" s="5">
        <v>21.97</v>
      </c>
    </row>
    <row r="6129" spans="1:2" x14ac:dyDescent="0.25">
      <c r="A6129" s="6">
        <v>41322</v>
      </c>
      <c r="B6129" s="5">
        <v>21.97</v>
      </c>
    </row>
    <row r="6130" spans="1:2" x14ac:dyDescent="0.25">
      <c r="A6130" s="6">
        <v>41323</v>
      </c>
      <c r="B6130" s="5">
        <v>21.97</v>
      </c>
    </row>
    <row r="6131" spans="1:2" x14ac:dyDescent="0.25">
      <c r="A6131" s="6">
        <v>41324</v>
      </c>
      <c r="B6131" s="5">
        <v>22.12</v>
      </c>
    </row>
    <row r="6132" spans="1:2" x14ac:dyDescent="0.25">
      <c r="A6132" s="6">
        <v>41325</v>
      </c>
      <c r="B6132" s="5">
        <v>22</v>
      </c>
    </row>
    <row r="6133" spans="1:2" x14ac:dyDescent="0.25">
      <c r="A6133" s="6">
        <v>41326</v>
      </c>
      <c r="B6133" s="5">
        <v>21.8</v>
      </c>
    </row>
    <row r="6134" spans="1:2" x14ac:dyDescent="0.25">
      <c r="A6134" s="6">
        <v>41327</v>
      </c>
      <c r="B6134" s="5">
        <v>22.02</v>
      </c>
    </row>
    <row r="6135" spans="1:2" x14ac:dyDescent="0.25">
      <c r="A6135" s="6">
        <v>41328</v>
      </c>
      <c r="B6135" s="5">
        <v>22.02</v>
      </c>
    </row>
    <row r="6136" spans="1:2" x14ac:dyDescent="0.25">
      <c r="A6136" s="6">
        <v>41329</v>
      </c>
      <c r="B6136" s="5">
        <v>22.02</v>
      </c>
    </row>
    <row r="6137" spans="1:2" x14ac:dyDescent="0.25">
      <c r="A6137" s="6">
        <v>41330</v>
      </c>
      <c r="B6137" s="5">
        <v>21.61</v>
      </c>
    </row>
    <row r="6138" spans="1:2" x14ac:dyDescent="0.25">
      <c r="A6138" s="6">
        <v>41331</v>
      </c>
      <c r="B6138" s="5">
        <v>21.78</v>
      </c>
    </row>
    <row r="6139" spans="1:2" x14ac:dyDescent="0.25">
      <c r="A6139" s="6">
        <v>41332</v>
      </c>
      <c r="B6139" s="5">
        <v>21.93</v>
      </c>
    </row>
    <row r="6140" spans="1:2" x14ac:dyDescent="0.25">
      <c r="A6140" s="6">
        <v>41333</v>
      </c>
      <c r="B6140" s="5">
        <v>21.9</v>
      </c>
    </row>
    <row r="6141" spans="1:2" x14ac:dyDescent="0.25">
      <c r="A6141" s="6">
        <v>41334</v>
      </c>
      <c r="B6141" s="5">
        <v>22</v>
      </c>
    </row>
    <row r="6142" spans="1:2" x14ac:dyDescent="0.25">
      <c r="A6142" s="6">
        <v>41335</v>
      </c>
      <c r="B6142" s="5">
        <v>22</v>
      </c>
    </row>
    <row r="6143" spans="1:2" x14ac:dyDescent="0.25">
      <c r="A6143" s="6">
        <v>41336</v>
      </c>
      <c r="B6143" s="5">
        <v>22</v>
      </c>
    </row>
    <row r="6144" spans="1:2" x14ac:dyDescent="0.25">
      <c r="A6144" s="6">
        <v>41337</v>
      </c>
      <c r="B6144" s="5">
        <v>22.15</v>
      </c>
    </row>
    <row r="6145" spans="1:2" x14ac:dyDescent="0.25">
      <c r="A6145" s="6">
        <v>41338</v>
      </c>
      <c r="B6145" s="5">
        <v>22.32</v>
      </c>
    </row>
    <row r="6146" spans="1:2" x14ac:dyDescent="0.25">
      <c r="A6146" s="6">
        <v>41339</v>
      </c>
      <c r="B6146" s="5">
        <v>22.26</v>
      </c>
    </row>
    <row r="6147" spans="1:2" x14ac:dyDescent="0.25">
      <c r="A6147" s="6">
        <v>41340</v>
      </c>
      <c r="B6147" s="5">
        <v>22.15</v>
      </c>
    </row>
    <row r="6148" spans="1:2" x14ac:dyDescent="0.25">
      <c r="A6148" s="6">
        <v>41341</v>
      </c>
      <c r="B6148" s="5">
        <v>22.19</v>
      </c>
    </row>
    <row r="6149" spans="1:2" x14ac:dyDescent="0.25">
      <c r="A6149" s="6">
        <v>41342</v>
      </c>
      <c r="B6149" s="5">
        <v>22.19</v>
      </c>
    </row>
    <row r="6150" spans="1:2" x14ac:dyDescent="0.25">
      <c r="A6150" s="6">
        <v>41343</v>
      </c>
      <c r="B6150" s="5">
        <v>22.19</v>
      </c>
    </row>
    <row r="6151" spans="1:2" x14ac:dyDescent="0.25">
      <c r="A6151" s="6">
        <v>41344</v>
      </c>
      <c r="B6151" s="5">
        <v>22.21</v>
      </c>
    </row>
    <row r="6152" spans="1:2" x14ac:dyDescent="0.25">
      <c r="A6152" s="6">
        <v>41345</v>
      </c>
      <c r="B6152" s="5">
        <v>22.12</v>
      </c>
    </row>
    <row r="6153" spans="1:2" x14ac:dyDescent="0.25">
      <c r="A6153" s="6">
        <v>41346</v>
      </c>
      <c r="B6153" s="5">
        <v>22.14</v>
      </c>
    </row>
    <row r="6154" spans="1:2" x14ac:dyDescent="0.25">
      <c r="A6154" s="6">
        <v>41347</v>
      </c>
      <c r="B6154" s="5">
        <v>22.29</v>
      </c>
    </row>
    <row r="6155" spans="1:2" x14ac:dyDescent="0.25">
      <c r="A6155" s="6">
        <v>41348</v>
      </c>
      <c r="B6155" s="5">
        <v>22.33</v>
      </c>
    </row>
    <row r="6156" spans="1:2" x14ac:dyDescent="0.25">
      <c r="A6156" s="6">
        <v>41349</v>
      </c>
      <c r="B6156" s="5">
        <v>22.33</v>
      </c>
    </row>
    <row r="6157" spans="1:2" x14ac:dyDescent="0.25">
      <c r="A6157" s="6">
        <v>41350</v>
      </c>
      <c r="B6157" s="5">
        <v>22.33</v>
      </c>
    </row>
    <row r="6158" spans="1:2" x14ac:dyDescent="0.25">
      <c r="A6158" s="6">
        <v>41351</v>
      </c>
      <c r="B6158" s="5">
        <v>22.21</v>
      </c>
    </row>
    <row r="6159" spans="1:2" x14ac:dyDescent="0.25">
      <c r="A6159" s="6">
        <v>41352</v>
      </c>
      <c r="B6159" s="5">
        <v>22.08</v>
      </c>
    </row>
    <row r="6160" spans="1:2" x14ac:dyDescent="0.25">
      <c r="A6160" s="6">
        <v>41353</v>
      </c>
      <c r="B6160" s="5">
        <v>22.18</v>
      </c>
    </row>
    <row r="6161" spans="1:2" x14ac:dyDescent="0.25">
      <c r="A6161" s="6">
        <v>41354</v>
      </c>
      <c r="B6161" s="5">
        <v>22.08</v>
      </c>
    </row>
    <row r="6162" spans="1:2" x14ac:dyDescent="0.25">
      <c r="A6162" s="6">
        <v>41355</v>
      </c>
      <c r="B6162" s="5">
        <v>22.22</v>
      </c>
    </row>
    <row r="6163" spans="1:2" x14ac:dyDescent="0.25">
      <c r="A6163" s="6">
        <v>41356</v>
      </c>
      <c r="B6163" s="5">
        <v>22.22</v>
      </c>
    </row>
    <row r="6164" spans="1:2" x14ac:dyDescent="0.25">
      <c r="A6164" s="6">
        <v>41357</v>
      </c>
      <c r="B6164" s="5">
        <v>22.22</v>
      </c>
    </row>
    <row r="6165" spans="1:2" x14ac:dyDescent="0.25">
      <c r="A6165" s="6">
        <v>41358</v>
      </c>
      <c r="B6165" s="5">
        <v>22.23</v>
      </c>
    </row>
    <row r="6166" spans="1:2" x14ac:dyDescent="0.25">
      <c r="A6166" s="6">
        <v>41359</v>
      </c>
      <c r="B6166" s="5">
        <v>22.43</v>
      </c>
    </row>
    <row r="6167" spans="1:2" x14ac:dyDescent="0.25">
      <c r="A6167" s="6">
        <v>41360</v>
      </c>
      <c r="B6167" s="5">
        <v>22.44</v>
      </c>
    </row>
    <row r="6168" spans="1:2" x14ac:dyDescent="0.25">
      <c r="A6168" s="6">
        <v>41361</v>
      </c>
      <c r="B6168" s="5">
        <v>22.53</v>
      </c>
    </row>
    <row r="6169" spans="1:2" x14ac:dyDescent="0.25">
      <c r="A6169" s="6">
        <v>41362</v>
      </c>
      <c r="B6169" s="5">
        <v>22.53</v>
      </c>
    </row>
    <row r="6170" spans="1:2" x14ac:dyDescent="0.25">
      <c r="A6170" s="6">
        <v>41363</v>
      </c>
      <c r="B6170" s="5">
        <v>22.53</v>
      </c>
    </row>
    <row r="6171" spans="1:2" x14ac:dyDescent="0.25">
      <c r="A6171" s="6">
        <v>41364</v>
      </c>
      <c r="B6171" s="5">
        <v>22.53</v>
      </c>
    </row>
    <row r="6172" spans="1:2" x14ac:dyDescent="0.25">
      <c r="A6172" s="6">
        <v>41365</v>
      </c>
      <c r="B6172" s="5">
        <v>22.59</v>
      </c>
    </row>
    <row r="6173" spans="1:2" x14ac:dyDescent="0.25">
      <c r="A6173" s="6">
        <v>41366</v>
      </c>
      <c r="B6173" s="5">
        <v>22.68</v>
      </c>
    </row>
    <row r="6174" spans="1:2" x14ac:dyDescent="0.25">
      <c r="A6174" s="6">
        <v>41367</v>
      </c>
      <c r="B6174" s="5">
        <v>22.61</v>
      </c>
    </row>
    <row r="6175" spans="1:2" x14ac:dyDescent="0.25">
      <c r="A6175" s="6">
        <v>41368</v>
      </c>
      <c r="B6175" s="5">
        <v>22.96</v>
      </c>
    </row>
    <row r="6176" spans="1:2" x14ac:dyDescent="0.25">
      <c r="A6176" s="6">
        <v>41369</v>
      </c>
      <c r="B6176" s="5">
        <v>23.03</v>
      </c>
    </row>
    <row r="6177" spans="1:2" x14ac:dyDescent="0.25">
      <c r="A6177" s="6">
        <v>41370</v>
      </c>
      <c r="B6177" s="5">
        <v>23.03</v>
      </c>
    </row>
    <row r="6178" spans="1:2" x14ac:dyDescent="0.25">
      <c r="A6178" s="6">
        <v>41371</v>
      </c>
      <c r="B6178" s="5">
        <v>23.03</v>
      </c>
    </row>
    <row r="6179" spans="1:2" x14ac:dyDescent="0.25">
      <c r="A6179" s="6">
        <v>41372</v>
      </c>
      <c r="B6179" s="5">
        <v>23.28</v>
      </c>
    </row>
    <row r="6180" spans="1:2" x14ac:dyDescent="0.25">
      <c r="A6180" s="6">
        <v>41373</v>
      </c>
      <c r="B6180" s="5">
        <v>23.26</v>
      </c>
    </row>
    <row r="6181" spans="1:2" x14ac:dyDescent="0.25">
      <c r="A6181" s="6">
        <v>41374</v>
      </c>
      <c r="B6181" s="5">
        <v>23.41</v>
      </c>
    </row>
    <row r="6182" spans="1:2" x14ac:dyDescent="0.25">
      <c r="A6182" s="6">
        <v>41375</v>
      </c>
      <c r="B6182" s="5">
        <v>23.56</v>
      </c>
    </row>
    <row r="6183" spans="1:2" x14ac:dyDescent="0.25">
      <c r="A6183" s="6">
        <v>41376</v>
      </c>
      <c r="B6183" s="5">
        <v>23.61</v>
      </c>
    </row>
    <row r="6184" spans="1:2" x14ac:dyDescent="0.25">
      <c r="A6184" s="6">
        <v>41377</v>
      </c>
      <c r="B6184" s="5">
        <v>23.61</v>
      </c>
    </row>
    <row r="6185" spans="1:2" x14ac:dyDescent="0.25">
      <c r="A6185" s="6">
        <v>41378</v>
      </c>
      <c r="B6185" s="5">
        <v>23.61</v>
      </c>
    </row>
    <row r="6186" spans="1:2" x14ac:dyDescent="0.25">
      <c r="A6186" s="6">
        <v>41379</v>
      </c>
      <c r="B6186" s="5">
        <v>23.13</v>
      </c>
    </row>
    <row r="6187" spans="1:2" x14ac:dyDescent="0.25">
      <c r="A6187" s="6">
        <v>41380</v>
      </c>
      <c r="B6187" s="5">
        <v>23.51</v>
      </c>
    </row>
    <row r="6188" spans="1:2" x14ac:dyDescent="0.25">
      <c r="A6188" s="6">
        <v>41381</v>
      </c>
      <c r="B6188" s="5">
        <v>23.24</v>
      </c>
    </row>
    <row r="6189" spans="1:2" x14ac:dyDescent="0.25">
      <c r="A6189" s="6">
        <v>41382</v>
      </c>
      <c r="B6189" s="5">
        <v>23.22</v>
      </c>
    </row>
    <row r="6190" spans="1:2" x14ac:dyDescent="0.25">
      <c r="A6190" s="6">
        <v>41383</v>
      </c>
      <c r="B6190" s="5">
        <v>23.58</v>
      </c>
    </row>
    <row r="6191" spans="1:2" x14ac:dyDescent="0.25">
      <c r="A6191" s="6">
        <v>41384</v>
      </c>
      <c r="B6191" s="5">
        <v>23.58</v>
      </c>
    </row>
    <row r="6192" spans="1:2" x14ac:dyDescent="0.25">
      <c r="A6192" s="6">
        <v>41385</v>
      </c>
      <c r="B6192" s="5">
        <v>23.58</v>
      </c>
    </row>
    <row r="6193" spans="1:2" x14ac:dyDescent="0.25">
      <c r="A6193" s="6">
        <v>41386</v>
      </c>
      <c r="B6193" s="5">
        <v>23.53</v>
      </c>
    </row>
    <row r="6194" spans="1:2" x14ac:dyDescent="0.25">
      <c r="A6194" s="6">
        <v>41387</v>
      </c>
      <c r="B6194" s="5">
        <v>23.67</v>
      </c>
    </row>
    <row r="6195" spans="1:2" x14ac:dyDescent="0.25">
      <c r="A6195" s="6">
        <v>41388</v>
      </c>
      <c r="B6195" s="5">
        <v>23.73</v>
      </c>
    </row>
    <row r="6196" spans="1:2" x14ac:dyDescent="0.25">
      <c r="A6196" s="6">
        <v>41389</v>
      </c>
      <c r="B6196" s="5">
        <v>23.64</v>
      </c>
    </row>
    <row r="6197" spans="1:2" x14ac:dyDescent="0.25">
      <c r="A6197" s="6">
        <v>41390</v>
      </c>
      <c r="B6197" s="5">
        <v>23.58</v>
      </c>
    </row>
    <row r="6198" spans="1:2" x14ac:dyDescent="0.25">
      <c r="A6198" s="6">
        <v>41391</v>
      </c>
      <c r="B6198" s="5">
        <v>23.58</v>
      </c>
    </row>
    <row r="6199" spans="1:2" x14ac:dyDescent="0.25">
      <c r="A6199" s="6">
        <v>41392</v>
      </c>
      <c r="B6199" s="5">
        <v>23.58</v>
      </c>
    </row>
    <row r="6200" spans="1:2" x14ac:dyDescent="0.25">
      <c r="A6200" s="6">
        <v>41393</v>
      </c>
      <c r="B6200" s="5">
        <v>23.77</v>
      </c>
    </row>
    <row r="6201" spans="1:2" x14ac:dyDescent="0.25">
      <c r="A6201" s="6">
        <v>41394</v>
      </c>
      <c r="B6201" s="5">
        <v>24.04</v>
      </c>
    </row>
    <row r="6202" spans="1:2" x14ac:dyDescent="0.25">
      <c r="A6202" s="6">
        <v>41395</v>
      </c>
      <c r="B6202" s="5">
        <v>23.85</v>
      </c>
    </row>
    <row r="6203" spans="1:2" x14ac:dyDescent="0.25">
      <c r="A6203" s="6">
        <v>41396</v>
      </c>
      <c r="B6203" s="5">
        <v>24.02</v>
      </c>
    </row>
    <row r="6204" spans="1:2" x14ac:dyDescent="0.25">
      <c r="A6204" s="6">
        <v>41397</v>
      </c>
      <c r="B6204" s="5">
        <v>24.12</v>
      </c>
    </row>
    <row r="6205" spans="1:2" x14ac:dyDescent="0.25">
      <c r="A6205" s="6">
        <v>41398</v>
      </c>
      <c r="B6205" s="5">
        <v>24.12</v>
      </c>
    </row>
    <row r="6206" spans="1:2" x14ac:dyDescent="0.25">
      <c r="A6206" s="6">
        <v>41399</v>
      </c>
      <c r="B6206" s="5">
        <v>24.12</v>
      </c>
    </row>
    <row r="6207" spans="1:2" x14ac:dyDescent="0.25">
      <c r="A6207" s="6">
        <v>41400</v>
      </c>
      <c r="B6207" s="5">
        <v>24.24</v>
      </c>
    </row>
    <row r="6208" spans="1:2" x14ac:dyDescent="0.25">
      <c r="A6208" s="6">
        <v>41401</v>
      </c>
      <c r="B6208" s="5">
        <v>24.37</v>
      </c>
    </row>
    <row r="6209" spans="1:2" x14ac:dyDescent="0.25">
      <c r="A6209" s="6">
        <v>41402</v>
      </c>
      <c r="B6209" s="5">
        <v>24.38</v>
      </c>
    </row>
    <row r="6210" spans="1:2" x14ac:dyDescent="0.25">
      <c r="A6210" s="6">
        <v>41403</v>
      </c>
      <c r="B6210" s="5">
        <v>24.2</v>
      </c>
    </row>
    <row r="6211" spans="1:2" x14ac:dyDescent="0.25">
      <c r="A6211" s="6">
        <v>41404</v>
      </c>
      <c r="B6211" s="5">
        <v>24.31</v>
      </c>
    </row>
    <row r="6212" spans="1:2" x14ac:dyDescent="0.25">
      <c r="A6212" s="6">
        <v>41405</v>
      </c>
      <c r="B6212" s="5">
        <v>24.31</v>
      </c>
    </row>
    <row r="6213" spans="1:2" x14ac:dyDescent="0.25">
      <c r="A6213" s="6">
        <v>41406</v>
      </c>
      <c r="B6213" s="5">
        <v>24.31</v>
      </c>
    </row>
    <row r="6214" spans="1:2" x14ac:dyDescent="0.25">
      <c r="A6214" s="6">
        <v>41407</v>
      </c>
      <c r="B6214" s="5">
        <v>24.43</v>
      </c>
    </row>
    <row r="6215" spans="1:2" x14ac:dyDescent="0.25">
      <c r="A6215" s="6">
        <v>41408</v>
      </c>
      <c r="B6215" s="5">
        <v>24.52</v>
      </c>
    </row>
    <row r="6216" spans="1:2" x14ac:dyDescent="0.25">
      <c r="A6216" s="6">
        <v>41409</v>
      </c>
      <c r="B6216" s="5">
        <v>24.74</v>
      </c>
    </row>
    <row r="6217" spans="1:2" x14ac:dyDescent="0.25">
      <c r="A6217" s="6">
        <v>41410</v>
      </c>
      <c r="B6217" s="5">
        <v>24.62</v>
      </c>
    </row>
    <row r="6218" spans="1:2" x14ac:dyDescent="0.25">
      <c r="A6218" s="6">
        <v>41411</v>
      </c>
      <c r="B6218" s="5">
        <v>24.76</v>
      </c>
    </row>
    <row r="6219" spans="1:2" x14ac:dyDescent="0.25">
      <c r="A6219" s="6">
        <v>41412</v>
      </c>
      <c r="B6219" s="5">
        <v>24.76</v>
      </c>
    </row>
    <row r="6220" spans="1:2" x14ac:dyDescent="0.25">
      <c r="A6220" s="6">
        <v>41413</v>
      </c>
      <c r="B6220" s="5">
        <v>24.76</v>
      </c>
    </row>
    <row r="6221" spans="1:2" x14ac:dyDescent="0.25">
      <c r="A6221" s="6">
        <v>41414</v>
      </c>
      <c r="B6221" s="5">
        <v>24.81</v>
      </c>
    </row>
    <row r="6222" spans="1:2" x14ac:dyDescent="0.25">
      <c r="A6222" s="6">
        <v>41415</v>
      </c>
      <c r="B6222" s="5">
        <v>24.98</v>
      </c>
    </row>
    <row r="6223" spans="1:2" x14ac:dyDescent="0.25">
      <c r="A6223" s="6">
        <v>41416</v>
      </c>
      <c r="B6223" s="5">
        <v>24.33</v>
      </c>
    </row>
    <row r="6224" spans="1:2" x14ac:dyDescent="0.25">
      <c r="A6224" s="6">
        <v>41417</v>
      </c>
      <c r="B6224" s="5">
        <v>23.91</v>
      </c>
    </row>
    <row r="6225" spans="1:2" x14ac:dyDescent="0.25">
      <c r="A6225" s="6">
        <v>41418</v>
      </c>
      <c r="B6225" s="5">
        <v>23.84</v>
      </c>
    </row>
    <row r="6226" spans="1:2" x14ac:dyDescent="0.25">
      <c r="A6226" s="6">
        <v>41419</v>
      </c>
      <c r="B6226" s="5">
        <v>23.84</v>
      </c>
    </row>
    <row r="6227" spans="1:2" x14ac:dyDescent="0.25">
      <c r="A6227" s="6">
        <v>41420</v>
      </c>
      <c r="B6227" s="5">
        <v>23.84</v>
      </c>
    </row>
    <row r="6228" spans="1:2" x14ac:dyDescent="0.25">
      <c r="A6228" s="6">
        <v>41421</v>
      </c>
      <c r="B6228" s="5">
        <v>23.84</v>
      </c>
    </row>
    <row r="6229" spans="1:2" x14ac:dyDescent="0.25">
      <c r="A6229" s="6">
        <v>41422</v>
      </c>
      <c r="B6229" s="5">
        <v>23.63</v>
      </c>
    </row>
    <row r="6230" spans="1:2" x14ac:dyDescent="0.25">
      <c r="A6230" s="6">
        <v>41423</v>
      </c>
      <c r="B6230" s="5">
        <v>23.13</v>
      </c>
    </row>
    <row r="6231" spans="1:2" x14ac:dyDescent="0.25">
      <c r="A6231" s="6">
        <v>41424</v>
      </c>
      <c r="B6231" s="5">
        <v>22.91</v>
      </c>
    </row>
    <row r="6232" spans="1:2" x14ac:dyDescent="0.25">
      <c r="A6232" s="6">
        <v>41425</v>
      </c>
      <c r="B6232" s="5">
        <v>22.61</v>
      </c>
    </row>
    <row r="6233" spans="1:2" x14ac:dyDescent="0.25">
      <c r="A6233" s="6">
        <v>41426</v>
      </c>
      <c r="B6233" s="5">
        <v>22.61</v>
      </c>
    </row>
    <row r="6234" spans="1:2" x14ac:dyDescent="0.25">
      <c r="A6234" s="6">
        <v>41427</v>
      </c>
      <c r="B6234" s="5">
        <v>22.61</v>
      </c>
    </row>
    <row r="6235" spans="1:2" x14ac:dyDescent="0.25">
      <c r="A6235" s="6">
        <v>41428</v>
      </c>
      <c r="B6235" s="5">
        <v>22.74</v>
      </c>
    </row>
    <row r="6236" spans="1:2" x14ac:dyDescent="0.25">
      <c r="A6236" s="6">
        <v>41429</v>
      </c>
      <c r="B6236" s="5">
        <v>22.44</v>
      </c>
    </row>
    <row r="6237" spans="1:2" x14ac:dyDescent="0.25">
      <c r="A6237" s="6">
        <v>41430</v>
      </c>
      <c r="B6237" s="5">
        <v>22.23</v>
      </c>
    </row>
    <row r="6238" spans="1:2" x14ac:dyDescent="0.25">
      <c r="A6238" s="6">
        <v>41431</v>
      </c>
      <c r="B6238" s="5">
        <v>22.61</v>
      </c>
    </row>
    <row r="6239" spans="1:2" x14ac:dyDescent="0.25">
      <c r="A6239" s="6">
        <v>41432</v>
      </c>
      <c r="B6239" s="5">
        <v>22.58</v>
      </c>
    </row>
    <row r="6240" spans="1:2" x14ac:dyDescent="0.25">
      <c r="A6240" s="6">
        <v>41433</v>
      </c>
      <c r="B6240" s="5">
        <v>22.58</v>
      </c>
    </row>
    <row r="6241" spans="1:2" x14ac:dyDescent="0.25">
      <c r="A6241" s="6">
        <v>41434</v>
      </c>
      <c r="B6241" s="5">
        <v>22.58</v>
      </c>
    </row>
    <row r="6242" spans="1:2" x14ac:dyDescent="0.25">
      <c r="A6242" s="6">
        <v>41435</v>
      </c>
      <c r="B6242" s="5">
        <v>22.41</v>
      </c>
    </row>
    <row r="6243" spans="1:2" x14ac:dyDescent="0.25">
      <c r="A6243" s="6">
        <v>41436</v>
      </c>
      <c r="B6243" s="5">
        <v>22.07</v>
      </c>
    </row>
    <row r="6244" spans="1:2" x14ac:dyDescent="0.25">
      <c r="A6244" s="6">
        <v>41437</v>
      </c>
      <c r="B6244" s="5">
        <v>21.75</v>
      </c>
    </row>
    <row r="6245" spans="1:2" x14ac:dyDescent="0.25">
      <c r="A6245" s="6">
        <v>41438</v>
      </c>
      <c r="B6245" s="5">
        <v>22.33</v>
      </c>
    </row>
    <row r="6246" spans="1:2" x14ac:dyDescent="0.25">
      <c r="A6246" s="6">
        <v>41439</v>
      </c>
      <c r="B6246" s="5">
        <v>22.43</v>
      </c>
    </row>
    <row r="6247" spans="1:2" x14ac:dyDescent="0.25">
      <c r="A6247" s="6">
        <v>41440</v>
      </c>
      <c r="B6247" s="5">
        <v>22.43</v>
      </c>
    </row>
    <row r="6248" spans="1:2" x14ac:dyDescent="0.25">
      <c r="A6248" s="6">
        <v>41441</v>
      </c>
      <c r="B6248" s="5">
        <v>22.43</v>
      </c>
    </row>
    <row r="6249" spans="1:2" x14ac:dyDescent="0.25">
      <c r="A6249" s="6">
        <v>41442</v>
      </c>
      <c r="B6249" s="5">
        <v>22.49</v>
      </c>
    </row>
    <row r="6250" spans="1:2" x14ac:dyDescent="0.25">
      <c r="A6250" s="6">
        <v>41443</v>
      </c>
      <c r="B6250" s="5">
        <v>22.6</v>
      </c>
    </row>
    <row r="6251" spans="1:2" x14ac:dyDescent="0.25">
      <c r="A6251" s="6">
        <v>41444</v>
      </c>
      <c r="B6251" s="5">
        <v>21.9</v>
      </c>
    </row>
    <row r="6252" spans="1:2" x14ac:dyDescent="0.25">
      <c r="A6252" s="6">
        <v>41445</v>
      </c>
      <c r="B6252" s="5">
        <v>20.98</v>
      </c>
    </row>
    <row r="6253" spans="1:2" x14ac:dyDescent="0.25">
      <c r="A6253" s="6">
        <v>41446</v>
      </c>
      <c r="B6253" s="5">
        <v>21.28</v>
      </c>
    </row>
    <row r="6254" spans="1:2" x14ac:dyDescent="0.25">
      <c r="A6254" s="6">
        <v>41447</v>
      </c>
      <c r="B6254" s="5">
        <v>21.28</v>
      </c>
    </row>
    <row r="6255" spans="1:2" x14ac:dyDescent="0.25">
      <c r="A6255" s="6">
        <v>41448</v>
      </c>
      <c r="B6255" s="5">
        <v>21.28</v>
      </c>
    </row>
    <row r="6256" spans="1:2" x14ac:dyDescent="0.25">
      <c r="A6256" s="6">
        <v>41449</v>
      </c>
      <c r="B6256" s="5">
        <v>21.17</v>
      </c>
    </row>
    <row r="6257" spans="1:2" x14ac:dyDescent="0.25">
      <c r="A6257" s="6">
        <v>41450</v>
      </c>
      <c r="B6257" s="5">
        <v>21.54</v>
      </c>
    </row>
    <row r="6258" spans="1:2" x14ac:dyDescent="0.25">
      <c r="A6258" s="6">
        <v>41451</v>
      </c>
      <c r="B6258" s="5">
        <v>21.83</v>
      </c>
    </row>
    <row r="6259" spans="1:2" x14ac:dyDescent="0.25">
      <c r="A6259" s="6">
        <v>41452</v>
      </c>
      <c r="B6259" s="5">
        <v>22.3</v>
      </c>
    </row>
    <row r="6260" spans="1:2" x14ac:dyDescent="0.25">
      <c r="A6260" s="6">
        <v>41453</v>
      </c>
      <c r="B6260" s="5">
        <v>22.17</v>
      </c>
    </row>
    <row r="6261" spans="1:2" x14ac:dyDescent="0.25">
      <c r="A6261" s="6">
        <v>41454</v>
      </c>
      <c r="B6261" s="5">
        <v>22.17</v>
      </c>
    </row>
    <row r="6262" spans="1:2" x14ac:dyDescent="0.25">
      <c r="A6262" s="6">
        <v>41455</v>
      </c>
      <c r="B6262" s="5">
        <v>22.17</v>
      </c>
    </row>
    <row r="6263" spans="1:2" x14ac:dyDescent="0.25">
      <c r="A6263" s="6">
        <v>41456</v>
      </c>
      <c r="B6263" s="5">
        <v>22.1</v>
      </c>
    </row>
    <row r="6264" spans="1:2" x14ac:dyDescent="0.25">
      <c r="A6264" s="6">
        <v>41457</v>
      </c>
      <c r="B6264" s="5">
        <v>22.45</v>
      </c>
    </row>
    <row r="6265" spans="1:2" x14ac:dyDescent="0.25">
      <c r="A6265" s="6">
        <v>41458</v>
      </c>
      <c r="B6265" s="5">
        <v>22.24</v>
      </c>
    </row>
    <row r="6266" spans="1:2" x14ac:dyDescent="0.25">
      <c r="A6266" s="6">
        <v>41459</v>
      </c>
      <c r="B6266" s="5">
        <v>22.24</v>
      </c>
    </row>
    <row r="6267" spans="1:2" x14ac:dyDescent="0.25">
      <c r="A6267" s="6">
        <v>41460</v>
      </c>
      <c r="B6267" s="5">
        <v>22.2</v>
      </c>
    </row>
    <row r="6268" spans="1:2" x14ac:dyDescent="0.25">
      <c r="A6268" s="6">
        <v>41461</v>
      </c>
      <c r="B6268" s="5">
        <v>22.2</v>
      </c>
    </row>
    <row r="6269" spans="1:2" x14ac:dyDescent="0.25">
      <c r="A6269" s="6">
        <v>41462</v>
      </c>
      <c r="B6269" s="5">
        <v>22.2</v>
      </c>
    </row>
    <row r="6270" spans="1:2" x14ac:dyDescent="0.25">
      <c r="A6270" s="6">
        <v>41463</v>
      </c>
      <c r="B6270" s="5">
        <v>22.23</v>
      </c>
    </row>
    <row r="6271" spans="1:2" x14ac:dyDescent="0.25">
      <c r="A6271" s="6">
        <v>41464</v>
      </c>
      <c r="B6271" s="5">
        <v>22.54</v>
      </c>
    </row>
    <row r="6272" spans="1:2" x14ac:dyDescent="0.25">
      <c r="A6272" s="6">
        <v>41465</v>
      </c>
      <c r="B6272" s="5">
        <v>22.52</v>
      </c>
    </row>
    <row r="6273" spans="1:2" x14ac:dyDescent="0.25">
      <c r="A6273" s="6">
        <v>41466</v>
      </c>
      <c r="B6273" s="5">
        <v>23.09</v>
      </c>
    </row>
    <row r="6274" spans="1:2" x14ac:dyDescent="0.25">
      <c r="A6274" s="6">
        <v>41467</v>
      </c>
      <c r="B6274" s="5">
        <v>22.97</v>
      </c>
    </row>
    <row r="6275" spans="1:2" x14ac:dyDescent="0.25">
      <c r="A6275" s="6">
        <v>41468</v>
      </c>
      <c r="B6275" s="5">
        <v>22.97</v>
      </c>
    </row>
    <row r="6276" spans="1:2" x14ac:dyDescent="0.25">
      <c r="A6276" s="6">
        <v>41469</v>
      </c>
      <c r="B6276" s="5">
        <v>22.97</v>
      </c>
    </row>
    <row r="6277" spans="1:2" x14ac:dyDescent="0.25">
      <c r="A6277" s="6">
        <v>41470</v>
      </c>
      <c r="B6277" s="5">
        <v>23.04</v>
      </c>
    </row>
    <row r="6278" spans="1:2" x14ac:dyDescent="0.25">
      <c r="A6278" s="6">
        <v>41471</v>
      </c>
      <c r="B6278" s="5">
        <v>23.04</v>
      </c>
    </row>
    <row r="6279" spans="1:2" x14ac:dyDescent="0.25">
      <c r="A6279" s="6">
        <v>41472</v>
      </c>
      <c r="B6279" s="5">
        <v>23.15</v>
      </c>
    </row>
    <row r="6280" spans="1:2" x14ac:dyDescent="0.25">
      <c r="A6280" s="6">
        <v>41473</v>
      </c>
      <c r="B6280" s="5">
        <v>23.34</v>
      </c>
    </row>
    <row r="6281" spans="1:2" x14ac:dyDescent="0.25">
      <c r="A6281" s="6">
        <v>41474</v>
      </c>
      <c r="B6281" s="5">
        <v>23.3</v>
      </c>
    </row>
    <row r="6282" spans="1:2" x14ac:dyDescent="0.25">
      <c r="A6282" s="6">
        <v>41475</v>
      </c>
      <c r="B6282" s="5">
        <v>23.3</v>
      </c>
    </row>
    <row r="6283" spans="1:2" x14ac:dyDescent="0.25">
      <c r="A6283" s="6">
        <v>41476</v>
      </c>
      <c r="B6283" s="5">
        <v>23.3</v>
      </c>
    </row>
    <row r="6284" spans="1:2" x14ac:dyDescent="0.25">
      <c r="A6284" s="6">
        <v>41477</v>
      </c>
      <c r="B6284" s="5">
        <v>23.4</v>
      </c>
    </row>
    <row r="6285" spans="1:2" x14ac:dyDescent="0.25">
      <c r="A6285" s="6">
        <v>41478</v>
      </c>
      <c r="B6285" s="5">
        <v>23.37</v>
      </c>
    </row>
    <row r="6286" spans="1:2" x14ac:dyDescent="0.25">
      <c r="A6286" s="6">
        <v>41479</v>
      </c>
      <c r="B6286" s="5">
        <v>22.89</v>
      </c>
    </row>
    <row r="6287" spans="1:2" x14ac:dyDescent="0.25">
      <c r="A6287" s="6">
        <v>41480</v>
      </c>
      <c r="B6287" s="5">
        <v>22.95</v>
      </c>
    </row>
    <row r="6288" spans="1:2" x14ac:dyDescent="0.25">
      <c r="A6288" s="6">
        <v>41481</v>
      </c>
      <c r="B6288" s="5">
        <v>22.97</v>
      </c>
    </row>
    <row r="6289" spans="1:2" x14ac:dyDescent="0.25">
      <c r="A6289" s="6">
        <v>41482</v>
      </c>
      <c r="B6289" s="5">
        <v>22.97</v>
      </c>
    </row>
    <row r="6290" spans="1:2" x14ac:dyDescent="0.25">
      <c r="A6290" s="6">
        <v>41483</v>
      </c>
      <c r="B6290" s="5">
        <v>22.97</v>
      </c>
    </row>
    <row r="6291" spans="1:2" x14ac:dyDescent="0.25">
      <c r="A6291" s="6">
        <v>41484</v>
      </c>
      <c r="B6291" s="5">
        <v>22.78</v>
      </c>
    </row>
    <row r="6292" spans="1:2" x14ac:dyDescent="0.25">
      <c r="A6292" s="6">
        <v>41485</v>
      </c>
      <c r="B6292" s="5">
        <v>22.71</v>
      </c>
    </row>
    <row r="6293" spans="1:2" x14ac:dyDescent="0.25">
      <c r="A6293" s="6">
        <v>41486</v>
      </c>
      <c r="B6293" s="5">
        <v>22.35</v>
      </c>
    </row>
    <row r="6294" spans="1:2" x14ac:dyDescent="0.25">
      <c r="A6294" s="6">
        <v>41487</v>
      </c>
      <c r="B6294" s="5">
        <v>22.26</v>
      </c>
    </row>
    <row r="6295" spans="1:2" x14ac:dyDescent="0.25">
      <c r="A6295" s="6">
        <v>41488</v>
      </c>
      <c r="B6295" s="5">
        <v>22.17</v>
      </c>
    </row>
    <row r="6296" spans="1:2" x14ac:dyDescent="0.25">
      <c r="A6296" s="6">
        <v>41489</v>
      </c>
      <c r="B6296" s="5">
        <v>22.17</v>
      </c>
    </row>
    <row r="6297" spans="1:2" x14ac:dyDescent="0.25">
      <c r="A6297" s="6">
        <v>41490</v>
      </c>
      <c r="B6297" s="5">
        <v>22.17</v>
      </c>
    </row>
    <row r="6298" spans="1:2" x14ac:dyDescent="0.25">
      <c r="A6298" s="6">
        <v>41491</v>
      </c>
      <c r="B6298" s="5">
        <v>22.15</v>
      </c>
    </row>
    <row r="6299" spans="1:2" x14ac:dyDescent="0.25">
      <c r="A6299" s="6">
        <v>41492</v>
      </c>
      <c r="B6299" s="5">
        <v>22.07</v>
      </c>
    </row>
    <row r="6300" spans="1:2" x14ac:dyDescent="0.25">
      <c r="A6300" s="6">
        <v>41493</v>
      </c>
      <c r="B6300" s="5">
        <v>22.01</v>
      </c>
    </row>
    <row r="6301" spans="1:2" x14ac:dyDescent="0.25">
      <c r="A6301" s="6">
        <v>41494</v>
      </c>
      <c r="B6301" s="5">
        <v>22</v>
      </c>
    </row>
    <row r="6302" spans="1:2" x14ac:dyDescent="0.25">
      <c r="A6302" s="6">
        <v>41495</v>
      </c>
      <c r="B6302" s="5">
        <v>22.21</v>
      </c>
    </row>
    <row r="6303" spans="1:2" x14ac:dyDescent="0.25">
      <c r="A6303" s="6">
        <v>41496</v>
      </c>
      <c r="B6303" s="5">
        <v>22.21</v>
      </c>
    </row>
    <row r="6304" spans="1:2" x14ac:dyDescent="0.25">
      <c r="A6304" s="6">
        <v>41497</v>
      </c>
      <c r="B6304" s="5">
        <v>22.21</v>
      </c>
    </row>
    <row r="6305" spans="1:2" x14ac:dyDescent="0.25">
      <c r="A6305" s="6">
        <v>41498</v>
      </c>
      <c r="B6305" s="5">
        <v>22.05</v>
      </c>
    </row>
    <row r="6306" spans="1:2" x14ac:dyDescent="0.25">
      <c r="A6306" s="6">
        <v>41499</v>
      </c>
      <c r="B6306" s="5">
        <v>21.74</v>
      </c>
    </row>
    <row r="6307" spans="1:2" x14ac:dyDescent="0.25">
      <c r="A6307" s="6">
        <v>41500</v>
      </c>
      <c r="B6307" s="5">
        <v>21.68</v>
      </c>
    </row>
    <row r="6308" spans="1:2" x14ac:dyDescent="0.25">
      <c r="A6308" s="6">
        <v>41501</v>
      </c>
      <c r="B6308" s="5">
        <v>21.26</v>
      </c>
    </row>
    <row r="6309" spans="1:2" x14ac:dyDescent="0.25">
      <c r="A6309" s="6">
        <v>41502</v>
      </c>
      <c r="B6309" s="5">
        <v>20.73</v>
      </c>
    </row>
    <row r="6310" spans="1:2" x14ac:dyDescent="0.25">
      <c r="A6310" s="6">
        <v>41503</v>
      </c>
      <c r="B6310" s="5">
        <v>20.73</v>
      </c>
    </row>
    <row r="6311" spans="1:2" x14ac:dyDescent="0.25">
      <c r="A6311" s="6">
        <v>41504</v>
      </c>
      <c r="B6311" s="5">
        <v>20.73</v>
      </c>
    </row>
    <row r="6312" spans="1:2" x14ac:dyDescent="0.25">
      <c r="A6312" s="6">
        <v>41505</v>
      </c>
      <c r="B6312" s="5">
        <v>20.48</v>
      </c>
    </row>
    <row r="6313" spans="1:2" x14ac:dyDescent="0.25">
      <c r="A6313" s="6">
        <v>41506</v>
      </c>
      <c r="B6313" s="5">
        <v>20.93</v>
      </c>
    </row>
    <row r="6314" spans="1:2" x14ac:dyDescent="0.25">
      <c r="A6314" s="6">
        <v>41507</v>
      </c>
      <c r="B6314" s="5">
        <v>20.9</v>
      </c>
    </row>
    <row r="6315" spans="1:2" x14ac:dyDescent="0.25">
      <c r="A6315" s="6">
        <v>41508</v>
      </c>
      <c r="B6315" s="5">
        <v>20.99</v>
      </c>
    </row>
    <row r="6316" spans="1:2" x14ac:dyDescent="0.25">
      <c r="A6316" s="6">
        <v>41509</v>
      </c>
      <c r="B6316" s="5">
        <v>21.23</v>
      </c>
    </row>
    <row r="6317" spans="1:2" x14ac:dyDescent="0.25">
      <c r="A6317" s="6">
        <v>41510</v>
      </c>
      <c r="B6317" s="5">
        <v>21.23</v>
      </c>
    </row>
    <row r="6318" spans="1:2" x14ac:dyDescent="0.25">
      <c r="A6318" s="6">
        <v>41511</v>
      </c>
      <c r="B6318" s="5">
        <v>21.23</v>
      </c>
    </row>
    <row r="6319" spans="1:2" x14ac:dyDescent="0.25">
      <c r="A6319" s="6">
        <v>41512</v>
      </c>
      <c r="B6319" s="5">
        <v>21.16</v>
      </c>
    </row>
    <row r="6320" spans="1:2" x14ac:dyDescent="0.25">
      <c r="A6320" s="6">
        <v>41513</v>
      </c>
      <c r="B6320" s="5">
        <v>21.06</v>
      </c>
    </row>
    <row r="6321" spans="1:2" x14ac:dyDescent="0.25">
      <c r="A6321" s="6">
        <v>41514</v>
      </c>
      <c r="B6321" s="5">
        <v>20.96</v>
      </c>
    </row>
    <row r="6322" spans="1:2" x14ac:dyDescent="0.25">
      <c r="A6322" s="6">
        <v>41515</v>
      </c>
      <c r="B6322" s="5">
        <v>20.97</v>
      </c>
    </row>
    <row r="6323" spans="1:2" x14ac:dyDescent="0.25">
      <c r="A6323" s="6">
        <v>41516</v>
      </c>
      <c r="B6323" s="5">
        <v>20.82</v>
      </c>
    </row>
    <row r="6324" spans="1:2" x14ac:dyDescent="0.25">
      <c r="A6324" s="6">
        <v>41517</v>
      </c>
      <c r="B6324" s="5">
        <v>20.82</v>
      </c>
    </row>
    <row r="6325" spans="1:2" x14ac:dyDescent="0.25">
      <c r="A6325" s="6">
        <v>41518</v>
      </c>
      <c r="B6325" s="5">
        <v>20.82</v>
      </c>
    </row>
    <row r="6326" spans="1:2" x14ac:dyDescent="0.25">
      <c r="A6326" s="6">
        <v>41519</v>
      </c>
      <c r="B6326" s="5">
        <v>20.82</v>
      </c>
    </row>
    <row r="6327" spans="1:2" x14ac:dyDescent="0.25">
      <c r="A6327" s="6">
        <v>41520</v>
      </c>
      <c r="B6327" s="5">
        <v>20.64</v>
      </c>
    </row>
    <row r="6328" spans="1:2" x14ac:dyDescent="0.25">
      <c r="A6328" s="6">
        <v>41521</v>
      </c>
      <c r="B6328" s="5">
        <v>20.79</v>
      </c>
    </row>
    <row r="6329" spans="1:2" x14ac:dyDescent="0.25">
      <c r="A6329" s="6">
        <v>41522</v>
      </c>
      <c r="B6329" s="5">
        <v>20.57</v>
      </c>
    </row>
    <row r="6330" spans="1:2" x14ac:dyDescent="0.25">
      <c r="A6330" s="6">
        <v>41523</v>
      </c>
      <c r="B6330" s="5">
        <v>20.9</v>
      </c>
    </row>
    <row r="6331" spans="1:2" x14ac:dyDescent="0.25">
      <c r="A6331" s="6">
        <v>41524</v>
      </c>
      <c r="B6331" s="5">
        <v>20.9</v>
      </c>
    </row>
    <row r="6332" spans="1:2" x14ac:dyDescent="0.25">
      <c r="A6332" s="6">
        <v>41525</v>
      </c>
      <c r="B6332" s="5">
        <v>20.9</v>
      </c>
    </row>
    <row r="6333" spans="1:2" x14ac:dyDescent="0.25">
      <c r="A6333" s="6">
        <v>41526</v>
      </c>
      <c r="B6333" s="5">
        <v>21.32</v>
      </c>
    </row>
    <row r="6334" spans="1:2" x14ac:dyDescent="0.25">
      <c r="A6334" s="6">
        <v>41527</v>
      </c>
      <c r="B6334" s="5">
        <v>21.32</v>
      </c>
    </row>
    <row r="6335" spans="1:2" x14ac:dyDescent="0.25">
      <c r="A6335" s="6">
        <v>41528</v>
      </c>
      <c r="B6335" s="5">
        <v>21.47</v>
      </c>
    </row>
    <row r="6336" spans="1:2" x14ac:dyDescent="0.25">
      <c r="A6336" s="6">
        <v>41529</v>
      </c>
      <c r="B6336" s="5">
        <v>21.32</v>
      </c>
    </row>
    <row r="6337" spans="1:2" x14ac:dyDescent="0.25">
      <c r="A6337" s="6">
        <v>41530</v>
      </c>
      <c r="B6337" s="5">
        <v>21.39</v>
      </c>
    </row>
    <row r="6338" spans="1:2" x14ac:dyDescent="0.25">
      <c r="A6338" s="6">
        <v>41531</v>
      </c>
      <c r="B6338" s="5">
        <v>21.39</v>
      </c>
    </row>
    <row r="6339" spans="1:2" x14ac:dyDescent="0.25">
      <c r="A6339" s="6">
        <v>41532</v>
      </c>
      <c r="B6339" s="5">
        <v>21.39</v>
      </c>
    </row>
    <row r="6340" spans="1:2" x14ac:dyDescent="0.25">
      <c r="A6340" s="6">
        <v>41533</v>
      </c>
      <c r="B6340" s="5">
        <v>21.63</v>
      </c>
    </row>
    <row r="6341" spans="1:2" x14ac:dyDescent="0.25">
      <c r="A6341" s="6">
        <v>41534</v>
      </c>
      <c r="B6341" s="5">
        <v>21.6</v>
      </c>
    </row>
    <row r="6342" spans="1:2" x14ac:dyDescent="0.25">
      <c r="A6342" s="6">
        <v>41535</v>
      </c>
      <c r="B6342" s="5">
        <v>22.33</v>
      </c>
    </row>
    <row r="6343" spans="1:2" x14ac:dyDescent="0.25">
      <c r="A6343" s="6">
        <v>41536</v>
      </c>
      <c r="B6343" s="5">
        <v>22.3</v>
      </c>
    </row>
    <row r="6344" spans="1:2" x14ac:dyDescent="0.25">
      <c r="A6344" s="6">
        <v>41537</v>
      </c>
      <c r="B6344" s="5">
        <v>21.91</v>
      </c>
    </row>
    <row r="6345" spans="1:2" x14ac:dyDescent="0.25">
      <c r="A6345" s="6">
        <v>41538</v>
      </c>
      <c r="B6345" s="5">
        <v>21.91</v>
      </c>
    </row>
    <row r="6346" spans="1:2" x14ac:dyDescent="0.25">
      <c r="A6346" s="6">
        <v>41539</v>
      </c>
      <c r="B6346" s="5">
        <v>21.91</v>
      </c>
    </row>
    <row r="6347" spans="1:2" x14ac:dyDescent="0.25">
      <c r="A6347" s="6">
        <v>41540</v>
      </c>
      <c r="B6347" s="5">
        <v>21.8</v>
      </c>
    </row>
    <row r="6348" spans="1:2" x14ac:dyDescent="0.25">
      <c r="A6348" s="6">
        <v>41541</v>
      </c>
      <c r="B6348" s="5">
        <v>21.63</v>
      </c>
    </row>
    <row r="6349" spans="1:2" x14ac:dyDescent="0.25">
      <c r="A6349" s="6">
        <v>41542</v>
      </c>
      <c r="B6349" s="5">
        <v>21.7</v>
      </c>
    </row>
    <row r="6350" spans="1:2" x14ac:dyDescent="0.25">
      <c r="A6350" s="6">
        <v>41543</v>
      </c>
      <c r="B6350" s="5">
        <v>21.83</v>
      </c>
    </row>
    <row r="6351" spans="1:2" x14ac:dyDescent="0.25">
      <c r="A6351" s="6">
        <v>41544</v>
      </c>
      <c r="B6351" s="5">
        <v>21.72</v>
      </c>
    </row>
    <row r="6352" spans="1:2" x14ac:dyDescent="0.25">
      <c r="A6352" s="6">
        <v>41545</v>
      </c>
      <c r="B6352" s="5">
        <v>21.72</v>
      </c>
    </row>
    <row r="6353" spans="1:2" x14ac:dyDescent="0.25">
      <c r="A6353" s="6">
        <v>41546</v>
      </c>
      <c r="B6353" s="5">
        <v>21.72</v>
      </c>
    </row>
    <row r="6354" spans="1:2" x14ac:dyDescent="0.25">
      <c r="A6354" s="6">
        <v>41547</v>
      </c>
      <c r="B6354" s="5">
        <v>21.5</v>
      </c>
    </row>
    <row r="6355" spans="1:2" x14ac:dyDescent="0.25">
      <c r="A6355" s="6">
        <v>41548</v>
      </c>
      <c r="B6355" s="5">
        <v>21.82</v>
      </c>
    </row>
    <row r="6356" spans="1:2" x14ac:dyDescent="0.25">
      <c r="A6356" s="6">
        <v>41549</v>
      </c>
      <c r="B6356" s="5">
        <v>21.84</v>
      </c>
    </row>
    <row r="6357" spans="1:2" x14ac:dyDescent="0.25">
      <c r="A6357" s="6">
        <v>41550</v>
      </c>
      <c r="B6357" s="5">
        <v>21.46</v>
      </c>
    </row>
    <row r="6358" spans="1:2" x14ac:dyDescent="0.25">
      <c r="A6358" s="6">
        <v>41551</v>
      </c>
      <c r="B6358" s="5">
        <v>21.45</v>
      </c>
    </row>
    <row r="6359" spans="1:2" x14ac:dyDescent="0.25">
      <c r="A6359" s="6">
        <v>41552</v>
      </c>
      <c r="B6359" s="5">
        <v>21.45</v>
      </c>
    </row>
    <row r="6360" spans="1:2" x14ac:dyDescent="0.25">
      <c r="A6360" s="6">
        <v>41553</v>
      </c>
      <c r="B6360" s="5">
        <v>21.45</v>
      </c>
    </row>
    <row r="6361" spans="1:2" x14ac:dyDescent="0.25">
      <c r="A6361" s="6">
        <v>41554</v>
      </c>
      <c r="B6361" s="5">
        <v>21.52</v>
      </c>
    </row>
    <row r="6362" spans="1:2" x14ac:dyDescent="0.25">
      <c r="A6362" s="6">
        <v>41555</v>
      </c>
      <c r="B6362" s="5">
        <v>21.29</v>
      </c>
    </row>
    <row r="6363" spans="1:2" x14ac:dyDescent="0.25">
      <c r="A6363" s="6">
        <v>41556</v>
      </c>
      <c r="B6363" s="5">
        <v>21.3</v>
      </c>
    </row>
    <row r="6364" spans="1:2" x14ac:dyDescent="0.25">
      <c r="A6364" s="6">
        <v>41557</v>
      </c>
      <c r="B6364" s="5">
        <v>21.85</v>
      </c>
    </row>
    <row r="6365" spans="1:2" x14ac:dyDescent="0.25">
      <c r="A6365" s="6">
        <v>41558</v>
      </c>
      <c r="B6365" s="5">
        <v>22.09</v>
      </c>
    </row>
    <row r="6366" spans="1:2" x14ac:dyDescent="0.25">
      <c r="A6366" s="6">
        <v>41559</v>
      </c>
      <c r="B6366" s="5">
        <v>22.09</v>
      </c>
    </row>
    <row r="6367" spans="1:2" x14ac:dyDescent="0.25">
      <c r="A6367" s="6">
        <v>41560</v>
      </c>
      <c r="B6367" s="5">
        <v>22.09</v>
      </c>
    </row>
    <row r="6368" spans="1:2" x14ac:dyDescent="0.25">
      <c r="A6368" s="6">
        <v>41561</v>
      </c>
      <c r="B6368" s="5">
        <v>22.08</v>
      </c>
    </row>
    <row r="6369" spans="1:2" x14ac:dyDescent="0.25">
      <c r="A6369" s="6">
        <v>41562</v>
      </c>
      <c r="B6369" s="5">
        <v>22</v>
      </c>
    </row>
    <row r="6370" spans="1:2" x14ac:dyDescent="0.25">
      <c r="A6370" s="6">
        <v>41563</v>
      </c>
      <c r="B6370" s="5">
        <v>22.41</v>
      </c>
    </row>
    <row r="6371" spans="1:2" x14ac:dyDescent="0.25">
      <c r="A6371" s="6">
        <v>41564</v>
      </c>
      <c r="B6371" s="5">
        <v>22.75</v>
      </c>
    </row>
    <row r="6372" spans="1:2" x14ac:dyDescent="0.25">
      <c r="A6372" s="6">
        <v>41565</v>
      </c>
      <c r="B6372" s="5">
        <v>22.7</v>
      </c>
    </row>
    <row r="6373" spans="1:2" x14ac:dyDescent="0.25">
      <c r="A6373" s="6">
        <v>41566</v>
      </c>
      <c r="B6373" s="5">
        <v>22.7</v>
      </c>
    </row>
    <row r="6374" spans="1:2" x14ac:dyDescent="0.25">
      <c r="A6374" s="6">
        <v>41567</v>
      </c>
      <c r="B6374" s="5">
        <v>22.7</v>
      </c>
    </row>
    <row r="6375" spans="1:2" x14ac:dyDescent="0.25">
      <c r="A6375" s="6">
        <v>41568</v>
      </c>
      <c r="B6375" s="5">
        <v>22.57</v>
      </c>
    </row>
    <row r="6376" spans="1:2" x14ac:dyDescent="0.25">
      <c r="A6376" s="6">
        <v>41569</v>
      </c>
      <c r="B6376" s="5">
        <v>22.79</v>
      </c>
    </row>
    <row r="6377" spans="1:2" x14ac:dyDescent="0.25">
      <c r="A6377" s="6">
        <v>41570</v>
      </c>
      <c r="B6377" s="5">
        <v>22.82</v>
      </c>
    </row>
    <row r="6378" spans="1:2" x14ac:dyDescent="0.25">
      <c r="A6378" s="6">
        <v>41571</v>
      </c>
      <c r="B6378" s="5">
        <v>22.85</v>
      </c>
    </row>
    <row r="6379" spans="1:2" x14ac:dyDescent="0.25">
      <c r="A6379" s="6">
        <v>41572</v>
      </c>
      <c r="B6379" s="5">
        <v>23.11</v>
      </c>
    </row>
    <row r="6380" spans="1:2" x14ac:dyDescent="0.25">
      <c r="A6380" s="6">
        <v>41573</v>
      </c>
      <c r="B6380" s="5">
        <v>23.11</v>
      </c>
    </row>
    <row r="6381" spans="1:2" x14ac:dyDescent="0.25">
      <c r="A6381" s="6">
        <v>41574</v>
      </c>
      <c r="B6381" s="5">
        <v>23.11</v>
      </c>
    </row>
    <row r="6382" spans="1:2" x14ac:dyDescent="0.25">
      <c r="A6382" s="6">
        <v>41575</v>
      </c>
      <c r="B6382" s="5">
        <v>22.93</v>
      </c>
    </row>
    <row r="6383" spans="1:2" x14ac:dyDescent="0.25">
      <c r="A6383" s="6">
        <v>41576</v>
      </c>
      <c r="B6383" s="5">
        <v>22.78</v>
      </c>
    </row>
    <row r="6384" spans="1:2" x14ac:dyDescent="0.25">
      <c r="A6384" s="6">
        <v>41577</v>
      </c>
      <c r="B6384" s="5">
        <v>22.6</v>
      </c>
    </row>
    <row r="6385" spans="1:2" x14ac:dyDescent="0.25">
      <c r="A6385" s="6">
        <v>41578</v>
      </c>
      <c r="B6385" s="5">
        <v>22.46</v>
      </c>
    </row>
    <row r="6386" spans="1:2" x14ac:dyDescent="0.25">
      <c r="A6386" s="6">
        <v>41579</v>
      </c>
      <c r="B6386" s="5">
        <v>22.58</v>
      </c>
    </row>
    <row r="6387" spans="1:2" x14ac:dyDescent="0.25">
      <c r="A6387" s="6">
        <v>41580</v>
      </c>
      <c r="B6387" s="5">
        <v>22.58</v>
      </c>
    </row>
    <row r="6388" spans="1:2" x14ac:dyDescent="0.25">
      <c r="A6388" s="6">
        <v>41581</v>
      </c>
      <c r="B6388" s="5">
        <v>22.58</v>
      </c>
    </row>
    <row r="6389" spans="1:2" x14ac:dyDescent="0.25">
      <c r="A6389" s="6">
        <v>41582</v>
      </c>
      <c r="B6389" s="5">
        <v>22.64</v>
      </c>
    </row>
    <row r="6390" spans="1:2" x14ac:dyDescent="0.25">
      <c r="A6390" s="6">
        <v>41583</v>
      </c>
      <c r="B6390" s="5">
        <v>22.25</v>
      </c>
    </row>
    <row r="6391" spans="1:2" x14ac:dyDescent="0.25">
      <c r="A6391" s="6">
        <v>41584</v>
      </c>
      <c r="B6391" s="5">
        <v>22.23</v>
      </c>
    </row>
    <row r="6392" spans="1:2" x14ac:dyDescent="0.25">
      <c r="A6392" s="6">
        <v>41585</v>
      </c>
      <c r="B6392" s="5">
        <v>21.94</v>
      </c>
    </row>
    <row r="6393" spans="1:2" x14ac:dyDescent="0.25">
      <c r="A6393" s="6">
        <v>41586</v>
      </c>
      <c r="B6393" s="5">
        <v>21.67</v>
      </c>
    </row>
    <row r="6394" spans="1:2" x14ac:dyDescent="0.25">
      <c r="A6394" s="6">
        <v>41587</v>
      </c>
      <c r="B6394" s="5">
        <v>21.67</v>
      </c>
    </row>
    <row r="6395" spans="1:2" x14ac:dyDescent="0.25">
      <c r="A6395" s="6">
        <v>41588</v>
      </c>
      <c r="B6395" s="5">
        <v>21.67</v>
      </c>
    </row>
    <row r="6396" spans="1:2" x14ac:dyDescent="0.25">
      <c r="A6396" s="6">
        <v>41589</v>
      </c>
      <c r="B6396" s="5">
        <v>21.7</v>
      </c>
    </row>
    <row r="6397" spans="1:2" x14ac:dyDescent="0.25">
      <c r="A6397" s="6">
        <v>41590</v>
      </c>
      <c r="B6397" s="5">
        <v>21.57</v>
      </c>
    </row>
    <row r="6398" spans="1:2" x14ac:dyDescent="0.25">
      <c r="A6398" s="6">
        <v>41591</v>
      </c>
      <c r="B6398" s="5">
        <v>21.71</v>
      </c>
    </row>
    <row r="6399" spans="1:2" x14ac:dyDescent="0.25">
      <c r="A6399" s="6">
        <v>41592</v>
      </c>
      <c r="B6399" s="5">
        <v>21.89</v>
      </c>
    </row>
    <row r="6400" spans="1:2" x14ac:dyDescent="0.25">
      <c r="A6400" s="6">
        <v>41593</v>
      </c>
      <c r="B6400" s="5">
        <v>21.97</v>
      </c>
    </row>
    <row r="6401" spans="1:2" x14ac:dyDescent="0.25">
      <c r="A6401" s="6">
        <v>41594</v>
      </c>
      <c r="B6401" s="5">
        <v>21.97</v>
      </c>
    </row>
    <row r="6402" spans="1:2" x14ac:dyDescent="0.25">
      <c r="A6402" s="6">
        <v>41595</v>
      </c>
      <c r="B6402" s="5">
        <v>21.97</v>
      </c>
    </row>
    <row r="6403" spans="1:2" x14ac:dyDescent="0.25">
      <c r="A6403" s="6">
        <v>41596</v>
      </c>
      <c r="B6403" s="5">
        <v>21.82</v>
      </c>
    </row>
    <row r="6404" spans="1:2" x14ac:dyDescent="0.25">
      <c r="A6404" s="6">
        <v>41597</v>
      </c>
      <c r="B6404" s="5">
        <v>21.65</v>
      </c>
    </row>
    <row r="6405" spans="1:2" x14ac:dyDescent="0.25">
      <c r="A6405" s="6">
        <v>41598</v>
      </c>
      <c r="B6405" s="5">
        <v>21.43</v>
      </c>
    </row>
    <row r="6406" spans="1:2" x14ac:dyDescent="0.25">
      <c r="A6406" s="6">
        <v>41599</v>
      </c>
      <c r="B6406" s="5">
        <v>21.59</v>
      </c>
    </row>
    <row r="6407" spans="1:2" x14ac:dyDescent="0.25">
      <c r="A6407" s="6">
        <v>41600</v>
      </c>
      <c r="B6407" s="5">
        <v>21.49</v>
      </c>
    </row>
    <row r="6408" spans="1:2" x14ac:dyDescent="0.25">
      <c r="A6408" s="6">
        <v>41601</v>
      </c>
      <c r="B6408" s="5">
        <v>21.49</v>
      </c>
    </row>
    <row r="6409" spans="1:2" x14ac:dyDescent="0.25">
      <c r="A6409" s="6">
        <v>41602</v>
      </c>
      <c r="B6409" s="5">
        <v>21.49</v>
      </c>
    </row>
    <row r="6410" spans="1:2" x14ac:dyDescent="0.25">
      <c r="A6410" s="6">
        <v>41603</v>
      </c>
      <c r="B6410" s="5">
        <v>21.37</v>
      </c>
    </row>
    <row r="6411" spans="1:2" x14ac:dyDescent="0.25">
      <c r="A6411" s="6">
        <v>41604</v>
      </c>
      <c r="B6411" s="5">
        <v>21.29</v>
      </c>
    </row>
    <row r="6412" spans="1:2" x14ac:dyDescent="0.25">
      <c r="A6412" s="6">
        <v>41605</v>
      </c>
      <c r="B6412" s="5">
        <v>21.5</v>
      </c>
    </row>
    <row r="6413" spans="1:2" x14ac:dyDescent="0.25">
      <c r="A6413" s="6">
        <v>41606</v>
      </c>
      <c r="B6413" s="5">
        <v>21.5</v>
      </c>
    </row>
    <row r="6414" spans="1:2" x14ac:dyDescent="0.25">
      <c r="A6414" s="6">
        <v>41607</v>
      </c>
      <c r="B6414" s="5">
        <v>21.28</v>
      </c>
    </row>
    <row r="6415" spans="1:2" x14ac:dyDescent="0.25">
      <c r="A6415" s="6">
        <v>41608</v>
      </c>
      <c r="B6415" s="5">
        <v>21.28</v>
      </c>
    </row>
    <row r="6416" spans="1:2" x14ac:dyDescent="0.25">
      <c r="A6416" s="6">
        <v>41609</v>
      </c>
      <c r="B6416" s="5">
        <v>21.28</v>
      </c>
    </row>
    <row r="6417" spans="1:2" x14ac:dyDescent="0.25">
      <c r="A6417" s="6">
        <v>41610</v>
      </c>
      <c r="B6417" s="5">
        <v>21.15</v>
      </c>
    </row>
    <row r="6418" spans="1:2" x14ac:dyDescent="0.25">
      <c r="A6418" s="6">
        <v>41611</v>
      </c>
      <c r="B6418" s="5">
        <v>21.12</v>
      </c>
    </row>
    <row r="6419" spans="1:2" x14ac:dyDescent="0.25">
      <c r="A6419" s="6">
        <v>41612</v>
      </c>
      <c r="B6419" s="5">
        <v>21.22</v>
      </c>
    </row>
    <row r="6420" spans="1:2" x14ac:dyDescent="0.25">
      <c r="A6420" s="6">
        <v>41613</v>
      </c>
      <c r="B6420" s="5">
        <v>21.27</v>
      </c>
    </row>
    <row r="6421" spans="1:2" x14ac:dyDescent="0.25">
      <c r="A6421" s="6">
        <v>41614</v>
      </c>
      <c r="B6421" s="5">
        <v>21.46</v>
      </c>
    </row>
    <row r="6422" spans="1:2" x14ac:dyDescent="0.25">
      <c r="A6422" s="6">
        <v>41615</v>
      </c>
      <c r="B6422" s="5">
        <v>21.46</v>
      </c>
    </row>
    <row r="6423" spans="1:2" x14ac:dyDescent="0.25">
      <c r="A6423" s="6">
        <v>41616</v>
      </c>
      <c r="B6423" s="5">
        <v>21.46</v>
      </c>
    </row>
    <row r="6424" spans="1:2" x14ac:dyDescent="0.25">
      <c r="A6424" s="6">
        <v>41617</v>
      </c>
      <c r="B6424" s="5">
        <v>21.54</v>
      </c>
    </row>
    <row r="6425" spans="1:2" x14ac:dyDescent="0.25">
      <c r="A6425" s="6">
        <v>41618</v>
      </c>
      <c r="B6425" s="5">
        <v>21.49</v>
      </c>
    </row>
    <row r="6426" spans="1:2" x14ac:dyDescent="0.25">
      <c r="A6426" s="6">
        <v>41619</v>
      </c>
      <c r="B6426" s="5">
        <v>20.99</v>
      </c>
    </row>
    <row r="6427" spans="1:2" x14ac:dyDescent="0.25">
      <c r="A6427" s="6">
        <v>41620</v>
      </c>
      <c r="B6427" s="5">
        <v>20.85</v>
      </c>
    </row>
    <row r="6428" spans="1:2" x14ac:dyDescent="0.25">
      <c r="A6428" s="6">
        <v>41621</v>
      </c>
      <c r="B6428" s="5">
        <v>20.94</v>
      </c>
    </row>
    <row r="6429" spans="1:2" x14ac:dyDescent="0.25">
      <c r="A6429" s="6">
        <v>41622</v>
      </c>
      <c r="B6429" s="5">
        <v>20.94</v>
      </c>
    </row>
    <row r="6430" spans="1:2" x14ac:dyDescent="0.25">
      <c r="A6430" s="6">
        <v>41623</v>
      </c>
      <c r="B6430" s="5">
        <v>20.94</v>
      </c>
    </row>
    <row r="6431" spans="1:2" x14ac:dyDescent="0.25">
      <c r="A6431" s="6">
        <v>41624</v>
      </c>
      <c r="B6431" s="5">
        <v>20.99</v>
      </c>
    </row>
    <row r="6432" spans="1:2" x14ac:dyDescent="0.25">
      <c r="A6432" s="6">
        <v>41625</v>
      </c>
      <c r="B6432" s="5">
        <v>21.11</v>
      </c>
    </row>
    <row r="6433" spans="1:2" x14ac:dyDescent="0.25">
      <c r="A6433" s="6">
        <v>41626</v>
      </c>
      <c r="B6433" s="5">
        <v>21.47</v>
      </c>
    </row>
    <row r="6434" spans="1:2" x14ac:dyDescent="0.25">
      <c r="A6434" s="6">
        <v>41627</v>
      </c>
      <c r="B6434" s="5">
        <v>21.15</v>
      </c>
    </row>
    <row r="6435" spans="1:2" x14ac:dyDescent="0.25">
      <c r="A6435" s="6">
        <v>41628</v>
      </c>
      <c r="B6435" s="5">
        <v>21.31</v>
      </c>
    </row>
    <row r="6436" spans="1:2" x14ac:dyDescent="0.25">
      <c r="A6436" s="6">
        <v>41629</v>
      </c>
      <c r="B6436" s="5">
        <v>21.31</v>
      </c>
    </row>
    <row r="6437" spans="1:2" x14ac:dyDescent="0.25">
      <c r="A6437" s="6">
        <v>41630</v>
      </c>
      <c r="B6437" s="5">
        <v>21.31</v>
      </c>
    </row>
    <row r="6438" spans="1:2" x14ac:dyDescent="0.25">
      <c r="A6438" s="6">
        <v>41631</v>
      </c>
      <c r="B6438" s="5">
        <v>21.33</v>
      </c>
    </row>
    <row r="6439" spans="1:2" x14ac:dyDescent="0.25">
      <c r="A6439" s="6">
        <v>41632</v>
      </c>
      <c r="B6439" s="5">
        <v>21.38</v>
      </c>
    </row>
    <row r="6440" spans="1:2" x14ac:dyDescent="0.25">
      <c r="A6440" s="6">
        <v>41633</v>
      </c>
      <c r="B6440" s="5">
        <v>21.38</v>
      </c>
    </row>
    <row r="6441" spans="1:2" x14ac:dyDescent="0.25">
      <c r="A6441" s="6">
        <v>41634</v>
      </c>
      <c r="B6441" s="5">
        <v>21.39</v>
      </c>
    </row>
    <row r="6442" spans="1:2" x14ac:dyDescent="0.25">
      <c r="A6442" s="6">
        <v>41635</v>
      </c>
      <c r="B6442" s="5">
        <v>21.4</v>
      </c>
    </row>
    <row r="6443" spans="1:2" x14ac:dyDescent="0.25">
      <c r="A6443" s="6">
        <v>41636</v>
      </c>
      <c r="B6443" s="5">
        <v>21.4</v>
      </c>
    </row>
    <row r="6444" spans="1:2" x14ac:dyDescent="0.25">
      <c r="A6444" s="6">
        <v>41637</v>
      </c>
      <c r="B6444" s="5">
        <v>21.4</v>
      </c>
    </row>
    <row r="6445" spans="1:2" x14ac:dyDescent="0.25">
      <c r="A6445" s="6">
        <v>41638</v>
      </c>
      <c r="B6445" s="5">
        <v>21.45</v>
      </c>
    </row>
    <row r="6446" spans="1:2" x14ac:dyDescent="0.25">
      <c r="A6446" s="6">
        <v>41639</v>
      </c>
      <c r="B6446" s="5">
        <v>21.34</v>
      </c>
    </row>
    <row r="6447" spans="1:2" x14ac:dyDescent="0.25">
      <c r="A6447" s="6">
        <v>41640</v>
      </c>
      <c r="B6447" s="5">
        <v>21.34</v>
      </c>
    </row>
    <row r="6448" spans="1:2" x14ac:dyDescent="0.25">
      <c r="A6448" s="6">
        <v>41641</v>
      </c>
      <c r="B6448" s="5">
        <v>21.3</v>
      </c>
    </row>
    <row r="6449" spans="1:2" x14ac:dyDescent="0.25">
      <c r="A6449" s="6">
        <v>41642</v>
      </c>
      <c r="B6449" s="5">
        <v>21.46</v>
      </c>
    </row>
    <row r="6450" spans="1:2" x14ac:dyDescent="0.25">
      <c r="A6450" s="6">
        <v>41643</v>
      </c>
      <c r="B6450" s="5">
        <v>21.46</v>
      </c>
    </row>
    <row r="6451" spans="1:2" x14ac:dyDescent="0.25">
      <c r="A6451" s="6">
        <v>41644</v>
      </c>
      <c r="B6451" s="5">
        <v>21.46</v>
      </c>
    </row>
    <row r="6452" spans="1:2" x14ac:dyDescent="0.25">
      <c r="A6452" s="6">
        <v>41645</v>
      </c>
      <c r="B6452" s="5">
        <v>21.56</v>
      </c>
    </row>
    <row r="6453" spans="1:2" x14ac:dyDescent="0.25">
      <c r="A6453" s="6">
        <v>41646</v>
      </c>
      <c r="B6453" s="5">
        <v>21.63</v>
      </c>
    </row>
    <row r="6454" spans="1:2" x14ac:dyDescent="0.25">
      <c r="A6454" s="6">
        <v>41647</v>
      </c>
      <c r="B6454" s="5">
        <v>21.55</v>
      </c>
    </row>
    <row r="6455" spans="1:2" x14ac:dyDescent="0.25">
      <c r="A6455" s="6">
        <v>41648</v>
      </c>
      <c r="B6455" s="5">
        <v>21.55</v>
      </c>
    </row>
    <row r="6456" spans="1:2" x14ac:dyDescent="0.25">
      <c r="A6456" s="6">
        <v>41649</v>
      </c>
      <c r="B6456" s="5">
        <v>21.83</v>
      </c>
    </row>
    <row r="6457" spans="1:2" x14ac:dyDescent="0.25">
      <c r="A6457" s="6">
        <v>41650</v>
      </c>
      <c r="B6457" s="5">
        <v>21.83</v>
      </c>
    </row>
    <row r="6458" spans="1:2" x14ac:dyDescent="0.25">
      <c r="A6458" s="6">
        <v>41651</v>
      </c>
      <c r="B6458" s="5">
        <v>21.83</v>
      </c>
    </row>
    <row r="6459" spans="1:2" x14ac:dyDescent="0.25">
      <c r="A6459" s="6">
        <v>41652</v>
      </c>
      <c r="B6459" s="5">
        <v>21.69</v>
      </c>
    </row>
    <row r="6460" spans="1:2" x14ac:dyDescent="0.25">
      <c r="A6460" s="6">
        <v>41653</v>
      </c>
      <c r="B6460" s="5">
        <v>21.86</v>
      </c>
    </row>
    <row r="6461" spans="1:2" x14ac:dyDescent="0.25">
      <c r="A6461" s="6">
        <v>41654</v>
      </c>
      <c r="B6461" s="5">
        <v>21.99</v>
      </c>
    </row>
    <row r="6462" spans="1:2" x14ac:dyDescent="0.25">
      <c r="A6462" s="6">
        <v>41655</v>
      </c>
      <c r="B6462" s="5">
        <v>22.05</v>
      </c>
    </row>
    <row r="6463" spans="1:2" x14ac:dyDescent="0.25">
      <c r="A6463" s="6">
        <v>41656</v>
      </c>
      <c r="B6463" s="5">
        <v>21.94</v>
      </c>
    </row>
    <row r="6464" spans="1:2" x14ac:dyDescent="0.25">
      <c r="A6464" s="6">
        <v>41657</v>
      </c>
      <c r="B6464" s="5">
        <v>21.94</v>
      </c>
    </row>
    <row r="6465" spans="1:2" x14ac:dyDescent="0.25">
      <c r="A6465" s="6">
        <v>41658</v>
      </c>
      <c r="B6465" s="5">
        <v>21.94</v>
      </c>
    </row>
    <row r="6466" spans="1:2" x14ac:dyDescent="0.25">
      <c r="A6466" s="6">
        <v>41659</v>
      </c>
      <c r="B6466" s="5">
        <v>21.94</v>
      </c>
    </row>
    <row r="6467" spans="1:2" x14ac:dyDescent="0.25">
      <c r="A6467" s="6">
        <v>41660</v>
      </c>
      <c r="B6467" s="5">
        <v>22.12</v>
      </c>
    </row>
    <row r="6468" spans="1:2" x14ac:dyDescent="0.25">
      <c r="A6468" s="6">
        <v>41661</v>
      </c>
      <c r="B6468" s="5">
        <v>22.2</v>
      </c>
    </row>
    <row r="6469" spans="1:2" x14ac:dyDescent="0.25">
      <c r="A6469" s="6">
        <v>41662</v>
      </c>
      <c r="B6469" s="5">
        <v>22.13</v>
      </c>
    </row>
    <row r="6470" spans="1:2" x14ac:dyDescent="0.25">
      <c r="A6470" s="6">
        <v>41663</v>
      </c>
      <c r="B6470" s="5">
        <v>21.86</v>
      </c>
    </row>
    <row r="6471" spans="1:2" x14ac:dyDescent="0.25">
      <c r="A6471" s="6">
        <v>41664</v>
      </c>
      <c r="B6471" s="5">
        <v>21.86</v>
      </c>
    </row>
    <row r="6472" spans="1:2" x14ac:dyDescent="0.25">
      <c r="A6472" s="6">
        <v>41665</v>
      </c>
      <c r="B6472" s="5">
        <v>21.86</v>
      </c>
    </row>
    <row r="6473" spans="1:2" x14ac:dyDescent="0.25">
      <c r="A6473" s="6">
        <v>41666</v>
      </c>
      <c r="B6473" s="5">
        <v>21.69</v>
      </c>
    </row>
    <row r="6474" spans="1:2" x14ac:dyDescent="0.25">
      <c r="A6474" s="6">
        <v>41667</v>
      </c>
      <c r="B6474" s="5">
        <v>21.9</v>
      </c>
    </row>
    <row r="6475" spans="1:2" x14ac:dyDescent="0.25">
      <c r="A6475" s="6">
        <v>41668</v>
      </c>
      <c r="B6475" s="5">
        <v>21.77</v>
      </c>
    </row>
    <row r="6476" spans="1:2" x14ac:dyDescent="0.25">
      <c r="A6476" s="6">
        <v>41669</v>
      </c>
      <c r="B6476" s="5">
        <v>22.1</v>
      </c>
    </row>
    <row r="6477" spans="1:2" x14ac:dyDescent="0.25">
      <c r="A6477" s="6">
        <v>41670</v>
      </c>
      <c r="B6477" s="5">
        <v>22.23</v>
      </c>
    </row>
    <row r="6478" spans="1:2" x14ac:dyDescent="0.25">
      <c r="A6478" s="6">
        <v>41671</v>
      </c>
      <c r="B6478" s="5">
        <v>22.23</v>
      </c>
    </row>
    <row r="6479" spans="1:2" x14ac:dyDescent="0.25">
      <c r="A6479" s="6">
        <v>41672</v>
      </c>
      <c r="B6479" s="5">
        <v>22.23</v>
      </c>
    </row>
    <row r="6480" spans="1:2" x14ac:dyDescent="0.25">
      <c r="A6480" s="6">
        <v>41673</v>
      </c>
      <c r="B6480" s="5">
        <v>21.85</v>
      </c>
    </row>
    <row r="6481" spans="1:2" x14ac:dyDescent="0.25">
      <c r="A6481" s="6">
        <v>41674</v>
      </c>
      <c r="B6481" s="5">
        <v>22.11</v>
      </c>
    </row>
    <row r="6482" spans="1:2" x14ac:dyDescent="0.25">
      <c r="A6482" s="6">
        <v>41675</v>
      </c>
      <c r="B6482" s="5">
        <v>22.07</v>
      </c>
    </row>
    <row r="6483" spans="1:2" x14ac:dyDescent="0.25">
      <c r="A6483" s="6">
        <v>41676</v>
      </c>
      <c r="B6483" s="5">
        <v>22.26</v>
      </c>
    </row>
    <row r="6484" spans="1:2" x14ac:dyDescent="0.25">
      <c r="A6484" s="6">
        <v>41677</v>
      </c>
      <c r="B6484" s="5">
        <v>22.43</v>
      </c>
    </row>
    <row r="6485" spans="1:2" x14ac:dyDescent="0.25">
      <c r="A6485" s="6">
        <v>41678</v>
      </c>
      <c r="B6485" s="5">
        <v>22.43</v>
      </c>
    </row>
    <row r="6486" spans="1:2" x14ac:dyDescent="0.25">
      <c r="A6486" s="6">
        <v>41679</v>
      </c>
      <c r="B6486" s="5">
        <v>22.43</v>
      </c>
    </row>
    <row r="6487" spans="1:2" x14ac:dyDescent="0.25">
      <c r="A6487" s="6">
        <v>41680</v>
      </c>
      <c r="B6487" s="5">
        <v>22.63</v>
      </c>
    </row>
    <row r="6488" spans="1:2" x14ac:dyDescent="0.25">
      <c r="A6488" s="5">
        <v>41681</v>
      </c>
      <c r="B6488" s="5">
        <v>22.74</v>
      </c>
    </row>
    <row r="6489" spans="1:2" x14ac:dyDescent="0.25">
      <c r="A6489" s="5">
        <v>41682</v>
      </c>
      <c r="B6489" s="5">
        <v>22.72</v>
      </c>
    </row>
    <row r="6490" spans="1:2" x14ac:dyDescent="0.25">
      <c r="A6490" s="5">
        <v>41683</v>
      </c>
      <c r="B6490" s="5">
        <v>22.82</v>
      </c>
    </row>
    <row r="6491" spans="1:2" x14ac:dyDescent="0.25">
      <c r="A6491" s="5">
        <v>41684</v>
      </c>
      <c r="B6491" s="5">
        <v>22.91</v>
      </c>
    </row>
    <row r="6492" spans="1:2" x14ac:dyDescent="0.25">
      <c r="A6492" s="5">
        <v>41685</v>
      </c>
      <c r="B6492" s="5">
        <v>22.91</v>
      </c>
    </row>
    <row r="6493" spans="1:2" x14ac:dyDescent="0.25">
      <c r="A6493" s="5">
        <v>41686</v>
      </c>
      <c r="B6493" s="5">
        <v>22.91</v>
      </c>
    </row>
    <row r="6494" spans="1:2" x14ac:dyDescent="0.25">
      <c r="A6494" s="5">
        <v>41687</v>
      </c>
      <c r="B6494" s="5">
        <v>22.91</v>
      </c>
    </row>
    <row r="6495" spans="1:2" x14ac:dyDescent="0.25">
      <c r="A6495" s="5">
        <v>41688</v>
      </c>
      <c r="B6495" s="5">
        <v>23.01</v>
      </c>
    </row>
    <row r="6496" spans="1:2" x14ac:dyDescent="0.25">
      <c r="A6496" s="5">
        <v>41689</v>
      </c>
      <c r="B6496" s="5">
        <v>23.03</v>
      </c>
    </row>
    <row r="6497" spans="1:2" x14ac:dyDescent="0.25">
      <c r="A6497" s="5">
        <v>41690</v>
      </c>
      <c r="B6497" s="5">
        <v>22.98</v>
      </c>
    </row>
    <row r="6498" spans="1:2" x14ac:dyDescent="0.25">
      <c r="A6498" s="5">
        <v>41691</v>
      </c>
      <c r="B6498" s="5">
        <v>23.02</v>
      </c>
    </row>
    <row r="6499" spans="1:2" x14ac:dyDescent="0.25">
      <c r="A6499" s="5">
        <v>41692</v>
      </c>
      <c r="B6499" s="5">
        <v>23.02</v>
      </c>
    </row>
    <row r="6500" spans="1:2" x14ac:dyDescent="0.25">
      <c r="A6500" s="5">
        <v>41693</v>
      </c>
      <c r="B6500" s="5">
        <v>23.02</v>
      </c>
    </row>
    <row r="6501" spans="1:2" x14ac:dyDescent="0.25">
      <c r="A6501" s="5">
        <v>41694</v>
      </c>
      <c r="B6501" s="5">
        <v>23.07</v>
      </c>
    </row>
    <row r="6502" spans="1:2" x14ac:dyDescent="0.25">
      <c r="A6502" s="5">
        <v>41695</v>
      </c>
      <c r="B6502" s="5">
        <v>23.15</v>
      </c>
    </row>
    <row r="6503" spans="1:2" x14ac:dyDescent="0.25">
      <c r="A6503" s="5">
        <v>41696</v>
      </c>
      <c r="B6503" s="5">
        <v>23.19</v>
      </c>
    </row>
    <row r="6504" spans="1:2" x14ac:dyDescent="0.25">
      <c r="A6504" s="5">
        <v>41697</v>
      </c>
      <c r="B6504" s="5">
        <v>23.15</v>
      </c>
    </row>
    <row r="6505" spans="1:2" x14ac:dyDescent="0.25">
      <c r="A6505" s="5">
        <v>41698</v>
      </c>
      <c r="B6505" s="5">
        <v>23.34</v>
      </c>
    </row>
    <row r="6506" spans="1:2" x14ac:dyDescent="0.25">
      <c r="A6506" s="5">
        <v>41699</v>
      </c>
      <c r="B6506" s="5">
        <v>23.34</v>
      </c>
    </row>
    <row r="6507" spans="1:2" x14ac:dyDescent="0.25">
      <c r="A6507" s="5">
        <v>41700</v>
      </c>
      <c r="B6507" s="5">
        <v>23.34</v>
      </c>
    </row>
    <row r="6508" spans="1:2" x14ac:dyDescent="0.25">
      <c r="A6508" s="5">
        <v>41701</v>
      </c>
      <c r="B6508" s="5">
        <v>23.36</v>
      </c>
    </row>
    <row r="6509" spans="1:2" x14ac:dyDescent="0.25">
      <c r="A6509" s="5">
        <v>41702</v>
      </c>
      <c r="B6509" s="5">
        <v>23.7</v>
      </c>
    </row>
    <row r="6510" spans="1:2" x14ac:dyDescent="0.25">
      <c r="A6510" s="5">
        <v>41703</v>
      </c>
      <c r="B6510" s="5">
        <v>23.66</v>
      </c>
    </row>
    <row r="6511" spans="1:2" x14ac:dyDescent="0.25">
      <c r="A6511" s="5">
        <v>41704</v>
      </c>
      <c r="B6511" s="5">
        <v>23.47</v>
      </c>
    </row>
    <row r="6512" spans="1:2" x14ac:dyDescent="0.25">
      <c r="A6512" s="5">
        <v>41705</v>
      </c>
      <c r="B6512" s="5">
        <v>23.23</v>
      </c>
    </row>
    <row r="6513" spans="1:2" x14ac:dyDescent="0.25">
      <c r="A6513" s="5">
        <v>41706</v>
      </c>
      <c r="B6513" s="5">
        <v>23.23</v>
      </c>
    </row>
    <row r="6514" spans="1:2" x14ac:dyDescent="0.25">
      <c r="A6514" s="5">
        <v>41707</v>
      </c>
      <c r="B6514" s="5">
        <v>23.23</v>
      </c>
    </row>
    <row r="6515" spans="1:2" x14ac:dyDescent="0.25">
      <c r="A6515" s="5">
        <v>41708</v>
      </c>
      <c r="B6515" s="5">
        <v>23.09</v>
      </c>
    </row>
    <row r="6516" spans="1:2" x14ac:dyDescent="0.25">
      <c r="A6516" s="5">
        <v>41709</v>
      </c>
      <c r="B6516" s="5">
        <v>23.24</v>
      </c>
    </row>
    <row r="6517" spans="1:2" x14ac:dyDescent="0.25">
      <c r="A6517" s="5">
        <v>41710</v>
      </c>
      <c r="B6517" s="5">
        <v>23.3</v>
      </c>
    </row>
    <row r="6518" spans="1:2" x14ac:dyDescent="0.25">
      <c r="A6518" s="5">
        <v>41711</v>
      </c>
      <c r="B6518" s="5">
        <v>23.2</v>
      </c>
    </row>
    <row r="6519" spans="1:2" x14ac:dyDescent="0.25">
      <c r="A6519" s="5">
        <v>41712</v>
      </c>
      <c r="B6519" s="5">
        <v>23.26</v>
      </c>
    </row>
    <row r="6520" spans="1:2" x14ac:dyDescent="0.25">
      <c r="A6520" s="5">
        <v>41713</v>
      </c>
      <c r="B6520" s="5">
        <v>23.26</v>
      </c>
    </row>
    <row r="6521" spans="1:2" x14ac:dyDescent="0.25">
      <c r="A6521" s="5">
        <v>41714</v>
      </c>
      <c r="B6521" s="5">
        <v>23.26</v>
      </c>
    </row>
    <row r="6522" spans="1:2" x14ac:dyDescent="0.25">
      <c r="A6522" s="5">
        <v>41715</v>
      </c>
      <c r="B6522" s="5">
        <v>23.3</v>
      </c>
    </row>
    <row r="6523" spans="1:2" x14ac:dyDescent="0.25">
      <c r="A6523" s="5">
        <v>41716</v>
      </c>
      <c r="B6523" s="5">
        <v>23.39</v>
      </c>
    </row>
    <row r="6524" spans="1:2" x14ac:dyDescent="0.25">
      <c r="A6524" s="5">
        <v>41717</v>
      </c>
      <c r="B6524" s="5">
        <v>22.93</v>
      </c>
    </row>
    <row r="6525" spans="1:2" x14ac:dyDescent="0.25">
      <c r="A6525" s="5">
        <v>41718</v>
      </c>
      <c r="B6525" s="5">
        <v>22.97</v>
      </c>
    </row>
    <row r="6526" spans="1:2" x14ac:dyDescent="0.25">
      <c r="A6526" s="5">
        <v>41719</v>
      </c>
      <c r="B6526" s="5">
        <v>23.2</v>
      </c>
    </row>
    <row r="6527" spans="1:2" x14ac:dyDescent="0.25">
      <c r="A6527" s="5">
        <v>41720</v>
      </c>
      <c r="B6527" s="5">
        <v>23.2</v>
      </c>
    </row>
    <row r="6528" spans="1:2" x14ac:dyDescent="0.25">
      <c r="A6528" s="5">
        <v>41721</v>
      </c>
      <c r="B6528" s="5">
        <v>23.2</v>
      </c>
    </row>
    <row r="6529" spans="1:2" x14ac:dyDescent="0.25">
      <c r="A6529" s="5">
        <v>41722</v>
      </c>
      <c r="B6529" s="5">
        <v>23.04</v>
      </c>
    </row>
    <row r="6530" spans="1:2" x14ac:dyDescent="0.25">
      <c r="A6530" s="5">
        <v>41723</v>
      </c>
      <c r="B6530" s="5">
        <v>23.25</v>
      </c>
    </row>
    <row r="6531" spans="1:2" x14ac:dyDescent="0.25">
      <c r="A6531" s="5">
        <v>41724</v>
      </c>
      <c r="B6531" s="5">
        <v>22.97</v>
      </c>
    </row>
    <row r="6532" spans="1:2" x14ac:dyDescent="0.25">
      <c r="A6532" s="5">
        <v>41725</v>
      </c>
      <c r="B6532" s="5">
        <v>23.12</v>
      </c>
    </row>
    <row r="6533" spans="1:2" x14ac:dyDescent="0.25">
      <c r="A6533" s="5">
        <v>41726</v>
      </c>
      <c r="B6533" s="5">
        <v>23.27</v>
      </c>
    </row>
    <row r="6534" spans="1:2" x14ac:dyDescent="0.25">
      <c r="A6534" s="5">
        <v>41727</v>
      </c>
      <c r="B6534" s="5">
        <v>23.27</v>
      </c>
    </row>
    <row r="6535" spans="1:2" x14ac:dyDescent="0.25">
      <c r="A6535" s="5">
        <v>41728</v>
      </c>
      <c r="B6535" s="5">
        <v>23.27</v>
      </c>
    </row>
    <row r="6536" spans="1:2" x14ac:dyDescent="0.25">
      <c r="A6536" s="5">
        <v>41729</v>
      </c>
      <c r="B6536" s="5">
        <v>23.45</v>
      </c>
    </row>
    <row r="6537" spans="1:2" x14ac:dyDescent="0.25">
      <c r="A6537" s="5">
        <v>41730</v>
      </c>
      <c r="B6537" s="5">
        <v>23.55</v>
      </c>
    </row>
    <row r="6538" spans="1:2" x14ac:dyDescent="0.25">
      <c r="A6538" s="5">
        <v>41731</v>
      </c>
      <c r="B6538" s="5">
        <v>23.59</v>
      </c>
    </row>
    <row r="6539" spans="1:2" x14ac:dyDescent="0.25">
      <c r="A6539" s="5">
        <v>41732</v>
      </c>
      <c r="B6539" s="5">
        <v>23.53</v>
      </c>
    </row>
    <row r="6540" spans="1:2" x14ac:dyDescent="0.25">
      <c r="A6540" s="5">
        <v>41733</v>
      </c>
      <c r="B6540" s="5">
        <v>23.61</v>
      </c>
    </row>
    <row r="6541" spans="1:2" x14ac:dyDescent="0.25">
      <c r="A6541" s="5">
        <v>41734</v>
      </c>
      <c r="B6541" s="5">
        <v>23.61</v>
      </c>
    </row>
    <row r="6542" spans="1:2" x14ac:dyDescent="0.25">
      <c r="A6542" s="5">
        <v>41735</v>
      </c>
      <c r="B6542" s="5">
        <v>23.61</v>
      </c>
    </row>
    <row r="6543" spans="1:2" x14ac:dyDescent="0.25">
      <c r="A6543" s="5">
        <v>41736</v>
      </c>
      <c r="B6543" s="5">
        <v>23.7</v>
      </c>
    </row>
    <row r="6544" spans="1:2" x14ac:dyDescent="0.25">
      <c r="A6544" s="5">
        <v>41737</v>
      </c>
      <c r="B6544" s="5">
        <v>23.83</v>
      </c>
    </row>
    <row r="6545" spans="1:2" x14ac:dyDescent="0.25">
      <c r="A6545" s="5">
        <v>41738</v>
      </c>
      <c r="B6545" s="5">
        <v>23.77</v>
      </c>
    </row>
    <row r="6546" spans="1:2" x14ac:dyDescent="0.25">
      <c r="A6546" s="5">
        <v>41739</v>
      </c>
      <c r="B6546" s="5">
        <v>23.55</v>
      </c>
    </row>
    <row r="6547" spans="1:2" x14ac:dyDescent="0.25">
      <c r="A6547" s="5">
        <v>41740</v>
      </c>
      <c r="B6547" s="5">
        <v>23.4</v>
      </c>
    </row>
    <row r="6548" spans="1:2" x14ac:dyDescent="0.25">
      <c r="A6548" s="5">
        <v>41741</v>
      </c>
      <c r="B6548" s="5">
        <v>23.4</v>
      </c>
    </row>
    <row r="6549" spans="1:2" x14ac:dyDescent="0.25">
      <c r="A6549" s="5">
        <v>41742</v>
      </c>
      <c r="B6549" s="5">
        <v>23.4</v>
      </c>
    </row>
    <row r="6550" spans="1:2" x14ac:dyDescent="0.25">
      <c r="A6550" s="5">
        <v>41743</v>
      </c>
      <c r="B6550" s="5">
        <v>23.54</v>
      </c>
    </row>
    <row r="6551" spans="1:2" x14ac:dyDescent="0.25">
      <c r="A6551" s="5">
        <v>41744</v>
      </c>
      <c r="B6551" s="5">
        <v>23.82</v>
      </c>
    </row>
    <row r="6552" spans="1:2" x14ac:dyDescent="0.25">
      <c r="A6552" s="5">
        <v>41745</v>
      </c>
      <c r="B6552" s="5">
        <v>23.99</v>
      </c>
    </row>
  </sheetData>
  <mergeCells count="1">
    <mergeCell ref="A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Benchmark Value</vt:lpstr>
      <vt:lpstr>Filing Data</vt:lpstr>
      <vt:lpstr>Distribution Data</vt:lpstr>
      <vt:lpstr>Benchmark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Taveras</dc:creator>
  <cp:lastModifiedBy>Joshua Mallett</cp:lastModifiedBy>
  <cp:lastPrinted>2014-02-14T17:05:36Z</cp:lastPrinted>
  <dcterms:created xsi:type="dcterms:W3CDTF">2014-02-12T16:42:18Z</dcterms:created>
  <dcterms:modified xsi:type="dcterms:W3CDTF">2014-04-24T20:29:16Z</dcterms:modified>
</cp:coreProperties>
</file>